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懸念" sheetId="1" r:id="rId5"/>
    <sheet state="visible" name="進捗" sheetId="2" r:id="rId6"/>
    <sheet state="visible" name="共通" sheetId="3" r:id="rId7"/>
    <sheet state="hidden" name="本橋作業用" sheetId="4" r:id="rId8"/>
    <sheet state="visible" name="新規ボタン" sheetId="5" r:id="rId9"/>
    <sheet state="visible" name="集計(経費)" sheetId="6" r:id="rId10"/>
    <sheet state="visible" name="申請" sheetId="7" r:id="rId11"/>
    <sheet state="visible" name="承認" sheetId="8" r:id="rId12"/>
    <sheet state="visible" name="経費" sheetId="9" r:id="rId13"/>
    <sheet state="visible" name="カード明細" sheetId="10" r:id="rId14"/>
    <sheet state="visible" name="仮払" sheetId="11" r:id="rId15"/>
    <sheet state="visible" name="稟議" sheetId="12" r:id="rId16"/>
    <sheet state="visible" name="領収書原本PLPサイト" sheetId="13" r:id="rId17"/>
    <sheet state="visible" name="請求書" sheetId="14" r:id="rId18"/>
    <sheet state="visible" name="個人設定" sheetId="15" r:id="rId19"/>
    <sheet state="visible" name="国税関係書類" sheetId="16" r:id="rId20"/>
    <sheet state="visible" name="自動入力中書類" sheetId="17" r:id="rId21"/>
    <sheet state="visible" name="取引先" sheetId="18" r:id="rId22"/>
    <sheet state="visible" name="集計(請求書)" sheetId="19" r:id="rId23"/>
    <sheet state="visible" name="システム設定" sheetId="20" r:id="rId24"/>
    <sheet state="visible" name="通知" sheetId="21" r:id="rId25"/>
    <sheet state="hidden" name="テスト②" sheetId="22" r:id="rId26"/>
    <sheet state="hidden" name="質問・レビュー指摘_振り返り" sheetId="23" r:id="rId27"/>
    <sheet state="hidden" name="レビュー＆質問" sheetId="24" r:id="rId28"/>
    <sheet state="hidden" name="バグ一覧" sheetId="25" r:id="rId29"/>
    <sheet state="hidden" name="old_チェック表" sheetId="26" r:id="rId30"/>
    <sheet state="hidden" name="【修正中】バグ発生率" sheetId="27" r:id="rId31"/>
    <sheet state="hidden" name="【修正中】テスト結果評価_テンプレ" sheetId="28" r:id="rId32"/>
    <sheet state="hidden" name="【修正中】テスト有効性評価_テンプレ" sheetId="29" r:id="rId33"/>
  </sheets>
  <definedNames>
    <definedName hidden="1" localSheetId="8" name="_xlnm._FilterDatabase">'経費'!$H$81</definedName>
    <definedName hidden="1" localSheetId="19" name="_xlnm._FilterDatabase">'システム設定'!$A$3:$AG$1612</definedName>
  </definedNames>
  <calcPr/>
</workbook>
</file>

<file path=xl/sharedStrings.xml><?xml version="1.0" encoding="utf-8"?>
<sst xmlns="http://schemas.openxmlformats.org/spreadsheetml/2006/main" count="64276" uniqueCount="6111">
  <si>
    <t>dev-td環境の懸念</t>
  </si>
  <si>
    <t>・最近開発した新機能が入ってない</t>
  </si>
  <si>
    <t>テストスタート前に上げたい</t>
  </si>
  <si>
    <t>→</t>
  </si>
  <si>
    <t>dev-tdにテスト前に上げてもらえないか、木岡さんと相談　【中里】</t>
  </si>
  <si>
    <t>問い合わせ中</t>
  </si>
  <si>
    <t>→反映済み</t>
  </si>
  <si>
    <t>・タイムスタンプ、解像度検証、PLP、SSO設定、カード明細　がない</t>
  </si>
  <si>
    <t>テスト1周中に上げたい</t>
  </si>
  <si>
    <t>富田(秀)が問合せ</t>
  </si>
  <si>
    <t>https://beartail.slack.com/archives/C02QY42J0UE/p1729752363703969?thread_ts=1728545201.995399&amp;cid=C02QY42J0UE</t>
  </si>
  <si>
    <t>・Autifyがない</t>
  </si>
  <si>
    <t>テスト1周後に共通ステージングに上げればOK</t>
  </si>
  <si>
    <t>・テックタッチがない</t>
  </si>
  <si>
    <t>おそらく影響なし（木岡さん）</t>
  </si>
  <si>
    <t>確認済（木岡さんに）</t>
  </si>
  <si>
    <t>・BtoB連携やるべきか</t>
  </si>
  <si>
    <t>賢吾さんに対応を依頼中</t>
  </si>
  <si>
    <t>やらなくてよさそうとのこと</t>
  </si>
  <si>
    <t>・TCを見れる環境がない</t>
  </si>
  <si>
    <t>設定済み</t>
  </si>
  <si>
    <t>・送付元アドレス検索</t>
  </si>
  <si>
    <t>共通ステージングに反映する</t>
  </si>
  <si>
    <t>反映済み</t>
  </si>
  <si>
    <t>対応が必要なのを赤字にしてます</t>
  </si>
  <si>
    <t>シート</t>
  </si>
  <si>
    <t>概要</t>
  </si>
  <si>
    <t>列 1</t>
  </si>
  <si>
    <t>対象項目</t>
  </si>
  <si>
    <t>JIRA</t>
  </si>
  <si>
    <t>領収書原本/PLPサイト</t>
  </si>
  <si>
    <t>11/06 起票</t>
  </si>
  <si>
    <t>https://docs.google.com/spreadsheets/d/16H4dpcCe490b0qpEyv4WCs_w6i2ItiKabXM2BmqNTcY/edit?gid=114354577#gid=114354577&amp;range=N38</t>
  </si>
  <si>
    <t>FA-108</t>
  </si>
  <si>
    <t>本番不具合なので「外」としました</t>
  </si>
  <si>
    <t>https://docs.google.com/spreadsheets/d/16H4dpcCe490b0qpEyv4WCs_w6i2ItiKabXM2BmqNTcY/edit?gid=114354577#gid=114354577&amp;range=P170:P173</t>
  </si>
  <si>
    <t>KH-4267</t>
  </si>
  <si>
    <t>稟議</t>
  </si>
  <si>
    <t>再QAしたけど直ってなかったとこで止まってる</t>
  </si>
  <si>
    <t>https://docs.google.com/spreadsheets/d/16H4dpcCe490b0qpEyv4WCs_w6i2ItiKabXM2BmqNTcY/edit?gid=1834201177#gid=1834201177&amp;range=N44</t>
  </si>
  <si>
    <t>FA-99</t>
  </si>
  <si>
    <t>個人設定</t>
  </si>
  <si>
    <t>https://docs.google.com/spreadsheets/d/16H4dpcCe490b0qpEyv4WCs_w6i2ItiKabXM2BmqNTcY/edit?gid=201285008#gid=201285008&amp;range=M130:O130</t>
  </si>
  <si>
    <t>SC-184</t>
  </si>
  <si>
    <t>システム設定</t>
  </si>
  <si>
    <t>https://docs.google.com/spreadsheets/d/16H4dpcCe490b0qpEyv4WCs_w6i2ItiKabXM2BmqNTcY/edit?gid=387648503#gid=387648503&amp;range=O54</t>
  </si>
  <si>
    <t>SC-185</t>
  </si>
  <si>
    <t>木岡さんが経費チームに問い合わせ中</t>
  </si>
  <si>
    <t>https://docs.google.com/spreadsheets/d/16H4dpcCe490b0qpEyv4WCs_w6i2ItiKabXM2BmqNTcY/edit?gid=387648503#gid=387648503&amp;range=O308
https://docs.google.com/spreadsheets/d/16H4dpcCe490b0qpEyv4WCs_w6i2ItiKabXM2BmqNTcY/edit?gid=387648503#gid=387648503&amp;range=O645:O648</t>
  </si>
  <si>
    <t>FA-107</t>
  </si>
  <si>
    <t>←これがブロック多い</t>
  </si>
  <si>
    <t>木岡さんからQAに質問来て回答済み</t>
  </si>
  <si>
    <t>https://docs.google.com/spreadsheets/d/16H4dpcCe490b0qpEyv4WCs_w6i2ItiKabXM2BmqNTcY/edit?gid=387648503#gid=387648503&amp;range=O1142</t>
  </si>
  <si>
    <t>FA-104</t>
  </si>
  <si>
    <t>https://docs.google.com/spreadsheets/d/16H4dpcCe490b0qpEyv4WCs_w6i2ItiKabXM2BmqNTcY/edit?gid=387648503#gid=387648503&amp;range=O1355</t>
  </si>
  <si>
    <t>KH-4196</t>
  </si>
  <si>
    <t>https://docs.google.com/spreadsheets/d/16H4dpcCe490b0qpEyv4WCs_w6i2ItiKabXM2BmqNTcY/edit?gid=387648503#gid=387648503&amp;range=O1372</t>
  </si>
  <si>
    <t>KH-4248</t>
  </si>
  <si>
    <t>https://docs.google.com/spreadsheets/d/16H4dpcCe490b0qpEyv4WCs_w6i2ItiKabXM2BmqNTcY/edit?gid=387648503#gid=387648503&amp;range=O1412</t>
  </si>
  <si>
    <t>KH-4255</t>
  </si>
  <si>
    <t>通知</t>
  </si>
  <si>
    <t>木岡さんが対象のチームに確認中</t>
  </si>
  <si>
    <t>https://docs.google.com/spreadsheets/d/16H4dpcCe490b0qpEyv4WCs_w6i2ItiKabXM2BmqNTcY/edit?gid=71246066#gid=71246066&amp;range=R108</t>
  </si>
  <si>
    <t>FA-105</t>
  </si>
  <si>
    <t>共通</t>
  </si>
  <si>
    <r>
      <rPr>
        <color rgb="FF1155CC"/>
        <u/>
      </rPr>
      <t>https://docs.google.com/spreadsheets/d/16H4dpcCe490b0qpEyv4WCs_w6i2ItiKabXM2BmqNTcY/edit?gid=1880495727#gid=1880495727&amp;range=N33</t>
    </r>
    <r>
      <rPr/>
      <t xml:space="preserve">
</t>
    </r>
    <r>
      <rPr>
        <color rgb="FF1155CC"/>
        <u/>
      </rPr>
      <t>https://docs.google.com/spreadsheets/d/16H4dpcCe490b0qpEyv4WCs_w6i2ItiKabXM2BmqNTcY/edit?gid=1880495727#gid=1880495727&amp;range=N58</t>
    </r>
  </si>
  <si>
    <t>SC-179</t>
  </si>
  <si>
    <t>dev-tdでのみ発生していたようなのでクローズしてもいいか木岡さんに相談中</t>
  </si>
  <si>
    <t>https://docs.google.com/spreadsheets/d/16H4dpcCe490b0qpEyv4WCs_w6i2ItiKabXM2BmqNTcY/edit?gid=1880495727#gid=1880495727&amp;range=N183</t>
  </si>
  <si>
    <t>FA-101</t>
  </si>
  <si>
    <t>https://docs.google.com/spreadsheets/d/16H4dpcCe490b0qpEyv4WCs_w6i2ItiKabXM2BmqNTcY/edit?gid=1880495727#gid=1880495727&amp;range=N219</t>
  </si>
  <si>
    <t>KH-4246</t>
  </si>
  <si>
    <t>テスト進捗</t>
  </si>
  <si>
    <t>目安：150 / 人日</t>
  </si>
  <si>
    <t>残項目数</t>
  </si>
  <si>
    <t>総ケース数</t>
  </si>
  <si>
    <t>バグ発生数(起票数)</t>
  </si>
  <si>
    <t>バグ発生率</t>
  </si>
  <si>
    <t>ステータス</t>
  </si>
  <si>
    <t>設計レビュー</t>
  </si>
  <si>
    <t>テスト実行者</t>
  </si>
  <si>
    <t>未</t>
  </si>
  <si>
    <t>NG</t>
  </si>
  <si>
    <t>保</t>
  </si>
  <si>
    <t>OK</t>
  </si>
  <si>
    <t>外</t>
  </si>
  <si>
    <t>-</t>
  </si>
  <si>
    <t>設計担当</t>
  </si>
  <si>
    <t>担当</t>
  </si>
  <si>
    <t>工数_見積もり</t>
  </si>
  <si>
    <t>新規ボタン</t>
  </si>
  <si>
    <t>完了</t>
  </si>
  <si>
    <t>中里/北川</t>
  </si>
  <si>
    <t>+新規</t>
  </si>
  <si>
    <t>富田(秀)</t>
  </si>
  <si>
    <t>作りかけだったので、＋新規→手入力まで作りました（本橋）</t>
  </si>
  <si>
    <t>経費</t>
  </si>
  <si>
    <t>済</t>
  </si>
  <si>
    <t>行田</t>
  </si>
  <si>
    <t>申請</t>
  </si>
  <si>
    <t>カード明細</t>
  </si>
  <si>
    <t>北川</t>
  </si>
  <si>
    <t>承認</t>
  </si>
  <si>
    <t>仮払</t>
  </si>
  <si>
    <t>本橋</t>
  </si>
  <si>
    <t>集計(経費)</t>
  </si>
  <si>
    <t>北川/本橋</t>
  </si>
  <si>
    <t>金田</t>
  </si>
  <si>
    <t>集計</t>
  </si>
  <si>
    <t>請求書</t>
  </si>
  <si>
    <t>領収書原本/PLP</t>
  </si>
  <si>
    <t>中里/行田</t>
  </si>
  <si>
    <t>中里</t>
  </si>
  <si>
    <t>国税関係書類</t>
  </si>
  <si>
    <t>自動入力中書類</t>
  </si>
  <si>
    <t>七浦</t>
  </si>
  <si>
    <t>取引先</t>
  </si>
  <si>
    <t>金子</t>
  </si>
  <si>
    <t>※旧UIもいる？</t>
  </si>
  <si>
    <t>集計(請求書)</t>
  </si>
  <si>
    <t>金田/北川/七浦/行田/富田（典）</t>
  </si>
  <si>
    <t>法人カード</t>
  </si>
  <si>
    <t>富田(典)</t>
  </si>
  <si>
    <t>富田（典）/本橋</t>
  </si>
  <si>
    <t>共通コンポーネント</t>
  </si>
  <si>
    <t>※B列にシート名を入れると進捗が反映されます</t>
  </si>
  <si>
    <t>合計</t>
  </si>
  <si>
    <t>1日の目標消化数(1人)：</t>
  </si>
  <si>
    <t>←～10/30</t>
  </si>
  <si>
    <t>←10/31～</t>
  </si>
  <si>
    <t>↓OK+外</t>
  </si>
  <si>
    <t>割り当て人数</t>
  </si>
  <si>
    <t>日付</t>
  </si>
  <si>
    <t>消化数(予定)</t>
  </si>
  <si>
    <t>消化数(実績)</t>
  </si>
  <si>
    <t>Win11/
Chrome</t>
  </si>
  <si>
    <t>Win11/
Edge</t>
  </si>
  <si>
    <t>Win11/
Firefox</t>
  </si>
  <si>
    <t>Win11/
Safari</t>
  </si>
  <si>
    <t>No</t>
  </si>
  <si>
    <t>画面</t>
  </si>
  <si>
    <t>導線</t>
  </si>
  <si>
    <t>詳細</t>
  </si>
  <si>
    <t>テスト実行手順</t>
  </si>
  <si>
    <t>期待値</t>
  </si>
  <si>
    <t>備考</t>
  </si>
  <si>
    <t>TK+TI+TD</t>
  </si>
  <si>
    <t>TK単体</t>
  </si>
  <si>
    <t>実行者</t>
  </si>
  <si>
    <t>実行備考</t>
  </si>
  <si>
    <t>起票JIRA No</t>
  </si>
  <si>
    <t>プロジェクトを選択モーダル</t>
  </si>
  <si>
    <t>経費登録、経費編集、稟議登録、稟議編集、請求書登録、請求書編集、国税関係書類登録、国税関係書類編集</t>
  </si>
  <si>
    <t>プロジェクト追加</t>
  </si>
  <si>
    <t>プロジェクト名</t>
  </si>
  <si>
    <t>プロジェクトを選択モーダルを開く
プロジェクト名に任意の入力を行う</t>
  </si>
  <si>
    <t>入力できること</t>
  </si>
  <si>
    <t>富田（典）</t>
  </si>
  <si>
    <t>プロジェクトID</t>
  </si>
  <si>
    <t>プロジェクトIDに任意の入力を行う</t>
  </si>
  <si>
    <t>プロジェクトを追加</t>
  </si>
  <si>
    <t>プロジェクト名、IDに任意の入力を行う
プロジェクトを追加ボタンを押下する
新規登録もしくは編集画面のプロジェクトの欄を確認する</t>
  </si>
  <si>
    <t>入力したプロジェクトが追加されること
追加したプロジェクトが表示されていること</t>
  </si>
  <si>
    <t>追加されたプロジェクトの確認</t>
  </si>
  <si>
    <t>プロジェクト名、IDに任意の入力を行う
プロジェクトを追加ボタンを押下する
システム設定&gt;プロジェクトで検索を行う</t>
  </si>
  <si>
    <t>追加したプロジェクトが表示されること</t>
  </si>
  <si>
    <t>検索</t>
  </si>
  <si>
    <t>検索欄</t>
  </si>
  <si>
    <t>部分一致</t>
  </si>
  <si>
    <t>検索欄にプロジェクト名の一部を入力する
検索ボタンを押下する</t>
  </si>
  <si>
    <t>条件に基づいた検索結果が表示されること</t>
  </si>
  <si>
    <t>全体一致</t>
  </si>
  <si>
    <t>検索欄にプロジェクト名を入力する
検索ボタンを押下する</t>
  </si>
  <si>
    <t>同上</t>
  </si>
  <si>
    <t>×ボタン</t>
  </si>
  <si>
    <t>検索欄にプロジェクト名を入力する
×ボタンを押下する</t>
  </si>
  <si>
    <t>検索欄がクリアされること</t>
  </si>
  <si>
    <t>検索ボタン</t>
  </si>
  <si>
    <t>任意のプロジェクト名を入力する
検索ボタンを押下する</t>
  </si>
  <si>
    <t>選択</t>
  </si>
  <si>
    <t>任意のプロジェクトを選択する
新規登録もしくは編集画面のプロジェクトの欄を確認する</t>
  </si>
  <si>
    <t>選択したプロジェクトが反映されていること</t>
  </si>
  <si>
    <t>×ボタンを押下する</t>
  </si>
  <si>
    <t>モーダルが閉じること</t>
  </si>
  <si>
    <t>モーダル外を押下</t>
  </si>
  <si>
    <t>モーダル外を押下する</t>
  </si>
  <si>
    <t>参加者モーダル</t>
  </si>
  <si>
    <t>経費登録、経費編集</t>
  </si>
  <si>
    <t>自社</t>
  </si>
  <si>
    <t>自社の参加者を追加</t>
  </si>
  <si>
    <t>ヘッダー(合計人数)</t>
  </si>
  <si>
    <t>自社:参加者モーダルを開く
「自社の参加者を追加」横の人数を確認する</t>
  </si>
  <si>
    <t>合計人数が表示されていること
内容が正しいこと</t>
  </si>
  <si>
    <t>参加者名</t>
  </si>
  <si>
    <t>参加者名を確認する</t>
  </si>
  <si>
    <t>参加者名が表示されていること
内容が正しいこと</t>
  </si>
  <si>
    <t>内容に齟齬は無いが、参加者一覧での表示順が何に沿ってるのか気になる</t>
  </si>
  <si>
    <t>その他</t>
  </si>
  <si>
    <t>人数</t>
  </si>
  <si>
    <t>社員を追加から任意の人数を追加する
その他が追加されることを確認
詳細を確認</t>
  </si>
  <si>
    <t>参加者欄にその他が表示されていること
詳細に人数が表示されていること
人数が正しいこと</t>
  </si>
  <si>
    <t>人数変更</t>
  </si>
  <si>
    <t>∧</t>
  </si>
  <si>
    <t>参加者名その他の詳細欄を確認
人数の∧ボタンを押下する</t>
  </si>
  <si>
    <t>人数が1増えること
ヘッダーの合計人数に反映されること</t>
  </si>
  <si>
    <t>∨</t>
  </si>
  <si>
    <t>参加者名その他の詳細欄を確認
人数の∨ボタンを押下する</t>
  </si>
  <si>
    <t>人数が1減ること
ヘッダーの合計人数に反映されること</t>
  </si>
  <si>
    <t>直接入力</t>
  </si>
  <si>
    <t>参加者名その他の詳細欄を確認
人数欄に直接数字を入力する</t>
  </si>
  <si>
    <t>入力できること
ヘッダーの合計人数に反映されること</t>
  </si>
  <si>
    <t>イレギュラーな数字</t>
  </si>
  <si>
    <t>参加者名その他の詳細欄を確認
人数欄にマイナス、小数点以下、0を入力する</t>
  </si>
  <si>
    <t>入力できないこと
反映されないこと</t>
  </si>
  <si>
    <t>除外する</t>
  </si>
  <si>
    <t>任意の参加者の除外ボタンを押下する</t>
  </si>
  <si>
    <t>除外されること
ヘッダーの合計人数に反映されること</t>
  </si>
  <si>
    <t>社員を追加</t>
  </si>
  <si>
    <t>氏名</t>
  </si>
  <si>
    <t>社員を追加＞氏名を選択する
氏名欄に任意の入力を行う
追加ボタンを押下する</t>
  </si>
  <si>
    <t>入力した氏名が参加者一覧に追加されること
ヘッダーの合計人数に反映されること</t>
  </si>
  <si>
    <t>任意の数字</t>
  </si>
  <si>
    <t>社員を追加＞人数を追加する
任意の数字を入力する
追加ボタンを押下する</t>
  </si>
  <si>
    <t>その他が参加者一覧に追加されること
詳細の人数欄が入力した数値であること
ヘッダーの合計人数に反映されること</t>
  </si>
  <si>
    <t>小数点以下</t>
  </si>
  <si>
    <t>社員を追加＞人数を追加する
小数点以下の数字を入力する
追加ボタンを押下する</t>
  </si>
  <si>
    <t>エラーメッセージが表示されること
追加されないこと</t>
  </si>
  <si>
    <t>0.99999…以下ならエラーとなる。
1以上で小数点以下を含む数値を入力したら、小数点以下は切り捨てで整数部分を読み取って、その他の参加者が追加される</t>
  </si>
  <si>
    <t>既に追加されている場合</t>
  </si>
  <si>
    <t>既にその他が参加者に追加されている状態で
社員を追加＞人数を追加する
追加ボタンを押下する</t>
  </si>
  <si>
    <t>0以下</t>
  </si>
  <si>
    <t>社員を追加＞人数を追加する
0以下の数字を入力する
追加ボタンを押下する</t>
  </si>
  <si>
    <t>自社の社員</t>
  </si>
  <si>
    <t>名前</t>
  </si>
  <si>
    <t>自社の社員を検索
名前の一部を入力する
検索ボタンを押下する</t>
  </si>
  <si>
    <t>条件を満たした検索結果が表示されること</t>
  </si>
  <si>
    <t>検索時、既に参加者として選択済みの従業員は、検索条件に合わなくても一覧に表示され続ける仕様</t>
  </si>
  <si>
    <t>完全一致</t>
  </si>
  <si>
    <t>自社の社員を検索
名前を入力する
検索ボタンを押下する</t>
  </si>
  <si>
    <t>部署</t>
  </si>
  <si>
    <t>自社の部署を検索
部署名の一部を入力する
検索ボタンを押下する</t>
  </si>
  <si>
    <t>自社の部署を検索
部署名を入力する
検索ボタンを押下する</t>
  </si>
  <si>
    <t>任意の検索を行う
名前、部署の横のボックスを押下する</t>
  </si>
  <si>
    <t>選択した氏名、部署が参加者一覧に追加されること</t>
  </si>
  <si>
    <t>削除</t>
  </si>
  <si>
    <t>任意の検索を行う
名前、部署の横のボックスを押下する
削除ボタンを押下する</t>
  </si>
  <si>
    <t>削除しますか？モーダルが表示されること
削除を選択すると参加者一覧から削除されること</t>
  </si>
  <si>
    <t>モーダル内で任意に作成した参加者にのみ、
ごみ箱アイコンが表示される
参加者として✅している状態だと、「削除しました」メッセージが出るが
実際には削除できていない（自社社員一覧の最下部に移動するだけ？）
(水木)本番不具合なので対象外とします</t>
  </si>
  <si>
    <t>https://beartail.atlassian.net/browse/SC-179</t>
  </si>
  <si>
    <t>検索条件をリセット</t>
  </si>
  <si>
    <t>任意の検索を行う
検索条件をリセットボタンを押下する</t>
  </si>
  <si>
    <t>検索欄がクリアされること
検索結果がクリアされること</t>
  </si>
  <si>
    <t>表示件数</t>
  </si>
  <si>
    <t>表示件数を変更する</t>
  </si>
  <si>
    <t>選択した表示件数になること</t>
  </si>
  <si>
    <t>保存</t>
  </si>
  <si>
    <t>参加者に任意の変更を行う
保存ボタンを押下する</t>
  </si>
  <si>
    <t>モーダルが閉じること
変更が保存されること</t>
  </si>
  <si>
    <t>モーダル以外を押下</t>
  </si>
  <si>
    <t>モーダル以外の部分を押下する</t>
  </si>
  <si>
    <t>反映</t>
  </si>
  <si>
    <t>参加者に任意の変更を行う
モーダルを閉じる
参加者欄を確認する</t>
  </si>
  <si>
    <t>変更が反映されていること</t>
  </si>
  <si>
    <t>取引先の参加者を追加</t>
  </si>
  <si>
    <t>手順読み替え
自社→取引先</t>
  </si>
  <si>
    <t>氏名or人数のみでの追加は可能。
会社名のみでの追加は不可で、会社名+氏名or人数なら追加可能</t>
  </si>
  <si>
    <t>取引先の参加者は会社名ごとに枠が分かれているため、
会社名が異なるなら、その他の参加者は複数追加できる。
同じ会社名の中に複数のその他の参加者は追加できない。</t>
  </si>
  <si>
    <t>取引先の社員</t>
  </si>
  <si>
    <t>取引先の社員を検索
名前の一部を入力する
検索ボタンを押下する</t>
  </si>
  <si>
    <t>取引先の会社名を検索
名前を入力する
検索ボタンを押下する</t>
  </si>
  <si>
    <t>手順読み替え
会社名→社員</t>
  </si>
  <si>
    <t>取引先の会社名を検索
会社名の一部を入力する
検索ボタンを押下する</t>
  </si>
  <si>
    <t>項目読み替え
部署→会社名</t>
  </si>
  <si>
    <t>取引先の会社名を検索
会社名を入力する
検索ボタンを押下する</t>
  </si>
  <si>
    <t>任意の検索を行う
名前、会社名の横のボックスを押下する</t>
  </si>
  <si>
    <t>任意の検索を行う
名前、会社名の横のボックスを押下する
削除ボタンを押下する</t>
  </si>
  <si>
    <t>保存ボタンを押さなくても変更が保存されてるっぽい</t>
  </si>
  <si>
    <t>従業員選択</t>
  </si>
  <si>
    <t>取引先-担当者設定</t>
  </si>
  <si>
    <t>従業員名</t>
  </si>
  <si>
    <t>検索欄に従業員名の一部を入力する
検索ボタンを押下する
検索結果を確認する</t>
  </si>
  <si>
    <t>検索欄に従業員名を入力する
検索ボタンを押下する
検索結果を確認する</t>
  </si>
  <si>
    <t>メールアドレス</t>
  </si>
  <si>
    <t>検索欄にメールアドレスの一部を入力する
検索ボタンを押下する
検索結果を確認する</t>
  </si>
  <si>
    <t>検索欄にメールアドレスを入力する
検索ボタンを押下する
検索結果を確認する</t>
  </si>
  <si>
    <t>検索欄に任意の入力をする
×ボタンを押下する</t>
  </si>
  <si>
    <t>検索結果:件</t>
  </si>
  <si>
    <t>任意の検索を行う
検索結果を確認する</t>
  </si>
  <si>
    <t>検索にヒットした件数が表示されていること
件数が合っていること</t>
  </si>
  <si>
    <t>任意の従業員を選択する</t>
  </si>
  <si>
    <t>チェックマークが付くこと
担当者設定に選択した従業員が追加されること</t>
  </si>
  <si>
    <t>閉じる</t>
  </si>
  <si>
    <t>閉じるボタンを押下する</t>
  </si>
  <si>
    <t>モーダル以外を押下する</t>
  </si>
  <si>
    <t>任意の変更を行う
モーダルを閉じる
担当者設定を確認する</t>
  </si>
  <si>
    <t>モーダルでの変更が反映されていること</t>
  </si>
  <si>
    <t>取引先を選択モーダル</t>
  </si>
  <si>
    <t>請求書登録/編集、国税関係書類登録/編集、稟議登録/編集</t>
  </si>
  <si>
    <t>取引先名</t>
  </si>
  <si>
    <t>検索欄に取引先名の一部を入力する
検索ボタンを押下する
検索結果を確認する</t>
  </si>
  <si>
    <t>検索欄に取引先名を入力する
検索ボタンを押下する
検索結果を確認する</t>
  </si>
  <si>
    <t>取引先コード</t>
  </si>
  <si>
    <t>検索欄に取引先コードの一部を入力する
検索ボタンを押下する
検索結果を確認する</t>
  </si>
  <si>
    <t>検索欄に取引先コードを入力する
検索ボタンを押下する
検索結果を確認する</t>
  </si>
  <si>
    <t>任意の取引先を選択する</t>
  </si>
  <si>
    <t>チェックマークが付くこと
取引先に選択した取引先が追加されること</t>
  </si>
  <si>
    <t>期待値読み替え
チェックマーク→ラジオボタン</t>
  </si>
  <si>
    <t>閉じるボタンがそもそも無いため対象外とします
（コピペで項目作ったから？）</t>
  </si>
  <si>
    <t>任意の変更を行う
モーダルを閉じる
取引先設定を確認する</t>
  </si>
  <si>
    <t>定期情報設定</t>
  </si>
  <si>
    <t>個人設定&gt;定期区間設定
システム設定&gt;従業員&gt;任意の従業員&gt;定期区間</t>
  </si>
  <si>
    <t>交通機関</t>
  </si>
  <si>
    <t>電車</t>
  </si>
  <si>
    <t>左記の項目のみを選択する
出発駅を検索する</t>
  </si>
  <si>
    <t>電車の駅のみが表示されること</t>
  </si>
  <si>
    <t>バス</t>
  </si>
  <si>
    <t>バスのターミナルのみが表示されること</t>
  </si>
  <si>
    <t>詳細設定</t>
  </si>
  <si>
    <t>新幹線</t>
  </si>
  <si>
    <t>左記の項目のみを選択する
経路を検索して登録する</t>
  </si>
  <si>
    <t>問題なく登録できること
設定が反映されていること</t>
  </si>
  <si>
    <t>（駅すぱあとのAPIを利用しているため、検索に不具合があってもTOKIUM側で直せない)</t>
  </si>
  <si>
    <t>経路検索は、100km以内の区間で試すこと
（それ以上の距離だとヒットしない）</t>
  </si>
  <si>
    <t>有料特急</t>
  </si>
  <si>
    <t>有料特急を利用した経路が提示されていない気がする…
何かしら結果が出ている（恐らく所要時間が少ない順）ので現状はOKとする</t>
  </si>
  <si>
    <t>ライナー</t>
  </si>
  <si>
    <t>ライナーを利用した経路が提示されていない気がする…
何かしら結果が出ている（恐らく所要時間が少ない順）ので現状はOKとする</t>
  </si>
  <si>
    <t>路線バス</t>
  </si>
  <si>
    <t>路線バスを利用した経路のみに絞れていない気がする…
（出発/到着駅をバス停にしたとしても、電車での移動経路を強制される？）</t>
  </si>
  <si>
    <t>連絡バス</t>
  </si>
  <si>
    <t>連絡バスを利用した経路が提示されていない気がする…
何かしら結果が出ている（恐らく所要時間が少ない順）ので現状はOKとする</t>
  </si>
  <si>
    <t>そもそも連絡バス～海路って定期区間としてありえる？
選択肢として要らない気がする…</t>
  </si>
  <si>
    <t>高速バス</t>
  </si>
  <si>
    <t>高速バスを利用した経路が提示されていない気がする…
何かしら結果が出ている（恐らく所要時間が少ない順）ので現状はOKとする</t>
  </si>
  <si>
    <t>深夜急行バス</t>
  </si>
  <si>
    <t>深夜急行バスを利用した経路が提示されていない気がする…
何かしら結果が出ている（恐らく所要時間が少ない順）ので現状はOKとする</t>
  </si>
  <si>
    <t>空路</t>
  </si>
  <si>
    <t>空路を利用した経路が提示されていない気がする…
何かしら結果が出ている（恐らく所要時間が少ない順）ので現状はOKとする</t>
  </si>
  <si>
    <t>海路</t>
  </si>
  <si>
    <t>海路を利用した経路が提示されていない気がする…
何かしら結果が出ている（恐らく所要時間が少ない順）ので現状はOKとする</t>
  </si>
  <si>
    <t>新幹線割引</t>
  </si>
  <si>
    <t>EX予約</t>
  </si>
  <si>
    <t>新幹線割引のいずれを設定しても、1か月分の定期として算出した金額には影響しなかった。
設定することで経路がおかしくなる等は起こっていない。</t>
  </si>
  <si>
    <t>EX予約e特急券</t>
  </si>
  <si>
    <t>EX予約早得</t>
  </si>
  <si>
    <t>EX予約早得21</t>
  </si>
  <si>
    <t>EX予約グリーン早得</t>
  </si>
  <si>
    <t>特急料金</t>
  </si>
  <si>
    <t>自由席</t>
  </si>
  <si>
    <t>指定席</t>
  </si>
  <si>
    <t>グリーン車</t>
  </si>
  <si>
    <t>利用開始日</t>
  </si>
  <si>
    <t>利用日の欄に直接日付を入力する</t>
  </si>
  <si>
    <t>入力できること
反映されること</t>
  </si>
  <si>
    <t>カレンダー</t>
  </si>
  <si>
    <t>任意の日付</t>
  </si>
  <si>
    <t>左記の入力欄にカレンダーから任意の日付を選択する</t>
  </si>
  <si>
    <t>選択した日付が反映されること</t>
  </si>
  <si>
    <t>今日</t>
  </si>
  <si>
    <t>左記の入力欄にカレンダーから今日を押下する</t>
  </si>
  <si>
    <t>今日の日付が反映されること</t>
  </si>
  <si>
    <t>クリア</t>
  </si>
  <si>
    <t>左記の入力欄にカレンダーからクリアを押下する</t>
  </si>
  <si>
    <t>入力欄がクリアされること</t>
  </si>
  <si>
    <t>利用終了日</t>
  </si>
  <si>
    <t>経路</t>
  </si>
  <si>
    <t>出発駅</t>
  </si>
  <si>
    <t>出発駅に任意の入力を行う
駅の候補を選択する
出発駅を確認する</t>
  </si>
  <si>
    <t>駅の候補が表示されること
選択が反映されること</t>
  </si>
  <si>
    <t>経由駅を追加</t>
  </si>
  <si>
    <t>経由駅に任意の入力を行う
駅の候補を選択する
経由駅を確認する</t>
  </si>
  <si>
    <t>到着駅</t>
  </si>
  <si>
    <t>到着駅に任意の入力を行う
駅の候補を選択する
経由駅を確認する</t>
  </si>
  <si>
    <t>この条件で検索</t>
  </si>
  <si>
    <t>任意の駅を入力する
この条件で検索を押下</t>
  </si>
  <si>
    <t>条件を満たす経路が表示されること</t>
  </si>
  <si>
    <t>他の経路を見る</t>
  </si>
  <si>
    <t>任意の経路を決定する
他の経路を見ると押下
他の経路を選択する</t>
  </si>
  <si>
    <t>選択した経路が反映されること</t>
  </si>
  <si>
    <t>作成</t>
  </si>
  <si>
    <t>任意の経路を選択する
作成する</t>
  </si>
  <si>
    <t>定期情報設定に設定した経路が追加されること</t>
  </si>
  <si>
    <t>エラーメッセージ</t>
  </si>
  <si>
    <t>利用日開始日が終了日よりも後</t>
  </si>
  <si>
    <t>左記の条件で設定を行う
作成を押下する</t>
  </si>
  <si>
    <t>対応するエラーメッセージが表示されること</t>
  </si>
  <si>
    <t>利用開始日が空欄</t>
  </si>
  <si>
    <t>利用終了日が空欄</t>
  </si>
  <si>
    <t>反映確認</t>
  </si>
  <si>
    <t>表示項目設定モーダル</t>
  </si>
  <si>
    <t>経費一覧、集計、稟議一覧、請求書一覧、国税関係書類一覧</t>
  </si>
  <si>
    <t>表示項目</t>
  </si>
  <si>
    <t>経費一覧</t>
  </si>
  <si>
    <t>アラート</t>
  </si>
  <si>
    <t>表示項目を確認する</t>
  </si>
  <si>
    <t>左記の項目が表示されていること</t>
  </si>
  <si>
    <t>ケースに無いものが複数あったので、実際に確認した表示項目を列挙しておきます
・アラート
・利用日
・ラベル
・電子領収書
・支払先/訪問先
・金額
・経費科目
・税区分
・メモ
・参加者
・発着地
・訪問先
・目的
・プロジェクト
・所属部署
・費用負担部署
・貸方勘定科目
・経費申請署名
・精算対象外
・ステータス
・登録日
・経費申請ID
・登録番号</t>
  </si>
  <si>
    <t>利用日</t>
  </si>
  <si>
    <t>ラベル</t>
  </si>
  <si>
    <t>電子領収書</t>
  </si>
  <si>
    <t>支払先/訪問先</t>
  </si>
  <si>
    <t>金額</t>
  </si>
  <si>
    <t>経費科目</t>
  </si>
  <si>
    <t>税区分</t>
  </si>
  <si>
    <t>所属部署</t>
  </si>
  <si>
    <t>費用負担部署</t>
  </si>
  <si>
    <t>経費申請書名</t>
  </si>
  <si>
    <t>登録日</t>
  </si>
  <si>
    <t>登録番号</t>
  </si>
  <si>
    <t>適格請求書</t>
  </si>
  <si>
    <t>汎用マスタ</t>
  </si>
  <si>
    <t>チェックボックス</t>
  </si>
  <si>
    <t>オン</t>
  </si>
  <si>
    <t>任意の表示項目のチェックボックスをオンにする</t>
  </si>
  <si>
    <t>選択中の列に表示されること</t>
  </si>
  <si>
    <t>オフ</t>
  </si>
  <si>
    <t>任意の表示項目のチェックボックスをオフにする</t>
  </si>
  <si>
    <t>選択中の列に表示されないこと</t>
  </si>
  <si>
    <t>選択中の列</t>
  </si>
  <si>
    <t>任意の表示項目の∧ボタンを押下する</t>
  </si>
  <si>
    <t>表示順がひとつ上に移動すること</t>
  </si>
  <si>
    <t>任意の表示項目の∨ボタンを押下する</t>
  </si>
  <si>
    <t>一番上に移動</t>
  </si>
  <si>
    <t>任意の表示項目の一番上に移動するを押下する</t>
  </si>
  <si>
    <t>表示順が一番上に移動すること</t>
  </si>
  <si>
    <t>任意の表示項目の×ボタンを押下する</t>
  </si>
  <si>
    <t>選択中の列から削除されること</t>
  </si>
  <si>
    <t>表示項目の✅も併せて外れることも確認</t>
  </si>
  <si>
    <t>〇〇件</t>
  </si>
  <si>
    <t>件数を確認する</t>
  </si>
  <si>
    <t>表示される表示項目の件数と一致すること</t>
  </si>
  <si>
    <t>初期設定に戻す</t>
  </si>
  <si>
    <t>初期設定に戻すを押下</t>
  </si>
  <si>
    <t>初期設定に戻ること</t>
  </si>
  <si>
    <t>保存する</t>
  </si>
  <si>
    <t>任意の表示項目を設定する
保存するを押下
一覧に表示されるカラムを確認する</t>
  </si>
  <si>
    <t>設定した表示項目が表示されていること</t>
  </si>
  <si>
    <t>キャンセル</t>
  </si>
  <si>
    <t>部署を選択するモーダル</t>
  </si>
  <si>
    <t>経費一覧-検索条件</t>
  </si>
  <si>
    <t>部署名</t>
  </si>
  <si>
    <t>任意の表示件数を選択する</t>
  </si>
  <si>
    <t>表示件数が切り替わること</t>
  </si>
  <si>
    <t>役職を選択するモーダル</t>
  </si>
  <si>
    <t>従業員設定</t>
  </si>
  <si>
    <t>オフ→オン</t>
  </si>
  <si>
    <t>任意の役職のチェックボックスをオンにする
保存を押下する</t>
  </si>
  <si>
    <t>オンにできること
選んだ役職が欄に反映されること</t>
  </si>
  <si>
    <t>オン→オフ</t>
  </si>
  <si>
    <t>任意の役職のチェックボックスをオフにする</t>
  </si>
  <si>
    <t>オフにできること
選んだ役職が欄から削除されること</t>
  </si>
  <si>
    <t>保存ボタン</t>
  </si>
  <si>
    <t>任意の役職を複数選択する
保存ボタンを押下する</t>
  </si>
  <si>
    <t>選んだ役職が欄に反映されること</t>
  </si>
  <si>
    <t>ファイル出力（この条件で会計データ作成を開始）</t>
  </si>
  <si>
    <t>承認一覧、集計詳細</t>
  </si>
  <si>
    <t>会計データ出力</t>
  </si>
  <si>
    <t>TK</t>
  </si>
  <si>
    <t>出力形式を選択</t>
  </si>
  <si>
    <t>標準</t>
  </si>
  <si>
    <t>左記出力形式を選択し、実際にファイル出力するところまでを確認</t>
  </si>
  <si>
    <t>経費詳細</t>
  </si>
  <si>
    <t>申請詳細</t>
  </si>
  <si>
    <t>弥生会計</t>
  </si>
  <si>
    <t>freee</t>
  </si>
  <si>
    <t>MFクラウド会計</t>
  </si>
  <si>
    <t>勘定奉行</t>
  </si>
  <si>
    <t>A-SaaS会計システム</t>
  </si>
  <si>
    <t>会計王(個人)</t>
  </si>
  <si>
    <t>会計王(法人)</t>
  </si>
  <si>
    <t>JDL IBES会計</t>
  </si>
  <si>
    <t>JDL IBES出納長net</t>
  </si>
  <si>
    <t>PCA会計X</t>
  </si>
  <si>
    <t>PCA会計2000plusV2形式</t>
  </si>
  <si>
    <t>TKC財務会計システム</t>
  </si>
  <si>
    <t>発展会計</t>
  </si>
  <si>
    <t>Crew</t>
  </si>
  <si>
    <t>MJSLINK</t>
  </si>
  <si>
    <t>謎のエラーが発生する
→今回のビルド改善の影響ではないため、対象外とする</t>
  </si>
  <si>
    <t>https://beartail.atlassian.net/browse/FA-101</t>
  </si>
  <si>
    <t>仕訳フォーマット</t>
  </si>
  <si>
    <t>送信先</t>
  </si>
  <si>
    <t>通知先を検索モーダル</t>
  </si>
  <si>
    <t>高度な検索</t>
  </si>
  <si>
    <t>高度な検索を押下</t>
  </si>
  <si>
    <t>部署が表示されること</t>
  </si>
  <si>
    <t>従業員名を入力する
検索を行う</t>
  </si>
  <si>
    <t>部署選択モーダルで部署を選択する
検索を行う</t>
  </si>
  <si>
    <t>任意の条件で入力して検索ボタンを押下</t>
  </si>
  <si>
    <t>すべて外す</t>
  </si>
  <si>
    <t>押下する</t>
  </si>
  <si>
    <t>検索結果のチェックがすべて外れること</t>
  </si>
  <si>
    <t>表示している内容をすべて選択する</t>
  </si>
  <si>
    <t>検索結果に全てチェックがつくこと</t>
  </si>
  <si>
    <t>検索結果タブ</t>
  </si>
  <si>
    <t>検索結果タブを押下する</t>
  </si>
  <si>
    <t>検索結果が表示されること</t>
  </si>
  <si>
    <t>選択結果</t>
  </si>
  <si>
    <t>選択結果タブを押下する</t>
  </si>
  <si>
    <t>選択結果タブが表示される
検索結果で選択した従業員のみ表示されること</t>
  </si>
  <si>
    <t>対象ユーザーに通知を送信する</t>
  </si>
  <si>
    <t>任意の従業員を選択する
対象ユーザーに通知を送信するを押下</t>
  </si>
  <si>
    <r>
      <rPr>
        <rFont val="Arial"/>
        <strike/>
        <color theme="1"/>
        <sz val="10.0"/>
      </rPr>
      <t>対象の従業員に通知が送られること</t>
    </r>
    <r>
      <rPr>
        <rFont val="Arial"/>
        <color theme="1"/>
        <sz val="10.0"/>
      </rPr>
      <t xml:space="preserve">
チェックを入れた従業員がセットされた状態で「通知先の選択」モーダルが閉じること
※このタイミングで通知が飛ぶわけじゃなさそう</t>
    </r>
  </si>
  <si>
    <t>取引日付の一括指定</t>
  </si>
  <si>
    <t>メールで送信</t>
  </si>
  <si>
    <t>「メールで送信」をクリックする</t>
  </si>
  <si>
    <t>送信先として設定した従業員のメールアドレスに対し、メールで会計データ出力のファイルが送信されること</t>
  </si>
  <si>
    <t>ダウンロード</t>
  </si>
  <si>
    <t>ファイル出力</t>
  </si>
  <si>
    <t>最新の出力ファイル作成を開始</t>
  </si>
  <si>
    <t>「最新の会計データ作成を開始」をクリックする</t>
  </si>
  <si>
    <t>会計データが作成されること</t>
  </si>
  <si>
    <t>作成開始日時</t>
  </si>
  <si>
    <t>左記のカラムを確認する</t>
  </si>
  <si>
    <t>会計データ出力を開始した日時が記載されていること</t>
  </si>
  <si>
    <t>作成完了日時</t>
  </si>
  <si>
    <t>会計データ出力を終了した日時が記載されていること</t>
  </si>
  <si>
    <t>出力形式</t>
  </si>
  <si>
    <t>出力形式として選択したフォーマット名が記載されていること</t>
  </si>
  <si>
    <t>「ダウンロード」ボタンを押す</t>
  </si>
  <si>
    <t>出力した会計データファイルがダウンロードできること</t>
  </si>
  <si>
    <t>TI</t>
  </si>
  <si>
    <t>請求書詳細</t>
  </si>
  <si>
    <t>請求書明細詳細</t>
  </si>
  <si>
    <t>支払口座</t>
  </si>
  <si>
    <t>プルダウンをクリックし、「支払口座を選択」モーダルを開く</t>
  </si>
  <si>
    <t>システム設定_支払口座にて登録されている支払口座の中から任意に選択できること</t>
  </si>
  <si>
    <t>全銀データ出力</t>
  </si>
  <si>
    <t>指定支払日</t>
  </si>
  <si>
    <t>TKのみ</t>
  </si>
  <si>
    <t>クリアボタンがそもそも無かったので対象外とします
（なぜTKの全銀では無いのか…？）</t>
  </si>
  <si>
    <t>支払口座がない</t>
  </si>
  <si>
    <t>システム設定&gt;支払口座を設定していない状態で支払口座を確認する</t>
  </si>
  <si>
    <t>空欄になっていること</t>
  </si>
  <si>
    <t>支払口座が1</t>
  </si>
  <si>
    <t>システム設定&gt;支払口座を1つだけ設定している状態で確認する
欄を押下する</t>
  </si>
  <si>
    <t>設定した支払口座のみ表示されていること
支払口座を選択モーダルが開かないこと</t>
  </si>
  <si>
    <t>支払口座が2以上</t>
  </si>
  <si>
    <t>支払口座を選択モーダル</t>
  </si>
  <si>
    <t>システム設定&gt;支払口座を2以上設定した状態で支払口座を押下する</t>
  </si>
  <si>
    <t>検索欄を確認する</t>
  </si>
  <si>
    <t>TKのみに存在。
しかし何らかの文字列を入力しても検索欄に反映されない。
Enterキーを押すとモーダルが丸ごと閉じてしまう
本番環境でも存在する
(水木)本番不具合なので対象外とします</t>
  </si>
  <si>
    <t>https://beartail.atlassian.net/browse/KH-4246</t>
  </si>
  <si>
    <t>表示</t>
  </si>
  <si>
    <t>銀行名</t>
  </si>
  <si>
    <t>左記の項目の表示を確認</t>
  </si>
  <si>
    <t>表示されていること
内容が正しいこと</t>
  </si>
  <si>
    <t>口座番号</t>
  </si>
  <si>
    <t>名義人</t>
  </si>
  <si>
    <t>受託者コード</t>
  </si>
  <si>
    <t>口座種類</t>
  </si>
  <si>
    <t>任意の支払口座を選択する</t>
  </si>
  <si>
    <t>選択できること
ファイル出力モーダルの支払口座に反映されること</t>
  </si>
  <si>
    <t>保存ボタンを押下</t>
  </si>
  <si>
    <t>×ボタンを押下</t>
  </si>
  <si>
    <t>口座未設定の従業員がいる</t>
  </si>
  <si>
    <t>左記の状態でダウンロードを押下する</t>
  </si>
  <si>
    <t>エラーメッセージが表示されること</t>
  </si>
  <si>
    <t>全員の口座が設定されている</t>
  </si>
  <si>
    <t>txtファイルがダウンロードできること
内容が正しいこと</t>
  </si>
  <si>
    <t>タイムスタンプ検証モーダル</t>
  </si>
  <si>
    <t>経費一覧、請求書一覧</t>
  </si>
  <si>
    <t>検証結果のサンプルのダウンロードはこちら</t>
  </si>
  <si>
    <t>検証結果のサンプルのダウンロードはこちらを押下する</t>
  </si>
  <si>
    <t>サンプルファイルがダウンロードできること</t>
  </si>
  <si>
    <t>全ての検証結果を表示</t>
  </si>
  <si>
    <t>チェックボックスオフ</t>
  </si>
  <si>
    <t>全ての検証結果を表示にチェックボックスをオフにする</t>
  </si>
  <si>
    <t>最新5件の結果が表示されること</t>
  </si>
  <si>
    <t>チェックボックスオン</t>
  </si>
  <si>
    <t>全ての検証結果を表示にチェックボックスをオンにする</t>
  </si>
  <si>
    <t>全ての結果が表示されること</t>
  </si>
  <si>
    <t>作成日</t>
  </si>
  <si>
    <t>左記の表示項目を確認する</t>
  </si>
  <si>
    <t>完了日</t>
  </si>
  <si>
    <t>メッセージ</t>
  </si>
  <si>
    <t>結果</t>
  </si>
  <si>
    <t>ダウンロードボタンを押下する</t>
  </si>
  <si>
    <t>タイムスタンプ検証結果のファイルがダウンロードできること
内容が正しいこと</t>
  </si>
  <si>
    <t>検証を開始ボタン</t>
  </si>
  <si>
    <t>検証を開始ボタンを押下する
一覧画面の一番上を確認する
完了後にダウンロードを押下する</t>
  </si>
  <si>
    <t>新しい列が追加されること
メッセージにタイムスタンプを検証中である表示がされること
検証完了後にタイムスタンプ検証が完了しましたというメッセージが表示されること
新しく追加された結果のダウンロードができること</t>
  </si>
  <si>
    <t>dev-td環境ではタイムスタンプ付与が正常に機能していないため保留とします</t>
  </si>
  <si>
    <t>キャンセルボタンを押下する</t>
  </si>
  <si>
    <t>モーダルを閉じる</t>
  </si>
  <si>
    <t>経費申請・事前申請モーダル</t>
  </si>
  <si>
    <t>申請名で検索</t>
  </si>
  <si>
    <t>検索欄に作成済みの経費申請/事前申請名の一部を入力する</t>
  </si>
  <si>
    <t>条件を満たす検索結果が表示されること</t>
  </si>
  <si>
    <t>検索欄に作成済みの経費申請/事前申請名を入力する</t>
  </si>
  <si>
    <t>経費申請タブ</t>
  </si>
  <si>
    <t>未申請</t>
  </si>
  <si>
    <t>表示される</t>
  </si>
  <si>
    <t>経費申請タブを選択する
左記のステータスの経費申請を確認する</t>
  </si>
  <si>
    <t>候補に表示されること</t>
  </si>
  <si>
    <t>取り下げ</t>
  </si>
  <si>
    <t>差し戻し</t>
  </si>
  <si>
    <t>フロー変更待ち</t>
  </si>
  <si>
    <t>承認待ち</t>
  </si>
  <si>
    <t>表示されない</t>
  </si>
  <si>
    <t>候補に表示されないこと</t>
  </si>
  <si>
    <t>承認済み</t>
  </si>
  <si>
    <t>任意の経費申請を選択する
経費の経費申請・事前申請欄を確認する</t>
  </si>
  <si>
    <t>選択状態になること
選択した申請が経費に紐づくこと</t>
  </si>
  <si>
    <t>事前申請タブ</t>
  </si>
  <si>
    <t>未精算</t>
  </si>
  <si>
    <t>事前申請タブを選択する
左記のステータスの事前申請を確認する</t>
  </si>
  <si>
    <t>取り下げ(精算申請)、</t>
  </si>
  <si>
    <t>差し戻し(精算申請)、</t>
  </si>
  <si>
    <t>精算済み</t>
  </si>
  <si>
    <t>任意の事前申請を選択する
経費の経費申請・事前申請欄を確認する</t>
  </si>
  <si>
    <t>税区分モーダル</t>
  </si>
  <si>
    <t>経費登録・経費編集</t>
  </si>
  <si>
    <t>経費科目が空欄</t>
  </si>
  <si>
    <t>経費科目を未選択の状態で税区分モーダルを開く</t>
  </si>
  <si>
    <t>データがありませんが表示されること</t>
  </si>
  <si>
    <t>システム設定&gt;経費入力レポート
税区分入力ON</t>
  </si>
  <si>
    <t>適格請求書ON</t>
  </si>
  <si>
    <t>税区分名</t>
  </si>
  <si>
    <t>税区分設定をONにする
経費の適格請求書フラグをONにする
税区分名を確認する</t>
  </si>
  <si>
    <t>適格税区分が表示されていること
税区分名が正しいこと</t>
  </si>
  <si>
    <t>税率</t>
  </si>
  <si>
    <t>税率を確認する</t>
  </si>
  <si>
    <t xml:space="preserve">税率が表示されていること
内容が正しいこと
</t>
  </si>
  <si>
    <t>有効期間</t>
  </si>
  <si>
    <t>有効期限以内</t>
  </si>
  <si>
    <t>有効期間を確認する</t>
  </si>
  <si>
    <t>有効期間が表示されていること
内容が正しいこと</t>
  </si>
  <si>
    <t>有効期限以外</t>
  </si>
  <si>
    <t>利用日を確認する
有効期間外の税区分を確認する</t>
  </si>
  <si>
    <t>有効期間外の税区分は表示されていないこと</t>
  </si>
  <si>
    <t>削除済み</t>
  </si>
  <si>
    <t>削除済みの税区分を確認する</t>
  </si>
  <si>
    <t>削除済みの税区分は表示されていないこと</t>
  </si>
  <si>
    <t>単一</t>
  </si>
  <si>
    <t>任意の税区分を1つ選択する</t>
  </si>
  <si>
    <t>選択できること
経費に反映されること
税区分別金額、消費税額の欄が表示されること</t>
  </si>
  <si>
    <t>複数選択</t>
  </si>
  <si>
    <t>任意の税区分を複数選択する</t>
  </si>
  <si>
    <t>選択できること
経費に反映されること
税区分別金額、消費税額の欄が複数表示されること</t>
  </si>
  <si>
    <t>適格請求書OFF</t>
  </si>
  <si>
    <t>非適格税区分</t>
  </si>
  <si>
    <t>税区分設定をONにする
経費の適格請求書フラグをOFFにする
税区分名を確認する</t>
  </si>
  <si>
    <t>非適格税区分が表示されていること
税区分名が正しいこと</t>
  </si>
  <si>
    <t>システム設定&gt;経費入力レポート
税区分入力OFF</t>
  </si>
  <si>
    <t>税区分金額エリア</t>
  </si>
  <si>
    <t>税区分設定をOFFにする
経費登録/編集画面にて、税区分金額エリアを確認する</t>
  </si>
  <si>
    <t>税区分モーダルが開けないこと</t>
  </si>
  <si>
    <t>分割モーダル</t>
  </si>
  <si>
    <t>経費編集</t>
  </si>
  <si>
    <t>経費科目で分割</t>
  </si>
  <si>
    <t>経費画像</t>
  </si>
  <si>
    <t>表面</t>
  </si>
  <si>
    <t>経費に領収書画像の表面をアップロードする
経費科目で分割モーダルを開く
表面にする
該当箇所を確認する</t>
  </si>
  <si>
    <t>該当箇所にアップロードした画像が表示されること</t>
  </si>
  <si>
    <t>裏面</t>
  </si>
  <si>
    <t>経費に領収書画像の裏面をアップロードする
経費科目で分割モーダルを開く
裏面にする
該当箇所を確認する</t>
  </si>
  <si>
    <t>分割元経費の金額</t>
  </si>
  <si>
    <t>分割元経費の金額を確認する</t>
  </si>
  <si>
    <t>分割元の金額と一致すること</t>
  </si>
  <si>
    <t>分割先の合計金額</t>
  </si>
  <si>
    <t>分割先の合計金額を確認する
分割する件数を確認する</t>
  </si>
  <si>
    <t>設定した金額の合計金額が表示されていること
分割する件数と一致していること</t>
  </si>
  <si>
    <t>不足金額</t>
  </si>
  <si>
    <t>不足</t>
  </si>
  <si>
    <t>分割先の合計金額を分割元経費以下にする</t>
  </si>
  <si>
    <t>不足金額が表示されること
不足金額が正しいこと</t>
  </si>
  <si>
    <t>超過</t>
  </si>
  <si>
    <t>分割先の合計金額を分割元経費以上にする</t>
  </si>
  <si>
    <t>超過金額が表示されること
超過金額が正しいこと</t>
  </si>
  <si>
    <t>一致</t>
  </si>
  <si>
    <t>分割先の合計金額を分割元経費と一致させる</t>
  </si>
  <si>
    <t>該当箇所に表示がないこと</t>
  </si>
  <si>
    <t>プルダウン</t>
  </si>
  <si>
    <t>プルダウンをクリックする</t>
  </si>
  <si>
    <t>利用可能な経費科目が表示されること
任意の経費科目を選択できること</t>
  </si>
  <si>
    <t>金額の欄に任意の入力を行う</t>
  </si>
  <si>
    <t>金額が反映されること
分割先の合計金額に反映されること
不足があった場合、不足の金額が変動すること
超過があった場合、超過の金額が変動すること</t>
  </si>
  <si>
    <t>さらに分割</t>
  </si>
  <si>
    <t>さらに分割ボタンを押下する</t>
  </si>
  <si>
    <t>経費科目金額の行が増えること
分割先の件数が増えること</t>
  </si>
  <si>
    <t>分割先が3以上ある場合</t>
  </si>
  <si>
    <t>分割先が3以上ある場合、×ボタンを押下する</t>
  </si>
  <si>
    <t>押下した列が消えること</t>
  </si>
  <si>
    <t>分割ボタン</t>
  </si>
  <si>
    <t>合計金額が一致しない</t>
  </si>
  <si>
    <t>分割ボタンを確認する</t>
  </si>
  <si>
    <t>グレーアウトしていること
押下しても反応がないこと</t>
  </si>
  <si>
    <t>経費科目が未入力</t>
  </si>
  <si>
    <t>合計金額が一致かつ経費科目が入力済み</t>
  </si>
  <si>
    <t>経費を分割しますかモーダル</t>
  </si>
  <si>
    <t>分割を実行する</t>
  </si>
  <si>
    <t>条件を満たす任意の設定を入力する
ボタンを押下する
分割しますかモーダルで分割を実行するを押下
経費一覧を確認する</t>
  </si>
  <si>
    <t>分割ボタンがグレーアウトしていないこと
経費分割が実行できること
経費一覧に任意の設定通り分割された経費が存在していること
分割元の経費が存在しないこと</t>
  </si>
  <si>
    <t>経費を分割しますかモーダルでキャンセルボタンを押下する</t>
  </si>
  <si>
    <t>キャンセルボタン</t>
  </si>
  <si>
    <t>プロジェクトで分割</t>
  </si>
  <si>
    <t>経費に領収書画像の表面をアップロードする
プロジェクトで分割モーダルを開く
表面にする
該当箇所を確認する</t>
  </si>
  <si>
    <t>経費に領収書画像の裏面をアップロードする
プロジェクトで分割モーダルを開く
裏面にする
該当箇所を確認する</t>
  </si>
  <si>
    <t>プロジェクト</t>
  </si>
  <si>
    <t>利用可能なプロジェクトが表示されること
任意のプロジェクトを選択できること</t>
  </si>
  <si>
    <t>プロジェクトが未入力</t>
  </si>
  <si>
    <t>合計金額が一致かつプロジェクトが入力済み</t>
  </si>
  <si>
    <t>経費を分割しますかモーダルでキャンセルボボタンを押下する</t>
  </si>
  <si>
    <t>支払処理完了モーダル</t>
  </si>
  <si>
    <t>集計詳細</t>
  </si>
  <si>
    <t>支払処理が完了済みの集計詳細</t>
  </si>
  <si>
    <t>支払処理が完了している集計詳細から支払処理完了モーダルを開こうとする</t>
  </si>
  <si>
    <t>開けないこと</t>
  </si>
  <si>
    <t>支払処理が未完了の集計詳細</t>
  </si>
  <si>
    <t>支払予定日の設定ON</t>
  </si>
  <si>
    <t>支払予定日</t>
  </si>
  <si>
    <t>システム設定&gt;会計データ出力の支払予定日の設定の設定を有効にする
左記の入力欄に直接日付を入力する</t>
  </si>
  <si>
    <t>支払予定日の設定OFF</t>
  </si>
  <si>
    <t>支払予定日の設定を無効にして確認する</t>
  </si>
  <si>
    <t>支払予定日が表示されないこと</t>
  </si>
  <si>
    <t>通知メッセージ</t>
  </si>
  <si>
    <t>通知のメッセージ欄に任意の入力を行う</t>
  </si>
  <si>
    <t>支払処理完了ボタン</t>
  </si>
  <si>
    <t>支払処理完了ボタンを押下する</t>
  </si>
  <si>
    <t>支払処理が完了すること</t>
  </si>
  <si>
    <t>支払予定日が空欄</t>
  </si>
  <si>
    <t>左記の状態で支払処理完了ボタンを押下する</t>
  </si>
  <si>
    <t>メール</t>
  </si>
  <si>
    <t>システム設定&gt;会計データ出力の支払予定日の設定の設定を有効にする
支払処理完了ボタンを押下する
従業員のメールを確認する</t>
  </si>
  <si>
    <t>従業員に支払予定日とメッセージ付きのメールが届くこと</t>
  </si>
  <si>
    <t>申請書のタイムライン</t>
  </si>
  <si>
    <t>支払処理完了ボタンを押下する
集計に紐づいている申請書のタイムラインを確認する</t>
  </si>
  <si>
    <t>タイムラインに支払予定日が表示されること</t>
  </si>
  <si>
    <t>仮払処理完了モーダル</t>
  </si>
  <si>
    <t>集計詳細（仮払い）</t>
  </si>
  <si>
    <t>仮払い処理が完了済みの集計詳細</t>
  </si>
  <si>
    <t>仮払処理が完了している集計詳細から支払処理完了モーダルを開こうとする</t>
  </si>
  <si>
    <t>仮払い処理が未完了の集計詳細</t>
  </si>
  <si>
    <t>仮払予定日の設定ON</t>
  </si>
  <si>
    <t>仮払予定日</t>
  </si>
  <si>
    <t>システム設定&gt;会計データ出力の仮払予定日の設定の設定を有効にする
左記の入力欄に直接日付を入力する</t>
  </si>
  <si>
    <t>入力した日付が反映されること</t>
  </si>
  <si>
    <t>仮払予定日の設定OFF</t>
  </si>
  <si>
    <t>システム設定&gt;会計データ出力の仮払予定日の設定の設定を無効にする</t>
  </si>
  <si>
    <t>仮払予定日が表示されないこと</t>
  </si>
  <si>
    <t>仮払処理完了ボタン</t>
  </si>
  <si>
    <t>仮払処理完了ボタンを押下する</t>
  </si>
  <si>
    <t>仮払処理が完了すること</t>
  </si>
  <si>
    <t>仮払予定日が空欄</t>
  </si>
  <si>
    <t>左記の状態で仮払処理完了ボタンを押下する</t>
  </si>
  <si>
    <t>システム設定&gt;会計データ出力の仮払予定日の設定の設定を有効にする
支払処理完了ボタンを押下する
従業員のメールを確認する</t>
  </si>
  <si>
    <t>従業員に仮払予定日とメッセージ付きのメールが届くこと</t>
  </si>
  <si>
    <t>確認対象</t>
  </si>
  <si>
    <t>TK+TD</t>
  </si>
  <si>
    <t>TI+TD</t>
  </si>
  <si>
    <t>TD単体</t>
  </si>
  <si>
    <t>経費を登録する</t>
  </si>
  <si>
    <t>手入力</t>
  </si>
  <si>
    <t>経費を登録する＞手入力を押下する
任意の設定で経費を登録する</t>
  </si>
  <si>
    <t>指定した経費が作成できること
保存した経費に入力した内容が反映されていること</t>
  </si>
  <si>
    <t>新規ボタンと共通なので項目は省略</t>
  </si>
  <si>
    <t>交通費入力</t>
  </si>
  <si>
    <t>経費を登録する＞交通費入力を押下する
任意の設定で経費を登録する</t>
  </si>
  <si>
    <t>日当</t>
  </si>
  <si>
    <t>経費を登録する＞日当を押下する
任意の設定で経費を登録する</t>
  </si>
  <si>
    <t>自動入力</t>
  </si>
  <si>
    <t>経費を登録する＞自動入力を押下する</t>
  </si>
  <si>
    <t>自動入力新規登録画面に遷移すること</t>
  </si>
  <si>
    <t>検索条件</t>
  </si>
  <si>
    <t>会社全体</t>
  </si>
  <si>
    <t>左記の検索条件を設定して検索</t>
  </si>
  <si>
    <t>従業員</t>
  </si>
  <si>
    <t>申請ID</t>
  </si>
  <si>
    <t>〇〇から</t>
  </si>
  <si>
    <t>〇〇まで</t>
  </si>
  <si>
    <t>空白検索</t>
  </si>
  <si>
    <t>支払先</t>
  </si>
  <si>
    <t>下位部署を含む</t>
  </si>
  <si>
    <t>精算区分</t>
  </si>
  <si>
    <t>精算対象</t>
  </si>
  <si>
    <t>精算対象外</t>
  </si>
  <si>
    <t>コーポレートカード利用</t>
  </si>
  <si>
    <t>あり</t>
  </si>
  <si>
    <t>なし</t>
  </si>
  <si>
    <t>原本確認</t>
  </si>
  <si>
    <t>確認済み</t>
  </si>
  <si>
    <t>確認済みステータス更新</t>
  </si>
  <si>
    <t>未確認</t>
  </si>
  <si>
    <t>不要</t>
  </si>
  <si>
    <t>出力ID</t>
  </si>
  <si>
    <t>適当なIDで検索して検索結果が出なければOK</t>
  </si>
  <si>
    <t>電子領収書区分</t>
  </si>
  <si>
    <t>電子領収書以外</t>
  </si>
  <si>
    <t>コード</t>
  </si>
  <si>
    <t>名称</t>
  </si>
  <si>
    <t>適格請求書の取り扱い</t>
  </si>
  <si>
    <t>下書き保存中の申請を含める</t>
  </si>
  <si>
    <t>データ化中</t>
  </si>
  <si>
    <t>データ化失敗</t>
  </si>
  <si>
    <t>検索条件をリセットを押下</t>
  </si>
  <si>
    <t>検索条件がリセットされること</t>
  </si>
  <si>
    <t>任意の検索条件を設定してこの条件で検索を押下</t>
  </si>
  <si>
    <t>申請する</t>
  </si>
  <si>
    <t>任意の経費を選択する
申請&gt;申請するを押下する
承認フローを通して申請を送る</t>
  </si>
  <si>
    <t>申請が送れること</t>
  </si>
  <si>
    <t>申請書を下書き保存する</t>
  </si>
  <si>
    <t xml:space="preserve">任意の経費を選択する
申請&gt;申請を下書き保存するを押下
</t>
  </si>
  <si>
    <t>未申請の申請が作成されること
未申請の申請詳細画面に遷移すること</t>
  </si>
  <si>
    <t>タイムスタンプ検証</t>
  </si>
  <si>
    <t>タイムスタンプ検証を押下
検証を開始する
検証結果をダウンロードする</t>
  </si>
  <si>
    <t>一連の動作がエラーなく動作すること
タイムスタンプ検証結果の列が追加されること
ファイル内容が経費と一致していること</t>
  </si>
  <si>
    <t>表示項目設定</t>
  </si>
  <si>
    <t>表示項目設定を押下
任意の表示項目を設定する
保存を行う</t>
  </si>
  <si>
    <t>設定した表示項目が経費一覧に表示されていること</t>
  </si>
  <si>
    <t>表示項目の設定モーダル</t>
  </si>
  <si>
    <t>非表示</t>
  </si>
  <si>
    <t>表示項目設定を押下
任意の表示項目を非表示に設定する
保存を行う</t>
  </si>
  <si>
    <t>設定した表示項目が経費一覧に表示されないこと</t>
  </si>
  <si>
    <t>並び替え</t>
  </si>
  <si>
    <t>表示項目設定を押下
任意の表示項目の順番を入れ替える
保存を行う</t>
  </si>
  <si>
    <t>設定した表示項目が設定した順番で経費一覧に表示されていること</t>
  </si>
  <si>
    <t>汎用マスタを新規に設定する
任意の表示項目を設定する
保存を行う</t>
  </si>
  <si>
    <t>設定した汎用マスタが経費一覧に表示されていること</t>
  </si>
  <si>
    <t>表示項目設定を押下
初期設定に戻すボタンを押下する</t>
  </si>
  <si>
    <t>ソート</t>
  </si>
  <si>
    <t>左記の表示項目を設定する
表示項目横の▲▼アイコンを押下する</t>
  </si>
  <si>
    <t>昇順降順が切り替わること
設定に応じて表示順が変わること</t>
  </si>
  <si>
    <t>表示件数を押下する
任意の件数に変更する</t>
  </si>
  <si>
    <t>ページネーション</t>
  </si>
  <si>
    <t>ページ指定</t>
  </si>
  <si>
    <t>任意のページを押下する</t>
  </si>
  <si>
    <t>指定したページに移動すること</t>
  </si>
  <si>
    <t>&gt;</t>
  </si>
  <si>
    <t>&gt;を押下する</t>
  </si>
  <si>
    <t>&gt;&gt;</t>
  </si>
  <si>
    <t>&gt;&gt;を押下する</t>
  </si>
  <si>
    <t>最後尾のページに移動すること</t>
  </si>
  <si>
    <t>&lt;</t>
  </si>
  <si>
    <t>&lt;を押下する</t>
  </si>
  <si>
    <t>&lt;&lt;</t>
  </si>
  <si>
    <t>&lt;&lt;を押下する</t>
  </si>
  <si>
    <t>先頭のページに移動すること</t>
  </si>
  <si>
    <t>経費一覧の表示項目</t>
  </si>
  <si>
    <t>タイムスタンプ</t>
  </si>
  <si>
    <t>左記の表示項目を設定する
タイムスタンプが押された経費の表示項目を確認する
アイコンをマウスオーバーする</t>
  </si>
  <si>
    <t>タイムスタンプのアイコンが表示されること
マウスオーバーすると設定に応じて以下が表示されること
「表面/裏面,ver.日付.日時」</t>
  </si>
  <si>
    <t>警告アラート</t>
  </si>
  <si>
    <t>左記の表示項目を設定する
警告アラートの条件を満たした経費の表示項目を確認する
アイコンをマウスオーバーする</t>
  </si>
  <si>
    <t>警告アラートのアイコンが表示されること
マウスオーバーすると警告の内容が表示されること</t>
  </si>
  <si>
    <t>申請不可アラート</t>
  </si>
  <si>
    <t>左記の表示項目を設定する
申請不可アラートの条件を満たした経費の表示項目を確認する
アイコンをマウスオーバーする</t>
  </si>
  <si>
    <t>申請不可アラートのアイコンが表示されること
マウスオーバーすると申請不可である理由が表示されること</t>
  </si>
  <si>
    <t>左記の表示項目を設定する
アラートの条件を満たさない経費を設定して確認する</t>
  </si>
  <si>
    <t>アラートアイコンが何も表示されていないこと</t>
  </si>
  <si>
    <t>左記の表示項目を設定する
経費に任意の日付を設定する
経費一覧の表示項目を確認する</t>
  </si>
  <si>
    <t>任意の日付が表示されること</t>
  </si>
  <si>
    <t>未入力</t>
  </si>
  <si>
    <t>左記の表示項目を設定する
経費に日付を設定しない
経費一覧の表示項目を確認する</t>
  </si>
  <si>
    <t>[未入力]が表示されること</t>
  </si>
  <si>
    <t>サムネイル画像</t>
  </si>
  <si>
    <t>左記の表示項目を設定する
左記の条件を満たす経費を作成する
経費一覧の表示項目を確認する
アイコンをマウスオーバーする</t>
  </si>
  <si>
    <t>該当のアイコンが表示されること
マウスオーバーすると経費に設定した領収書画像のサムネイル画像が表示されること</t>
  </si>
  <si>
    <t>自動入力された経費</t>
  </si>
  <si>
    <t>該当のアイコンが表示されること
マウスオーバーした時内容がわかる文言が表示されること</t>
  </si>
  <si>
    <t>外貨を利用した経費</t>
  </si>
  <si>
    <t>カード連携</t>
  </si>
  <si>
    <t>参加者</t>
  </si>
  <si>
    <t>メモ</t>
  </si>
  <si>
    <t>タイムスタンプ付与失敗</t>
  </si>
  <si>
    <t>領収書画像でタイムスタンプの付与に失敗した経費を用意する
経費一覧の表示項目を確認する
アイコンをマウスオーバーする</t>
  </si>
  <si>
    <t>チェック</t>
  </si>
  <si>
    <t>左記の表示項目を設定する
経費に左記の設定を行う
経費一覧で該当の経費の表示項目を確認する</t>
  </si>
  <si>
    <t>左記の表示項目が一覧に表示されること</t>
  </si>
  <si>
    <t>未設定</t>
  </si>
  <si>
    <t>左記の表示項目が空欄で経費一覧に表示されれること</t>
  </si>
  <si>
    <t>任意の設定</t>
  </si>
  <si>
    <t>交通費支払先</t>
  </si>
  <si>
    <t>訪問先</t>
  </si>
  <si>
    <t>発着地</t>
  </si>
  <si>
    <t>目的</t>
  </si>
  <si>
    <t>貸方勘定科目</t>
  </si>
  <si>
    <t>経費申請ID</t>
  </si>
  <si>
    <t>幅を変更する</t>
  </si>
  <si>
    <t>任意の表示項目のヘッダーの境界をドラッグする</t>
  </si>
  <si>
    <t>表示項目の幅が自由に変更できること</t>
  </si>
  <si>
    <t>経費一覧＞経費編集画面</t>
  </si>
  <si>
    <t>ヘッダー</t>
  </si>
  <si>
    <t>利用日/支払先/金額</t>
  </si>
  <si>
    <t>任意の経費を押下し、経費編集画面を開く
経費編集画面のヘッダーを確認する</t>
  </si>
  <si>
    <t>編集する経費の利用日/支払先/金額が表示されていること</t>
  </si>
  <si>
    <t>↑ボタン</t>
  </si>
  <si>
    <t>ヘッダーの↑ボタンを押下する</t>
  </si>
  <si>
    <t>経費一覧上でひとつ前の経費の編集画面に遷移すること</t>
  </si>
  <si>
    <t>↓ボタン</t>
  </si>
  <si>
    <t>ヘッダーの↓ボタンを押下する</t>
  </si>
  <si>
    <t>経費一覧上でひとつ後の経費の編集画面に遷移すること</t>
  </si>
  <si>
    <t>ヘッダーの×ボタンを押下する</t>
  </si>
  <si>
    <t>経費編集画面が閉じること</t>
  </si>
  <si>
    <t>左記の導線で任意の利用日を入力して登録する
→保存した後に経費を開いて確認する</t>
  </si>
  <si>
    <t>問題なく登録できること
入力した設定が反映されていること</t>
  </si>
  <si>
    <t>カレンダーの選択</t>
  </si>
  <si>
    <t>複数日選択</t>
  </si>
  <si>
    <t>JPY</t>
  </si>
  <si>
    <t>プラス</t>
  </si>
  <si>
    <t>金額欄に左記の数値を入力して経費を作成する</t>
  </si>
  <si>
    <t>マイナス</t>
  </si>
  <si>
    <t>ゼロ</t>
  </si>
  <si>
    <t>小数点</t>
  </si>
  <si>
    <t>任意の外貨</t>
  </si>
  <si>
    <t>任意の入力</t>
  </si>
  <si>
    <t>設定:なし</t>
  </si>
  <si>
    <t>参加者の設定がない経費科目を設定する
該当の経費科目を選択して経費を作成する</t>
  </si>
  <si>
    <t>経費登録/編集画面に左記の設定が表示されないこと</t>
  </si>
  <si>
    <t>設定:あり</t>
  </si>
  <si>
    <t>自社0人/取引先0人</t>
  </si>
  <si>
    <t>参加者の設定がある経費科目を設定する
「社員を追加:氏名」から左記の設定にして経費を作成する。</t>
  </si>
  <si>
    <t>自社1人/取引先1人</t>
  </si>
  <si>
    <t>参加者の設定がある経費科目を設定する
「社員を追加:人数」から左記の設定にして経費を作成する。</t>
  </si>
  <si>
    <t>出発地</t>
  </si>
  <si>
    <t>設定なし</t>
  </si>
  <si>
    <t>出発地の設定がない経費科目を設定する
該当の経費科目を選択して経費を作成する</t>
  </si>
  <si>
    <t>設定あり</t>
  </si>
  <si>
    <t>入力する</t>
  </si>
  <si>
    <t>出発地の設定がある経費科目を設定する
出発地に任意の入力を行って経費を登録する</t>
  </si>
  <si>
    <t>入力しない（スキップ）</t>
  </si>
  <si>
    <t>出発地の設定がない経費科目を設定する
出発地に入力を行わず経費を登録する</t>
  </si>
  <si>
    <t>到着地</t>
  </si>
  <si>
    <t>到着地の設定がない経費科目を設定する
該当の経費科目を選択して経費を作成する</t>
  </si>
  <si>
    <t>到着地の設定がある経費科目を設定する
到着地に任意の入力を行って経費を登録する</t>
  </si>
  <si>
    <t>到着地の設定がない経費科目を設定する
到着地に入力を行わず経費を登録する</t>
  </si>
  <si>
    <t>訪問先の設定がない経費科目を設定する
該当の経費科目を選択して経費を作成する</t>
  </si>
  <si>
    <t>経費登録/編集画面に「訪問先」が表示されないこと
（支払先/訪問先で表示）</t>
  </si>
  <si>
    <t>訪問先の設定がある経費科目を設定する
訪問先に任意の入力を行って経費を登録する</t>
  </si>
  <si>
    <t>「訪問先」が表示され問題なく登録できること
設定が反映されていること
（支払先と訪問先は別々に表示される）</t>
  </si>
  <si>
    <t>訪問先の設定がない経費科目を設定する
訪問先に入力を行わず経費を登録する</t>
  </si>
  <si>
    <t>目的の設定がない経費科目を設定する
該当の経費科目を選択して経費を作成する</t>
  </si>
  <si>
    <t>目的の設定がある経費科目を設定する
目的に任意の入力を行って経費を登録する</t>
  </si>
  <si>
    <t>目的の設定がない経費科目を設定する
目的に入力を行わず経費を登録する</t>
  </si>
  <si>
    <t>適格請求書として扱う</t>
  </si>
  <si>
    <t>経費科目:交付義務免除として扱うON</t>
  </si>
  <si>
    <t>適格請求書として扱う:ON</t>
  </si>
  <si>
    <t>経費科目の設定を左記にする
経費の「適格請求書として扱う」の設定を左記にする</t>
  </si>
  <si>
    <t>適格請求書として扱う:OFF</t>
  </si>
  <si>
    <t>経費科目:交付義務免除として扱うOFF</t>
  </si>
  <si>
    <t>問題なく登録できること
設定が反映されていること
（登録番号フォームが表示されていること）</t>
  </si>
  <si>
    <t>登録番号の設定がない経費科目を設定する
該当の経費科目を選択して経費を作成する</t>
  </si>
  <si>
    <t>入力なし</t>
  </si>
  <si>
    <t>登録番号の設定がある経費科目を設定する
登録番号を入力せずに経費を作成する</t>
  </si>
  <si>
    <t>入力あり</t>
  </si>
  <si>
    <t>ステータス:有効</t>
  </si>
  <si>
    <t>登録番号の設定がある経費科目を設定する
左記のステータスの登録番号を入力して経費を作成する</t>
  </si>
  <si>
    <t>登録画面に以下が表示されること
・登録番号の横にチェックマーク
・ステータス
・事業者名
・住所
・有効開始日
・更新年月日
登録できること</t>
  </si>
  <si>
    <t>ステータス:削除</t>
  </si>
  <si>
    <t>ステータス:失効</t>
  </si>
  <si>
    <t>ステータス:取り消し</t>
  </si>
  <si>
    <t>ステータス:未登録</t>
  </si>
  <si>
    <t>登録画面に以下が表示されること
・登録番号の横にバツマーク
・ステータス
登録画面に以下が表示されないこと
・事業者名
・住所
・有効開始日
・更新年月日
登録できること</t>
  </si>
  <si>
    <t>住所または所在地</t>
  </si>
  <si>
    <t>住所の設定がない経費科目を設定する
該当の経費科目を選択して経費を作成する</t>
  </si>
  <si>
    <t>住所の設定がある経費科目を設定する
左記の設定に入力を行わず経費を登録する</t>
  </si>
  <si>
    <t>住所の設定がある経費科目を設定する
左記の設定に任意の入力をして経費を登録する</t>
  </si>
  <si>
    <t>源泉徴収税額</t>
  </si>
  <si>
    <t>源泉徴収税額の設定がない経費科目を設定する
該当の経費科目を選択して経費を作成する</t>
  </si>
  <si>
    <t>源泉徴収税額の設定がある経費科目を設定する
左記の設定に入力を行わず経費を登録する</t>
  </si>
  <si>
    <t>源泉徴収税額の設定がある経費科目を設定する
左記の設定に任意の入力をして経費を登録する</t>
  </si>
  <si>
    <t>受給者の氏名</t>
  </si>
  <si>
    <t>受給者の氏名の設定がない経費科目を設定する
該当の経費科目を選択して経費を作成する</t>
  </si>
  <si>
    <t>受給者の氏名の設定がある経費科目を設定する
左記の設定に入力を行わず経費を登録する</t>
  </si>
  <si>
    <t>受給者の氏名の設定がある経費科目を設定する
左記の設定に任意の入力をして経費を登録する</t>
  </si>
  <si>
    <t>受給者の住所</t>
  </si>
  <si>
    <t>受給者の住所の設定がない経費科目を設定する
該当の経費科目を選択して経費を作成する</t>
  </si>
  <si>
    <t>受給者の住所の設定がある経費科目を設定する
左記の設定に入力を行わず経費を登録する</t>
  </si>
  <si>
    <t>問題なく登録できること
設定が反映されていること
（住所又は所在地フォームが非表示であること）</t>
  </si>
  <si>
    <t>受給者の住所の設定がある経費科目を設定する
左記の設定に任意の入力をして経費を登録する</t>
  </si>
  <si>
    <t>適格請求書確認
交付義務免除として扱う:扱う</t>
  </si>
  <si>
    <t>適格請求書確認
住所又は所在地入力：
する</t>
  </si>
  <si>
    <t>源泉徴収対応:必須</t>
  </si>
  <si>
    <t>左記の条件の経費科目を設定する
経費登録で経費科目を設定する</t>
  </si>
  <si>
    <t>適格請求書確認の住所または所在地欄が非表示になっていること</t>
  </si>
  <si>
    <t>経費申請</t>
  </si>
  <si>
    <t>経費申請に紐づけない</t>
  </si>
  <si>
    <t>経費申請に紐づいている</t>
  </si>
  <si>
    <t>ステータス:未申請</t>
  </si>
  <si>
    <t>承認見込み</t>
  </si>
  <si>
    <t>仮払待ち</t>
  </si>
  <si>
    <t>仮払差額返金待ち</t>
  </si>
  <si>
    <t>支払処理済み</t>
  </si>
  <si>
    <t>事前申請id</t>
  </si>
  <si>
    <t>事前申請に紐づける</t>
  </si>
  <si>
    <t>事前申請に紐づけない</t>
  </si>
  <si>
    <t>税区分別金額</t>
  </si>
  <si>
    <t>税区分入力:オン</t>
  </si>
  <si>
    <t>適格税区分</t>
  </si>
  <si>
    <t>ひとつの税率</t>
  </si>
  <si>
    <t>税区分入力を左記の設定にする
科目に紐づいた税区分を左記の状態にして経費を作成する</t>
  </si>
  <si>
    <t>問題なく登録できること
金額が正しいこと
総額と消費税額を参照し、手計算と一致することを確認。
※（総額ー消費税額）＊税率＝消費税額　になるか</t>
  </si>
  <si>
    <t>複数の税率</t>
  </si>
  <si>
    <t>税区分入力:オフ</t>
  </si>
  <si>
    <t>8％</t>
  </si>
  <si>
    <t>10％</t>
  </si>
  <si>
    <t>消費税額に任意の値を入力</t>
  </si>
  <si>
    <t>複数税率</t>
  </si>
  <si>
    <t>総額に任意の値を入力</t>
  </si>
  <si>
    <t>自動入力結果</t>
  </si>
  <si>
    <t>自動入力で作成した経費</t>
  </si>
  <si>
    <t>左記の税率で自動入力経費を作成する
該当の経費を開き、金額か税区分金額を変更する
自動入力を開く</t>
  </si>
  <si>
    <t>金額を変更すると自動入力の欄が表示され、押下すると展開すること
自動入力の結果が表示されること</t>
  </si>
  <si>
    <t>自動入力以外で作成した経費</t>
  </si>
  <si>
    <t>自動入力欄を確認する</t>
  </si>
  <si>
    <t>自動入力欄が表示されないこと</t>
  </si>
  <si>
    <t>プロジェクトid</t>
  </si>
  <si>
    <t>プロジェクト機能を利用しない</t>
  </si>
  <si>
    <t>左記の条件を満たす経費を作成する
→保存した後に経費を開いて確認する</t>
  </si>
  <si>
    <t>プロジェクト機能を利用する</t>
  </si>
  <si>
    <t>プロジェクトを入力しない</t>
  </si>
  <si>
    <t>プロジェクトを入力する</t>
  </si>
  <si>
    <t>所属部署id</t>
  </si>
  <si>
    <t>従業員の所属部署なし</t>
  </si>
  <si>
    <t>従業員の所属部署がひとつ</t>
  </si>
  <si>
    <t>従業員の所属部署が複数→任意のものを選択</t>
  </si>
  <si>
    <t>経費の所属部署と事前申請の部署が違っている場合</t>
  </si>
  <si>
    <t>事前申請の所属部署が空</t>
  </si>
  <si>
    <t>事前申請の所属部署を削除する</t>
  </si>
  <si>
    <t>費用負担部署入力:オフ</t>
  </si>
  <si>
    <t>費用負担部署入力:オン</t>
  </si>
  <si>
    <t>割合入力:OFF</t>
  </si>
  <si>
    <t>費用負担部署:単数</t>
  </si>
  <si>
    <t>費用負担部署:複数</t>
  </si>
  <si>
    <t>割合入力:ON</t>
  </si>
  <si>
    <t>精算対象外フラグ</t>
  </si>
  <si>
    <t>電子領収書フラグ</t>
  </si>
  <si>
    <t>電子領収書が指定されていますタグ</t>
  </si>
  <si>
    <t>汎用マスタが付与されていないテナント</t>
  </si>
  <si>
    <t>汎用マスタが付与されているテナント</t>
  </si>
  <si>
    <t>汎用マスタ設定なし</t>
  </si>
  <si>
    <t>汎用マスタ設定あり</t>
  </si>
  <si>
    <t>必須入力オフ</t>
  </si>
  <si>
    <t>複数入力オフ</t>
  </si>
  <si>
    <t>任意の選択肢</t>
  </si>
  <si>
    <t>必須入力オン</t>
  </si>
  <si>
    <t>複数入力オン</t>
  </si>
  <si>
    <t>科目に紐づいた汎用マスタの数</t>
  </si>
  <si>
    <t>必須入力/複数入力の設定は任意</t>
  </si>
  <si>
    <t>領収書画像</t>
  </si>
  <si>
    <t>左記の画像ファイルをアップロードする</t>
  </si>
  <si>
    <t>画像をアップロードした状態で保存できること
画像が反映されること</t>
  </si>
  <si>
    <t>jpg</t>
  </si>
  <si>
    <t>png</t>
  </si>
  <si>
    <t>pdf</t>
  </si>
  <si>
    <t>pdf（複数ページ）</t>
  </si>
  <si>
    <t>pdf（25MB以上）</t>
  </si>
  <si>
    <t>上記以外の拡張子のファイル</t>
  </si>
  <si>
    <t>両面</t>
  </si>
  <si>
    <t>PDFビューワー</t>
  </si>
  <si>
    <t>領収書画像のPDFをアップロードする
新ビューワーに切り替えて表示する</t>
  </si>
  <si>
    <t>PDFが表示されること
ビューワーの種類が切り替えられること
画像の回転、拡大、ページ送りといった操作ができること</t>
  </si>
  <si>
    <t>ブラウザ標準ビューワー</t>
  </si>
  <si>
    <t>chrome</t>
  </si>
  <si>
    <t>指定のブラウザで経費編集画面を開く
領収書画像のPDFをアップロードする
ブラウザのPDFビューワーに切り替えて表示する</t>
  </si>
  <si>
    <t>edge</t>
  </si>
  <si>
    <t>firefox</t>
  </si>
  <si>
    <t>safari</t>
  </si>
  <si>
    <t>表面ボタン</t>
  </si>
  <si>
    <t>表面ボタンを押下する</t>
  </si>
  <si>
    <t>領収書画像/表面の表示に切り替わること</t>
  </si>
  <si>
    <t>裏面ボタン</t>
  </si>
  <si>
    <t>裏面ボタンを押下する</t>
  </si>
  <si>
    <t>領収書画像/裏面の表示に切り替わること</t>
  </si>
  <si>
    <t>未選択</t>
  </si>
  <si>
    <t>領収書画像を削除した状態でタイムスタンプ欄を確認する</t>
  </si>
  <si>
    <t>未選択が表示されていること</t>
  </si>
  <si>
    <t>タイムスタンプ付与中</t>
  </si>
  <si>
    <t>領収書画像にタイムスタンプが付与される前をタイムスタンプ欄を確認する</t>
  </si>
  <si>
    <t>タイムスタンプ付与中が表示されていること</t>
  </si>
  <si>
    <t>タイムスタンプ不可</t>
  </si>
  <si>
    <t>タイムスタンプが付与されない画像をアップロードした状態でタイムスタンプ欄を確認する</t>
  </si>
  <si>
    <t>タイムスタンプ不可が表示されていること</t>
  </si>
  <si>
    <t>ver1</t>
  </si>
  <si>
    <t>画像を1つのみアップロード
タイムスタンプ欄を確認する</t>
  </si>
  <si>
    <t>ver1.日付、日時が表示されること</t>
  </si>
  <si>
    <t>ver2以降</t>
  </si>
  <si>
    <t>画像を2つ以上アップロードする
タイムスタンプ欄を押下し、表示を確認する</t>
  </si>
  <si>
    <t>過去のタイムスタンプが確認できること
ver2.日付.日時が表示されること</t>
  </si>
  <si>
    <t>保存ボタンを押下する</t>
  </si>
  <si>
    <t>入力した任意の設定で経費が保存されること</t>
  </si>
  <si>
    <t>その他の操作</t>
  </si>
  <si>
    <t>編集履歴</t>
  </si>
  <si>
    <t>表示確認</t>
  </si>
  <si>
    <t>編集履歴ボタンを押下する</t>
  </si>
  <si>
    <t>編集履歴画面が開くこと</t>
  </si>
  <si>
    <t>経費の編集履歴</t>
  </si>
  <si>
    <t>追加</t>
  </si>
  <si>
    <t>新規作成のみ</t>
  </si>
  <si>
    <t>経費申請画面で経費を新規作成する
→編集履歴を確認する</t>
  </si>
  <si>
    <t>編集履歴に左記のステータスが記載されていること</t>
  </si>
  <si>
    <t>経費更新のみ</t>
  </si>
  <si>
    <t>既存の経費を申請に追加する
→編集履歴を確認する</t>
  </si>
  <si>
    <t>編集</t>
  </si>
  <si>
    <t>既存の経費を編集する
→編集履歴を確認する</t>
  </si>
  <si>
    <t>除外</t>
  </si>
  <si>
    <t>申請に紐づいている既存の経費を申請から外す
→編集履歴を確認する</t>
  </si>
  <si>
    <t>既存の経費を削除する
→編集履歴を確認する</t>
  </si>
  <si>
    <t>申請書への経費の割り当て履歴</t>
  </si>
  <si>
    <t>通常ユーザー</t>
  </si>
  <si>
    <t>申請書に紐づいた経費を編集し、編集履歴から「変更日時 / 変更者」を確認する</t>
  </si>
  <si>
    <t>編集履歴が追加されていること。
変更日時 / 変更者が正しいこと</t>
  </si>
  <si>
    <t>代理人</t>
  </si>
  <si>
    <t>削除ボタンを押下する</t>
  </si>
  <si>
    <t>経費が削除されること</t>
  </si>
  <si>
    <t>分割</t>
  </si>
  <si>
    <t>経費科目で分割ボタンを押下
分割モーダルで任意の経費科目と金額を設定
経費を分割する</t>
  </si>
  <si>
    <t>経費が設定通りに分割されること
分割元の経費が経費一覧から削除されること</t>
  </si>
  <si>
    <t>経費科目で分割ボタンを押下
分割モーダルで任意のプロジェクトと金額を設定
経費を分割する</t>
  </si>
  <si>
    <t>自動入力修正依頼</t>
  </si>
  <si>
    <t>自動入力で作成した経費のその他の操作を押下する
自動入力修正依頼を押下する</t>
  </si>
  <si>
    <t>【TOKIUM経費精算】自動入力データ修正依頼フォームに遷移すること</t>
  </si>
  <si>
    <t>その他の操作を確認する</t>
  </si>
  <si>
    <t>自動入力修正依頼が表示されないこと</t>
  </si>
  <si>
    <t>原本確認済みにステータスを更新する</t>
  </si>
  <si>
    <t>コメント入力</t>
  </si>
  <si>
    <t xml:space="preserve">原本確認済みでない経費を開く
原本確認済みにステータスを更新を押下する
コメントを入力する
原本確認済みにするを押下
</t>
  </si>
  <si>
    <t>経費のステータスが原本確認済みになること</t>
  </si>
  <si>
    <t>PLP契約を行ったテナントで確認</t>
  </si>
  <si>
    <t>コメント未入力</t>
  </si>
  <si>
    <t xml:space="preserve">原本確認済みでない経費を開く
原本確認済みにステータスを更新を押下する
コメントを入力しない
原本確認済みにするを押下
</t>
  </si>
  <si>
    <t>エラーメッセージが表示されること
経費のステータスが原本確認済みにならないこと</t>
  </si>
  <si>
    <t>原本確認済みのステータスを取り消し/変更する</t>
  </si>
  <si>
    <t>解除する</t>
  </si>
  <si>
    <t>原本確認済みの経費を開く
原本確認済みのステータスを取り消し/変更するを押下
解除する</t>
  </si>
  <si>
    <t>経費のステータスが原本未確認になること</t>
  </si>
  <si>
    <t>コメントを更新する</t>
  </si>
  <si>
    <t>原本確認済みの経費を開く
原本確認済みのステータスを取り消し/変更するを押下
コメントを更新する</t>
  </si>
  <si>
    <t>経費のステータスが原本確認済みのままであること
コメントが更新されること</t>
  </si>
  <si>
    <t>原本を確認する</t>
  </si>
  <si>
    <t>原本突合済みの経費を開く
原本を確認するを押下
原本との紐づきを解除するを押下</t>
  </si>
  <si>
    <t>原本詳細画面が開くこと
内容が正しいこと
原本突合状態が解除されること</t>
  </si>
  <si>
    <t>編集可否</t>
  </si>
  <si>
    <t>「承認後・精算申請を未作成」状態の事前申請に紐づけた経費</t>
  </si>
  <si>
    <t>左記の条件を満たす経費の編集を行う</t>
  </si>
  <si>
    <t>申請者からは編集可, 承認者からは編集不可であることを確認</t>
  </si>
  <si>
    <t>「取り下げ」「差し戻し」「フロー変更待ち」状態の経費申請に紐づけた経費</t>
  </si>
  <si>
    <t>「承認待ち (&amp; 自分が承認ステップに入っている)」状態の経費申請に紐づけた経費</t>
  </si>
  <si>
    <t>申請者からは編集不可、承認者からは編集可であることを確認</t>
  </si>
  <si>
    <t>表示サイズの変更</t>
  </si>
  <si>
    <t>経費編集画面の境界線をドラッグする</t>
  </si>
  <si>
    <t xml:space="preserve">編集画面のサイズが自由に変更できること
</t>
  </si>
  <si>
    <t>交通費</t>
  </si>
  <si>
    <t>（交通費入力の場合は設定と関係なく非表示）</t>
  </si>
  <si>
    <t>確認モーダルが表示されるがスキップする
（交通費入力の場合は設定と関係なく非表示）</t>
  </si>
  <si>
    <t>確認モーダルが表示されるがスキップする</t>
  </si>
  <si>
    <t>（日当は設定と関係なく常にONであること）</t>
  </si>
  <si>
    <t>（日当は設定と関係なく常に非表示であること）</t>
  </si>
  <si>
    <t>消費税額の入力</t>
  </si>
  <si>
    <t>総額の入力</t>
  </si>
  <si>
    <t>新PDFビューワー</t>
  </si>
  <si>
    <t>ブラウザビューワー</t>
  </si>
  <si>
    <t>交通費支払先を入力して経費を作成する</t>
  </si>
  <si>
    <t>交通費支払先を入力せずに経費を作成する</t>
  </si>
  <si>
    <t>交通手段</t>
  </si>
  <si>
    <t>左記の条件だけを満たす経路を検索して選択する
→保存した後に経費を開いて確認する</t>
  </si>
  <si>
    <t>飛行機</t>
  </si>
  <si>
    <t>往復</t>
  </si>
  <si>
    <t>問題なく登録できること
設定が反映されていること
経路の2倍の金額になっていること</t>
  </si>
  <si>
    <t>日当表</t>
  </si>
  <si>
    <t>日当表ID</t>
  </si>
  <si>
    <t>複数の日当設定を作成する
→自分が選択した日当が作成できることを確認</t>
  </si>
  <si>
    <t>日当表id に該当する日当表の中の計算項目のうち、ユーザーが入力する変数一覧</t>
  </si>
  <si>
    <t>自分の設定した入力項目が表示されているか</t>
  </si>
  <si>
    <t>手当表</t>
  </si>
  <si>
    <t>表の次元1</t>
  </si>
  <si>
    <t>表のサイズ1</t>
  </si>
  <si>
    <t>左記の組み合わせの手当表を日当に設定する
→該当の日当の作成画面の手当表を確認する</t>
  </si>
  <si>
    <t>設定した手当表が入力画面に表示されていること
選択肢が自分の設定したものであること
表に従った金額が選択されること
→問題なく登録できること</t>
  </si>
  <si>
    <t>表の次元2</t>
  </si>
  <si>
    <t>表のサイズ2</t>
  </si>
  <si>
    <t>表の次元-複数(3以上)</t>
  </si>
  <si>
    <t>表のサイズ-複数(3以上)</t>
  </si>
  <si>
    <t>追加入力項目</t>
  </si>
  <si>
    <t>数字</t>
  </si>
  <si>
    <t>左記の追加項目がある日当を設定
→作成画面で入力を行う</t>
  </si>
  <si>
    <t>期間</t>
  </si>
  <si>
    <t>セレクトボックス</t>
  </si>
  <si>
    <t>連携カード・サービス一覧</t>
  </si>
  <si>
    <t>1.連携口座・カード一覧を開く
2.カード一覧の表示件数を変更する</t>
  </si>
  <si>
    <t>任意の表示件数に変更できること</t>
  </si>
  <si>
    <t>任意のカードの名前を押下する
編集する</t>
  </si>
  <si>
    <t>編集できることを確認</t>
  </si>
  <si>
    <t>任意のカードの名前を押下する
保存する</t>
  </si>
  <si>
    <t>任意のカードの名称が変更できること</t>
  </si>
  <si>
    <t>任意のカードの編集アイコンを押下する</t>
  </si>
  <si>
    <t>任意のカードの編集画面に遷移すること</t>
  </si>
  <si>
    <t>任意のカードの削除アイコンを押下する</t>
  </si>
  <si>
    <t>任意のカードが削除されること</t>
  </si>
  <si>
    <t>再取得</t>
  </si>
  <si>
    <t>任意のカードの再取得アイコンを押下する</t>
  </si>
  <si>
    <t>カードの情報が再取得されること
最終更新の横の日付時間が更新されること</t>
  </si>
  <si>
    <t>最終更新日</t>
  </si>
  <si>
    <t>利用履歴の取得に成功したカードの最終更新日を確認する</t>
  </si>
  <si>
    <t>最終更新日が記載されていること</t>
  </si>
  <si>
    <t>警告アイコン</t>
  </si>
  <si>
    <t>連携口座・カードのログインに失敗する
アラートアイコンを確認する
アイコンにマウスオーバーする</t>
  </si>
  <si>
    <t>該当のアラートアイコンが表示されること
「ログインに失敗しました」の文字が表示されること
ログインに成功するとアイコンが消えること</t>
  </si>
  <si>
    <t>お知らせアイコン</t>
  </si>
  <si>
    <t>連携口座・カードの画像認証に失敗する
アラートアイコンを確認する
アイコンにマウスオーバーする</t>
  </si>
  <si>
    <t>該当のアラートアイコンが表示されること
「一定時間内に画像認証に完了しませんでした。再取得するともう一度画像認証を行うことができます」の文字が表示されること
画像認証に成功するとアイコンが消えること</t>
  </si>
  <si>
    <t>取得中アイコン</t>
  </si>
  <si>
    <t>連携口座・カードを登録して利用履歴を取得するまでにアイコンを確認する
アイコンにマウスオーバーする</t>
  </si>
  <si>
    <t>該当のアイコンが表示されること
「ただいま取得中です」が表示されること</t>
  </si>
  <si>
    <t>利用履歴</t>
  </si>
  <si>
    <t>経費を登録（上画面）</t>
  </si>
  <si>
    <t xml:space="preserve">1.任意の経費履歴を選択し、経費登録モーダルを開く
2.左記の項目を編集する
3.経費を作成する
4.左記の項目を確認する
</t>
  </si>
  <si>
    <t>カードの利用履歴を反映した経費が作成されること
左記の編集した編集した項目が反映されていること</t>
  </si>
  <si>
    <t>事前申請名</t>
  </si>
  <si>
    <t>履歴を削除（上画面）</t>
  </si>
  <si>
    <t>選択した履歴を削除する</t>
  </si>
  <si>
    <t>選択した履歴が削除されること</t>
  </si>
  <si>
    <t>経費を登録（画面右）</t>
  </si>
  <si>
    <t xml:space="preserve">1.任意の交通費履歴を選択し、経費登録モーダルを開く
2.左記の項目を編集する
3.経費を作成する
4.左記の項目を確認する
</t>
  </si>
  <si>
    <t>一覧から削除（画面右）</t>
  </si>
  <si>
    <t>一覧から削除されるボタンを押下
削除確認モーダルで削除</t>
  </si>
  <si>
    <t>経費履歴から削除されること</t>
  </si>
  <si>
    <t>▲▼アイコンを押下</t>
  </si>
  <si>
    <t>設定した順序に並び変わること</t>
  </si>
  <si>
    <t>ご利用先</t>
  </si>
  <si>
    <t>任意のタブ</t>
  </si>
  <si>
    <t>任意のタブを押下</t>
  </si>
  <si>
    <t>任意の表示に切り替わること</t>
  </si>
  <si>
    <t>連携カード・サービスを登録する一覧画面</t>
  </si>
  <si>
    <t>すべて</t>
  </si>
  <si>
    <t>1.カード明細&gt;連携口座・カードを追加する&gt;連携口座・カードを登録する画面を開く
2.左記のタブを押下する</t>
  </si>
  <si>
    <t>タブが切り替わること</t>
  </si>
  <si>
    <t>連携カード・サービスを登録する画面</t>
  </si>
  <si>
    <t>カード</t>
  </si>
  <si>
    <t>電子マネー</t>
  </si>
  <si>
    <t>レンタル</t>
  </si>
  <si>
    <t>カードサービス</t>
  </si>
  <si>
    <t>任意のカード</t>
  </si>
  <si>
    <t>2.任意のカードを押下する</t>
  </si>
  <si>
    <t>任意のカードの登録画面に遷移すること</t>
  </si>
  <si>
    <t>新規登録画面</t>
  </si>
  <si>
    <t>1.カード明細&gt;連携口座・カードを追加する&gt;連携口座・カードを登録する&gt;カード登録する画面(モバイルsuica)を開く
2.左記の項目を編集する</t>
  </si>
  <si>
    <t>パスワード</t>
  </si>
  <si>
    <t>suica番号</t>
  </si>
  <si>
    <t>精算対象外として登録</t>
  </si>
  <si>
    <t>経費登録した明細を自動入力経費に統合する</t>
  </si>
  <si>
    <t>明細の経費登録を自動で行う</t>
  </si>
  <si>
    <t xml:space="preserve">物販の明細を登録しない
</t>
  </si>
  <si>
    <t xml:space="preserve">経費登録時の経費科目
</t>
  </si>
  <si>
    <t xml:space="preserve">経費登録時の費用負担部署
</t>
  </si>
  <si>
    <t>経費登録時のプロジェクト</t>
  </si>
  <si>
    <t>経費登録時のメモ欄テンプレート</t>
  </si>
  <si>
    <t>登録する</t>
  </si>
  <si>
    <t>登録ボタンを押下する</t>
  </si>
  <si>
    <t>任意の設定でカードを登録できること
登録後、編集画面に設定が反映されていること</t>
  </si>
  <si>
    <t>連携カード・サービス / 認証情報編集画面</t>
  </si>
  <si>
    <t xml:space="preserve">1.カード明細&gt;連携口座・カード / 認証情報編集を開く
2.左記の項目を編集する
</t>
  </si>
  <si>
    <t>カードの種類ごとに画面が異なる
任意のカードで確認すること</t>
  </si>
  <si>
    <t>更新する</t>
  </si>
  <si>
    <t>成功</t>
  </si>
  <si>
    <t>該当のカードにログインできる正しいメールアドレスとパスワードを入力する
更新するボタンを押下する</t>
  </si>
  <si>
    <t>ログインしなおし、再度カードの利用履歴が取得されること</t>
  </si>
  <si>
    <t>失敗</t>
  </si>
  <si>
    <t>該当のカードにログインできない間違ったメールアドレスとパスワードを入力する
更新するボタンを押下する</t>
  </si>
  <si>
    <t>ログインに失敗し、一覧にアラートアイコンが表示されること</t>
  </si>
  <si>
    <t>1.カード明細&gt;連携口座・カード / 認証情報編集を開く
2.左記の項目を編集する
3.該当のカードで経費を登録する</t>
  </si>
  <si>
    <t>編集できることを確認
精算対象外として登録されること</t>
  </si>
  <si>
    <t>編集できることを確認
精算対象外として登録されないこと</t>
  </si>
  <si>
    <t>編集できることを確認
経費登録した明細が自動入力経費と統合されること</t>
  </si>
  <si>
    <t>編集できることを確認
経費登録した明細が自動入力経費と統合されないこと</t>
  </si>
  <si>
    <t>編集できることを確認
利用履歴を取得した際、自動で経費登録されること</t>
  </si>
  <si>
    <t>編集できることを確認
利用履歴を取得した際、自動で経費登録されないこと</t>
  </si>
  <si>
    <t>編集できることを確認
物販の明細が登録されること</t>
  </si>
  <si>
    <t>編集できることを確認
物販の明細が登録されないこと（交通費のみ登録されること）</t>
  </si>
  <si>
    <t>編集できることを確認
設定した項目が経費に反映されること</t>
  </si>
  <si>
    <t>設定を更新する</t>
  </si>
  <si>
    <t>設定を更新するボタンを押下する</t>
  </si>
  <si>
    <t>設定が反映されることを確認</t>
  </si>
  <si>
    <t>自動経費科目設定</t>
  </si>
  <si>
    <t>科目設定追加</t>
  </si>
  <si>
    <t>自動経費科目設定を開く
任意の条件で自動経費科目設定を追加する</t>
  </si>
  <si>
    <t>自動経費科目設定モーダルが表示されること
任意の設定を追加できること</t>
  </si>
  <si>
    <t>設定の有効化</t>
  </si>
  <si>
    <t>自動経費科目設定を確認する
設定の有効化をオンにする
カード明細から経費を登録する</t>
  </si>
  <si>
    <t>振り分け条件を満たす利用先だったときに指定の経費科目が設定されること</t>
  </si>
  <si>
    <t>自動経費科目設定を確認する
設定の有効化をオフにする
カード明細から経費を登録する</t>
  </si>
  <si>
    <t>振り分け条件を満たす利用先だったときに指定の経費科目が設定されないこと</t>
  </si>
  <si>
    <t>自動経費科目設定を開く
任意の条件で自動経費科目設定を編集する</t>
  </si>
  <si>
    <t>自動経費科目設定モーダルが表示されること
任意の設定を編集できること</t>
  </si>
  <si>
    <t>自動経費科目設定を削除できること</t>
  </si>
  <si>
    <t>自動経費科目設定追加画面</t>
  </si>
  <si>
    <t>振り分け条件</t>
  </si>
  <si>
    <t>科目設定追加＞自動経費科目設定を開く
振り分け条件を設定する</t>
  </si>
  <si>
    <t>任意の設定が追加できること</t>
  </si>
  <si>
    <t>科目設定追加＞自動経費科目設定を開く
経費科目を設定する</t>
  </si>
  <si>
    <t>自動経費科目設定編集画面</t>
  </si>
  <si>
    <t>編集ボタン＞自動経費科目設定を開く
振り分け条件を設定する</t>
  </si>
  <si>
    <t>任意の設定に編集できること</t>
  </si>
  <si>
    <t>編集ボタン＞自動経費科目設定を開く
経費科目を設定する</t>
  </si>
  <si>
    <t>連携カード・サービス / 認証情報編集画面（追加情報確認画面）</t>
  </si>
  <si>
    <t>画像の文字</t>
  </si>
  <si>
    <t xml:space="preserve">1.カード明細でモバイルsuicaの再取得を行う
2.画像認証が求められた際に追加認証情報入力画面を開く
3.画像の文字を確認し、入力する
</t>
  </si>
  <si>
    <t>画像認証用の画像が表示されていること
画像の文字を編集できること</t>
  </si>
  <si>
    <t>ログイン時の処理として画像認証が求められる場合この画面に飛ぶ。テストでは例としてモバイルsuicaを挙げている。</t>
  </si>
  <si>
    <t>更新</t>
  </si>
  <si>
    <t>画像に表示されている文字を入力して更新ボタンを押下する</t>
  </si>
  <si>
    <t>画像認証が行われること
画像認証が完了した後に経費履歴が取得されること</t>
  </si>
  <si>
    <t>1.カード明細&gt;連携口座・カード / 認証情報編集を開く
2.左記の項目を編集する</t>
  </si>
  <si>
    <t>仮払一覧画面</t>
  </si>
  <si>
    <t>タブ</t>
  </si>
  <si>
    <t>左記のタブを確認する
タブを押下する</t>
  </si>
  <si>
    <t>タブの横に表示件数が表示されること
表示される事前申請の種類が変更されること</t>
  </si>
  <si>
    <t>左記のタブを選択する
表示される項目を確認する
任意の表示を押下し、遷移先の事前申請を確認する</t>
  </si>
  <si>
    <t>左記の表示項目が表示されていること
内容が正しいこと</t>
  </si>
  <si>
    <t>申請者名</t>
  </si>
  <si>
    <t>仮払希望日</t>
  </si>
  <si>
    <t xml:space="preserve">事前申請額
</t>
  </si>
  <si>
    <t>仮払支払日</t>
  </si>
  <si>
    <t>仮払額</t>
  </si>
  <si>
    <t>申請状況</t>
  </si>
  <si>
    <t>最終承認日</t>
  </si>
  <si>
    <t>返金額</t>
  </si>
  <si>
    <t>仮払い額</t>
  </si>
  <si>
    <t>利用額</t>
  </si>
  <si>
    <t>源泉徴収額</t>
  </si>
  <si>
    <t>集計画面(TK)</t>
  </si>
  <si>
    <t>集計履歴</t>
  </si>
  <si>
    <t>集計一覧を開く
左記のタブを確認
左記のタブを押下</t>
  </si>
  <si>
    <t>タブの横に表示件数が表示されること
タブが切り替わること</t>
  </si>
  <si>
    <t>旅費申請タブ</t>
  </si>
  <si>
    <t>検索条件を設定</t>
  </si>
  <si>
    <t>検索条件を設定を押下して展開
任意の検索設定を設定する</t>
  </si>
  <si>
    <t>任意の検索設定が設定できること</t>
  </si>
  <si>
    <t>検索設定がリセットされること</t>
  </si>
  <si>
    <t>任意の設定で検索</t>
  </si>
  <si>
    <t>設定に基づいた検索結果が表示されること</t>
  </si>
  <si>
    <t>作成日時～から</t>
  </si>
  <si>
    <t>左記の設定を入力して検索</t>
  </si>
  <si>
    <t>作成日時～まで</t>
  </si>
  <si>
    <t>総額～から</t>
  </si>
  <si>
    <t>総額～まで</t>
  </si>
  <si>
    <t>集計名</t>
  </si>
  <si>
    <t>支払ステータス:処理済み</t>
  </si>
  <si>
    <t>支払ステータス:未払い</t>
  </si>
  <si>
    <t>会計データ出力:出力済み</t>
  </si>
  <si>
    <t>会計データ出力:未出力</t>
  </si>
  <si>
    <t>作成日時</t>
  </si>
  <si>
    <t xml:space="preserve">左記の▲▼アイコンを押下 </t>
  </si>
  <si>
    <t>昇順降順が切り替わり、設定した順序に並び変わること</t>
  </si>
  <si>
    <t>事前申請（仮払）</t>
  </si>
  <si>
    <t>旅費申請</t>
  </si>
  <si>
    <t>左記の表示項目を確認する
任意の集計詳細を開き内容を確認する</t>
  </si>
  <si>
    <t>左記の表示項目が表示されていること
項目の内容が正しいこと</t>
  </si>
  <si>
    <t>支払ステータス</t>
  </si>
  <si>
    <t>集計方法</t>
  </si>
  <si>
    <t>経費数</t>
  </si>
  <si>
    <t>総額</t>
  </si>
  <si>
    <t>削除ボタン</t>
  </si>
  <si>
    <t>任意の集計が削除されること</t>
  </si>
  <si>
    <t>申請一覧</t>
  </si>
  <si>
    <t>左記のタブを押下</t>
  </si>
  <si>
    <t>切り替わること</t>
  </si>
  <si>
    <t>申請日~から</t>
  </si>
  <si>
    <t>申請日~まで</t>
  </si>
  <si>
    <t>利用日経費~から</t>
  </si>
  <si>
    <t>利用日経費~まで</t>
  </si>
  <si>
    <t>最終承認日~から</t>
  </si>
  <si>
    <t>最終承認日~まで</t>
  </si>
  <si>
    <t>申請者の所属部署</t>
  </si>
  <si>
    <t>申請者の役職</t>
  </si>
  <si>
    <t>承認済みの承認者</t>
  </si>
  <si>
    <t>申請者のラベル</t>
  </si>
  <si>
    <t>登録番号空白検索</t>
  </si>
  <si>
    <t>請求書の取り扱いあり</t>
  </si>
  <si>
    <t>請求書の取り扱いなし</t>
  </si>
  <si>
    <t>集計状況:未集計</t>
  </si>
  <si>
    <t>集計状況:集計済み</t>
  </si>
  <si>
    <t>会計データ未出力</t>
  </si>
  <si>
    <t>会計データ出力済み</t>
  </si>
  <si>
    <t>支払い状況:未払い</t>
  </si>
  <si>
    <t>支払状況:支払処理済み</t>
  </si>
  <si>
    <t>この条件で集計</t>
  </si>
  <si>
    <t>任意の検索条件を設定して検索する
この条件で集計を押下</t>
  </si>
  <si>
    <t>設定に基づいた検索結果が表示されること
検索結果が集計されること</t>
  </si>
  <si>
    <t>カード一覧の任意のページを押下する</t>
  </si>
  <si>
    <t>カード一覧の&gt;を押下する</t>
  </si>
  <si>
    <t>カード一覧の&gt;&gt;を押下する</t>
  </si>
  <si>
    <t>カード一覧の&lt;を押下する</t>
  </si>
  <si>
    <t>カード一覧の&lt;&lt;を押下する</t>
  </si>
  <si>
    <t>選択した件の申請を集計する</t>
  </si>
  <si>
    <t xml:space="preserve">任意の集計を選択する
</t>
  </si>
  <si>
    <t>集計できること</t>
  </si>
  <si>
    <t>経費精算</t>
  </si>
  <si>
    <t>経費申請名</t>
  </si>
  <si>
    <t xml:space="preserve">集計一覧を開き左記のタブを開く
表示項目設定で該当の表示項目を表示させる
内容を確認する
</t>
  </si>
  <si>
    <t>左記の表示項目が表示されること
内容が正しいこと</t>
  </si>
  <si>
    <t>集計状況</t>
  </si>
  <si>
    <t>会計データ出力状況</t>
  </si>
  <si>
    <t>支払状況</t>
  </si>
  <si>
    <t>表示項目の幅を変化させる</t>
  </si>
  <si>
    <t>表示項目と表示項目の間をドラッグして幅を変更する</t>
  </si>
  <si>
    <t>変更できること</t>
  </si>
  <si>
    <t>事前申請(仮払)</t>
  </si>
  <si>
    <t>仮払い状況</t>
  </si>
  <si>
    <t>精算状況</t>
  </si>
  <si>
    <t>集計詳細画面</t>
  </si>
  <si>
    <t>経費申請の集計詳細画面を開く
左記の項目を編集する
保存する</t>
  </si>
  <si>
    <t>編集できること
変更が保存されること</t>
  </si>
  <si>
    <t>全銀データ・会計データ出力</t>
  </si>
  <si>
    <t>全銀データ会計データ出力を押下
任意の出力形式を選択
メールで送信する</t>
  </si>
  <si>
    <t>出力結果がメールで受け取れること
集計内容と一致すること</t>
  </si>
  <si>
    <t>全銀データ会計データ出力を押下
任意の出力形式を選択
ダウンロードを押下
最新の会計データ作成を開始する
ダウンロードを押下して会計データをダウンロードする</t>
  </si>
  <si>
    <t>一連の動作がエラーなくできること
作成開始日時、作成完了日時、出力形式が正しいこと
ダウンロードできること
出力されたファイルが集計内容と一致すること</t>
  </si>
  <si>
    <t>全銀データ会計データ出力を押下
任意の出力形式を選択
ダウンロードを押下</t>
  </si>
  <si>
    <t>ダウンロードできること
出力されたファイルが集計内容と一致すること</t>
  </si>
  <si>
    <t>会計データ出力完了</t>
  </si>
  <si>
    <t>会計データ出力完了を押下</t>
  </si>
  <si>
    <t>ステータスが会計データ出力完了になること</t>
  </si>
  <si>
    <t>支払処理完了</t>
  </si>
  <si>
    <t>支払処理完了を押下</t>
  </si>
  <si>
    <t>ステータスが支払処理完了になること</t>
  </si>
  <si>
    <t>従業員毎集計</t>
  </si>
  <si>
    <t>従業員毎集計出力</t>
  </si>
  <si>
    <t>従業員毎集計出力を押下
ファイル出力でcsv形式を作成
ダウンロードを行う</t>
  </si>
  <si>
    <t>CSV出力</t>
  </si>
  <si>
    <t xml:space="preserve">集計右のCSV出力を押下
CSVをダウンロードする
</t>
  </si>
  <si>
    <t>ダウンロードできること
出力されたファイルが集計内容と一致すること</t>
  </si>
  <si>
    <t>経費精算払込口座</t>
  </si>
  <si>
    <t>従業員毎集計の経費を押下する
経費精算払込口座が表示される
金融機関名、支店名、口座種類、口座番号、名義人を編集する
更新を行う</t>
  </si>
  <si>
    <t>経費精算払込口座モーダルが表示されること
設定した内容で口座情報が更新されること</t>
  </si>
  <si>
    <t>払込口座情報が削除されること</t>
  </si>
  <si>
    <t>社員番号</t>
  </si>
  <si>
    <t>左記の項目の▲▼を押下する</t>
  </si>
  <si>
    <t>合計金額</t>
  </si>
  <si>
    <t>振込金額</t>
  </si>
  <si>
    <t>左記の項目が表示を確認</t>
  </si>
  <si>
    <t>勘定科目毎集計</t>
  </si>
  <si>
    <t>勘定科目毎集計出力</t>
  </si>
  <si>
    <t>勘定科目毎集計出力を押下
ファイル出力でcsv形式を作成
ダウンロードを行う</t>
  </si>
  <si>
    <t>勘定科目</t>
  </si>
  <si>
    <r>
      <rPr>
        <rFont val="Avenir, Roboto, &quot;Helvetica Neue&quot;, Helvetica, Arial, &quot;Hiragino Sans&quot;, &quot;BIZ UDPGothic&quot;, YuGothic, &quot;Yu Gothic&quot;, メイリオ, Meiryo, &quot;ＭＳ Ｐゴシック&quot;, &quot;MS PGothic&quot;, sans-serif"/>
        <color rgb="FF020B16"/>
      </rPr>
      <t>経費精算申請一覧</t>
    </r>
  </si>
  <si>
    <t>精算申請書出力</t>
  </si>
  <si>
    <t>精算申請書出力を押下
ファイル出力でcsv形式を作成
ダウンロードを行う</t>
  </si>
  <si>
    <t>左記の項目に表示を確認</t>
  </si>
  <si>
    <r>
      <rPr>
        <rFont val="Avenir, Roboto, &quot;Helvetica Neue&quot;, Helvetica, Arial, &quot;Hiragino Sans&quot;, &quot;BIZ UDPGothic&quot;, YuGothic, &quot;Yu Gothic&quot;, メイリオ, Meiryo, &quot;ＭＳ Ｐゴシック&quot;, &quot;MS PGothic&quot;, sans-serif"/>
        <color rgb="FF020B16"/>
      </rPr>
      <t>経費精算申請一覧</t>
    </r>
  </si>
  <si>
    <t>目的地</t>
  </si>
  <si>
    <t>項目数</t>
  </si>
  <si>
    <t>事前申請一覧</t>
  </si>
  <si>
    <t>領収書原本</t>
  </si>
  <si>
    <t>領収書原本一覧</t>
  </si>
  <si>
    <t>登録日～から</t>
  </si>
  <si>
    <r>
      <rPr>
        <rFont val="Arial"/>
      </rPr>
      <t xml:space="preserve">PLP契約をしていないと出てこない
</t>
    </r>
    <r>
      <rPr>
        <rFont val="Arial"/>
        <color rgb="FF1155CC"/>
        <u/>
      </rPr>
      <t>https://beartail.slack.com/archives/C053S26MFRA/p1725596902639739?thread_ts=1725596490.164689&amp;cid=C053S26MFRA</t>
    </r>
  </si>
  <si>
    <t>登録日～まで</t>
  </si>
  <si>
    <t>利用日～から</t>
  </si>
  <si>
    <t>利用日～まで</t>
  </si>
  <si>
    <t>金額～から</t>
  </si>
  <si>
    <t>金額～まで</t>
  </si>
  <si>
    <t>ポスト名</t>
  </si>
  <si>
    <t>申請ステータス:未申請</t>
  </si>
  <si>
    <t>申請ステータス:申請中</t>
  </si>
  <si>
    <t>申請ステータス:最終承認待ち</t>
  </si>
  <si>
    <t>申請ステータス:最終承認済み</t>
  </si>
  <si>
    <t>追加ステータス:通知済み</t>
  </si>
  <si>
    <t>追加ステータス:未通知</t>
  </si>
  <si>
    <t>原本ステータス:突合待ち</t>
  </si>
  <si>
    <t>原本ステータス:該当経費画像なし</t>
  </si>
  <si>
    <t>原本ステータス:キャンセル突合解除</t>
  </si>
  <si>
    <t>原本ステータス:私用の原本</t>
  </si>
  <si>
    <t>契約期間:任意</t>
  </si>
  <si>
    <t>検索結果でレポートを出力</t>
  </si>
  <si>
    <t>任意の検索条件で検索
検索結果でレポートを出力を押下
最新のレポート作成を開始
ダウンロードを押下</t>
  </si>
  <si>
    <t xml:space="preserve">一連の動作がエラーなくできること
作成開始日時、作成完了日時、出力形式が正しいこと
ダウンロードできること
出力されたファイルが検索内容と一致すること
</t>
  </si>
  <si>
    <t>選択した原本を通知する</t>
  </si>
  <si>
    <t>突合ステータス「突合経費画像なし」「キャンセル」の突合を選択する
選択した原本を通知するを押下する
任意のユーザーを選択して通知を送信する
任意のユーザーで通知画面を確認する</t>
  </si>
  <si>
    <t>・管理者:通知を送信しましたというメッセージが表示されること
・任意のユーザー:通知画面に管理者の送った通知が届くこと</t>
  </si>
  <si>
    <r>
      <rPr>
        <rFont val="Arial"/>
      </rPr>
      <t xml:space="preserve">管理者権限のあるユーザーで行う
</t>
    </r>
    <r>
      <rPr>
        <rFont val="Arial"/>
        <color rgb="FF1155CC"/>
        <u/>
      </rPr>
      <t>https://www.notion.so/cbc19e22cfd044509a25b3a1b5b57a59</t>
    </r>
  </si>
  <si>
    <t>クリックで関連経費を見る</t>
  </si>
  <si>
    <t>クリックで関連経費を見るを押下</t>
  </si>
  <si>
    <t>関連経費が展開して確認できること</t>
  </si>
  <si>
    <t>関連経費を紐づける方法がわからない？</t>
  </si>
  <si>
    <t>原本詳細</t>
  </si>
  <si>
    <t>この原本を通知する</t>
  </si>
  <si>
    <t>「突合経費画像なし」「キャンセル」</t>
  </si>
  <si>
    <t>「突合待ち」「私用の原本」</t>
  </si>
  <si>
    <t>突合ステータス「突合待ち」「私用の原本」を選択する
ボタンを確認する</t>
  </si>
  <si>
    <t>グレーアウトで押下しても反応がないこと</t>
  </si>
  <si>
    <t>突合経費を選択</t>
  </si>
  <si>
    <t>突合ステータス「突合経費画像なし」「キャンセル」の突合を選択して
選択した原本を通知するを押下する
突合する経費の選択を押下する
任意の経費を検索し、突合を行う</t>
  </si>
  <si>
    <t>経費突合ができること</t>
  </si>
  <si>
    <t>原本画像</t>
  </si>
  <si>
    <t>左記の項目を確認する
任意の原本画像にマウスオーバーする</t>
  </si>
  <si>
    <t>左記の項目が表示されていること
サムネイル画像が表示されること
内容が正しいこと</t>
  </si>
  <si>
    <t>左記の項目を確認する
任意の原本を確認する</t>
  </si>
  <si>
    <t>左記の項目が表示されていること
内容が正しいこと</t>
  </si>
  <si>
    <t>突合ステータス</t>
  </si>
  <si>
    <t>経費作成者名</t>
  </si>
  <si>
    <t>管理ID</t>
  </si>
  <si>
    <t>ポスト設置場所</t>
  </si>
  <si>
    <t>契約期間</t>
  </si>
  <si>
    <t>PLPサイト</t>
  </si>
  <si>
    <t>原本回収サイクル一覧</t>
  </si>
  <si>
    <t>原本回収サイクルを検索</t>
  </si>
  <si>
    <t>原本回収サイクルを検索を押下</t>
  </si>
  <si>
    <t>検索画面が展開すること</t>
  </si>
  <si>
    <t>事業所名</t>
  </si>
  <si>
    <t>押下する
任意の事業所名を入力する</t>
  </si>
  <si>
    <t>事業所候補が表示されること
入力に一致する事業所が候補として表示されること</t>
  </si>
  <si>
    <t>検索条件がクリアされること</t>
  </si>
  <si>
    <t>指定した条件で検索</t>
  </si>
  <si>
    <t>任意の検索条件を設定する
検索ボタンを押下する</t>
  </si>
  <si>
    <t>任意の条件にを満たす事業所のみ検索結果に表示されること</t>
  </si>
  <si>
    <t>表示を確認する
任意の事業所を確認する</t>
  </si>
  <si>
    <t>表示項目が表示されていること
内容が正しいこと</t>
  </si>
  <si>
    <t>データ化待ち数</t>
  </si>
  <si>
    <t>突合未完了</t>
  </si>
  <si>
    <t>回収枚数</t>
  </si>
  <si>
    <t>累計回収枚数</t>
  </si>
  <si>
    <t>突合</t>
  </si>
  <si>
    <t>突合ボタン</t>
  </si>
  <si>
    <t>突合候補のある任意の事業所を確認する
突合ボタンを押下する</t>
  </si>
  <si>
    <t>突合画面に遷移すること
任意の事業所の突合候補のみ表示されること</t>
  </si>
  <si>
    <t>突合候補がなく回収枚数が0の事業所を確認する
削除ボタンを押下する</t>
  </si>
  <si>
    <t>事業所が削除されること</t>
  </si>
  <si>
    <t>新規検証を開始</t>
  </si>
  <si>
    <t>新規検証開始ボタンを押下</t>
  </si>
  <si>
    <t>新規検証開始モーダルが開くこと</t>
  </si>
  <si>
    <t>新規検証開始モーダル</t>
  </si>
  <si>
    <t>登録日を押下する
任意の年月日を入力する</t>
  </si>
  <si>
    <t>カレンダーを押下する
任意の年月日を選択する</t>
  </si>
  <si>
    <t>任意の年月日が入力されること</t>
  </si>
  <si>
    <t>作成する</t>
  </si>
  <si>
    <t>任意の設定を入力する
作成ボタンを押下する</t>
  </si>
  <si>
    <t>事業所が作成されること</t>
  </si>
  <si>
    <t>原本パック一覧</t>
  </si>
  <si>
    <t>原本パックを追加する</t>
  </si>
  <si>
    <t>管理番号</t>
  </si>
  <si>
    <t>任意の番号</t>
  </si>
  <si>
    <t>原本パックを追加するボタンを押下
管理番号に任意の番号を入力する</t>
  </si>
  <si>
    <t>既にある番号</t>
  </si>
  <si>
    <t>管理番号に既にある番号を入力する
作成ボタンを押下する</t>
  </si>
  <si>
    <t>ポスト名を押下する
任意のポストを選択する</t>
  </si>
  <si>
    <t>任意のポストが反映されること</t>
  </si>
  <si>
    <t>任意の設定の原本パックが作成されること</t>
  </si>
  <si>
    <t>編集アイコン</t>
  </si>
  <si>
    <t>原本パック編集画面</t>
  </si>
  <si>
    <t>任意のパックを確認する
編集ボタンを押下する</t>
  </si>
  <si>
    <t>原本パック編集画面が表示されること</t>
  </si>
  <si>
    <t>パック管理番号</t>
  </si>
  <si>
    <t>管理番号に既にある番号を入力する
更新ボタンを押下する</t>
  </si>
  <si>
    <t>任意の編集を行う
更新を押下する</t>
  </si>
  <si>
    <t>原本パックに任意の設定が反映されること</t>
  </si>
  <si>
    <t>削除モーダルを開く
削除ボタンを押下する</t>
  </si>
  <si>
    <t>原本パックが削除されること</t>
  </si>
  <si>
    <t>削除モーダルを開く
キャンセルンボタンを押下する</t>
  </si>
  <si>
    <t>原本アップロード画面</t>
  </si>
  <si>
    <t>任意の原本パックを開く
原本画像を押下する
jpg画像を選択する</t>
  </si>
  <si>
    <t>アップロードできること
ファイル名にアップロードした画像ファイル名が反映されること</t>
  </si>
  <si>
    <t>任意の原本パックを開く
原本画像を押下する
pdfを選択する"</t>
  </si>
  <si>
    <t>上記以外の画像ファイル</t>
  </si>
  <si>
    <t>任意の原本パックを開く
原本画像を押下する
上記以外の画像を選択する</t>
  </si>
  <si>
    <t>アップロードできないこと</t>
  </si>
  <si>
    <t>アップロード予定枚数</t>
  </si>
  <si>
    <t>アップロードファイルと一致する数字</t>
  </si>
  <si>
    <t>アップロード予定枚数にアップロードするファイル数と一致する数字を入力する</t>
  </si>
  <si>
    <t>送信ボタンが押下可能になること</t>
  </si>
  <si>
    <t>アップロードファイルと一致しない数字</t>
  </si>
  <si>
    <t>アップロード予定枚数にアップロードするファイル数と一致しない数字を入力する</t>
  </si>
  <si>
    <t>送信ボタンがグレーアウトし押下できないこと</t>
  </si>
  <si>
    <t>送信ボタン</t>
  </si>
  <si>
    <t>任意のアップロードファイル、アップロード予定数を入力し送信ボタンを押下する</t>
  </si>
  <si>
    <t>ESにアップロードしたファイルが反映されること</t>
  </si>
  <si>
    <t>全てキャンセルボタン</t>
  </si>
  <si>
    <t>しない</t>
  </si>
  <si>
    <t>キャンセルモーダルを開く
しないボタンを押下する</t>
  </si>
  <si>
    <t>キャンセルモーダルが閉じること</t>
  </si>
  <si>
    <t>全てキャンセルする</t>
  </si>
  <si>
    <t>キャンセルモーダルを開く
全てキャンセルするボタンを押下する</t>
  </si>
  <si>
    <t>モーダルが閉じアップロード予定のファイルがクリアされること</t>
  </si>
  <si>
    <t>過去にアップロードしたことのある画像ファイル</t>
  </si>
  <si>
    <t>以前アップロードしたことのある画像ファイルをアップロード
送信ボタンを押下する</t>
  </si>
  <si>
    <t>〇件のアップロードに失敗しました。というエラーメッセージが表示され
アップロードに失敗すること</t>
  </si>
  <si>
    <t>突合画面</t>
  </si>
  <si>
    <t>経費を検索</t>
  </si>
  <si>
    <t>経費を検索ボタンを押下する</t>
  </si>
  <si>
    <t>検索条件画面が展開すること</t>
  </si>
  <si>
    <t>指定した事業所の経費の画像が表示されること
条件に基づいた検索結果が表示されること</t>
  </si>
  <si>
    <t>利用日~まで</t>
  </si>
  <si>
    <t>任意の検索条件を入力する
検索条件をリセットを押下する</t>
  </si>
  <si>
    <t>入力した検索条件がクリアされること</t>
  </si>
  <si>
    <t>任意の検索条件を入力する
指定した条件で検索を押下する</t>
  </si>
  <si>
    <t>原本回収サイクル一覧＞任意の事務所＞突合</t>
  </si>
  <si>
    <t>ESでダブルエントリー済み</t>
  </si>
  <si>
    <t>任意の事業所の原本回収サイクルで画像をアップロードする
ESでダブルエントリーを行う
原本回収サイクル＞任意の事業所&gt;突合ボタンの導線で突合画面に遷移する
原本画像を確認する</t>
  </si>
  <si>
    <t>ダブルエントリー済みの原本画像のみが表示されること</t>
  </si>
  <si>
    <t>ESでダブルエントリーしていない</t>
  </si>
  <si>
    <t>任意の事業所の原本回収サイクルで画像をアップロードする
ESでダブルエントリーを行う
原本回収サイクル＞任意の事業所&gt;突合ボタンの導線で突合画面に遷移する
原本画像を確認する</t>
  </si>
  <si>
    <t>ダブルエントリーしていない原本画像が表示されないこと</t>
  </si>
  <si>
    <t>サイドメニュー＞原本突合</t>
  </si>
  <si>
    <t>サイドメニュー＞原本突合の導線で突合画面に遷移する
原本画像を確認する</t>
  </si>
  <si>
    <t>全体にアップロードした原本画像が表示されること？</t>
  </si>
  <si>
    <t>表示される原本画像の詳細が不明なので確認したい</t>
  </si>
  <si>
    <t>候補がない場合</t>
  </si>
  <si>
    <t>突合候補がない状態で突合画面を確認する</t>
  </si>
  <si>
    <t>チェック「突合が必要な原本がありません」が表示されないこと</t>
  </si>
  <si>
    <t>画像の操作</t>
  </si>
  <si>
    <t>回転</t>
  </si>
  <si>
    <t>原本画像の右上にある該当のアイコンを押下する</t>
  </si>
  <si>
    <t>回転できること</t>
  </si>
  <si>
    <t>拡大</t>
  </si>
  <si>
    <t>拡大できること</t>
  </si>
  <si>
    <t>縮小</t>
  </si>
  <si>
    <t>縮小できること</t>
  </si>
  <si>
    <t>全体表示</t>
  </si>
  <si>
    <t>全体が表示されること</t>
  </si>
  <si>
    <t>原本画像の利用日を確認する</t>
  </si>
  <si>
    <t>利用日が表示されること
内容が正しいこと</t>
  </si>
  <si>
    <t>利用日、金額はESでダブルエントリーすることで入力される</t>
  </si>
  <si>
    <t>原本画像の金額を確認する</t>
  </si>
  <si>
    <t>金額が表示されること
内容が正しいこと"</t>
  </si>
  <si>
    <t>この画像をスキップ</t>
  </si>
  <si>
    <t>この画像をスキップを押下する</t>
  </si>
  <si>
    <t>次の原本画像が表示されること</t>
  </si>
  <si>
    <t>検索結果がない状態で経費画像を確認する</t>
  </si>
  <si>
    <t>画像が表示されずアイコンが表示されること</t>
  </si>
  <si>
    <t>アップロードアイコンであり、マウスオーバーすると「添付ファイルがありません」と表示される。文言がおかしいことは連絡済み。</t>
  </si>
  <si>
    <t>∧ボタン</t>
  </si>
  <si>
    <t>画像右上の∧ボタンを押下する</t>
  </si>
  <si>
    <t>ひとつ前の経費画像が中央に表示されること</t>
  </si>
  <si>
    <t>∨ボタン</t>
  </si>
  <si>
    <t>画像右上の∨ボタンを押下する</t>
  </si>
  <si>
    <t>ひとつ後の経費画像が中央に表示されること</t>
  </si>
  <si>
    <t>任意の条件で検索を行う
右側のサムネイル画像を確認する
任意のサムネイル画像を押下する</t>
  </si>
  <si>
    <t>指定した事業所の経費の画像が表示されること
条件に基づいた検索結果が表示されていること
押下したときに中央に表示されること
オレンジの枠が選択しているサムネイル画像に表示されること</t>
  </si>
  <si>
    <t>画像右上の該当のアイコンを押下する</t>
  </si>
  <si>
    <t>任意のサムネイル画像を押下する
利用日を確認する
指定した事業所で該当の経費を確認する</t>
  </si>
  <si>
    <t>利用日が表示されていること
利用日の内容が該当の経費と一致していること</t>
  </si>
  <si>
    <t>任意のサムネイル画像を押下する
金額を確認する
指定した事業所で該当の経費を確認する</t>
  </si>
  <si>
    <t>金額が表示されていること
金額の内容が該当の経費と一致していること</t>
  </si>
  <si>
    <t>任意のサムネイル画像を押下する
ステータスを確認する
指定した事業所で該当経費のステータスを確認する</t>
  </si>
  <si>
    <t>ステータスが表示されていること
ステータスの内容が該当の経費と一致していること</t>
  </si>
  <si>
    <t>表示順番/検索結果数</t>
  </si>
  <si>
    <t>複数の検索結果が表示される条件で検索を行う
画像の右下を確認する</t>
  </si>
  <si>
    <t>〇/〇の形式で数字が表示されていること
表示順番/検索結果数の表示になっていること</t>
  </si>
  <si>
    <t>経費が原本確認済み</t>
  </si>
  <si>
    <t>指定した事業所で任意の経費を原本確認済みの状態にする
任意の経費を突合画面で検索する</t>
  </si>
  <si>
    <t>原本確認済みのステータスの経費画像は検索結果に表示されないこと</t>
  </si>
  <si>
    <t>突合する</t>
  </si>
  <si>
    <t>突合するボタンを押下する</t>
  </si>
  <si>
    <t>「突合する」でよろしいですか？「はい」「いいえ」が表示されること</t>
  </si>
  <si>
    <t>はい</t>
  </si>
  <si>
    <t>突合するボタンを押下する
はいボタンを押下する</t>
  </si>
  <si>
    <t>該当の原本画像が表示されなくなり、次の原本画像が表示されること</t>
  </si>
  <si>
    <t>いいえ</t>
  </si>
  <si>
    <t>突合するボタンを押下する
いいえボタンを押下する</t>
  </si>
  <si>
    <t>「突合する」「該当画像なし」が表示されること</t>
  </si>
  <si>
    <t>ダブルエントリー</t>
  </si>
  <si>
    <t>1.「突合する」でよろしいですか？はいボタンを押下する→他のアカウントで同様の操作を行いダブルエントリーをする
2.指定の事業所の領収書原本で突合ステータスを確認する
3.指定の事業所の経費一覧で突合した経費を確認する
「原本を確認する」を押下する</t>
  </si>
  <si>
    <t>原本画像が経費と突合されること
該当の原本画像の突合ステータスが「未申請」になっていること
突合済みの原本画像として該当の画像が表示されること</t>
  </si>
  <si>
    <t>該当画像なし</t>
  </si>
  <si>
    <t>警告メッセージ</t>
  </si>
  <si>
    <t>任意の検索条件で経費画像を検索する
経費画像が表示された状態で該当画像なしを押下する</t>
  </si>
  <si>
    <t>以下のメッセージが表示されること
「経費に該当する画像がない場合、利用日・金額のいずれかの条件を変更したうえで検索をしてください。
※実際の画像に記載されている内容と入力データで、データ側の金額/日付の片方の内容が誤っているケースがあります。」</t>
  </si>
  <si>
    <t>確認メッセージ</t>
  </si>
  <si>
    <t>経費画像が表示されていない状態で該当画像なしを押下する</t>
  </si>
  <si>
    <t>該当画像ないでよろしいですか？「はい」「いいえ」が表示される</t>
  </si>
  <si>
    <t>「該当画像なし」でよろしいですか？</t>
  </si>
  <si>
    <t>はいを押下する</t>
  </si>
  <si>
    <t>いい絵を押下する</t>
  </si>
  <si>
    <t>1.「該当画像なし」でよろしいですか？はいボタンを押下する→他のアカウントで同様の操作を行いダブルエントリーをする
2.指定の事業所の領収書原本で突合ステータスを確認する</t>
  </si>
  <si>
    <t>原本画像が該当経費なしの状態になること
該当の原本画像のステータスが「該当経費画像なし」になっていること</t>
  </si>
  <si>
    <t>月間処理数</t>
  </si>
  <si>
    <t>月間処理数を確認する</t>
  </si>
  <si>
    <t>月間処理数が表示されていること
内容が正しいこと</t>
  </si>
  <si>
    <t>未処理数</t>
  </si>
  <si>
    <t>未処理数を確認する</t>
  </si>
  <si>
    <t>未処理数が表示されていること
内容が正しいこと</t>
  </si>
  <si>
    <t>原本返却</t>
  </si>
  <si>
    <t>原本画像ID</t>
  </si>
  <si>
    <t>原本画像IDに任意の入力を行う</t>
  </si>
  <si>
    <t>入力ができること</t>
  </si>
  <si>
    <t>原本画像IDに任意の入力を行う
検索ボタンを押下する</t>
  </si>
  <si>
    <t>指定した原本画像が表示されること</t>
  </si>
  <si>
    <t>原本画像IDの取得方法　
領収書原本一覧＞検索結果でレポートを出力
出力したreport.xlsxの原本一覧タブ「原本URL」を確認</t>
  </si>
  <si>
    <t>任意の原本画像IDで検索を行い原本画像を表示させる
左記の表示項目を確認する</t>
  </si>
  <si>
    <t>表示項目が表示されること
内容が正しいこと</t>
  </si>
  <si>
    <t>経費精算名</t>
  </si>
  <si>
    <t>ファイル名</t>
  </si>
  <si>
    <t>事務所情報管理</t>
  </si>
  <si>
    <t>押下</t>
  </si>
  <si>
    <t>事業所名の欄を押下する</t>
  </si>
  <si>
    <t>事業所の候補が下に表示されること</t>
  </si>
  <si>
    <t>事業所名の欄に任意の事業所名の一部を入力する</t>
  </si>
  <si>
    <t>入力した事業所名を含む候補が表示されること</t>
  </si>
  <si>
    <t>事業所名の欄に任意の事業所名を入力する</t>
  </si>
  <si>
    <t>入力した事業所名のみ表示されること</t>
  </si>
  <si>
    <t>事業所名の欄に任意の事業所のメールアドレスを入力する</t>
  </si>
  <si>
    <t>入力したメールアドレスの事業所のみ表示されること</t>
  </si>
  <si>
    <t>任意の事業所を選択する
検索ボタンを押下する</t>
  </si>
  <si>
    <t>契約期間一覧、ポスト一覧が表示されること
検索した事業所の情報が表示されること</t>
  </si>
  <si>
    <t>契約期間一覧</t>
  </si>
  <si>
    <t>「+追加ボタン」</t>
  </si>
  <si>
    <t>「+追加ボタン」を押下する</t>
  </si>
  <si>
    <t>契約期間追加モーダルが表示される</t>
  </si>
  <si>
    <t>契約期間を追加モーダル</t>
  </si>
  <si>
    <t>契約期間～から</t>
  </si>
  <si>
    <t>左記の入力欄に任意の入力を行う</t>
  </si>
  <si>
    <t>直接入力で日付が入力できること</t>
  </si>
  <si>
    <t>左記の入力欄を押下する</t>
  </si>
  <si>
    <t>カレンダーで任意の日付を押下して入力できること</t>
  </si>
  <si>
    <t>契約期間～まで</t>
  </si>
  <si>
    <t>追加ボタン</t>
  </si>
  <si>
    <t>任意の編集を行う
追加ボタンを押下する
指定した事業所&gt;システム設定&gt;契約を確認する</t>
  </si>
  <si>
    <t>契約期間一覧に入力した設定の契約期間が追加されること
指定した事業所の契約に設定の契約期間が追加されること</t>
  </si>
  <si>
    <t>契約開始日が契約終了日以後になっている</t>
  </si>
  <si>
    <t>契約開始日が契約終了日以後になる設定をする
追加ボタンを押下する</t>
  </si>
  <si>
    <t>同一事業所の契約期間と被っている</t>
  </si>
  <si>
    <t>既存の契約と被っている契約期間を設定する
追加ボタンを押下する</t>
  </si>
  <si>
    <t>モーダルが消えること</t>
  </si>
  <si>
    <t>編集アイコンを押下する</t>
  </si>
  <si>
    <t>契約期間を更新モーダルが表示されること</t>
  </si>
  <si>
    <t>契約期間を更新モーダル</t>
  </si>
  <si>
    <t>更新ボタン</t>
  </si>
  <si>
    <t>任意の編集を行う
更新ボタンを押下する
指定した事業所&gt;システム設定&gt;契約を確認する</t>
  </si>
  <si>
    <t>契約期間一覧に入力した設定の契約期間に更新されること
指定した事業所の契約に設定の契約期間が更新されること</t>
  </si>
  <si>
    <t>既存の契約と被っている契約期間を設定する
更新ボタンを押下する</t>
  </si>
  <si>
    <t>契約期間を削除モーダルが表示されること</t>
  </si>
  <si>
    <t>契約期間を削除モーダルで削除ボタンを押下する
指定した事業所&gt;システム設定&gt;契約を確認する</t>
  </si>
  <si>
    <t>契約期間が削除されること
指定した事務所の契約からも削除されること</t>
  </si>
  <si>
    <t>表示件数を切り替える</t>
  </si>
  <si>
    <t>ページボタン</t>
  </si>
  <si>
    <t>任意のぺージ数を押下する</t>
  </si>
  <si>
    <t>任意のページに移動すること</t>
  </si>
  <si>
    <t>&gt;ボタンを押下する</t>
  </si>
  <si>
    <t>次のページに移動する</t>
  </si>
  <si>
    <t>&lt;ボタンを押下する</t>
  </si>
  <si>
    <t>前のページに移動する</t>
  </si>
  <si>
    <t>&gt;&gt;ボタンを押下する</t>
  </si>
  <si>
    <t>最後のページに移動する</t>
  </si>
  <si>
    <t>&lt;&lt;ボタンを押下する</t>
  </si>
  <si>
    <t>最初のページに移動する</t>
  </si>
  <si>
    <t>ポスト一覧</t>
  </si>
  <si>
    <t>追加ボタンを押下する</t>
  </si>
  <si>
    <t>追加モーダルが開くこと</t>
  </si>
  <si>
    <t>ポストを追加モーダル</t>
  </si>
  <si>
    <t>任意のポスト名を入力する</t>
  </si>
  <si>
    <t>郵便番号</t>
  </si>
  <si>
    <t>3桁-4桁の形式</t>
  </si>
  <si>
    <t>任意の3桁-4桁の形式の番号を入力する</t>
  </si>
  <si>
    <t>ポスト設置住所</t>
  </si>
  <si>
    <t>任意の住所を入力する</t>
  </si>
  <si>
    <t>任意の設定で追加ボタンを押下する
指定した事業所&gt;システム設定&gt;契約を確認する</t>
  </si>
  <si>
    <t>ポストが追加されること
事業所の契約に反映されていること</t>
  </si>
  <si>
    <t>郵便番号-3桁4桁以外の形式</t>
  </si>
  <si>
    <t>郵便番号を3桁-4桁以外の形式で入力して追加ボタンを押下する</t>
  </si>
  <si>
    <t>「+インポートボタン」</t>
  </si>
  <si>
    <t>インポートボタンを押下する</t>
  </si>
  <si>
    <t>ポストをインポートポータルが開くこと</t>
  </si>
  <si>
    <t>ポストをインポート</t>
  </si>
  <si>
    <t>アップロード</t>
  </si>
  <si>
    <t>xlsx</t>
  </si>
  <si>
    <t>xlsxファイルをアップロードする</t>
  </si>
  <si>
    <t>アップロードできること</t>
  </si>
  <si>
    <t>それ以外</t>
  </si>
  <si>
    <t>xlsxファイル以外を選択する</t>
  </si>
  <si>
    <t>サンプル</t>
  </si>
  <si>
    <t>サンプルを押下する</t>
  </si>
  <si>
    <t>インポート</t>
  </si>
  <si>
    <t>任意のファイルをアップロードする
インポートボタンを押下する
インポートに成功する
指定した事業所&gt;システム設定&gt;契約を確認する</t>
  </si>
  <si>
    <t>インポートで追加したポストが反映されること
事業所の契約に反映されていること</t>
  </si>
  <si>
    <t>任意のファイルをアップロードする
インポートボタンを押下する
インポートに失敗する</t>
  </si>
  <si>
    <t>インポートで追加したポストが反映されないこと</t>
  </si>
  <si>
    <t>開始日時</t>
  </si>
  <si>
    <t>任意のファイルをインポートする
開始日時を確認する</t>
  </si>
  <si>
    <t>終了日時</t>
  </si>
  <si>
    <t>任意のファイルのインポートに成功する
メッセージを確認する</t>
  </si>
  <si>
    <t>任意のファイルのインポートに失敗する
メッセージを確認する</t>
  </si>
  <si>
    <t>インポート結果</t>
  </si>
  <si>
    <t>任意のファイルのインポートに成功する
ダウンロードを押下する</t>
  </si>
  <si>
    <t>ダウンロードできること
ダウンロードしたファイルを開けること</t>
  </si>
  <si>
    <t>任意のファイルのインポートに失敗する
ダウンロードを押下する</t>
  </si>
  <si>
    <t>ダウンロードできること
ファイル内にインポートに失敗した箇所が記載されていること</t>
  </si>
  <si>
    <t>ポストを検索</t>
  </si>
  <si>
    <t>ポストを検索を押下</t>
  </si>
  <si>
    <t>検索条件が展開すること</t>
  </si>
  <si>
    <t>ポスト名を入力する
検索をする</t>
  </si>
  <si>
    <t>入力できること
条件に従った検索結果が表示されること</t>
  </si>
  <si>
    <t>凍結済みを含める</t>
  </si>
  <si>
    <t>凍結済みを含めるをチェックする
検索をする</t>
  </si>
  <si>
    <t>条件に従った検索結果が表示されること</t>
  </si>
  <si>
    <t>凍結済みを含めるをチェックを外す
検索をする</t>
  </si>
  <si>
    <t>任意の検索条件を入力する
検索をする</t>
  </si>
  <si>
    <t>編集ボタン</t>
  </si>
  <si>
    <t>編集ボタンを押下する</t>
  </si>
  <si>
    <t>ポストを更新するモーダルが表示されること</t>
  </si>
  <si>
    <t>ポストを更新</t>
  </si>
  <si>
    <t>任意の設定で更新ボタンを押下する
指定した事業所&gt;システム設定&gt;契約を確認する</t>
  </si>
  <si>
    <t>ポストが更新されること
事業所の契約に反映されていること</t>
  </si>
  <si>
    <t xml:space="preserve">エラーメッセージが表示されること
</t>
  </si>
  <si>
    <t>左記の表示項目が表示されていること</t>
  </si>
  <si>
    <t>内容が正しいこと</t>
  </si>
  <si>
    <t>削除する</t>
  </si>
  <si>
    <t>削除ボタンを押下する
モーダルで削除ボタンを押下する
指定した事業所&gt;システム設定&gt;契約を確認する</t>
  </si>
  <si>
    <t>ポストが削除されること
事業所の契約に反映されていること</t>
  </si>
  <si>
    <t>凍結</t>
  </si>
  <si>
    <t>凍結ボタン</t>
  </si>
  <si>
    <t>凍結ボタンを押下する
モーダルで凍結ボタンを押下する
指定した事業所&gt;システム設定&gt;契約を確認する</t>
  </si>
  <si>
    <t>ポストが凍結されること
事業所の契約に反映されていること</t>
  </si>
  <si>
    <t>↓「+新規」ボタン の導線を確認</t>
  </si>
  <si>
    <t>経費を選択して申請する</t>
  </si>
  <si>
    <t>今月分を選択する</t>
  </si>
  <si>
    <t>今月分のデータのみ✅がつく</t>
  </si>
  <si>
    <t>先月分を選択する</t>
  </si>
  <si>
    <t>先月分のデータのみ✅がつく</t>
  </si>
  <si>
    <t>プロジェクトから選択する</t>
  </si>
  <si>
    <t>選んだプロジェクトのデータのみ✅がつく</t>
  </si>
  <si>
    <t>請求書先から選択</t>
  </si>
  <si>
    <t>自分(精算対象)</t>
  </si>
  <si>
    <t>精算対象のデータに✅がつくこと</t>
  </si>
  <si>
    <t>法人</t>
  </si>
  <si>
    <t>精算対象外のデータに✅がつく</t>
  </si>
  <si>
    <t>選択した経費を編集するボタン</t>
  </si>
  <si>
    <t>チェックなし</t>
  </si>
  <si>
    <t>ボタンが非活性</t>
  </si>
  <si>
    <t>チェックあり</t>
  </si>
  <si>
    <t>・ボタンが活性
・一括編集できること</t>
  </si>
  <si>
    <t>経費一覧を押下</t>
  </si>
  <si>
    <t>経費詳細が開かれること</t>
  </si>
  <si>
    <t>dev-tdではタイムスタンプ確認不可</t>
  </si>
  <si>
    <t>dev-tdでカード明細が実施不可
「関連するカード連携のデータが存在します」</t>
  </si>
  <si>
    <t>Pass付PDFをアップロードする</t>
  </si>
  <si>
    <t>dev-tdではタイムスタンプ確認不可
「領収書画像へのタイムスタンプ付与に失敗しました。お手数ですがもう一度アップロードしてください」</t>
  </si>
  <si>
    <t>幅が変更できること</t>
  </si>
  <si>
    <t>選択した経費を申請するボタン</t>
  </si>
  <si>
    <t>申請できること</t>
  </si>
  <si>
    <t>下書き保存するボタン</t>
  </si>
  <si>
    <t>下書き保存できること</t>
  </si>
  <si>
    <t>未精算の事前申請を選択して精算する</t>
  </si>
  <si>
    <t>事前申請一覧の表示項目</t>
  </si>
  <si>
    <t>表示されていること</t>
  </si>
  <si>
    <t>事前申請額</t>
  </si>
  <si>
    <t>事前申請</t>
  </si>
  <si>
    <t>+新規 &gt; 事前申請　を押下</t>
  </si>
  <si>
    <t>事前申請作成画面に遷移</t>
  </si>
  <si>
    <t>汎用申請</t>
  </si>
  <si>
    <t>+新規 &gt; その他の申請 &gt; 事前申請　を押下</t>
  </si>
  <si>
    <t>汎用申請作成画面に遷移</t>
  </si>
  <si>
    <t>+新規 &gt; 自動入力　を押下</t>
  </si>
  <si>
    <t>自動入力作成画面に遷移</t>
  </si>
  <si>
    <r>
      <rPr>
        <rFont val="Arial"/>
        <color rgb="FF666666"/>
        <sz val="7.0"/>
      </rPr>
      <t>経費を登録する</t>
    </r>
    <r>
      <rPr>
        <rFont val="Arial"/>
        <color rgb="FFB7B7B7"/>
        <sz val="7.0"/>
      </rPr>
      <t xml:space="preserve">
</t>
    </r>
    <r>
      <rPr>
        <rFont val="Arial"/>
        <color rgb="FF000000"/>
        <sz val="10.0"/>
      </rPr>
      <t>手入力</t>
    </r>
  </si>
  <si>
    <t>自社の参加者を追加モーダルあり</t>
  </si>
  <si>
    <t>経費申請・事前申請選択モーダルあり</t>
  </si>
  <si>
    <t>税区分選択モーダルあり</t>
  </si>
  <si>
    <t>消費税額の任意入力</t>
  </si>
  <si>
    <t>税区分入力を左記の設定にする
科目に紐づいた税区分を左記の状態にして経費を作成する
消費税額に任意の数値を入力する</t>
  </si>
  <si>
    <t>総額の任意入力</t>
  </si>
  <si>
    <t>"税区分入力を左記の設定にする
科目に紐づいた税区分を左記の状態にして経費を作成する
総額に任意の数値を入力する"</t>
  </si>
  <si>
    <t>プロジェクトを選択モーダルあり</t>
  </si>
  <si>
    <t>入力内容を再利用する</t>
  </si>
  <si>
    <t>チェックをいれて経費を作成する</t>
  </si>
  <si>
    <t>登録後、同じ内容の経費登録画面になること
→同じ内容の経費が登録できること</t>
  </si>
  <si>
    <t>チェックをいれないで経費を作成する</t>
  </si>
  <si>
    <t>登録後、新規作成時と同じ経費登録画面になること</t>
  </si>
  <si>
    <t>登録ボタン</t>
  </si>
  <si>
    <t>左記のボタンを押下する</t>
  </si>
  <si>
    <t>経費が作成されること</t>
  </si>
  <si>
    <t>画面が閉じること</t>
  </si>
  <si>
    <t>入力値</t>
  </si>
  <si>
    <t>ひらがな</t>
  </si>
  <si>
    <t>全角</t>
  </si>
  <si>
    <t>左記条件に合う文字列を任意の入力欄に入力する。</t>
  </si>
  <si>
    <t>入力できること。
設定・データが作成できること。</t>
  </si>
  <si>
    <t>半角</t>
  </si>
  <si>
    <t>カタカナ</t>
  </si>
  <si>
    <t>アルファベット</t>
  </si>
  <si>
    <r>
      <rPr>
        <rFont val="Arial"/>
        <sz val="9.0"/>
      </rPr>
      <t xml:space="preserve">記号
</t>
    </r>
    <r>
      <rPr>
        <rFont val="Arial"/>
        <color rgb="FF1155CC"/>
        <sz val="9.0"/>
        <u/>
      </rPr>
      <t>https://qiita.com/katsukii/items/1c1550f064b4686c04d4</t>
    </r>
  </si>
  <si>
    <t>左記条件に合う文字列を入力欄に入力する。
記号は連続させること　$$など</t>
  </si>
  <si>
    <t>SQL構文</t>
  </si>
  <si>
    <t>先に会う文字列を入力欄に入力する。
例）「JOIN」という文字列を含める</t>
  </si>
  <si>
    <t>入力できること。
この条件に合う経費・請求書が申請でき、承認できること。</t>
  </si>
  <si>
    <t>環境依存文字（絵文字など✌️）</t>
  </si>
  <si>
    <t>左記条件に合う文字列を入力欄に入力する。</t>
  </si>
  <si>
    <t>英語化</t>
  </si>
  <si>
    <t>個人設定&gt;言語設定をEnglishの状態で左記の画面を確認する</t>
  </si>
  <si>
    <t>全て英語化されていること</t>
  </si>
  <si>
    <t>支払依頼申請</t>
  </si>
  <si>
    <t>請求書一覧へ遷移</t>
  </si>
  <si>
    <t>発注稟議作成画面へ遷移</t>
  </si>
  <si>
    <r>
      <rPr>
        <rFont val="Arial"/>
        <color rgb="FF666666"/>
        <sz val="7.0"/>
      </rPr>
      <t>請求書を登録する</t>
    </r>
    <r>
      <rPr>
        <rFont val="Arial"/>
        <color rgb="FFB7B7B7"/>
        <sz val="7.0"/>
      </rPr>
      <t xml:space="preserve">
</t>
    </r>
    <r>
      <rPr>
        <rFont val="Arial"/>
        <color rgb="FF000000"/>
        <sz val="10.0"/>
      </rPr>
      <t>手入力</t>
    </r>
  </si>
  <si>
    <t>請求書登録画面へ遷移</t>
  </si>
  <si>
    <t>MacOS/
Safari</t>
  </si>
  <si>
    <t>表示には51件以上の蓄積が必要</t>
  </si>
  <si>
    <t>会計データ出力のオプションが必要</t>
  </si>
  <si>
    <t>適格請求書の取り扱いあり</t>
  </si>
  <si>
    <t>適格請求書の取り扱いなし</t>
  </si>
  <si>
    <t>集計状況・会計データ～・支払い状況の影響を受けやすいため、対象以外のチェックをはずして確認する</t>
  </si>
  <si>
    <t>検索結果は表示されないが、条件に相当する内容が集計される</t>
  </si>
  <si>
    <t>151件以上の登録が必要</t>
  </si>
  <si>
    <t>既存不具合のため除外</t>
  </si>
  <si>
    <t>https://beartail.atlassian.net/browse/KH-4127</t>
  </si>
  <si>
    <t>口座の未設定を押下する
経費精算払込口座モーダルで任意の設定を追加する</t>
  </si>
  <si>
    <t>経費精算払込口座モーダルが表示されること
任意の設定が反映されること
保存後に口座が設定済みになっていること</t>
  </si>
  <si>
    <t>口座</t>
  </si>
  <si>
    <r>
      <rPr>
        <rFont val="Avenir, Roboto, &quot;Helvetica Neue&quot;, Helvetica, Arial, &quot;Hiragino Sans&quot;, &quot;BIZ UDPGothic&quot;, YuGothic, &quot;Yu Gothic&quot;, メイリオ, Meiryo, &quot;ＭＳ Ｐゴシック&quot;, &quot;MS PGothic&quot;, sans-serif"/>
        <color rgb="FF020B16"/>
        <sz val="10.0"/>
      </rPr>
      <t>経費精算申請一覧</t>
    </r>
  </si>
  <si>
    <t>ファイル出力はない</t>
  </si>
  <si>
    <t>登録に時間がかかるので保留</t>
  </si>
  <si>
    <t>51件以上の従業員が必要</t>
  </si>
  <si>
    <t>５１件以上の勘定科目と経費科目が必要</t>
  </si>
  <si>
    <t>ページネーションがない</t>
  </si>
  <si>
    <t>51件以上の経費と勘定科目が必要</t>
  </si>
  <si>
    <t>登録に時間がかかるので保留
→登録に50分かかった</t>
  </si>
  <si>
    <t>旅費申請一覧</t>
  </si>
  <si>
    <t>旅費申請名</t>
  </si>
  <si>
    <t>項目3</t>
  </si>
  <si>
    <t>項目4</t>
  </si>
  <si>
    <t>項目5</t>
  </si>
  <si>
    <t>項目6</t>
  </si>
  <si>
    <t>項目7</t>
  </si>
  <si>
    <t>申請するボタン</t>
  </si>
  <si>
    <t>1.申請するボタンから経費精算を選ぶ
2.経費一覧が出るので任意の経費を選び、「選択した経費を申請する」を押下
3.申請書名を入力モーダル→完了ボタンを押下
4.申請内容を確認モーダル→申請するボタンを押下</t>
  </si>
  <si>
    <t>申請詳細へ遷移</t>
  </si>
  <si>
    <t>金子
金田</t>
  </si>
  <si>
    <t>1.申請するボタンから事前申請を選ぶ
　→事前申請作成画面へ遷移される
3.事前申請内容＆事前申請項目を入力
3.保存して申請するを押下</t>
  </si>
  <si>
    <t>1.申請するボタンから汎用申請を選ぶ
2.汎用申請作成画面が遷移され、任意の項目入力後に「申請する」を押下
3.申請モーダル→申請を提出ボタンを押下</t>
  </si>
  <si>
    <t>1.申請するボタンから支払依頼申請を選ぶ</t>
  </si>
  <si>
    <t>稟議申請</t>
  </si>
  <si>
    <t>1.申請するボタンから稟議申請を選ぶ</t>
  </si>
  <si>
    <t>一括支払依頼申請</t>
  </si>
  <si>
    <t>1.申請するボタンから一括支払依頼申請を選ぶ</t>
  </si>
  <si>
    <t>検索条件を指定</t>
  </si>
  <si>
    <t>経費精算タブ</t>
  </si>
  <si>
    <t>任意の項目で検索</t>
  </si>
  <si>
    <t>検索通りに絞り込めること</t>
  </si>
  <si>
    <t>汎用申請タブ</t>
  </si>
  <si>
    <t>支払依頼申請タブ</t>
  </si>
  <si>
    <t>稟議申請タブ</t>
  </si>
  <si>
    <t>リセットできること</t>
  </si>
  <si>
    <t>任意の項目で表示項目設定する</t>
  </si>
  <si>
    <t>設定どおりに一覧が最新化されること</t>
  </si>
  <si>
    <t>ソートボタン</t>
  </si>
  <si>
    <t>申請IDカラムのソートボタンを押下</t>
  </si>
  <si>
    <t>一覧がID順になること</t>
  </si>
  <si>
    <t>申請種別</t>
  </si>
  <si>
    <t>1.申請種別カラムを押下
2.経費申請、精算(仮払以外)、精算(仮払)の✅を外す</t>
  </si>
  <si>
    <t>外したものが一覧から外れること</t>
  </si>
  <si>
    <t>1.経費を下書き保存する
2.申請一覧を確認</t>
  </si>
  <si>
    <t>未申請ステータスになること</t>
  </si>
  <si>
    <t>1.経費申請する
2.申請一覧を確認</t>
  </si>
  <si>
    <t>承認待ちステータスになること</t>
  </si>
  <si>
    <t>取下げ</t>
  </si>
  <si>
    <t>1.経費を取り下げる
2.申請一覧を確認</t>
  </si>
  <si>
    <t>取下げステータスになること</t>
  </si>
  <si>
    <t>1.(承認者が)経費を差し戻す
2.申請一覧を確認</t>
  </si>
  <si>
    <t>差し戻しステータスになること</t>
  </si>
  <si>
    <t>1.経費申請後に当該申請フローを変更する
2.申請一覧を確認</t>
  </si>
  <si>
    <t>フロー変更待ちステータスになること</t>
  </si>
  <si>
    <t>1.経費申請する
2.(承認者が)承認する
3.申請一覧を確認</t>
  </si>
  <si>
    <t>1.経費申請する
2.(承認者が)承認する
3.(集計者が)支払処理する
4.申請一覧を確認</t>
  </si>
  <si>
    <t>支払処理済みステータスになること</t>
  </si>
  <si>
    <t>出力ボタン</t>
  </si>
  <si>
    <t>精算申請書をダウンロードできること</t>
  </si>
  <si>
    <t>任意のフォーマット</t>
  </si>
  <si>
    <t>メールで通知されること</t>
  </si>
  <si>
    <t>会計データが出力されること</t>
  </si>
  <si>
    <t>削除できること</t>
  </si>
  <si>
    <t>表示件数を変更できること</t>
  </si>
  <si>
    <t>数字のボタン</t>
  </si>
  <si>
    <t>押下した通りにページ遷移できること</t>
  </si>
  <si>
    <t>「&gt;」ボタン</t>
  </si>
  <si>
    <t>「&lt;」ボタン</t>
  </si>
  <si>
    <t>「&gt;&gt;」ボタン</t>
  </si>
  <si>
    <t>「&lt;&lt;」ボタン</t>
  </si>
  <si>
    <t>（金子）実施方法不明
→事前申請を作成し、保存して申請するを押下後、事前申請ダイアログで申請せずにダイアログを閉じる</t>
  </si>
  <si>
    <t>承認待ち(事前申請)</t>
  </si>
  <si>
    <t>承認待ち(事前申請)になること</t>
  </si>
  <si>
    <t>取下げ(事前申請)</t>
  </si>
  <si>
    <t>取下げ(事前申請)になること</t>
  </si>
  <si>
    <t>差し戻し(事前申請)</t>
  </si>
  <si>
    <t>差し戻し(事前申請)になること</t>
  </si>
  <si>
    <t>フロー変更待ち(事前申請)</t>
  </si>
  <si>
    <t>フロー変更待ち(事前申請)になること</t>
  </si>
  <si>
    <t>未精算になること</t>
  </si>
  <si>
    <t>事前申請(仮払い)を承認</t>
  </si>
  <si>
    <t>仮払待ちになること</t>
  </si>
  <si>
    <t>事前申請(仮払い)
に紐づけた経費に差額がある状態で承認</t>
  </si>
  <si>
    <t>仮払差額返金待ちになること</t>
  </si>
  <si>
    <t>取下げ(精算申請)</t>
  </si>
  <si>
    <t>取下げ(精算申請)になること</t>
  </si>
  <si>
    <t>差し戻し(精算申請)</t>
  </si>
  <si>
    <t>差し戻し(精算申請)になること</t>
  </si>
  <si>
    <t>フロー変更待ち(精算申請)</t>
  </si>
  <si>
    <t>フロー変更待ち(精算申請)になること</t>
  </si>
  <si>
    <t>承認待ち(精算申請)</t>
  </si>
  <si>
    <t>承認待ち(精算申請)になること</t>
  </si>
  <si>
    <t>精算済みになること</t>
  </si>
  <si>
    <t>支払処理済みになること</t>
  </si>
  <si>
    <t>経費精算タブに表示される</t>
  </si>
  <si>
    <t>事前申請書出力</t>
  </si>
  <si>
    <t>1.汎用申請する
2.申請一覧を確認</t>
  </si>
  <si>
    <t>1.汎用申請を取り下げる
2.申請一覧を確認</t>
  </si>
  <si>
    <t>1.(承認者が)汎用申請を差し戻す
2.申請一覧を確認</t>
  </si>
  <si>
    <t>1.汎用申請後に当該申請フローを変更する
2.申請一覧を確認</t>
  </si>
  <si>
    <t>1.汎用申請する
2.(承認者が)承認する
3.申請一覧を確認</t>
  </si>
  <si>
    <t>1.汎用申請する
2.(承認者が)承認する
3.(集計者が)支払処理する
4.申請一覧を確認</t>
  </si>
  <si>
    <t>汎用申請には支払処理済みステータスが存在しない</t>
  </si>
  <si>
    <t>支払期日</t>
  </si>
  <si>
    <t>カラムのソートボタンを押下</t>
  </si>
  <si>
    <t>一覧が支払期日順になること</t>
  </si>
  <si>
    <t>支払希望日</t>
  </si>
  <si>
    <t>一覧が支払希望日順になること</t>
  </si>
  <si>
    <t>1.支払依頼申請する
2.申請一覧を確認</t>
  </si>
  <si>
    <t>1.支払依頼申請を取り下げる
2.申請一覧を確認</t>
  </si>
  <si>
    <t>1.(承認者が)支払依頼申請を差し戻す
2.申請一覧を確認</t>
  </si>
  <si>
    <t>1.支払依頼申請後に当該申請フローを変更する
2.申請一覧を確認</t>
  </si>
  <si>
    <t>1.支払依頼申請する
2.(承認者が)承認する
3.申請一覧を確認</t>
  </si>
  <si>
    <t>1.支払依頼申請する
2.(承認者が)承認する
3.(集計者が)支払依頼申請する
4.申請一覧を確認</t>
  </si>
  <si>
    <t>該当のカラムがない
→本番環境でも同様</t>
  </si>
  <si>
    <t>稟議には支払処理済みステータスが存在しない</t>
  </si>
  <si>
    <t>一括支払依頼申請タブ</t>
  </si>
  <si>
    <t>1.一括支払依頼申請する
2.申請一覧を確認</t>
  </si>
  <si>
    <t>1.一括支払依頼申請を取り下げる
2.申請一覧を確認</t>
  </si>
  <si>
    <t>1.(承認者が)一括支払依頼申請を差し戻す
2.申請一覧を確認</t>
  </si>
  <si>
    <t>1.一括支払依頼申請後に当該申請フローを変更する
2.申請一覧を確認</t>
  </si>
  <si>
    <t>1.一括支払依頼申請する
2.(承認者が)承認する
3.申請一覧を確認</t>
  </si>
  <si>
    <t>1.一括支払依頼申請する
2.(承認者が)承認する
3.(集計者が)支払依頼申請する
4.申請一覧を確認</t>
  </si>
  <si>
    <t>支払処理を行なっても支払処理済みステータスにならない
→本番環境でも同様</t>
  </si>
  <si>
    <t>申請名編集</t>
  </si>
  <si>
    <t>申請名を編集できること</t>
  </si>
  <si>
    <t>申請IDが表示されていること</t>
  </si>
  <si>
    <t>総額が表示されていること</t>
  </si>
  <si>
    <t>申請者名が表示されていること</t>
  </si>
  <si>
    <t>最新の申請状況が表示されていること</t>
  </si>
  <si>
    <t>WF操作ボタン</t>
  </si>
  <si>
    <t>申請する
※ステータス：未申請</t>
  </si>
  <si>
    <t>「申請する」ボタン押下</t>
  </si>
  <si>
    <t>「申請する」ボタンを押下すると、
申請内容を確認モーダルが表示</t>
  </si>
  <si>
    <t>申請内容を確認モーダル</t>
  </si>
  <si>
    <t>「含まれる経費を確認」ボタン</t>
  </si>
  <si>
    <t>経費内容が確認できること</t>
  </si>
  <si>
    <t>コメント入力ボタン</t>
  </si>
  <si>
    <t>コメント入力できること</t>
  </si>
  <si>
    <t>承認フロー</t>
  </si>
  <si>
    <t>全員、誰か一人</t>
  </si>
  <si>
    <t>全員、誰か一人で追加できること</t>
  </si>
  <si>
    <t>+ボタン</t>
  </si>
  <si>
    <t>従業員を追加できること</t>
  </si>
  <si>
    <t>承認者が削除できること</t>
  </si>
  <si>
    <t>再申請する
※ステータス：差し戻し</t>
  </si>
  <si>
    <t>「再申請する」ボタン押下</t>
  </si>
  <si>
    <t>「再申請する」ボタンが表示</t>
  </si>
  <si>
    <t>前回と同じ承認フローで申請しますか？モーダル</t>
  </si>
  <si>
    <t>前回の承認フロー</t>
  </si>
  <si>
    <t>前回の承認フローが表示</t>
  </si>
  <si>
    <t>前回と同じフローで申請</t>
  </si>
  <si>
    <t>新しい申請フローで申請</t>
  </si>
  <si>
    <t>フローを再設定する
※ステータス：フロー変更待ち</t>
  </si>
  <si>
    <t>「フローを再設定する」ボタンが表示</t>
  </si>
  <si>
    <t>「再前回と同じ承認フローで申請しますか？モーダル」は表示されない(申請内容を確認モーダルが表示)
→本番環境でも同様の動作であることを確認</t>
  </si>
  <si>
    <t>表示されない
→本番環境でも同様の動作であることを確認</t>
  </si>
  <si>
    <t>取り下げる
※ステータス：承認待ち</t>
  </si>
  <si>
    <t>「取り下げる」ボタン押下</t>
  </si>
  <si>
    <t>取り下げるモーダルが表示</t>
  </si>
  <si>
    <t>取り下げるモーダル</t>
  </si>
  <si>
    <t>取り下げるボタン</t>
  </si>
  <si>
    <t>取り下げできること</t>
  </si>
  <si>
    <t>検索結果●/●件</t>
  </si>
  <si>
    <t>件数表示</t>
  </si>
  <si>
    <t>●/●件で表示</t>
  </si>
  <si>
    <t>&lt;ボタン</t>
  </si>
  <si>
    <t>&lt;ボタン押下で、前のページに遷移</t>
  </si>
  <si>
    <t>&gt;ボタン</t>
  </si>
  <si>
    <t>&gt;ボタン押下で、後のページに遷移</t>
  </si>
  <si>
    <t>タイムライン</t>
  </si>
  <si>
    <t>添付ファイル入力</t>
  </si>
  <si>
    <t>ファイルの添付ができること</t>
  </si>
  <si>
    <t>ステータス：差し戻し</t>
  </si>
  <si>
    <t>経費登録できること</t>
  </si>
  <si>
    <t>編集モードで編集</t>
  </si>
  <si>
    <t>編集できること</t>
  </si>
  <si>
    <t>選択した経費を編集する</t>
  </si>
  <si>
    <t>経費を除外できること</t>
  </si>
  <si>
    <t>表示設定▼</t>
  </si>
  <si>
    <t>表示設定後、一覧が切り替わること</t>
  </si>
  <si>
    <t>ステータス：承認待ち</t>
  </si>
  <si>
    <t>利用不可確認</t>
  </si>
  <si>
    <t>「経費を登録する」ボタンが非表示</t>
  </si>
  <si>
    <t>編集モードトグルON</t>
  </si>
  <si>
    <t>経費一覧に変化がなく、編集不可なこと</t>
  </si>
  <si>
    <t>経費に✅し、「選択した経費を編集する」押下</t>
  </si>
  <si>
    <t>経費詳細が編集不可(グレーアウト)になっていること</t>
  </si>
  <si>
    <t>「除外」ボタンが非表示</t>
  </si>
  <si>
    <t>経費追加後、履歴を確認</t>
  </si>
  <si>
    <r>
      <rPr>
        <rFont val="Arial"/>
        <color theme="1"/>
      </rPr>
      <t>「</t>
    </r>
    <r>
      <rPr>
        <rFont val="Arial"/>
        <b/>
        <color rgb="FF4A86E8"/>
      </rPr>
      <t>追加</t>
    </r>
    <r>
      <rPr>
        <rFont val="Arial"/>
        <color theme="1"/>
      </rPr>
      <t>」表示で履歴が入ること</t>
    </r>
  </si>
  <si>
    <t>経費編集後、履歴を確認</t>
  </si>
  <si>
    <r>
      <rPr>
        <rFont val="Arial"/>
        <color theme="1"/>
      </rPr>
      <t>「</t>
    </r>
    <r>
      <rPr>
        <rFont val="Arial"/>
        <b/>
        <color rgb="FF46BDC6"/>
      </rPr>
      <t>編集</t>
    </r>
    <r>
      <rPr>
        <rFont val="Arial"/>
        <color theme="1"/>
      </rPr>
      <t>」表示で履歴が入ること</t>
    </r>
  </si>
  <si>
    <t>経費削除後、履歴を確認</t>
  </si>
  <si>
    <r>
      <rPr>
        <rFont val="Arial"/>
        <color theme="1"/>
      </rPr>
      <t>「</t>
    </r>
    <r>
      <rPr>
        <rFont val="Arial"/>
        <b/>
        <color rgb="FFF1C232"/>
      </rPr>
      <t>除外</t>
    </r>
    <r>
      <rPr>
        <rFont val="Arial"/>
        <color theme="1"/>
      </rPr>
      <t>」表示で履歴が入ること</t>
    </r>
  </si>
  <si>
    <t>申請状況：取下げ(事前申請)で確認</t>
  </si>
  <si>
    <t>自身の所属部署が表示</t>
  </si>
  <si>
    <t>✅ボックス</t>
  </si>
  <si>
    <t>✅をつけると、目的地、開始日時、終了日時項目が表示</t>
  </si>
  <si>
    <t>日時を設定できること</t>
  </si>
  <si>
    <t>✅をつけると、仮払希望日、仮払理由項目が表示</t>
  </si>
  <si>
    <t>仮払理由</t>
  </si>
  <si>
    <t>WF操作</t>
  </si>
  <si>
    <t>「申請する」ボタンを押下すると、
事前申請モーダルが表示</t>
  </si>
  <si>
    <t>事前申請モーダル</t>
  </si>
  <si>
    <t>申請名</t>
  </si>
  <si>
    <t>申請名が表示</t>
  </si>
  <si>
    <t>事前申請総額</t>
  </si>
  <si>
    <t>総額が表示</t>
  </si>
  <si>
    <t>申請を提出するボタン</t>
  </si>
  <si>
    <t>「申請を提出する」ボタン押下</t>
  </si>
  <si>
    <t>「再申請ボタンは」表示されない(「フローを再設定する」ボタンが表示)
→本番環境もどうようの動作であることを確認</t>
  </si>
  <si>
    <t>「前回と同じ承認フローで申請しますか？モーダル」は表示されない(申請内容を確認モーダルが表示)
→本番環境でも同様の動作であることを確認</t>
  </si>
  <si>
    <t>表示されない(申請内容を確認モーダルが表示)
→本番環境もどうようの動作であることを確認</t>
  </si>
  <si>
    <t>精算する
※ステータス：未精算</t>
  </si>
  <si>
    <t>「精算する」ボタン押下</t>
  </si>
  <si>
    <t>事前申請モーダルが表示</t>
  </si>
  <si>
    <t>汎用申請詳細</t>
  </si>
  <si>
    <t>「再申請ボタンは」表示されない(「フローを再設定する」ボタンが表示)
→本番環境でも同様の動作であることを確認</t>
  </si>
  <si>
    <t>表示されない(申請内容を確認モーダルが表示)
→本番環境でも同様の動作であることを確認</t>
  </si>
  <si>
    <t>支払依頼申請詳細</t>
  </si>
  <si>
    <t>稟議申請詳細</t>
  </si>
  <si>
    <t>一括支払依頼申請詳細</t>
  </si>
  <si>
    <t>総額(源泉徴収税総額)</t>
  </si>
  <si>
    <t>総額(源泉徴収税総額)が表示されていること</t>
  </si>
  <si>
    <t>総額(各源泉徴収税額を除く)</t>
  </si>
  <si>
    <t>総額(各源泉徴収税額を除く)が表示されていること</t>
  </si>
  <si>
    <t>表示されていない
→本番環境でも同様の動作であることを確認</t>
  </si>
  <si>
    <t>請求書一覧</t>
  </si>
  <si>
    <t>請求書押下</t>
  </si>
  <si>
    <t>請求書詳細へ遷移</t>
  </si>
  <si>
    <t>設定した通りに表示件数が表示</t>
  </si>
  <si>
    <t>Mac/
Safari</t>
  </si>
  <si>
    <t>承認一覧</t>
  </si>
  <si>
    <t>ファイル出力確認</t>
  </si>
  <si>
    <t>この条件で会計データ作成を開始ボタン</t>
  </si>
  <si>
    <t>メール通知されること</t>
  </si>
  <si>
    <t>指定したファイルでダウンロードされること</t>
  </si>
  <si>
    <t>この条件でファイル出力するボタン</t>
  </si>
  <si>
    <t>最新の出力ファイルを開始</t>
  </si>
  <si>
    <t>最新のファイルがダウンロードできること</t>
  </si>
  <si>
    <t>ファイル出力を行おうとした際にエラーで出力が出来ない</t>
  </si>
  <si>
    <r>
      <rPr>
        <rFont val="Arial"/>
        <strike/>
      </rPr>
      <t xml:space="preserve">FA-98
</t>
    </r>
    <r>
      <rPr>
        <rFont val="Arial"/>
        <color rgb="FF000000"/>
      </rPr>
      <t>⇒修正確認済</t>
    </r>
  </si>
  <si>
    <t>ボタン非表示確認</t>
  </si>
  <si>
    <t>ファイル出力ボタンが非表示</t>
  </si>
  <si>
    <r>
      <rPr>
        <rFont val="Arial"/>
        <color rgb="FF1155CC"/>
        <u/>
      </rPr>
      <t xml:space="preserve">項目修正依頼中
</t>
    </r>
    <r>
      <rPr>
        <rFont val="Arial"/>
      </rPr>
      <t>→仕様変更により表示される</t>
    </r>
  </si>
  <si>
    <t>一括承認</t>
  </si>
  <si>
    <t>前提：システム設定 &gt; 申請フロー
で一括承認設定をONにする
1.承認一覧で、任意のデータにチェックをいれて、一括承認ボタンを押下</t>
  </si>
  <si>
    <t>一括承認できること</t>
  </si>
  <si>
    <t>1.申請者：経費申請する
2.承認者：承認一覧を確認</t>
  </si>
  <si>
    <t>1.申請者：経費申請する
2.承認者：承認する
3.承認者：承認一覧を確認</t>
  </si>
  <si>
    <t>1.申請者：経費申請する
2.承認者：差し戻す
3.承認者：申請一覧を確認</t>
  </si>
  <si>
    <t>承認見込みステータスになること</t>
  </si>
  <si>
    <r>
      <rPr>
        <rFont val="Arial"/>
        <color theme="1"/>
        <sz val="10.0"/>
      </rPr>
      <t xml:space="preserve">左記手順では承認見込みステータスにならない場合がある。
</t>
    </r>
    <r>
      <rPr>
        <rFont val="Arial"/>
        <color rgb="FF0000FF"/>
        <sz val="10.0"/>
      </rPr>
      <t>第２承認で第１承認者に差し戻した際、承認見込みステータスになることを確認</t>
    </r>
    <r>
      <rPr>
        <rFont val="Arial"/>
        <color theme="1"/>
        <sz val="10.0"/>
      </rPr>
      <t xml:space="preserve">
↑本番と見比べたらOKつけてよいです！（富田）</t>
    </r>
  </si>
  <si>
    <t>1.申請者：事前申請する
2.承認者：承認一覧を確認</t>
  </si>
  <si>
    <t>1.申請者：事前申請する
2.承認者：承認する
3.承認者：承認一覧を確認
　※検索条件で"あなたの承認状況"を「承認済み」にする</t>
  </si>
  <si>
    <t>申請状況が
未精算
になること</t>
  </si>
  <si>
    <t>1.申請者：事前申請する
2.承認者：承認する
3.申請者：精算申請する
4.承認者：承認一覧を確認
　※検索条件で"あなたの承認状況"を「承認済み」にする</t>
  </si>
  <si>
    <t>申請状況が
承認待ち(精算申請)
になること</t>
  </si>
  <si>
    <t>申請状況が
未精算になること
になること</t>
  </si>
  <si>
    <t>1.申請者：汎用申請する
2.承認者：承認一覧を確認</t>
  </si>
  <si>
    <t>1.申請者：汎用申請する
2.承認者：承認する
3.承認者：承認一覧を確認</t>
  </si>
  <si>
    <t>承認済みステータスになること</t>
  </si>
  <si>
    <t>1.申請者：汎用申請する
2.承認者：差し戻す
3.承認者：申請一覧を確認</t>
  </si>
  <si>
    <r>
      <rPr>
        <rFont val="Arial"/>
        <color theme="1"/>
        <sz val="10.0"/>
      </rPr>
      <t xml:space="preserve">左記手順では承認見込みステータスにならない場合がある。
</t>
    </r>
    <r>
      <rPr>
        <rFont val="Arial"/>
        <color rgb="FF0000FF"/>
        <sz val="10.0"/>
      </rPr>
      <t>第２承認で第１承認者に差し戻した際、承認見込みステータスになることを確認</t>
    </r>
  </si>
  <si>
    <t>計上日</t>
  </si>
  <si>
    <t>一覧が計上日順になること</t>
  </si>
  <si>
    <t>一覧が取引先コード順になること</t>
  </si>
  <si>
    <t>一覧が取引先名順になること</t>
  </si>
  <si>
    <t>1.申請者：支払依頼申請する
2.承認者：承認一覧を確認</t>
  </si>
  <si>
    <t>1.申請者：支払依頼申請する
2.承認者：承認する
3.承認者：承認一覧を確認</t>
  </si>
  <si>
    <t>1.申請者：支払依頼申請する
2.承認者：差し戻す
3.承認者：申請一覧を確認</t>
  </si>
  <si>
    <r>
      <rPr>
        <rFont val="Arial"/>
        <color theme="1"/>
        <sz val="10.0"/>
      </rPr>
      <t xml:space="preserve">左記手順では承認見込みステータスにならない場合がある。
</t>
    </r>
    <r>
      <rPr>
        <rFont val="Arial"/>
        <color rgb="FF0000FF"/>
        <sz val="10.0"/>
      </rPr>
      <t>第２承認で第１承認者に差し戻した際、承認見込みステータスになることを確認</t>
    </r>
  </si>
  <si>
    <t>1.申請者：稟議申請する
2.承認者：承認一覧を確認</t>
  </si>
  <si>
    <t>1.申請者：稟議申請する
2.承認者：承認する
3.承認者：承認一覧を確認</t>
  </si>
  <si>
    <t>1.申請者：稟議申請する
2.承認者：差し戻す
3.承認者：申請一覧を確認</t>
  </si>
  <si>
    <t>1.申請者：一括支払依頼申請する
2.承認者：承認一覧を確認</t>
  </si>
  <si>
    <t>1.申請者：一括支払依頼申請する
2.承認者：承認する
3.承認者：承認一覧を確認</t>
  </si>
  <si>
    <t>1.申請者：一括支払依頼申請する
2.承認者：差し戻す
3.承認者：申請一覧を確認</t>
  </si>
  <si>
    <r>
      <rPr>
        <rFont val="Arial"/>
        <color theme="1"/>
        <sz val="10.0"/>
      </rPr>
      <t xml:space="preserve">左記手順では承認見込みステータスにならない場合がある。
</t>
    </r>
    <r>
      <rPr>
        <rFont val="Arial"/>
        <color rgb="FF0000FF"/>
        <sz val="10.0"/>
      </rPr>
      <t>第２承認で第１承認者に差し戻した際、承認見込みステータスになることを確認</t>
    </r>
  </si>
  <si>
    <t>承認詳細</t>
  </si>
  <si>
    <t>承認詳細画面への遷移</t>
  </si>
  <si>
    <t>1.承認一覧の経費申請タブより、承認データを押下し、承認詳細に入る</t>
  </si>
  <si>
    <t>承認詳細画面へ遷移できること</t>
  </si>
  <si>
    <t>1.承認一覧の経費申請タブより、
「承認待ち」ステータスの承認データを押下し、承認詳細に入る
2.申請名編集する</t>
  </si>
  <si>
    <t>承認する
※ステータス：承認待ち</t>
  </si>
  <si>
    <t>「承認する」ボタン押下</t>
  </si>
  <si>
    <t>承認できること
※タイムラインにその旨が表示</t>
  </si>
  <si>
    <t>差し戻す
※ステータス：承認待ち</t>
  </si>
  <si>
    <t>「差し戻す」ボタン押下</t>
  </si>
  <si>
    <t>差し戻しできること
※タイムラインにその旨が表示</t>
  </si>
  <si>
    <t>承認を取り消す
※ステータス：承認済み</t>
  </si>
  <si>
    <t>「承認を取り消す」ボタン押下</t>
  </si>
  <si>
    <t>承認取消できること
※タイムラインにその旨が表示</t>
  </si>
  <si>
    <t>全て既読にするボタン</t>
  </si>
  <si>
    <t>既読にできること
※"未読"カラムの● が消える</t>
  </si>
  <si>
    <t>編集不可確認</t>
  </si>
  <si>
    <t>経費編集できないこと</t>
  </si>
  <si>
    <t>1.承認一覧の事前申請タブより、承認データを押下し、承認詳細に入る</t>
  </si>
  <si>
    <t>事前申請内容内の各項目が編集できること</t>
  </si>
  <si>
    <t>事前申請項目</t>
  </si>
  <si>
    <t>事前申請項目内のデータを押下</t>
  </si>
  <si>
    <t>事前申請項目の内容が確認できること</t>
  </si>
  <si>
    <t>1.承認一覧の汎用申請タブより、承認データを押下し、承認詳細に入る</t>
  </si>
  <si>
    <t>請求書詳細画面への遷移</t>
  </si>
  <si>
    <t>承認一覧の支払依頼申請タブより、承認データを押下し承認詳細に入る</t>
  </si>
  <si>
    <t>稟議詳細画面への遷移</t>
  </si>
  <si>
    <t>1.承認一覧の一括支払依頼申請タブより、承認データを押下し、承認詳細に入る</t>
  </si>
  <si>
    <t>1.承認一覧の一括支払依頼申請タブより、「承認待ち」ステータスの承認データを押下し、承認詳細に入る
2.申請名編集する</t>
  </si>
  <si>
    <t>WF操作ボタンの下部のこと。
そもそも表示されない</t>
  </si>
  <si>
    <t>請求書編集できないこと</t>
  </si>
  <si>
    <t>dev環境で行う</t>
  </si>
  <si>
    <t>PLP契約がないと表示されない</t>
  </si>
  <si>
    <t>タイムスタンプが付与中のまま動かない</t>
  </si>
  <si>
    <t>自分がカードを使えないのでどなたかお願い致します</t>
  </si>
  <si>
    <t>ESに画像が出て来ない</t>
  </si>
  <si>
    <t>「申請済み」で表示される（本番も）</t>
  </si>
  <si>
    <t>半角直打ちは出来なかった（本番も）
YY/MM/DDの状態でコピペならいけた（本番も）</t>
  </si>
  <si>
    <r>
      <rPr>
        <rFont val="Arial"/>
        <color rgb="FF1155CC"/>
        <sz val="10.0"/>
        <u/>
      </rPr>
      <t xml:space="preserve">質問中
</t>
    </r>
    <r>
      <rPr>
        <rFont val="Arial"/>
        <color rgb="FF000000"/>
        <sz val="10.0"/>
      </rPr>
      <t>⇒複数選択出来ないことが正とのこと</t>
    </r>
  </si>
  <si>
    <t>日本円⇒小数点以下切り捨て
（本番も同様）</t>
  </si>
  <si>
    <t>■TK+TI+TD
T1000020124249</t>
  </si>
  <si>
    <t>■TK+TI+TD
T7120001052939</t>
  </si>
  <si>
    <t>■TK+TI+TD
T4011101008101</t>
  </si>
  <si>
    <t>■TK+TI+TD
T8010901019948</t>
  </si>
  <si>
    <t>■TK+TI+TD
T1234567890123</t>
  </si>
  <si>
    <t>経費申請に紐づいていない経費を作成する
経費詳細から経費申請・事前申請欄を確認する</t>
  </si>
  <si>
    <t>経費申請・事前申請欄に未選択が表示されていること</t>
  </si>
  <si>
    <t>左記のステータスの経費申請に紐づいている経費を作成する
経費詳細から経費申請・事前申請欄を確認する
・作成例
1.経費登録/編集の際、経費申請・事前申請欄に該当の経費申請を選択
2.該当の経費申請詳細上で経費を登録する
3.該当の経費申請詳細上で経費を登録後、経費申請のステータスを変更する</t>
  </si>
  <si>
    <t>経費申請・事前申請欄に該当の経費申請名が表示されていること</t>
  </si>
  <si>
    <t>紐づけできないため</t>
  </si>
  <si>
    <t>事前申請に紐づいている経費を作成する
経費詳細から経費申請・事前申請欄を確認する</t>
  </si>
  <si>
    <t>経費申請・事前申請欄に該当の事前申請名が表示されていること</t>
  </si>
  <si>
    <t>事前申請に紐づいていない経費を作成する
経費詳細から経費申請・事前申請欄を確認する</t>
  </si>
  <si>
    <t>税区分選択モーダル</t>
  </si>
  <si>
    <t>任意の税区分</t>
  </si>
  <si>
    <t>有効期間内</t>
  </si>
  <si>
    <t>有効期間外</t>
  </si>
  <si>
    <t>表示されないことを確認する</t>
  </si>
  <si>
    <t>表示されないことを確認（本番同様）</t>
  </si>
  <si>
    <t>自動入力結果確認モーダル</t>
  </si>
  <si>
    <t>左記の税率で自動入力経費を作成する
該当の経費を開き、金額か税区分金額を変更する
保存ボタンを押下する</t>
  </si>
  <si>
    <t>自動入力結果確認モーダルが表示されること
ESに入力した経費が表示されること
いいえを押下すると保存されないこと
はいを押下すると保存されること</t>
  </si>
  <si>
    <t>自動入力結果確認モーダルが表示されないこと</t>
  </si>
  <si>
    <t>空欄である事を確認</t>
  </si>
  <si>
    <t xml:space="preserve">左記の条件を満たす経費を作成する
・事前申請に紐づく経費作成
・既存の経費を事前申請に紐づける
</t>
  </si>
  <si>
    <t>作成できないこと/編集できないこと
（エラーメッセージが出るかも確認）</t>
  </si>
  <si>
    <t>上手く設定出来ないから分かる人にお願いしたい</t>
  </si>
  <si>
    <t>同上
（所属部署がない従業員で事前申請を行う）</t>
  </si>
  <si>
    <t>作成/編集ができること</t>
  </si>
  <si>
    <t>所属している従業員がいる部署は削除できないので対象外</t>
  </si>
  <si>
    <r>
      <rPr>
        <rFont val="Arial"/>
        <color rgb="FF1155CC"/>
        <sz val="10.0"/>
        <u/>
      </rPr>
      <t xml:space="preserve">質問中
</t>
    </r>
    <r>
      <rPr>
        <rFont val="Arial"/>
        <color rgb="FF000000"/>
        <sz val="10.0"/>
      </rPr>
      <t>⇒出来ないので対象外とのこと</t>
    </r>
  </si>
  <si>
    <t>開発に依頼が必要（まだ依頼してない）</t>
  </si>
  <si>
    <t>電子領収書が指定されていますアコーディオン</t>
  </si>
  <si>
    <t>アコーディオンを押下する</t>
  </si>
  <si>
    <t>電子領収書フラグの説明が展開すること</t>
  </si>
  <si>
    <t>アップロードに失敗すること</t>
  </si>
  <si>
    <r>
      <rPr>
        <rFont val="Arial"/>
        <sz val="10.0"/>
      </rPr>
      <t>アップロード出来ないことを確認
※</t>
    </r>
    <r>
      <rPr>
        <rFont val="Arial"/>
        <color rgb="FF1155CC"/>
        <sz val="10.0"/>
        <u/>
      </rPr>
      <t>参考</t>
    </r>
  </si>
  <si>
    <t>25MBがなかったので、99MBで試すと失敗した</t>
  </si>
  <si>
    <r>
      <rPr>
        <rFont val="Arial"/>
        <sz val="10.0"/>
      </rPr>
      <t>アップロード出来ないことを確認
※</t>
    </r>
    <r>
      <rPr>
        <rFont val="Arial"/>
        <color rgb="FF1155CC"/>
        <sz val="10.0"/>
        <u/>
      </rPr>
      <t>参考</t>
    </r>
  </si>
  <si>
    <t>dev環境で確認</t>
  </si>
  <si>
    <t>スキャナ保存要件/解像度チェック</t>
  </si>
  <si>
    <t>解像度OK</t>
  </si>
  <si>
    <t>領収書画像表面に解像度の条件を満たす画像をアップロードする</t>
  </si>
  <si>
    <t>スキャナ保存要件解像度OKの表示があること
押下すると解像度:色階調の情報が参照できること</t>
  </si>
  <si>
    <t>解像度NG</t>
  </si>
  <si>
    <t>領収書画像表面に解像度の条件を満たさない画像をアップロードする</t>
  </si>
  <si>
    <t>スキャナ保存要件解像度NGの表示があること
押下すると解像度:色階調の情報が参照できること</t>
  </si>
  <si>
    <t>■TK+TI+TD
PLP未契約</t>
  </si>
  <si>
    <t>Chrome</t>
  </si>
  <si>
    <t>要カードアカウント
交通系IC（物理）では不可</t>
  </si>
  <si>
    <t>要カードアカウント</t>
  </si>
  <si>
    <t>経費登録すると、登録に使用した内容は利用履歴から削除される</t>
  </si>
  <si>
    <t>利用履歴を用意できる実アカウントが必要
今回はVEC実施時のテナントとダミーデータを使用</t>
  </si>
  <si>
    <t>経費科目のあるデータが必要となる。要請中</t>
  </si>
  <si>
    <t>合計51件以上必要となる。要請中</t>
  </si>
  <si>
    <t>実アカウントが必要</t>
  </si>
  <si>
    <t>追加直後に表示が反映されない
→本番環境でも発生
富田(秀)：本番でも起きている事象のため、本ケースは対象外</t>
  </si>
  <si>
    <t>KH-4260</t>
  </si>
  <si>
    <t>画像認証が可能な実アカウントが必要</t>
  </si>
  <si>
    <t>Win11/
edge</t>
  </si>
  <si>
    <t>行田
北川(Mac)</t>
  </si>
  <si>
    <t>51件以上必要</t>
  </si>
  <si>
    <t>dev-td環境で実施</t>
  </si>
  <si>
    <t>稟議一覧</t>
  </si>
  <si>
    <t>発注稟議を作成する</t>
  </si>
  <si>
    <t>画像なし</t>
  </si>
  <si>
    <t>1.「発注稟議を作成」を押下する。
2.任意の内容を入力し「保存」を押下する。</t>
  </si>
  <si>
    <t>稟議が作成できること</t>
  </si>
  <si>
    <t>1.「発注稟議を作成」を押下する。
2.左記のファイルを追加する。
3.任意の内容を入力し「保存」を押下する。</t>
  </si>
  <si>
    <t>jpeg（jpg）</t>
  </si>
  <si>
    <t>pdf（パスワード付）</t>
  </si>
  <si>
    <t>xls</t>
  </si>
  <si>
    <t>doc</t>
  </si>
  <si>
    <t>docx</t>
  </si>
  <si>
    <t>txt</t>
  </si>
  <si>
    <t>csv</t>
  </si>
  <si>
    <t>100MBのファイル</t>
  </si>
  <si>
    <t>1~10ページにファイル追加</t>
  </si>
  <si>
    <t>1.「発注稟議を作成」を押下する。
2.左記の状態にする。
3.任意の内容を入力し「保存」を押下する。</t>
  </si>
  <si>
    <t>稟議名</t>
  </si>
  <si>
    <t>1.左記の検索条件を設定する。
2.「指定した条件で検索」を押下する。</t>
  </si>
  <si>
    <t>有効状態</t>
  </si>
  <si>
    <t>有効</t>
  </si>
  <si>
    <t>無効</t>
  </si>
  <si>
    <t>消化状況</t>
  </si>
  <si>
    <t>未使用</t>
  </si>
  <si>
    <t>検索条件をリセットを押下する。</t>
  </si>
  <si>
    <t>1.任意の表示項目のチェックボックスを外す。
2.「保存」を押下する。
3.稟議一覧の表示項目を確認する。</t>
  </si>
  <si>
    <t>該当の項目が表示されていないこと</t>
  </si>
  <si>
    <t>1.任意の表示項目のチェックボックスを入れる。
2.「保存」を押下する。
3.稟議一覧の表示項目を確認する。</t>
  </si>
  <si>
    <t>該当の項目が表示されていること</t>
  </si>
  <si>
    <t>1.モーダル右側の「^」「v」ボタンを押下し、項目の順番を変更する。
2.「保存」を押下する。
3.稟議一覧の表示項目を確認する。</t>
  </si>
  <si>
    <t>項目の順番が変更内容と一致していること</t>
  </si>
  <si>
    <t>1.任意の項目表示・並び替えを行う。
2.「初期設定に戻す」を押下する。
3.「保存」を押下する。
4.稟議一覧の表示項目を確認する。</t>
  </si>
  <si>
    <t>表示項目が初期状態になっていること</t>
  </si>
  <si>
    <t>1.表示件数を押下する。
2.任意の件数を選択する。</t>
  </si>
  <si>
    <t>表示件数が変更できること</t>
  </si>
  <si>
    <t>ページボタンを押下する。</t>
  </si>
  <si>
    <t>該当のページへ遷移すること</t>
  </si>
  <si>
    <t>「&gt;」ボタンを押下する。</t>
  </si>
  <si>
    <t>1つ後ろのページへ遷移すること</t>
  </si>
  <si>
    <t>「&lt;」ボタンを押下する。</t>
  </si>
  <si>
    <t>1つ前のページへ遷移すること</t>
  </si>
  <si>
    <t>「&gt;&gt;」ボタンを押下する。</t>
  </si>
  <si>
    <t>1番最後のページへ遷移すること</t>
  </si>
  <si>
    <t>「&lt;&lt;」ボタンを押下する。</t>
  </si>
  <si>
    <t>1番最初のページへ遷移すること</t>
  </si>
  <si>
    <t>この条件でファイル出力する</t>
  </si>
  <si>
    <t>1.「この条件でファイル出力する」を押下する。
2.任意の内容を入力し、ダウンロードを行う。</t>
  </si>
  <si>
    <t>ファイルが作成できること</t>
  </si>
  <si>
    <t>ファイルが作成されない（本番は問題なし）
→富田(秀)：今回のビルド改善の影響ではないため、対象外とする</t>
  </si>
  <si>
    <t>「削除」を押下する。</t>
  </si>
  <si>
    <t>稟議が削除できること</t>
  </si>
  <si>
    <t>「無効」を押下する。</t>
  </si>
  <si>
    <t>稟議を無効にできること</t>
  </si>
  <si>
    <t>「有効」を押下する。</t>
  </si>
  <si>
    <t>稟議を有効できること</t>
  </si>
  <si>
    <t>稟議一覧＞稟議編集</t>
  </si>
  <si>
    <t>1.該当項目を任意の内容へ変更する。
2.「保存」を押下する。</t>
  </si>
  <si>
    <t>入力した内容で保存されること</t>
  </si>
  <si>
    <t>1.JPYで該当の金額を入力する。
2.「保存」を押下する。</t>
  </si>
  <si>
    <t>小数点以下が切り捨てられて保存されること</t>
  </si>
  <si>
    <t>小数点以下は、切り捨てられることを確認</t>
  </si>
  <si>
    <t>取引先担当者</t>
  </si>
  <si>
    <t>借方請求明細科目</t>
  </si>
  <si>
    <t>明細メモ</t>
  </si>
  <si>
    <t>PDFビューア</t>
  </si>
  <si>
    <t>TOKIUMビューア</t>
  </si>
  <si>
    <t>1.pdfをアップロードする。
2.ビューアの切り替えを行う。</t>
  </si>
  <si>
    <t>ビューアが切り替えられること
画像の回転、拡大、ページ送りといった操作ができること</t>
  </si>
  <si>
    <t>ブラウザ標準ビューア</t>
  </si>
  <si>
    <t>稟議詳細</t>
  </si>
  <si>
    <t>1.任意の請求書に発注稟議を紐付ける。
2.稟議詳細を押下する。</t>
  </si>
  <si>
    <t>別タブが開き、該当の稟議詳細が表示されること</t>
  </si>
  <si>
    <t>変更履歴</t>
  </si>
  <si>
    <t>1.任意の内容を変更する。
2.変更履歴を確認する。</t>
  </si>
  <si>
    <t>変更履歴が表示されていること</t>
  </si>
  <si>
    <t>1.「申請する」を押下する。
2.任意の申請フローを設定し、申請を行う。</t>
  </si>
  <si>
    <t>稟議詳細（承認済み）</t>
  </si>
  <si>
    <t>送付先を確認</t>
  </si>
  <si>
    <t>「送付先を確認」を押下する。</t>
  </si>
  <si>
    <t>送付先情報が表示され、内容が一致していること</t>
  </si>
  <si>
    <t>ビューア</t>
  </si>
  <si>
    <t>画像の追加</t>
  </si>
  <si>
    <r>
      <rPr>
        <rFont val="Arial"/>
        <color theme="1"/>
        <sz val="11.0"/>
      </rPr>
      <t>1.任意の稟議を</t>
    </r>
    <r>
      <rPr>
        <rFont val="Arial"/>
        <b/>
        <color theme="1"/>
        <sz val="11.0"/>
      </rPr>
      <t>画像なし</t>
    </r>
    <r>
      <rPr>
        <rFont val="Arial"/>
        <color theme="1"/>
        <sz val="11.0"/>
      </rPr>
      <t>で作成する。
2.稟議を承認する。
3.稟議詳細にて、任意の画像を追加する。</t>
    </r>
  </si>
  <si>
    <t>画像の追加ができないこと</t>
  </si>
  <si>
    <r>
      <rPr>
        <rFont val="Arial"/>
      </rPr>
      <t xml:space="preserve">アップロード導線が表示されている件は対象外
</t>
    </r>
    <r>
      <rPr>
        <rFont val="Arial"/>
        <color rgb="FF1155CC"/>
        <u/>
      </rPr>
      <t>IP-3839</t>
    </r>
  </si>
  <si>
    <t>入れ替え</t>
  </si>
  <si>
    <r>
      <rPr>
        <rFont val="Arial"/>
        <color theme="1"/>
        <sz val="11.0"/>
      </rPr>
      <t>1.任意の稟議を</t>
    </r>
    <r>
      <rPr>
        <rFont val="Arial"/>
        <b/>
        <color theme="1"/>
        <sz val="11.0"/>
      </rPr>
      <t>画像あり</t>
    </r>
    <r>
      <rPr>
        <rFont val="Arial"/>
        <color theme="1"/>
        <sz val="11.0"/>
      </rPr>
      <t>で作成する。
2.稟議を承認する。
3.稟議詳細にて、任意の画像を入れ替える。</t>
    </r>
  </si>
  <si>
    <t>画像の入れ替えができないこと</t>
  </si>
  <si>
    <r>
      <rPr>
        <rFont val="Arial"/>
      </rPr>
      <t xml:space="preserve">入れ替えアイコンが表示されている件は対象外
</t>
    </r>
    <r>
      <rPr>
        <rFont val="Arial"/>
        <color rgb="FF1155CC"/>
        <u/>
      </rPr>
      <t>IP-3839</t>
    </r>
  </si>
  <si>
    <r>
      <rPr>
        <rFont val="Arial"/>
        <color theme="1"/>
        <sz val="11.0"/>
      </rPr>
      <t>1.任意の稟議を</t>
    </r>
    <r>
      <rPr>
        <rFont val="Arial"/>
        <b/>
        <color theme="1"/>
        <sz val="11.0"/>
      </rPr>
      <t>画像あり</t>
    </r>
    <r>
      <rPr>
        <rFont val="Arial"/>
        <color theme="1"/>
        <sz val="11.0"/>
      </rPr>
      <t>で作成する。
2.稟議を承認する。
3.稟議詳細にて、任意の画像を削除する。</t>
    </r>
  </si>
  <si>
    <t>画像の削除ができないこと</t>
  </si>
  <si>
    <r>
      <rPr>
        <rFont val="Arial"/>
      </rPr>
      <t xml:space="preserve">削除ボタンが表示されている件は対象外
</t>
    </r>
    <r>
      <rPr>
        <rFont val="Arial"/>
        <color rgb="FF1155CC"/>
        <u/>
      </rPr>
      <t>IP-3839</t>
    </r>
  </si>
  <si>
    <r>
      <rPr>
        <rFont val="Arial"/>
        <sz val="10.0"/>
      </rPr>
      <t xml:space="preserve">PLP契約をしていないと出てこない
</t>
    </r>
    <r>
      <rPr>
        <rFont val="Arial"/>
        <color rgb="FF1155CC"/>
        <sz val="10.0"/>
        <u/>
      </rPr>
      <t>https://beartail.slack.com/archives/C053S26MFRA/p1725596902639739?thread_ts=1725596490.164689&amp;cid=C053S26MFRA</t>
    </r>
  </si>
  <si>
    <t>通信エラーになる確率が高い、普段なりやすいのか分からない</t>
  </si>
  <si>
    <t>突合画面で、対応する経費が見つからず「該当経費画像なし」が選択され、ダブルエントリー完了した</t>
  </si>
  <si>
    <t>一度突合されたが、
・手動で突合解除
・経費の削除
が行われた</t>
  </si>
  <si>
    <t>該当経費画像なし、の原本を一覧から開くと、私用の原本と設定できる。</t>
  </si>
  <si>
    <r>
      <rPr>
        <rFont val="Arial"/>
        <sz val="10.0"/>
      </rPr>
      <t xml:space="preserve">管理者権限のあるユーザーで行う
</t>
    </r>
    <r>
      <rPr>
        <rFont val="Arial"/>
        <color rgb="FF1155CC"/>
        <sz val="10.0"/>
        <u/>
      </rPr>
      <t>https://www.notion.so/cbc19e22cfd044509a25b3a1b5b57a59</t>
    </r>
  </si>
  <si>
    <t>キャンセルのみ確認出来ている</t>
  </si>
  <si>
    <t>突合した経費を経費分割すると表示される</t>
  </si>
  <si>
    <t>場所がよく分からない</t>
  </si>
  <si>
    <t>起票したいけど、起票場所など確認中</t>
  </si>
  <si>
    <r>
      <rPr>
        <rFont val="Arial"/>
        <strike/>
        <sz val="10.0"/>
      </rPr>
      <t xml:space="preserve">FA-102
</t>
    </r>
    <r>
      <rPr>
        <rFont val="Arial"/>
        <color rgb="FF000000"/>
        <sz val="10.0"/>
      </rPr>
      <t>⇒修正確認済</t>
    </r>
  </si>
  <si>
    <t>チェックが全て選択される状態になっている
→富田(秀)：今回のビルド改善の影響ではないので、対象外とする</t>
  </si>
  <si>
    <t>https://beartail.atlassian.net/browse/FA-108</t>
  </si>
  <si>
    <t>対象の従業員に通知が送られること</t>
  </si>
  <si>
    <t>突合する経費を選択モーダル</t>
  </si>
  <si>
    <t>ボタンを押下</t>
  </si>
  <si>
    <t>任意の検索条件を設定
検索ボタンを押下</t>
  </si>
  <si>
    <t>画像等</t>
  </si>
  <si>
    <t xml:space="preserve">左記の表示項目が表示されていること
マウスオーバーをする
</t>
  </si>
  <si>
    <t>サムネイル画像が表示されること</t>
  </si>
  <si>
    <t>経費作成者</t>
  </si>
  <si>
    <t>原本確認済み</t>
  </si>
  <si>
    <t>原本確認済みの経費を検索する</t>
  </si>
  <si>
    <t>検索結果に表示されないこと</t>
  </si>
  <si>
    <t>対象の経費を突合</t>
  </si>
  <si>
    <t>対象の経費を突合を押下する</t>
  </si>
  <si>
    <t>経費突合すること</t>
  </si>
  <si>
    <t>ポスト名はレターパックから取り出した他の原本パックと同じ必要があります
⇒変更しようとすると上記のエラーメッセージが出る</t>
  </si>
  <si>
    <t>マスキングに乗ってこない
通常レーンにも見当たらない</t>
  </si>
  <si>
    <t>ダブルエントリーが成功していないので出来る方にお願いしたい</t>
  </si>
  <si>
    <t>本橋
Mac:金子</t>
  </si>
  <si>
    <t>サムネイル画像のリストが上にスクロールすること</t>
  </si>
  <si>
    <t>富田（典）
本橋</t>
  </si>
  <si>
    <t>期待値が異なるかも？
該当のボタンを押しても選択している画像に変化は無く、ただ右端の候補リストが少し上下にスクロールされるだけだった</t>
  </si>
  <si>
    <t>サムネイル画像のリストが下にスクロールすること</t>
  </si>
  <si>
    <t>原本確認済みステータスを取り消した場合、PLPサイトの経費画像候補に再び出てくることも確認</t>
  </si>
  <si>
    <t>富田（典）
Mac:金子</t>
  </si>
  <si>
    <r>
      <rPr>
        <rFont val="Arial"/>
        <sz val="10.0"/>
      </rPr>
      <t xml:space="preserve">PLPサイトをFirefoxで開くと原本画像が表示されない…？
</t>
    </r>
    <r>
      <rPr>
        <rFont val="Arial"/>
        <color rgb="FF1155CC"/>
        <sz val="10.0"/>
        <u/>
      </rPr>
      <t xml:space="preserve">https://beartail.slack.com/archives/C02K328965A/p1730438952546359?thread_ts=1730421619.449479&amp;cid=C02K328965A
</t>
    </r>
    <r>
      <rPr>
        <rFont val="Arial"/>
        <sz val="10.0"/>
      </rPr>
      <t>(水木)本番不具合なので対象外とします</t>
    </r>
  </si>
  <si>
    <t>https://beartail.atlassian.net/browse/KH-4267</t>
  </si>
  <si>
    <t>PLPサイトをFirefoxで開くと原本画像が表示されない…？
(水木)本番不具合なので対象外とします</t>
  </si>
  <si>
    <t>11/01に確認</t>
  </si>
  <si>
    <t>返却する</t>
  </si>
  <si>
    <t>返却ボタンを押下する</t>
  </si>
  <si>
    <t>原本返却されること</t>
  </si>
  <si>
    <t>新UIで作成（必要であれば旧も作成する）</t>
  </si>
  <si>
    <t>請求書＞請求書を登録する</t>
  </si>
  <si>
    <t>請求書（新規画面）</t>
  </si>
  <si>
    <t>画像</t>
  </si>
  <si>
    <t>1.「請求書を登録する」を押下する。
2.概要タブで任意の内容を入力する。
3.「保存」を押下する。</t>
  </si>
  <si>
    <t>請求書が作成できること</t>
  </si>
  <si>
    <t>新UI</t>
  </si>
  <si>
    <t>1.「請求書を登録する」を押下する。
2.左記のファイルを追加する。
3.概要タブで任意の内容を入力する。
4.「保存」を押下する。</t>
  </si>
  <si>
    <t>北川
金田</t>
  </si>
  <si>
    <t>1.「請求書を登録する」を押下する。
2.左記のファイル状態にする。
3.概要タブで任意の内容を入力する。
4.「保存」を押下する。</t>
  </si>
  <si>
    <t xml:space="preserve">ビューアで画像の入れ替えや拡縮など各種操作を行う
</t>
  </si>
  <si>
    <t>表示崩れしないこと</t>
  </si>
  <si>
    <t xml:space="preserve">ブラウザ標準ビューア
</t>
  </si>
  <si>
    <t xml:space="preserve">ブラウザ標準ビューアを開き画像の入れ替えや拡縮など各種操作を行う
</t>
  </si>
  <si>
    <t>PNG,JPEGのビューア</t>
  </si>
  <si>
    <t>その他の拡張子のビューア</t>
  </si>
  <si>
    <t xml:space="preserve">ビューアで画像の入れ替えとダウンロードを行う
</t>
  </si>
  <si>
    <t>ビューアの機能が使えること</t>
  </si>
  <si>
    <t>明細作成</t>
  </si>
  <si>
    <t>手動で作成</t>
  </si>
  <si>
    <t>1.「請求書を登録する」を押下する。
2.概要タブで任意の内容を入力する。
3.明細タブ＞明細の追加＞手動で作成を選択する。
4.「保存」を押下する。</t>
  </si>
  <si>
    <t>過去明細から作成</t>
  </si>
  <si>
    <t>明細ドロワー</t>
  </si>
  <si>
    <t>1.「請求書を登録する」を押下する。
2.明細タブ＞明細の追加＞過去明細から作成を押下する。
3.請求書から探す＞明細ドロワーで明細を選択する。
4.「保存」を押下する。</t>
  </si>
  <si>
    <t>過去明細モーダルのタブ機能が未実装→実装済み</t>
  </si>
  <si>
    <t>お気に入りタブ</t>
  </si>
  <si>
    <t>1.「請求書を登録する」を押下する。
2.明細タブ＞明細の追加＞過去明細から作成を押下する。
3.明細ドロワーから明細のお気に入り登録を行う。
4.お気に入りタブを開き、明細を選択する。
5.「保存」を押下する。</t>
  </si>
  <si>
    <t>インポートから作成</t>
  </si>
  <si>
    <t>1.「請求書を登録する」を押下する。
2.明細タブ＞明細の追加＞インポートから作成を押下する。
3.明細をインポートする。
4.「保存」を押下する。</t>
  </si>
  <si>
    <t>表示項目（税込）</t>
  </si>
  <si>
    <t>明細名</t>
  </si>
  <si>
    <t>1.任意の明細名を入力する。
2.「保存する」を押下する。
3.明細一覧を確認する。</t>
  </si>
  <si>
    <t>入力した明細名が表示されていること</t>
  </si>
  <si>
    <t>税抜金額</t>
  </si>
  <si>
    <t>通貨</t>
  </si>
  <si>
    <t>任意の通貨を選択する。</t>
  </si>
  <si>
    <t>通貨が変更できること</t>
  </si>
  <si>
    <t>1.任意の金額を入力する。
2.「保存する」を押下する。</t>
  </si>
  <si>
    <t>入力した金額が請求書詳細に反映されること</t>
  </si>
  <si>
    <t>レート</t>
  </si>
  <si>
    <t>1.任意の値を入力する。
2.入力値を変更する。</t>
  </si>
  <si>
    <t>レートに合わせ、以下の金額が変動すること
　・金額の「JPY換算」
　・消費税額</t>
  </si>
  <si>
    <t>「保存する」を押下する。</t>
  </si>
  <si>
    <t>ヘルプ</t>
  </si>
  <si>
    <t>「？」アイコンへマウスオーバーする。</t>
  </si>
  <si>
    <t>ヘルプが表示され、表示崩れがないこと</t>
  </si>
  <si>
    <t>消費税額</t>
  </si>
  <si>
    <t>金額を入力する。</t>
  </si>
  <si>
    <t>発注稟議</t>
  </si>
  <si>
    <t>1.セレクトボックス内を押下する。
2.候補に表示された稟議を選択する。</t>
  </si>
  <si>
    <t>同一の取引先の稟議が表示され、選択できること</t>
  </si>
  <si>
    <t>発注書番号</t>
  </si>
  <si>
    <t>任意の数値を入力する。</t>
  </si>
  <si>
    <t>1.セレクトボックス内を押下する。
2.候補に表示された科目を選択する。</t>
  </si>
  <si>
    <t>選択した科目が反映されること</t>
  </si>
  <si>
    <t>1.参加者が必須の借方請求明細科目が設定された明細を用意する。
2.参加者＞自社を押下する。</t>
  </si>
  <si>
    <t>「自社の参加者を追加」モーダルが表示されること</t>
  </si>
  <si>
    <t>1.任意の氏名を入力する。
2.「追加」を押下する。</t>
  </si>
  <si>
    <t>参加者が追加でき、モーダル上部に以下の内容が表示されること
・参加者名：◯◯
・詳細：空欄
・「除外する」ボタン</t>
  </si>
  <si>
    <t>「除外する」ボタンを押下する。</t>
  </si>
  <si>
    <t>追加した参加者が一覧に表示されており、以下が表示されていること
・参加者の氏名
・ゴミ箱アイコン
・チェックボックス</t>
  </si>
  <si>
    <t>参加者一覧を確認する。</t>
  </si>
  <si>
    <t>追加した参加者が表示されていること</t>
  </si>
  <si>
    <t>「氏名」のプルダウンを押下する。</t>
  </si>
  <si>
    <t>切り替えの候補に「氏名」「人数」が表示されること</t>
  </si>
  <si>
    <t>「人数」を押下する。</t>
  </si>
  <si>
    <t>内容が切り替わること</t>
  </si>
  <si>
    <t>1.任意の数字を入力する。
2.「追加」を押下する。</t>
  </si>
  <si>
    <t>参加者が追加でき、モーダル上部に以下の内容が表示されること
・参加者名：その他
・詳細：◯人
・「除外する」ボタン</t>
  </si>
  <si>
    <t>詳細のセレクトボックスにて、任意の値を入力する。</t>
  </si>
  <si>
    <t>参加者の人数が変更できること</t>
  </si>
  <si>
    <t>詳細のセレクトボックスにて、「▲▼」を押下する。</t>
  </si>
  <si>
    <t>参加者が全て除外されること</t>
  </si>
  <si>
    <t>任意の氏名（完全一致）で検索を行う。</t>
  </si>
  <si>
    <t>任意の氏名（部分一致）で検索を行う。</t>
  </si>
  <si>
    <t>任意の部署名（完全一致）で検索を行う。</t>
  </si>
  <si>
    <t>任意の部署名（部分一致）で検索を行う。</t>
  </si>
  <si>
    <t>存在しない値で検索を行う。</t>
  </si>
  <si>
    <t>「検索条件をリセット」を押下する。</t>
  </si>
  <si>
    <t>検索条件がリセットされ、全ての参加者が表示されること</t>
  </si>
  <si>
    <t>参加者一覧</t>
  </si>
  <si>
    <t>表示されている参加者を確認する。</t>
  </si>
  <si>
    <t>以下が表示されていること
・参加者の氏名
・所属部署（設定済みの場合）
・チェックボックス</t>
  </si>
  <si>
    <t>任意の参加者にチェックを入れる。</t>
  </si>
  <si>
    <t>モーダル名横の人数と選択人数が一致すること</t>
  </si>
  <si>
    <t>「保存」を押下する。</t>
  </si>
  <si>
    <t>選択した参加者を追加できること</t>
  </si>
  <si>
    <t>「×」</t>
  </si>
  <si>
    <t>1.任意の参加者にチェックを入れる。
2.「×」を押下する。</t>
  </si>
  <si>
    <t>選択した参加者が追加されないこと</t>
  </si>
  <si>
    <t>表示件数を押下する。</t>
  </si>
  <si>
    <t>件数に「5」「10」「25」が表示されること</t>
  </si>
  <si>
    <t>任意の表示件数を選択する。</t>
  </si>
  <si>
    <t>1.参加者が必須の借方請求明細科目が設定された明細を用意する。
2.参加者＞取引先を押下する。</t>
  </si>
  <si>
    <t>「取引先の参加者を追加」モーダルが表示されること</t>
  </si>
  <si>
    <t>会社名のみ</t>
  </si>
  <si>
    <t>1.任意の内容を入力する。
2.「追加」を押下する。</t>
  </si>
  <si>
    <t>参加者の追加ができないこと</t>
  </si>
  <si>
    <t>「社員を追加」のセレクトボックスを確認する。</t>
  </si>
  <si>
    <t>1.「社員を追加」のプルダウン＞人数を選択する。
2.任意の会社名を入力する。
3.「追加」を押下する。</t>
  </si>
  <si>
    <t>エラーが表示され、表示崩れがないこと</t>
  </si>
  <si>
    <t>会社名＋社員を追加（氏名）</t>
  </si>
  <si>
    <t>1.任意の会社名・氏名を入力する。
2.「追加」を押下する。</t>
  </si>
  <si>
    <t>参加者が追加でき、モーダル上部に以下の内容が表示されること
・（会社名）参加者一覧
・参加者名：◯◯
・詳細：空欄
・「除外する」ボタン</t>
  </si>
  <si>
    <t>追加した参加者が一覧に表示されており、以下が表示されていること
・参加者の氏名
・会社名
・ゴミ箱アイコン
・チェックボックス</t>
  </si>
  <si>
    <t>任意の税区分を選択する。</t>
  </si>
  <si>
    <t>選択できること</t>
  </si>
  <si>
    <t>貸方請求明細科目</t>
  </si>
  <si>
    <t>選択した内容が反映されること</t>
  </si>
  <si>
    <t>1.セレクトボックス内を押下する。
2.候補に表示されたプロジェクトを選択する。</t>
  </si>
  <si>
    <t>1.「＋」を押下し、費用負担部署モーダルを表示する。
2.任意の部署で按分を行う。
3.「キャンセル」を押下する。</t>
  </si>
  <si>
    <t>費用負担部署が追加されないこと</t>
  </si>
  <si>
    <t>1.「＋」を押下し、費用負担部署モーダルを表示する。
2.任意の部署で按分を行う。
3.「設定する」を押下する。</t>
  </si>
  <si>
    <t>費用負担部署が追加されること</t>
  </si>
  <si>
    <t>1.任意の内容を入力する。
2.「保存する」を押下する。</t>
  </si>
  <si>
    <t>明細に内容が反映されること</t>
  </si>
  <si>
    <t>確認モーダル</t>
  </si>
  <si>
    <t>1.明細の任意の項目を入力する。
2.任意の方法で明細の入力キャンセルを行う。
3.確認モーダルの「はい」を押下する。</t>
  </si>
  <si>
    <t>明細の作成がキャンセルされること</t>
  </si>
  <si>
    <t>1.明細の任意の項目を入力する。
2.任意の方法で明細の入力キャンセルを行う。
3.確認モーダルの「いいえ」を押下する。</t>
  </si>
  <si>
    <t>明細の作成に戻ること</t>
  </si>
  <si>
    <t>×</t>
  </si>
  <si>
    <t>1.明細の任意の項目を入力する。
2.任意の方法で明細の入力キャンセルを行う。
3.確認モーダルの「×」を押下する。</t>
  </si>
  <si>
    <t>1.明細の任意の項目を入力する。
2.任意の方法で明細の入力キャンセルを行う。
3.確認モーダル外を押下する。</t>
  </si>
  <si>
    <t>「×」アイコン</t>
  </si>
  <si>
    <t>1.明細の任意の項目を入力する。
2.「×」アイコンを押下する。</t>
  </si>
  <si>
    <t>確認モーダルが表示されること</t>
  </si>
  <si>
    <t>明細の項目を入力せずに「×」アイコンを押下する。</t>
  </si>
  <si>
    <t>確認モーダルが表示されず、明細タブに戻ること</t>
  </si>
  <si>
    <t>明細画面の外側をクリック</t>
  </si>
  <si>
    <t>1.明細の任意の項目を入力する。
2.明細画面の外側をクリックする。</t>
  </si>
  <si>
    <t>明細の項目を入力せずに明細画面の外側をクリックする。</t>
  </si>
  <si>
    <t>「閉じる」ボタン</t>
  </si>
  <si>
    <t>1.明細の任意の項目を入力する。
2.「閉じる」ボタンを押下する。</t>
  </si>
  <si>
    <t>明細の項目を入力せずに「閉じる」ボタンを押下する。</t>
  </si>
  <si>
    <t>表示項目（税抜）</t>
  </si>
  <si>
    <t>単価</t>
  </si>
  <si>
    <t>自動計算結果</t>
  </si>
  <si>
    <t>セレクトボックスの下側を確認する。</t>
  </si>
  <si>
    <t>以下が表示されていること
[自動計算結果]金額÷数量=◯◯(単価)「反映」</t>
  </si>
  <si>
    <t>1.セレクトボックス内の金額を任意の値に変更する。
※金額÷数量以外の金額
2.[自動計算結果]右側の「反映」ボタンを押下する。</t>
  </si>
  <si>
    <t>自動計算結果の金額が反映されること</t>
  </si>
  <si>
    <t>数量</t>
  </si>
  <si>
    <t>明細アラート</t>
  </si>
  <si>
    <t>明細名が未入力</t>
  </si>
  <si>
    <t>1.会計バリデーションをONにする。
2.明細名を未入力にして明細を作成する。
3.明細タブ・明細詳細で、作成した明細を確認する。</t>
  </si>
  <si>
    <t>アラートが表示されていること</t>
  </si>
  <si>
    <t>借方請求明細科目が未選択</t>
  </si>
  <si>
    <t>1.会計バリデーションをONにする。
2.借方請求明細科目を未入力にして明細を作成する。
3.明細タブ・明細詳細で、作成した明細を確認する。</t>
  </si>
  <si>
    <t>税区分が未選択</t>
  </si>
  <si>
    <t>1.会計バリデーションをONにする。
2.税区分を未入力にして明細を作成する。
3.明細タブ・明細詳細で、作成した明細を確認する。</t>
  </si>
  <si>
    <t>貸方請求明細科目が未選択</t>
  </si>
  <si>
    <t>1.会計バリデーションをONにする。
2.貸方請求明細科目を未入力にして明細を作成する。
3.明細タブ・明細詳細で、作成した明細を確認する。</t>
  </si>
  <si>
    <t>参加者が未選択</t>
  </si>
  <si>
    <t>1.会計バリデーションをONにする。
2.参加者が必須の借方請求明細科目を用意する。
3.参加者を未入力にして明細を作成する。
4.明細タブ・明細詳細で、作成した明細を確認する。</t>
  </si>
  <si>
    <t>汎用マスタ項目が未入力</t>
  </si>
  <si>
    <t>1.
システム設定＞汎用マスタで、必須入力になっている借方請求明細科目を用意する。
2.借方請求明細科目を未入力にして明細を作成する。
3.明細タブ・明細詳細で、作成した明細を確認する。</t>
  </si>
  <si>
    <t>発注稟議の金額超過</t>
  </si>
  <si>
    <t>1.システム設定＞アラート＞発注稟議不一致をONにする。
2.借方請求明細科目または費用負担部署を不一致にして明細を作成する。
3.明細タブ・明細詳細で、作成した明細を確認する。</t>
  </si>
  <si>
    <t>発注稟議の借方請求明細科目or
費用負担部署と不一致</t>
  </si>
  <si>
    <t>費用負担部署を複数設定</t>
  </si>
  <si>
    <t>割合で按分</t>
  </si>
  <si>
    <t>1.会計バリデーションをONにする。
2.明細作成画面を開き、任意の金額を入力する。
3.費用負担部署モーダル＞割合で按分で、以下いずれかの状態にする。
　・按分率の合計値が100％以外
　・いずれかの費用負担部署の按分率に0％が存在
　・すべての費用負担部署の按分率が0％
　・存在しない部署が入力されている</t>
  </si>
  <si>
    <t>エラーメッセージが出て明細を保存/更新できないのでアラートの表示を確認できない</t>
  </si>
  <si>
    <t>金額で按分</t>
  </si>
  <si>
    <t>1.会計バリデーションをONにする。
2.明細作成画面を開き、任意の金額を入力する。
3.費用負担部署モーダル＞金額で按分で、以下いずれかの状態にする。
　・費用負担部署の合計金額と明細の金額が一致していない
　・いずれかの費用負担部署の按分金額に0が存在する
　・すべての費用負担部署の按分金額が0
　・存在しない部署が入力されている</t>
  </si>
  <si>
    <t>請求書一覧＞請求書</t>
  </si>
  <si>
    <t>1.請求書一覧＞任意の請求書を押下する。
2.ファイルなしの状態にする。
3.概要タブで任意の内容を変更する。
4.「保存」を押下する。</t>
  </si>
  <si>
    <t>請求書の編集ができること</t>
  </si>
  <si>
    <t>1.請求書一覧＞任意の請求書を押下する。
2.左記のファイルへ変更する。
3.概要タブで任意の内容を変更する。
4.「保存」を押下する。</t>
  </si>
  <si>
    <t>1.請求書一覧＞任意の請求書を押下する。
2.左記のファイル状態へ変更する。
3.概要タブで任意の内容を変更する。
4.「保存」を押下する。</t>
  </si>
  <si>
    <t>png,jpeg,pdf</t>
  </si>
  <si>
    <t>1.左記のファイルを追加し、保存する。
2.タイムスタンプ付与後、タイムスタンプ情報を確認する。</t>
  </si>
  <si>
    <t>タイムスタンプ情報に以下が表示されていること
「✅ Ver.X yyyy/mm/dd hh:mm」</t>
  </si>
  <si>
    <t>dev-tdはタイムスタンプ使えないので確認不可</t>
  </si>
  <si>
    <t>pdf（パスワード付き）</t>
  </si>
  <si>
    <t>タイムスタンプ情報に以下が表示されていること
「❌ Ver.X タイムスタンプ付与失敗」</t>
  </si>
  <si>
    <t>dev-tdはタイムスタンプ使えないので確認不可
期待値通りの表示については、検証対象アップ後に、別の画像ファイルで差し替えて確認</t>
  </si>
  <si>
    <t>xlsxなどの拡張子</t>
  </si>
  <si>
    <t>1.左記のファイルを追加し、保存する。
2.タイムスタンプ情報を確認する。</t>
  </si>
  <si>
    <t>タイムスタンプ情報に以下が表示されていること
「Ver.X 未入力」</t>
  </si>
  <si>
    <t>スキャン解像度</t>
  </si>
  <si>
    <t>1.左記のファイルを追加し、保存する。
2.タイムスタンプ付与後、解像度情報を確認する。</t>
  </si>
  <si>
    <t>解像度情報に以下が表示されていること
「◯◯の△ページ目：✅ OK」</t>
  </si>
  <si>
    <t>新ＵＩでは画像/PDF問わず、「PDFの～」表示になる仕様</t>
  </si>
  <si>
    <t>dev-tdは解像度検証使えないので確認不可</t>
  </si>
  <si>
    <t>解像度情報に以下が表示されていること
「◯◯の△ページ目：❌NG」</t>
  </si>
  <si>
    <t>別ウィンドウで開く</t>
  </si>
  <si>
    <t>任意の請求書詳細を開き「別ウィンドウで開く」を押下する。</t>
  </si>
  <si>
    <t>別ウィンドウが展開すること</t>
  </si>
  <si>
    <t>別ウィンドウを開き直す</t>
  </si>
  <si>
    <t>1.タブAで請求書①を開く。
2.タブBで請求書②を開き、別ウィンドウを開く。
3.タブAを開き、「別ウィンドウを開く」を押下する。</t>
  </si>
  <si>
    <t>別ウィンドウを開き直す旨のダイアログが表示されること</t>
  </si>
  <si>
    <t>「▲」「▼」ボタン</t>
  </si>
  <si>
    <t>1.任意の請求書の別ウィンドウを開く。
2.請求書詳細の「▲▼」をそれぞれ押下し、請求書を切り替える。</t>
  </si>
  <si>
    <t>請求書に合わせ、別ウィンドウの表示も切り替わること</t>
  </si>
  <si>
    <t>別ウィンドウを戻す</t>
  </si>
  <si>
    <t>1.任意の請求書の別ウィンドウを開く。
2.以下のいずれかを押下する。
　・別ウィンドウの「×」
　・請求書詳細の「↩︎」</t>
  </si>
  <si>
    <t>別ウィンドウが消え、請求書詳細にビューアが表示されること</t>
  </si>
  <si>
    <t>明細編集</t>
  </si>
  <si>
    <r>
      <rPr>
        <rFont val="Arial"/>
        <color theme="1"/>
        <sz val="11.0"/>
      </rPr>
      <t>1.請求書一覧＞任意の請求書を選択する。
2.概要タブで任意の内容を入力する。
3.</t>
    </r>
    <r>
      <rPr>
        <rFont val="Arial"/>
        <b/>
        <color theme="1"/>
        <sz val="11.0"/>
      </rPr>
      <t>手動で作成した明細</t>
    </r>
    <r>
      <rPr>
        <rFont val="Arial"/>
        <color theme="1"/>
        <sz val="11.0"/>
      </rPr>
      <t>の内容を変更する。
4.「保存」を押下する。</t>
    </r>
  </si>
  <si>
    <t>明細編集後、請求書が保存できること</t>
  </si>
  <si>
    <t>詳細編集時の明細は作成/編集して即保存されるので保存ボタン押下は必要なし</t>
  </si>
  <si>
    <t>過去明細で上書き</t>
  </si>
  <si>
    <t>1.請求書一覧＞任意の請求書を選択する。
2.明細にチェックを入れ、過去明細で上書きを押下する。
3.請求書から探す＞明細ドロワーで明細を選択する。
4.「保存」を押下する。</t>
  </si>
  <si>
    <t>1.請求書一覧＞任意の請求書を選択する。
2.明細にチェックを入れ、過去明細で上書きを押下する。
3.明細ドロワーから明細のお気に入り登録を行う。
4.お気に入りタブを開き、明細を選択する。
5.「保存」を押下する。</t>
  </si>
  <si>
    <t>1.請求書一覧＞任意の請求書を選択する。
2.インポートで作成した明細の内容を変更する。
3.「保存」を押下する。</t>
  </si>
  <si>
    <t>チェック項目あり</t>
  </si>
  <si>
    <t>取引先未登録チェック</t>
  </si>
  <si>
    <t>申請不可</t>
  </si>
  <si>
    <r>
      <rPr>
        <rFont val="Arial"/>
        <color theme="1"/>
        <sz val="11.0"/>
      </rPr>
      <t>1.アラート＞取引先未登録チェックを「申請不可」に設定する。
2.</t>
    </r>
    <r>
      <rPr>
        <rFont val="Arial"/>
        <b/>
        <color theme="1"/>
        <sz val="11.0"/>
      </rPr>
      <t>未登録の取引先を入力</t>
    </r>
    <r>
      <rPr>
        <rFont val="Arial"/>
        <color theme="1"/>
        <sz val="11.0"/>
      </rPr>
      <t>して請求書を作成する。
3.請求書詳細のチェック項目ありを確認する。</t>
    </r>
  </si>
  <si>
    <t>警告表示</t>
  </si>
  <si>
    <r>
      <rPr>
        <rFont val="Arial"/>
        <color theme="1"/>
        <sz val="11.0"/>
      </rPr>
      <t>1.アラート＞取引先未登録チェックを「警告表示」に設定する。
2.</t>
    </r>
    <r>
      <rPr>
        <rFont val="Arial"/>
        <b/>
        <color theme="1"/>
        <sz val="11.0"/>
      </rPr>
      <t>未登録の取引先を入力</t>
    </r>
    <r>
      <rPr>
        <rFont val="Arial"/>
        <color theme="1"/>
        <sz val="11.0"/>
      </rPr>
      <t>して請求書を作成する。
3.請求書詳細のチェック項目ありを確認する。</t>
    </r>
  </si>
  <si>
    <t>取引先凍結チェック</t>
  </si>
  <si>
    <r>
      <rPr>
        <rFont val="Arial"/>
        <color theme="1"/>
        <sz val="11.0"/>
      </rPr>
      <t>1.取引先が設定された請求書を作成する。
2.アラート＞取引先凍結チェックを「申請不可」に設定する。
3.</t>
    </r>
    <r>
      <rPr>
        <rFont val="Arial"/>
        <b/>
        <color theme="1"/>
        <sz val="11.0"/>
      </rPr>
      <t>手順1の請求書に設定された取引先を凍結</t>
    </r>
    <r>
      <rPr>
        <rFont val="Arial"/>
        <color theme="1"/>
        <sz val="11.0"/>
      </rPr>
      <t>する。
4.請求書詳細のチェック項目ありを確認する。</t>
    </r>
  </si>
  <si>
    <r>
      <rPr>
        <rFont val="Arial"/>
        <color theme="1"/>
        <sz val="11.0"/>
      </rPr>
      <t>1.取引先が設定された請求書を作成する。
2.アラート＞取引先凍結チェックを「警告表示」に設定する。
3.</t>
    </r>
    <r>
      <rPr>
        <rFont val="Arial"/>
        <b/>
        <color theme="1"/>
        <sz val="11.0"/>
      </rPr>
      <t>手順1の請求書に設定された取引先を凍結</t>
    </r>
    <r>
      <rPr>
        <rFont val="Arial"/>
        <color theme="1"/>
        <sz val="11.0"/>
      </rPr>
      <t>する。
4.請求書詳細のチェック項目ありを確認する。</t>
    </r>
  </si>
  <si>
    <t>取引先マスタ差分チェック</t>
  </si>
  <si>
    <r>
      <rPr>
        <rFont val="Arial"/>
        <color theme="1"/>
        <sz val="11.0"/>
      </rPr>
      <t>1.アラート＞取引先マスタ差分チェックを「申請不可」に設定する。
2.任意の請求書を開く。
3.設</t>
    </r>
    <r>
      <rPr>
        <rFont val="Arial"/>
        <b/>
        <color theme="1"/>
        <sz val="11.0"/>
      </rPr>
      <t>定された取引先の内容を一部変更</t>
    </r>
    <r>
      <rPr>
        <rFont val="Arial"/>
        <color theme="1"/>
        <sz val="11.0"/>
      </rPr>
      <t>し、保存する。
4.チェック項目ありを確認する。</t>
    </r>
  </si>
  <si>
    <r>
      <rPr>
        <rFont val="Arial"/>
        <color theme="1"/>
        <sz val="11.0"/>
      </rPr>
      <t>1.アラート＞取引先マスタ差分チェックを「警告表示」に設定する。
2.任意の請求書を開く。
3.設</t>
    </r>
    <r>
      <rPr>
        <rFont val="Arial"/>
        <b/>
        <color theme="1"/>
        <sz val="11.0"/>
      </rPr>
      <t>定された取引先の内容を一部変更</t>
    </r>
    <r>
      <rPr>
        <rFont val="Arial"/>
        <color theme="1"/>
        <sz val="11.0"/>
      </rPr>
      <t>し、保存する。
4.チェック項目ありを確認する。</t>
    </r>
  </si>
  <si>
    <t>請求書記載情報差分チェック</t>
  </si>
  <si>
    <r>
      <rPr>
        <rFont val="Arial"/>
        <color theme="1"/>
        <sz val="11.0"/>
      </rPr>
      <t>1.アラート＞取引先マスタ差分チェックを「申請不可」に設定する。
2.自動入力で請求書を作成する。
3.</t>
    </r>
    <r>
      <rPr>
        <rFont val="Arial"/>
        <b/>
        <color theme="1"/>
        <sz val="11.0"/>
      </rPr>
      <t>データ化された請求書の内容を変更</t>
    </r>
    <r>
      <rPr>
        <rFont val="Arial"/>
        <color theme="1"/>
        <sz val="11.0"/>
      </rPr>
      <t>し、保存する。
4.チェック項目ありを確認する。</t>
    </r>
  </si>
  <si>
    <r>
      <rPr>
        <rFont val="Arial"/>
        <color theme="1"/>
        <sz val="11.0"/>
      </rPr>
      <t>1.アラート＞取引先マスタ差分チェックを「警告表示」に設定する。
2.自動入力で請求書を作成する。
3.</t>
    </r>
    <r>
      <rPr>
        <rFont val="Arial"/>
        <b/>
        <color theme="1"/>
        <sz val="11.0"/>
      </rPr>
      <t>データ化された請求書の内容を変更</t>
    </r>
    <r>
      <rPr>
        <rFont val="Arial"/>
        <color theme="1"/>
        <sz val="11.0"/>
      </rPr>
      <t>し、保存する。
4.チェック項目ありを確認する。</t>
    </r>
  </si>
  <si>
    <t>関連書類</t>
  </si>
  <si>
    <t>任意の関連書類を選択する。</t>
  </si>
  <si>
    <t>関連書類を紐付けられること</t>
  </si>
  <si>
    <t>関連書類＞関連書類を検索</t>
  </si>
  <si>
    <t>1.左記の検索条件を設定する。
2.「検索」を押下する。</t>
  </si>
  <si>
    <t>書類種別</t>
  </si>
  <si>
    <t>書類タイトル</t>
  </si>
  <si>
    <t>関連書類＞関連書類（紐付けのみ）</t>
  </si>
  <si>
    <t>pdfビューア</t>
  </si>
  <si>
    <t xml:space="preserve">ビューアで拡大・縮小など各種操作を行う
</t>
  </si>
  <si>
    <t>関連書類セル内のリンク(書類名)を押下する。</t>
  </si>
  <si>
    <t>該当の国税関係書類詳細に遷移すること</t>
  </si>
  <si>
    <t>関連書類の紐付けを解除する。</t>
  </si>
  <si>
    <t>解除後、書類が画面から消えること</t>
  </si>
  <si>
    <t>1.請求書詳細＞概要タブで任意の編集を行う。
2.変更履歴＞概要を確認する。</t>
  </si>
  <si>
    <t>表示崩れがないこと</t>
  </si>
  <si>
    <t>明細</t>
  </si>
  <si>
    <t>1.請求書詳細＞明細タブで任意の編集を行う。
2.変更履歴＞明細を確認する。</t>
  </si>
  <si>
    <t>自動入力データの修正依頼</t>
  </si>
  <si>
    <t>1.自動入力の請求書詳細へ遷移する。
2.自動入力データの修正依頼アイコンを押下する。</t>
  </si>
  <si>
    <t>修正依頼のフォームへ遷移すること</t>
  </si>
  <si>
    <t>任意の請求書詳細の「申請する」を押下する。</t>
  </si>
  <si>
    <t>再申請する</t>
  </si>
  <si>
    <t>任意の請求書詳細の「再申請する」を押下する。</t>
  </si>
  <si>
    <t>再申請できること</t>
  </si>
  <si>
    <t>任意の請求書詳細の「取下げ」を押下する。</t>
  </si>
  <si>
    <t>申請の取下げができること</t>
  </si>
  <si>
    <t>任意の請求書詳細の「差し戻し」を押下する。</t>
  </si>
  <si>
    <t>差し戻しができること</t>
  </si>
  <si>
    <t>承認取り消し</t>
  </si>
  <si>
    <t>任意の請求書詳細の「承認取り消し」を押下する。</t>
  </si>
  <si>
    <t>承認の取り消しができること</t>
  </si>
  <si>
    <t>コメント送信</t>
  </si>
  <si>
    <t>1.任意の請求書詳細＞タイムラインを開く。
2.タイムラインでコメントを送信する。</t>
  </si>
  <si>
    <t>コメントが送信できること</t>
  </si>
  <si>
    <t>ファイル添付</t>
  </si>
  <si>
    <t>1.任意の請求書詳細＞タイムラインを開く。
2.タイムラインで任意のファイルを添付する。</t>
  </si>
  <si>
    <t>一括支払依頼申請ID</t>
  </si>
  <si>
    <t>依頼中</t>
  </si>
  <si>
    <t>請求書メモ</t>
  </si>
  <si>
    <t>外貨金額（任意通貨）</t>
  </si>
  <si>
    <t>請求書番号</t>
  </si>
  <si>
    <t>請求書ラベル</t>
  </si>
  <si>
    <t>除外検索</t>
  </si>
  <si>
    <t>送付元メールアドレス</t>
  </si>
  <si>
    <t>アドレス</t>
  </si>
  <si>
    <t>1.検索フォーム＞送付先メールアドレスにて、任意のアドレス（完全一致）を入力する。
2.「指定した条件で検索」を押下する。</t>
  </si>
  <si>
    <t>不具合修正後に確認する</t>
  </si>
  <si>
    <t>IP-6367</t>
  </si>
  <si>
    <t>IP-6372で対応済み</t>
  </si>
  <si>
    <t>1.検索フォーム＞送付先メールアドレスにて、任意のアドレス（部分一致）を入力する。
2.「指定した条件で検索」を押下する。</t>
  </si>
  <si>
    <t>TOKIUM</t>
  </si>
  <si>
    <t>1.検索フォーム＞送付先にて、「TOKIUM」にチェックを入れる。
2.「指定した条件で検索」を押下する。</t>
  </si>
  <si>
    <t>1.検索フォーム＞送付先にて、「TOKIUM」のチェックを外す。
2.「指定した条件で検索」を押下する。</t>
  </si>
  <si>
    <t>システム</t>
  </si>
  <si>
    <t>1.検索フォーム＞送付先にて、「システム」にチェックを入れる。
2.「指定した条件で検索」を押下する。</t>
  </si>
  <si>
    <t>1.検索フォーム＞送付先にて、「システム」のチェックを外す。
2.「指定した条件で検索」を押下する。</t>
  </si>
  <si>
    <t>支払方法</t>
  </si>
  <si>
    <t>振込</t>
  </si>
  <si>
    <t>口座引落</t>
  </si>
  <si>
    <t>現金</t>
  </si>
  <si>
    <t>納付書</t>
  </si>
  <si>
    <t>手形</t>
  </si>
  <si>
    <t>小切手</t>
  </si>
  <si>
    <t>でんさい</t>
  </si>
  <si>
    <t>海外送金</t>
  </si>
  <si>
    <t>検索範囲</t>
  </si>
  <si>
    <t>自身が担当</t>
  </si>
  <si>
    <t>担当なし</t>
  </si>
  <si>
    <t>1.任意の表示項目のチェックボックスを外す。
2.「保存」を押下する。
3.請求書一覧の表示項目を確認する。</t>
  </si>
  <si>
    <t>1.モーダル右側の「^」「v」ボタンを押下し、項目の順番を変更する。
2.「保存」を押下する。
3.請求書一覧の表示項目を確認する。</t>
  </si>
  <si>
    <t>1.任意の項目表示・並び替えを行う。
2.「初期設定に戻す」を押下する。
3.「保存」を押下する。
4.請求書一覧の表示項目を確認する。</t>
  </si>
  <si>
    <t>この条件で会計データ作成を開始</t>
  </si>
  <si>
    <t>1.「この条件で会計データ作成を開始」を押下する。
2.任意の内容を入力し、ダウンロードを行う。</t>
  </si>
  <si>
    <t>会計データが作成できること</t>
  </si>
  <si>
    <t>1.任意の請求書にチェックを入れる。
2.「申請する」を押下し、任意のワークフローで申請を行う。</t>
  </si>
  <si>
    <t>一括支払依頼申請する</t>
  </si>
  <si>
    <t>1.任意の請求書にチェックを入れる。
2.「一括支払依頼申請する」を押下し、任意のワークフローで申請を行う。</t>
  </si>
  <si>
    <t>検索された請求書をBtoB連携する</t>
  </si>
  <si>
    <t>1.BtoB連携の設定をしておく。
2.請求書一覧で連携対象の請求書にチェックを入れる。
3.検索された請求書をBtoB連携する＞連携するを押下する。
4.請求書一覧で該当の請求書を確認する。</t>
  </si>
  <si>
    <t>画像等にBtoB連携のアイコンが表示されていること</t>
  </si>
  <si>
    <r>
      <rPr>
        <rFont val="Arial"/>
        <strike/>
        <color rgb="FF1155CC"/>
        <u/>
      </rPr>
      <t xml:space="preserve">依頼中
</t>
    </r>
    <r>
      <rPr>
        <rFont val="Arial"/>
        <strike/>
      </rPr>
      <t xml:space="preserve">⇒付与済み
ただ、どなたか詳しい方にお願いしたい！
</t>
    </r>
    <r>
      <rPr>
        <rFont val="Arial"/>
      </rPr>
      <t>→BtoBは確認不要でOKのため対象外</t>
    </r>
  </si>
  <si>
    <t>1.タイムスタンプ検証＞検証を開始を押下する。
2.検証結果をダウンロードする。
3.内容を確認する。</t>
  </si>
  <si>
    <t>タイムスタンプ検証に問題がないこと</t>
  </si>
  <si>
    <t>請求書証憑の一括ダウンロード</t>
  </si>
  <si>
    <t>請求書未選択</t>
  </si>
  <si>
    <t>1.請求書一覧で、請求書を未選択にした状態にする。
2.「請求書証憑の一括ダウンロード」を押下する。</t>
  </si>
  <si>
    <t>請求書が選択されていない旨が表示されていること</t>
  </si>
  <si>
    <t>証憑の作成（画像あり）</t>
  </si>
  <si>
    <r>
      <rPr>
        <rFont val="Arial"/>
        <color theme="1"/>
        <sz val="11.0"/>
      </rPr>
      <t>1.請求書一覧で</t>
    </r>
    <r>
      <rPr>
        <rFont val="Arial"/>
        <b/>
        <color theme="1"/>
        <sz val="11.0"/>
      </rPr>
      <t>画像あり</t>
    </r>
    <r>
      <rPr>
        <rFont val="Arial"/>
        <color theme="1"/>
        <sz val="11.0"/>
      </rPr>
      <t>の請求書にチェックを入れる。（※拡張子は任意でOK）
2.請求書証憑の一括ダウンロード＞選択した請求書に紐づく証憑のZIPファイルを作成を押下する。
3.ファイルの作成後、ダウンロードを行う。</t>
    </r>
  </si>
  <si>
    <t>選択した請求書の証憑がダウンロードできること</t>
  </si>
  <si>
    <t>作成中から終わらない（本番は問題なし）
→10/30再確認OK</t>
  </si>
  <si>
    <t>FA-100</t>
  </si>
  <si>
    <t>証憑の作成（画像なし）</t>
  </si>
  <si>
    <r>
      <rPr>
        <rFont val="Arial"/>
        <color theme="1"/>
        <sz val="11.0"/>
      </rPr>
      <t>1.請求書一覧で</t>
    </r>
    <r>
      <rPr>
        <rFont val="Arial"/>
        <b/>
        <color theme="1"/>
        <sz val="11.0"/>
      </rPr>
      <t>画像なし</t>
    </r>
    <r>
      <rPr>
        <rFont val="Arial"/>
        <color theme="1"/>
        <sz val="11.0"/>
      </rPr>
      <t>の請求書にチェックを入れる。
2.請求書証憑の一括ダウンロード＞選択した請求書に紐づく証憑のZIPファイルを作成を押下する。</t>
    </r>
  </si>
  <si>
    <t>以下のエラーメッセージが表示されること
「選択された請求書に添付ファイルがありません」</t>
  </si>
  <si>
    <t>請求書アラート</t>
  </si>
  <si>
    <t>二重登録チェック</t>
  </si>
  <si>
    <r>
      <rPr>
        <rFont val="Arial"/>
        <color theme="1"/>
        <sz val="11.0"/>
      </rPr>
      <t>1.アラート＞二重登録チェックを「申請不可」に設定する。
2.</t>
    </r>
    <r>
      <rPr>
        <rFont val="Arial"/>
        <b/>
        <color theme="1"/>
        <sz val="11.0"/>
      </rPr>
      <t>支払期日・金額・振込先口座が同じ</t>
    </r>
    <r>
      <rPr>
        <rFont val="Arial"/>
        <color theme="1"/>
        <sz val="11.0"/>
      </rPr>
      <t>の請求書を複数作成する。
3.請求書一覧から請求書の申請を行う。</t>
    </r>
  </si>
  <si>
    <t>アラートが表示され、申請できないこと</t>
  </si>
  <si>
    <r>
      <rPr>
        <rFont val="Arial"/>
        <color theme="1"/>
        <sz val="11.0"/>
      </rPr>
      <t>1.アラート＞二重登録チェックを「警告表示」に設定する。
2.</t>
    </r>
    <r>
      <rPr>
        <rFont val="Arial"/>
        <b/>
        <color theme="1"/>
        <sz val="11.0"/>
      </rPr>
      <t>支払期日・金額・振込先口座が同じ</t>
    </r>
    <r>
      <rPr>
        <rFont val="Arial"/>
        <color theme="1"/>
        <sz val="11.0"/>
      </rPr>
      <t>の請求書を複数作成する。
3.請求書一覧から請求書の申請を行う。</t>
    </r>
  </si>
  <si>
    <t>アラートが表示されるが、申請できること</t>
  </si>
  <si>
    <t>タイムスタンプ有効性チェック※2022年改正対応版</t>
  </si>
  <si>
    <r>
      <rPr>
        <rFont val="Arial"/>
        <color theme="1"/>
        <sz val="11.0"/>
      </rPr>
      <t>1.アラート＞タイムスタンプ有効性チェック※2022年改正対応版を「申請不可」に設定する。
2.</t>
    </r>
    <r>
      <rPr>
        <rFont val="Arial"/>
        <b/>
        <color theme="1"/>
        <sz val="11.0"/>
      </rPr>
      <t>業務サイクル外に付与されたタイムスタンプがある</t>
    </r>
    <r>
      <rPr>
        <rFont val="Arial"/>
        <color theme="1"/>
        <sz val="11.0"/>
      </rPr>
      <t>請求書を用意する。
3.請求書一覧から請求書の申請を行う。</t>
    </r>
  </si>
  <si>
    <t>請求書の概要：受領日の設定から指定日後に画像/PDFを添付する＝検証日-業務サイクル日より前になるように受領日を設定</t>
  </si>
  <si>
    <r>
      <rPr>
        <rFont val="Arial"/>
        <color theme="1"/>
        <sz val="11.0"/>
      </rPr>
      <t>1.アラート＞タイムスタンプ有効性チェック※2022年改正対応版を「警告表示」に設定する。
2.</t>
    </r>
    <r>
      <rPr>
        <rFont val="Arial"/>
        <b/>
        <color theme="1"/>
        <sz val="11.0"/>
      </rPr>
      <t>業務サイクル外に付与されたタイムスタンプがある</t>
    </r>
    <r>
      <rPr>
        <rFont val="Arial"/>
        <color theme="1"/>
        <sz val="11.0"/>
      </rPr>
      <t>請求書を用意する。
3.請求書一覧から請求書の申請を行う。</t>
    </r>
  </si>
  <si>
    <t>申請可能期間チェック</t>
  </si>
  <si>
    <r>
      <rPr>
        <rFont val="Arial"/>
        <color theme="1"/>
        <sz val="11.0"/>
      </rPr>
      <t>1.アラート＞申請可能期間チェックを「申請不可」に設定する。
2.</t>
    </r>
    <r>
      <rPr>
        <rFont val="Arial"/>
        <b/>
        <color theme="1"/>
        <sz val="11.0"/>
      </rPr>
      <t>計上美が申請可能期間外</t>
    </r>
    <r>
      <rPr>
        <rFont val="Arial"/>
        <color theme="1"/>
        <sz val="11.0"/>
      </rPr>
      <t>の請求書を用意する。
3.請求書一覧から請求書の申請を行う。</t>
    </r>
  </si>
  <si>
    <r>
      <rPr>
        <rFont val="Arial"/>
        <color theme="1"/>
        <sz val="11.0"/>
      </rPr>
      <t>1.アラート＞申請可能期間チェックを「警告表示」に設定する。
2.</t>
    </r>
    <r>
      <rPr>
        <rFont val="Arial"/>
        <b/>
        <color theme="1"/>
        <sz val="11.0"/>
      </rPr>
      <t>計上美が申請可能期間外</t>
    </r>
    <r>
      <rPr>
        <rFont val="Arial"/>
        <color theme="1"/>
        <sz val="11.0"/>
      </rPr>
      <t>の請求書を用意する。
3.請求書一覧から請求書の申請を行う。</t>
    </r>
  </si>
  <si>
    <t>自動入力金額変更チェック</t>
  </si>
  <si>
    <r>
      <rPr>
        <rFont val="Arial"/>
        <color theme="1"/>
        <sz val="11.0"/>
      </rPr>
      <t>1.アラート＞自動入力金額変更チェックを「申請不可」に設定する。
2.自動入力の請求書を作成する。
3.</t>
    </r>
    <r>
      <rPr>
        <rFont val="Arial"/>
        <b/>
        <color theme="1"/>
        <sz val="11.0"/>
      </rPr>
      <t>該当の請求書詳細で金額を変更</t>
    </r>
    <r>
      <rPr>
        <rFont val="Arial"/>
        <color theme="1"/>
        <sz val="11.0"/>
      </rPr>
      <t>し、保存する。
4.請求書一覧から請求書の申請を行う。</t>
    </r>
  </si>
  <si>
    <r>
      <rPr>
        <rFont val="Arial"/>
        <color theme="1"/>
        <sz val="11.0"/>
      </rPr>
      <t>1.アラート＞自動入力金額変更チェックを「警告表示」に設定する。
2.自動入力の請求書を作成する。
3.</t>
    </r>
    <r>
      <rPr>
        <rFont val="Arial"/>
        <b/>
        <color theme="1"/>
        <sz val="11.0"/>
      </rPr>
      <t>該当の請求書詳細で金額を変更</t>
    </r>
    <r>
      <rPr>
        <rFont val="Arial"/>
        <color theme="1"/>
        <sz val="11.0"/>
      </rPr>
      <t>し、保存する。
4.請求書一覧から請求書の申請を行う。</t>
    </r>
  </si>
  <si>
    <t>請求書への登録番号記載漏れチェック</t>
  </si>
  <si>
    <t>1.アラート＞請求書への登録番号記載漏れチェックを「申請不可」に設定する。
2.以下の状態の請求書を自動入力で作成する。
　・登録番号設定済みの取引先
　・自動入力で登録番号が入力されていない
3.請求書一覧から請求書の申請を行う。</t>
  </si>
  <si>
    <t>1.アラート＞請求書への登録番号記載漏れチェックを「警告表示」に設定する。
2.以下の状態の請求書を自動入力で作成する。
　・登録番号設定済みの取引先
　・自動入力で登録番号が入力されていない
3.請求書一覧から請求書の申請を行う。</t>
  </si>
  <si>
    <t>請求書と取引先マスタの登録番号差異チェック</t>
  </si>
  <si>
    <r>
      <rPr>
        <rFont val="Arial"/>
        <color theme="1"/>
        <sz val="11.0"/>
      </rPr>
      <t>1.アラート＞請求書と取引先マスタの登録番号差異チェックを「申請不可」で設定する。
2.</t>
    </r>
    <r>
      <rPr>
        <rFont val="Arial"/>
        <b/>
        <color theme="1"/>
        <sz val="11.0"/>
      </rPr>
      <t>録番号設定済みの取引先を設定し、登録番号を異なる内容へ変更</t>
    </r>
    <r>
      <rPr>
        <rFont val="Arial"/>
        <color theme="1"/>
        <sz val="11.0"/>
      </rPr>
      <t>して請求書を作成する。
3.請求書一覧から請求書の申請を行う。</t>
    </r>
  </si>
  <si>
    <r>
      <rPr>
        <rFont val="Arial"/>
        <color theme="1"/>
        <sz val="11.0"/>
      </rPr>
      <t>1.アラート＞請求書と取引先マスタの登録番号差異チェックを「警告表示」で設定する。
2.</t>
    </r>
    <r>
      <rPr>
        <rFont val="Arial"/>
        <b/>
        <color theme="1"/>
        <sz val="11.0"/>
      </rPr>
      <t>録番号設定済みの取引先を設定し、登録番号を異なる内容へ変更</t>
    </r>
    <r>
      <rPr>
        <rFont val="Arial"/>
        <color theme="1"/>
        <sz val="11.0"/>
      </rPr>
      <t>して請求書を作成する。
3.請求書一覧から請求書の申請を行う。</t>
    </r>
  </si>
  <si>
    <t>mac/
Chrome</t>
  </si>
  <si>
    <t>mac/
Firefox</t>
  </si>
  <si>
    <t>アカウント設定</t>
  </si>
  <si>
    <t>アカウント名</t>
  </si>
  <si>
    <t>任意のアカウント名へ変更する。</t>
  </si>
  <si>
    <t>変更後のアカウント名が表示されること</t>
  </si>
  <si>
    <t>中里
行田</t>
  </si>
  <si>
    <t>任意のメールアドレスへ変更する。</t>
  </si>
  <si>
    <t>1.一度ログアウトを行う。
2.変更後のメールアドレスでログインする。</t>
  </si>
  <si>
    <t>ログインできること</t>
  </si>
  <si>
    <t>言語設定</t>
  </si>
  <si>
    <t>English</t>
  </si>
  <si>
    <t>言語を「English」へ変更する。</t>
  </si>
  <si>
    <t>言語変更後、表示崩れが起きないこと</t>
  </si>
  <si>
    <t>日本語</t>
  </si>
  <si>
    <t>言語を「日本語」へ変更する。</t>
  </si>
  <si>
    <t>書類送付先</t>
  </si>
  <si>
    <t>メールアドレスを確認する。</t>
  </si>
  <si>
    <t>書類送付先アドレスが表示されていること</t>
  </si>
  <si>
    <t>メールアドレスの左側の「？」アイコンへマウスオーバーする。</t>
  </si>
  <si>
    <t>ヘルプに表示崩れがないこと</t>
  </si>
  <si>
    <t>シングルサインオン設定</t>
  </si>
  <si>
    <t>Google</t>
  </si>
  <si>
    <t>アカウント登録</t>
  </si>
  <si>
    <t>任意のGoogleアカウントを連携する。</t>
  </si>
  <si>
    <t>連携できること</t>
  </si>
  <si>
    <t>中里
行田
北川</t>
  </si>
  <si>
    <r>
      <rPr>
        <rFont val="Arial"/>
      </rPr>
      <t xml:space="preserve">共通stg以外だとSSOできないっぽい？
</t>
    </r>
    <r>
      <rPr>
        <rFont val="Arial"/>
        <color rgb="FF1155CC"/>
        <u/>
      </rPr>
      <t xml:space="preserve">slack
</t>
    </r>
    <r>
      <rPr>
        <rFont val="Arial"/>
      </rPr>
      <t>→共通STGで確認</t>
    </r>
  </si>
  <si>
    <t>1.一度ログアウトを行う。
2.Googleアカウントでサインインを行う。</t>
  </si>
  <si>
    <t>サインインできること</t>
  </si>
  <si>
    <t>紐付けを解除</t>
  </si>
  <si>
    <t>Googleアカウントの連携を解除する。</t>
  </si>
  <si>
    <t>解除できること</t>
  </si>
  <si>
    <t>サインインできないこと</t>
  </si>
  <si>
    <t>Microsoft 365</t>
  </si>
  <si>
    <t>任意のMicrosoft 365アカウントを連携する。</t>
  </si>
  <si>
    <r>
      <rPr>
        <rFont val="Arial"/>
        <color rgb="FF1155CC"/>
        <u/>
      </rPr>
      <t>KH-4131</t>
    </r>
    <r>
      <rPr>
        <rFont val="Arial"/>
      </rPr>
      <t xml:space="preserve">が未対応で実施できないため対象外とする
</t>
    </r>
    <r>
      <rPr>
        <rFont val="Arial"/>
        <color rgb="FF1155CC"/>
        <u/>
      </rPr>
      <t>slack</t>
    </r>
  </si>
  <si>
    <t>KH-4131</t>
  </si>
  <si>
    <t>1.一度ログアウトを行う。
2.Microsoft 365アカウントでサインインを行う。</t>
  </si>
  <si>
    <r>
      <rPr>
        <rFont val="Arial"/>
        <color rgb="FF1155CC"/>
        <u/>
      </rPr>
      <t>KH-4131</t>
    </r>
    <r>
      <rPr>
        <rFont val="Arial"/>
      </rPr>
      <t xml:space="preserve">が未対応で実施できないため対象外とする
</t>
    </r>
    <r>
      <rPr>
        <rFont val="Arial"/>
        <color rgb="FF1155CC"/>
        <u/>
      </rPr>
      <t>slack</t>
    </r>
  </si>
  <si>
    <t>Microsoft 365アカウントの連携を解除する。</t>
  </si>
  <si>
    <r>
      <rPr>
        <rFont val="Arial"/>
        <color rgb="FF1155CC"/>
        <u/>
      </rPr>
      <t>KH-4131</t>
    </r>
    <r>
      <rPr>
        <rFont val="Arial"/>
      </rPr>
      <t xml:space="preserve">が未対応で実施できないため対象外とする
</t>
    </r>
    <r>
      <rPr>
        <rFont val="Arial"/>
        <color rgb="FF1155CC"/>
        <u/>
      </rPr>
      <t>slack</t>
    </r>
  </si>
  <si>
    <r>
      <rPr>
        <rFont val="Arial"/>
        <color rgb="FF1155CC"/>
        <u/>
      </rPr>
      <t>KH-4131</t>
    </r>
    <r>
      <rPr>
        <rFont val="Arial"/>
      </rPr>
      <t xml:space="preserve">が未対応で実施できないため対象外とする
</t>
    </r>
    <r>
      <rPr>
        <rFont val="Arial"/>
        <color rgb="FF1155CC"/>
        <u/>
      </rPr>
      <t>slack</t>
    </r>
  </si>
  <si>
    <t>Apple</t>
  </si>
  <si>
    <t>任意のAppleアカウントを連携する。</t>
  </si>
  <si>
    <t>1.一度ログアウトを行う。
2.Appleアカウントでサインインを行う。</t>
  </si>
  <si>
    <t>中里
富田（典）</t>
  </si>
  <si>
    <t>SSO自体はiOSのTestflight版アプリにて実施
【対象外】項目は、SSOできることの確認はiOSデノミ実施可能なことから、N列で1度は確認しているので十分だと判断したため</t>
  </si>
  <si>
    <t>Appleアカウントの連携を解除する。</t>
  </si>
  <si>
    <t>金融機関名</t>
  </si>
  <si>
    <t>任意の内容を入力して保存する。</t>
  </si>
  <si>
    <t>セレクトボックス右側に不足事項がある旨が表示されること</t>
  </si>
  <si>
    <t>TI/TDは表示されないので対象外</t>
  </si>
  <si>
    <t>支店名</t>
  </si>
  <si>
    <t>任意の内容を選択して保存する。</t>
  </si>
  <si>
    <t>全て入力</t>
  </si>
  <si>
    <t>内容を保存できること</t>
  </si>
  <si>
    <t>パスワードの変更</t>
  </si>
  <si>
    <t>パスワードの変更の右側の「？」アイコンへマウスオーバーする。</t>
  </si>
  <si>
    <t>新しいパスワード</t>
  </si>
  <si>
    <t>「新しいパスワード」のみを入力して保存する。</t>
  </si>
  <si>
    <t>入力不備のエラーが表示され、保存できないこと</t>
  </si>
  <si>
    <t>新しいパスワード（確認）</t>
  </si>
  <si>
    <t>「新しいパスワード（確認）」のみを入力して保存する。</t>
  </si>
  <si>
    <t>現在のパスワード</t>
  </si>
  <si>
    <t>「現在のパスワード」のみを入力して保存する。</t>
  </si>
  <si>
    <t>上記3つを入力</t>
  </si>
  <si>
    <t>以下の全てに任意の内容を入力して保存する。
　・新しいパスワード
　・新しいパスワード（確認）
　・現在のパスワード</t>
  </si>
  <si>
    <t>パスワードの変更ができること</t>
  </si>
  <si>
    <t>1.一度ログアウトを行う。
2.変更後のパスワードでログインする。</t>
  </si>
  <si>
    <t>定期区間設定</t>
  </si>
  <si>
    <t>定期区間追加</t>
  </si>
  <si>
    <t>任意の定期区間を登録する。</t>
  </si>
  <si>
    <t>登録できること</t>
  </si>
  <si>
    <t>登録した定期情報を確認する。</t>
  </si>
  <si>
    <t>登録した内容と一致していること</t>
  </si>
  <si>
    <t>定期の更新を行う。</t>
  </si>
  <si>
    <t>更新できること</t>
  </si>
  <si>
    <t>定期の削除を行う。</t>
  </si>
  <si>
    <t>経費科目設定</t>
  </si>
  <si>
    <t>1.任意の経費科目を用意しておく。
2.経費科目を「有効」に設定する。
3.任意箇所で経費科目を確認する。</t>
  </si>
  <si>
    <t>該当の経費科目が表示されていること</t>
  </si>
  <si>
    <t>1.任意の経費科目を用意しておく。
2.経費科目を「無効」に設定する。
3.任意箇所で経費科目を確認する。</t>
  </si>
  <si>
    <t>該当の経費科目が表示されていないこと</t>
  </si>
  <si>
    <t>メール通知</t>
  </si>
  <si>
    <t>申請に関する通知</t>
  </si>
  <si>
    <t>承認された時</t>
  </si>
  <si>
    <r>
      <rPr>
        <rFont val="Arial"/>
        <color rgb="FF000000"/>
        <sz val="11.0"/>
      </rPr>
      <t>「承認された時」のトグルを</t>
    </r>
    <r>
      <rPr>
        <rFont val="Arial"/>
        <b/>
        <color rgb="FF000000"/>
        <sz val="11.0"/>
      </rPr>
      <t>有効</t>
    </r>
    <r>
      <rPr>
        <rFont val="Arial"/>
        <color rgb="FF000000"/>
        <sz val="11.0"/>
      </rPr>
      <t>に設定する。</t>
    </r>
  </si>
  <si>
    <t>設定できること</t>
  </si>
  <si>
    <t>1.任意書類の申請を行う。
2.申請された書類を最終承認済みまで進める。
3.申請者のメールボックスを確認する。</t>
  </si>
  <si>
    <t>メール通知が受信されること</t>
  </si>
  <si>
    <r>
      <rPr>
        <rFont val="Arial"/>
        <color rgb="FF000000"/>
        <sz val="11.0"/>
      </rPr>
      <t>「承認された時」のトグルを</t>
    </r>
    <r>
      <rPr>
        <rFont val="Arial"/>
        <b/>
        <color rgb="FF000000"/>
        <sz val="11.0"/>
      </rPr>
      <t>無効</t>
    </r>
    <r>
      <rPr>
        <rFont val="Arial"/>
        <color rgb="FF000000"/>
        <sz val="11.0"/>
      </rPr>
      <t>に設定する。</t>
    </r>
  </si>
  <si>
    <t>メール通知が受信されないこと</t>
  </si>
  <si>
    <t>差し戻された時</t>
  </si>
  <si>
    <r>
      <rPr>
        <rFont val="Arial"/>
        <color rgb="FF000000"/>
        <sz val="11.0"/>
      </rPr>
      <t>「差し戻された時」のトグルを</t>
    </r>
    <r>
      <rPr>
        <rFont val="Arial"/>
        <b/>
        <color rgb="FF000000"/>
        <sz val="11.0"/>
      </rPr>
      <t>有効</t>
    </r>
    <r>
      <rPr>
        <rFont val="Arial"/>
        <color rgb="FF000000"/>
        <sz val="11.0"/>
      </rPr>
      <t>に設定する。</t>
    </r>
  </si>
  <si>
    <t>1.任意書類の申請を行う。
2.申請された書類の差し戻しを行う。
3.申請者のメールボックスを確認する。</t>
  </si>
  <si>
    <r>
      <rPr>
        <rFont val="Arial"/>
        <color rgb="FF000000"/>
        <sz val="11.0"/>
      </rPr>
      <t>「差し戻しされた時」のトグルを</t>
    </r>
    <r>
      <rPr>
        <rFont val="Arial"/>
        <b/>
        <color rgb="FF000000"/>
        <sz val="11.0"/>
      </rPr>
      <t>無効</t>
    </r>
    <r>
      <rPr>
        <rFont val="Arial"/>
        <color rgb="FF000000"/>
        <sz val="11.0"/>
      </rPr>
      <t>に設定する。</t>
    </r>
  </si>
  <si>
    <t>承認が取り消された時</t>
  </si>
  <si>
    <r>
      <rPr>
        <rFont val="Arial"/>
        <color rgb="FF000000"/>
        <sz val="11.0"/>
      </rPr>
      <t>「承認が取り消された時」のトグルを</t>
    </r>
    <r>
      <rPr>
        <rFont val="Arial"/>
        <b/>
        <color rgb="FF000000"/>
        <sz val="11.0"/>
      </rPr>
      <t>有効</t>
    </r>
    <r>
      <rPr>
        <rFont val="Arial"/>
        <color rgb="FF000000"/>
        <sz val="11.0"/>
      </rPr>
      <t>に設定する。</t>
    </r>
  </si>
  <si>
    <t>1.任意書類の申請を行う。
2.申請された書類を承認後、承認の取り消しを行う。
3.申請者のメールボックスを確認する。</t>
  </si>
  <si>
    <r>
      <rPr>
        <rFont val="Arial"/>
        <color rgb="FF000000"/>
        <sz val="11.0"/>
      </rPr>
      <t>「承認が取り消された時」のトグルを</t>
    </r>
    <r>
      <rPr>
        <rFont val="Arial"/>
        <b/>
        <color rgb="FF000000"/>
        <sz val="11.0"/>
      </rPr>
      <t>無効</t>
    </r>
    <r>
      <rPr>
        <rFont val="Arial"/>
        <color rgb="FF000000"/>
        <sz val="11.0"/>
      </rPr>
      <t>に設定する。</t>
    </r>
  </si>
  <si>
    <t>コメントがあった時</t>
  </si>
  <si>
    <r>
      <rPr>
        <rFont val="Arial"/>
        <color theme="1"/>
        <sz val="11.0"/>
      </rPr>
      <t>「コメントがあった時」のトグルを</t>
    </r>
    <r>
      <rPr>
        <rFont val="Arial"/>
        <b/>
        <color theme="1"/>
        <sz val="11.0"/>
      </rPr>
      <t>有効</t>
    </r>
    <r>
      <rPr>
        <rFont val="Arial"/>
        <color theme="1"/>
        <sz val="11.0"/>
      </rPr>
      <t>に設定する。</t>
    </r>
  </si>
  <si>
    <t>1.任意書類の申請を行う。
2.申請された書類のタイムラインにコメントを投稿する。
3.申請者のメールボックスを確認する。</t>
  </si>
  <si>
    <r>
      <rPr>
        <rFont val="Arial"/>
        <color theme="1"/>
        <sz val="11.0"/>
      </rPr>
      <t>「コメントがあった時」のトグルを</t>
    </r>
    <r>
      <rPr>
        <rFont val="Arial"/>
        <b/>
        <color theme="1"/>
        <sz val="11.0"/>
      </rPr>
      <t>無効</t>
    </r>
    <r>
      <rPr>
        <rFont val="Arial"/>
        <color theme="1"/>
        <sz val="11.0"/>
      </rPr>
      <t>に設定する。</t>
    </r>
  </si>
  <si>
    <t>承認に関する通知</t>
  </si>
  <si>
    <t>新たに承認が必要な申請がある時</t>
  </si>
  <si>
    <r>
      <rPr>
        <rFont val="Arial"/>
        <color theme="1"/>
        <sz val="11.0"/>
      </rPr>
      <t>「新たに承認が必要な申請がある時」のトグルを</t>
    </r>
    <r>
      <rPr>
        <rFont val="Arial"/>
        <b/>
        <color theme="1"/>
        <sz val="11.0"/>
      </rPr>
      <t>有効</t>
    </r>
    <r>
      <rPr>
        <rFont val="Arial"/>
        <color theme="1"/>
        <sz val="11.0"/>
      </rPr>
      <t>に設定する。</t>
    </r>
  </si>
  <si>
    <t>1.任意の書類の申請を行う。
2.承認者のメールボックスを確認する。</t>
  </si>
  <si>
    <r>
      <rPr>
        <rFont val="Arial"/>
        <color theme="1"/>
        <sz val="11.0"/>
      </rPr>
      <t>「新たに承認が必要な申請がある時」のトグルを</t>
    </r>
    <r>
      <rPr>
        <rFont val="Arial"/>
        <b/>
        <color theme="1"/>
        <sz val="11.0"/>
      </rPr>
      <t>無効</t>
    </r>
    <r>
      <rPr>
        <rFont val="Arial"/>
        <color theme="1"/>
        <sz val="11.0"/>
      </rPr>
      <t>に設定する。</t>
    </r>
  </si>
  <si>
    <t>承認した申請が取り下げられた時</t>
  </si>
  <si>
    <r>
      <rPr>
        <rFont val="Arial"/>
        <color theme="1"/>
        <sz val="11.0"/>
      </rPr>
      <t>「承認した申請が取り下げられた時」のトグルを</t>
    </r>
    <r>
      <rPr>
        <rFont val="Arial"/>
        <b/>
        <color theme="1"/>
        <sz val="11.0"/>
      </rPr>
      <t>有効</t>
    </r>
    <r>
      <rPr>
        <rFont val="Arial"/>
        <color theme="1"/>
        <sz val="11.0"/>
      </rPr>
      <t>に設定する。</t>
    </r>
  </si>
  <si>
    <t>1.任意の書類の申請を行う。
2.申請の第一承認を行う。
3.最終承認前に申請を取り下げる。
4.承認者のメールボックスを確認する。</t>
  </si>
  <si>
    <r>
      <rPr>
        <rFont val="Arial"/>
        <color theme="1"/>
        <sz val="11.0"/>
      </rPr>
      <t>「承認した申請が取り下げられた時」のトグルを</t>
    </r>
    <r>
      <rPr>
        <rFont val="Arial"/>
        <b/>
        <color theme="1"/>
        <sz val="11.0"/>
      </rPr>
      <t>無効</t>
    </r>
    <r>
      <rPr>
        <rFont val="Arial"/>
        <color theme="1"/>
        <sz val="11.0"/>
      </rPr>
      <t>に設定する。</t>
    </r>
  </si>
  <si>
    <t>他の承認者が差し戻した時</t>
  </si>
  <si>
    <r>
      <rPr>
        <rFont val="Arial"/>
        <color theme="1"/>
        <sz val="11.0"/>
      </rPr>
      <t>「他の承認者が差し戻した時」のトグルを</t>
    </r>
    <r>
      <rPr>
        <rFont val="Arial"/>
        <b/>
        <color theme="1"/>
        <sz val="11.0"/>
      </rPr>
      <t>有効</t>
    </r>
    <r>
      <rPr>
        <rFont val="Arial"/>
        <color theme="1"/>
        <sz val="11.0"/>
      </rPr>
      <t>に設定する。</t>
    </r>
  </si>
  <si>
    <t>1.以下の承認フローで書類の申請を行う。
　第1承認フロー：任意
　第2承認フロー：承認者A,承認者B
2.第1承認フローで承認を行う。
3.第2承認フローにて、承認者Bで差し戻しを行う。
4.承認者Aのメールボックスを確認する。</t>
  </si>
  <si>
    <r>
      <rPr>
        <rFont val="Arial"/>
        <color theme="1"/>
        <sz val="11.0"/>
      </rPr>
      <t>「他の承認者が差し戻した時」のトグルを</t>
    </r>
    <r>
      <rPr>
        <rFont val="Arial"/>
        <b/>
        <color theme="1"/>
        <sz val="11.0"/>
      </rPr>
      <t>無効</t>
    </r>
    <r>
      <rPr>
        <rFont val="Arial"/>
        <color theme="1"/>
        <sz val="11.0"/>
      </rPr>
      <t>に設定する。</t>
    </r>
  </si>
  <si>
    <t>承認した申請にコメントがあった時</t>
  </si>
  <si>
    <r>
      <rPr>
        <rFont val="Arial"/>
        <color theme="1"/>
        <sz val="11.0"/>
      </rPr>
      <t>「承認した申請にコメントがあった時」のトグルを</t>
    </r>
    <r>
      <rPr>
        <rFont val="Arial"/>
        <b/>
        <color theme="1"/>
        <sz val="11.0"/>
      </rPr>
      <t>有効</t>
    </r>
    <r>
      <rPr>
        <rFont val="Arial"/>
        <color theme="1"/>
        <sz val="11.0"/>
      </rPr>
      <t>に設定する。</t>
    </r>
  </si>
  <si>
    <t>1.任意書類の申請を行う。
2.申請を最終承認まで進める。
3.申請者でタイムラインにコメントを投稿を行う。
4.承認者のメールボックスを確認する。</t>
  </si>
  <si>
    <r>
      <rPr>
        <rFont val="Arial"/>
        <color theme="1"/>
        <sz val="11.0"/>
      </rPr>
      <t>「承認した申請にコメントがあった時」のトグルを</t>
    </r>
    <r>
      <rPr>
        <rFont val="Arial"/>
        <b/>
        <color theme="1"/>
        <sz val="11.0"/>
      </rPr>
      <t>無効</t>
    </r>
    <r>
      <rPr>
        <rFont val="Arial"/>
        <color theme="1"/>
        <sz val="11.0"/>
      </rPr>
      <t>に設定する。</t>
    </r>
  </si>
  <si>
    <t>代理操作に関する通知</t>
  </si>
  <si>
    <t>代理人が申請・承認をした時</t>
  </si>
  <si>
    <r>
      <rPr>
        <rFont val="Arial"/>
        <color theme="1"/>
        <sz val="11.0"/>
      </rPr>
      <t>「代理人が申請・承認をした時」のトグルを</t>
    </r>
    <r>
      <rPr>
        <rFont val="Arial"/>
        <b/>
        <color theme="1"/>
        <sz val="11.0"/>
      </rPr>
      <t>有効</t>
    </r>
    <r>
      <rPr>
        <rFont val="Arial"/>
        <color theme="1"/>
        <sz val="11.0"/>
      </rPr>
      <t>に設定する。</t>
    </r>
  </si>
  <si>
    <t>1.代理人で任意書類の申請または承認を行う。
2.従業員のメールボックスを確認する。</t>
  </si>
  <si>
    <r>
      <rPr>
        <rFont val="Arial"/>
        <color theme="1"/>
        <sz val="11.0"/>
      </rPr>
      <t>「代理人が申請・承認をした時」のトグルを</t>
    </r>
    <r>
      <rPr>
        <rFont val="Arial"/>
        <b/>
        <color theme="1"/>
        <sz val="11.0"/>
      </rPr>
      <t>無効</t>
    </r>
    <r>
      <rPr>
        <rFont val="Arial"/>
        <color theme="1"/>
        <sz val="11.0"/>
      </rPr>
      <t>に設定する。</t>
    </r>
  </si>
  <si>
    <t>代理人として申請後、承認された時</t>
  </si>
  <si>
    <r>
      <rPr>
        <rFont val="Arial"/>
        <color theme="1"/>
        <sz val="11.0"/>
      </rPr>
      <t>「代理人として申請後、承認された時」のトグルを</t>
    </r>
    <r>
      <rPr>
        <rFont val="Arial"/>
        <b/>
        <color theme="1"/>
        <sz val="11.0"/>
      </rPr>
      <t>有効</t>
    </r>
    <r>
      <rPr>
        <rFont val="Arial"/>
        <color theme="1"/>
        <sz val="11.0"/>
      </rPr>
      <t>に設定する。</t>
    </r>
  </si>
  <si>
    <t>1.代理人で任意の書類の申請を行う。
2.承認者で書類の承認を行う。
3.従業員のメールボックスを確認する。</t>
  </si>
  <si>
    <r>
      <rPr>
        <rFont val="Arial"/>
        <color theme="1"/>
        <sz val="11.0"/>
      </rPr>
      <t>「代理人として申請後、承認された時」のトグルを</t>
    </r>
    <r>
      <rPr>
        <rFont val="Arial"/>
        <b/>
        <color theme="1"/>
        <sz val="11.0"/>
      </rPr>
      <t>無効</t>
    </r>
    <r>
      <rPr>
        <rFont val="Arial"/>
        <color theme="1"/>
        <sz val="11.0"/>
      </rPr>
      <t>に設定する。</t>
    </r>
  </si>
  <si>
    <t>代理人として申請後、差し戻された時</t>
  </si>
  <si>
    <r>
      <rPr>
        <rFont val="Arial"/>
        <color theme="1"/>
        <sz val="11.0"/>
      </rPr>
      <t>「代理人として申請後、差し戻された時」のトグルを</t>
    </r>
    <r>
      <rPr>
        <rFont val="Arial"/>
        <b/>
        <color theme="1"/>
        <sz val="11.0"/>
      </rPr>
      <t>有効</t>
    </r>
    <r>
      <rPr>
        <rFont val="Arial"/>
        <color theme="1"/>
        <sz val="11.0"/>
      </rPr>
      <t>に設定する。</t>
    </r>
  </si>
  <si>
    <t>1.代理人で任意の書類の申請を行う。
2.承認者で書類の差し戻しを行う。
3.従業員のメールボックスを確認する。</t>
  </si>
  <si>
    <r>
      <rPr>
        <rFont val="Arial"/>
        <color theme="1"/>
        <sz val="11.0"/>
      </rPr>
      <t>「代理人として申請後、差し戻された時」のトグルを</t>
    </r>
    <r>
      <rPr>
        <rFont val="Arial"/>
        <b/>
        <color theme="1"/>
        <sz val="11.0"/>
      </rPr>
      <t>無効</t>
    </r>
    <r>
      <rPr>
        <rFont val="Arial"/>
        <color theme="1"/>
        <sz val="11.0"/>
      </rPr>
      <t>に設定する。</t>
    </r>
  </si>
  <si>
    <t>代理人として申請後、承認が取り消された時</t>
  </si>
  <si>
    <r>
      <rPr>
        <rFont val="Arial"/>
        <color theme="1"/>
        <sz val="11.0"/>
      </rPr>
      <t>「代理人として申請後、承認が取り消された時」のトグルを</t>
    </r>
    <r>
      <rPr>
        <rFont val="Arial"/>
        <b/>
        <color theme="1"/>
        <sz val="11.0"/>
      </rPr>
      <t>有効</t>
    </r>
    <r>
      <rPr>
        <rFont val="Arial"/>
        <color theme="1"/>
        <sz val="11.0"/>
      </rPr>
      <t>に設定する。</t>
    </r>
  </si>
  <si>
    <t>1.代理人で任意の書類の申請を行う。
2.承認者で書類を承認後、承認を取り消す。
3.従業員のメールボックスを確認する。</t>
  </si>
  <si>
    <r>
      <rPr>
        <rFont val="Arial"/>
        <color theme="1"/>
        <sz val="11.0"/>
      </rPr>
      <t>「代理人として申請後、承認が取り消された時」のトグルを</t>
    </r>
    <r>
      <rPr>
        <rFont val="Arial"/>
        <b/>
        <color theme="1"/>
        <sz val="11.0"/>
      </rPr>
      <t>無効</t>
    </r>
    <r>
      <rPr>
        <rFont val="Arial"/>
        <color theme="1"/>
        <sz val="11.0"/>
      </rPr>
      <t>に設定する。</t>
    </r>
  </si>
  <si>
    <t>代理人として申請後、コメントがあった時</t>
  </si>
  <si>
    <r>
      <rPr>
        <rFont val="Arial"/>
        <color theme="1"/>
        <sz val="11.0"/>
      </rPr>
      <t>「代理人として申請後、コメントがあった時」のトグルを</t>
    </r>
    <r>
      <rPr>
        <rFont val="Arial"/>
        <b/>
        <color theme="1"/>
        <sz val="11.0"/>
      </rPr>
      <t>有効</t>
    </r>
    <r>
      <rPr>
        <rFont val="Arial"/>
        <color theme="1"/>
        <sz val="11.0"/>
      </rPr>
      <t>に設定する。</t>
    </r>
  </si>
  <si>
    <t>1.代理人で任意の書類の申請を行う。
2.承認者でタイムラインにコメントを投稿する。
3.従業員のメールボックスを確認する。</t>
  </si>
  <si>
    <r>
      <rPr>
        <rFont val="Arial"/>
        <color theme="1"/>
        <sz val="11.0"/>
      </rPr>
      <t>「代理人として申請後、コメントがあった時」のトグルを</t>
    </r>
    <r>
      <rPr>
        <rFont val="Arial"/>
        <b/>
        <color theme="1"/>
        <sz val="11.0"/>
      </rPr>
      <t>無効</t>
    </r>
    <r>
      <rPr>
        <rFont val="Arial"/>
        <color theme="1"/>
        <sz val="11.0"/>
      </rPr>
      <t>に設定する。</t>
    </r>
  </si>
  <si>
    <t>領収書に関する通知</t>
  </si>
  <si>
    <t>領収書の自動入力完了・失敗時</t>
  </si>
  <si>
    <r>
      <rPr>
        <rFont val="Arial"/>
        <color theme="1"/>
        <sz val="11.0"/>
      </rPr>
      <t>「領収書の自動入力完了・失敗時」のトグルを</t>
    </r>
    <r>
      <rPr>
        <rFont val="Arial"/>
        <b/>
        <color theme="1"/>
        <sz val="11.0"/>
      </rPr>
      <t>有効</t>
    </r>
    <r>
      <rPr>
        <rFont val="Arial"/>
        <color theme="1"/>
        <sz val="11.0"/>
      </rPr>
      <t>に設定する。</t>
    </r>
  </si>
  <si>
    <t>1.経費の自動入力を行う。
2.作成者のメールボックスを確認する。</t>
  </si>
  <si>
    <r>
      <rPr>
        <rFont val="Arial"/>
        <color theme="1"/>
        <sz val="11.0"/>
      </rPr>
      <t>「領収書の自動入力完了・失敗時」のトグルを</t>
    </r>
    <r>
      <rPr>
        <rFont val="Arial"/>
        <b/>
        <color theme="1"/>
        <sz val="11.0"/>
      </rPr>
      <t>無効</t>
    </r>
    <r>
      <rPr>
        <rFont val="Arial"/>
        <color theme="1"/>
        <sz val="11.0"/>
      </rPr>
      <t>に設定する。</t>
    </r>
  </si>
  <si>
    <t>締め日後に未提出経費がある時</t>
  </si>
  <si>
    <r>
      <rPr>
        <rFont val="Arial"/>
        <color theme="1"/>
        <sz val="11.0"/>
      </rPr>
      <t>「締め日後に未提出経費がある時」のトグルを</t>
    </r>
    <r>
      <rPr>
        <rFont val="Arial"/>
        <b/>
        <color theme="1"/>
        <sz val="11.0"/>
      </rPr>
      <t>有効</t>
    </r>
    <r>
      <rPr>
        <rFont val="Arial"/>
        <color theme="1"/>
        <sz val="11.0"/>
      </rPr>
      <t>に設定する。</t>
    </r>
  </si>
  <si>
    <t>1.締め日を過ぎた経費を作成し、未申請の状態にする。
2.作成者のメールボックスを確認する。</t>
  </si>
  <si>
    <r>
      <rPr>
        <rFont val="Arial"/>
        <color theme="1"/>
        <sz val="11.0"/>
      </rPr>
      <t>「締め日後に未提出経費がある時」のトグルを</t>
    </r>
    <r>
      <rPr>
        <rFont val="Arial"/>
        <b/>
        <color theme="1"/>
        <sz val="11.0"/>
      </rPr>
      <t>無効</t>
    </r>
    <r>
      <rPr>
        <rFont val="Arial"/>
        <color theme="1"/>
        <sz val="11.0"/>
      </rPr>
      <t>に設定する。</t>
    </r>
  </si>
  <si>
    <t>請求書に関する通知</t>
  </si>
  <si>
    <t>請求書の自動入力完了時</t>
  </si>
  <si>
    <r>
      <rPr>
        <rFont val="Arial"/>
        <color theme="1"/>
        <sz val="11.0"/>
      </rPr>
      <t>「請求書の自動入力完了時」のトグルを</t>
    </r>
    <r>
      <rPr>
        <rFont val="Arial"/>
        <b/>
        <color theme="1"/>
        <sz val="11.0"/>
      </rPr>
      <t>有効</t>
    </r>
    <r>
      <rPr>
        <rFont val="Arial"/>
        <color theme="1"/>
        <sz val="11.0"/>
      </rPr>
      <t>に設定する。</t>
    </r>
  </si>
  <si>
    <t>1.請求書の自動入力を行う。
2.作成者のメールボックスを確認する。</t>
  </si>
  <si>
    <t>取引先ごとに設定する</t>
  </si>
  <si>
    <t>任意の内容を入力して検索を行う。</t>
  </si>
  <si>
    <t>入力内容に基づいた検索ができること</t>
  </si>
  <si>
    <t>取引先の担当者</t>
  </si>
  <si>
    <t>自分</t>
  </si>
  <si>
    <t>「自分」にチェックを入れて検索を行う。</t>
  </si>
  <si>
    <t>自分の所属部署</t>
  </si>
  <si>
    <t>「自分の所属部署」にチェックを入れて検索を行う。</t>
  </si>
  <si>
    <t>自分以外</t>
  </si>
  <si>
    <t>「自分以外」にチェックを入れて検索を行う。</t>
  </si>
  <si>
    <t>「未設定」にチェックを入れて検索を行う。</t>
  </si>
  <si>
    <t>取引先の担当者
(集計者権限なし)</t>
  </si>
  <si>
    <t>取引先の担当者の表示を確認する。</t>
  </si>
  <si>
    <t>「自分」「自分の所属部署」のみ表示されていること</t>
  </si>
  <si>
    <t>行田
北川</t>
  </si>
  <si>
    <t>1.任意の取引先のチェック状態を変更後、キャンセルを押下する。
2.再度「取引先ごとに設定する」を押下する。</t>
  </si>
  <si>
    <t>チェック状態が変更前であること</t>
  </si>
  <si>
    <t>選択した取引先</t>
  </si>
  <si>
    <r>
      <rPr>
        <rFont val="Arial"/>
        <color theme="1"/>
        <sz val="11.0"/>
      </rPr>
      <t>1.「請求書の自動入力完了時」のトグルを</t>
    </r>
    <r>
      <rPr>
        <rFont val="Arial"/>
        <b/>
        <color theme="1"/>
        <sz val="11.0"/>
      </rPr>
      <t>有効</t>
    </r>
    <r>
      <rPr>
        <rFont val="Arial"/>
        <color theme="1"/>
        <sz val="11.0"/>
      </rPr>
      <t>に設定する。
2.</t>
    </r>
    <r>
      <rPr>
        <rFont val="Arial"/>
        <b/>
        <color theme="1"/>
        <sz val="11.0"/>
      </rPr>
      <t>取引先Aにチェックを入れ</t>
    </r>
    <r>
      <rPr>
        <rFont val="Arial"/>
        <color theme="1"/>
        <sz val="11.0"/>
      </rPr>
      <t>、保存する。
3.取引先A宛に自動入力で請求書を作成する。
4.作成者のメールボックスを確認する。</t>
    </r>
  </si>
  <si>
    <t>未選択の取引先</t>
  </si>
  <si>
    <r>
      <rPr>
        <rFont val="Arial"/>
        <color theme="1"/>
        <sz val="11.0"/>
      </rPr>
      <t>1.「請求書の自動入力完了時」のトグルを</t>
    </r>
    <r>
      <rPr>
        <rFont val="Arial"/>
        <b/>
        <color theme="1"/>
        <sz val="11.0"/>
      </rPr>
      <t>有効</t>
    </r>
    <r>
      <rPr>
        <rFont val="Arial"/>
        <color theme="1"/>
        <sz val="11.0"/>
      </rPr>
      <t>に設定する。
2.</t>
    </r>
    <r>
      <rPr>
        <rFont val="Arial"/>
        <b/>
        <color theme="1"/>
        <sz val="11.0"/>
      </rPr>
      <t>取引先Bのチェックを外し</t>
    </r>
    <r>
      <rPr>
        <rFont val="Arial"/>
        <color theme="1"/>
        <sz val="11.0"/>
      </rPr>
      <t>、保存する。
3.取引先B宛に自動入力で請求書を作成する。
4.作成者のメールボックスを確認する。</t>
    </r>
  </si>
  <si>
    <r>
      <rPr>
        <rFont val="Arial"/>
        <color theme="1"/>
        <sz val="11.0"/>
      </rPr>
      <t>「請求書の自動入力完了時」のトグルを</t>
    </r>
    <r>
      <rPr>
        <rFont val="Arial"/>
        <b/>
        <color theme="1"/>
        <sz val="11.0"/>
      </rPr>
      <t>無効</t>
    </r>
    <r>
      <rPr>
        <rFont val="Arial"/>
        <color theme="1"/>
        <sz val="11.0"/>
      </rPr>
      <t>に設定する。</t>
    </r>
  </si>
  <si>
    <t>請求書の取引先変更時</t>
  </si>
  <si>
    <r>
      <rPr>
        <rFont val="Arial"/>
        <color theme="1"/>
        <sz val="11.0"/>
      </rPr>
      <t>「請求書の取引先変更時」のトグルを</t>
    </r>
    <r>
      <rPr>
        <rFont val="Arial"/>
        <b/>
        <color theme="1"/>
        <sz val="11.0"/>
      </rPr>
      <t>有効</t>
    </r>
    <r>
      <rPr>
        <rFont val="Arial"/>
        <color theme="1"/>
        <sz val="11.0"/>
      </rPr>
      <t>に設定する。</t>
    </r>
  </si>
  <si>
    <t>1.任意の請求書を用意しておく。
2.請求書詳細で取引先を変更し、通知を送信する。
3.作成者のメールボックスを確認する。</t>
  </si>
  <si>
    <r>
      <rPr>
        <rFont val="Arial"/>
        <color theme="1"/>
        <sz val="11.0"/>
      </rPr>
      <t>「請求書の取引先変更時」のトグルを</t>
    </r>
    <r>
      <rPr>
        <rFont val="Arial"/>
        <b/>
        <color theme="1"/>
        <sz val="11.0"/>
      </rPr>
      <t>無効</t>
    </r>
    <r>
      <rPr>
        <rFont val="Arial"/>
        <color theme="1"/>
        <sz val="11.0"/>
      </rPr>
      <t>に設定する。</t>
    </r>
  </si>
  <si>
    <t>申請期限が近い未申請の請求書がある時</t>
  </si>
  <si>
    <r>
      <rPr>
        <rFont val="Arial"/>
        <color theme="1"/>
        <sz val="11.0"/>
      </rPr>
      <t>「申請期限が近い未申請の請求書がある時」のトグルを</t>
    </r>
    <r>
      <rPr>
        <rFont val="Arial"/>
        <b/>
        <color theme="1"/>
        <sz val="11.0"/>
      </rPr>
      <t>有効</t>
    </r>
    <r>
      <rPr>
        <rFont val="Arial"/>
        <color theme="1"/>
        <sz val="11.0"/>
      </rPr>
      <t>に設定する。</t>
    </r>
  </si>
  <si>
    <t>1.請求書の申請期限(締め日)を設定する。
2.申請期限の通知が届く計上日の請求書を用意する。
3.申請者のメールボックスを確認する。</t>
  </si>
  <si>
    <r>
      <rPr>
        <rFont val="Arial"/>
        <color theme="1"/>
        <sz val="11.0"/>
      </rPr>
      <t>「申請期限が近い未申請の請求書がある時」のトグルを</t>
    </r>
    <r>
      <rPr>
        <rFont val="Arial"/>
        <b/>
        <color theme="1"/>
        <sz val="11.0"/>
      </rPr>
      <t>無効</t>
    </r>
    <r>
      <rPr>
        <rFont val="Arial"/>
        <color theme="1"/>
        <sz val="11.0"/>
      </rPr>
      <t>に設定する。</t>
    </r>
  </si>
  <si>
    <t>項目右側の「？」アイコンへマウスオーバーする。</t>
  </si>
  <si>
    <t>国税関係書類に関する通知</t>
  </si>
  <si>
    <t>国税関係書類の自動入力完了時</t>
  </si>
  <si>
    <r>
      <rPr>
        <rFont val="Arial"/>
        <color theme="1"/>
        <sz val="11.0"/>
      </rPr>
      <t>「国税関係書類の自動入力完了時」のトグルを</t>
    </r>
    <r>
      <rPr>
        <rFont val="Arial"/>
        <b/>
        <color theme="1"/>
        <sz val="11.0"/>
      </rPr>
      <t>有効</t>
    </r>
    <r>
      <rPr>
        <rFont val="Arial"/>
        <color theme="1"/>
        <sz val="11.0"/>
      </rPr>
      <t>に設定する。</t>
    </r>
  </si>
  <si>
    <t>1.国税関係書類の自動入力を行う。
2.作成者のメールボックスを確認する。</t>
  </si>
  <si>
    <r>
      <rPr>
        <rFont val="Arial"/>
        <color theme="1"/>
        <sz val="11.0"/>
      </rPr>
      <t>「国税関係書類の自動入力完了時」のトグルを</t>
    </r>
    <r>
      <rPr>
        <rFont val="Arial"/>
        <b/>
        <color theme="1"/>
        <sz val="11.0"/>
      </rPr>
      <t>無効</t>
    </r>
    <r>
      <rPr>
        <rFont val="Arial"/>
        <color theme="1"/>
        <sz val="11.0"/>
      </rPr>
      <t>に設定する。</t>
    </r>
  </si>
  <si>
    <t>参加者管理</t>
  </si>
  <si>
    <t>取引先の参加者</t>
  </si>
  <si>
    <t>氏名のみ</t>
  </si>
  <si>
    <t>任意の氏名を入力し、作成を押下する。</t>
  </si>
  <si>
    <t>参加者を作成できること</t>
  </si>
  <si>
    <t>任意の会社名を入力し、作成を押下する。</t>
  </si>
  <si>
    <t>参加者を作成できないこと</t>
  </si>
  <si>
    <r>
      <rPr>
        <rFont val="Arial"/>
      </rPr>
      <t>作成完了メッセージが表示されるが、実際は作成されていない
→起票先わからないので</t>
    </r>
    <r>
      <rPr>
        <rFont val="Arial"/>
        <color rgb="FF1155CC"/>
        <u/>
      </rPr>
      <t xml:space="preserve">確認中
</t>
    </r>
    <r>
      <rPr>
        <rFont val="Arial"/>
      </rPr>
      <t>(水木)本番不具合なので対象外とします</t>
    </r>
  </si>
  <si>
    <t>氏名と会社名</t>
  </si>
  <si>
    <t>任意の氏名と会社名を入力し、作成を押下する。</t>
  </si>
  <si>
    <t>任意の内容を入力し、キャンセルを押下する。</t>
  </si>
  <si>
    <t>参加者が作成されないこと</t>
  </si>
  <si>
    <t>一覧</t>
  </si>
  <si>
    <t>1.任意の参加者を作成する。
2.一覧で追加した参加者の情報を確認する。</t>
  </si>
  <si>
    <t>参加者を削除できること</t>
  </si>
  <si>
    <t>自社の参加者</t>
  </si>
  <si>
    <t>任意の氏名を入力し、キャンセルを押下する。</t>
  </si>
  <si>
    <t>代理人設定</t>
  </si>
  <si>
    <t>代理人を追加</t>
  </si>
  <si>
    <t>「代理人を追加」を押下する。</t>
  </si>
  <si>
    <t>代理人設定モーダルが表示されること</t>
  </si>
  <si>
    <t>代理人設定：現在ログイン中のアカウントに代理ログインができる従業員を設定する</t>
  </si>
  <si>
    <t>代理人の追加ができること</t>
  </si>
  <si>
    <t>追加した代理人情報を確認する。</t>
  </si>
  <si>
    <t>代理人を削除できること</t>
  </si>
  <si>
    <t>任意の表示件数へ変更する。</t>
  </si>
  <si>
    <t>選択内容に合わせ、表示件数が切り替わること</t>
  </si>
  <si>
    <t>従業員マスタを使って60人程度追加できれば登録作業自体は5分ほどで終わる</t>
  </si>
  <si>
    <t>中里
北川</t>
  </si>
  <si>
    <t>従業員追加するのが時間かかるので後回し(行田)</t>
  </si>
  <si>
    <t>代理人としてログイン</t>
  </si>
  <si>
    <t>1.任意の代理人を設定する。
2.グローバルヘッダー＞アカウント情報を押下する。
3.該当のセレクトボックスに代理人名を入力する。</t>
  </si>
  <si>
    <t>候補に内容と一致する代理人が表示されること</t>
  </si>
  <si>
    <t>候補に上がった代理人を選択する。</t>
  </si>
  <si>
    <t>代理人ログインができること</t>
  </si>
  <si>
    <t>経費作成</t>
  </si>
  <si>
    <t>代理人で任意の経費を作成する。</t>
  </si>
  <si>
    <t>作成できること</t>
  </si>
  <si>
    <t>稟議作成</t>
  </si>
  <si>
    <t>代理人で任意の稟議を作成する。</t>
  </si>
  <si>
    <t>請求書作成</t>
  </si>
  <si>
    <t>代理人で任意の請求書を作成する。</t>
  </si>
  <si>
    <t>代理人で任意の書類を申請する。</t>
  </si>
  <si>
    <t>代理人で任意の書類を取り下げる。</t>
  </si>
  <si>
    <t>取下げができること</t>
  </si>
  <si>
    <t>再申請</t>
  </si>
  <si>
    <t>代理人で任意の書類を再申請する。</t>
  </si>
  <si>
    <t>代理人で任意の書類を承認する。</t>
  </si>
  <si>
    <t>承認できること</t>
  </si>
  <si>
    <t>代理人で任意の書類を差し戻しする。</t>
  </si>
  <si>
    <t>1.代理人で書類のタイムラインへ遷移する。
2.任意のコメントを送信する。</t>
  </si>
  <si>
    <t>1.代理人で書類のタイムラインへ遷移する。
2.任意のファイルを添付する。</t>
  </si>
  <si>
    <t>ファイルが添付できること</t>
  </si>
  <si>
    <t>代理人アカウントからログアウト</t>
  </si>
  <si>
    <t>1.グローバルヘッダー＞アカウント情報を押下する。
2.「代理人アカウントからログアウト」を押下する。</t>
  </si>
  <si>
    <t>ログアウトできること</t>
  </si>
  <si>
    <t>テナント切り替え</t>
  </si>
  <si>
    <t>1.複数テナントの設定を完了させておく。
2.グローバルヘッダー＞アカウント情報を押下する。
3.該当のセレクトボックスにテナント名を入力する。</t>
  </si>
  <si>
    <t>候補に上がったテナントを選択する。</t>
  </si>
  <si>
    <t>テナントが切り替えられること</t>
  </si>
  <si>
    <t>任意の経費を作成する。</t>
  </si>
  <si>
    <t>任意の稟議を作成する。</t>
  </si>
  <si>
    <t>任意の請求書を作成する。</t>
  </si>
  <si>
    <t>国税関係書類の作成</t>
  </si>
  <si>
    <t>任意の国税関係書類を作成する。</t>
  </si>
  <si>
    <t>任意の書類を申請する。</t>
  </si>
  <si>
    <t>任意の書類の申請を取下げる。</t>
  </si>
  <si>
    <t>任意の書類を再申請する。</t>
  </si>
  <si>
    <t>任意の書類を承認する。</t>
  </si>
  <si>
    <t>任意の書類を差し戻しする。</t>
  </si>
  <si>
    <t>任意の書類の承認を取り消す。</t>
  </si>
  <si>
    <t>1.任意の書類のタイムラインへ遷移する。
2.任意のコメントを送信する。</t>
  </si>
  <si>
    <t>1.任意の書類のタイムラインへ遷移する。
2.任意のファイルを添付する。</t>
  </si>
  <si>
    <t>iOS/
OSver●●</t>
  </si>
  <si>
    <t>Android/
OSver●●</t>
  </si>
  <si>
    <t>国税関係書類を登録するボタン</t>
  </si>
  <si>
    <t>PDF</t>
  </si>
  <si>
    <t xml:space="preserve">1.国税関係書類画面右上の「国税関係書類を登録する」ボタンを押下する
2.「手入力」を選択する
3.国税関係書類登録画面が開く
4.PDFの画像を選択する
5.「登録」ボタンを押下する
</t>
  </si>
  <si>
    <t>JPEG</t>
  </si>
  <si>
    <t xml:space="preserve">1.国税関係書類画面右上の「国税関係書類を登録する」ボタンを押下する
2.「手入力」を選択する
3.国税関係書類登録画面が開く
4.JPEGの画像を選択する
5.「登録」ボタンを押下する
</t>
  </si>
  <si>
    <t>PNG</t>
  </si>
  <si>
    <t xml:space="preserve">1.国税関係書類画面右上の「国税関係書類を登録する」ボタンを押下する
2.「手入力」を選択する
3.国税関係書類登録モ画面が開く
4.PNGの画像を選択する
5.「登録」ボタンを押下する
</t>
  </si>
  <si>
    <t>PASS付きPDF</t>
  </si>
  <si>
    <t xml:space="preserve">1.国税関係書類画面右上の「国税関係書類を登録する」ボタンを押下する
2.「手入力」を選択する
3.国税関係書類登録画面が開く
4.PASS付きPDFの画像を選択する
5.「登録」ボタンを押下する
</t>
  </si>
  <si>
    <t>大容量（300MB以上）の画像
（拡張子はJPEG,PNG,PDFのいずれかで）</t>
  </si>
  <si>
    <t xml:space="preserve">1.国税関係書類画面右上の「国税関係書類を登録する」ボタンを押下する
2.「手入力」を選択する
3.国税関係書類登録画面が開く
4.300MB以上の画像を選択する
5.「登録」ボタンを押下する
</t>
  </si>
  <si>
    <t xml:space="preserve">1.国税関係書類画面右上の「国税関係書類を登録する」ボタンを押下する
2.「手入力」を選択する
3.国税関係書類登録画面が開く
4.xlsの画像を選択する
5.「登録」ボタンを押下する
</t>
  </si>
  <si>
    <t xml:space="preserve">1.国税関係書類画面右上の「国税関係書類を登録する」ボタンを押下する
2.「手入力」を選択する
3.国税関係書類登録画面が開く
4.xlsxの画像を選択する
5.「登録」ボタンを押下する
</t>
  </si>
  <si>
    <t xml:space="preserve">1.国税関係書類画面右上の「国税関係書類を登録する」ボタンを押下する
2.「手入力」を選択する
3.国税関係書類登録画面が開く
4.docの画像を選択する
5.「登録」ボタンを押下する
</t>
  </si>
  <si>
    <t xml:space="preserve">1.国税関係書類画面右上の「国税関係書類を登録する」ボタンを押下する
2.「手入力」を選択する
3.国税関係書類登録画面が開く
4.docxの画像を選択する
5.「登録」ボタンを押下する
</t>
  </si>
  <si>
    <t xml:space="preserve">1.国税関係書類画面右上の「国税関係書類を登録する」ボタンを押下する
2.「手入力」を選択する
3.国税関係書類登録画面が開く
4.txtの画像を選択する
5.「登録」ボタンを押下する
</t>
  </si>
  <si>
    <t xml:space="preserve">1.国税関係書類画面右上の「国税関係書類を登録する」ボタンを押下する
2.「手入力」を選択する
3.国税関係書類登録画面が開く
4.csvの画像を選択する
5.「登録」ボタンを押下する
</t>
  </si>
  <si>
    <t>Zip</t>
  </si>
  <si>
    <t xml:space="preserve">1.国税関係書類画面右上の「国税関係書類を登録する」ボタンを押下する
2.「手入力」を選択する
3.国税関係書類登録画面が開く
4.Zipファイルを選択する
</t>
  </si>
  <si>
    <t>「対応していない拡張子のため、変更できませんでした」というエラーメッセージが表示されて登録できないこと</t>
  </si>
  <si>
    <t xml:space="preserve">TOKIUMビューアで画像の入れ替えや拡縮など各種操作を行う
</t>
  </si>
  <si>
    <t>金子
七浦</t>
  </si>
  <si>
    <t xml:space="preserve">chromeでブラウザ標準ビューアを開き画像の入れ替えや拡縮など各種操作を行う
</t>
  </si>
  <si>
    <t>ブラウザ標準ビューア
→印刷ボタンが表示されてる方</t>
  </si>
  <si>
    <t xml:space="preserve">edgeでブラウザ標準ビューアを開き画像の入れ替えや拡縮など各種操作を行う
</t>
  </si>
  <si>
    <t xml:space="preserve">firefoxでブラウザ標準ビューアを開き画像の入れ替えや拡縮など各種操作を行う
</t>
  </si>
  <si>
    <t xml:space="preserve">safariでブラウザ標準ビューアを開き画像の入れ替えや拡縮など各種操作を行う
</t>
  </si>
  <si>
    <t>文字入力</t>
  </si>
  <si>
    <t xml:space="preserve">書類種別名表示欄にマウスを乗せる
</t>
  </si>
  <si>
    <t>文字入力はできないこと</t>
  </si>
  <si>
    <t>書類種別選択モーダル</t>
  </si>
  <si>
    <t>書類種別の「選択」を押下する</t>
  </si>
  <si>
    <t>書類種別選択モーダルが開くこと</t>
  </si>
  <si>
    <t>書類種別選択モーダル内で任意の書類種別名を検索する</t>
  </si>
  <si>
    <t>検索できること</t>
  </si>
  <si>
    <t>検索条件の保持</t>
  </si>
  <si>
    <t>上記に続いて書類種別選択モーダルを一度閉じて再度開く</t>
  </si>
  <si>
    <t>検索した条件はリセットされていること</t>
  </si>
  <si>
    <t>書類種別名表示</t>
  </si>
  <si>
    <t xml:space="preserve">1.書類種別の「選択」を押下する
2.書類種別選択モーダルが開くので任意の書類種別名を選択する
</t>
  </si>
  <si>
    <t>書類種別に選択した書類種別名が表示されていること</t>
  </si>
  <si>
    <t>書類種別名の保持</t>
  </si>
  <si>
    <t>上記に続いて書類種別選択モーダルを再度開く</t>
  </si>
  <si>
    <t>選択した書類種別名にチェックが入っていること</t>
  </si>
  <si>
    <t>1.文字列を入力する
2.「✕」ボタンを押下する</t>
  </si>
  <si>
    <t>文字の入力と削除ができること</t>
  </si>
  <si>
    <t>取引日</t>
  </si>
  <si>
    <t>yyyy/mm/dd　の形式で日付を手入力し保存する</t>
  </si>
  <si>
    <t>日付が反映されること</t>
  </si>
  <si>
    <t>1.カレンダーで任意の日付を選択する
2.「✕」ボタンを押下する</t>
  </si>
  <si>
    <t>日付の選択と削除ができること</t>
  </si>
  <si>
    <t>文字列を入力する</t>
  </si>
  <si>
    <t>文字の入力ができること</t>
  </si>
  <si>
    <t>・仕様
登録されている取引先名を手入力しても未登録の取引先と判断される
（取引先モーダルから選択しないと未登録とみなされる）
→取引先コードが表示されない
→請求書に移したとき未登録の取引先として表示される</t>
  </si>
  <si>
    <t>1.取引先名の「選択」を押下する
2.取引先を選択モーダルが開く
3.取引先コードが設定されている取引先を選択する</t>
  </si>
  <si>
    <t>選択した取引先名と「解除」ボタンが表示されていること</t>
  </si>
  <si>
    <t>選択した取引先に設定されている取引先コードが表示されていること</t>
  </si>
  <si>
    <t>解除ボタン</t>
  </si>
  <si>
    <t>上記に続いて「解除」ボタンを押下する</t>
  </si>
  <si>
    <t>以下３つの項目が全て消えること
・取引先名
・取引先コード
・解除ボタン</t>
  </si>
  <si>
    <t>登録番号も消える</t>
  </si>
  <si>
    <t>取引金額</t>
  </si>
  <si>
    <t>？アイコン</t>
  </si>
  <si>
    <t>「？」アイコンにマウスを乗せる</t>
  </si>
  <si>
    <t>「外貨を入力するためには、取引日を入力する必要があります」とふきだしで表示されること</t>
  </si>
  <si>
    <t>半角数字の入力と削除ができること</t>
  </si>
  <si>
    <t>取引日なし</t>
  </si>
  <si>
    <t>取引日が空欄の状態で「JPY」を押下する</t>
  </si>
  <si>
    <t>プルダウンに「JPY」のみ表示されていること</t>
  </si>
  <si>
    <t>取引日あり</t>
  </si>
  <si>
    <t>取引日を入力して「JPY」を押下する</t>
  </si>
  <si>
    <t>プルダウンで登録されている通貨が表示されること</t>
  </si>
  <si>
    <t>外貨</t>
  </si>
  <si>
    <t>任意の外貨を選択する</t>
  </si>
  <si>
    <t>レート入力欄とJPY計算額が表示される</t>
  </si>
  <si>
    <t>設定されたレートが表示されているのでそれを削除して別の文字列を入力する</t>
  </si>
  <si>
    <t>JPY計算</t>
  </si>
  <si>
    <t>上記に続いて、「＝」を確認する</t>
  </si>
  <si>
    <t>レート計算後の金額が表示されていて、編集はできないこと</t>
  </si>
  <si>
    <t>国税関係書類登録画面を開く</t>
  </si>
  <si>
    <t>登録画面を開いた時点で操作者の所属部署が表示されていること</t>
  </si>
  <si>
    <t>操作者→テストで使用しているアカウントの従業員のことです</t>
  </si>
  <si>
    <t xml:space="preserve">1.「✕」ボタンを押下する
2.文字列を入力する
</t>
  </si>
  <si>
    <t>表示されている文字列は削除できるが文字入力はできないこと</t>
  </si>
  <si>
    <t>部署選択モーダル</t>
  </si>
  <si>
    <t>所属部署欄を押下する</t>
  </si>
  <si>
    <t>部署選択モーダルが開くこと</t>
  </si>
  <si>
    <t>部署選択モーダル内で任意の部署名を検索する</t>
  </si>
  <si>
    <t>上記に続いて部署選択モーダルを一度閉じて再度開く</t>
  </si>
  <si>
    <t xml:space="preserve">1.所属部署欄を押下する
2.部署選択モーダルが開くので任意の部署を選択する
</t>
  </si>
  <si>
    <t>選択した部署が表示されていること</t>
  </si>
  <si>
    <t>上記に続いて部署選択モーダルを再度開く</t>
  </si>
  <si>
    <t>選択した部署にチェックが入っていること</t>
  </si>
  <si>
    <t>半角数字の入力と削除ができるが「T」は表示されたままであること</t>
  </si>
  <si>
    <t>入力した数字が13桁より少ない場合「13桁で入力してください」とバリデーションエラーが出る</t>
  </si>
  <si>
    <t>未登録</t>
  </si>
  <si>
    <t>適当に13桁の半角数字を入力する</t>
  </si>
  <si>
    <t>「✕　未登録」
と赤文字で表示されること</t>
  </si>
  <si>
    <t>有効
T7050001034556</t>
  </si>
  <si>
    <t>有効な登録番号を入力する</t>
  </si>
  <si>
    <t>緑のチェックマークと事業者情報が表示されること</t>
  </si>
  <si>
    <t>失効
T1012401018981</t>
  </si>
  <si>
    <t>失効している登録番号を入力する</t>
  </si>
  <si>
    <t>「✕　登録の失効」
と赤文字で表示され、事業者情報も表示されること</t>
  </si>
  <si>
    <t>取消
T1010001057351</t>
  </si>
  <si>
    <t>取消になっている登録番号を入力する</t>
  </si>
  <si>
    <t>「✕　登録の取消」
と赤文字で表示され、事業者情報も表示されること</t>
  </si>
  <si>
    <t xml:space="preserve">プロジェクト欄にマウスを乗せる
</t>
  </si>
  <si>
    <t xml:space="preserve">プロジェクト欄を押下すると「プロジェクトを選択」モーダルが開くので任意のプロジェクトを選択しモーダルを閉じる
</t>
  </si>
  <si>
    <t>選択したプロジェクトが表示されていること</t>
  </si>
  <si>
    <t>✕ボタン</t>
  </si>
  <si>
    <t>「✕」ボタンを押下する</t>
  </si>
  <si>
    <t>表示されているプロジェクトが削除されること</t>
  </si>
  <si>
    <t>文字列の入力と削除ができること</t>
  </si>
  <si>
    <t xml:space="preserve">ラベル欄を押下する
</t>
  </si>
  <si>
    <t>ラベル選択</t>
  </si>
  <si>
    <t>ラベル欄を押下して任意のラベルを選択する</t>
  </si>
  <si>
    <t>選択したラベルが表示されること</t>
  </si>
  <si>
    <t>ラベル解除</t>
  </si>
  <si>
    <t>ラベル欄を押下し選択中のラベルを押下する</t>
  </si>
  <si>
    <t>選択中のラベルが削除されてふきだし内のラベルの色も消える（グレーになる）</t>
  </si>
  <si>
    <t>登録</t>
  </si>
  <si>
    <t xml:space="preserve">1.国税関係書類画面右上の「国税関係書類を登録する」ボタンを押下する
2.「手入力」を選択する
3.国税関係書類登録画面が開く
4.任意の画像を選択する
5.任意の内容を手入力する
6.「登録」ボタンを押下する
7.国税関係書類一覧に戻り登録した書類を開く
</t>
  </si>
  <si>
    <t>国税関係書類が手入力で登録できること</t>
  </si>
  <si>
    <t>一括登録</t>
  </si>
  <si>
    <t xml:space="preserve">1.国税関係書類画面右上の「国税関係書類を登録する」ボタンを押下する
2.「一括登録」を選択する
3.一括登録モーダルが開く
4.モーダル右上に「自動入力する」が表示されている場合チェックを外す
4.任意の画像を複数枚選択する
5.任意の内容を入力する
6.「登録開始」ボタンを押下する
7.国税関係書類一覧に戻り登録した書類を開く
</t>
  </si>
  <si>
    <t>選択した書類全てが入力した内容で登録されていること</t>
  </si>
  <si>
    <t>OCR</t>
  </si>
  <si>
    <t>受領</t>
  </si>
  <si>
    <t xml:space="preserve">1.OCR契約しているテナントにログインする
2.国税関係書類画面右上の「国税関係書類を登録する」ボタンを押下する
3.「一括登録」を選択する
4.一括登録モーダルが開く
5.モーダル右上の「自動入力する(OCR)」にチェックを入れる
6.任意の画像を選択する
7.「受領」を選択する
8.「登録開始」ボタンを押下する
9.「閉じる」ボタンを押下しモーダルを閉じる
10.OCR入力が完了したら書類を開く
</t>
  </si>
  <si>
    <t>OCR（受領）自動入力で国税関係書類が登録できること</t>
  </si>
  <si>
    <t>OCRの読み取り制度は100%完ぺきでは無いので、1~2項目ぐらいの読み取り間違いが起きる場合があります</t>
  </si>
  <si>
    <t>発行</t>
  </si>
  <si>
    <t xml:space="preserve">1.OCR契約しているテナントにログインする
2.国税関係書類画面右上の「国税関係書類を登録する」ボタンを押下する
3.「一括登録」を選択する
4.一括登録モーダルが開く
5.モーダル右上の「自動入力する(OCR)」にチェックを入れる
6.任意の画像を選択する
7.「発行」を選択する
8.「登録開始」ボタンを押下する
9.「閉じる」ボタンを押下しモーダルを閉じる
10.OCR入力が完了したら書類を開く
</t>
  </si>
  <si>
    <t>OCR（発行）自動入力で国税関係書類が登録できること</t>
  </si>
  <si>
    <t>取引先の内容でデータ化ON</t>
  </si>
  <si>
    <t>システム設定＞国税関係書類設定＞自動入力設定＞取引先の内容でデータ化＞ON
受領でも発行でもOK</t>
  </si>
  <si>
    <t xml:space="preserve">1.OCR契約しているテナントにログインする
2.取引先の内容でデータ化の設定をONにする
3.国税関係書類画面右上の「国税関係書類を登録する」ボタンを押下する
4.「一括登録」を選択する
5.一括登録モーダルが開く
6.モーダル右上の「自動入力する(OCR)」にチェックを入れる
7.任意の画像を選択する
8.任意の取引先を選択する
9.「登録開始」ボタンを押下する
10.「閉じる」ボタンを押下しモーダルを閉じる
11.OCR入力が完了したら書類を開いて取引先名を確認する
</t>
  </si>
  <si>
    <t>一括登録モーダルで選択した取引先が表示されていること</t>
  </si>
  <si>
    <t>取引先の内容でデータ化OFF</t>
  </si>
  <si>
    <t>システム設定＞国税関係書類設定＞自動入力設定＞取引先の内容でデータ化＞OFF
受領でも発行でもOK</t>
  </si>
  <si>
    <t xml:space="preserve">1.OCR契約しているテナントにログインする
2.取引先の内容でデータ化の設定をOFFにする
3.国税関係書類画面右上の「国税関係書類を登録する」ボタンを押下する
4.「一括登録」を選択する
5.一括登録モーダルが開く
6.モーダル右上の「自動入力する(OCR)」にチェックを入れる
7.任意の画像を選択する
8.任意の取引先を選択する
9.「登録開始」ボタンを押下する
10.「閉じる」ボタンを押下しモーダルを閉じる
11.OCR入力が完了したら書類を開いて取引先名を確認する
</t>
  </si>
  <si>
    <t>一括登録モーダルで選択した取引先ではなく画像に表記されている取引先（OCRが読み取った取引先）が表示されていること</t>
  </si>
  <si>
    <t>オペレーター</t>
  </si>
  <si>
    <t xml:space="preserve">1.オペレーター契約しているテナントにログインする
2.国税関係書類画面右上の「国税関係書類を登録する」ボタンを押下する
3.「一括登録」を選択する
4.一括登録モーダルが開く
5.モーダル右上の「自動入力する(オペレーター)」にチェックを入れる
6.任意の画像を選択する
7.「登録開始」ボタンを押下する
8.「閉じる」ボタンを押下しモーダルを閉じる
9.ESでダブルエントリーを行う
10.登録が完了したら国税関係書類画面を確認する
</t>
  </si>
  <si>
    <t>オペレーター自動入力ができること</t>
  </si>
  <si>
    <t>添付書類</t>
  </si>
  <si>
    <t xml:space="preserve">1.オペレーター契約しているテナントにログインする
2.取引先画面より任意の取引先を選択しアップロードサイトにアクセスする
3.請求書アップローダーで任意の画像を選択すると「添付資料」がアップロードできるようになる
4.「添付資料」を押下して任意の画像を選択し送信ボタンを押下する
5.ESでダブルエントリーを行う
※書類名入力時は「請求書」以外の文字列を入力して下さい
6.登録が完了したら国税関係書類詳細画面を開く
7.添付資料のリンクを押下する
</t>
  </si>
  <si>
    <t>添付資料として選択した画像が別タブで開くこと</t>
  </si>
  <si>
    <t>国税関係書類一覧</t>
  </si>
  <si>
    <t>登録済み書類の表示</t>
  </si>
  <si>
    <t xml:space="preserve">1.国税関係書類画面右上の「国税関係書類を登録する」ボタンを押下する
2.任意の登録方法で国税関係書類を登録する
3.国税関係書類一覧で登録した書類の内容を確認する
</t>
  </si>
  <si>
    <t>登録した書類の内容と一致していること</t>
  </si>
  <si>
    <t>表示設定</t>
  </si>
  <si>
    <t>表示設定を変更して国税関係書類一覧の表示を確認する</t>
  </si>
  <si>
    <t>表示設定を変更できること</t>
  </si>
  <si>
    <t xml:space="preserve">表示件数を変更し国税関係書類一覧に表示されている件数と一致しているか確認する
</t>
  </si>
  <si>
    <t>表示件数が切り替えられ一覧上の件数と一致していること</t>
  </si>
  <si>
    <t>ページ送りボタン</t>
  </si>
  <si>
    <t>ページ送り</t>
  </si>
  <si>
    <t>ページ数ボタンとページ送りボタンを押下しページを遷移する</t>
  </si>
  <si>
    <t>ボタン押下でページが遷移すること</t>
  </si>
  <si>
    <t>表示崩れ</t>
  </si>
  <si>
    <t xml:space="preserve">複数の書類を選択（チェックボックスにチェックを入れる）した状態でページを遷移する
</t>
  </si>
  <si>
    <r>
      <rPr>
        <rFont val="Arial"/>
        <sz val="11.0"/>
      </rPr>
      <t xml:space="preserve">ページ送りした際に表示崩れが無いこと
▼既存バグ
</t>
    </r>
    <r>
      <rPr>
        <rFont val="Arial"/>
        <color rgb="FF1155CC"/>
        <sz val="11.0"/>
        <u/>
      </rPr>
      <t xml:space="preserve">表示件数を変更すると書類のチェックが外せない
</t>
    </r>
  </si>
  <si>
    <t>ソートできる項目で▲▼を押下して並び替えする</t>
  </si>
  <si>
    <t>ソートできること</t>
  </si>
  <si>
    <t xml:space="preserve">任意の書類を編集し国税関係書類一覧で書類の内容を確認する
</t>
  </si>
  <si>
    <t>編集した内容が反映されていること</t>
  </si>
  <si>
    <t>国税関係書類一覧上の削除ボタンを押下し任意の書類を削除する</t>
  </si>
  <si>
    <t>国税関係書類詳細画面</t>
  </si>
  <si>
    <t>登録済み書類の詳細画面</t>
  </si>
  <si>
    <t>送付元表示</t>
  </si>
  <si>
    <t>手動で作成しました</t>
  </si>
  <si>
    <t xml:space="preserve">送付元の表示
</t>
  </si>
  <si>
    <t xml:space="preserve">1.国税関係書類を手動で登録する
2.国税関係書類一覧の「送付元」を確認する
</t>
  </si>
  <si>
    <t xml:space="preserve">書類をアップロードした送付元が表示されていること
</t>
  </si>
  <si>
    <t xml:space="preserve">上記に続き「i」アイコンにマウスを乗せる
</t>
  </si>
  <si>
    <t>「手動で作成しました」とふきだしで表示されること</t>
  </si>
  <si>
    <t>詳細画面</t>
  </si>
  <si>
    <t xml:space="preserve">上記に続き書類詳細画面を開き「送付元」を確認する
</t>
  </si>
  <si>
    <t xml:space="preserve">一覧と同じ送付元とメッセージが表示されていること
</t>
  </si>
  <si>
    <t>オペレーターでデータ化しました</t>
  </si>
  <si>
    <t xml:space="preserve">1.国税関係書類をオペレーター自動入力で登録する
2.国税関係書類一覧の「送付元」を確認する
</t>
  </si>
  <si>
    <t>「オペレーターでデータ化しました」とふきだしで表示されること</t>
  </si>
  <si>
    <t>OCRでデータ化しました</t>
  </si>
  <si>
    <t xml:space="preserve">1.国税関係書類をOCR自動入力で登録する
2.国税関係書類一覧の「送付元」を確認する
</t>
  </si>
  <si>
    <t>「OCRでデータ化しました」とふきだしで表示されること</t>
  </si>
  <si>
    <t>請求書アップローダで受領しました
請求書アップローダー
→取引先に表示されてるアップロードサイト登録用URLのことです</t>
  </si>
  <si>
    <t xml:space="preserve">1.請求書アップローダーから画像をアップロードする
2.ESでダブルエントリーを行う
※書類名入力時は「請求書」以外の文字列を入力して下さい
3.登録が完了したら国税関係書類一覧の「送付元」を確認する
</t>
  </si>
  <si>
    <t>送付元のメールアドレスが表示されていること</t>
  </si>
  <si>
    <r>
      <rPr>
        <rFont val="Arial"/>
        <color theme="1"/>
        <sz val="11.0"/>
      </rPr>
      <t>※テスト実行者の方へ※
自動入力中シートの下記項目も一緒に確認できるので</t>
    </r>
    <r>
      <rPr>
        <rFont val="Arial"/>
        <b/>
        <color rgb="FFFF0000"/>
        <sz val="11.0"/>
      </rPr>
      <t>ダブルエントリー完了前</t>
    </r>
    <r>
      <rPr>
        <rFont val="Arial"/>
        <color theme="1"/>
        <sz val="11.0"/>
      </rPr>
      <t xml:space="preserve">に合わせてご確認いただけると助かります！
・送付元＞請求書アップローダで受領しました（No.17）
</t>
    </r>
  </si>
  <si>
    <t xml:space="preserve">「請求書アップローダで受領しました」とふきだしで表示されること
</t>
  </si>
  <si>
    <t>メールで受領しました</t>
  </si>
  <si>
    <t xml:space="preserve">1.メールで画像をアップロードする
2.ESでダブルエントリーを行う
※書類名入力時は「請求書」以外の文字列を入力して下さい
3.登録が完了したら国税関係書類一覧の「送付元」を確認する
</t>
  </si>
  <si>
    <r>
      <rPr>
        <rFont val="Arial"/>
        <color theme="1"/>
        <sz val="11.0"/>
      </rPr>
      <t>※テスト実行者の方へ※
自動入力中シートの下記項目も一緒に確認できるので</t>
    </r>
    <r>
      <rPr>
        <rFont val="Arial"/>
        <b/>
        <color rgb="FFFF0000"/>
        <sz val="11.0"/>
      </rPr>
      <t>ダブルエントリー完了前</t>
    </r>
    <r>
      <rPr>
        <rFont val="Arial"/>
        <color theme="1"/>
        <sz val="11.0"/>
      </rPr>
      <t xml:space="preserve">に合わせてご確認いただけると助かります！
・送付元＞メールで受領しました（No.19）
</t>
    </r>
  </si>
  <si>
    <t xml:space="preserve">「メールで受領しました」とふきだしで表示されること
</t>
  </si>
  <si>
    <t>郵送で受領しました</t>
  </si>
  <si>
    <t xml:space="preserve">1.管理者アップローダーから画像をアップロードする
2.ESでダブルエントリーを行う
※書類名入力時は「請求書」以外の文字列を入力して下さい
3.登録が完了したら国税関係書類一覧の「送付元」を確認する
</t>
  </si>
  <si>
    <t>「TOKIUM」と表示されていること</t>
  </si>
  <si>
    <r>
      <rPr>
        <rFont val="Arial"/>
        <color theme="1"/>
        <sz val="11.0"/>
      </rPr>
      <t>※テスト実行者の方へ※
自動入力中シートの下記項目も一緒に確認できるので</t>
    </r>
    <r>
      <rPr>
        <rFont val="Arial"/>
        <b/>
        <color rgb="FFFF0000"/>
        <sz val="11.0"/>
      </rPr>
      <t>ダブルエントリー完了前</t>
    </r>
    <r>
      <rPr>
        <rFont val="Arial"/>
        <color theme="1"/>
        <sz val="11.0"/>
      </rPr>
      <t xml:space="preserve">に合わせてご確認いただけると助かります！
・送付元＞郵送で受領しました（No.21）
</t>
    </r>
  </si>
  <si>
    <t>対象外でいいと言われた</t>
  </si>
  <si>
    <t>「郵送で受領しました」とふきだしで表示されること</t>
  </si>
  <si>
    <t>〃</t>
  </si>
  <si>
    <t>TOKIUMがアップロードしました</t>
  </si>
  <si>
    <t xml:space="preserve">1.管理者アップローダーの「紙原本なし(代理取得等)」から画像をアップロードする
2.ESでダブルエントリーを行う
※書類名入力時は「請求書」以外の文字列を入力して下さい
3.登録が完了したら国税関係書類一覧の「送付元」を確認する
</t>
  </si>
  <si>
    <r>
      <rPr>
        <rFont val="Arial"/>
        <color theme="1"/>
        <sz val="11.0"/>
      </rPr>
      <t>※テスト実行者の方へ※
自動入力中シートの下記項目も一緒に確認できるので</t>
    </r>
    <r>
      <rPr>
        <rFont val="Arial"/>
        <b/>
        <color rgb="FFFF0000"/>
        <sz val="11.0"/>
      </rPr>
      <t>ダブルエントリー完了前</t>
    </r>
    <r>
      <rPr>
        <rFont val="Arial"/>
        <color theme="1"/>
        <sz val="11.0"/>
      </rPr>
      <t xml:space="preserve">に合わせてご確認いただけると助かります！
・送付元＞TOKIUMがアップロードしました（No.23）
</t>
    </r>
  </si>
  <si>
    <t>上記に続き「i」アイコンにマウスを乗せる</t>
  </si>
  <si>
    <t xml:space="preserve">「TOKIUMがアップロードしました」とふきだしで表示されること
</t>
  </si>
  <si>
    <t>解像度</t>
  </si>
  <si>
    <t>上記に続き解像度を確認する</t>
  </si>
  <si>
    <t>OKもしくはNGの判定が表示されていること</t>
  </si>
  <si>
    <t>dev-tdは解像度情報使えないので確認不可</t>
  </si>
  <si>
    <t>詳細を確認</t>
  </si>
  <si>
    <t>詳細を確認を押下する</t>
  </si>
  <si>
    <t>アコーディオンが開き解像度情報が表示されていること</t>
  </si>
  <si>
    <t>閉じるを押下する</t>
  </si>
  <si>
    <t>アコーディオンが閉じること</t>
  </si>
  <si>
    <t>書類登録時</t>
  </si>
  <si>
    <t>タイムスタンプを確認する</t>
  </si>
  <si>
    <t>書類を登録した日時でタイムスタンプが付与されていること</t>
  </si>
  <si>
    <t>画像を入れ替えた時</t>
  </si>
  <si>
    <t xml:space="preserve">1.上記に続いて任意の画像に入れ替える
2.「保存」ボタンを押下する
3.国税関係書類一覧に戻り登録した書類を開く
4.タイムスタンプを確認する
</t>
  </si>
  <si>
    <t>Ver.2のタイムスタンプが付与されており、Ver.1のタイムスタンプも確認できること</t>
  </si>
  <si>
    <t>書類ID</t>
  </si>
  <si>
    <t xml:space="preserve">書類IDを確認する
</t>
  </si>
  <si>
    <t>書類IDが表示されていること</t>
  </si>
  <si>
    <t>別タブで開く</t>
  </si>
  <si>
    <t xml:space="preserve">1.「URLをコピー」を押下する
2.ブラウザで新規のタブを開きアドレスバーにコピーしたURLを貼ってEnterを押下する
</t>
  </si>
  <si>
    <t>上記で開いている書類と同じ書類の国税関係書類画面が開くこと</t>
  </si>
  <si>
    <t>請求書一覧に移す</t>
  </si>
  <si>
    <t xml:space="preserve">1.国税関係書類一覧から任意の国税関係書類を開く
2.国税関係書類詳細モーダル左下の「請求書一覧に移す」ボタンを押下する
3.請求書一覧に移すモーダルが開くので「自動入力」ボタンを押下する
4.ESにてダブルエントリーを行う
5.請求書画面を確認する
</t>
  </si>
  <si>
    <t>請求書に登録されていて国税関係書類一覧からは消えていること</t>
  </si>
  <si>
    <t xml:space="preserve">1.国税関係書類一覧から任意の国税関係書類を開く
2.国税関係書類詳細モーダル左下の「請求書一覧に移す」ボタンを押下する
3.請求書一覧に移すモーダルが開くので「手入力」ボタンを押下する
</t>
  </si>
  <si>
    <t>請求書詳細画面に遷移し国税関係書類一覧からは消えていること</t>
  </si>
  <si>
    <t>国税関係書類で登録していた内容が反映されていること</t>
  </si>
  <si>
    <t>自動入力修正依頼ボタンを押下する</t>
  </si>
  <si>
    <t>別ウィンドウで
【TOKIUM電子帳簿保存】自動入力データ修正依頼フォーム
が開くこと</t>
  </si>
  <si>
    <t>「変更履歴を確認」ボタンを押下する</t>
  </si>
  <si>
    <t>別タブで開いた書類詳細画面の下に変更履歴が表示されていること</t>
  </si>
  <si>
    <t xml:space="preserve">任意の国税関係書類を開き左右に表示される「＜　＞」を押下し書類を切り替える
</t>
  </si>
  <si>
    <r>
      <rPr>
        <rFont val="Arial"/>
        <sz val="11.0"/>
      </rPr>
      <t xml:space="preserve">書類が切り替わること
▼既存バグ
</t>
    </r>
    <r>
      <rPr>
        <rFont val="Arial"/>
        <color rgb="FF1155CC"/>
        <sz val="11.0"/>
        <u/>
      </rPr>
      <t xml:space="preserve">データ化中の国税書類のページ送りがうまくいかない
</t>
    </r>
  </si>
  <si>
    <t>国税関係書類の書類種別を選択モーダル</t>
  </si>
  <si>
    <t xml:space="preserve">1.書類種別欄を押下すると国税関係書類の書類種別を選択モーダルが開く
2.任意の書類種別を選択する
3.再度国税関係書類の書類種別を選択モーダルを開く
4.「選択をクリア」を押下する
</t>
  </si>
  <si>
    <t>選択している書類種別のチェックが外れること</t>
  </si>
  <si>
    <t>任意の書類種別を選択して「指定した条件で検索」ボタンを押下する</t>
  </si>
  <si>
    <t xml:space="preserve">1.任意の文字列を入力して「指定した条件で検索」ボタンを押下する
2.「✕」ボタンを押下する
</t>
  </si>
  <si>
    <t>検索できること
文字の削除ができること</t>
  </si>
  <si>
    <t>任意の文字列を入力して「指定した条件で検索」ボタンを押下する</t>
  </si>
  <si>
    <t>空白検索にチェックを入れて「指定した条件で検索」ボタンを押下する</t>
  </si>
  <si>
    <t>yyyy/mm/dd　の形式で日付を手入力し「指定した条件で検索」ボタンを押下する</t>
  </si>
  <si>
    <t>日付が条件として指定され検索できること</t>
  </si>
  <si>
    <t>検索できること
日付の削除ができること</t>
  </si>
  <si>
    <t>全角文字が入力できる
※全角文字での検索はされない</t>
  </si>
  <si>
    <t>外貨金額</t>
  </si>
  <si>
    <t>外貨が選択できること</t>
  </si>
  <si>
    <t>現時点で登録されている国税関係書類に入力されている外貨しか表示されない
他の外貨も表示したい場合は外貨で入力した書類を登録すると検索条件で出てきます</t>
  </si>
  <si>
    <t xml:space="preserve">登録されている国税関係書類に1件も外貨が入力されていない場合は外貨金額の入力欄そのものが表示されない
</t>
  </si>
  <si>
    <t>取引先担当部署</t>
  </si>
  <si>
    <t>取引先担当部署欄を押下する</t>
  </si>
  <si>
    <t>部署を選択するモーダルが開くこと</t>
  </si>
  <si>
    <t>部署を選択するモーダル内で任意の部署名を検索し任意の部署を選択する</t>
  </si>
  <si>
    <t>検索した条件が残っていること</t>
  </si>
  <si>
    <t>検索条件をリセットを押下する</t>
  </si>
  <si>
    <t>検索条件がリセットできること</t>
  </si>
  <si>
    <t>取引先担当部署表示</t>
  </si>
  <si>
    <t xml:space="preserve">1.取引先担当部署欄を押下する
2.部署選択モーダルが開くので任意の部署を選択する
</t>
  </si>
  <si>
    <t>選択中の部署の解除</t>
  </si>
  <si>
    <t>選択している部署のチェックを外す</t>
  </si>
  <si>
    <t>選択していた部署の表示が消えること</t>
  </si>
  <si>
    <t>切り替えられること</t>
  </si>
  <si>
    <t>任意の部署を指定して「指定した条件で検索」ボタンを押下する</t>
  </si>
  <si>
    <t>任意のラベルを指定して「指定した条件で検索」ボタンを押下する</t>
  </si>
  <si>
    <t>除外検索にチェックを入れて「指定した条件で検索」ボタンを押下する</t>
  </si>
  <si>
    <t>削除済みにチェックを入れて「指定した条件で検索」ボタンを押下する</t>
  </si>
  <si>
    <t>請求書へ移動済み</t>
  </si>
  <si>
    <t xml:space="preserve">請求書へ移動済みにチェックを入れて「指定した条件で検索」ボタンを押下する
</t>
  </si>
  <si>
    <t>dev-tdに反映されていない
→共通stgに反映に変更</t>
  </si>
  <si>
    <t>郵送・管理者アップローダの書類</t>
  </si>
  <si>
    <t>共通stgに反映後に確認</t>
  </si>
  <si>
    <t>検索対象</t>
  </si>
  <si>
    <t>添付資料についての説明文がふきだしで表示されること</t>
  </si>
  <si>
    <t xml:space="preserve">国税関係書類にチェックを入れて「指定した条件で検索」ボタンを押下する
</t>
  </si>
  <si>
    <t>添付資料</t>
  </si>
  <si>
    <t xml:space="preserve">添付資料にチェックを入れて「指定した条件で検索」ボタンを押下する
</t>
  </si>
  <si>
    <t>国税関係書類にチェックが入り、それ以外は全て空欄になること</t>
  </si>
  <si>
    <t>検索条件の表示 / 非表示</t>
  </si>
  <si>
    <t>検索条件右上の∧∨を押下する</t>
  </si>
  <si>
    <t>アコーディオンが開閉できること</t>
  </si>
  <si>
    <t>任意の条件で検索し画面遷移またはリロードする</t>
  </si>
  <si>
    <t>検索条件は保持されていないこと</t>
  </si>
  <si>
    <t>任意の条件でファイル出力する</t>
  </si>
  <si>
    <t>ファイル出力できること</t>
  </si>
  <si>
    <t>出力したファイルをダウンロードして内容を確認する</t>
  </si>
  <si>
    <t>指定した条件と一致していること</t>
  </si>
  <si>
    <t>一括編集</t>
  </si>
  <si>
    <t>複数の書類を選択し任意の内容で一括編集する</t>
  </si>
  <si>
    <t>一括編集できること</t>
  </si>
  <si>
    <t>任意の書類を選択しタイムスタンプ検証する</t>
  </si>
  <si>
    <t>タイムスタンプ検証できること</t>
  </si>
  <si>
    <t>自動入力中書類一覧</t>
  </si>
  <si>
    <t>総件数</t>
  </si>
  <si>
    <t>自動入力中書類一覧左上に表示されている総件数を確認する</t>
  </si>
  <si>
    <t>総件数が表示されており一覧上の件数と一致していること</t>
  </si>
  <si>
    <t>件数の切り替え</t>
  </si>
  <si>
    <t xml:space="preserve">表示件数を変更し自動入力中書類一覧に表示されている件数と一致しているか確認する
</t>
  </si>
  <si>
    <t>件数の保持</t>
  </si>
  <si>
    <t xml:space="preserve">表示件数を「30」以外に変更して画面遷移もしくはリロードする
</t>
  </si>
  <si>
    <t>表示件数の変更は保持されず「30」件になっていること</t>
  </si>
  <si>
    <t xml:space="preserve">ページ数ボタンとページ送りボタンを押下しページを遷移する
</t>
  </si>
  <si>
    <t xml:space="preserve">ページ遷移して表示を確認する
</t>
  </si>
  <si>
    <t>ページ送りした際に表示崩れが無いこと</t>
  </si>
  <si>
    <t>受領日時</t>
  </si>
  <si>
    <t>1.任意の方法で書類をESにアップロードする
2.自動入力中書類一覧の受領日時を確認する</t>
  </si>
  <si>
    <t>書類をアップロードした日時が表示されていること</t>
  </si>
  <si>
    <t xml:space="preserve">1.取引先コードを設定している取引先の送付先メールアドレス宛に書類を送信する
2.自動入力中書類一覧の取引先コードを確認する
</t>
  </si>
  <si>
    <t>メールを送信した取引先に設定されている取引先コードが表示されていること</t>
  </si>
  <si>
    <t>上記に続き取引先名を確認する</t>
  </si>
  <si>
    <t>メールを送信した取引先名が表示されていること</t>
  </si>
  <si>
    <t>送付元</t>
  </si>
  <si>
    <t>1.手動で作成した国税関係書類を開き「請求書に移す」ボタンを押下する
2.「自動入力」ボタンを押下する
3.自動入力中書類画面で上記の書類の送付元を確認する</t>
  </si>
  <si>
    <t>1.オペレーター入力で作成した国税関係書類を開き「請求書に移す」ボタンを押下する
2.「自動入力」ボタンを押下する
3.自動入力中書類画面で上記の書類の送付元を確認する</t>
  </si>
  <si>
    <t>1.OCR入力で作成した国税関係書類を開き「請求書に移す」ボタンを押下する
2.「自動入力」ボタンを押下する
3.自動入力中書類画面で上記の書類の送付元を確認する</t>
  </si>
  <si>
    <t xml:space="preserve">1.請求書アップローダーから画像をアップロードする
2.自動入力中書類画面で上記の書類の送付元を確認する
</t>
  </si>
  <si>
    <t>「請求書アップローダで受領しました」とふきだしで表示されること</t>
  </si>
  <si>
    <t xml:space="preserve">1.メールでESに画像をアップロードする
2.自動入力中書類画面で上記の書類の送付元を確認する
</t>
  </si>
  <si>
    <t>「メールで受領しました」とふきだしで表示されること</t>
  </si>
  <si>
    <t xml:space="preserve">1.管理者アップローダーから画像をアップロードする
2.ESで情報を入力する画面まで進める
3.自動入力中書類画面で上記の書類の送付元を確認する
</t>
  </si>
  <si>
    <t>ESで情報を入力する画面まで進めないと自動入力中書類画面に表示されません</t>
  </si>
  <si>
    <t xml:space="preserve">1.管理者アップローダーの「紙原本なし(代理取得等)」から画像をアップロードする
2.自動入力中書類画面で上記の書類の送付元を確認する
</t>
  </si>
  <si>
    <t>「TOKIUMがアップロードしました」とふきだしで表示されること</t>
  </si>
  <si>
    <t>担当の設定なし</t>
  </si>
  <si>
    <t xml:space="preserve">1.担当者および担当部署のどちらも設定されていない取引先の請求書アップローダーから画像をアップロードする
2.自動入力中書類画面で上記の書類の担当を確認する
</t>
  </si>
  <si>
    <t>担当の設定あり</t>
  </si>
  <si>
    <t xml:space="preserve">1.担当者または担当部署が設定されている取引先の請求書アップローダーから画像をアップロードする
2.自動入力中書類画面で上記の書類の担当を確認する
</t>
  </si>
  <si>
    <t>人型のアイコンとチェックマークが表示されていること</t>
  </si>
  <si>
    <t>担当の表示</t>
  </si>
  <si>
    <t>人型のアイコンにマウスを乗せる</t>
  </si>
  <si>
    <t>アップロードした取引先の担当者および担当部署がふきだしで表示されること</t>
  </si>
  <si>
    <t>操作者が担当者</t>
  </si>
  <si>
    <t xml:space="preserve">1.操作者が担当者に設定されている取引先の請求書アップローダーから画像をアップロードする
2.自動入力中書類画面で上記の書類の担当を確認する
</t>
  </si>
  <si>
    <t>人型のアイコンが表示されていること</t>
  </si>
  <si>
    <t>ふきだしで表示される担当の表示の一番上に「ご自身が担当の○○です」と表示されていること</t>
  </si>
  <si>
    <t>国税関係書類から移動</t>
  </si>
  <si>
    <t xml:space="preserve">1.国税関係書類画面より任意の国税関係書類を開き「請求書に移す」ボタンを押下する
2.「自動入力」ボタンを押下する
3.自動入力中書類画面で上記の書類の「国税関係書類から移動」を確認する
</t>
  </si>
  <si>
    <t>緑色のチェックマークが表示される</t>
  </si>
  <si>
    <t>自動入力中書類詳細ドロワー</t>
  </si>
  <si>
    <t xml:space="preserve">1.自動入力中書類一覧からPDF画像がアップロードされている書類を開く
2.自動入力中書類詳細ドロワーが画面右に開く
3.TOKIUMビューアで画像の回転や拡縮など各種操作を行う
</t>
  </si>
  <si>
    <t xml:space="preserve">1.自動入力中書類一覧からPDF画像がアップロードされている書類を開く
2.自動入力中書類詳細ドロワーが画面右に開く
3.chromeでブラウザ標準ビューアを開き画像の回転や拡縮など各種操作を行う
</t>
  </si>
  <si>
    <t>自動入力中書類のURLを直接たたくとブラウザビューアが表示不備を起こす
本番環境でも発生
（富田）本番でも発生するのでここでは対象外とします</t>
  </si>
  <si>
    <t>IP-6414</t>
  </si>
  <si>
    <t xml:space="preserve">1.自動入力中書類一覧からPDF画像がアップロードされている書類を開く
2.自動入力中書類詳細ドロワーが画面右に開く
3.Edgeでブラウザ標準ビューアを開き画像の回転や拡縮など各種操作を行う
</t>
  </si>
  <si>
    <t xml:space="preserve">1.自動入力中書類一覧からPDF画像がアップロードされている書類を開く
2.自動入力中書類詳細ドロワーが画面右に開く
3.FireFoxでブラウザ標準ビューアを開き画像の回転や拡縮など各種操作を行う
</t>
  </si>
  <si>
    <t xml:space="preserve">1.自動入力中書類一覧からPDF画像がアップロードされている書類を開く
2.自動入力中書類詳細ドロワーが画面右に開く
3.Safariでブラウザ標準ビューアを開き画像の回転や拡縮など各種操作を行う
</t>
  </si>
  <si>
    <t xml:space="preserve">1.自動入力中書類一覧からPNGまたはJPEGの画像がアップロードされている書類を開く
2.自動入力中書類詳細ドロワーが画面右に開く
3.ビューアで画像の回転や拡縮など各種操作を行う
</t>
  </si>
  <si>
    <t>URLをコピー</t>
  </si>
  <si>
    <t xml:space="preserve">1.任意の自動入力中書類を開く
2.「URLをコピー」を押下する
3.ブラウザで新規のタブを開きアドレスバーにコピーしたURLを貼ってEnterを押下する
</t>
  </si>
  <si>
    <t>開いているドロワーと同じ自動入力中書類詳細画面が開くこと</t>
  </si>
  <si>
    <t>手入力に切り替えるボタン</t>
  </si>
  <si>
    <t>手入力に切り替えるボタンが表示されていること</t>
  </si>
  <si>
    <t>ドロワーを閉じる</t>
  </si>
  <si>
    <t xml:space="preserve">1.任意の自動入力中書類を開く
2.「✕」ボタンまたは枠外を押下する
</t>
  </si>
  <si>
    <t>ドロワーが閉じること</t>
  </si>
  <si>
    <t>請求書として手入力</t>
  </si>
  <si>
    <t xml:space="preserve">1.国税関係書類のオペレーター契約がついているテナントにログインする
2.自動入力中書類一覧で任意の書類を開く
3.「請求書として手入力」ボタンを押下する
</t>
  </si>
  <si>
    <t>手入力に切り替えを実行してよいかの確認モーダルが表示されること</t>
  </si>
  <si>
    <t xml:space="preserve">請求書として手入力確認モーダルで「OK」ボタンを押下する
</t>
  </si>
  <si>
    <t>請求書画面に遷移すること</t>
  </si>
  <si>
    <t xml:space="preserve">自動入力中書類一覧を確認する
</t>
  </si>
  <si>
    <t>手入力に切り替えた書類が一覧から消えていること</t>
  </si>
  <si>
    <t>国税関係書類として手入力</t>
  </si>
  <si>
    <t xml:space="preserve">1.国税関係書類のオペレーター契約がついているテナントにログインする
2.自動入力中書類一覧で任意の書類を開く
3.「国税関係書類として手入力」ボタンを押下する
</t>
  </si>
  <si>
    <t xml:space="preserve">国税関係書類として手入力確認モーダルで「OK」ボタンを押下する
</t>
  </si>
  <si>
    <t>国税関係書類画面に遷移すること</t>
  </si>
  <si>
    <t>自動入力を待たずに手入力</t>
  </si>
  <si>
    <r>
      <rPr>
        <rFont val="Arial"/>
        <color theme="1"/>
        <sz val="11.0"/>
      </rPr>
      <t>1.国税関係書類のオペレーター契約が</t>
    </r>
    <r>
      <rPr>
        <rFont val="Arial"/>
        <color rgb="FFFF0000"/>
        <sz val="11.0"/>
      </rPr>
      <t>ついていない</t>
    </r>
    <r>
      <rPr>
        <rFont val="Arial"/>
        <color theme="1"/>
        <sz val="11.0"/>
      </rPr>
      <t xml:space="preserve">テナントにログインする
2.自動入力中書類一覧で任意の書類を開く
3.「自動入力を待たずに手入力」ボタンを押下する
</t>
    </r>
  </si>
  <si>
    <t>←の実施するためのテナント
・TIが有効であること
・書類振分が無効であること
・請求書アップロードサイトから自動入力</t>
  </si>
  <si>
    <t xml:space="preserve">自動入力を待たずに手入力確認モーダルで「OK」ボタンを押下する
</t>
  </si>
  <si>
    <t>請求書画面画面に遷移すること</t>
  </si>
  <si>
    <r>
      <rPr>
        <rFont val="Arial"/>
        <color theme="1"/>
        <sz val="11.0"/>
      </rPr>
      <t>1.国税関係書類のオペレーター契約が</t>
    </r>
    <r>
      <rPr>
        <rFont val="Arial"/>
        <color rgb="FFFF0000"/>
        <sz val="11.0"/>
      </rPr>
      <t>ついていない</t>
    </r>
    <r>
      <rPr>
        <rFont val="Arial"/>
        <color theme="1"/>
        <sz val="11.0"/>
      </rPr>
      <t xml:space="preserve">テナントにログインする
2.自動入力中書類一覧で任意の書類を開く
3.「自動入力を待たずに手入力」ボタンを押下する
</t>
    </r>
  </si>
  <si>
    <t xml:space="preserve">自動入力を待たずに手入力確認モーダルで「キャンセル」ボタンを押下する
</t>
  </si>
  <si>
    <t>モーダルが消えて自動入力中書類はそのまま一覧上に残っていること</t>
  </si>
  <si>
    <t>取引先設定タブ</t>
  </si>
  <si>
    <t>新規取引先追加＞取引先編集モーダル</t>
  </si>
  <si>
    <t>新規取引先追加ボタンを押下する</t>
  </si>
  <si>
    <t>取引先編集モーダルが開くこと</t>
  </si>
  <si>
    <t xml:space="preserve">支払方法を押下する
</t>
  </si>
  <si>
    <t>プルダウンで選択肢が表示されること</t>
  </si>
  <si>
    <t xml:space="preserve">1.支払方法で「振込」を選択する
2.金融機関名を押下する
</t>
  </si>
  <si>
    <t xml:space="preserve">任意の文字列を入力する
</t>
  </si>
  <si>
    <t xml:space="preserve">入力した文字列を含む金融機関名が絞り込まれてプルダウンに表示されること
</t>
  </si>
  <si>
    <t xml:space="preserve">1.任意の金融機関名を選択する
2.支店名を押下する
</t>
  </si>
  <si>
    <t xml:space="preserve">入力した文字列を含む支店名が絞り込まれてプルダウンに表示されること
</t>
  </si>
  <si>
    <t>普通</t>
  </si>
  <si>
    <t xml:space="preserve">口座情報「普通」を選択する
</t>
  </si>
  <si>
    <t>当座</t>
  </si>
  <si>
    <t xml:space="preserve">口座情報「当座」を選択する
</t>
  </si>
  <si>
    <t>貯蓄</t>
  </si>
  <si>
    <t xml:space="preserve">口座情報「貯蓄」を選択する
</t>
  </si>
  <si>
    <t xml:space="preserve">口座情報「その他」を選択する
</t>
  </si>
  <si>
    <t xml:space="preserve">半角数字のみ７ケタまでしか入力できないこと
</t>
  </si>
  <si>
    <t>？アイコンにマウスを乗せる</t>
  </si>
  <si>
    <t xml:space="preserve">入力可能な文字種の案内が表示されること
</t>
  </si>
  <si>
    <t>文字が入力できること</t>
  </si>
  <si>
    <t>手数料負担先</t>
  </si>
  <si>
    <t xml:space="preserve">取引先設定の内容でデータ化の設定に関する案内が表示されること
</t>
  </si>
  <si>
    <t>当方</t>
  </si>
  <si>
    <t xml:space="preserve">手数料負担先「当方」を選択する
</t>
  </si>
  <si>
    <t>先方</t>
  </si>
  <si>
    <t xml:space="preserve">手数料負担先「先方」を選択する
</t>
  </si>
  <si>
    <t>未指定</t>
  </si>
  <si>
    <t xml:space="preserve">手数料負担先「未指定」を選択する
</t>
  </si>
  <si>
    <t>登録番号の説明がふきだしで表示されること</t>
  </si>
  <si>
    <t>電話番号</t>
  </si>
  <si>
    <t>電話番号についての説明がふきだしで表示されること</t>
  </si>
  <si>
    <t>入力欄</t>
  </si>
  <si>
    <t>文字列を入力したら空欄の入力欄が新しく表示されること</t>
  </si>
  <si>
    <t>担当者設定</t>
  </si>
  <si>
    <t>従業員選択モーダル</t>
  </si>
  <si>
    <t xml:space="preserve">担当者設定を押下する
</t>
  </si>
  <si>
    <t>従業員選択モーダルが開くこと</t>
  </si>
  <si>
    <t xml:space="preserve">任意の従業員を選択し「閉じる」ボタンを押下する
</t>
  </si>
  <si>
    <t>選択した従業員が表示されていること</t>
  </si>
  <si>
    <t xml:space="preserve">「✕」ボタン
</t>
  </si>
  <si>
    <t>表示されている従業員が消えること</t>
  </si>
  <si>
    <t>担当部署設定</t>
  </si>
  <si>
    <t xml:space="preserve">担当部署設定を押下する
</t>
  </si>
  <si>
    <t>部署選択モーダル内で任意の部署名を検索し任意の部署を選択する</t>
  </si>
  <si>
    <t>検索結果の件数表示</t>
  </si>
  <si>
    <t xml:space="preserve">検索結果の件数を確認する
</t>
  </si>
  <si>
    <t>表示されている検索結果の件数と一致していること</t>
  </si>
  <si>
    <t xml:space="preserve">上記に続いて「閉じる」ボタンを押下し再度モーダルを開く
</t>
  </si>
  <si>
    <t xml:space="preserve">1.取引先担当部署欄を押下する
2.部署選択モーダルが開くので任意の部署を選択してモーダルを閉じる
</t>
  </si>
  <si>
    <t>請求書テンプレート</t>
  </si>
  <si>
    <t>テンプレート選択なし</t>
  </si>
  <si>
    <t>テンプレートを解除する</t>
  </si>
  <si>
    <t>空欄になり「適用中」にデフォルトテンプレートのリンクが表示されていること</t>
  </si>
  <si>
    <t>デフォルトテンプレートを押下する</t>
  </si>
  <si>
    <t>デフォルトテンプレートの編集画面が別タブで開くこと</t>
  </si>
  <si>
    <t>テンプレート選択あり</t>
  </si>
  <si>
    <t>「選択」ボタンを押下する</t>
  </si>
  <si>
    <t xml:space="preserve">請求書テンプレートを選択モーダルが開くこと
</t>
  </si>
  <si>
    <t>請求書テンプレートを選択モーダル</t>
  </si>
  <si>
    <t xml:space="preserve">モーダル内で任意のテンプレート名を検索し任意のテンプレートを選択する
</t>
  </si>
  <si>
    <t xml:space="preserve">表示されている検索結果の件数と一致していること
</t>
  </si>
  <si>
    <t xml:space="preserve">検索した条件はリセットされているが選択したテンプレートにはチェックが入っていること
</t>
  </si>
  <si>
    <t>新規作成リンク</t>
  </si>
  <si>
    <t xml:space="preserve">「テンプレートの新規作成はこちら」を押下する
</t>
  </si>
  <si>
    <t>テンプレートの追加登録画面が別タブで開くこと</t>
  </si>
  <si>
    <t>選択したテンプレートの表示</t>
  </si>
  <si>
    <t xml:space="preserve">請求書テンプレートを選択モーダルで任意のテンプレートを選択する
</t>
  </si>
  <si>
    <t>選択したテンプレートが表示されていること</t>
  </si>
  <si>
    <t>詳細リンク</t>
  </si>
  <si>
    <t>「詳細」を押下する</t>
  </si>
  <si>
    <t xml:space="preserve">選択中しているテンプレートの編集画面が別タブで開くこと
</t>
  </si>
  <si>
    <t>選択中のテンプレートの解除</t>
  </si>
  <si>
    <t>「解除」ボタンを押下する</t>
  </si>
  <si>
    <t>下記3か所が解除されること
・テンプレート名の表示が消える
・解除ボタンが消える
・詳細リンクが消える</t>
  </si>
  <si>
    <t>社内宛名</t>
  </si>
  <si>
    <t xml:space="preserve">社内宛名についての説明がふきだしで表示されること
</t>
  </si>
  <si>
    <t xml:space="preserve">文字列を入力したら保存ボタン横の「社内宛名が未入力です」という表示が消えること
</t>
  </si>
  <si>
    <t>アップロードサイト登録用URL</t>
  </si>
  <si>
    <t xml:space="preserve">アップロードサイト登録用URLの表示を確認する
</t>
  </si>
  <si>
    <t>未入力と表示されていること</t>
  </si>
  <si>
    <t>送付先メールアドレス</t>
  </si>
  <si>
    <t xml:space="preserve">送付先メールアドレスの表示を確認する
</t>
  </si>
  <si>
    <t>送付先住所</t>
  </si>
  <si>
    <t xml:space="preserve">送付先住所の表示を確認する
</t>
  </si>
  <si>
    <t>取引先への送付先変更連絡ボタン</t>
  </si>
  <si>
    <t xml:space="preserve">「取引先への送付先変更連絡ボタン」を確認する
</t>
  </si>
  <si>
    <t>非活性になっていること</t>
  </si>
  <si>
    <t>請求書受領確認</t>
  </si>
  <si>
    <t xml:space="preserve">請求書受領確認についての説明がふきだしで表示されること
</t>
  </si>
  <si>
    <t>ON/OFF</t>
  </si>
  <si>
    <t xml:space="preserve">トグルスイッチを切り替える
</t>
  </si>
  <si>
    <t>ON/OFF切り替えできること</t>
  </si>
  <si>
    <t>非活性</t>
  </si>
  <si>
    <t xml:space="preserve">下記２点が未入力の場合
・取引先名
・支払方法（「振込」の金融機関情報が入力されていないとき）
</t>
  </si>
  <si>
    <t>TD単体の場合は取引先名のみ対象</t>
  </si>
  <si>
    <t>活性化</t>
  </si>
  <si>
    <t>上記２点を入力する</t>
  </si>
  <si>
    <t xml:space="preserve">ボタンが押下できるようになること
</t>
  </si>
  <si>
    <t>閉じるボタン</t>
  </si>
  <si>
    <t xml:space="preserve">「閉じる」ボタンを押下する
</t>
  </si>
  <si>
    <t xml:space="preserve">取引先編集モーダルが閉じ、入力した内容は保存されないこと
</t>
  </si>
  <si>
    <t>取引先新規登録</t>
  </si>
  <si>
    <t>取引先を新規で追加する</t>
  </si>
  <si>
    <t>取引先編集モーダルに任意の内容を入力し保存ボタンを押下する</t>
  </si>
  <si>
    <t>新しい取引先が追加されること</t>
  </si>
  <si>
    <t>既存の取引先＞取引先編集モーダル</t>
  </si>
  <si>
    <t>取引先一覧上から上記で追加した取引先を開く</t>
  </si>
  <si>
    <t xml:space="preserve">入力した内容が保存されていること
</t>
  </si>
  <si>
    <t>識別コード</t>
  </si>
  <si>
    <t xml:space="preserve">識別コードについての説明がふきだしで表示されること
</t>
  </si>
  <si>
    <t>識別コードを確認する</t>
  </si>
  <si>
    <t xml:space="preserve">大文字の英数字６文字が表示されていること
</t>
  </si>
  <si>
    <t xml:space="preserve">アップロードサイト登録用URLを確認する
</t>
  </si>
  <si>
    <t>URLが表示されていること</t>
  </si>
  <si>
    <t>URLを開く</t>
  </si>
  <si>
    <t xml:space="preserve">請求書アップローダーにアクセスできること
</t>
  </si>
  <si>
    <t xml:space="preserve">送付先メールアドレスを確認する
</t>
  </si>
  <si>
    <t xml:space="preserve">メールアドレスが表示されていること
</t>
  </si>
  <si>
    <t xml:space="preserve">送付先住所を確認する
</t>
  </si>
  <si>
    <t xml:space="preserve">送り先に「社内宛名」に指定した文字列が表示されていること
</t>
  </si>
  <si>
    <t>取引先への送付先変更連絡モーダル</t>
  </si>
  <si>
    <t xml:space="preserve">「取引先への送付先変更連絡ボタン」を押下する
</t>
  </si>
  <si>
    <t xml:space="preserve">取引先への送付先変更連絡モーダルが開くこと
</t>
  </si>
  <si>
    <t>プレビューへ切替え</t>
  </si>
  <si>
    <t xml:space="preserve">「プレビューへ切替え」ボタンを押下する
</t>
  </si>
  <si>
    <t>プレビュー画面に切り替わるここと</t>
  </si>
  <si>
    <t>入力モードへ切替え</t>
  </si>
  <si>
    <t xml:space="preserve">「入力モードへ切替え」ボタンを押下する
</t>
  </si>
  <si>
    <t>入力画面に切り替わること</t>
  </si>
  <si>
    <t xml:space="preserve">1.取引先名と支払方法と担当者設定を編集して「保存」ボタンを押下する
2.取引先一覧および取引先編集モーダルを確認する
</t>
  </si>
  <si>
    <t>編集した内容が保存されていること</t>
  </si>
  <si>
    <t>編集項目は任意でもかまいません</t>
  </si>
  <si>
    <t>取引先一覧</t>
  </si>
  <si>
    <t xml:space="preserve">登録した取引先を取引先一覧で確認する
</t>
  </si>
  <si>
    <t xml:space="preserve">登録した内容と一致していること
</t>
  </si>
  <si>
    <t xml:space="preserve">取引先コードと取引先名で「▲▼」を押下する
</t>
  </si>
  <si>
    <t>並び替えできること</t>
  </si>
  <si>
    <t>取引先インポートモーダル</t>
  </si>
  <si>
    <t xml:space="preserve">「インポート」ボタンを押下する
</t>
  </si>
  <si>
    <t xml:space="preserve">取引先インポートモーダルが開くこと
</t>
  </si>
  <si>
    <t xml:space="preserve">サンプルのダウンロードはこちらを押下する
</t>
  </si>
  <si>
    <t>サンプルのファイルがダウンロードされること</t>
  </si>
  <si>
    <t xml:space="preserve">現在の設定内容をエクスポートを押下する
</t>
  </si>
  <si>
    <t xml:space="preserve">取引先エクスポートモーダルが開くこと
</t>
  </si>
  <si>
    <t>インポート結果の一覧を確認する</t>
  </si>
  <si>
    <t xml:space="preserve">インポート結果の最新5件までが表示されていること
</t>
  </si>
  <si>
    <t xml:space="preserve">全てのインポート結果を表示にチェックを入れる
</t>
  </si>
  <si>
    <t>全てのインポート結果が表示されること</t>
  </si>
  <si>
    <t xml:space="preserve">インポートファイルを選択する
</t>
  </si>
  <si>
    <t xml:space="preserve">インポートボタンが活性化すること
</t>
  </si>
  <si>
    <t xml:space="preserve">キャンセルボタンを押下する
</t>
  </si>
  <si>
    <t xml:space="preserve">取引先インポートモーダルが閉じること
</t>
  </si>
  <si>
    <t xml:space="preserve">インポートファイルを選択しインポートボタンを押下する
</t>
  </si>
  <si>
    <t xml:space="preserve">インポートが開始となり、インポート結果に表示されること
</t>
  </si>
  <si>
    <t>インポート失敗</t>
  </si>
  <si>
    <t>インポートが失敗する</t>
  </si>
  <si>
    <t xml:space="preserve">メッセージに失敗した理由が記載されていてダウンロードボタンは白く表示されていること
</t>
  </si>
  <si>
    <t xml:space="preserve">ダウンロードボタンを押下しダウンロードしたファイルの内容を確認する
</t>
  </si>
  <si>
    <t>失敗した理由が記載されていること</t>
  </si>
  <si>
    <t>インポート成功</t>
  </si>
  <si>
    <t>インポートが成功する</t>
  </si>
  <si>
    <t xml:space="preserve">メッセージに正常に成功したことが表示されていてダウンロードボタンは緑で表示されていること
</t>
  </si>
  <si>
    <t>備考欄に「新しく登録しました」と記載されている</t>
  </si>
  <si>
    <t>エクスポート</t>
  </si>
  <si>
    <t>取引先エクスポートモーダル</t>
  </si>
  <si>
    <t xml:space="preserve">「エクスポート」ボタンを押下する
</t>
  </si>
  <si>
    <t xml:space="preserve">インポート画面へ移動を押下する
</t>
  </si>
  <si>
    <t>エクスポート結果の一覧を確認する</t>
  </si>
  <si>
    <t xml:space="preserve">エクスポート結果の最新5件までが表示されていること
</t>
  </si>
  <si>
    <t xml:space="preserve">最新の100件を表示にチェックを入れる
</t>
  </si>
  <si>
    <t xml:space="preserve">最新の100件が表示されること
</t>
  </si>
  <si>
    <t xml:space="preserve">たぶんエクスポートの履歴が100件以上あるテナントが無いのでエクスポートした件数が全部表示されればOKです
</t>
  </si>
  <si>
    <t xml:space="preserve">エクスポートボタンを押下する
</t>
  </si>
  <si>
    <t xml:space="preserve">ダウンロードボタンが表示されること
</t>
  </si>
  <si>
    <t>既存の取引先が記載されていること</t>
  </si>
  <si>
    <t>表示設定を変更して取引先一覧の表示を確認する</t>
  </si>
  <si>
    <t xml:space="preserve">表示件数を変更し取引先一覧に表示されている件数と一致しているか確認する
</t>
  </si>
  <si>
    <t xml:space="preserve">ボタン押下でページが遷移すること
</t>
  </si>
  <si>
    <t xml:space="preserve">ページ送りした際に表示崩れが無いこと
</t>
  </si>
  <si>
    <t xml:space="preserve">左記の検索条件を指定して検索ボタンを押下する
</t>
  </si>
  <si>
    <t>登録事業者名</t>
  </si>
  <si>
    <t>有効開始日</t>
  </si>
  <si>
    <t>自動照合結果</t>
  </si>
  <si>
    <t>担当者</t>
  </si>
  <si>
    <t>担当部署</t>
  </si>
  <si>
    <t>請求書受領状態</t>
  </si>
  <si>
    <t>未受領</t>
  </si>
  <si>
    <t>凍結状態</t>
  </si>
  <si>
    <t>未凍結</t>
  </si>
  <si>
    <t>凍結済み</t>
  </si>
  <si>
    <t xml:space="preserve">検索条件をリセットを押下する
</t>
  </si>
  <si>
    <t>取引先一覧上にマウスを乗せる</t>
  </si>
  <si>
    <t xml:space="preserve">一番右の列に「凍結する」ボタンが表示されること
</t>
  </si>
  <si>
    <t xml:space="preserve">任意の取引先の「凍結する」ボタンを押下する
</t>
  </si>
  <si>
    <t>取引先が凍結され一覧上に表示されなくなっていること</t>
  </si>
  <si>
    <t>定期支払設定タブ</t>
  </si>
  <si>
    <t>作成＞作成モーダル</t>
  </si>
  <si>
    <t>作成ボタンを押下する</t>
  </si>
  <si>
    <t xml:space="preserve">作成モーダルが開く
</t>
  </si>
  <si>
    <t>毎週</t>
  </si>
  <si>
    <t>「毎週」ボタンを押下する</t>
  </si>
  <si>
    <t xml:space="preserve">プルダウンメニューに七曜日が表示されること
</t>
  </si>
  <si>
    <t>毎月</t>
  </si>
  <si>
    <t>「毎月」ボタンを押下する</t>
  </si>
  <si>
    <t xml:space="preserve">プルダウンメニューに「1日～30日と末日」が表示されること
</t>
  </si>
  <si>
    <t>1.カレンダーで日付を選択する
2.「✕」ボタンを押下する</t>
  </si>
  <si>
    <t>日付の入力と削除ができること</t>
  </si>
  <si>
    <t>請求金額</t>
  </si>
  <si>
    <t>明細入力タブで明細を作成する</t>
  </si>
  <si>
    <t>金額が反映される</t>
  </si>
  <si>
    <t>支払金額</t>
  </si>
  <si>
    <t xml:space="preserve">金額が反映される
</t>
  </si>
  <si>
    <t>支払設定タブ</t>
  </si>
  <si>
    <t>登録日の当月</t>
  </si>
  <si>
    <t>登録日の当月ボタンを押下する</t>
  </si>
  <si>
    <t>登録日の翌月</t>
  </si>
  <si>
    <t>登録日の翌月ボタンを押下する</t>
  </si>
  <si>
    <t>選択ボタンを押下する</t>
  </si>
  <si>
    <t xml:space="preserve">取引先選択モーダルが表示されること
</t>
  </si>
  <si>
    <t xml:space="preserve">選択した取引先名が表示されること
</t>
  </si>
  <si>
    <t xml:space="preserve">取引先コードが設定されている取引先を選択する
</t>
  </si>
  <si>
    <t xml:space="preserve">選択した取引先に設定されている取引先コードが表示されること
</t>
  </si>
  <si>
    <t>支払方法の表示を確認する</t>
  </si>
  <si>
    <t xml:space="preserve">選択した取引先に設定されている支払方法に自動でチェックが入っていること
</t>
  </si>
  <si>
    <t xml:space="preserve">モーダル上で編集できないこと
</t>
  </si>
  <si>
    <t>明細入力タブ</t>
  </si>
  <si>
    <t>作成ボタン</t>
  </si>
  <si>
    <t>明細入力モーダル</t>
  </si>
  <si>
    <t xml:space="preserve">明細入力モーダルが開く
</t>
  </si>
  <si>
    <t>1.任意の文字列を入力する
2.「✕」ボタンを押下する</t>
  </si>
  <si>
    <t>税込金額</t>
  </si>
  <si>
    <t>文字列の入力ができること</t>
  </si>
  <si>
    <t>借方請求明細科目を押下する</t>
  </si>
  <si>
    <t xml:space="preserve">プルダウンで選択肢が表示されること
</t>
  </si>
  <si>
    <t>貸方請求明細科目を押下する</t>
  </si>
  <si>
    <t xml:space="preserve">プロジェクトを押下する
</t>
  </si>
  <si>
    <t xml:space="preserve">プロジェクト選択モーダルが開くこと
</t>
  </si>
  <si>
    <t>費用負担部署を押下する</t>
  </si>
  <si>
    <t>＋ボタン</t>
  </si>
  <si>
    <t>＋ボタンを押下する</t>
  </si>
  <si>
    <t>按分の入力欄が表示されること</t>
  </si>
  <si>
    <t>ごみ箱ボタン</t>
  </si>
  <si>
    <t>ごみ箱ボタンを押下する</t>
  </si>
  <si>
    <t>按分の入力欄が消えること</t>
  </si>
  <si>
    <t>明細を保存して左記にチェックを入れる</t>
  </si>
  <si>
    <t>「〇件目（明細名）作成しました」と表示されること</t>
  </si>
  <si>
    <t>明細を入力してキャンセルボタンを押下する</t>
  </si>
  <si>
    <t xml:space="preserve">明細入力モーダルが閉じ、入力していた明細は保存されていないこと
</t>
  </si>
  <si>
    <t xml:space="preserve">明細を入力して作成ボタンを押下する
</t>
  </si>
  <si>
    <t>明細が作成されること</t>
  </si>
  <si>
    <t>明細一覧</t>
  </si>
  <si>
    <t xml:space="preserve">明細一覧の表示を確認する
</t>
  </si>
  <si>
    <t xml:space="preserve">作成した明細の内容が反映されていること
</t>
  </si>
  <si>
    <t>一覧上で任意の明細を押下し「編集」を選択する</t>
  </si>
  <si>
    <t>明細入力モーダルが開くこと</t>
  </si>
  <si>
    <t>明細を編集しキャンセルボタンを押下する</t>
  </si>
  <si>
    <t xml:space="preserve">明細入力モーダルが閉じ、編集した内容は保存されていないこと
</t>
  </si>
  <si>
    <t>明細を編集し保存ボタンを押下する</t>
  </si>
  <si>
    <t xml:space="preserve">編集した内容が保存されていること
</t>
  </si>
  <si>
    <t>編集を押下して開いたモーダル内を確認する</t>
  </si>
  <si>
    <t>「入力内容を再利用する」は表示されていないこと</t>
  </si>
  <si>
    <t xml:space="preserve">明細入力モーダルが閉じ、明細一覧から削除した明細が消えていること
</t>
  </si>
  <si>
    <t>コピーを作成</t>
  </si>
  <si>
    <t xml:space="preserve">一覧上で任意の明細を押下し「コピーを作成」を選択する
</t>
  </si>
  <si>
    <t xml:space="preserve">明細入力モーダルが閉じ、明細は作成されていないこと
</t>
  </si>
  <si>
    <t>明細を編集し作成ボタンを押下する</t>
  </si>
  <si>
    <t xml:space="preserve">編集した内容で明細が作成されていること
</t>
  </si>
  <si>
    <t>明細を作成したら左記にチェックを入れる</t>
  </si>
  <si>
    <t xml:space="preserve">編集を押下して開いたモーダル内を確認する
</t>
  </si>
  <si>
    <t>「削除」ボタンは表示されていないこと</t>
  </si>
  <si>
    <t xml:space="preserve">一覧上で任意の明細を押下し「削除」を選択する
</t>
  </si>
  <si>
    <t>明細が一覧上から消えること</t>
  </si>
  <si>
    <t xml:space="preserve">表示設定を変更して明細一覧の表示を確認する
</t>
  </si>
  <si>
    <t>その他タブ</t>
  </si>
  <si>
    <t xml:space="preserve">任意のラベルを設定する
</t>
  </si>
  <si>
    <t>ラベルが設定できること</t>
  </si>
  <si>
    <t>選択ボタン</t>
  </si>
  <si>
    <t xml:space="preserve">関連書類選択モーダルが開くこと
</t>
  </si>
  <si>
    <t>関連書類選択モーダル</t>
  </si>
  <si>
    <t>検索結果</t>
  </si>
  <si>
    <t>一覧左上に表示されている検索結果の件数表示を確認する</t>
  </si>
  <si>
    <t>検索条件を指定して検索した件数が表示されていること</t>
  </si>
  <si>
    <t>一覧左上に表示されている選択の件数表示を確認する</t>
  </si>
  <si>
    <t>チェックを入れて選択した書類の件数が表示されていること</t>
  </si>
  <si>
    <t>書類IDを押下する</t>
  </si>
  <si>
    <t>国税関係書類画面が別タブで開くこと</t>
  </si>
  <si>
    <t xml:space="preserve">クリップのアイコンにマウスを乗せる
</t>
  </si>
  <si>
    <t>ふきだしで画像が表示されること</t>
  </si>
  <si>
    <t>書類種別を確認する</t>
  </si>
  <si>
    <t xml:space="preserve">設定されている書類種別が表示されていること
</t>
  </si>
  <si>
    <t xml:space="preserve">書類タイトルを確認する
</t>
  </si>
  <si>
    <t xml:space="preserve">入力されている書類タイトルが表示されていること
</t>
  </si>
  <si>
    <t>取引先名を確認する</t>
  </si>
  <si>
    <t xml:space="preserve">選択されている取引先名が表示されていること
</t>
  </si>
  <si>
    <t xml:space="preserve">取引金額を確認する
</t>
  </si>
  <si>
    <t xml:space="preserve">入力されている金額が表示されていること
</t>
  </si>
  <si>
    <t xml:space="preserve">「▲▼」を押下する
</t>
  </si>
  <si>
    <t>メモを確認する</t>
  </si>
  <si>
    <t xml:space="preserve">入力されていメモが表示されていること
</t>
  </si>
  <si>
    <t xml:space="preserve">左記の条件を指定して「指定した条件で検索」ボタンを押下する
</t>
  </si>
  <si>
    <t xml:space="preserve">1.任意の条件を指定して検索する
2.「✕」ボタンでモーダルを閉じる
3.再度関連書類選択モーダルを開く
</t>
  </si>
  <si>
    <t>検索条件が保持されていること</t>
  </si>
  <si>
    <t>解除</t>
  </si>
  <si>
    <t xml:space="preserve">関連書類選択モーダルで選択されている書類のチェックを外す
</t>
  </si>
  <si>
    <t>関連書類一覧上から消えていること</t>
  </si>
  <si>
    <t>チェックを入れて書類を選択し「OK」ボタンを押下する</t>
  </si>
  <si>
    <t>関連書類一覧に選択した書類が表示されていること</t>
  </si>
  <si>
    <t>解除ボタンを押下する</t>
  </si>
  <si>
    <t xml:space="preserve">一覧上から消え、関連書類選択モーダルではチェックが外れていること
</t>
  </si>
  <si>
    <t>一括解除</t>
  </si>
  <si>
    <t>実行確認モーダル</t>
  </si>
  <si>
    <t>一括解除ボタンを押下する</t>
  </si>
  <si>
    <t>一括解除を実行してよいかの確認モーダルが表示される</t>
  </si>
  <si>
    <t>一括解除は実行されないこと</t>
  </si>
  <si>
    <t xml:space="preserve">一覧上から全ての書類が消え、関連書類選択モーダルではチェックが外れていること
</t>
  </si>
  <si>
    <t>定期支払設定を作成しキャンセルボタンを押下する</t>
  </si>
  <si>
    <t xml:space="preserve">作成モーダルが閉じ、設定は保存されていないこと
</t>
  </si>
  <si>
    <t>定期支払設定を作成し保存ボタンを押下する</t>
  </si>
  <si>
    <t>作成した定期支払設定が定期支払一覧上に保存されていること</t>
  </si>
  <si>
    <t>請求書の自動作成</t>
  </si>
  <si>
    <t xml:space="preserve">設定通りに請求書が自動で作成されているかを確認する
</t>
  </si>
  <si>
    <t xml:space="preserve">設定通りに請求書が自動で作成されていること
</t>
  </si>
  <si>
    <t xml:space="preserve">テスト実行日翌日の曜日や日付を指定して、実際に請求書が作成されることを確認してください
</t>
  </si>
  <si>
    <t>10/23に設定
dev-tkti2@outlook.jp</t>
  </si>
  <si>
    <t>定期支払一覧</t>
  </si>
  <si>
    <t>定期支払一覧の表示を確認する</t>
  </si>
  <si>
    <t xml:space="preserve">作成した定期支払設定の内容が反映されていること
</t>
  </si>
  <si>
    <t>定期支払一覧上で任意の設定の「編集」ボタンを押下する</t>
  </si>
  <si>
    <t>選択した定期支払設定の編集モーダルが表示されること</t>
  </si>
  <si>
    <t>定期支払設定を編集しキャンセルボタンを押下する</t>
  </si>
  <si>
    <t xml:space="preserve">作成モーダルが閉じ、編集した設定は保存されていないこと
</t>
  </si>
  <si>
    <t>定期支払設定を編集し保存ボタンを押下する</t>
  </si>
  <si>
    <t>編集した設定が保存されていること</t>
  </si>
  <si>
    <t>定期支払一覧上で任意の設定の「削除」ボタンを押下する</t>
  </si>
  <si>
    <t xml:space="preserve">選択した定期支払設定が一覧上から消えること
</t>
  </si>
  <si>
    <t>一覧の表示</t>
  </si>
  <si>
    <t>表示設定を変更して定期支払一覧の表示を確認する</t>
  </si>
  <si>
    <t xml:space="preserve">表示件数を変更し定期支払一覧に表示されている件数と一致しているか確認する
</t>
  </si>
  <si>
    <t>件数11件で確認</t>
  </si>
  <si>
    <t>集計画面(インボイス)</t>
  </si>
  <si>
    <t>検索条件を押下して展開
任意の検索設定を設定する</t>
  </si>
  <si>
    <t>作成日～から</t>
  </si>
  <si>
    <t>作成日～まで</t>
  </si>
  <si>
    <t>支払ステータス:支払処理済み</t>
  </si>
  <si>
    <t>会計データ出力状況:未出力</t>
  </si>
  <si>
    <t>会計データ出力状況:出力済み</t>
  </si>
  <si>
    <t>支払い状況</t>
  </si>
  <si>
    <t>請求書数</t>
  </si>
  <si>
    <t>支払期日~から</t>
  </si>
  <si>
    <t>支払期日~まで</t>
  </si>
  <si>
    <t>支払希望日~から</t>
  </si>
  <si>
    <t>支払希望日~まで</t>
  </si>
  <si>
    <t>計上日~から</t>
  </si>
  <si>
    <t>計上日~まで</t>
  </si>
  <si>
    <t>登録日~から</t>
  </si>
  <si>
    <t>登録日~まで</t>
  </si>
  <si>
    <t>未払い</t>
  </si>
  <si>
    <t>確認に際し、集計状況のチェックをすべてオフにする必要がある</t>
  </si>
  <si>
    <t>汎用マスタ(コード)</t>
  </si>
  <si>
    <t>汎用マスタ(名称)</t>
  </si>
  <si>
    <t>未集計</t>
  </si>
  <si>
    <t>集計済み</t>
  </si>
  <si>
    <t>未出力</t>
  </si>
  <si>
    <t>確認に際し、支払い状況・集計状況のチェックをすべてオフにする必要がある</t>
  </si>
  <si>
    <t>出力済み</t>
  </si>
  <si>
    <t>選択した〇件の申請を集計する</t>
  </si>
  <si>
    <t>設定した表示項目が請求書一覧に表示されていること</t>
  </si>
  <si>
    <t>設定した表示項目が請求書一覧に表示されないこと</t>
  </si>
  <si>
    <t>設定した表示項目が設定した順番で請求書一覧に表示されていること</t>
  </si>
  <si>
    <t xml:space="preserve">表示項目設定で該当の表示項目を表示させる
内容を確認する
</t>
  </si>
  <si>
    <t>画像/PDFはプレビューが表示され、対応するファイルの場合は名称が表示される</t>
  </si>
  <si>
    <t>登録日時</t>
  </si>
  <si>
    <t xml:space="preserve">表示項目と表示項目の間をドラッグして幅を変更する
</t>
  </si>
  <si>
    <t>集計詳細画面を開く
左記の項目を編集する
保存する</t>
  </si>
  <si>
    <t xml:space="preserve">左記の表示項目確認する
内容を確認する
</t>
  </si>
  <si>
    <t>合計金額（源泉徴収額）</t>
  </si>
  <si>
    <t>システム設定＞支払口座の設定が必要</t>
  </si>
  <si>
    <t>会計データ出力済みにする</t>
  </si>
  <si>
    <t>会計データ出力済みにするを押下</t>
  </si>
  <si>
    <t xml:space="preserve">会計データ出力状況が出力済みになること
</t>
  </si>
  <si>
    <t>支払処理済みにする</t>
  </si>
  <si>
    <t>支払処理済みにするを押下</t>
  </si>
  <si>
    <t xml:space="preserve">支払い状況が支払処理済みになること
</t>
  </si>
  <si>
    <t>支払先毎集計(振込)</t>
  </si>
  <si>
    <t>左記の項目が表示されているのを確認</t>
  </si>
  <si>
    <t>口座種別</t>
  </si>
  <si>
    <t>支払先毎集計(その他)</t>
  </si>
  <si>
    <t>Edge</t>
  </si>
  <si>
    <t>Firefox</t>
  </si>
  <si>
    <t>Mac/Safari</t>
  </si>
  <si>
    <t>従業員一覧</t>
  </si>
  <si>
    <t>氏名またはメールアドレス</t>
  </si>
  <si>
    <t>任意の文字列を入力して検索を実行する</t>
  </si>
  <si>
    <t>部分一致で検索が実行されていること</t>
  </si>
  <si>
    <t>金田
七浦</t>
  </si>
  <si>
    <t>任意の部署を選択する</t>
  </si>
  <si>
    <t>選択した部署に所属する従業員で絞られること</t>
  </si>
  <si>
    <t>「部署を選択する」モーダル</t>
  </si>
  <si>
    <t>1.検索エリアに任意の文字列を入力する
2.検索ボタンを押す</t>
  </si>
  <si>
    <t>「検索条件をリセット」ボタンを押す</t>
  </si>
  <si>
    <t>検索条件および表示一覧がリセットされること</t>
  </si>
  <si>
    <t>任意の部署をクリック</t>
  </si>
  <si>
    <t>任意の部署をクリックする</t>
  </si>
  <si>
    <t>モーダルが閉じ、クリックした部署が従業員の検索条件としてセットされること</t>
  </si>
  <si>
    <t>選択した部署に所属している従業員で絞られること</t>
  </si>
  <si>
    <t>表示件数を「10」でセットする</t>
  </si>
  <si>
    <t>最大10個まで表示されること</t>
  </si>
  <si>
    <t>表示される順番（優先度）は部署一覧の並び順に準ずる</t>
  </si>
  <si>
    <t>表示件数を「50」でセットする</t>
  </si>
  <si>
    <t>最大50個まで表示されること</t>
  </si>
  <si>
    <t>表示件数を「100」でセットする</t>
  </si>
  <si>
    <t>最大100個まで表示されること</t>
  </si>
  <si>
    <t>保存ボタンを押す</t>
  </si>
  <si>
    <t>検索条件が保存されること？</t>
  </si>
  <si>
    <t>保存ボタンを押さなくても、検索条件は保存されてるっぽい（このボタンの存在意義が無い？）</t>
  </si>
  <si>
    <t>×ボタンを押す</t>
  </si>
  <si>
    <t>モーダル外をクリック</t>
  </si>
  <si>
    <t>モーダル外をクリックする</t>
  </si>
  <si>
    <t>役職</t>
  </si>
  <si>
    <t>任意の役職を選択する</t>
  </si>
  <si>
    <t>選択した役職が割り当てられている従業員で絞られること</t>
  </si>
  <si>
    <t>「役職を選択する」モーダル</t>
  </si>
  <si>
    <t>1つの役職を選択</t>
  </si>
  <si>
    <t>任意の役職を1つ選択して検索を実行する</t>
  </si>
  <si>
    <t>選択した役職に割り当てられている従業員で絞られること</t>
  </si>
  <si>
    <t>「役職なし」を選択して検索を実行する</t>
  </si>
  <si>
    <t>役職が1つも割り当てられていない従業員で絞られること</t>
  </si>
  <si>
    <t>複数の役職を選択</t>
  </si>
  <si>
    <t>任意の役職を複数選択して検索を実行する</t>
  </si>
  <si>
    <t>完全一致で検索が実行されていること</t>
  </si>
  <si>
    <t>任意のラベルを選択して検索を実行する</t>
  </si>
  <si>
    <t>選択したラベルが付与された従業員で絞られること</t>
  </si>
  <si>
    <t>TKのみ対象の機能のためTI+TDとTD単体は対象外としました
（七浦）</t>
  </si>
  <si>
    <t>選択していたラベルがリセットされること</t>
  </si>
  <si>
    <t>権限</t>
  </si>
  <si>
    <t>管理者</t>
  </si>
  <si>
    <t>✅を入れて検索を実行する</t>
  </si>
  <si>
    <t>管理者権限が付与された従業員で絞られること</t>
  </si>
  <si>
    <t>承認者</t>
  </si>
  <si>
    <t>承認者権限が付与された従業員で絞られること</t>
  </si>
  <si>
    <t>集計者</t>
  </si>
  <si>
    <t>集計者権限が付与された従業員で絞られること</t>
  </si>
  <si>
    <t>取引先管理</t>
  </si>
  <si>
    <t>取引先管理権限が付与された従業員で絞られること</t>
  </si>
  <si>
    <t>任意の部署を検索条件に設定したうえで、✅を入れて検索を実行する</t>
  </si>
  <si>
    <t>設定した部署もしくはその下位部署に所属している従業員で絞られること</t>
  </si>
  <si>
    <t>主所属のみ</t>
  </si>
  <si>
    <t>主所属部署として、設定した部署に所属している従業員で絞られること</t>
  </si>
  <si>
    <t>表示条件</t>
  </si>
  <si>
    <t>凍結済みアカウント</t>
  </si>
  <si>
    <t>凍結された従業員で絞られること</t>
  </si>
  <si>
    <t>「検索条件をリセット」をクリックする</t>
  </si>
  <si>
    <t>「この条件で検索」をクリックする</t>
  </si>
  <si>
    <t>設定した検索条件に沿って検索が実行されること</t>
  </si>
  <si>
    <t>従業員を追加する</t>
  </si>
  <si>
    <t>「従業員を追加する」ボタンを押す</t>
  </si>
  <si>
    <t>従業員追加モーダルが表示されること</t>
  </si>
  <si>
    <t>従業員追加モーダル</t>
  </si>
  <si>
    <t>任意に内容を入力し、「追加」ボタンを押す</t>
  </si>
  <si>
    <t>従業員を追加できること
※メールアドレスと氏名の入力は必須</t>
  </si>
  <si>
    <t>所属部署を追加する</t>
  </si>
  <si>
    <t>「所属部署を追加する」ボタンを押す</t>
  </si>
  <si>
    <t>2つ目の部署/役職設定エリアが出てくること</t>
  </si>
  <si>
    <t>主所属部署</t>
  </si>
  <si>
    <t>主所属部署にある「除外する」ボタンを押す</t>
  </si>
  <si>
    <t>エリアが削除されること</t>
  </si>
  <si>
    <t>2つ目の所属部署を追加している場合は、それが主所属部署に繰り上がる</t>
  </si>
  <si>
    <t>所属部署にある「除外する」ボタンを押す</t>
  </si>
  <si>
    <t>従業員インポートモーダル</t>
  </si>
  <si>
    <t>xlsxを選択</t>
  </si>
  <si>
    <t>Excelファイルを選択（又はドラッグアンドドロップ）し、「インポート」ボタンを押す</t>
  </si>
  <si>
    <t>インポートのジョブを開始できること</t>
  </si>
  <si>
    <t>インポート対象を選択</t>
  </si>
  <si>
    <t>未選択のままインポートを開始する</t>
  </si>
  <si>
    <t>すべてのシートに対してインポートが実行されること</t>
  </si>
  <si>
    <t>部署を選択してインポートを開始する</t>
  </si>
  <si>
    <t>部署シートのみインポートが実行されること</t>
  </si>
  <si>
    <t>役職を選択してインポートを開始する</t>
  </si>
  <si>
    <t>役職シートのみインポートが実行されること</t>
  </si>
  <si>
    <t>部署役職紐づけ</t>
  </si>
  <si>
    <t>部署役職紐づけを選択してインポートを開始する</t>
  </si>
  <si>
    <t>部署役職紐づけシートのみインポートが実行されること</t>
  </si>
  <si>
    <t>従業員ラベル</t>
  </si>
  <si>
    <t>従業員ラベルを選択してインポートを開始する</t>
  </si>
  <si>
    <t>従業員ラベルシートのみインポートが実行されること</t>
  </si>
  <si>
    <t>従業員を選択してインポートを開始する</t>
  </si>
  <si>
    <t>従業員シートのみインポートが実行されること</t>
  </si>
  <si>
    <t>従業員毎の経費科目表示設定</t>
  </si>
  <si>
    <t>従業員毎の経費科目表示設定を選択してインポートを開始する</t>
  </si>
  <si>
    <t>従業員毎の経費科目表示設定シートのみインポートが実行されること</t>
  </si>
  <si>
    <t>定期情報</t>
  </si>
  <si>
    <t>定期情報を選択してインポートを開始する</t>
  </si>
  <si>
    <t>定期情報シートのみインポートが実行されること</t>
  </si>
  <si>
    <t>申請フロー作成</t>
  </si>
  <si>
    <t>申請フロー作成を選択してインポートを開始する</t>
  </si>
  <si>
    <t>申請フロー作成シートのみインポートが実行されること</t>
  </si>
  <si>
    <t>承認者選択フロー作成</t>
  </si>
  <si>
    <t>承認者選択フロー作成を選択してインポートを開始する</t>
  </si>
  <si>
    <t>承認者選択フロー作成シートのみインポートが実行されること</t>
  </si>
  <si>
    <t>申請フロー登録</t>
  </si>
  <si>
    <t>申請フロー登録を選択してインポートを開始する</t>
  </si>
  <si>
    <t>申請フロー登録シートのみインポートが実行されること</t>
  </si>
  <si>
    <t>結果一覧</t>
  </si>
  <si>
    <t>インポート結果カラム</t>
  </si>
  <si>
    <t>ダウンロード（成功時）</t>
  </si>
  <si>
    <t>ダウンロードボタンを押す</t>
  </si>
  <si>
    <t>ダウンロードできること</t>
  </si>
  <si>
    <t>ダウンロード（失敗時）</t>
  </si>
  <si>
    <t>【補足確認】
インポートの整合性確認</t>
  </si>
  <si>
    <t>インポートで新規登録または更新した内容が正しく反映されているかを確認する</t>
  </si>
  <si>
    <t>正しく反映されていること</t>
  </si>
  <si>
    <t>全種シート確認するか、ランダムに選抜するか…</t>
  </si>
  <si>
    <t>「申請フロー（登録）」で怪しい挙動
(水木)本番不具合なので対象外とします</t>
  </si>
  <si>
    <t>https://beartail.atlassian.net/browse/SC-185</t>
  </si>
  <si>
    <t>従業員エクスポートモーダル</t>
  </si>
  <si>
    <t>最新のエクスポートファイル作成を開始</t>
  </si>
  <si>
    <t>「最新のエクスポートファイル作成を開始」ボタンを押す</t>
  </si>
  <si>
    <t>エクスポートのジョブが開始すること</t>
  </si>
  <si>
    <t>エクスポート対象</t>
  </si>
  <si>
    <t>未選択のままエクスポートを開始する</t>
  </si>
  <si>
    <t>すべてのシートに対してエクスポートが実行されること</t>
  </si>
  <si>
    <t>部署を選択してエクスポートを開始する</t>
  </si>
  <si>
    <t>部署シートのみエクスポートが実行されること</t>
  </si>
  <si>
    <t>役職を選択してエクスポートを開始する</t>
  </si>
  <si>
    <t>役職シートのみエクスポートが実行されること</t>
  </si>
  <si>
    <t>部署役職紐づけを選択してエクスポートを開始する</t>
  </si>
  <si>
    <t>部署役職紐づけシートのみエクスポートが実行されること</t>
  </si>
  <si>
    <t>従業員ラベルを選択してエクスポートを開始する</t>
  </si>
  <si>
    <t>従業員ラベルシートのみエクスポートが実行されること</t>
  </si>
  <si>
    <t>従業員を選択してエクスポートを開始する</t>
  </si>
  <si>
    <t>従業員シートのみエクスポートが実行されること</t>
  </si>
  <si>
    <t>従業員毎の経費科目表示設定を選択してエクスポートを開始する</t>
  </si>
  <si>
    <t>従業員毎の経費科目表示設定シートのみエクスポートが実行されること</t>
  </si>
  <si>
    <t>定期情報を選択してエクスポートを開始する</t>
  </si>
  <si>
    <t>定期情報シートのみエクスポートが実行されること</t>
  </si>
  <si>
    <t>申請フロー作成を選択してエクスポートを開始する</t>
  </si>
  <si>
    <t>申請フロー作成シートのみエクスポートが実行されること</t>
  </si>
  <si>
    <t>承認者選択フロー作成を選択してエクスポートを開始する</t>
  </si>
  <si>
    <t>承認者選択フロー作成シートのみエクスポートが実行されること</t>
  </si>
  <si>
    <t>申請フロー登録を選択してエクスポートを開始する</t>
  </si>
  <si>
    <t>申請フロー登録シートのみエクスポートが実行されること</t>
  </si>
  <si>
    <t>ダウンロードカラム</t>
  </si>
  <si>
    <t>【補足確認】
エクスポートの整合性確認</t>
  </si>
  <si>
    <t>エクスポートされた内容と実際の内容を比較し、不整合が無いか確認する</t>
  </si>
  <si>
    <t>不整合が無いこと</t>
  </si>
  <si>
    <t>全シート確認</t>
  </si>
  <si>
    <t>表示件数（一覧上部または下部）</t>
  </si>
  <si>
    <t>プルダウンから「10」を選択する</t>
  </si>
  <si>
    <t>1ページ当たり10人で表示されること</t>
  </si>
  <si>
    <t>表示件数（一覧下部）も自動で「10」になる</t>
  </si>
  <si>
    <t>プルダウンから「30」を選択する</t>
  </si>
  <si>
    <t>1ページ当たり30人で表示されること</t>
  </si>
  <si>
    <t>表示件数（一覧下部）も自動で「30」になる</t>
  </si>
  <si>
    <t>プルダウンから「50」を選択する</t>
  </si>
  <si>
    <t>1ページ当たり50人で表示されること</t>
  </si>
  <si>
    <t>表示件数（一覧下部）も自動で「50」になる</t>
  </si>
  <si>
    <t>プルダウンから「100」を選択する</t>
  </si>
  <si>
    <t>1ページ当たり100人で表示されること</t>
  </si>
  <si>
    <t>表示件数（一覧下部）も自動で「100」になる</t>
  </si>
  <si>
    <t>ページネーション（一覧上部または下部）</t>
  </si>
  <si>
    <t>任意のページ番号を押す</t>
  </si>
  <si>
    <t>該当のページが表示されること</t>
  </si>
  <si>
    <t>＞</t>
  </si>
  <si>
    <t>「＞」を押す</t>
  </si>
  <si>
    <t>次のページが表示されること</t>
  </si>
  <si>
    <t>＞＞</t>
  </si>
  <si>
    <t>「＞＞」を押す</t>
  </si>
  <si>
    <t>最後のページが表示されること</t>
  </si>
  <si>
    <t>＜</t>
  </si>
  <si>
    <t>「＜」を押す</t>
  </si>
  <si>
    <t>前のページが表示されること</t>
  </si>
  <si>
    <t>＜＜</t>
  </si>
  <si>
    <t>「＜＜」を押す</t>
  </si>
  <si>
    <t>最初のページが表示されること</t>
  </si>
  <si>
    <t>従業員カラム</t>
  </si>
  <si>
    <t>従業員カラムを確認する</t>
  </si>
  <si>
    <t>従業員名、メールアドレス、社員番号(任意)が記載されること</t>
  </si>
  <si>
    <t>部署・役職カラム</t>
  </si>
  <si>
    <t>部署・役職カラムを確認する</t>
  </si>
  <si>
    <t>従業員の所属部署と役職が記載されること</t>
  </si>
  <si>
    <t>・所属部署がない時は「所属部署無し」と記載される
・承認者権限が付いている時は「承」と記載される</t>
  </si>
  <si>
    <t>権限カラム</t>
  </si>
  <si>
    <t>権限カラムを確認する</t>
  </si>
  <si>
    <t>以下の権限が記載されること
・管理者
・承認者
・集計者
・取引先管理</t>
  </si>
  <si>
    <t>ステータスカラム</t>
  </si>
  <si>
    <t>ステータスカラムを確認する</t>
  </si>
  <si>
    <t>以下の情報が記載されること
・口座
・定期区間
・代理人（設定済みの時のみ記載）</t>
  </si>
  <si>
    <t>設定されている時は「設定済」、そうでない時は「未設定」と記載される</t>
  </si>
  <si>
    <t>TI+TDとTDは代理人の表示のみ</t>
  </si>
  <si>
    <t>「設定済」または「未設定」をクリックする</t>
  </si>
  <si>
    <t>設定モーダルが表示されること</t>
  </si>
  <si>
    <t>歯車アイコン</t>
  </si>
  <si>
    <t>口座を設定する</t>
  </si>
  <si>
    <t>「口座を設定する」を押す</t>
  </si>
  <si>
    <t>経費精算払込口座モーダルが表示されること</t>
  </si>
  <si>
    <t>経費精算払込口座モーダル</t>
  </si>
  <si>
    <t>作成/更新ボタン</t>
  </si>
  <si>
    <t>任意の内容を入力し、「作成」または「更新」ボタンを押す</t>
  </si>
  <si>
    <t>口座を設定できること
※金融機関名は必須
※支店名は必須
※口座番号は必須＆7桁の数字
※名義人は必須</t>
  </si>
  <si>
    <t>削除ボタンを押す</t>
  </si>
  <si>
    <t>設定済みの口座情報を削除できること</t>
  </si>
  <si>
    <t>定期区間を設定する</t>
  </si>
  <si>
    <t>「定期区間を設定する」を押す</t>
  </si>
  <si>
    <t>定期情報設定モーダルが表示されること</t>
  </si>
  <si>
    <t>定期情報設定モーダル</t>
  </si>
  <si>
    <t>更新ボタンを押す</t>
  </si>
  <si>
    <t>定期区間更新モーダルが表示されること</t>
  </si>
  <si>
    <t>任意に編集して「保存」ボタンを押す</t>
  </si>
  <si>
    <t>定期情報を削除できること</t>
  </si>
  <si>
    <t>定期区間追加ボタンを押す</t>
  </si>
  <si>
    <t>定期区間追加モーダルが表示されること</t>
  </si>
  <si>
    <t>任意に編集して「作成」ボタンを押す</t>
  </si>
  <si>
    <t>新たな定期情報を作成できること</t>
  </si>
  <si>
    <t>【補足確認】
定期区間における金額控除の確認</t>
  </si>
  <si>
    <t>1.任意の定期区間を設定する
2.交通費の経費作成にて、定期区間を含むような出発地～到着地を入力する
3.自動計算された運賃を確認する</t>
  </si>
  <si>
    <t>定期区間の運賃が差し引かれた金額になっていること
※「￥〇〇 +定期」のような記載になる</t>
  </si>
  <si>
    <t>定期区間：小机～菊名～中目黒で登録
交通費作成にて、小机～東銀座で入力（経路は小机～菊名～中目黒～東銀座）
運賃が「￥209＋定期」となっていたのでOK
（中目黒～東銀座の区間が209円であることも調査済み）</t>
  </si>
  <si>
    <t>経費科目を設定する</t>
  </si>
  <si>
    <t>「経費科目を設定する」を押す</t>
  </si>
  <si>
    <t>個別経費科目表示設定モーダルが表示されること</t>
  </si>
  <si>
    <t>個別経費科目表示設定モーダル</t>
  </si>
  <si>
    <t>有効/無効の✅</t>
  </si>
  <si>
    <t>任意の科目の✅を外す</t>
  </si>
  <si>
    <t>表示無効に設定できること</t>
  </si>
  <si>
    <t>任意の科目の✅を付ける</t>
  </si>
  <si>
    <t>表示有効に設定できること</t>
  </si>
  <si>
    <t>【補足確認】
従業員毎の経費科目有効/無効確認</t>
  </si>
  <si>
    <t>任意の経費作成/編集画面にて、経費科目のプルダウンを確認する</t>
  </si>
  <si>
    <t>✅を付けた経費科目は表示され、✅を外した経費科目は表示されてないこと</t>
  </si>
  <si>
    <t>代理人を設定する</t>
  </si>
  <si>
    <t>「代理人を設定する」を押す</t>
  </si>
  <si>
    <t>代理人設定：(従業員名)モーダルが表示されること</t>
  </si>
  <si>
    <t>代理人設定モーダル</t>
  </si>
  <si>
    <t>「作成・申請」または「承認」の✅をクリックする</t>
  </si>
  <si>
    <t>権限のON/OFFが切り替えられること</t>
  </si>
  <si>
    <t>代理人設定を削除できること</t>
  </si>
  <si>
    <t>「代理人を追加」ボタンを押す</t>
  </si>
  <si>
    <t>「代理人を設定する」モーダルが表示されること</t>
  </si>
  <si>
    <t>「代理人を設定する」モーダル</t>
  </si>
  <si>
    <t>任意に設定して「保存」ボタンを押す</t>
  </si>
  <si>
    <t>保存した内容通りに代理人が設定できること</t>
  </si>
  <si>
    <t>【補足確認】
代理人としてログイン可能かの確認</t>
  </si>
  <si>
    <t>代理人としてログインできること</t>
  </si>
  <si>
    <t>個人設定シートで確認可能なので省きます</t>
  </si>
  <si>
    <t>ロックを解除する</t>
  </si>
  <si>
    <t>ロックされていないアカウント</t>
  </si>
  <si>
    <t>ロックされていない（パスワードを5回間違えてない）従業員に対して、「ロックを解除する」にカーソルを合わせる</t>
  </si>
  <si>
    <t>🚫のカーソルになること
＝クリックなどが効かないこと</t>
  </si>
  <si>
    <t>ロックされているアカウント</t>
  </si>
  <si>
    <t>ロックされている（パスワードを5回間違えた）従業員に対して、「ロックを解除する」をクリックする</t>
  </si>
  <si>
    <t>ロックを解除できること</t>
  </si>
  <si>
    <t>凍結する/凍結を解除する</t>
  </si>
  <si>
    <t>凍結されていないアカウント</t>
  </si>
  <si>
    <t>凍結されていない従業員に対して、「凍結する」を押す</t>
  </si>
  <si>
    <t>凍結できること</t>
  </si>
  <si>
    <t>凍結されているアカウント</t>
  </si>
  <si>
    <t>凍結されている従業員に対して、「凍結を解除する」を押す</t>
  </si>
  <si>
    <t>凍結を解除できること</t>
  </si>
  <si>
    <t>ラベルカラム</t>
  </si>
  <si>
    <t>ラベルカラムを確認する</t>
  </si>
  <si>
    <t>従業員に付与されているラベルが記載されること</t>
  </si>
  <si>
    <t>鉛筆アイコン</t>
  </si>
  <si>
    <t>鉛筆アイコンをクリックする</t>
  </si>
  <si>
    <t>ラベル付与の編集ができること</t>
  </si>
  <si>
    <t>従業員ラベル一覧</t>
  </si>
  <si>
    <t>ラベルを追加</t>
  </si>
  <si>
    <t>「ラベルを追加」ボタンを押す</t>
  </si>
  <si>
    <t>「従業員ラベルを追加」モーダルが表示されること</t>
  </si>
  <si>
    <t>「従業員ラベルを追加」モーダル</t>
  </si>
  <si>
    <t>従業員ラベルを作成できること</t>
  </si>
  <si>
    <t>「編集」ボタンを押す</t>
  </si>
  <si>
    <t>「従業員ラベルを編集」モーダルが表示されること</t>
  </si>
  <si>
    <t>「従業員ラベルを編集」モーダル</t>
  </si>
  <si>
    <t>従業員ラベルを更新できること</t>
  </si>
  <si>
    <t>「削除」ボタンを押す</t>
  </si>
  <si>
    <t>従業員ラベルを削除できること</t>
  </si>
  <si>
    <t>従業員情報の編集ロック設定</t>
  </si>
  <si>
    <t>口座設定のロック設定を有効化</t>
  </si>
  <si>
    <t>トグルをクリックする</t>
  </si>
  <si>
    <t>ON/OFF切り替えられること</t>
  </si>
  <si>
    <t>【補足確認】
ロック設定有効時の確認</t>
  </si>
  <si>
    <t>1.「口座設定のロック設定を有効化」のトグルをONにする
2.従業員一覧_ステータスカラム_口座を確認する</t>
  </si>
  <si>
    <t>南京錠アイコンが表示されること
※デフォはロック状態
歯車アイコン内のメニューで、「口座を編集可にする」と表示されるようになること</t>
  </si>
  <si>
    <t>南京錠アイコン</t>
  </si>
  <si>
    <t>南京錠アイコンをクリックする</t>
  </si>
  <si>
    <t>南京錠が外れた状態のアイコンに変化すること</t>
  </si>
  <si>
    <t>未設定-ロック中</t>
  </si>
  <si>
    <t>口座が「未設定」かつ「ロック状態」において、「未設定」をクリックする</t>
  </si>
  <si>
    <t>経費精算払込口座モーダルが開けないこと</t>
  </si>
  <si>
    <t>未設定-ロック解除中</t>
  </si>
  <si>
    <t>口座が「未設定」かつ「ロック解除状態」において、「未設定」をクリックする</t>
  </si>
  <si>
    <t>経費精算払込口座モーダルが開け、編集/保存が出来ること</t>
  </si>
  <si>
    <t>設定済-ロック中</t>
  </si>
  <si>
    <t>口座が「設定済」かつ「ロック状態」において、「設定済」をクリックする</t>
  </si>
  <si>
    <t>経費精算払込口座モーダルは開けるが、編集等は出来ないこと</t>
  </si>
  <si>
    <t>設定済-ロック解除中</t>
  </si>
  <si>
    <t>口座が「設定済」かつ「ロック解除状態」において、「設定済」をクリックする</t>
  </si>
  <si>
    <t>定期区間ロック設定を有効化</t>
  </si>
  <si>
    <t>1.「定期区間のロック設定を有効化」のトグルをONにする
2.従業員一覧_ステータスカラム_定期区間を確認する</t>
  </si>
  <si>
    <t>南京錠アイコンが表示されること
※デフォはロック状態
歯車アイコン内のメニューで、「定期区間を編集可にする」と表示されるようになること</t>
  </si>
  <si>
    <t>定期情報設定モーダルが開けないこと</t>
  </si>
  <si>
    <t>定期情報設定モーダルが開け、編集/保存が出来ること</t>
  </si>
  <si>
    <t>定期情報設定モーダルは開けるが、編集等は出来ないこと</t>
  </si>
  <si>
    <t>役職設定</t>
  </si>
  <si>
    <t>役職を追加</t>
  </si>
  <si>
    <t>「役職を追加」ボタンを押す</t>
  </si>
  <si>
    <t>「役職を作成」モーダルが表示されること</t>
  </si>
  <si>
    <t>「役職を作成」モーダル</t>
  </si>
  <si>
    <t>役職を作成できること</t>
  </si>
  <si>
    <t>「役職を編集」モーダルが表示されること</t>
  </si>
  <si>
    <t>「役職を編集」モーダル</t>
  </si>
  <si>
    <t>任意に編集して「編集」ボタンを押す</t>
  </si>
  <si>
    <t>役職を更新できること</t>
  </si>
  <si>
    <t>役職を削除できること</t>
  </si>
  <si>
    <t>・その役職を割り当てられている従業員が1人でもいると、削除できない
・申請フローの承認者枠にその役職を設定していると、削除できない
・その役職を割り当てられている部署が1カ所でもあると、削除できない</t>
  </si>
  <si>
    <t>プロジェクトの役職設定</t>
  </si>
  <si>
    <t>「プロジェクトの役職を作成」モーダルが表示されること</t>
  </si>
  <si>
    <t>「プロジェクトの役職を作成」モーダル</t>
  </si>
  <si>
    <t>プロジェクト役職を作成できること</t>
  </si>
  <si>
    <t>「プロジェクトの役職を編集」モーダルが表示されること</t>
  </si>
  <si>
    <t>「プロジェクトの役職を編集」モーダル</t>
  </si>
  <si>
    <t>プロジェクト役職を更新できること</t>
  </si>
  <si>
    <t>・申請フローの承認者枠にそのプロジェクト役職を設定していると、削除できない</t>
  </si>
  <si>
    <t>部署一覧</t>
  </si>
  <si>
    <t>「部署エクスポート」モーダル</t>
  </si>
  <si>
    <t>「エクスポート」ボタンを押す</t>
  </si>
  <si>
    <t>ダウントードカラム</t>
  </si>
  <si>
    <t>部署を追加する</t>
  </si>
  <si>
    <t>「部署を追加する」ボタンを押す</t>
  </si>
  <si>
    <t>「部署を追加する」モーダルが表示されること</t>
  </si>
  <si>
    <t>「部署を追加する」モーダル</t>
  </si>
  <si>
    <t>部署を作成できること</t>
  </si>
  <si>
    <t>【補足確認】
「承認部署」の判定確認</t>
  </si>
  <si>
    <t>任意の申請を提出する際の「承認者を追加」にて、承認部署タブを確認する</t>
  </si>
  <si>
    <t>承認部署として登録している部署は表示され、登録していない部署は表示されていないこと</t>
  </si>
  <si>
    <t>部署を削除する</t>
  </si>
  <si>
    <t>1.任意の部署にチェックを入れる
2.「部署を削除する」ボタンを押す</t>
  </si>
  <si>
    <t>部署を削除できること</t>
  </si>
  <si>
    <t>従業員が所属している部署は削除できない</t>
  </si>
  <si>
    <t>部署を編集</t>
  </si>
  <si>
    <t>「部署を編集する」モーダルが表示されること</t>
  </si>
  <si>
    <t>「部署を編集する」モーダル</t>
  </si>
  <si>
    <t>任意に編集して「更新」ボタンを押す</t>
  </si>
  <si>
    <t>部署を更新できること</t>
  </si>
  <si>
    <t>役職カラム</t>
  </si>
  <si>
    <t>「役職を選択する」モーダルが表示されること</t>
  </si>
  <si>
    <t>任意の役職にチェックを入れて「保存」ボタンを押す</t>
  </si>
  <si>
    <t>部署役職を設定できること</t>
  </si>
  <si>
    <t>【補足確認】
「部署役職」の反映確認</t>
  </si>
  <si>
    <t>1.システム設定_申請フローにて、「フロー追加または編集」モーダルを開く
2.承認者を追加_部署役職を確認する</t>
  </si>
  <si>
    <t>部署役職未設定の部署については、すべての役職が選択肢として表示されること
部署役職を設定している部署については、設定した役職だけが選択肢として表示されること</t>
  </si>
  <si>
    <t>費用負担部署を入力できるようにする</t>
  </si>
  <si>
    <t>【補足確認】
「費用負担部署」の入力欄確認</t>
  </si>
  <si>
    <t>トグルONの状態で、経費の作成または詳細画面を確認する</t>
  </si>
  <si>
    <t>費用負担部署の入力欄が表示されていること</t>
  </si>
  <si>
    <t>費用負担部署の負担割合を入力できるようにする</t>
  </si>
  <si>
    <t>費用負担部署の入力欄下部に「費用負担部署を追加」が表示され、複数の費用負担部署を設定でき、それぞれに負担割合が入力できるようになること</t>
  </si>
  <si>
    <t>一覧表示設定</t>
  </si>
  <si>
    <t>部署コードを一覧に表示する</t>
  </si>
  <si>
    <t>【補足確認】
部署一覧の「部署コード」カラム確認</t>
  </si>
  <si>
    <t>部署一覧の「部署コード」カラムを確認する</t>
  </si>
  <si>
    <t>ONの時はカラムが表示され、OFFの時は非表示になること</t>
  </si>
  <si>
    <t>会社名</t>
  </si>
  <si>
    <t>役職名</t>
  </si>
  <si>
    <t>「参加者インポート」モーダル</t>
  </si>
  <si>
    <t>csvを選択</t>
  </si>
  <si>
    <t>csvファイルを選択（又はドラッグアンドドロップ）し、「インポート」ボタンを押す</t>
  </si>
  <si>
    <t>参加者追加</t>
  </si>
  <si>
    <t>「参加者追加」ボタンを押す</t>
  </si>
  <si>
    <t>「参加者の追加」モーダルが表示されること</t>
  </si>
  <si>
    <t>「参加者の追加」モーダル</t>
  </si>
  <si>
    <t>新たな参加者を作成できること</t>
  </si>
  <si>
    <t>「参加者の編集」モーダルが表示されること</t>
  </si>
  <si>
    <t>「参加者の編集」モーダル</t>
  </si>
  <si>
    <t>参加者を更新できること</t>
  </si>
  <si>
    <t>口座追加</t>
  </si>
  <si>
    <t>「口座追加」ボタンを押す</t>
  </si>
  <si>
    <t>「支払口座」モーダルが表示されること</t>
  </si>
  <si>
    <t>「支払口座」モーダル</t>
  </si>
  <si>
    <t>任意に編集して「作成」ボタンを押す
※口座タブ、振込手数料タブの両方を編集すること</t>
  </si>
  <si>
    <t>新たな支払口座を作成できること</t>
  </si>
  <si>
    <t>「更新」ボタンを押す</t>
  </si>
  <si>
    <t>任意に編集して「更新」ボタンを押す
※口座タブ、振込手数料タブの両方を編集すること</t>
  </si>
  <si>
    <t>支払口座を更新できること</t>
  </si>
  <si>
    <t>支払口座を削除できること</t>
  </si>
  <si>
    <t>【補足確認】
振込手数料の設定と全銀データ出力時の自動計算</t>
  </si>
  <si>
    <t>同一店</t>
  </si>
  <si>
    <t>1.支払口座_振込手数料を任意に設定する
2.集計_集計詳細_全銀データ出力にて、用意した支払口座を指定して出力する</t>
  </si>
  <si>
    <t>ルールに従って振込金額が自動計算されていること
※本画面で選択した手数料負担先(※1)と、
　請求書に設定されている手数料負担先(※2)を参照し、
　振込金額が自動計算されます。
　　(※1)　(※2)　振込金額の自動計算結果
　　当方　 当方　　　　　変更なし
　　当方　 先方　　合計金額 - 振込手数料
　　先方　 当方　　合計金額 + 振込手数料
　　先方　 先方　　　　　変更なし</t>
  </si>
  <si>
    <t>他店</t>
  </si>
  <si>
    <t>他行</t>
  </si>
  <si>
    <t>申請フォーム</t>
  </si>
  <si>
    <t>申請フォーム一覧</t>
  </si>
  <si>
    <t>「追加」ボタンを押す</t>
  </si>
  <si>
    <t>「申請フォーム作成」モーダルが表示されること</t>
  </si>
  <si>
    <t>「申請フォーム作成」モーダル</t>
  </si>
  <si>
    <t>入力項目を追加する</t>
  </si>
  <si>
    <t>「入力項目を追加する」をクリックする</t>
  </si>
  <si>
    <t>「申請項目追加」モーダルが表示されること</t>
  </si>
  <si>
    <t>「申請項目追加」モーダル</t>
  </si>
  <si>
    <t>任意に編集して「追加」ボタンを押す</t>
  </si>
  <si>
    <t>新たな申請項目を作成できること
※項目名は必須
※そのほか、入力タイプによって必須項目が増える場合もある</t>
  </si>
  <si>
    <t>編集カラム</t>
  </si>
  <si>
    <t>任意の申請項目の鉛筆アイコンをクリックする</t>
  </si>
  <si>
    <t>「申請項目編集」モーダルが表示されること</t>
  </si>
  <si>
    <t>「申請項目編集」モーダル</t>
  </si>
  <si>
    <t>任意に編集して「完了」ボタンを押す</t>
  </si>
  <si>
    <t>申請項目を更新できること
※項目名は必須
※そのほか、入力タイプによって必須項目が増える場合もある</t>
  </si>
  <si>
    <t>削除カラム</t>
  </si>
  <si>
    <t>ごみ箱アイコン</t>
  </si>
  <si>
    <t>任意の申請項目のごみ箱アイコンをクリックする</t>
  </si>
  <si>
    <t>申請項目を削除できること</t>
  </si>
  <si>
    <t>右端のカラム</t>
  </si>
  <si>
    <t>▲ボタン（項目が複数ある時に有効）</t>
  </si>
  <si>
    <t>▲ボタンをクリックする</t>
  </si>
  <si>
    <t>1つ上の申請項目と並び順が入れ替わること</t>
  </si>
  <si>
    <t>▼ボタン（項目が複数ある時に有効）</t>
  </si>
  <si>
    <t>▼ボタンをクリックする</t>
  </si>
  <si>
    <t>1つ下の申請項目と並び順が入れ替わること</t>
  </si>
  <si>
    <t>新たな申請フォーム（＝汎用申請のフォーム）が作成できること
※申請名は必須
※少なくとも1つの申請項目が必須</t>
  </si>
  <si>
    <t>利用するカラム</t>
  </si>
  <si>
    <t>チェックボックスをクリックする</t>
  </si>
  <si>
    <t>フォームカラム</t>
  </si>
  <si>
    <t>「申請フォーム編集」モーダルが表示されること</t>
  </si>
  <si>
    <t>「申請フォーム編集」モーダル</t>
  </si>
  <si>
    <t>申請フォーム（＝汎用申請のフォーム）を更新できること
※申請名は必須
※少なくとも1つの申請項目が必須</t>
  </si>
  <si>
    <t>オプションカラム</t>
  </si>
  <si>
    <t>設定ボタン</t>
  </si>
  <si>
    <t>「設定」ボタンを押す</t>
  </si>
  <si>
    <t>「経費精算オプション設定」モーダルが表示されること</t>
  </si>
  <si>
    <t>「経費精算オプション設定」モーダル</t>
  </si>
  <si>
    <t>下書き保存機能</t>
  </si>
  <si>
    <t>「下書き保存機能」のトグルをクリックする</t>
  </si>
  <si>
    <t>【補足確認】
下書き保存機能の確認</t>
  </si>
  <si>
    <t>トグルONの状態で、経費一覧にて任意の経費に✅を入れて、「申請」ボタンを押す</t>
  </si>
  <si>
    <t>「申請書を下書き保存する」が利用できること</t>
  </si>
  <si>
    <t>「事前申請オプション設定」モーダルが表示されること</t>
  </si>
  <si>
    <t>「事前申請オプション設定」モーダル</t>
  </si>
  <si>
    <t>仮払利用</t>
  </si>
  <si>
    <t>「仮払利用」のトグルをクリックする</t>
  </si>
  <si>
    <t>【補足確認】
仮払機能の確認</t>
  </si>
  <si>
    <t>トグルONの状態で、左端メニュー_TOKIUM経費精算を確認する</t>
  </si>
  <si>
    <t>「仮払」が表示されていること</t>
  </si>
  <si>
    <t>申請フォーム（＝汎用申請のフォーム）を削除できること</t>
  </si>
  <si>
    <t>申請フロー</t>
  </si>
  <si>
    <t>承認設定（経費申請、事前申請、汎用申請）</t>
  </si>
  <si>
    <t>一括承認を使用できるようにする</t>
  </si>
  <si>
    <t>「一括承認を使用できるようにする」のトグルをクリックする</t>
  </si>
  <si>
    <t>北川
七浦</t>
  </si>
  <si>
    <t>【補足確認】
一括承認機能の確認</t>
  </si>
  <si>
    <t>トグルONの状態で、承認一覧（経費申請、事前申請、汎用申請）を確認する</t>
  </si>
  <si>
    <t>各申請書の左端にチェックボックスが表示されること
「選択した〇〇を一括承認する(〇)」が表示されること</t>
  </si>
  <si>
    <t>承認設定（支払依頼申請）</t>
  </si>
  <si>
    <t>トグルONの状態で、承認一覧（支払依頼申請）を確認する</t>
  </si>
  <si>
    <t>各申請書の左端にチェックボックスが表示されること
「選択した支払依頼申請を一括承認する(〇)」が表示されること</t>
  </si>
  <si>
    <t>申請フロー一覧</t>
  </si>
  <si>
    <t>申請フローを作成する</t>
  </si>
  <si>
    <t>「申請フローを作成する」をクリックする</t>
  </si>
  <si>
    <t>「フロー追加」モーダルが表示されること</t>
  </si>
  <si>
    <t>「フロー追加」モーダル</t>
  </si>
  <si>
    <t>任意に編集して「追加」ボタンを押す
※左右のエリアどちらにも手を加えること</t>
  </si>
  <si>
    <t>新たな申請フローを作成できること</t>
  </si>
  <si>
    <t>承認者選択フローを作成する</t>
  </si>
  <si>
    <t>「承認者選択フローを作成する」をクリックする</t>
  </si>
  <si>
    <t>新たな承認者選択フローを作成できること</t>
  </si>
  <si>
    <t>設定に問題がないかチェックする</t>
  </si>
  <si>
    <t>「設定に問題がないかチェックする」をクリックする</t>
  </si>
  <si>
    <t>「申請フローエラー出力」モーダルが表示されること</t>
  </si>
  <si>
    <t>「申請フローエラー出力」モーダル</t>
  </si>
  <si>
    <t>ジョブが実行されること</t>
  </si>
  <si>
    <t>ダウンロードボタンを押す
※恐らくフローに問題がある時のみ可能</t>
  </si>
  <si>
    <t>なかなかエラー状態にできず未確認</t>
  </si>
  <si>
    <t>任意の申請フローの鉛筆アイコンをクリックする</t>
  </si>
  <si>
    <t>「フロー編集」モーダルが表示されること</t>
  </si>
  <si>
    <t>「フロー編集」モーダル</t>
  </si>
  <si>
    <t>任意に編集して「保存」ボタンを押す
※左右のエリアどちらにも手を加えること</t>
  </si>
  <si>
    <t>申請フローを更新できること</t>
  </si>
  <si>
    <t>承認者選択フロー</t>
  </si>
  <si>
    <t>任意の承認者選択フローの鉛筆アイコンをクリックする</t>
  </si>
  <si>
    <t>複製カラム</t>
  </si>
  <si>
    <t>コピーアイコン</t>
  </si>
  <si>
    <t>任意のフローのコピーアイコンをクリックする</t>
  </si>
  <si>
    <t>同じ内容のフローが作成されること
※申請フロー名の末尾に「(COPY)」と付く
※複製されたフローには、基のフローよりも低い優先度＆現在使われていない最も小さい数値の優先度が自動で割り当てられること</t>
  </si>
  <si>
    <t>ごみ箱アイコンをクリックする</t>
  </si>
  <si>
    <t>「進行中の申請の差し戻し確認」モーダルが表示されること</t>
  </si>
  <si>
    <t>「進行中の申請の差し戻し確認」モーダル</t>
  </si>
  <si>
    <t>「はい」を選択する</t>
  </si>
  <si>
    <t>・フローは削除されること
・そのフローを使って提出された申請は、「フロー変更待ち」ステータスとなって差し戻されていること</t>
  </si>
  <si>
    <t>「いいえ」を選択する</t>
  </si>
  <si>
    <t>・フローは削除されること
・そのフローを使って提出された申請は、差し戻されずに「承認待ち」ステータスのままであること</t>
  </si>
  <si>
    <t>×ボタン（またはモーダル外）</t>
  </si>
  <si>
    <t>×ボタン（またはモーダル外）をクリックする</t>
  </si>
  <si>
    <t>フローの削除がキャンセルされること</t>
  </si>
  <si>
    <t>従業員毎申請フロー一覧</t>
  </si>
  <si>
    <t>申請フロー名</t>
  </si>
  <si>
    <t>任意の申請フロー名を選択する</t>
  </si>
  <si>
    <t>選択した申請フローが割り当てられている従業員で絞られること</t>
  </si>
  <si>
    <t>申請の種類</t>
  </si>
  <si>
    <t>任意の申請の種類を選択する
※申請フロー名と併せて検索をかけた方が分かりやすい</t>
  </si>
  <si>
    <t>設定した申請の種類において、設定した申請フローが割り当てられている従業員で絞られること</t>
  </si>
  <si>
    <t>設定状況</t>
  </si>
  <si>
    <t>申請フロー未設定</t>
  </si>
  <si>
    <t>いずれかの申請の種類において、申請フローが未設定の従業員で絞られること</t>
  </si>
  <si>
    <t>兼務情報をすべて表示する</t>
  </si>
  <si>
    <t>2つ以上の部署に所属している従業員について、より詳細な情報も併せて表示されること</t>
  </si>
  <si>
    <t>全員の申請フローを設定する</t>
  </si>
  <si>
    <t>1.「全員の申請フローを設定する」を押す
2.任意の申請種別を選択する</t>
  </si>
  <si>
    <t>「承認フローを選択」モーダルが表示されること</t>
  </si>
  <si>
    <t>「承認フローを選択」モーダル</t>
  </si>
  <si>
    <t>任意の承認フローに✅を入れて「更新」ボタンを押す
※複数選択可</t>
  </si>
  <si>
    <t>手前で選択した申請種別に関して、全員の申請フローが更新されること</t>
  </si>
  <si>
    <t>選択した従業員の申請フローを設定する
※任意の従業員に✅を入れている時</t>
  </si>
  <si>
    <t>1.「選択した従業員の申請フローを設定する」を押す
2.任意の申請種別を選択する</t>
  </si>
  <si>
    <t>手前で選択した申請種別に関して、選択した従業員の申請フローが更新されること</t>
  </si>
  <si>
    <t>全ページの選択を解除する
※任意の従業員に✅を入れている時</t>
  </si>
  <si>
    <t>「全ページの選択を解除する」をクリックする</t>
  </si>
  <si>
    <t>従業員の✅が外れること</t>
  </si>
  <si>
    <t>プロジェクト設定</t>
  </si>
  <si>
    <t>「プロジェクト機能を利用する」のトグルをクリックする</t>
  </si>
  <si>
    <t>従業員がプロジェクトを作成可能</t>
  </si>
  <si>
    <t>「従業員がプロジェクトを作成可能」のトグルをクリックする</t>
  </si>
  <si>
    <t>プロジェクトの作成</t>
  </si>
  <si>
    <t>プロジェクト名とプロジェクトIDに任意の文字列を入力し、「作成」ボタンを押す</t>
  </si>
  <si>
    <t>新たなプロジェクトを作成できること</t>
  </si>
  <si>
    <t>プロジェクト一覧</t>
  </si>
  <si>
    <t>プロジェクトインポートモーダル</t>
  </si>
  <si>
    <t>プロジェクトエクスポートモーダル</t>
  </si>
  <si>
    <t>1つのキーワードで検索</t>
  </si>
  <si>
    <t>プロジェクト名またはプロジェクトIDについて、キーワードを1つ入力して検索を実行する</t>
  </si>
  <si>
    <t>複数のキーワードで検索</t>
  </si>
  <si>
    <t>プロジェクト名またはプロジェクトIDについて、キーワードを複数入力して検索を実行する
※キーワード同士の間はスペースを空ける</t>
  </si>
  <si>
    <t>任意のプロジェクト</t>
  </si>
  <si>
    <t>任意のプロジェクトをクリックする</t>
  </si>
  <si>
    <t>「プロジェクト詳細」モーダルが表示されること</t>
  </si>
  <si>
    <t>「プロジェクト詳細」モーダル</t>
  </si>
  <si>
    <t>鉛筆マーク</t>
  </si>
  <si>
    <t>プロジェクト名またはプロジェクトIDの右端にある鉛筆マークをクリックする</t>
  </si>
  <si>
    <t>編集/保存ができること</t>
  </si>
  <si>
    <t>役職を設定する</t>
  </si>
  <si>
    <t>任意のプロジェクト役職に対し「役職を設定する」をクリックする</t>
  </si>
  <si>
    <t>「プロジェクト役職設定（○○○）」モーダルが表示されること</t>
  </si>
  <si>
    <t>「プロジェクト役職設定（○○○）」モーダル</t>
  </si>
  <si>
    <t>従業員を追加ボタン</t>
  </si>
  <si>
    <t>「従業員を追加」ボタンを押す</t>
  </si>
  <si>
    <t>「プロジェクト役職に従業員を追加」モーダルが表示されること</t>
  </si>
  <si>
    <t>「プロジェクト役職に従業員を追加」モーダル</t>
  </si>
  <si>
    <t>任意の従業員を選択して「追加」ボタンを押す</t>
  </si>
  <si>
    <t>プロジェクト役職に対し設定したい従業員を登録できること</t>
  </si>
  <si>
    <t>登録した従業員の✅をクリックする</t>
  </si>
  <si>
    <t>「保存」ボタンを押す</t>
  </si>
  <si>
    <t>プロジェクト役職に従業員が設定されること</t>
  </si>
  <si>
    <t>プロジェクトが削除されること</t>
  </si>
  <si>
    <t>外貨設定</t>
  </si>
  <si>
    <t>通貨を追加</t>
  </si>
  <si>
    <t>「通貨を追加」ボタンを押す</t>
  </si>
  <si>
    <t>「為替レート設定」モーダルが表示されること</t>
  </si>
  <si>
    <t>「為替レート設定」モーダル</t>
  </si>
  <si>
    <t>通貨の入力欄をクリックする</t>
  </si>
  <si>
    <t>任意の外国通貨を設定できること</t>
  </si>
  <si>
    <t>自動取得</t>
  </si>
  <si>
    <t>✅をクリックする</t>
  </si>
  <si>
    <t>ON/OFF切り替えられること
ONの時、為替レートの入力欄がグレーアウトすること</t>
  </si>
  <si>
    <t>為替レート</t>
  </si>
  <si>
    <t>任意の数値を入力する</t>
  </si>
  <si>
    <t>入力できること
※小数点以下、マイナスの入力が可能
※桁数の上限は不明</t>
  </si>
  <si>
    <t>端数の取り扱い</t>
  </si>
  <si>
    <t>切り捨て、切り上げ、四捨五入のいずれかを選択できること</t>
  </si>
  <si>
    <t>適用期間</t>
  </si>
  <si>
    <t>入力欄をクリックし、表示されたカレンダーから任意の年月日を選択する</t>
  </si>
  <si>
    <t>「キャンセル」ボタンを押す</t>
  </si>
  <si>
    <t>新たな為替レート設定を作成できること
※同じ外国通貨の為替レート設定が既にある場合、その設定の適用期間と重複するものは作成できない
※同じ外国通貨の為替レート設定が既にある場合、その枠の中に2つ目のレート設定が記載される</t>
  </si>
  <si>
    <t>為替レートインポートモーダル</t>
  </si>
  <si>
    <t>期限切れの為替レートも表示</t>
  </si>
  <si>
    <t>ON/OFF切り替えられること
※ONの時、現時点で適用期間外となっている為替レート設定も一覧に表示されること</t>
  </si>
  <si>
    <t>任意の為替レート設定</t>
  </si>
  <si>
    <t>「為替レート設定」モーダルが表示されること
※通貨の入力欄は編集不可になっている</t>
  </si>
  <si>
    <t>ここでの「為替レート設定」モーダルは、「通貨を追加」ボタンを押した際に表示されるモーダルと同じものだと思うので、モーダルに関するテスト項目は基本省略します</t>
  </si>
  <si>
    <t>レート設定を追加</t>
  </si>
  <si>
    <t>「レート設定を追加」ボタンを押す</t>
  </si>
  <si>
    <t>過去のレートを見る</t>
  </si>
  <si>
    <t>「過去のレートを見る」をクリックする</t>
  </si>
  <si>
    <t>その外国通貨のモーダルが表示され、適用期間が過ぎたレート設定を確認できること</t>
  </si>
  <si>
    <t>外国通貨のモーダル</t>
  </si>
  <si>
    <t>1ページ当たり10件で表示されること</t>
  </si>
  <si>
    <t>1ページ当たり30件で表示されること</t>
  </si>
  <si>
    <t>1ページ当たり50件で表示されること</t>
  </si>
  <si>
    <t>【補足確認】
外貨使用時の確認</t>
  </si>
  <si>
    <t>経費または請求書の作成/編集画面にて、通貨を確認する</t>
  </si>
  <si>
    <t>プルダウン内には、レート設定の適用期間に当てはまる通貨が表示されていること
レートが自動取得なのか固定値なのか、また端数の取り扱いについて、設定した通りに適用されていること</t>
  </si>
  <si>
    <t>会計データ出力形式</t>
  </si>
  <si>
    <t>集計設定</t>
  </si>
  <si>
    <t>各チェックボックス</t>
  </si>
  <si>
    <t>摘要欄フォーマット</t>
  </si>
  <si>
    <t>設定する</t>
  </si>
  <si>
    <t>摘要欄フォーマットの入力欄に任意の文字列を入力し、「設定する」ボタンを押す</t>
  </si>
  <si>
    <t>設定を保存できること</t>
  </si>
  <si>
    <t>各特殊フォーマット</t>
  </si>
  <si>
    <t>{reportid}</t>
  </si>
  <si>
    <t>摘要欄フォーマットの入力欄に左記特殊フォーマットを入力して設定し、実際に出力する
※すべてまとめて入力してOK
※実際に出力する際は、出力形式を「経費詳細」に設定すること
　→出力後のExcelファイルのBD列に「摘要」があり、そこに出力される内容が、摘要欄フォーマットに予め入力した内容で記載される</t>
  </si>
  <si>
    <t>申請書IDと記載されていること</t>
  </si>
  <si>
    <t>特殊フォーマットはまとめて1回で実施</t>
  </si>
  <si>
    <t>出力されなかった
→富田(秀)：今回のビルド改善の影響ではないため、対象外とする</t>
  </si>
  <si>
    <t>https://beartail.atlassian.net/browse/FA-107</t>
  </si>
  <si>
    <t>{reportname}</t>
  </si>
  <si>
    <t>申請書名が記載されていること</t>
  </si>
  <si>
    <t>{prereportid}</t>
  </si>
  <si>
    <t>事前申請書IDが記載されていること</t>
  </si>
  <si>
    <t>{date}</t>
  </si>
  <si>
    <t>申請日付が記載されていること</t>
  </si>
  <si>
    <t>{userid}</t>
  </si>
  <si>
    <t>社員IDが記載されていること</t>
  </si>
  <si>
    <t>出力されなかった
→富田(秀)：今回のビルド改善の影響ではないため、対象外とする</t>
  </si>
  <si>
    <t>{username}</t>
  </si>
  <si>
    <t>申請者名が記載されていること</t>
  </si>
  <si>
    <t>{email}</t>
  </si>
  <si>
    <t>申請者メールアドレスが記載されていること</t>
  </si>
  <si>
    <t>{userdepartment}</t>
  </si>
  <si>
    <t>所属部署が記載されていること</t>
  </si>
  <si>
    <t>{transactiondate}</t>
  </si>
  <si>
    <t>利用日が記載されていること</t>
  </si>
  <si>
    <t>{shopname}</t>
  </si>
  <si>
    <t>支払先が記載されていること</t>
  </si>
  <si>
    <t>{category}</t>
  </si>
  <si>
    <t>勘定科目が記載されていること</t>
  </si>
  <si>
    <t>{parentdisplaycategory}</t>
  </si>
  <si>
    <t>親科目が記載されていること</t>
  </si>
  <si>
    <t>{displaycategory}</t>
  </si>
  <si>
    <t>経費科目が記載されていること</t>
  </si>
  <si>
    <t>{subcategory}</t>
  </si>
  <si>
    <t>補助科目が記載されていること</t>
  </si>
  <si>
    <t>{taxcategoryname}</t>
  </si>
  <si>
    <t>税区分名が記載されていること</t>
  </si>
  <si>
    <t>{companionnum}</t>
  </si>
  <si>
    <t>参加人数が記載されていること</t>
  </si>
  <si>
    <t>{companions}</t>
  </si>
  <si>
    <t>参加者一覧が記載されていること</t>
  </si>
  <si>
    <t>{companiondetails}</t>
  </si>
  <si>
    <t>参加者詳細が記載されていること</t>
  </si>
  <si>
    <t>{clientinc}</t>
  </si>
  <si>
    <t>取引先社名が記載されていること</t>
  </si>
  <si>
    <t>{clientnum}</t>
  </si>
  <si>
    <t>取引先人数が記載されていること</t>
  </si>
  <si>
    <t>{clients}</t>
  </si>
  <si>
    <t>取引先参加者一覧が記載されていること</t>
  </si>
  <si>
    <t>{clientdetails}</t>
  </si>
  <si>
    <t>取引先参加者詳細が記載されていること</t>
  </si>
  <si>
    <t>{employeenum}</t>
  </si>
  <si>
    <t>自社参加者人数が記載されていること</t>
  </si>
  <si>
    <t>{employees}</t>
  </si>
  <si>
    <t>自社参加者一覧が記載されていること</t>
  </si>
  <si>
    <t>{employeedetails}</t>
  </si>
  <si>
    <t>自社参加者詳細が記載されていること</t>
  </si>
  <si>
    <t>{originbycategory}</t>
  </si>
  <si>
    <t>出発地が記載されていること</t>
  </si>
  <si>
    <t>{destinationbycategory}</t>
  </si>
  <si>
    <t>到着地が記載されていること</t>
  </si>
  <si>
    <t>{visitbycategory}</t>
  </si>
  <si>
    <t>訪問先が記載されていること</t>
  </si>
  <si>
    <t>{purposebycategory}</t>
  </si>
  <si>
    <t>目的が記載されていること</t>
  </si>
  <si>
    <t>{department}</t>
  </si>
  <si>
    <t>費用負担部署が記載されていること</t>
  </si>
  <si>
    <t>{projectid}</t>
  </si>
  <si>
    <t>プロジェクトIDが記載されていること</t>
  </si>
  <si>
    <t>{projectname}</t>
  </si>
  <si>
    <t>プロジェクト名が記載されていること</t>
  </si>
  <si>
    <t>{reimbursable}</t>
  </si>
  <si>
    <t>法人請求かどうかが記載されていること</t>
  </si>
  <si>
    <t>{foreigncurrencycode}</t>
  </si>
  <si>
    <t>外貨コードが記載されていること</t>
  </si>
  <si>
    <t>{exchangerate}</t>
  </si>
  <si>
    <t>外貨レートが記載されていること</t>
  </si>
  <si>
    <t>{foreigncurrencyamount}</t>
  </si>
  <si>
    <t>外貨金額が記載されていること</t>
  </si>
  <si>
    <t>{comment}</t>
  </si>
  <si>
    <t>コメントが記載されていること</t>
  </si>
  <si>
    <t>{origin}</t>
  </si>
  <si>
    <t>出発駅が記載されていること</t>
  </si>
  <si>
    <t>{destination}</t>
  </si>
  <si>
    <t>到着駅が記載されていること</t>
  </si>
  <si>
    <t>既定の形式に設定</t>
  </si>
  <si>
    <t>任意の出力形式を選択し、「既定の形式に設定」ボタンを押す</t>
  </si>
  <si>
    <t>設定が保存できること</t>
  </si>
  <si>
    <t>TOKIUM経費精算上の勘定科目と、出力先の勘定科目の対応表</t>
  </si>
  <si>
    <t>勘定科目カラム</t>
  </si>
  <si>
    <t>鉛筆マークをクリックする</t>
  </si>
  <si>
    <t>出力先の勘定科目について名称を編集できること</t>
  </si>
  <si>
    <t>保存できること</t>
  </si>
  <si>
    <t>税区分等の対応表</t>
  </si>
  <si>
    <t>税区分カラム</t>
  </si>
  <si>
    <t>出力先の税区分について名称を編集できること</t>
  </si>
  <si>
    <t>科目</t>
  </si>
  <si>
    <t>勘定科目を追加 &gt;</t>
  </si>
  <si>
    <t>「勘定科目を追加 &gt;」ボタンを押す</t>
  </si>
  <si>
    <t>「勘定科目を追加」モーダルが表示されること</t>
  </si>
  <si>
    <t>「勘定科目を追加」モーダル</t>
  </si>
  <si>
    <t>勘定科目名と勘定科目コードに任意の文字列を入力して、「作成」ボタンを押す</t>
  </si>
  <si>
    <t>新たな勘定科目を作成できること</t>
  </si>
  <si>
    <t>既定の貸方勘定科目(経費用)</t>
  </si>
  <si>
    <t>「既定の貸方勘定科目(経費用)」に✅を入れて作成する</t>
  </si>
  <si>
    <t>作成した勘定科目が、既定の貸方勘定科目として登録されること</t>
  </si>
  <si>
    <t>勘定科目インポートモーダル</t>
  </si>
  <si>
    <t>csv、xlsxを選択</t>
  </si>
  <si>
    <t>csv/Excelファイルを選択（又はドラッグアンドドロップ）し、「インポート」ボタンを押す</t>
  </si>
  <si>
    <t>インポートファイルの項目詳細について</t>
  </si>
  <si>
    <t>「インポートファイルの項目詳細について」をクリックする</t>
  </si>
  <si>
    <t>「勘定科目インポートについて」モーダルが表示されること</t>
  </si>
  <si>
    <t>新規勘定科目の追加、既存勘定科目の名称更新/コード更新/削除を確認した</t>
  </si>
  <si>
    <t>CSV</t>
  </si>
  <si>
    <t>「エクスポート」ボタンを押し、CSVを選択する</t>
  </si>
  <si>
    <t>CSVファイルで現在の勘定科目がエクスポートされること</t>
  </si>
  <si>
    <t>Excel</t>
  </si>
  <si>
    <t>「エクスポート」ボタンを押し、Excelを選択する</t>
  </si>
  <si>
    <t>Excelファイルで現在の勘定科目がエクスポートされること</t>
  </si>
  <si>
    <t>選択した勘定科目を削除</t>
  </si>
  <si>
    <t>✅無し</t>
  </si>
  <si>
    <t>任意の勘定科目に✅を付けてない状態で確認する</t>
  </si>
  <si>
    <t>グレーアウトしていること</t>
  </si>
  <si>
    <t>任意の勘定科目に✅あり</t>
  </si>
  <si>
    <t>任意の勘定科目に✅を付けた状態で「選択した勘定科目を削除」ボタンを押す</t>
  </si>
  <si>
    <t>任意の文字列を入れて検索を実行する</t>
  </si>
  <si>
    <t>任意の勘定科目</t>
  </si>
  <si>
    <t>3点リーダー</t>
  </si>
  <si>
    <t>3点リーダーをクリック後、「編集」を選択する</t>
  </si>
  <si>
    <t>「勘定科目を編集」モーダルが表示されること</t>
  </si>
  <si>
    <t>「勘定科目を編集」モーダル</t>
  </si>
  <si>
    <t>勘定科目名と勘定科目コードに任意の文字列を入力して、「保存」ボタンを押す</t>
  </si>
  <si>
    <t>勘定科目を編集できること</t>
  </si>
  <si>
    <t>「既定の貸方勘定科目(経費用)」に✅を入れて保存する</t>
  </si>
  <si>
    <t>編集した勘定科目が、既定の貸方勘定科目として登録されること</t>
  </si>
  <si>
    <t>3点リーダーをクリック後、「削除」を選択する</t>
  </si>
  <si>
    <t>交通費入力時の経費科目</t>
  </si>
  <si>
    <t>入力欄をクリックする</t>
  </si>
  <si>
    <t>既存の経費科目の中から選択できること</t>
  </si>
  <si>
    <t>交通費入力時の経費科目を設定できること</t>
  </si>
  <si>
    <t>経費科目を追加 &gt;</t>
  </si>
  <si>
    <t>「経費科目を追加 &gt;」ボタンを押す</t>
  </si>
  <si>
    <t>「経費科目登録」モーダルが表示されること</t>
  </si>
  <si>
    <t>「経費科目登録」モーダル</t>
  </si>
  <si>
    <t>親の経費科目</t>
  </si>
  <si>
    <t>任意の親科目を選択できること</t>
  </si>
  <si>
    <t>＋ボタンをクリックする</t>
  </si>
  <si>
    <t>2つ目の親科目設定欄が生成されること</t>
  </si>
  <si>
    <t>2つ目の入力欄をクリックする</t>
  </si>
  <si>
    <t>1つ目に選択した親科目の下位に位置する親科目が選択できること</t>
  </si>
  <si>
    <t>×ボタンをクリックする</t>
  </si>
  <si>
    <t>2つ目以降の親科目設定欄を削除できること</t>
  </si>
  <si>
    <t>任意の文字列を入力する</t>
  </si>
  <si>
    <t>親科目として設定する</t>
  </si>
  <si>
    <t>任意の勘定科目を選択できること</t>
  </si>
  <si>
    <t>補助科目</t>
  </si>
  <si>
    <t>「選択」ボタンをクリックする</t>
  </si>
  <si>
    <t>任意の税区分を選択できること</t>
  </si>
  <si>
    <t>領収書添付</t>
  </si>
  <si>
    <t>必須/不要のラジオボタンをクリックする</t>
  </si>
  <si>
    <t>どちらか一方を選択できること</t>
  </si>
  <si>
    <t>参加者入力</t>
  </si>
  <si>
    <t>発着地入力</t>
  </si>
  <si>
    <t>訪問先入力</t>
  </si>
  <si>
    <t>目的入力</t>
  </si>
  <si>
    <t>源泉徴収対応</t>
  </si>
  <si>
    <t>適格請求書確認</t>
  </si>
  <si>
    <t>交付義務免除として扱う</t>
  </si>
  <si>
    <t>扱う/扱わないのラジオボタンをクリックする</t>
  </si>
  <si>
    <t>住所又は所在地入力</t>
  </si>
  <si>
    <t>する/しないのラジオボタンをクリックする</t>
  </si>
  <si>
    <t>メモ欄入力</t>
  </si>
  <si>
    <t>並び順</t>
  </si>
  <si>
    <t>事前申請項目表示</t>
  </si>
  <si>
    <t>する/しないのラジオボタンをクリックする
※次の「利用する」で「する」を選択しているときに編集可能</t>
  </si>
  <si>
    <t>利用する</t>
  </si>
  <si>
    <t>メモ欄テンプレート</t>
  </si>
  <si>
    <t>✅あり</t>
  </si>
  <si>
    <t>ラジオボタンを確認する</t>
  </si>
  <si>
    <t>非活性であること</t>
  </si>
  <si>
    <t>「登録」ボタンを押す</t>
  </si>
  <si>
    <t>新たな経費科目を作成できること
※必須項目（経費科目、勘定科目、税区分）が未設定の時はエラーとなること</t>
  </si>
  <si>
    <t>経費科目インポートモーダル</t>
  </si>
  <si>
    <t>経費科目エクスポートモーダル</t>
  </si>
  <si>
    <t>最新のファイル作成の開始</t>
  </si>
  <si>
    <t>「最新のファイル作成の開始」ボタンを押す</t>
  </si>
  <si>
    <t>利用しない経費科目も表示</t>
  </si>
  <si>
    <t>任意の経費科目</t>
  </si>
  <si>
    <t>任意の経費科目をクリックする</t>
  </si>
  <si>
    <t>「経費科目編集」モーダルが表示されること</t>
  </si>
  <si>
    <t>「経費科目編集」モーダル
※子科目の場合</t>
  </si>
  <si>
    <t>チェックボックスを確認する</t>
  </si>
  <si>
    <t>編集不可であること</t>
  </si>
  <si>
    <t>必須/不要のラジオボタンを確認する</t>
  </si>
  <si>
    <t>表示内容を確認する</t>
  </si>
  <si>
    <t>システム設定_汎用マスタにて、その経費科目に紐づけた汎用マスタが記載されていること</t>
  </si>
  <si>
    <t>&gt;&gt; 汎用マスタ設定へ移動</t>
  </si>
  <si>
    <t>「&gt;&gt; 汎用マスタ設定へ移動」をクリックする</t>
  </si>
  <si>
    <t>システム設定_汎用マスタに遷移すること</t>
  </si>
  <si>
    <t>経費科目を更新できること</t>
  </si>
  <si>
    <t>「経費科目編集」モーダル
※親科目の場合</t>
  </si>
  <si>
    <t>「する」設定の子科目がある場合</t>
  </si>
  <si>
    <t>「する」設定の子科目が無い場合</t>
  </si>
  <si>
    <t>非活性（「しない」で固定）であること
※「利用する」となっている子科目が存在しないため</t>
  </si>
  <si>
    <t>経費科目を更新できること
※必須項目（経費科目、勘定科目、税区分）が未設定の時はエラーとなること</t>
  </si>
  <si>
    <t>シナリオテスト</t>
  </si>
  <si>
    <t>1.親科目Aと、その下に子科目aを用意する
　（どちらも利用「する」で設定しておく）
2.子科目aの編集モーダルにて、利用「しない」に更新する
3.親科目Aの編集モーダルを確認する</t>
  </si>
  <si>
    <t>自動で利用「しない」に更新されていること</t>
  </si>
  <si>
    <t>1.親科目Aと、その下に子科目aを用意する
　（どちらも利用「する」で設定しておく）
2.親科目Aの編集モーダルにて、利用「しない」に更新する
3.子科目aの編集モーダルを確認する</t>
  </si>
  <si>
    <t>請求明細科目</t>
  </si>
  <si>
    <t>借方タブ</t>
  </si>
  <si>
    <t>借方請求明細科目を追加 &gt;</t>
  </si>
  <si>
    <t>「借方請求明細科目を追加 &gt;」ボタンを押す</t>
  </si>
  <si>
    <t>「借方請求明細科目編集」モーダルが表示されること</t>
  </si>
  <si>
    <t>「借方請求明細科目編集」モーダル</t>
  </si>
  <si>
    <t>親科目</t>
  </si>
  <si>
    <t>科目名</t>
  </si>
  <si>
    <t>数量・単価入力</t>
  </si>
  <si>
    <t>新たな借方請求明細科目を作成できること
※必須項目（科目名、勘定科目、税区分）が未設定の時は非活性であること</t>
  </si>
  <si>
    <t>借方請求明細科目インポートモーダル</t>
  </si>
  <si>
    <t>借方請求明細科目エクスポートモーダル</t>
  </si>
  <si>
    <t>利用しない借方請求明細科目も表示</t>
  </si>
  <si>
    <t>任意の借方請求明細科目</t>
  </si>
  <si>
    <t>任意の借方請求明細科目をクリックする</t>
  </si>
  <si>
    <t>「借方請求明細科目編集」モーダル
※子科目の場合</t>
  </si>
  <si>
    <t>システム設定_汎用マスタにて、その借方請求明細科目に紐づけた汎用マスタが記載されていること</t>
  </si>
  <si>
    <t>「借方請求明細科目編集」モーダル
※親科目の場合</t>
  </si>
  <si>
    <t>補足：最下層の親科目では選択できない</t>
  </si>
  <si>
    <t>新たな借方請求明細科目を作成できること
※必須項目（科目名）が未設定の時は非活性であること</t>
  </si>
  <si>
    <t>編集の確認のため、内容を更新できることに読み替え</t>
  </si>
  <si>
    <t>親科目は利用を変更できない</t>
  </si>
  <si>
    <t>子科目は利用するに手動で変更できる</t>
  </si>
  <si>
    <t>貸方タブ</t>
  </si>
  <si>
    <t>貸方請求明細科目を追加 &gt;</t>
  </si>
  <si>
    <t>「貸方請求明細科目を追加 &gt;」ボタンを押す</t>
  </si>
  <si>
    <t>「貸方請求明細科目編集」モーダルが表示されること</t>
  </si>
  <si>
    <t>「貸方請求明細科目編集」モーダル</t>
  </si>
  <si>
    <t>既定の科目</t>
  </si>
  <si>
    <t>新たな借方請求明細科目を作成できること
※必須項目（科目名、勘定科目）が未設定の時は非活性であること</t>
  </si>
  <si>
    <t>貸方請求明細科目インポートモーダル</t>
  </si>
  <si>
    <t>貸方請求明細科目エクスポートモーダル</t>
  </si>
  <si>
    <t>利用しない貸方請求明細科目も表示</t>
  </si>
  <si>
    <t>任意の貸方請求明細科目</t>
  </si>
  <si>
    <t>任意の貸方請求明細科目をクリックする</t>
  </si>
  <si>
    <t>「貸方請求明細科目編集」モーダル
※子科目の場合</t>
  </si>
  <si>
    <t>貸方請求明細科目を更新できること
※必須項目（科目名、勘定科目）が未設定の時は非活性であること</t>
  </si>
  <si>
    <t>「貸方請求明細科目編集」モーダル
※親科目の場合</t>
  </si>
  <si>
    <t>貸方請求明細科目を更新できること
※必須項目（科目名）が未設定の時は非活性であること</t>
  </si>
  <si>
    <t>税区分設定</t>
  </si>
  <si>
    <t>税区分を復元</t>
  </si>
  <si>
    <t>「税区分を復元」ボタンを押す</t>
  </si>
  <si>
    <t>「税区分を復元」モーダルが表示されること</t>
  </si>
  <si>
    <t>「税区分を復元」モーダル</t>
  </si>
  <si>
    <t>過去に削除した任意の税区分を選択し、「税区分を復元」ボタンを押す</t>
  </si>
  <si>
    <t>復元できること</t>
  </si>
  <si>
    <t>復元は1回につき1個まで</t>
  </si>
  <si>
    <t>税区分を追加</t>
  </si>
  <si>
    <t>「税区分を追加」ボタンを押す</t>
  </si>
  <si>
    <t>「税区分登録」モーダルが表示されること</t>
  </si>
  <si>
    <t>「税区分登録」モーダル</t>
  </si>
  <si>
    <t>適格/非適格</t>
  </si>
  <si>
    <t>適格/非適格のラジオボタンをクリックする</t>
  </si>
  <si>
    <t>（適格）税区分名</t>
  </si>
  <si>
    <t>（適格）税率(%)</t>
  </si>
  <si>
    <t>任意の正の整数を入力する</t>
  </si>
  <si>
    <t>（適格）開始日</t>
  </si>
  <si>
    <t>カレンダーから任意の年月日を選択する</t>
  </si>
  <si>
    <t>（適格）終了日</t>
  </si>
  <si>
    <t>（非適格）適格の税区分</t>
  </si>
  <si>
    <t>プルダウンから任意の既存の適格税区分を選択する</t>
  </si>
  <si>
    <t>（非適格）税区分名</t>
  </si>
  <si>
    <t>（非適格）開始日</t>
  </si>
  <si>
    <t>（非適格）終了日</t>
  </si>
  <si>
    <t>「作成」ボタンを押す</t>
  </si>
  <si>
    <t>新たな税区分を作成できること</t>
  </si>
  <si>
    <t>任意の税区分をクリックする</t>
  </si>
  <si>
    <t>「税区分編集」モーダルが表示されること</t>
  </si>
  <si>
    <t>「税区分編集」モーダル</t>
  </si>
  <si>
    <t>税区分を更新できること</t>
  </si>
  <si>
    <t>税区分を削除できること</t>
  </si>
  <si>
    <t>削除後に「税区分を復元」モーダルを確認する</t>
  </si>
  <si>
    <t>先ほど削除した税区分が載っていること</t>
  </si>
  <si>
    <t>【補足確認】
開始日/終了日の適用確認</t>
  </si>
  <si>
    <t>1.任意に開始日/終了日を設定した税区分を用意する（経費科目に紐づけておく）
2.申請書の作成/編集にて税区分を確認する</t>
  </si>
  <si>
    <t>利用日が税区分の期間外なら使用できず、期間内なら使用できること</t>
  </si>
  <si>
    <t>自動入力科目</t>
  </si>
  <si>
    <t>自動入力時の業種・経費科目対応設定</t>
  </si>
  <si>
    <t>各タブ
（小売、飲食、交通機関、公共機関・サービス、サービス、専門行、その他）</t>
  </si>
  <si>
    <t>各タブをクリックする</t>
  </si>
  <si>
    <t>切替が出来ること</t>
  </si>
  <si>
    <t>任意のタブ-任意の業種</t>
  </si>
  <si>
    <t>「業種と経費科目の対応を設定」モーダルが表示されること</t>
  </si>
  <si>
    <t>「業種と経費科目の対応を設定」モーダル</t>
  </si>
  <si>
    <t>対応する経費科目</t>
  </si>
  <si>
    <t>上側の「＋」</t>
  </si>
  <si>
    <t>上側の「＋」ボタンを押す</t>
  </si>
  <si>
    <t>「優先順位〇」の上に新規の枠が生成されること</t>
  </si>
  <si>
    <t>(例)
「優先順位2」の上側の「＋」を押した場合、
・新たな「優先順位2」の枠が生成される
・元々「優先順位2」だった枠は、「優先順位3」となる</t>
  </si>
  <si>
    <t>こんな感じです</t>
  </si>
  <si>
    <t>下側の「＋」</t>
  </si>
  <si>
    <t>下側の「＋」ボタンを押す</t>
  </si>
  <si>
    <t>「優先順位〇」の下に新規の枠が生成されること</t>
  </si>
  <si>
    <t>(例)
「優先順位2」の下側の「＋」を押した場合、
・新たな「優先順位3」の枠が生成される
・元々「優先順位2」だった枠は、特に変化なし
・元々「優先順位3」だった枠は、「優先順位4」となる</t>
  </si>
  <si>
    <t>任意の経費科目を選択できること</t>
  </si>
  <si>
    <t>「×」ボタンを押す</t>
  </si>
  <si>
    <t>その優先順位枠を削除できること</t>
  </si>
  <si>
    <t>経費入力・レポート</t>
  </si>
  <si>
    <t>経費入力メモ欄テンプレート</t>
  </si>
  <si>
    <t>入力欄に任意の文字列を入力する</t>
  </si>
  <si>
    <t>「設定する」をクリックする</t>
  </si>
  <si>
    <t>稟議申請詳細欄テンプレート</t>
  </si>
  <si>
    <t>事前申請詳細欄テンプレート</t>
  </si>
  <si>
    <t>距離表示</t>
  </si>
  <si>
    <t>税区分入力</t>
  </si>
  <si>
    <t>申請書名フォーマット</t>
  </si>
  <si>
    <t>申請書名フォーマットの入力欄に左記特殊フォーマットを入力して設定し、実際に出力する
※すべてまとめて入力してOK</t>
  </si>
  <si>
    <t>{submissionyear}</t>
  </si>
  <si>
    <t>提出年が記載されていること</t>
  </si>
  <si>
    <t>{submissionmonth}</t>
  </si>
  <si>
    <t>提出月が記載されていること</t>
  </si>
  <si>
    <t>{submissionday}</t>
  </si>
  <si>
    <t>提出日が記載されていること</t>
  </si>
  <si>
    <t>{year}</t>
  </si>
  <si>
    <t>経費の利用年（最も過去の日付が反映）が記載されていること</t>
  </si>
  <si>
    <t>{month}</t>
  </si>
  <si>
    <t>経費の利用月（最も過去の日付が反映）が記載されていること</t>
  </si>
  <si>
    <t>{day}</t>
  </si>
  <si>
    <t>経費の利用日（最も過去の日付が反映）が記載されていること</t>
  </si>
  <si>
    <t>事前申請書名フォーマット</t>
  </si>
  <si>
    <t>事前申請書名フォーマットの入力欄に左記特殊フォーマットを入力して設定し、実際に出力する
※すべてまとめて入力してOK</t>
  </si>
  <si>
    <t>申請書備考欄フォーマット</t>
  </si>
  <si>
    <t>申請書備考欄フォーマットの入力欄に左記特殊フォーマットを入力して設定し、実際に出力する
※すべてまとめて入力してOK</t>
  </si>
  <si>
    <t>事前申請作成→承認
→経費紐づけ→承認を行い
承認タブから出力して確認する</t>
  </si>
  <si>
    <t>精算申請書　宛名</t>
  </si>
  <si>
    <t>日当・手当</t>
  </si>
  <si>
    <t>日当・手当表設定</t>
  </si>
  <si>
    <t>新規作成タブ</t>
  </si>
  <si>
    <t>表名称（入力フォーム名）</t>
  </si>
  <si>
    <t>メニューアイコン</t>
  </si>
  <si>
    <t>任意のアイコンを選択する</t>
  </si>
  <si>
    <t>選択できる経費科目</t>
  </si>
  <si>
    <t>「経費科目を選択する」モーダルにて、任意の経費科目を選択する
※複数選択可</t>
  </si>
  <si>
    <t>デフォルトの経費科目</t>
  </si>
  <si>
    <t>プルダウンを開く</t>
  </si>
  <si>
    <t>上記で選択した経費科目が表示され、任意に1つ選択できること</t>
  </si>
  <si>
    <t>手当表の作成</t>
  </si>
  <si>
    <t>▲ボタン</t>
  </si>
  <si>
    <t>1つ上の次元と並び順が入れ替わること</t>
  </si>
  <si>
    <t>▼ボタン</t>
  </si>
  <si>
    <t>1つ下の次元と並び順が入れ替わること</t>
  </si>
  <si>
    <t>その次元を削除できること</t>
  </si>
  <si>
    <t>＋表の次元を追加する</t>
  </si>
  <si>
    <t>「＋表の次元を追加する」をクリックする</t>
  </si>
  <si>
    <t>新たな次元を作成できること</t>
  </si>
  <si>
    <t>表のサイズ</t>
  </si>
  <si>
    <t>入力欄の数を確認する</t>
  </si>
  <si>
    <t>手当表の次元数と同じであること</t>
  </si>
  <si>
    <t>表</t>
  </si>
  <si>
    <t>項目名欄</t>
  </si>
  <si>
    <t>実費入力欄</t>
  </si>
  <si>
    <t>2次元の場合</t>
  </si>
  <si>
    <t>手当表の作成にて2つの次元だけ用意する</t>
  </si>
  <si>
    <t>マトリクス表で表示されること</t>
  </si>
  <si>
    <t>3次元以上の場合</t>
  </si>
  <si>
    <t>手当表の作成にて3つ以上の次元を用意する</t>
  </si>
  <si>
    <t>直交表で表示されること</t>
  </si>
  <si>
    <t>選択肢の閲覧制限</t>
  </si>
  <si>
    <t>＋閲覧制限対象の選択肢を追加する</t>
  </si>
  <si>
    <t>「＋閲覧制限対象の選択肢を追加する」をクリックする</t>
  </si>
  <si>
    <t>表示されたモーダルにて任意に選択できること</t>
  </si>
  <si>
    <t>条件カラム</t>
  </si>
  <si>
    <t>＋条件を追加する</t>
  </si>
  <si>
    <t>「＋条件を追加する」をクリックする</t>
  </si>
  <si>
    <t>表示されたモーダルにて任意の条件を作成できること</t>
  </si>
  <si>
    <t>＋AND条件を追加する</t>
  </si>
  <si>
    <t>「＋AND条件を追加する」をクリックする</t>
  </si>
  <si>
    <t>「かつ」で条件の編集エリアが追加されること</t>
  </si>
  <si>
    <t>＋OR条件を追加する</t>
  </si>
  <si>
    <t>「＋OR条件を追加する」をクリックする</t>
  </si>
  <si>
    <t>「または」で条件の編集エリアが追加されること</t>
  </si>
  <si>
    <t>表示制限カラム</t>
  </si>
  <si>
    <t>「許可する」か「許可しない」が選択できること</t>
  </si>
  <si>
    <t>条件を削除できること</t>
  </si>
  <si>
    <t>初期選択肢設定</t>
  </si>
  <si>
    <t>＋初期選択肢を設定する項目を追加する</t>
  </si>
  <si>
    <t>「＋初期選択肢を設定する項目を追加する」をクリックする</t>
  </si>
  <si>
    <t>初期選択肢カラム</t>
  </si>
  <si>
    <t>選択した項目が取り得る項目を選択できること</t>
  </si>
  <si>
    <t>設定を削除できること</t>
  </si>
  <si>
    <t>項目名</t>
  </si>
  <si>
    <t>入力タイプ</t>
  </si>
  <si>
    <t>任意に選択できること
※数字入力、期間入力、セレクトボックス</t>
  </si>
  <si>
    <t>オプション設定</t>
  </si>
  <si>
    <t>オプション名</t>
  </si>
  <si>
    <t>数値</t>
  </si>
  <si>
    <t>そのオプションを削除できること</t>
  </si>
  <si>
    <t>＋オプションを追加する</t>
  </si>
  <si>
    <t>「＋オプションを追加する」をクリックする</t>
  </si>
  <si>
    <t>新たなオプション枠を追加できること</t>
  </si>
  <si>
    <t>1つ上の項目と並び順が入れ替わること</t>
  </si>
  <si>
    <t>1つ下の項目と並び順が入れ替わること</t>
  </si>
  <si>
    <t>その項目を削除できること</t>
  </si>
  <si>
    <t>計算式</t>
  </si>
  <si>
    <t>任意に編集する</t>
  </si>
  <si>
    <t>編集できること
※変数（手当または追加入力項目）は必ず使用しなければならない</t>
  </si>
  <si>
    <t>日当・手当の閲覧制限</t>
  </si>
  <si>
    <t>＋閲覧制限を設定する</t>
  </si>
  <si>
    <t>「＋閲覧制限を設定する」をクリックする</t>
  </si>
  <si>
    <t>設定エリアが作成されること</t>
  </si>
  <si>
    <t>新たな日当・手当が作成されること</t>
  </si>
  <si>
    <t>既存の日当・手当タブ</t>
  </si>
  <si>
    <t>その日当・手当を削除できること</t>
  </si>
  <si>
    <t>日当・手当を更新できること</t>
  </si>
  <si>
    <t>＋タブ</t>
  </si>
  <si>
    <t>＋タブを押す</t>
  </si>
  <si>
    <t>新規作成タブが生成されること</t>
  </si>
  <si>
    <t>新規作成タブが既にある状態で＋タブを押す</t>
  </si>
  <si>
    <t>何も起こらないこと</t>
  </si>
  <si>
    <t>【補足確認】
簡易シナリオテスト</t>
  </si>
  <si>
    <t>・表名称（入力フォーム名）…シナリオテスト：出張費
・メニューアイコン…飛行機を選択
・選択できる経費科目…出張日当、出張宿泊費、飛行機代、新幹線、タクシー代、電車/バス代…etc（それっぽい経費科目を複数選択）
・デフォルトの経費科目：飛行機代
・手当表の作成…役職、移動距離の2つの次元を用意
・表のサイズ…3(役職)×3(移動距離)
・表…　　　10km　　50km　　100km　
　　　社長　2000円　5000円　10000円
　　　部長　1500円　4500円　9500円
　　　課長　1000円　4000円　9000円
・選択肢の閲覧制限…選択肢「部長」に対し、”役職に部長が設定されている場合は許可する。上記の条件に一致しない場合は許可しない。”
・初期選択肢設定…初期選択肢として、”役職が社長の場合は100km。役職が部長の場合は50km。上記の条件に一致しない場合は10km。”
・追加入力項目…項目名：宿泊の有無　入力タイプ：セレクトボックス
　　　　　　　　オプション①：日帰り(宿泊無し)、数値：1
　　　　　　　　オプション②：宿泊あり、数値：1.5
・計算式…[手当] * [宿泊の有無]
・日当・手当の閲覧制限…”所属部署が営業部または管理部であり、かつ従業員ラベルが設定されていない従業員の場合は許可しない。上記の条件に一致しない場合は許可する”</t>
  </si>
  <si>
    <t>左記のような日当を設定する</t>
  </si>
  <si>
    <t>【「役職＝社長」の従業員の場合】
・左記日当が利用できること
・役職の選択肢に「部長」が表示されないこと
・移動距離の選択肢には、初期選択肢として設定した「100km」が設定されていること
・「社長-100km」としたとき、手当として10000円が記載されていること
・追加項目「宿泊の有無」について、オプション①を選択時は金額10000円×1＝10000、オプション②を選択時は10000円×1.5＝15000と記載されること
・経費科目「飛行機代」がデフォルトで設定されていること</t>
  </si>
  <si>
    <t>【「役職＝部長」の従業員の場合】
・左記日当が利用できること
・役職の選択肢には制限がかかってないこと
・移動距離の選択肢には、初期選択肢として設定した「50km」が設定されていること
・「部長-50km」としたとき、手当として4500円が記載されていること
・追加項目「宿泊の有無」について、オプション①を選択時は金額4500円×1＝4500、オプション②を選択時は4500円×1.5＝6750と記載されること
・経費科目「飛行機代」がデフォルトでセットされていること</t>
  </si>
  <si>
    <t>【「日当・手当の閲覧制限」に該当する従業員の場合】
・「＋新規_日当・手当」から左記の日当が表示されないこと</t>
  </si>
  <si>
    <t>アラートルール一覧</t>
  </si>
  <si>
    <t>経費アラートタブ</t>
  </si>
  <si>
    <t>経費のアラートをチェックする</t>
  </si>
  <si>
    <t>アラートが表示されないこと</t>
  </si>
  <si>
    <t>経費一覧/経費詳細画面に警告アラート(黄色)が表示されること</t>
  </si>
  <si>
    <t>経費一覧/経費詳細画面に申請不可アラート(赤色)が表示されること</t>
  </si>
  <si>
    <t>利用日✅</t>
  </si>
  <si>
    <t>支払先/訪問先チェック</t>
  </si>
  <si>
    <t>ESで支払先を空欄にしてダブルエントリーする</t>
  </si>
  <si>
    <t>経費科目チェック</t>
  </si>
  <si>
    <t>税区分チェック</t>
  </si>
  <si>
    <t>外貨税率チェック</t>
  </si>
  <si>
    <t>事前申請チェック</t>
  </si>
  <si>
    <t>領収書チェック</t>
  </si>
  <si>
    <t>プロジェクトチェック</t>
  </si>
  <si>
    <t>設定</t>
  </si>
  <si>
    <t>事前申請が提出されている経費をアラート適用外とする</t>
  </si>
  <si>
    <t>自動入力経費編集チェック</t>
  </si>
  <si>
    <t>未入力だった項目の変更は対象としない</t>
  </si>
  <si>
    <t>自動入力カラム</t>
  </si>
  <si>
    <t>利用日、支払先/訪問先、金額</t>
  </si>
  <si>
    <t>外部連携カラム</t>
  </si>
  <si>
    <t>利用日、支払先/訪問先、金額、経路</t>
  </si>
  <si>
    <t>変更を保存できること</t>
  </si>
  <si>
    <t>費用負担部署チェック</t>
  </si>
  <si>
    <t>参加者チェック</t>
  </si>
  <si>
    <t>経費作成者のみが参加者に指定されている場合、アラートを表示する</t>
  </si>
  <si>
    <t>発着地チェック</t>
  </si>
  <si>
    <t>訪問先チェック</t>
  </si>
  <si>
    <t>目的チェック</t>
  </si>
  <si>
    <t>メモ欄入力チェック</t>
  </si>
  <si>
    <t>自動入力カード明細チェック</t>
  </si>
  <si>
    <t>経費金額チェック</t>
  </si>
  <si>
    <t>「アラート条件設定」モーダル</t>
  </si>
  <si>
    <t>新規作成ボタン</t>
  </si>
  <si>
    <t>「新規作成」ボタンを押す</t>
  </si>
  <si>
    <t>条件の入力欄が生成されること</t>
  </si>
  <si>
    <t>経費科目カラム</t>
  </si>
  <si>
    <t>既存の経費科目の中から1つ選択できること</t>
  </si>
  <si>
    <t>「＞」「＜」「≧」「≦」の中から1つ選択できること</t>
  </si>
  <si>
    <t>しきい値カラム</t>
  </si>
  <si>
    <t>条件の入力欄を削除できること</t>
  </si>
  <si>
    <t>タイムスタンプ有効性チェック(業務サイクル)
※2022年改正対応版</t>
  </si>
  <si>
    <t>タイムスタンプ有効性チェック(特に速やかに行う方式)
※2016年改正対応版</t>
  </si>
  <si>
    <r>
      <rPr>
        <rFont val="Arial"/>
        <sz val="11.0"/>
      </rPr>
      <t xml:space="preserve">現在も機能しているアラートなのか確認中
</t>
    </r>
    <r>
      <rPr>
        <rFont val="Arial"/>
        <color rgb="FF1155CC"/>
        <sz val="11.0"/>
        <u/>
      </rPr>
      <t xml:space="preserve">https://beartail.slack.com/archives/C053S26MFRA/p1730265720601629
</t>
    </r>
    <r>
      <rPr>
        <rFont val="Arial"/>
        <sz val="11.0"/>
      </rPr>
      <t>不具合の可能性が高め。
ただし、今回のフロントエンドの改修の影響で生じた可能性は低いと判断し、対象外とします</t>
    </r>
  </si>
  <si>
    <t>タイムスタンプ有効性チェック(業務サイクル)
※2016年改正対応版</t>
  </si>
  <si>
    <t>カード明細統合チェック</t>
  </si>
  <si>
    <t>為替レート変更チェック</t>
  </si>
  <si>
    <t>通貨不明チェック</t>
  </si>
  <si>
    <t>汎用マスタ必須チェック</t>
  </si>
  <si>
    <t>汎用マスタ設定へ移動</t>
  </si>
  <si>
    <t>「汎用マスタ設定へ移動」をクリックする</t>
  </si>
  <si>
    <t>システム設定_汎用マスタのページに遷移すること</t>
  </si>
  <si>
    <t>自動入力した消費税額との差異チェック</t>
  </si>
  <si>
    <t>適格/非適格一致チェック</t>
  </si>
  <si>
    <t>付加情報入力チェック</t>
  </si>
  <si>
    <r>
      <rPr>
        <rFont val="Arial"/>
        <sz val="11.0"/>
      </rPr>
      <t xml:space="preserve">限られたお客様向けの機能らしく、対象外とするかどうかの判断材料を収集中
</t>
    </r>
    <r>
      <rPr>
        <rFont val="Arial"/>
        <color rgb="FF1155CC"/>
        <sz val="11.0"/>
        <u/>
      </rPr>
      <t xml:space="preserve">https://beartail.slack.com/archives/C053S26MFRA/p1730265720601629
</t>
    </r>
    <r>
      <rPr>
        <rFont val="Arial"/>
        <sz val="11.0"/>
      </rPr>
      <t>富田（秀）
当アラートの利用顧客は限られている＆もし不具合が潜んでいたとしても、それはフロントエンド側の影響の可能性は薄いため、今回は必ずしも見なくていいと判断（アラートのアイコン自体は他の項目で問題なく表示されているので、ここでのみ表示崩れが起こる可能性は低い）</t>
    </r>
  </si>
  <si>
    <t>請求書アラートタブ</t>
  </si>
  <si>
    <t>請求書のアラートをチェックする</t>
  </si>
  <si>
    <t>請求書一覧/請求書詳細画面に警告アラート(黄色)が表示されること</t>
  </si>
  <si>
    <t>請求書一覧/請求書詳細画面に警告アラート(赤色)が表示されること</t>
  </si>
  <si>
    <t>発注稟議申請額超過チェック</t>
  </si>
  <si>
    <t>発注稟議不一致チェック</t>
  </si>
  <si>
    <t>タイムスタンプ有効性チェック
※2022年改正対応版</t>
  </si>
  <si>
    <t>IC乗車券オプション</t>
  </si>
  <si>
    <t>IC乗車券オプションの初期状態</t>
  </si>
  <si>
    <t>【補足確認】
オプション有効時の確認</t>
  </si>
  <si>
    <t>トグルONの状態で、交通費の作成画面を開く</t>
  </si>
  <si>
    <t>「IC乗車券」にデフォルトで✅が付いていること</t>
  </si>
  <si>
    <t>定期区間控除</t>
  </si>
  <si>
    <t>【補足確認】
オプション有効/無効での差分確認</t>
  </si>
  <si>
    <t>トグルON/OFFそれぞれでの挙動を確認する</t>
  </si>
  <si>
    <t>ONの場合：「交通費入力」「ICカード読取」「モバイルSuicaなど交通系電子マネーからの連携」いずれでも自動控除される
OFFの場合：「交通費入力」でのみ自動控除され、「ICカード読取」「モバイルSuicaなど交通系電子マネーからの連携」では控除されない</t>
  </si>
  <si>
    <t>付加情報</t>
  </si>
  <si>
    <t>付加情報設定</t>
  </si>
  <si>
    <t>「付加情報インポート」モーダル</t>
  </si>
  <si>
    <t>xlsxファイルを選択（又はドラッグアンドドロップ）し、「インポート」ボタンを押す</t>
  </si>
  <si>
    <t>「付加情報エクスポート」モーダル</t>
  </si>
  <si>
    <t>各種タブ</t>
  </si>
  <si>
    <t>以下の各種タブをクリックする
・従業員
・従業員ラベル
・役職
・部署
・プロジェクト
・経費科目
・借方請求明細科目
・貸方請求明細科目
・勘定科目
・税区分
・取引先
・支払口座
・営業所コード
・汎用マスタ</t>
  </si>
  <si>
    <t>タブを切り替えられること</t>
  </si>
  <si>
    <t>編集モード</t>
  </si>
  <si>
    <t>ON/OFF切り替えられ、各付加情報の入力欄が編集モード（直接入力可能な状態）になること</t>
  </si>
  <si>
    <t>項目編集</t>
  </si>
  <si>
    <t>「項目編集」ボタンを押す</t>
  </si>
  <si>
    <t>「項目編集」モーダルが表示されること</t>
  </si>
  <si>
    <t>「項目編集」モーダル</t>
  </si>
  <si>
    <t>項目追加</t>
  </si>
  <si>
    <t>「+項目追加」を押す</t>
  </si>
  <si>
    <t>新規項目の入力欄が生成されること</t>
  </si>
  <si>
    <t>入力欄に任意の文字列を入力し、「保存」ボタンを押す</t>
  </si>
  <si>
    <t>新たな付加情報の項目が作成されること</t>
  </si>
  <si>
    <t>付加情報の項目を削除できること</t>
  </si>
  <si>
    <t>既存の付加情報の項目名にある鉛筆マークをクリックする</t>
  </si>
  <si>
    <t>項目名の編集が出来ること</t>
  </si>
  <si>
    <t>付加情報項目カラムの各行にある鉛筆マークをクリックする</t>
  </si>
  <si>
    <t>「○○の編集」モーダルが表示されること</t>
  </si>
  <si>
    <t>「○○の編集」モーダル</t>
  </si>
  <si>
    <t>任意の文字列を入力して、「更新」ボタンを押す</t>
  </si>
  <si>
    <t>1ページ当たり100件で表示されること</t>
  </si>
  <si>
    <t>締め日</t>
  </si>
  <si>
    <t>TOKIUM経費精算タブ</t>
  </si>
  <si>
    <t>経費精算締め日設定</t>
  </si>
  <si>
    <t>締め日を追加する &gt;</t>
  </si>
  <si>
    <t>「締め日を追加する &gt;」をクリックする</t>
  </si>
  <si>
    <t>「締め日追加」モーダルが表示されること</t>
  </si>
  <si>
    <t>「締め日追加」モーダル</t>
  </si>
  <si>
    <t>各入力欄</t>
  </si>
  <si>
    <t>各入力欄をクリックする</t>
  </si>
  <si>
    <t>カレンダーが表示され、任意の日付を選択できること</t>
  </si>
  <si>
    <t>設定を追加できること</t>
  </si>
  <si>
    <t>既存の締め日設定</t>
  </si>
  <si>
    <t>任意の既存の締め日設定をクリックする</t>
  </si>
  <si>
    <t>「締め日編集」モーダルが表示されること</t>
  </si>
  <si>
    <t>「締め日編集」モーダル</t>
  </si>
  <si>
    <t>編集を保存できること</t>
  </si>
  <si>
    <t>TOKIUMインボイスタブ</t>
  </si>
  <si>
    <t>支払依頼締め日設定</t>
  </si>
  <si>
    <t>[経費精算]会計データ出力の状態</t>
  </si>
  <si>
    <t>【補足確認】
設定有効時の確認</t>
  </si>
  <si>
    <t>トグルONの状態で、会計データ未出力の申請書に対し、会計データ出力を実施する</t>
  </si>
  <si>
    <t>自動的に会計データ出力完了状態となっていること</t>
  </si>
  <si>
    <t>出力したファイルをダウンロードまですることによって、「出力済み」ステータスになる</t>
  </si>
  <si>
    <t>[インボイス]会計データ出力の状態</t>
  </si>
  <si>
    <t>[経費精算]支払予定日の設定</t>
  </si>
  <si>
    <t>支払予定日の登録</t>
  </si>
  <si>
    <t>トグルONの状態で、集計_任意の集計詳細_支払処理完了をクリックする</t>
  </si>
  <si>
    <t>表示されたモーダル内で、支払予定日の入力欄が表示されること</t>
  </si>
  <si>
    <t>仮払予定日の登録</t>
  </si>
  <si>
    <t>トグルONの状態で、仮払_任意の仮払待ち事前申請_仮払処理済みにするをクリックする</t>
  </si>
  <si>
    <t>表示されたモーダル内で、仮払予定日の入力欄が表示されること</t>
  </si>
  <si>
    <t>[インボイス]会計データ出力設定</t>
  </si>
  <si>
    <t>トグルONの状態で、集計者権限が付与されている従業員にて、会計データ出力を試みる</t>
  </si>
  <si>
    <t>出力形式の選択肢として、仕訳フォーマットで作成されたものも表示されること</t>
  </si>
  <si>
    <t>電子帳簿保存法</t>
  </si>
  <si>
    <t>電子帳簿保存法オプション
※2022年改正対応版</t>
  </si>
  <si>
    <t>業務サイクルの期間(0～60の範囲)</t>
  </si>
  <si>
    <t>0～60の範囲で任意の整数を入力し、「更新」ボタンを押す</t>
  </si>
  <si>
    <t>タイムスタンプの有効期限</t>
  </si>
  <si>
    <t>記載されている日数を確認する</t>
  </si>
  <si>
    <t>「業務サイクルの期間+7日」で記載されていること</t>
  </si>
  <si>
    <t>運用開始日</t>
  </si>
  <si>
    <t>カレンダーから任意の日付を選択し、「更新」ボタンを押す</t>
  </si>
  <si>
    <t>タイムスタンプ検証設定</t>
  </si>
  <si>
    <t>タイムスタンプ検証機能</t>
  </si>
  <si>
    <t>トグルONの状態で、経費一覧および請求書一覧を確認する</t>
  </si>
  <si>
    <t>検索条件の真下に「タイムスタンプ検証」が表示されること</t>
  </si>
  <si>
    <t>解像度検証設定</t>
  </si>
  <si>
    <t>トグルONの状態で、任意の画像を添付した経費詳細画面を確認する</t>
  </si>
  <si>
    <t>添付画像のの左上にに「スキャナ保存要件/ 解像度：〇〇」と表示されること</t>
  </si>
  <si>
    <t>トグルONの状態で、任意の画像を添付した請求書詳細画面を確認する</t>
  </si>
  <si>
    <t>トグルONの状態で、任意の画像を添付した国税関係書類詳細画面を確認する</t>
  </si>
  <si>
    <t>一覧表示</t>
  </si>
  <si>
    <t>申請フロー名を申請一覧・承認一覧に表示する</t>
  </si>
  <si>
    <t>プロジェクト名を申請一覧・承認一覧に表示する</t>
  </si>
  <si>
    <t>源泉徴収税額を申請一覧・承認一覧に表示する</t>
  </si>
  <si>
    <t>トグルONの状態で、申請一覧および承認一覧を確認する</t>
  </si>
  <si>
    <t>カラムとして「申請フロー名」「プロジェクト」「源泉徴収税額」が表示されること</t>
  </si>
  <si>
    <t>経費検索</t>
  </si>
  <si>
    <t>削除された経費を検索可能にする</t>
  </si>
  <si>
    <t>トグルONの状態で、経費一覧の検索条件モーダルを確認する</t>
  </si>
  <si>
    <t>検索範囲に「削除済み」のチェックボックスが表示されること</t>
  </si>
  <si>
    <t>右記の日時以降に作成した経費を削除済み検索の対象とする</t>
  </si>
  <si>
    <t>yyyy/mm/dd hh:mmの形式で入力できること</t>
  </si>
  <si>
    <t>カレンダーをクリックする</t>
  </si>
  <si>
    <t>表示されたカレンダーから、年月日と時間を設定できること</t>
  </si>
  <si>
    <t>請求書検索</t>
  </si>
  <si>
    <t>削除された請求書を検索可能にする</t>
  </si>
  <si>
    <t>トグルONの状態で、請求書一覧の検索条件モーダルを確認する</t>
  </si>
  <si>
    <t>右記の日時以降に作成した請求書を削除済み検索の対象とする</t>
  </si>
  <si>
    <t>国税関係書類検索</t>
  </si>
  <si>
    <t>削除された国税関係書類を検索可能にする</t>
  </si>
  <si>
    <t>トグルONの状態で、国税関係書類一覧の検索条件モーダルを確認する</t>
  </si>
  <si>
    <t>右記の日時以降に作成した国税関係書類を削除済み検索の対象とする</t>
  </si>
  <si>
    <t>法人カード保持者一覧（〇〇/××/△△/▢▢）</t>
  </si>
  <si>
    <t>「法人カード利用者インポート（〇〇/××/△△/▢▢）」モーダル</t>
  </si>
  <si>
    <t>任意のカード利用者</t>
  </si>
  <si>
    <t>任意のカード利用者をクリックする</t>
  </si>
  <si>
    <t>「未承認明細一覧」モーダルが表示されること</t>
  </si>
  <si>
    <t>「未承認明細一覧」モーダル</t>
  </si>
  <si>
    <t>仕訳フォーマット一覧</t>
  </si>
  <si>
    <t>新規作成する</t>
  </si>
  <si>
    <t>「新規作成する」をクリックする</t>
  </si>
  <si>
    <t>「仕訳フォーマットを作成」モーダルが表示されること</t>
  </si>
  <si>
    <t>「仕訳フォーマットを作成」モーダル</t>
  </si>
  <si>
    <t>「テンプレートから作成する」または「最初から作成する」を選択して、「新規作成する」をクリックする</t>
  </si>
  <si>
    <t>仕訳フォーマットの作成画面に遷移すること</t>
  </si>
  <si>
    <t>復元する</t>
  </si>
  <si>
    <t>「復元する」をクリックする</t>
  </si>
  <si>
    <t>「仕訳フォーマットを復元する」モーダルが表示されること</t>
  </si>
  <si>
    <t>「仕訳フォーマットを復元する」モーダル</t>
  </si>
  <si>
    <t>任意の仕訳フォーマットを選択して、「復元」ボタンを押す</t>
  </si>
  <si>
    <t>既定の形式カラム</t>
  </si>
  <si>
    <t>任意の既存仕訳フォーマットのラジオボタンをクリックする</t>
  </si>
  <si>
    <t>既定の形式として登録できること</t>
  </si>
  <si>
    <t>公開する/非公開にする</t>
  </si>
  <si>
    <t>「公開する/非公開にする」をクリックする</t>
  </si>
  <si>
    <t>仕訳フォーマットの公開/非公開を切り替えられること</t>
  </si>
  <si>
    <t>複製ボタン</t>
  </si>
  <si>
    <t>「複製」ボタンを押す</t>
  </si>
  <si>
    <t>仕訳フォーマットが複製されること</t>
  </si>
  <si>
    <t>仕訳フォーマットが削除されること</t>
  </si>
  <si>
    <t>任意の仕訳フォーマット</t>
  </si>
  <si>
    <t>任意の仕訳フォーマットをクリックする</t>
  </si>
  <si>
    <t>仕訳フォーマットの編集画面に遷移すること</t>
  </si>
  <si>
    <t>仕訳フォーマット作成/編集画面</t>
  </si>
  <si>
    <t>1.ファイル形式を設定する</t>
  </si>
  <si>
    <t>仕訳フォーマット名</t>
  </si>
  <si>
    <t>会計ソフト</t>
  </si>
  <si>
    <t>プルダウンから任意の会計ソフトを選択する</t>
  </si>
  <si>
    <r>
      <rPr>
        <rFont val="Arial"/>
        <strike/>
        <color theme="1"/>
        <sz val="11.0"/>
      </rPr>
      <t xml:space="preserve">15種類
</t>
    </r>
    <r>
      <rPr>
        <rFont val="Arial"/>
        <color theme="1"/>
        <sz val="11.0"/>
      </rPr>
      <t>→最低12種類</t>
    </r>
  </si>
  <si>
    <t>SAP、SuperStream、Companyがデフォルトだと無い</t>
  </si>
  <si>
    <t>「出力する/しない」のラジオボタンをクリックする</t>
  </si>
  <si>
    <t>拡張子の詳細設定</t>
  </si>
  <si>
    <t>拡張子</t>
  </si>
  <si>
    <t>「csv/tsv/txt/xlsx」のラジオボタンをクリックする</t>
  </si>
  <si>
    <t>どれか1つを選択できること</t>
  </si>
  <si>
    <t>改行コード</t>
  </si>
  <si>
    <t>「LF／CR/LF」のラジオボタンをクリックする</t>
  </si>
  <si>
    <t>拡張子がcsv/tsv/txtの時に表示</t>
  </si>
  <si>
    <t>区切り文字</t>
  </si>
  <si>
    <t>「カンマ/タブ/なし」のラジオボタンをクリックする</t>
  </si>
  <si>
    <t>拡張子がtxtの時に表示</t>
  </si>
  <si>
    <t>一覧へ戻る</t>
  </si>
  <si>
    <t>「一覧へ戻る」をクリックする</t>
  </si>
  <si>
    <t>仕訳フォーマット一覧の画面へ遷移すること</t>
  </si>
  <si>
    <t>編集の途中（保存/破棄をしていない状態）だと非活性</t>
  </si>
  <si>
    <t>変更を破棄</t>
  </si>
  <si>
    <t>「変更を破棄」をクリックする</t>
  </si>
  <si>
    <t>変更前の状態に戻ること</t>
  </si>
  <si>
    <t>何も編集を行ってない時は非活性</t>
  </si>
  <si>
    <t>「保存」をクリックする</t>
  </si>
  <si>
    <t>変更内容が保存されること</t>
  </si>
  <si>
    <t>進む</t>
  </si>
  <si>
    <t>「進む」をクリックする</t>
  </si>
  <si>
    <t>次のステップに進むこと</t>
  </si>
  <si>
    <t>2. 出力する対象を設定する</t>
  </si>
  <si>
    <t>簡単な設定</t>
  </si>
  <si>
    <t>0円の明細行</t>
  </si>
  <si>
    <t>詳細な設定</t>
  </si>
  <si>
    <t>表示されたエリアを編集する</t>
  </si>
  <si>
    <t>任意の条件を作成できること</t>
  </si>
  <si>
    <t>戻る</t>
  </si>
  <si>
    <t>「戻る」をクリックする</t>
  </si>
  <si>
    <t>1つ前のステップの画面に戻ること</t>
  </si>
  <si>
    <t>3.貸借形式を設定する</t>
  </si>
  <si>
    <t>「1.行ごとに貸借金額が一致する」または「2.借方と貸方が異なる行として表現され、伝票内で貸借金額が一致する」をクリックする</t>
  </si>
  <si>
    <t>源泉徴収税額を別の行に出力する（預り金）
※インボイス側の仕訳フォーマットのみ</t>
  </si>
  <si>
    <t>一覧へ戻るボタンがない</t>
  </si>
  <si>
    <t>4. 伝票・仕訳を設定する</t>
  </si>
  <si>
    <t>伝票について</t>
  </si>
  <si>
    <t>分け方</t>
  </si>
  <si>
    <t>ラジオボタンをクリックする</t>
  </si>
  <si>
    <t>プルダウン
※「複数の伝票に分ける」を選択時に表示</t>
  </si>
  <si>
    <t>プルダウンから任意に選択する</t>
  </si>
  <si>
    <t>複数選択可能であること</t>
  </si>
  <si>
    <t>貸方行(未払金等)</t>
  </si>
  <si>
    <t>出力方法</t>
  </si>
  <si>
    <t>3種類</t>
  </si>
  <si>
    <t>まとめる対象
※出力方法で「伝票内の一部の明細をまとめ、その他の明細は1明細1行として出力する」を選択時</t>
  </si>
  <si>
    <t>まとめ方</t>
  </si>
  <si>
    <t>貸方行(預り金)</t>
  </si>
  <si>
    <t>借方行(明細)</t>
  </si>
  <si>
    <t>プレビュー</t>
  </si>
  <si>
    <t>プレビューを確認する</t>
  </si>
  <si>
    <t>現在の設定内容に沿ったプレビューが表示されること</t>
  </si>
  <si>
    <t>5.出力内容を設定する</t>
  </si>
  <si>
    <t>出力内容設定インポートモーダル</t>
  </si>
  <si>
    <t>出力内容設定エクスポートモーダル</t>
  </si>
  <si>
    <t>サンプル値を登録する</t>
  </si>
  <si>
    <t>「サンプル値を登録する」をクリックする</t>
  </si>
  <si>
    <t>各項目設定時に入力したサンプル値が、画面上に表示されること
「サンプルデータ」ボタンが新たに表示されること</t>
  </si>
  <si>
    <t>サンプルデータ</t>
  </si>
  <si>
    <t>「サンプルデータ」ボタンを押す</t>
  </si>
  <si>
    <t>サンプルデータで、設定中の仕訳ファイルがダウンロードされること</t>
  </si>
  <si>
    <t>設定例を表示する</t>
  </si>
  <si>
    <t>「設定例を表示する」にカーソルを合わせる</t>
  </si>
  <si>
    <t>設定例が画面上に表示されること</t>
  </si>
  <si>
    <t>共通/借方/貸方の+ボタン</t>
  </si>
  <si>
    <t>共通/借方/貸方の「+」ボタンを押す</t>
  </si>
  <si>
    <t>「出力項目を設定する」モーダルが表示されること</t>
  </si>
  <si>
    <t>「出力項目を設定する」モーダル</t>
  </si>
  <si>
    <t>ヘッダー名</t>
  </si>
  <si>
    <t>文字数制限</t>
  </si>
  <si>
    <t>カナ英数変換</t>
  </si>
  <si>
    <t>画面上に新たな出力項目の列が作成されること</t>
  </si>
  <si>
    <t>各出力項目のプルダウン</t>
  </si>
  <si>
    <t>項目を編集</t>
  </si>
  <si>
    <t>「項目を編集」をクリックする</t>
  </si>
  <si>
    <t>項目を削除</t>
  </si>
  <si>
    <t>「項目を削除」をクリックする</t>
  </si>
  <si>
    <t>その出力項目を削除できること</t>
  </si>
  <si>
    <t>右側に項目を追加</t>
  </si>
  <si>
    <t>「右側に項目を追加」をクリックする</t>
  </si>
  <si>
    <t>「出力項目を設定する」モーダルが表示されること
その出力項目の右側に、新たな出力項目が作成されること</t>
  </si>
  <si>
    <t>左側に項目を追加</t>
  </si>
  <si>
    <t>「左側に項目を追加」をクリックする</t>
  </si>
  <si>
    <t>「出力項目を設定する」モーダルが表示されること
その出力項目の左側に、新たな出力項目が作成されること</t>
  </si>
  <si>
    <t>設定内容</t>
  </si>
  <si>
    <t>任意の設定内容のセルをクリックする</t>
  </si>
  <si>
    <t>「出力内容を設定する」モーダルが表示されること</t>
  </si>
  <si>
    <t>「出力内容を設定する」モーダル</t>
  </si>
  <si>
    <t>種類</t>
  </si>
  <si>
    <t>どれか一つを選択できること</t>
  </si>
  <si>
    <t>出力内容</t>
  </si>
  <si>
    <t>種類-固定値
種類-カスタマイズ</t>
  </si>
  <si>
    <t>種類-項目選択
種類-カスタマイズ</t>
  </si>
  <si>
    <t>プルダウンから任意の項目を選択する</t>
  </si>
  <si>
    <t>選択できること
カスタマイズの場合、複数選択できること</t>
  </si>
  <si>
    <t>文字列抽出
※「種類-項目選択」にて出力内容を選択した場合</t>
  </si>
  <si>
    <t>文字数で切り取り</t>
  </si>
  <si>
    <t>先頭または末尾から何文字を出力するのかを指定する</t>
  </si>
  <si>
    <t>指定した文字で抽出</t>
  </si>
  <si>
    <t>文字列を出力する範囲を指定する</t>
  </si>
  <si>
    <t>桁調整
※「種類-項目選択」にて出力内容を選択した場合</t>
  </si>
  <si>
    <t>サンプル値
※「種類-項目選択」または「種類-カスタマイズ」の場合</t>
  </si>
  <si>
    <t>画面上にそのセルにおける出力内容が表示されること</t>
  </si>
  <si>
    <t>サンプル
※「サンプル値を登録する」をクリックしたときに表示</t>
  </si>
  <si>
    <t>画面上にそのセルにおける出力内容が表示されること
対応する設定内容側のセルも、表示内容が更新されること</t>
  </si>
  <si>
    <t>「4. 伝票・仕訳を設定する」の画面に遷移すること</t>
  </si>
  <si>
    <t>「公開する」または「非公開にする」をクリックする</t>
  </si>
  <si>
    <t>公開非公開を切り替えられること</t>
  </si>
  <si>
    <t>セキュリティ</t>
  </si>
  <si>
    <t>IPアクセス制限</t>
  </si>
  <si>
    <t>IPアドレス制限</t>
  </si>
  <si>
    <t>指定されたIPアドレスからのみアクセスを許可します</t>
  </si>
  <si>
    <t>要ＩＰアドレス制限設定
設定済みテナントなし</t>
  </si>
  <si>
    <t>許可IPアドレス一覧</t>
  </si>
  <si>
    <t>IPアドレスを追加する</t>
  </si>
  <si>
    <t>「IPアドレスを追加する」をクリックする</t>
  </si>
  <si>
    <t>「IPアドレス追加」モーダルが表示されること</t>
  </si>
  <si>
    <t>「IPアドレス追加」モーダル</t>
  </si>
  <si>
    <t>登録したいIPアドレス/CIDRを入力し、「作成」ボタンを押す
※コメントは任意</t>
  </si>
  <si>
    <t>IPアドレスを削除する</t>
  </si>
  <si>
    <t>追加した任意のIPアドレスに✅を入れた状態で「IPアドレスを削除する」をクリックする</t>
  </si>
  <si>
    <t>許可IPアドレスインポートモーダル</t>
  </si>
  <si>
    <t>許可IPアドレスエクスポートモーダル</t>
  </si>
  <si>
    <t>CSV形式でエクスポート</t>
  </si>
  <si>
    <t>「CSV形式でエクスポート」ボタンを押す</t>
  </si>
  <si>
    <t>シングルサインオン</t>
  </si>
  <si>
    <t>サブドメイン</t>
  </si>
  <si>
    <t>使用可能か確認する</t>
  </si>
  <si>
    <t>任意の文字列を入力し、「使用可能か確認する」をクリックする</t>
  </si>
  <si>
    <t>使用可能かどうか確認できること（メッセージが出る）</t>
  </si>
  <si>
    <t>任意の文字列を入力し、「作成する」をクリックする</t>
  </si>
  <si>
    <t>サブドメインを設定できること</t>
  </si>
  <si>
    <t>SAML設定</t>
  </si>
  <si>
    <t>サブドメイン未設定時</t>
  </si>
  <si>
    <t>サブドメインが未設定の状態で確認する</t>
  </si>
  <si>
    <t>「サブドメインを設定してください。」と表示されていること</t>
  </si>
  <si>
    <t>サブドメイン設定済み時</t>
  </si>
  <si>
    <t>「作成する」をクリックする</t>
  </si>
  <si>
    <t>「SAML設定作成」モーダルが表示されること</t>
  </si>
  <si>
    <t>「SAML設定作成」モーダル</t>
  </si>
  <si>
    <t>設定名と説明に任意の文字列を入力し、「作成する」をクリックする</t>
  </si>
  <si>
    <t>作成できること
※ステータスは無効状態</t>
  </si>
  <si>
    <t>SAML設定詳細画面</t>
  </si>
  <si>
    <t>任意のSAML設定をクリックする</t>
  </si>
  <si>
    <t>そのSAML設定の詳細画面に遷移する</t>
  </si>
  <si>
    <t>編集する</t>
  </si>
  <si>
    <t>「編集する」をクリックする</t>
  </si>
  <si>
    <t>「SAML設定概要」モーダルが表示され、設定名と説明を編集できること</t>
  </si>
  <si>
    <t>サービスプロバイダ情報</t>
  </si>
  <si>
    <t>サービスプロバイダ情報を確認する</t>
  </si>
  <si>
    <t>「Entity ID」「ACS URL」「ログアウトURL」について記載されていること</t>
  </si>
  <si>
    <t>「SAML設定」モーダルが表示され、ファイルを選択またはURLを入力することで設定できること</t>
  </si>
  <si>
    <t>SAML認証オプション</t>
  </si>
  <si>
    <t>SAML認証時にIPアクセス制限をスキップする</t>
  </si>
  <si>
    <t>SAML設定の確認</t>
  </si>
  <si>
    <t>「設定を確認する」をクリックする</t>
  </si>
  <si>
    <t>そのSAML設定の内容に問題が無いか確認できること
※問題ない場合、画面上部に「SAML接続に成功しました」と表示される</t>
  </si>
  <si>
    <t>SAML認証有効化</t>
  </si>
  <si>
    <t>SAML認証を有効にする</t>
  </si>
  <si>
    <t>このSAML設定削除する</t>
  </si>
  <si>
    <t>「このSAML設定削除する」をクリックする</t>
  </si>
  <si>
    <t>「このSAML設定削除する」モーダルが表示され、削除できること</t>
  </si>
  <si>
    <t>SAML連携アカウント</t>
  </si>
  <si>
    <t>社員コード</t>
  </si>
  <si>
    <t>氏名又はメールアドレス</t>
  </si>
  <si>
    <t>任意の部署を選択して検索を実行する</t>
  </si>
  <si>
    <t>任意のSAML設定に✅を入れて検索を実行する</t>
  </si>
  <si>
    <t>✅を入れたSAML設定と連携していない従業員で絞られること</t>
  </si>
  <si>
    <t>期待値とは別で表示崩れの問題あり
（本番でも同様）</t>
  </si>
  <si>
    <t>連携済み</t>
  </si>
  <si>
    <t>✅を入れたSAML設定と連携している従業員で絞られること</t>
  </si>
  <si>
    <t>すべての従業員を一括で連携解除する</t>
  </si>
  <si>
    <t>「すべての従業員を一括で連係解除する」をクリックする</t>
  </si>
  <si>
    <t>「SAML連携アカウント / 一括解除」モーダルが表示されること</t>
  </si>
  <si>
    <t>「SAML連携アカウント / 一括解除」モーダル</t>
  </si>
  <si>
    <t>任意のSAML設定に✅を入れて「一括解除」ボタンを押す</t>
  </si>
  <si>
    <t>全従業員に対して、指定したSAML設定との連携が解除されること</t>
  </si>
  <si>
    <t>SAML連携アカウントインポートモーダル</t>
  </si>
  <si>
    <t>SAML連携アカウントエクスポートモーダル</t>
  </si>
  <si>
    <t>bt-samlで実行するとエラー
→富田(秀)：今回のビルド改善の影響ではないため、対象外とする</t>
  </si>
  <si>
    <t>https://beartail.atlassian.net/browse/FA-104</t>
  </si>
  <si>
    <t>✅カラム</t>
  </si>
  <si>
    <t>ON/OFF切り替えられること
※ONのとき、「すべての従業員を一括で連携解除する」が「選択した従業員を一括で連携解除する」に変わること</t>
  </si>
  <si>
    <t>連携アカウントカラム</t>
  </si>
  <si>
    <t>リンクマーク</t>
  </si>
  <si>
    <t>リンクマークをクリックする
※未連携のSAML設定に対して表示されるマーク</t>
  </si>
  <si>
    <t>「SAML連携アカウント / ○○○○/ 連携」モーダルが表示されること</t>
  </si>
  <si>
    <t>「SAML連携アカウント / ○○○○/ 連携」モーダル</t>
  </si>
  <si>
    <t>入力欄にIdPのメールアドレスを入力し、「連携」ボタンを押す</t>
  </si>
  <si>
    <t>鉛筆マークをクリックする
※連携済みのSAML設定に対して表示されるマーク</t>
  </si>
  <si>
    <t>×ボタンをクリックする
※連携済みのSAML設定に対して表示されるマーク</t>
  </si>
  <si>
    <t>「SAML連携アカウント / ○○○○/ 解除」モーダルが表示されること</t>
  </si>
  <si>
    <t>「SAML連携アカウント / ○○○○/ 解除」モーダル</t>
  </si>
  <si>
    <t>「解除」ボタンを押す</t>
  </si>
  <si>
    <t>連携が解除できること</t>
  </si>
  <si>
    <t>BtoB連携</t>
  </si>
  <si>
    <t>認証</t>
  </si>
  <si>
    <t>認証前の表示</t>
  </si>
  <si>
    <t>認証前の表示を確認する</t>
  </si>
  <si>
    <t>「未認証
　・BtoB連携をご利用いただくためには認証が必要です」
と表示されていること</t>
  </si>
  <si>
    <t>認証後の表示</t>
  </si>
  <si>
    <t>認証後の表示を確認する</t>
  </si>
  <si>
    <t>「認証済み」
と表示されていること</t>
  </si>
  <si>
    <t>認証する</t>
  </si>
  <si>
    <t>「認証する」をクリックする</t>
  </si>
  <si>
    <t>「BtoBプラットフォーム」のログイン画面に遷移すること</t>
  </si>
  <si>
    <t>https://www.notion.so/BtoB-6aff2b01e5dc4b33b27a484c9b195f37?pvs=4</t>
  </si>
  <si>
    <t>ログ</t>
  </si>
  <si>
    <t>記録日(開始)</t>
  </si>
  <si>
    <t>カレンダーから任意の日付を選択し、検索を実行する</t>
  </si>
  <si>
    <t>指定した日付で検索できること</t>
  </si>
  <si>
    <t>記録日(終了)</t>
  </si>
  <si>
    <t>ログ種別</t>
  </si>
  <si>
    <t>プルダウンから任意に選択し、検索を実行する</t>
  </si>
  <si>
    <t>選択したログ種別で検索できること</t>
  </si>
  <si>
    <t>従業員又はメールアドレス</t>
  </si>
  <si>
    <t>端末</t>
  </si>
  <si>
    <t>ＯＳ</t>
  </si>
  <si>
    <t>ブラウザ</t>
  </si>
  <si>
    <t>参照元URL</t>
  </si>
  <si>
    <t>アクションURL</t>
  </si>
  <si>
    <t>接続元IPアドレス</t>
  </si>
  <si>
    <t>除外する接続元IPアドレス</t>
  </si>
  <si>
    <t>送信先メールアドレス</t>
  </si>
  <si>
    <t>契約</t>
  </si>
  <si>
    <t>契約情報</t>
  </si>
  <si>
    <t>契約情報を確認する</t>
  </si>
  <si>
    <t>以下の内容について記載されていること
・現在のプラン
・次回支払日
・プロダクトコード有効期限</t>
  </si>
  <si>
    <t>ペーパーレス契約期間一覧</t>
  </si>
  <si>
    <t>記載内容を確認する</t>
  </si>
  <si>
    <t>これまでの契約期間が一覧で表示されていること</t>
  </si>
  <si>
    <t>凍結されたポストも検索対象に含めて実行されること</t>
  </si>
  <si>
    <t>月ごとの自動入力件数</t>
  </si>
  <si>
    <t>「表示対象年」のプルダウンから任意の年を選択する</t>
  </si>
  <si>
    <t>選択した年に応じて、表示内容が変わること</t>
  </si>
  <si>
    <t>プロダクトコード</t>
  </si>
  <si>
    <t>任意のプロダクトコードを入力し、「利用する」をクリックする</t>
  </si>
  <si>
    <t>適用されること</t>
  </si>
  <si>
    <t>実施困難かも</t>
  </si>
  <si>
    <t>領収書</t>
  </si>
  <si>
    <t>？？？？</t>
  </si>
  <si>
    <t>TOKIUM経費精算利用状況</t>
  </si>
  <si>
    <t>毎月の領収書画像、クレジット明細、ウェブ明細の利用状況が記録されていること</t>
  </si>
  <si>
    <t>全件ダウンロード</t>
  </si>
  <si>
    <t>「全件ダウンロード」をクリックする</t>
  </si>
  <si>
    <t>CSVファイルがダウンロードされること</t>
  </si>
  <si>
    <t>データの公開範囲</t>
  </si>
  <si>
    <t>全てタブ</t>
  </si>
  <si>
    <t>各項目の有効/無効</t>
  </si>
  <si>
    <t>各項目のルール設定のドロワー</t>
  </si>
  <si>
    <t>ルール名</t>
  </si>
  <si>
    <t>説明</t>
  </si>
  <si>
    <t>対象者</t>
  </si>
  <si>
    <t>表示されたモーダルから任意の従業員を選択できること</t>
  </si>
  <si>
    <t>条件</t>
  </si>
  <si>
    <t>エリアを確認する</t>
  </si>
  <si>
    <t>何も操作できないこと</t>
  </si>
  <si>
    <t>設定内容を保存できること</t>
  </si>
  <si>
    <t>国税関係書類タブ</t>
  </si>
  <si>
    <t>全てタブと共通っぽいので省略します</t>
  </si>
  <si>
    <t>【補足確認】
設定の適用確認</t>
  </si>
  <si>
    <t>全ての国税関係書類</t>
  </si>
  <si>
    <t>左記ルールに設定した従業員でログインし、閲覧できる国税関係書類を確認する</t>
  </si>
  <si>
    <t>全ての国税関係書類を閲覧することができること</t>
  </si>
  <si>
    <t>所属部署及び下位部署の国税関係書類</t>
  </si>
  <si>
    <t>所属部署及び下位部署の国税関係書類のみ閲覧することができること</t>
  </si>
  <si>
    <t>所属部署の国税関係書類</t>
  </si>
  <si>
    <t>所属部署の国税関係書類のみ閲覧することができること</t>
  </si>
  <si>
    <t>自分が作成した国税関係書類</t>
  </si>
  <si>
    <t>自分が作成した国税関係書類のみ閲覧することができること</t>
  </si>
  <si>
    <t>書類振分</t>
  </si>
  <si>
    <t>テナント全体の共通設定</t>
  </si>
  <si>
    <t>任意の文字列を入力し、「登録」ボタンを押す</t>
  </si>
  <si>
    <t>×ボタン（設定の削除）</t>
  </si>
  <si>
    <t>登録した文字列の横にある「×」ボタンを押す</t>
  </si>
  <si>
    <t>取引先ごとの個別設定</t>
  </si>
  <si>
    <t>請求書振分条件を追加する</t>
  </si>
  <si>
    <t>「+請求書振分条件を追加する」をクリックする</t>
  </si>
  <si>
    <t>「振分条件詳細」モーダルが表示されること</t>
  </si>
  <si>
    <t>「振分条件詳細」モーダル</t>
  </si>
  <si>
    <t>適用対象取引先</t>
  </si>
  <si>
    <t>「取引先リストを選択」をクリックし、条件を適用したい取引先を選択する</t>
  </si>
  <si>
    <t>選択できること（複数選択可）</t>
  </si>
  <si>
    <t>選択した取引先の横にある「×」ボタンを押す</t>
  </si>
  <si>
    <t>請求書振分条件</t>
  </si>
  <si>
    <t>設定の適用(有効化)</t>
  </si>
  <si>
    <t>優先度</t>
  </si>
  <si>
    <t>新たな取引先ごとの請求書振分条件を作成できること</t>
  </si>
  <si>
    <t>任意の請求書振分条件に✅を入れて、「削除」ボタンを押す
※✅を入れてない時は非活性</t>
  </si>
  <si>
    <t>優先度カラム</t>
  </si>
  <si>
    <t>▲ボタン
※請求書振分条件が複数ある時に有効</t>
  </si>
  <si>
    <t>1つ上の請求書振分条件と並び順が入れ替わること</t>
  </si>
  <si>
    <t>▼ボタン
※請求書振分条件が複数ある時に有効</t>
  </si>
  <si>
    <t>1つ下の請求書振分条件と並び順が入れ替わること</t>
  </si>
  <si>
    <t>適用対象取引先カラム</t>
  </si>
  <si>
    <t>全て表示(〇件)
※3件以上の取引先を適用対象としている時に有効</t>
  </si>
  <si>
    <t>「全て表示(〇件)」をクリックする</t>
  </si>
  <si>
    <t>隠れている3件目以降の取引先も表示されること</t>
  </si>
  <si>
    <t>有効/無効</t>
  </si>
  <si>
    <t>歯車マーク</t>
  </si>
  <si>
    <t>「編集」をクリックする</t>
  </si>
  <si>
    <t>請求書振分条件を更新できること</t>
  </si>
  <si>
    <t>複製</t>
  </si>
  <si>
    <t>「複製」をクリックする</t>
  </si>
  <si>
    <t>1つ下の優先度で、同じ内容の請求書振分条件が作成されること
※すでに1つ下の優先度が使用されている場合は、その請求書振分条件も優先度が1つ下にズレる</t>
  </si>
  <si>
    <t>「削除」をクリックする</t>
  </si>
  <si>
    <t>吹き出しマーク
※「メモ」が空欄の時は非表示</t>
  </si>
  <si>
    <t>吹き出しマークをクリックする</t>
  </si>
  <si>
    <t>請求書振分条件の「メモ」に入力した内容が表示されること</t>
  </si>
  <si>
    <t>条件と一致するケース</t>
  </si>
  <si>
    <t>1.適用対象に設定した取引先にて、自動入力を開始する
2.ESの「書類名入力」時にて、請求書振分条件として設定した文字列を含んだ内容を入力して、データ化を進める
3.データ化完了後の書類を確認する</t>
  </si>
  <si>
    <t>請求書一覧に来ていること</t>
  </si>
  <si>
    <t>条件と一致しないケース</t>
  </si>
  <si>
    <t>1.適用対象に設定した取引先にて、自動入力を開始する
2.ESの「書類名入力」時にて、請求書振分条件として設定した文字列を含まない内容を入力して、データ化を進める
3.データ化完了後の書類を確認する</t>
  </si>
  <si>
    <t>国税関係書類一覧に来ていること</t>
  </si>
  <si>
    <t>請求書設定</t>
  </si>
  <si>
    <t>請求書テンプレート一覧</t>
  </si>
  <si>
    <t>請求書テンプレートを追加</t>
  </si>
  <si>
    <t>「請求書テンプレートを追加」をクリックする</t>
  </si>
  <si>
    <t>請求書テンプレート登録画面に遷移すること</t>
  </si>
  <si>
    <t>七浦
行田
本橋</t>
  </si>
  <si>
    <t>TK+TD、TK単体、TD単体は請求書の機能がついてないので対象外にしています（七浦）</t>
  </si>
  <si>
    <t>請求書テンプレート登録</t>
  </si>
  <si>
    <t>テンプレート名</t>
  </si>
  <si>
    <t>設定できること
※設定可能な初期値は、当月〜6ヶ月後、1日〜末日</t>
  </si>
  <si>
    <t>請求書作成時に支払期日が空の場合のみ、初期値を入力する</t>
  </si>
  <si>
    <t>設定できること
※設定可能な初期値は、前月〜6ヶ月後、1日〜末日</t>
  </si>
  <si>
    <t>請求書を自動入力で登録する際の入力情報指定</t>
  </si>
  <si>
    <t>支払情報</t>
  </si>
  <si>
    <t>自動仕訳タブ</t>
  </si>
  <si>
    <t>自動仕訳</t>
  </si>
  <si>
    <t>自動入力タブ</t>
  </si>
  <si>
    <t>繰越額を利用する</t>
  </si>
  <si>
    <t>既存の請求書ラベルから任意に選択できること</t>
  </si>
  <si>
    <t>新たな請求書テンプレートを作成できること</t>
  </si>
  <si>
    <t>「空白検索」に✅を入れて検索を実行する</t>
  </si>
  <si>
    <t>請求書メモが空欄の請求書テンプレートがヒットすること</t>
  </si>
  <si>
    <t>任意の請求書ラベルを選択して検索を実行する
※複数選択可</t>
  </si>
  <si>
    <t>「未設定」に✅を入れて検索を実行する</t>
  </si>
  <si>
    <t>請求書ラベルが設定されていない請求書テンプレートがヒットすること</t>
  </si>
  <si>
    <t>任意の項目に✅を入れる</t>
  </si>
  <si>
    <t>✅を入れた項目だけが、検索結果のカラムとして表示されること</t>
  </si>
  <si>
    <t>「初期設定に戻す」をクリックする</t>
  </si>
  <si>
    <t>表示設定が初期状態に戻ること
※すべてに✅が入っている状態</t>
  </si>
  <si>
    <t>任意の請求書テンプレート</t>
  </si>
  <si>
    <t>任意の請求書テンプレートをクリックする</t>
  </si>
  <si>
    <t>請求書テンプレート編集画面に遷移すること</t>
  </si>
  <si>
    <t>請求書テンプレート編集</t>
  </si>
  <si>
    <t>請求書テンプレートを更新できること</t>
  </si>
  <si>
    <t>七浦
行田</t>
  </si>
  <si>
    <t>TITDテナントで1回は確認できているため、TKTIテナントは省きます</t>
  </si>
  <si>
    <t>【補足確認】
請求書テンプレートの適用ルール確認</t>
  </si>
  <si>
    <t>取引先-デフォルトテンプレート適用中</t>
  </si>
  <si>
    <t>手入力で請求書作成</t>
  </si>
  <si>
    <t>1.システム設定_取引先_任意の取引先の編集モーダルにて、請求書テンプレートにデフォルトテンプレートを適用する
2.請求書の手入力作成で、上記の取引先を選択する</t>
  </si>
  <si>
    <t>デフォルトテンプレートとして設定している内容に沿って、初期値が反映されていること</t>
  </si>
  <si>
    <t>自動入力で請求書作成</t>
  </si>
  <si>
    <t>1.システム設定_取引先_任意の取引先の編集モーダルにて、請求書テンプレートにデフォルトテンプレートを適用する
2.上記の取引先を用いて、請求書を自動入力で作成する</t>
  </si>
  <si>
    <t>取引先-任意の個別テンプレート適用中</t>
  </si>
  <si>
    <t>1.システム設定_取引先_任意の取引先の編集モーダルにて、請求書テンプレートに任意の個別テンプレートを適用する
2.請求書の手入力作成で、上記の取引先を選択する</t>
  </si>
  <si>
    <t>ヘルプセンター</t>
  </si>
  <si>
    <t>1.システム設定_取引先_任意の取引先の編集モーダルにて、請求書テンプレートに任意の個別テンプレートを適用する
2.上記の取引先を用いて、請求書を自動入力で作成する</t>
  </si>
  <si>
    <t>個別テンプレートとして設定している内容に沿って、初期値が反映されていること</t>
  </si>
  <si>
    <t>取引先編集設定</t>
  </si>
  <si>
    <t>請求書編集時に取引先情報を編集可能にする</t>
  </si>
  <si>
    <t>トグルONの状態で、請求書編集画面を確認する</t>
  </si>
  <si>
    <t>各種取引先情報の編集が行えること</t>
  </si>
  <si>
    <t>明細項目設定</t>
  </si>
  <si>
    <t>トグルONの状態で、請求書作成/詳細_明細画面を確認する</t>
  </si>
  <si>
    <t>発注書番号の入力欄が表示されていること</t>
  </si>
  <si>
    <t>消費税入力設定</t>
  </si>
  <si>
    <t>税込/税抜入力を選択可能にする</t>
  </si>
  <si>
    <t>税込/税抜を選択できること</t>
  </si>
  <si>
    <t>税抜入力をデフォルトとする
※「税込/税抜入力を選択可能にする」がONの時</t>
  </si>
  <si>
    <t>トグルONの状態で、請求書作成_明細画面を確認する</t>
  </si>
  <si>
    <t>デフォルトが税抜入力になっていること</t>
  </si>
  <si>
    <t>適格請求書に関する設定</t>
  </si>
  <si>
    <t>取引先マスタへの登録番号自動補完</t>
  </si>
  <si>
    <t>1.取引先マスタにて、登録番号が空欄の取引先を用意する
2.トグルONの状態で、上記の取引先をセットし、登録番号を任意に入力する
3.請求書を申請または承認し、取引先マスタの登録番号欄を確認する</t>
  </si>
  <si>
    <t>取引先マスタに自動で登録番号が設定されていること</t>
  </si>
  <si>
    <t>請求書ラベル一覧</t>
  </si>
  <si>
    <t>「請求書ラベルを追加」モーダルが表示されること</t>
  </si>
  <si>
    <t>「請求書ラベルを追加」モーダル</t>
  </si>
  <si>
    <t>請求書ラベルを作成できること</t>
  </si>
  <si>
    <t>「請求書ラベルを編集」モーダルが表示されること</t>
  </si>
  <si>
    <t>「請求書ラベルを編集」モーダル</t>
  </si>
  <si>
    <t>請求書ラベルを更新できること</t>
  </si>
  <si>
    <t>請求書ラベルを削除できること</t>
  </si>
  <si>
    <t>国税関係書類設定</t>
  </si>
  <si>
    <t>自動入力設定</t>
  </si>
  <si>
    <t>取引先設定の内容でデータ化</t>
  </si>
  <si>
    <t>TK単体は国税の機能がついてないので対象外にしています（七浦）</t>
  </si>
  <si>
    <t>トグルONの状態で、取引先マスタと異なる内容で国税関係書類をデータ化する</t>
  </si>
  <si>
    <t>ESで入力された内容ではなく、取引先マスタの内容に上書きされてデータ化されていること</t>
  </si>
  <si>
    <t>https://support.keihi.com/ja/denshichobo-client-payment</t>
  </si>
  <si>
    <t>ESでの入力内容でデータ化されてしまった
他の人も見てほしい</t>
  </si>
  <si>
    <t>国税関係書類ラベル一覧</t>
  </si>
  <si>
    <t>「国税関係書類ラベルを追加」モーダルが表示されること</t>
  </si>
  <si>
    <t>「国税関係書類ラベルを追加」モーダル</t>
  </si>
  <si>
    <t>国税関係書類ラベルを作成できること</t>
  </si>
  <si>
    <t>「国税関係書類ラベルを編集」モーダルが表示されること</t>
  </si>
  <si>
    <t>「国税関係書類ラベルを編集」モーダル</t>
  </si>
  <si>
    <t>国税関係書類ラベルを更新できること</t>
  </si>
  <si>
    <t>国税関係書類ラベルを削除できること</t>
  </si>
  <si>
    <t>書類種別名称</t>
  </si>
  <si>
    <t>書類種別を追加する</t>
  </si>
  <si>
    <t>「書類種別を追加する」をクリックする</t>
  </si>
  <si>
    <t>「国税関係書類種別追加」モーダルが表示されること</t>
  </si>
  <si>
    <t>「国税関係書類種別追加」モーダル</t>
  </si>
  <si>
    <t>書類種別名</t>
  </si>
  <si>
    <t>書類カテゴリ</t>
  </si>
  <si>
    <t>プルダウンから任意の書類カテゴリを選択する</t>
  </si>
  <si>
    <t>新たな書類種別を作成できること</t>
  </si>
  <si>
    <t>利用しない書類も表示</t>
  </si>
  <si>
    <t>任意の書類種別</t>
  </si>
  <si>
    <t>任意の書類種別をクリックする</t>
  </si>
  <si>
    <t>「国税関係書類種別編集」モーダルが表示されること</t>
  </si>
  <si>
    <t>「国税関係書類種別編集」モーダル</t>
  </si>
  <si>
    <t>書類種別を更新できること</t>
  </si>
  <si>
    <t>会計データ定期出力</t>
  </si>
  <si>
    <t>タスクタブ</t>
  </si>
  <si>
    <t>新規作成</t>
  </si>
  <si>
    <t>「タスク新規作成」モーダルが表示されること</t>
  </si>
  <si>
    <t>基本</t>
  </si>
  <si>
    <t>タスク名</t>
  </si>
  <si>
    <t>プルダウンから任意の従業員を選択する</t>
  </si>
  <si>
    <t>実行日</t>
  </si>
  <si>
    <t>プルダウンから任意に選択する
・毎月
・毎週
・毎日
・日付指定</t>
  </si>
  <si>
    <t>「毎月」選択時</t>
  </si>
  <si>
    <t>日にち選択</t>
  </si>
  <si>
    <t>プルダウンから任意に選択する
※1日～31日</t>
  </si>
  <si>
    <t>月末日</t>
  </si>
  <si>
    <t>ON/OFF切り替えられること
ONの時、日にち選択の枠は非表示になること</t>
  </si>
  <si>
    <t>「毎週」選択時</t>
  </si>
  <si>
    <t>曜日選択</t>
  </si>
  <si>
    <t>プルダウンから任意に選択する
※日曜日～土曜日</t>
  </si>
  <si>
    <t>「毎日」選択時</t>
  </si>
  <si>
    <t>周囲を確認する</t>
  </si>
  <si>
    <t>追加の選択欄は特に無いこと</t>
  </si>
  <si>
    <t>「日付指定」選択時</t>
  </si>
  <si>
    <t>カレンダーから任意に日付を選択する</t>
  </si>
  <si>
    <t>本番環境でも削除ボタンの反応がない
(水木)本番不具合なので対象外とします</t>
  </si>
  <si>
    <t>https://beartail.atlassian.net/browse/KH-4196</t>
  </si>
  <si>
    <t>実行時間枠</t>
  </si>
  <si>
    <t>プルダウンから任意に選択する
※0:00～23:59を3時間区切りで8種類</t>
  </si>
  <si>
    <t>有効期限(開始)</t>
  </si>
  <si>
    <t>有効期限(終了)</t>
  </si>
  <si>
    <t>集計名フォーマット</t>
  </si>
  <si>
    <t>プルダウンから任意に選択する
※経費申請または旅費申請</t>
  </si>
  <si>
    <t>事前申請仮払も選択可</t>
  </si>
  <si>
    <t>申請日</t>
  </si>
  <si>
    <t>ON/OFF切り替えられること
ONの時、集計対象とする範囲の設定欄が表示されること</t>
  </si>
  <si>
    <t>数値入力</t>
  </si>
  <si>
    <t>各プルダウンとチェックボックス</t>
  </si>
  <si>
    <t>各プルダウンとチェックボックスを操作する</t>
  </si>
  <si>
    <t>No1160～1163と同じ仕組みであること</t>
  </si>
  <si>
    <t>利用日(経費)</t>
  </si>
  <si>
    <t>任意の部署を設定できること</t>
  </si>
  <si>
    <t>任意の役職を設定できること</t>
  </si>
  <si>
    <t>任意の従業員を選択できること</t>
  </si>
  <si>
    <t>検索できない
(水木)本番不具合なので対象外とします</t>
  </si>
  <si>
    <t>https://beartail.atlassian.net/jira/software/c/projects/KH/boards/62?selectedIssue=KH-4248</t>
  </si>
  <si>
    <t>ON/OFF切り替えられること
ONの時、入力欄は非活性になること</t>
  </si>
  <si>
    <t>あり/なし</t>
  </si>
  <si>
    <t>任意の従業員ラベルをクリックする</t>
  </si>
  <si>
    <t>選択できること
※複数選択可</t>
  </si>
  <si>
    <t>部署検索範囲</t>
  </si>
  <si>
    <t>未集計/集計済み</t>
  </si>
  <si>
    <t>会計データ未出力/会計データ出力済み</t>
  </si>
  <si>
    <t>未払い/支払処理済み</t>
  </si>
  <si>
    <t>原本確認状況</t>
  </si>
  <si>
    <t>完了/未完了</t>
  </si>
  <si>
    <t>会計データを出力する</t>
  </si>
  <si>
    <t>ON/OFF切り替えられること
※ONの時、追加の設定欄が表示されること</t>
  </si>
  <si>
    <t>ONの時</t>
  </si>
  <si>
    <t>任意の仕訳フォーマットを選択できること</t>
  </si>
  <si>
    <t>出力ファイル名フォーマット</t>
  </si>
  <si>
    <t>出力形式を追加</t>
  </si>
  <si>
    <t>「出力形式を追加」をクリックする</t>
  </si>
  <si>
    <t>2つ目の「出力形式」「出力ファイル名フォーマット」の設定欄が生成されること</t>
  </si>
  <si>
    <t>一括取引指定日付</t>
  </si>
  <si>
    <t>ON/OFF切り替えられること
ONの時、日付を指定する設定欄が表示されること</t>
  </si>
  <si>
    <t>各プルダウン</t>
  </si>
  <si>
    <t>先月、今月、翌月から任意に選択できること
1日～31日から任意に選択できること</t>
  </si>
  <si>
    <t>全銀データを出力する</t>
  </si>
  <si>
    <t>支払指定日</t>
  </si>
  <si>
    <t>実行日、日付指定から任意に選択できること</t>
  </si>
  <si>
    <t>実行日を選択時</t>
  </si>
  <si>
    <t>任意の正の整数を入力、およびプルダウンをクリックする</t>
  </si>
  <si>
    <t>入力できること
日後、日前、営業日後、営業日前から任意に選択できること</t>
  </si>
  <si>
    <t>日付指定を選択時</t>
  </si>
  <si>
    <t>任意の支払口座を選択できること
※システム設定_支払口座にて作成可能</t>
  </si>
  <si>
    <t>2つ目の「出力ファイル名フォーマット」「支払指定日」「支払口座」の設定欄が生成されること</t>
  </si>
  <si>
    <t>ファイル転送</t>
  </si>
  <si>
    <t>ファイルを転送する</t>
  </si>
  <si>
    <t>転送先</t>
  </si>
  <si>
    <t>任意の転送先を選択できること</t>
  </si>
  <si>
    <t>新たなタスクを作成できること
※必須項目がすべて埋まっていない時は、非活性</t>
  </si>
  <si>
    <t>任意のタスク</t>
  </si>
  <si>
    <t>任意のタスクをクリックする</t>
  </si>
  <si>
    <t>ドロワーが表示されること</t>
  </si>
  <si>
    <t>ドロワー</t>
  </si>
  <si>
    <t>編集モードに切り替わること</t>
  </si>
  <si>
    <t>編集状態での確認</t>
  </si>
  <si>
    <t>一旦割愛します</t>
  </si>
  <si>
    <t>タスクの内容を更新できること</t>
  </si>
  <si>
    <t>即時実行</t>
  </si>
  <si>
    <t>「即時実行」をクリックする</t>
  </si>
  <si>
    <t>即座にタスクが実行されること
※集計、会計データ、全銀データ、ファイル転送すべて実施される</t>
  </si>
  <si>
    <t>テスト実行</t>
  </si>
  <si>
    <t>「テスト実行」をクリックする</t>
  </si>
  <si>
    <t>即座にタスクが実行されること
※会計データ、全銀データだけ実施される</t>
  </si>
  <si>
    <t>有効にする</t>
  </si>
  <si>
    <t>「有効にする」をクリックする</t>
  </si>
  <si>
    <t>有効になること（定期実行に向けて待機状態になること）</t>
  </si>
  <si>
    <t>タスクが削除されること</t>
  </si>
  <si>
    <t>集計条件カラム</t>
  </si>
  <si>
    <t>集計条件詳細</t>
  </si>
  <si>
    <t>「集計条件詳細」カーソルを合わせる</t>
  </si>
  <si>
    <t>そのタスクの集計条件について吹き出しが表示されること
・申請日
・利用日(経費)
・最終承認日
・申請者の所属部署
・申請者の役職
・承認済みの承認者
・費用負担部署
・プロジェクトID
・プロジェクト名
・登録番号
・適格請求書の取り扱い
・部署検索範囲
・申請者ラベル
・部署検索範囲
・集計状況
・会計データ出力状況
・支払い状況
・原本確認状況</t>
  </si>
  <si>
    <t>何故か部署検索範囲が2つある…</t>
  </si>
  <si>
    <t>部署検索範囲がふたつある
(水木)本番不具合なので対象外とします</t>
  </si>
  <si>
    <t>https://beartail.atlassian.net/browse/KH-4255</t>
  </si>
  <si>
    <t>前回の実行カラム</t>
  </si>
  <si>
    <t>集計結果
※即時実行または定期実行が行われた場合</t>
  </si>
  <si>
    <t>「集計結果」をクリックする</t>
  </si>
  <si>
    <t>集計画面に遷移すること</t>
  </si>
  <si>
    <t>会計データ</t>
  </si>
  <si>
    <t>「（出力ファイル名）　ダウンロード」をクリックする</t>
  </si>
  <si>
    <t>ファイルがダウンロードされること</t>
  </si>
  <si>
    <t>全銀データ</t>
  </si>
  <si>
    <t>詳細
※でたらめな集計条件で実行したときなど</t>
  </si>
  <si>
    <t>「詳細」にカーソルを合わせる</t>
  </si>
  <si>
    <t>タスクが失敗した理由が吹き出しで表示されること</t>
  </si>
  <si>
    <t>エラー詳細
※転送失敗時など</t>
  </si>
  <si>
    <t>「エラー詳細」にカーソルを合わせる</t>
  </si>
  <si>
    <t>再実行
※エラー詳細と一緒に表示される</t>
  </si>
  <si>
    <t>「再実行」をクリックする</t>
  </si>
  <si>
    <t>タスクが再実行されること</t>
  </si>
  <si>
    <t>インボイス</t>
  </si>
  <si>
    <t>No1232～1235と同じ仕組みであること</t>
  </si>
  <si>
    <t>任意の金融機関を設定できること</t>
  </si>
  <si>
    <t>任意の請求書ラベルを設定できること</t>
  </si>
  <si>
    <t>振込/口座引落/現金/納付書/カード/手形/小切手/でんさい/海外送金/その他</t>
  </si>
  <si>
    <t>当方/先方</t>
  </si>
  <si>
    <t>そのタスクの集計条件について吹き出しが表示されること
・支払期日
・支払希望日
・計上日
・最終承認日
・登録日
・支払口座（＝金融機関名？）
・請求書ラベル
・プロジェクトID
・発注書番号
・一括支払依頼申請ID
・費用負担部署
・担当部署
・所属部署
・プロジェクト名
・取引先名
・取引先コード
・登録番号
・適格請求書の取り扱い
・請求書メモ
・集計状況
・会計データ出力状況
・支払い状況
・支払方法
・手数料負担先
・汎用マスタ(コード)
・汎用マスタ(名称)</t>
  </si>
  <si>
    <t>実行履歴タブ</t>
  </si>
  <si>
    <t>最新の状態を取得</t>
  </si>
  <si>
    <t>「最新の状態を取得」をクリックする</t>
  </si>
  <si>
    <t>履歴一覧が最新化されること</t>
  </si>
  <si>
    <t>実行結果カラム</t>
  </si>
  <si>
    <t>転送先タブ</t>
  </si>
  <si>
    <t>「転送先新規作成」モーダルが表示されること</t>
  </si>
  <si>
    <t>「転送先新規作成」モーダル</t>
  </si>
  <si>
    <t>転送先名</t>
  </si>
  <si>
    <t>転送種別</t>
  </si>
  <si>
    <t>任意に選択できること
※SFTPまたはFTP</t>
  </si>
  <si>
    <t>転送モード
※転送種別-FTPを選択時</t>
  </si>
  <si>
    <t>任意に選択できること
※パッシブまたはアクティブ</t>
  </si>
  <si>
    <t>ホスト</t>
  </si>
  <si>
    <t>ポート</t>
  </si>
  <si>
    <t>認証方式</t>
  </si>
  <si>
    <t>パスワード認証しか選択肢が無いこと
選択できること</t>
  </si>
  <si>
    <t>アカウント</t>
  </si>
  <si>
    <t>初期値として現在ログインしているアカウントのメールアドレスが入力されている</t>
  </si>
  <si>
    <t>初期値として現在ログインしているアカウントのログインパスワードが入力されている</t>
  </si>
  <si>
    <t>転送先ディレクトリ</t>
  </si>
  <si>
    <t>新たな転送先を作成できること</t>
  </si>
  <si>
    <t>任意の転送先</t>
  </si>
  <si>
    <t>任意の転送先をクリックする</t>
  </si>
  <si>
    <t>転送先の内容を更新できること</t>
  </si>
  <si>
    <t>接続確認</t>
  </si>
  <si>
    <t>「接続確認」をクリックする</t>
  </si>
  <si>
    <t>設定した転送先に接続可能かテストできること</t>
  </si>
  <si>
    <t>転送先を削除できること</t>
  </si>
  <si>
    <t>「新規作成」ボタンを押す
※既に案用マスタが5つ作られている場合は非活性</t>
  </si>
  <si>
    <t>「汎用マスタ新規作成」モーダルが表示されること</t>
  </si>
  <si>
    <t>「汎用マスタ新規作成」モーダル</t>
  </si>
  <si>
    <t>従業員が選択肢を作成可能</t>
  </si>
  <si>
    <t>関連する科目</t>
  </si>
  <si>
    <t>既存の科目とマスタを関連付ける</t>
  </si>
  <si>
    <t>経費科目タブ</t>
  </si>
  <si>
    <t>関連する経費科目を選択</t>
  </si>
  <si>
    <t>「関連する経費科目を選択」をクリックする</t>
  </si>
  <si>
    <t>表示されたモーダルから、任意の経費科目を選択できること</t>
  </si>
  <si>
    <t>必須入力カラム</t>
  </si>
  <si>
    <t>複数選択カラム</t>
  </si>
  <si>
    <t>経費科目を削除できること</t>
  </si>
  <si>
    <t>請求明細科目タブ</t>
  </si>
  <si>
    <t>関連する請求明細科目を選択</t>
  </si>
  <si>
    <t>「関連する請求明細科目を選択」をクリックする</t>
  </si>
  <si>
    <t>表示されたモーダルから、任意の請求明細科目を選択できること</t>
  </si>
  <si>
    <t>請求明細科目を削除できること</t>
  </si>
  <si>
    <t>新規登録した科目に自動的に関連付ける</t>
  </si>
  <si>
    <t>必須入力</t>
  </si>
  <si>
    <t>新たな汎用マスタを作成できること
※作成直後は無効状態</t>
  </si>
  <si>
    <t>任意の汎用マスタ</t>
  </si>
  <si>
    <t>任意の汎用マスタをクリックする</t>
  </si>
  <si>
    <t>その汎用マスタの編集ドロワーが表示されること</t>
  </si>
  <si>
    <t>編集ドロワー</t>
  </si>
  <si>
    <t>汎用マスタを更新できること</t>
  </si>
  <si>
    <t>汎用マスタを削除できること</t>
  </si>
  <si>
    <t>ハンバーガーアイコン「≡」</t>
  </si>
  <si>
    <t>アイコンをつかんで上下に移動する</t>
  </si>
  <si>
    <t>汎用マスタの表示順を入れ替えられること</t>
  </si>
  <si>
    <t>有効・無効カラム</t>
  </si>
  <si>
    <t>選択肢一覧</t>
  </si>
  <si>
    <t>「選択肢一覧」をクリックする</t>
  </si>
  <si>
    <t>選択肢一覧画面へ遷移すること</t>
  </si>
  <si>
    <t>選択肢一覧画面</t>
  </si>
  <si>
    <t>「選択肢新規作成」モーダルが表示されること</t>
  </si>
  <si>
    <t>「選択肢新規作成」モーダル</t>
  </si>
  <si>
    <t>表示順</t>
  </si>
  <si>
    <t>新たな選択肢を作成できること</t>
  </si>
  <si>
    <t>「汎用マスタインポート」モーダル</t>
  </si>
  <si>
    <t>削除
※任意の選択肢に✅を入れたときに表示</t>
  </si>
  <si>
    <t>✅を入れた選択肢をまとめて削除できること</t>
  </si>
  <si>
    <t>任意の選択肢をクリックする</t>
  </si>
  <si>
    <t>その選択肢の編集ドロワーが表示されること</t>
  </si>
  <si>
    <t>作成者</t>
  </si>
  <si>
    <t>選択肢を作成した従業員名が記載されていること</t>
  </si>
  <si>
    <t>作成元</t>
  </si>
  <si>
    <t>どの画面から選択肢が作成されてかが記載されていること</t>
  </si>
  <si>
    <t>作成した日時が記載されていること</t>
  </si>
  <si>
    <t>選択肢を更新できること</t>
  </si>
  <si>
    <t>選択肢を削除できること</t>
  </si>
  <si>
    <t>付加情報設定へ</t>
  </si>
  <si>
    <t>「付加情報設定へ」をクリックする</t>
  </si>
  <si>
    <t>システム設定_付加情報の画面へ遷移すること</t>
  </si>
  <si>
    <t>【補足確認】
設定した内容が機能しているかの確認</t>
  </si>
  <si>
    <t>経費作成時</t>
  </si>
  <si>
    <t>汎用マスタに紐づけた経費科目</t>
  </si>
  <si>
    <t>経費作成/編集画面にて、汎用マスタに紐づけた経費科目を選択する</t>
  </si>
  <si>
    <t>汎用マスタの入力欄が新たに表示されること</t>
  </si>
  <si>
    <t>「必須入力」に✅あり</t>
  </si>
  <si>
    <t>左記の通りに設定した汎用マスタに対し、汎用マスタ名を確認する</t>
  </si>
  <si>
    <t>赤いアスタリスクが付いていること</t>
  </si>
  <si>
    <t>選択肢を選択するモーダル</t>
  </si>
  <si>
    <t>「従業員が選択肢を作成可能」に✅あり</t>
  </si>
  <si>
    <t>左記の通りに設定した汎用マスタに対し、モーダルの内容を確認する</t>
  </si>
  <si>
    <t>モーダル内に「コード」「名称」の入力欄と、「選択肢を追加」ボタンが表示されていること
実際に選択肢を追加できること</t>
  </si>
  <si>
    <t>「複数選択」✅あり</t>
  </si>
  <si>
    <t>左記の通りに設定した汎用マスタに対し、任意に選択肢を選択する</t>
  </si>
  <si>
    <t>複数選択できること
※単体選択の時はラジオボタン、複数選択の時はチェックボックスで表示される</t>
  </si>
  <si>
    <t>請求書作成時</t>
  </si>
  <si>
    <t>汎用マスタに紐づけた請求明細科目</t>
  </si>
  <si>
    <t>請求書作成/編集画面にて、汎用マスタに紐づけた請求明細科目を選択する</t>
  </si>
  <si>
    <t>左記の通りに設定した汎用マスタに対し、汎用マスタ入力欄を確認する</t>
  </si>
  <si>
    <t>「必須項目です」との記載があること</t>
  </si>
  <si>
    <t>「必須」アイコンの表示があり。記載があることが観点のためOKとします。</t>
  </si>
  <si>
    <t>科目作成時</t>
  </si>
  <si>
    <t>「新規登録した科目に自動的に関連付ける」に✅あり</t>
  </si>
  <si>
    <t>任意の内容で経費科目または借方請求明細科目を新規作成する</t>
  </si>
  <si>
    <t>新規作成した科目に対し、汎用マスタが自動で紐づいていること</t>
  </si>
  <si>
    <t>一括ダウンロード</t>
  </si>
  <si>
    <t>証憑ファイル名のフォーマット設定</t>
  </si>
  <si>
    <t>任意の半角英数字と一部記号を入力し、「設定する」をクリックする
※「申請ID」と「画像の連番」の特殊フォーマットは必須</t>
  </si>
  <si>
    <t>ベルアイコン</t>
  </si>
  <si>
    <t>ベルアイコンをクリックする</t>
  </si>
  <si>
    <t>通知一覧画面へ遷移すること</t>
  </si>
  <si>
    <t>アイコン上の通知件数</t>
  </si>
  <si>
    <t>アイコン上の通知件数と、各通知一覧の件数を比較する</t>
  </si>
  <si>
    <t>未処理の通知の合計がベルアイコン上に記載されること</t>
  </si>
  <si>
    <t>通知一覧</t>
  </si>
  <si>
    <t>タブの確認</t>
  </si>
  <si>
    <t>タブの種類を確認する</t>
  </si>
  <si>
    <t>最大４種類あること
・経費申請
・支払依頼申請
・一括支払依頼申請
・稟議申請</t>
  </si>
  <si>
    <r>
      <rPr>
        <rFont val="Arial"/>
        <sz val="11.0"/>
      </rPr>
      <t>以降気になることがあれば、</t>
    </r>
    <r>
      <rPr>
        <rFont val="Arial"/>
        <color rgb="FF1155CC"/>
        <sz val="11.0"/>
        <u/>
      </rPr>
      <t>こちらの資料</t>
    </r>
    <r>
      <rPr>
        <rFont val="Arial"/>
        <sz val="11.0"/>
      </rPr>
      <t xml:space="preserve">を一度確認してみてください
</t>
    </r>
  </si>
  <si>
    <t>TITD、TKは該当の項目があることを確認</t>
  </si>
  <si>
    <t>タブの表記を確認する</t>
  </si>
  <si>
    <t>各タブ名の右端に、それぞれの通知件数が記載されていること</t>
  </si>
  <si>
    <t>それぞれの申請に関する通知一覧に切り替わること</t>
  </si>
  <si>
    <t>任意の通知</t>
  </si>
  <si>
    <t>任意の通知をクリックする</t>
  </si>
  <si>
    <t>その通知元となる申請書の詳細画面へ遷移すること</t>
  </si>
  <si>
    <t>取り下げやコメント等の通知にて、右端の列にある「確認済み」ボタンを押す</t>
  </si>
  <si>
    <t>その通知が一覧から削除されること</t>
  </si>
  <si>
    <t>タブ名右端に記載されている通知件数がその分減ること
※ベルアイコンに表示される通知件数は、リロードすれば更新される</t>
  </si>
  <si>
    <t>【補足確認】
通知として届く種類の確認</t>
  </si>
  <si>
    <t>申請時</t>
  </si>
  <si>
    <t>従業員Aから従業員Bに対し、経費精算を申請する</t>
  </si>
  <si>
    <t>従業員Bのもとに通知が届くこと</t>
  </si>
  <si>
    <t>再申請時</t>
  </si>
  <si>
    <t>従業員Aから従業員Bに対し、経費精算を再申請する</t>
  </si>
  <si>
    <t>取り下げ時</t>
  </si>
  <si>
    <t>従業員Aが、経費精算を取り下げる</t>
  </si>
  <si>
    <t>直近の承認者および現時点で承認済みの承認者のもとに通知が届くこと</t>
  </si>
  <si>
    <t>差し戻し時</t>
  </si>
  <si>
    <t>従業員Bが従業員Aに、経費精算を差し戻す</t>
  </si>
  <si>
    <t>従業員Aおよび現時点で承認済みの承認者のもとに通知が届くこと</t>
  </si>
  <si>
    <t>最終承認ではない承認時</t>
  </si>
  <si>
    <t>1.承認ステップが第2承認以上まであるような経費精算を申請する
2.第1承認を完了させる</t>
  </si>
  <si>
    <t>申請者のもとに承認された旨の通知は来ないこと</t>
  </si>
  <si>
    <t>最終承認時</t>
  </si>
  <si>
    <t>最終承認を完了させる</t>
  </si>
  <si>
    <t>申請者のもとに申請完了の通知が届くこと</t>
  </si>
  <si>
    <t>承認取り消し時</t>
  </si>
  <si>
    <t>従業員Bが、承認を取り消す</t>
  </si>
  <si>
    <t>申請者のもとに承認が取り消された旨の通知が届くこと</t>
  </si>
  <si>
    <t>コメント送信時</t>
  </si>
  <si>
    <t>申請書のタイムラインにて、コメントを送信する</t>
  </si>
  <si>
    <t>関係者（申請者、承認者）に通知が届くこと</t>
  </si>
  <si>
    <t>従業員Aから従業員Bに対し、事前申請を申請する</t>
  </si>
  <si>
    <t>従業員Aから従業員Bに対し、事前申請を再申請する</t>
  </si>
  <si>
    <t>従業員Aが、事前申請を取り下げる</t>
  </si>
  <si>
    <t>従業員Bが従業員Aに、事前申請を差し戻す</t>
  </si>
  <si>
    <t>1.承認ステップが第2承認以上まであるような事前申請を申請する
2.第1承認を完了させる</t>
  </si>
  <si>
    <t>従業員Aから従業員Bに対し、汎用申請を申請する</t>
  </si>
  <si>
    <t>従業員Aから従業員Bに対し、汎用申請を再申請する</t>
  </si>
  <si>
    <t>従業員Aが、汎用申請を取り下げる</t>
  </si>
  <si>
    <t>従業員Bが従業員Aに、汎用申請を差し戻す</t>
  </si>
  <si>
    <t>1.承認ステップが第2承認以上まであるような汎用申請を申請する
2.第1承認を完了させる</t>
  </si>
  <si>
    <t>従業員Aから従業員Bに対し、支払依頼申請を申請する</t>
  </si>
  <si>
    <t>従業員Aから従業員Bに対し、支払依頼申請を再申請する</t>
  </si>
  <si>
    <t>従業員Aが、支払依頼申請を取り下げる</t>
  </si>
  <si>
    <t>従業員Bが従業員Aに、支払依頼申請を差し戻す</t>
  </si>
  <si>
    <t>1.承認ステップが第2承認以上まであるような支払依頼申請を申請する
2.第1承認を完了させる</t>
  </si>
  <si>
    <t>従業員Aから従業員Bに対し、一括支払依頼申請を申請する</t>
  </si>
  <si>
    <t>従業員Aから従業員Bに対し、一括支払依頼申請を再申請する</t>
  </si>
  <si>
    <t>従業員Aが、一括支払依頼申請を取り下げる</t>
  </si>
  <si>
    <t>従業員Bが従業員Aに、一括支払依頼申請を差し戻す</t>
  </si>
  <si>
    <t>1.承認ステップが第2承認以上まであるような一括支払依頼申請を申請する
2.第1承認を完了させる</t>
  </si>
  <si>
    <t>従業員Aから従業員Bに対し、稟議申請を申請する</t>
  </si>
  <si>
    <t>従業員Aから従業員Bに対し、稟議申請を再申請する</t>
  </si>
  <si>
    <t>従業員Aが、稟議申請を取り下げる</t>
  </si>
  <si>
    <t>従業員Bが従業員Aに、稟議申請を差し戻す</t>
  </si>
  <si>
    <t>1.承認ステップが第2承認以上まであるような稟議申請を申請する
2.第1承認を完了させる</t>
  </si>
  <si>
    <t>ストレートに最終承認まで進む場合</t>
  </si>
  <si>
    <t>https://www.notion.so/58fef6e019fe40f9a84b8d426f38c35e?pvs=4#bcce251311144e5a990db40d6e646f7c</t>
  </si>
  <si>
    <t>左記リンクのシーケンス図に沿って実施する</t>
  </si>
  <si>
    <t>各手順においてシーケンス図の通りに通知が届くこと</t>
  </si>
  <si>
    <t>申請が取り下げられる場合</t>
  </si>
  <si>
    <t>https://www.notion.so/58fef6e019fe40f9a84b8d426f38c35e?pvs=4#15e4577d40384249bab3dc5eeae0a765</t>
  </si>
  <si>
    <t>申請が差し戻される場合</t>
  </si>
  <si>
    <t>https://www.notion.so/58fef6e019fe40f9a84b8d426f38c35e?pvs=4#636315f807124093add95f681bcec7b5</t>
  </si>
  <si>
    <t>申請者：040
承認者A：041
承認者B：043
承認者C：001</t>
  </si>
  <si>
    <t>申請者が代理人の場合</t>
  </si>
  <si>
    <t>https://www.notion.so/58fef6e019fe40f9a84b8d426f38c35e?pvs=4#03a2498ba5254369ad34eb9eabacc8a9</t>
  </si>
  <si>
    <t>申請者：040
代理人：001
承認者A：041
承認者B：043</t>
  </si>
  <si>
    <t>承認者が代理人の場合</t>
  </si>
  <si>
    <t>https://www.notion.so/58fef6e019fe40f9a84b8d426f38c35e?pvs=4#634c339d4c814491947d5aeae8cf171a</t>
  </si>
  <si>
    <t>経費に関する通知</t>
  </si>
  <si>
    <t>特に何もないこと（通知元の申請書へ画面遷移しない）</t>
  </si>
  <si>
    <t>参加者の設定を求める通知</t>
  </si>
  <si>
    <t>左記の通知にて、右端の列にある「確認済み」ボタンを押す</t>
  </si>
  <si>
    <t>通知の作り方は以下の通り
・経費を手入力で作成したとき
・経費を交通費入力で作成したとき
・経費を自動入力で作成したとき
・「日当・手当」で経費を作成したとき
・ICカード読み取りで経費を自動作成したとき
・カード連携によって経費を自動作成したとき</t>
  </si>
  <si>
    <t>左記の通知の元となる経費の編集画面にて、参加者を設定する</t>
  </si>
  <si>
    <t>経費科目の設定を求める通知</t>
  </si>
  <si>
    <t>左記の通知にて、右端の列にあるいずれかの経費科目を押す</t>
  </si>
  <si>
    <t>その通知が一覧から削除されること
元となる経費には、選択した経費科目が選択されていること</t>
  </si>
  <si>
    <t>通知の作り方は以下の通り
・自動入力による経費作成時、経費科目未設定でESに送信してデータ化された時
候補として表示される経費科目は、「会議費」「旅費交通費」「消耗品費」の勘定科目に紐づく経費科目が候補となる</t>
  </si>
  <si>
    <t>左記の通知の元となる経費の編集画面にて、経費科目を設定する</t>
  </si>
  <si>
    <t>法人カード連携に関する通知</t>
  </si>
  <si>
    <r>
      <rPr>
        <rFont val="Arial"/>
        <strike/>
        <color theme="1"/>
        <sz val="11.0"/>
      </rPr>
      <t>特に何もないこと？（通知元の申請書へ画面遷移しない？）</t>
    </r>
    <r>
      <rPr>
        <rFont val="Arial"/>
        <color theme="1"/>
        <sz val="11.0"/>
      </rPr>
      <t xml:space="preserve">
→経費一覧に遷移すること</t>
    </r>
  </si>
  <si>
    <t>通知の作り方は以下の通り
・自身に紐付いた法人カードに対し、新規明細が連携された時
※ただし、ダミー明細を作成してもらう際に別途通知用のスクリプトも叩いてもらう必要がある</t>
  </si>
  <si>
    <t>「経費一覧に遷移する」が実機での挙動だった
→期待値書き換え</t>
  </si>
  <si>
    <t>右端の列にある「確認済み」ボタンを押す</t>
  </si>
  <si>
    <t>原本に関する通知</t>
  </si>
  <si>
    <t>「この領収書を提出しましたか？」という確認モーダルが表示されること</t>
  </si>
  <si>
    <t>「この領収書を提出しましたか？」</t>
  </si>
  <si>
    <t>モーダルが閉じられ、通知も残ること</t>
  </si>
  <si>
    <t>「原本を処理する」モーダルが表示されること</t>
  </si>
  <si>
    <t>「原本を処理する」モーダル</t>
  </si>
  <si>
    <t>経費として処理</t>
  </si>
  <si>
    <t>「経費として処理」を選択する</t>
  </si>
  <si>
    <t>「突合する経費の選択」モーダルが表示されること</t>
  </si>
  <si>
    <t>「突合する経費の選択」モーダル</t>
  </si>
  <si>
    <t>経費を選択タブ</t>
  </si>
  <si>
    <t>任意の文字列/数値を入力し、検索を実行する</t>
  </si>
  <si>
    <t>条件に該当する経費がヒットすること</t>
  </si>
  <si>
    <t>任意の経費</t>
  </si>
  <si>
    <t>「対象の経費を突合」をクリックする</t>
  </si>
  <si>
    <t>突合できること
通知一覧からは消えないこと</t>
  </si>
  <si>
    <t>経費を登録タブ</t>
  </si>
  <si>
    <t>各項目で任意の内容を入力する
※利用日と金額については、原本と同じ内容が初期値として入力されている</t>
  </si>
  <si>
    <r>
      <rPr>
        <rFont val="Arial"/>
        <strike/>
        <color theme="1"/>
        <sz val="11.0"/>
      </rPr>
      <t>経費科目の一覧が表示されない</t>
    </r>
    <r>
      <rPr>
        <rFont val="Arial"/>
        <color theme="1"/>
        <sz val="11.0"/>
      </rPr>
      <t xml:space="preserve">
⇒表示されるようになった</t>
    </r>
  </si>
  <si>
    <t>https://beartail.atlassian.net/browse/FA-105</t>
  </si>
  <si>
    <t>私用として処理</t>
  </si>
  <si>
    <t>「私用として処理」を選択する</t>
  </si>
  <si>
    <t>管理者に通知を送れること</t>
  </si>
  <si>
    <t>1.一旦突合完了まで進める
2.経費一覧から突合された経費を開き、「原本とのひも付きを解除する」
3.領収書原本一覧から突合解除された原本を開き、「この原本を通知する」
　→通知先の従業員は任意に指定可能
4.通知先に指定した従業員でログインし、原本に関する通知を確認する
5.届いた通知を開き、「私用として処理」をクリック
6.領収書原本一覧から突合解除された原本の突合ステータスを確認する
　→「キャンセル（突合解除）」から「私用の原本」に更新されている</t>
  </si>
  <si>
    <r>
      <rPr>
        <rFont val="Arial"/>
        <sz val="11.0"/>
      </rPr>
      <t xml:space="preserve">ここで言う「管理者」って具体的に誰？
本当に通知が送れているのかが確認できていない
</t>
    </r>
    <r>
      <rPr>
        <rFont val="Arial"/>
        <color rgb="FF1155CC"/>
        <sz val="11.0"/>
        <u/>
      </rPr>
      <t>https://beartail.slack.com/archives/C02K328965A/p1730775240607939</t>
    </r>
  </si>
  <si>
    <t>https://beartail.atlassian.net/browse/KH-4130</t>
  </si>
  <si>
    <t>管理者に通知すると、領収書原本一覧画面に変化があるか確認してください。</t>
  </si>
  <si>
    <t>実行パターン表</t>
  </si>
  <si>
    <t>■</t>
  </si>
  <si>
    <t>表1</t>
  </si>
  <si>
    <t>#</t>
  </si>
  <si>
    <t>因子</t>
  </si>
  <si>
    <t>水準</t>
  </si>
  <si>
    <t>因子1</t>
  </si>
  <si>
    <t>水準1</t>
  </si>
  <si>
    <t>○</t>
  </si>
  <si>
    <t>水準2</t>
  </si>
  <si>
    <t>水準3</t>
  </si>
  <si>
    <t>因子2</t>
  </si>
  <si>
    <t>水準4</t>
  </si>
  <si>
    <t>水準5</t>
  </si>
  <si>
    <t>水準6</t>
  </si>
  <si>
    <t>表2</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</si>
  <si>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</si>
  <si>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</si>
  <si>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</si>
  <si>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</si>
  <si>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</si>
  <si>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</si>
  <si>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</si>
  <si>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</si>
  <si>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</si>
  <si>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</si>
  <si>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</si>
  <si>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</si>
  <si>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</si>
  <si>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</si>
  <si>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</si>
  <si>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</si>
  <si>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</si>
  <si>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</si>
  <si>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</si>
  <si>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</si>
  <si>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</si>
  <si>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</si>
  <si>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</si>
  <si>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わかりにくい</t>
  </si>
  <si>
    <t>仕様・要件質問</t>
  </si>
  <si>
    <t>◾️工数管理</t>
  </si>
  <si>
    <t>(人日)</t>
  </si>
  <si>
    <t>◾️レビュー状況</t>
  </si>
  <si>
    <t>観点作成</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</si>
  <si>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</si>
  <si>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</si>
  <si>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</si>
  <si>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</si>
  <si>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</si>
  <si>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</si>
  <si>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</si>
  <si>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</si>
  <si>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</si>
  <si>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</si>
  <si>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</si>
  <si>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</si>
  <si>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</si>
  <si>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</si>
  <si>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</si>
  <si>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</si>
  <si>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</si>
  <si>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</si>
  <si>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解決日</t>
  </si>
  <si>
    <t>課題タイプ</t>
  </si>
  <si>
    <t>Epic Link</t>
  </si>
  <si>
    <t>報告者</t>
  </si>
  <si>
    <t>Story point estimate</t>
  </si>
  <si>
    <t>消費時間</t>
  </si>
  <si>
    <t>Parent Link</t>
  </si>
  <si>
    <t>申請のCSV出力(汎用申請,事前申請,稟議) の仕様確認、調査</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</si>
  <si>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</si>
  <si>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</si>
  <si>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</si>
  <si>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</si>
  <si>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</si>
  <si>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</si>
  <si>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</si>
  <si>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</si>
  <si>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</si>
  <si>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</si>
  <si>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</si>
  <si>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</si>
  <si>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</si>
  <si>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</si>
  <si>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</si>
  <si>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</si>
  <si>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</si>
  <si>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</si>
  <si>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</si>
  <si>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</si>
  <si>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</si>
  <si>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</si>
  <si>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</si>
  <si>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</si>
  <si>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</si>
  <si>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</si>
  <si>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</si>
  <si>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</si>
  <si>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</si>
  <si>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</si>
  <si>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</si>
  <si>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</si>
  <si>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</si>
  <si>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</si>
  <si>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</si>
  <si>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</si>
  <si>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</si>
  <si>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</si>
  <si>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</si>
  <si>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</si>
  <si>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</si>
  <si>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</si>
  <si>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</si>
  <si>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</si>
  <si>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</si>
  <si>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</si>
  <si>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</si>
  <si>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</si>
  <si>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</si>
  <si>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</si>
  <si>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</si>
  <si>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</si>
  <si>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</si>
  <si>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</si>
  <si>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</si>
  <si>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</si>
  <si>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</si>
  <si>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</si>
  <si>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</si>
  <si>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</si>
  <si>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</si>
  <si>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</si>
  <si>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</si>
  <si>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</si>
  <si>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</si>
  <si>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</si>
  <si>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</si>
  <si>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</si>
  <si>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</si>
  <si>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</si>
  <si>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</si>
  <si>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</si>
  <si>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</si>
  <si>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</si>
  <si>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</si>
  <si>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</si>
  <si>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</si>
  <si>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</si>
  <si>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</si>
  <si>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</si>
  <si>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</si>
  <si>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</si>
  <si>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</si>
  <si>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</si>
  <si>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</si>
  <si>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</si>
  <si>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</si>
  <si>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t>要件レビュー</t>
  </si>
  <si>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</si>
  <si>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</si>
  <si>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</si>
  <si>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</si>
  <si>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テスト完了確認</t>
  </si>
  <si>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</si>
  <si>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</si>
  <si>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</si>
  <si>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</si>
  <si>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</si>
  <si>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</si>
  <si>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</si>
  <si>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</si>
  <si>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</si>
  <si>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</si>
  <si>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</si>
  <si>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</si>
  <si>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</si>
  <si>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</si>
  <si>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</si>
  <si>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</si>
  <si>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</si>
  <si>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</si>
  <si>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</si>
  <si>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</si>
  <si>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</si>
  <si>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</si>
  <si>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</si>
  <si>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</si>
  <si>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</si>
  <si>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</si>
  <si>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</si>
  <si>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</si>
  <si>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</si>
  <si>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</si>
  <si>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</si>
  <si>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</si>
  <si>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</si>
  <si>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</si>
  <si>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</si>
  <si>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</si>
  <si>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</si>
  <si>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</si>
  <si>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</si>
  <si>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</si>
  <si>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</si>
  <si>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</si>
  <si>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</si>
  <si>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</si>
  <si>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</si>
  <si>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</si>
  <si>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</si>
  <si>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</si>
  <si>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</si>
  <si>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</si>
  <si>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</si>
  <si>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</si>
  <si>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</si>
  <si>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</si>
  <si>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</si>
  <si>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</si>
  <si>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</si>
  <si>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</si>
  <si>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</si>
  <si>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</si>
  <si>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</si>
  <si>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</si>
  <si>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</si>
  <si>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</si>
  <si>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</si>
  <si>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</si>
  <si>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</si>
  <si>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</si>
  <si>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</si>
  <si>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</si>
  <si>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</si>
  <si>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</si>
  <si>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</si>
  <si>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</si>
  <si>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</si>
  <si>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</si>
  <si>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</si>
  <si>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</si>
  <si>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</si>
  <si>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</si>
  <si>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</si>
  <si>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</si>
  <si>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</si>
  <si>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テストケース</t>
  </si>
  <si>
    <t>←進捗シートの総ケース数</t>
  </si>
  <si>
    <t>現在のテスト消化数</t>
  </si>
  <si>
    <t>←進捗シートの総ケース数-残項目数</t>
  </si>
  <si>
    <t>現在のテスト進捗</t>
  </si>
  <si>
    <t>推定バグ検出率</t>
  </si>
  <si>
    <t>⭐︎</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</si>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</sst>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quot;人&quot;"/>
    <numFmt numFmtId="165" formatCode="m/d"/>
    <numFmt numFmtId="166" formatCode="[$¥-411]#,##0.00"/>
    <numFmt numFmtId="167" formatCode="m/d/yyyy h:mm:ss"/>
    <numFmt numFmtId="168" formatCode="yyyy/mm/dd"/>
    <numFmt numFmtId="169" formatCode="yyyy/m/d"/>
  </numFmts>
  <fonts count="101">
    <font>
      <sz val="10.0"/>
      <color rgb="FF000000"/>
      <name val="Arial"/>
      <scheme val="minor"/>
    </font>
    <font>
      <color theme="1"/>
      <name val="Arial"/>
      <scheme val="minor"/>
    </font>
    <font>
      <u/>
      <color rgb="FF0000FF"/>
    </font>
    <font>
      <color rgb="FFFF0000"/>
      <name val="Arial"/>
      <scheme val="minor"/>
    </font>
    <font>
      <u/>
      <color rgb="FFFF0000"/>
      <name val="Roboto"/>
    </font>
    <font>
      <u/>
      <color rgb="FFFF0000"/>
      <name val="Roboto"/>
    </font>
    <font>
      <u/>
      <color rgb="FF0000FF"/>
      <name val="Roboto"/>
    </font>
    <font>
      <u/>
      <color rgb="FF0000FF"/>
      <name val="Roboto"/>
    </font>
    <font>
      <u/>
      <color rgb="FFFF0000"/>
      <name val="Roboto"/>
    </font>
    <font>
      <u/>
      <color rgb="FFFF0000"/>
      <name val="Roboto"/>
    </font>
    <font>
      <u/>
      <color rgb="FF0000FF"/>
      <name val="Roboto"/>
    </font>
    <font>
      <u/>
      <color rgb="FF0000FF"/>
      <name val="Roboto"/>
    </font>
    <font>
      <u/>
      <color rgb="FF0000FF"/>
      <name val="Roboto"/>
    </font>
    <font>
      <u/>
      <color rgb="FF0000FF"/>
      <name val="Roboto"/>
    </font>
    <font>
      <u/>
      <color rgb="FFFF0000"/>
      <name val="Roboto"/>
    </font>
    <font>
      <u/>
      <color rgb="FFFF0000"/>
      <name val="Roboto"/>
    </font>
    <font>
      <u/>
      <color rgb="FF0000FF"/>
      <name val="Roboto"/>
    </font>
    <font>
      <u/>
      <color rgb="FF0000FF"/>
      <name val="Roboto"/>
    </font>
    <font>
      <u/>
      <color rgb="FF0000FF"/>
      <name val="Roboto"/>
    </font>
    <font>
      <u/>
      <color rgb="FFFF0000"/>
      <name val="Roboto"/>
    </font>
    <font>
      <u/>
      <color rgb="FF0000FF"/>
      <name val="Roboto"/>
    </font>
    <font>
      <b/>
      <sz val="12.0"/>
      <color theme="1"/>
      <name val="Arial"/>
      <scheme val="minor"/>
    </font>
    <font>
      <b/>
      <color theme="1"/>
      <name val="Arial"/>
    </font>
    <font>
      <b/>
      <sz val="12.0"/>
      <color rgb="FFFF0000"/>
      <name val="Arial"/>
    </font>
    <font>
      <b/>
      <sz val="13.0"/>
      <color theme="1"/>
      <name val="Arial"/>
    </font>
    <font>
      <b/>
      <color theme="1"/>
      <name val="Arial"/>
      <scheme val="minor"/>
    </font>
    <font>
      <sz val="11.0"/>
      <color theme="1"/>
      <name val="Arial"/>
      <scheme val="minor"/>
    </font>
    <font>
      <b/>
      <sz val="8.0"/>
      <color rgb="FF000000"/>
      <name val="Meiryo"/>
    </font>
    <font>
      <sz val="10.0"/>
      <color rgb="FF000000"/>
      <name val="Meiryo"/>
    </font>
    <font>
      <sz val="11.0"/>
      <color rgb="FF1D1C1D"/>
      <name val="Arial"/>
    </font>
    <font>
      <sz val="11.0"/>
      <color rgb="FF000000"/>
      <name val="Meiryo"/>
    </font>
    <font>
      <sz val="11.0"/>
      <color rgb="FFFF0000"/>
      <name val="Arial"/>
      <scheme val="minor"/>
    </font>
    <font>
      <color rgb="FFFF00FF"/>
      <name val="Arial"/>
      <scheme val="minor"/>
    </font>
    <font>
      <b/>
      <sz val="9.0"/>
      <color theme="1"/>
      <name val="Arial"/>
      <scheme val="minor"/>
    </font>
    <font>
      <sz val="11.0"/>
      <color rgb="FFFF00FF"/>
      <name val="Arial"/>
      <scheme val="minor"/>
    </font>
    <font>
      <color theme="1"/>
      <name val="Arial"/>
    </font>
    <font>
      <color rgb="FF999999"/>
      <name val="Arial"/>
      <scheme val="minor"/>
    </font>
    <font>
      <b/>
      <color theme="1"/>
      <name val="Meiryo"/>
    </font>
    <font>
      <sz val="11.0"/>
      <color theme="1"/>
      <name val="Meiryo"/>
    </font>
    <font>
      <sz val="11.0"/>
      <color theme="1"/>
      <name val="Arial"/>
    </font>
    <font>
      <u/>
      <color rgb="FF0000FF"/>
      <name val="Arial"/>
    </font>
    <font>
      <u/>
      <color rgb="FF0000FF"/>
      <name val="Arial"/>
    </font>
    <font>
      <sz val="10.0"/>
      <color theme="1"/>
      <name val="Arial"/>
    </font>
    <font>
      <sz val="11.0"/>
      <color rgb="FF000000"/>
      <name val="Arial"/>
    </font>
    <font>
      <sz val="9.0"/>
      <color theme="1"/>
      <name val="Arial"/>
    </font>
    <font>
      <sz val="11.0"/>
      <color rgb="FFF3F3F3"/>
      <name val="Arial"/>
    </font>
    <font>
      <color rgb="FF000000"/>
      <name val="Arial"/>
    </font>
    <font>
      <sz val="14.0"/>
      <color rgb="FF020B16"/>
      <name val="Avenir"/>
    </font>
    <font>
      <sz val="9.0"/>
      <color rgb="FF1F1F1F"/>
      <name val="Google Sans"/>
    </font>
    <font>
      <sz val="9.0"/>
      <color rgb="FF444746"/>
      <name val="Google Sans"/>
    </font>
    <font>
      <sz val="11.0"/>
      <color rgb="FF020B16"/>
      <name val="Avenir"/>
    </font>
    <font>
      <sz val="11.0"/>
      <color rgb="FF020B16"/>
      <name val="Arial"/>
    </font>
    <font>
      <u/>
      <color rgb="FF0000FF"/>
      <name val="Arial"/>
    </font>
    <font>
      <sz val="14.0"/>
      <color rgb="FF333333"/>
      <name val="游ゴシック体"/>
    </font>
    <font>
      <sz val="9.0"/>
      <color theme="1"/>
      <name val="Arial"/>
      <scheme val="minor"/>
    </font>
    <font>
      <b/>
      <sz val="11.0"/>
      <color theme="1"/>
      <name val="Arial"/>
    </font>
    <font>
      <sz val="9.0"/>
      <color theme="1"/>
      <name val="Meiryo"/>
    </font>
    <font>
      <sz val="9.0"/>
      <color rgb="FF000000"/>
      <name val="Arial"/>
    </font>
    <font>
      <sz val="10.0"/>
      <color rgb="FF000000"/>
      <name val="Arial"/>
    </font>
    <font>
      <sz val="9.0"/>
      <color rgb="FF020B16"/>
      <name val="Avenir"/>
    </font>
    <font>
      <sz val="9.0"/>
      <color rgb="FFF3F3F3"/>
      <name val="Arial"/>
    </font>
    <font>
      <u/>
      <sz val="9.0"/>
      <color rgb="FF0000FF"/>
      <name val="Arial"/>
    </font>
    <font>
      <sz val="10.0"/>
      <color rgb="FFF3F3F3"/>
      <name val="Arial"/>
    </font>
    <font>
      <sz val="10.0"/>
      <color rgb="FF1F1F1F"/>
      <name val="Google Sans"/>
    </font>
    <font>
      <sz val="10.0"/>
      <color rgb="FF444746"/>
      <name val="Google Sans"/>
    </font>
    <font>
      <sz val="10.0"/>
      <color theme="1"/>
      <name val="Arial"/>
      <scheme val="minor"/>
    </font>
    <font>
      <sz val="10.0"/>
      <color rgb="FF020B16"/>
      <name val="Avenir"/>
    </font>
    <font>
      <sz val="10.0"/>
      <color theme="1"/>
      <name val="Meiryo"/>
    </font>
    <font>
      <u/>
      <color rgb="FF0000FF"/>
      <name val="Arial"/>
    </font>
    <font>
      <u/>
      <color rgb="FF0000FF"/>
      <name val="Arial"/>
    </font>
    <font>
      <b/>
      <sz val="10.0"/>
      <color theme="1"/>
      <name val="Meiryo"/>
    </font>
    <font>
      <u/>
      <sz val="10.0"/>
      <color rgb="FF0000FF"/>
      <name val="Arial"/>
    </font>
    <font>
      <u/>
      <color rgb="FF0000FF"/>
      <name val="Arial"/>
    </font>
    <font>
      <u/>
      <sz val="10.0"/>
      <color rgb="FF0000FF"/>
      <name val="Arial"/>
    </font>
    <font>
      <strike/>
      <u/>
      <sz val="10.0"/>
      <color rgb="FF0000FF"/>
      <name val="Arial"/>
    </font>
    <font>
      <sz val="10.0"/>
      <color rgb="FF333333"/>
      <name val="游ゴシック体"/>
    </font>
    <font>
      <u/>
      <sz val="10.0"/>
      <color rgb="FF0000FF"/>
      <name val="Arial"/>
    </font>
    <font>
      <strike/>
      <color theme="1"/>
      <name val="Arial"/>
    </font>
    <font>
      <strike/>
      <u/>
      <color rgb="FF0000FF"/>
      <name val="Arial"/>
    </font>
    <font>
      <u/>
      <color rgb="FF0000FF"/>
      <name val="Arial"/>
    </font>
    <font>
      <color rgb="FFFF0000"/>
      <name val="Arial"/>
    </font>
    <font>
      <b/>
      <sz val="11.0"/>
      <color theme="1"/>
      <name val="Meiryo"/>
    </font>
    <font>
      <sz val="11.0"/>
      <color rgb="FFA5A5A5"/>
      <name val="游ゴシック"/>
    </font>
    <font>
      <u/>
      <sz val="11.0"/>
      <color rgb="FF0000FF"/>
      <name val="Arial"/>
    </font>
    <font>
      <sz val="11.0"/>
      <color theme="1"/>
      <name val="游ゴシック"/>
    </font>
    <font>
      <u/>
      <sz val="11.0"/>
      <color rgb="FF0000FF"/>
      <name val="Arial"/>
    </font>
    <font/>
    <font>
      <b/>
      <sz val="20.0"/>
      <color theme="1"/>
      <name val="Arial"/>
    </font>
    <font>
      <u/>
      <sz val="11.0"/>
      <color rgb="FF0000FF"/>
      <name val="Arial"/>
    </font>
    <font>
      <u/>
      <sz val="11.0"/>
      <color rgb="FF0000FF"/>
      <name val="Arial"/>
    </font>
    <font>
      <b/>
      <sz val="14.0"/>
      <color rgb="FF000000"/>
      <name val="Meiryo"/>
    </font>
    <font>
      <b/>
      <sz val="10.0"/>
      <color rgb="FF000000"/>
      <name val="Meiryo"/>
    </font>
    <font>
      <sz val="9.0"/>
      <color rgb="FFA5A5A5"/>
      <name val="游ゴシック"/>
    </font>
    <font>
      <sz val="9.0"/>
      <color theme="1"/>
      <name val="游ゴシック"/>
    </font>
    <font>
      <sz val="11.0"/>
      <color rgb="FFBFBFBF"/>
      <name val="Meiryo"/>
    </font>
    <font>
      <u/>
      <color rgb="FF0000FF"/>
    </font>
    <font>
      <b/>
      <sz val="11.0"/>
      <color theme="1"/>
      <name val="Arial"/>
      <scheme val="minor"/>
    </font>
    <font>
      <sz val="12.0"/>
      <color theme="1"/>
      <name val="Arial"/>
    </font>
    <font>
      <b/>
      <color rgb="FFFFFFFF"/>
      <name val="Arial"/>
      <scheme val="minor"/>
    </font>
    <font>
      <color rgb="FFFFFFFF"/>
      <name val="Arial"/>
      <scheme val="minor"/>
    </font>
    <font>
      <u/>
      <color rgb="FF0000FF"/>
    </font>
  </fonts>
  <fills count="23">
    <fill>
      <patternFill patternType="none"/>
    </fill>
    <fill>
      <patternFill patternType="lightGray"/>
    </fill>
    <fill>
      <patternFill patternType="solid">
        <fgColor rgb="FFC9DAF8"/>
        <bgColor rgb="FFC9DAF8"/>
      </patternFill>
    </fill>
    <fill>
      <patternFill patternType="solid">
        <fgColor rgb="FFCFE2F3"/>
        <bgColor rgb="FFCFE2F3"/>
      </patternFill>
    </fill>
    <fill>
      <patternFill patternType="solid">
        <fgColor rgb="FFEAD1DC"/>
        <bgColor rgb="FFEAD1DC"/>
      </patternFill>
    </fill>
    <fill>
      <patternFill patternType="solid">
        <fgColor rgb="FFFFE599"/>
        <bgColor rgb="FFFFE599"/>
      </patternFill>
    </fill>
    <fill>
      <patternFill patternType="solid">
        <fgColor rgb="FFB6D7A8"/>
        <bgColor rgb="FFB6D7A8"/>
      </patternFill>
    </fill>
    <fill>
      <patternFill patternType="solid">
        <fgColor rgb="FFF4CCCC"/>
        <bgColor rgb="FFF4CCCC"/>
      </patternFill>
    </fill>
    <fill>
      <patternFill patternType="solid">
        <fgColor rgb="FFFFF2CC"/>
        <bgColor rgb="FFFFF2CC"/>
      </patternFill>
    </fill>
    <fill>
      <patternFill patternType="solid">
        <fgColor rgb="FFB7B7B7"/>
        <bgColor rgb="FFB7B7B7"/>
      </patternFill>
    </fill>
    <fill>
      <patternFill patternType="solid">
        <fgColor rgb="FFD9EAD3"/>
        <bgColor rgb="FFD9EAD3"/>
      </patternFill>
    </fill>
    <fill>
      <patternFill patternType="solid">
        <fgColor rgb="FFD0E0E3"/>
        <bgColor rgb="FFD0E0E3"/>
      </patternFill>
    </fill>
    <fill>
      <patternFill patternType="solid">
        <fgColor rgb="FFFCE5CD"/>
        <bgColor rgb="FFFCE5CD"/>
      </patternFill>
    </fill>
    <fill>
      <patternFill patternType="solid">
        <fgColor rgb="FFFFFFFF"/>
        <bgColor rgb="FFFFFFFF"/>
      </patternFill>
    </fill>
    <fill>
      <patternFill patternType="solid">
        <fgColor rgb="FFD9D2E9"/>
        <bgColor rgb="FFD9D2E9"/>
      </patternFill>
    </fill>
    <fill>
      <patternFill patternType="solid">
        <fgColor rgb="FF93C47D"/>
        <bgColor rgb="FF93C47D"/>
      </patternFill>
    </fill>
    <fill>
      <patternFill patternType="solid">
        <fgColor rgb="FFE6B8AF"/>
        <bgColor rgb="FFE6B8AF"/>
      </patternFill>
    </fill>
    <fill>
      <patternFill patternType="solid">
        <fgColor rgb="FF999999"/>
        <bgColor rgb="FF999999"/>
      </patternFill>
    </fill>
    <fill>
      <patternFill patternType="solid">
        <fgColor rgb="FFFFFF00"/>
        <bgColor rgb="FFFFFF00"/>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s>
  <borders count="2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bottom style="thin">
        <color rgb="FF38761D"/>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
      <left style="thin">
        <color rgb="FF000000"/>
      </left>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top style="thin">
        <color rgb="FF000000"/>
      </top>
      <bottom/>
    </border>
    <border>
      <right style="thin">
        <color rgb="FFDDDDDD"/>
      </right>
      <bottom style="medium">
        <color rgb="FFDDDDDD"/>
      </bottom>
    </border>
    <border>
      <right style="thin">
        <color rgb="FFDDDDDD"/>
      </right>
      <bottom style="thin">
        <color rgb="FF000000"/>
      </bottom>
    </border>
    <border>
      <right/>
      <top style="thin">
        <color rgb="FF000000"/>
      </top>
    </border>
    <border>
      <left style="thin">
        <color rgb="FF000000"/>
      </left>
      <bottom/>
    </border>
    <border>
      <left style="thin">
        <color rgb="FF000000"/>
      </left>
      <right/>
    </border>
    <border>
      <left style="thin">
        <color rgb="FF000000"/>
      </left>
      <right style="thin">
        <color rgb="FF000000"/>
      </right>
      <bottom/>
    </border>
  </borders>
  <cellStyleXfs count="1">
    <xf borderId="0" fillId="0" fontId="0" numFmtId="0" applyAlignment="1" applyFont="1"/>
  </cellStyleXfs>
  <cellXfs count="115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1" fillId="0" fontId="1" numFmtId="0" xfId="0" applyAlignment="1" applyBorder="1" applyFont="1">
      <alignment readingOrder="0" shrinkToFit="0" vertical="center" wrapText="0"/>
    </xf>
    <xf borderId="2" fillId="0" fontId="3" numFmtId="0" xfId="0" applyAlignment="1" applyBorder="1" applyFont="1">
      <alignment readingOrder="0" shrinkToFit="0" vertical="center" wrapText="1"/>
    </xf>
    <xf borderId="2" fillId="0" fontId="3" numFmtId="0" xfId="0" applyAlignment="1" applyBorder="1" applyFont="1">
      <alignment shrinkToFit="0" vertical="center" wrapText="0"/>
    </xf>
    <xf borderId="2" fillId="0" fontId="4" numFmtId="0" xfId="0" applyAlignment="1" applyBorder="1" applyFont="1">
      <alignment readingOrder="0" shrinkToFit="0" vertical="center" wrapText="0"/>
    </xf>
    <xf borderId="3" fillId="0" fontId="5" numFmtId="0" xfId="0" applyAlignment="1" applyBorder="1" applyFont="1">
      <alignment readingOrder="0" shrinkToFit="0" vertical="center" wrapText="0"/>
    </xf>
    <xf borderId="4" fillId="0" fontId="1" numFmtId="0" xfId="0" applyAlignment="1" applyBorder="1" applyFont="1">
      <alignment shrinkToFit="0" vertical="center" wrapText="0"/>
    </xf>
    <xf borderId="0" fillId="0" fontId="1" numFmtId="0" xfId="0" applyAlignment="1" applyFont="1">
      <alignment readingOrder="0" shrinkToFit="0" vertical="center" wrapText="1"/>
    </xf>
    <xf borderId="5" fillId="0" fontId="1" numFmtId="0" xfId="0" applyAlignment="1" applyBorder="1" applyFont="1">
      <alignment shrinkToFit="0" vertical="center" wrapText="0"/>
    </xf>
    <xf borderId="5" fillId="0" fontId="6" numFmtId="0" xfId="0" applyAlignment="1" applyBorder="1" applyFont="1">
      <alignment readingOrder="0" shrinkToFit="0" vertical="center" wrapText="0"/>
    </xf>
    <xf borderId="6" fillId="0" fontId="7" numFmtId="0" xfId="0" applyAlignment="1" applyBorder="1" applyFont="1">
      <alignment readingOrder="0" shrinkToFit="0" vertical="center" wrapText="0"/>
    </xf>
    <xf borderId="7" fillId="0" fontId="1" numFmtId="0" xfId="0" applyAlignment="1" applyBorder="1" applyFont="1">
      <alignment readingOrder="0" shrinkToFit="0" vertical="center" wrapText="0"/>
    </xf>
    <xf borderId="8" fillId="0" fontId="3" numFmtId="0" xfId="0" applyAlignment="1" applyBorder="1" applyFont="1">
      <alignment readingOrder="0" shrinkToFit="0" vertical="center" wrapText="1"/>
    </xf>
    <xf borderId="8" fillId="0" fontId="3" numFmtId="0" xfId="0" applyAlignment="1" applyBorder="1" applyFont="1">
      <alignment shrinkToFit="0" vertical="center" wrapText="0"/>
    </xf>
    <xf borderId="8" fillId="0" fontId="8" numFmtId="0" xfId="0" applyAlignment="1" applyBorder="1" applyFont="1">
      <alignment readingOrder="0" shrinkToFit="0" vertical="center" wrapText="0"/>
    </xf>
    <xf borderId="9" fillId="0" fontId="9" numFmtId="0" xfId="0" applyAlignment="1" applyBorder="1" applyFont="1">
      <alignment readingOrder="0" shrinkToFit="0" vertical="center" wrapText="0"/>
    </xf>
    <xf borderId="8" fillId="0" fontId="1" numFmtId="0" xfId="0" applyAlignment="1" applyBorder="1" applyFont="1">
      <alignment shrinkToFit="0" vertical="center" wrapText="0"/>
    </xf>
    <xf borderId="8" fillId="0" fontId="10" numFmtId="0" xfId="0" applyAlignment="1" applyBorder="1" applyFont="1">
      <alignment readingOrder="0" shrinkToFit="0" vertical="center" wrapText="0"/>
    </xf>
    <xf borderId="9" fillId="0" fontId="11" numFmtId="0" xfId="0" applyAlignment="1" applyBorder="1" applyFont="1">
      <alignment readingOrder="0" shrinkToFit="0" vertical="center" wrapText="0"/>
    </xf>
    <xf borderId="2" fillId="0" fontId="1" numFmtId="0" xfId="0" applyAlignment="1" applyBorder="1" applyFont="1">
      <alignment readingOrder="0" shrinkToFit="0" vertical="center" wrapText="1"/>
    </xf>
    <xf borderId="2" fillId="0" fontId="1" numFmtId="0" xfId="0" applyAlignment="1" applyBorder="1" applyFont="1">
      <alignment shrinkToFit="0" vertical="center" wrapText="0"/>
    </xf>
    <xf borderId="2" fillId="0" fontId="12" numFmtId="0" xfId="0" applyAlignment="1" applyBorder="1" applyFont="1">
      <alignment readingOrder="0" shrinkToFit="0" vertical="center" wrapText="0"/>
    </xf>
    <xf borderId="3" fillId="0" fontId="13" numFmtId="0" xfId="0" applyAlignment="1" applyBorder="1" applyFont="1">
      <alignment readingOrder="0" shrinkToFit="0" vertical="center" wrapText="0"/>
    </xf>
    <xf borderId="10" fillId="0" fontId="1" numFmtId="0" xfId="0" applyAlignment="1" applyBorder="1" applyFont="1">
      <alignment shrinkToFit="0" vertical="center" wrapText="0"/>
    </xf>
    <xf borderId="0" fillId="0" fontId="3" numFmtId="0" xfId="0" applyAlignment="1" applyFont="1">
      <alignment readingOrder="0" shrinkToFit="0" vertical="center" wrapText="1"/>
    </xf>
    <xf borderId="0" fillId="0" fontId="3" numFmtId="0" xfId="0" applyAlignment="1" applyFont="1">
      <alignment shrinkToFit="0" vertical="center" wrapText="0"/>
    </xf>
    <xf borderId="0" fillId="0" fontId="14" numFmtId="0" xfId="0" applyAlignment="1" applyFont="1">
      <alignment readingOrder="0" shrinkToFit="0" vertical="center" wrapText="0"/>
    </xf>
    <xf borderId="11" fillId="0" fontId="15" numFmtId="0" xfId="0" applyAlignment="1" applyBorder="1" applyFont="1">
      <alignment readingOrder="0" shrinkToFit="0" vertical="center" wrapText="0"/>
    </xf>
    <xf borderId="0" fillId="0" fontId="16" numFmtId="0" xfId="0" applyAlignment="1" applyFont="1">
      <alignment readingOrder="0" shrinkToFit="0" vertical="center" wrapText="0"/>
    </xf>
    <xf borderId="11" fillId="0" fontId="17" numFmtId="0" xfId="0" applyAlignment="1" applyBorder="1" applyFont="1">
      <alignment readingOrder="0" shrinkToFit="0" vertical="center" wrapText="0"/>
    </xf>
    <xf borderId="0" fillId="0" fontId="18" numFmtId="0" xfId="0" applyAlignment="1" applyFont="1">
      <alignment readingOrder="0" shrinkToFit="0" vertical="center" wrapText="0"/>
    </xf>
    <xf borderId="5" fillId="0" fontId="1" numFmtId="0" xfId="0" applyAlignment="1" applyBorder="1" applyFont="1">
      <alignment readingOrder="0" shrinkToFit="0" vertical="center" wrapText="1"/>
    </xf>
    <xf borderId="8" fillId="0" fontId="19" numFmtId="0" xfId="0" applyAlignment="1" applyBorder="1" applyFont="1">
      <alignment readingOrder="0" shrinkToFit="0" vertical="center" wrapText="0"/>
    </xf>
    <xf borderId="2" fillId="0" fontId="20" numFmtId="0" xfId="0" applyAlignment="1" applyBorder="1" applyFont="1">
      <alignment readingOrder="0" shrinkToFit="0" vertical="center" wrapText="0"/>
    </xf>
    <xf borderId="0" fillId="0" fontId="1" numFmtId="0" xfId="0" applyAlignment="1" applyFont="1">
      <alignment shrinkToFit="0" wrapText="0"/>
    </xf>
    <xf borderId="0" fillId="0" fontId="1" numFmtId="0" xfId="0" applyAlignment="1" applyFont="1">
      <alignment vertical="top"/>
    </xf>
    <xf borderId="12" fillId="0" fontId="21" numFmtId="0" xfId="0" applyAlignment="1" applyBorder="1" applyFont="1">
      <alignment readingOrder="0" vertical="top"/>
    </xf>
    <xf borderId="12" fillId="0" fontId="1" numFmtId="0" xfId="0" applyAlignment="1" applyBorder="1" applyFont="1">
      <alignment vertical="top"/>
    </xf>
    <xf borderId="0" fillId="0" fontId="1" numFmtId="0" xfId="0" applyAlignment="1" applyFont="1">
      <alignment readingOrder="0" vertical="top"/>
    </xf>
    <xf borderId="13" fillId="0" fontId="22" numFmtId="0" xfId="0" applyAlignment="1" applyBorder="1" applyFont="1">
      <alignment vertical="bottom"/>
    </xf>
    <xf borderId="13" fillId="0" fontId="22" numFmtId="0" xfId="0" applyAlignment="1" applyBorder="1" applyFont="1">
      <alignment readingOrder="0" vertical="bottom"/>
    </xf>
    <xf borderId="13" fillId="0" fontId="23" numFmtId="0" xfId="0" applyAlignment="1" applyBorder="1" applyFont="1">
      <alignment horizontal="right" vertical="bottom"/>
    </xf>
    <xf borderId="13" fillId="0" fontId="24" numFmtId="0" xfId="0" applyAlignment="1" applyBorder="1" applyFont="1">
      <alignment horizontal="right" vertical="bottom"/>
    </xf>
    <xf borderId="13" fillId="0" fontId="24" numFmtId="0" xfId="0" applyAlignment="1" applyBorder="1" applyFont="1">
      <alignment horizontal="right" readingOrder="0" shrinkToFit="0" vertical="bottom" wrapText="0"/>
    </xf>
    <xf borderId="13" fillId="0" fontId="1" numFmtId="10" xfId="0" applyAlignment="1" applyBorder="1" applyFont="1" applyNumberFormat="1">
      <alignment readingOrder="0" shrinkToFit="0" wrapText="0"/>
    </xf>
    <xf borderId="0" fillId="0" fontId="1" numFmtId="0" xfId="0" applyFont="1"/>
    <xf borderId="13" fillId="2" fontId="25" numFmtId="0" xfId="0" applyAlignment="1" applyBorder="1" applyFill="1" applyFont="1">
      <alignment horizontal="center" readingOrder="0" vertical="top"/>
    </xf>
    <xf borderId="2" fillId="2" fontId="25" numFmtId="0" xfId="0" applyAlignment="1" applyBorder="1" applyFont="1">
      <alignment horizontal="center" readingOrder="0" vertical="top"/>
    </xf>
    <xf borderId="1" fillId="2" fontId="25" numFmtId="0" xfId="0" applyAlignment="1" applyBorder="1" applyFont="1">
      <alignment horizontal="center" readingOrder="0" vertical="top"/>
    </xf>
    <xf borderId="13" fillId="0" fontId="26" numFmtId="0" xfId="0" applyAlignment="1" applyBorder="1" applyFont="1">
      <alignment readingOrder="0" shrinkToFit="0" vertical="top" wrapText="0"/>
    </xf>
    <xf borderId="13" fillId="3" fontId="1" numFmtId="0" xfId="0" applyAlignment="1" applyBorder="1" applyFill="1" applyFont="1">
      <alignment readingOrder="0"/>
    </xf>
    <xf borderId="13" fillId="4" fontId="25" numFmtId="0" xfId="0" applyAlignment="1" applyBorder="1" applyFill="1" applyFont="1">
      <alignment readingOrder="0" vertical="top"/>
    </xf>
    <xf borderId="14" fillId="0" fontId="27" numFmtId="0" xfId="0" applyAlignment="1" applyBorder="1" applyFont="1">
      <alignment horizontal="center" readingOrder="0" shrinkToFit="0" vertical="center" wrapText="1"/>
    </xf>
    <xf borderId="3" fillId="0" fontId="28" numFmtId="0" xfId="0" applyAlignment="1" applyBorder="1" applyFont="1">
      <alignment horizontal="center" readingOrder="0" shrinkToFit="0" vertical="center" wrapText="1"/>
    </xf>
    <xf borderId="9" fillId="0" fontId="28" numFmtId="0" xfId="0" applyAlignment="1" applyBorder="1" applyFont="1">
      <alignment horizontal="center" readingOrder="0" shrinkToFit="0" vertical="center" wrapText="1"/>
    </xf>
    <xf borderId="13" fillId="0" fontId="1" numFmtId="0" xfId="0" applyBorder="1" applyFont="1"/>
    <xf borderId="0" fillId="0" fontId="3" numFmtId="0" xfId="0" applyAlignment="1" applyFont="1">
      <alignment readingOrder="0"/>
    </xf>
    <xf quotePrefix="1" borderId="13" fillId="3" fontId="29" numFmtId="0" xfId="0" applyAlignment="1" applyBorder="1" applyFont="1">
      <alignment horizontal="left" readingOrder="0"/>
    </xf>
    <xf borderId="13" fillId="0" fontId="1" numFmtId="0" xfId="0" applyAlignment="1" applyBorder="1" applyFont="1">
      <alignment readingOrder="0"/>
    </xf>
    <xf borderId="0" fillId="0" fontId="26" numFmtId="0" xfId="0" applyAlignment="1" applyFont="1">
      <alignment readingOrder="0"/>
    </xf>
    <xf borderId="13" fillId="5" fontId="25" numFmtId="0" xfId="0" applyAlignment="1" applyBorder="1" applyFill="1" applyFont="1">
      <alignment readingOrder="0" vertical="top"/>
    </xf>
    <xf borderId="3" fillId="0" fontId="30" numFmtId="0" xfId="0" applyAlignment="1" applyBorder="1" applyFont="1">
      <alignment horizontal="center" readingOrder="0" shrinkToFit="0" vertical="center" wrapText="1"/>
    </xf>
    <xf borderId="13" fillId="3" fontId="29" numFmtId="0" xfId="0" applyAlignment="1" applyBorder="1" applyFont="1">
      <alignment horizontal="left" readingOrder="0"/>
    </xf>
    <xf borderId="0" fillId="0" fontId="31" numFmtId="0" xfId="0" applyAlignment="1" applyFont="1">
      <alignment readingOrder="0"/>
    </xf>
    <xf borderId="0" fillId="0" fontId="32" numFmtId="0" xfId="0" applyAlignment="1" applyFont="1">
      <alignment readingOrder="0"/>
    </xf>
    <xf borderId="13" fillId="5" fontId="33" numFmtId="0" xfId="0" applyAlignment="1" applyBorder="1" applyFont="1">
      <alignment readingOrder="0" vertical="top"/>
    </xf>
    <xf borderId="0" fillId="0" fontId="34" numFmtId="0" xfId="0" applyAlignment="1" applyFont="1">
      <alignment readingOrder="0"/>
    </xf>
    <xf borderId="13" fillId="2" fontId="25" numFmtId="0" xfId="0" applyAlignment="1" applyBorder="1" applyFont="1">
      <alignment readingOrder="0" vertical="top"/>
    </xf>
    <xf borderId="13" fillId="0" fontId="28" numFmtId="0" xfId="0" applyAlignment="1" applyBorder="1" applyFont="1">
      <alignment horizontal="center" readingOrder="0" shrinkToFit="0" vertical="center" wrapText="1"/>
    </xf>
    <xf borderId="13" fillId="6" fontId="25" numFmtId="0" xfId="0" applyAlignment="1" applyBorder="1" applyFill="1" applyFont="1">
      <alignment readingOrder="0" vertical="top"/>
    </xf>
    <xf borderId="0" fillId="0" fontId="3" numFmtId="0" xfId="0" applyFont="1"/>
    <xf borderId="13" fillId="0" fontId="27" numFmtId="0" xfId="0" applyAlignment="1" applyBorder="1" applyFont="1">
      <alignment horizontal="center" readingOrder="0" shrinkToFit="0" vertical="center" wrapText="1"/>
    </xf>
    <xf borderId="9" fillId="0" fontId="30" numFmtId="0" xfId="0" applyAlignment="1" applyBorder="1" applyFont="1">
      <alignment horizontal="center" readingOrder="0" shrinkToFit="0" vertical="center" wrapText="1"/>
    </xf>
    <xf borderId="13" fillId="0" fontId="30" numFmtId="0" xfId="0" applyAlignment="1" applyBorder="1" applyFont="1">
      <alignment horizontal="center" readingOrder="0" shrinkToFit="0" vertical="center" wrapText="1"/>
    </xf>
    <xf borderId="13" fillId="3" fontId="29" numFmtId="0" xfId="0" applyAlignment="1" applyBorder="1" applyFont="1">
      <alignment vertical="bottom"/>
    </xf>
    <xf borderId="13" fillId="0" fontId="35" numFmtId="0" xfId="0" applyAlignment="1" applyBorder="1" applyFont="1">
      <alignment vertical="bottom"/>
    </xf>
    <xf borderId="0" fillId="0" fontId="35" numFmtId="0" xfId="0" applyAlignment="1" applyFont="1">
      <alignment vertical="bottom"/>
    </xf>
    <xf borderId="0" fillId="0" fontId="25" numFmtId="0" xfId="0" applyAlignment="1" applyFont="1">
      <alignment readingOrder="0" vertical="top"/>
    </xf>
    <xf borderId="0" fillId="2" fontId="25" numFmtId="0" xfId="0" applyAlignment="1" applyFont="1">
      <alignment vertical="top"/>
    </xf>
    <xf borderId="0" fillId="0" fontId="25" numFmtId="0" xfId="0" applyAlignment="1" applyFont="1">
      <alignment vertical="top"/>
    </xf>
    <xf borderId="0" fillId="7" fontId="25" numFmtId="0" xfId="0" applyAlignment="1" applyFill="1" applyFont="1">
      <alignment vertical="top"/>
    </xf>
    <xf borderId="0" fillId="2" fontId="1" numFmtId="0" xfId="0" applyFont="1"/>
    <xf borderId="0" fillId="7" fontId="1" numFmtId="0" xfId="0" applyFont="1"/>
    <xf borderId="0" fillId="0" fontId="1" numFmtId="0" xfId="0" applyAlignment="1" applyFont="1">
      <alignment horizontal="right" readingOrder="0" vertical="top"/>
    </xf>
    <xf borderId="0" fillId="0" fontId="25" numFmtId="0" xfId="0" applyAlignment="1" applyFont="1">
      <alignment horizontal="left" readingOrder="0" vertical="top"/>
    </xf>
    <xf borderId="0" fillId="0" fontId="36" numFmtId="0" xfId="0" applyAlignment="1" applyFont="1">
      <alignment horizontal="center" readingOrder="0" vertical="bottom"/>
    </xf>
    <xf borderId="0" fillId="0" fontId="25" numFmtId="0" xfId="0" applyAlignment="1" applyFont="1">
      <alignment horizontal="right" readingOrder="0" vertical="top"/>
    </xf>
    <xf borderId="13" fillId="0" fontId="25" numFmtId="0" xfId="0" applyAlignment="1" applyBorder="1" applyFont="1">
      <alignment horizontal="right" readingOrder="0" vertical="top"/>
    </xf>
    <xf borderId="13" fillId="7" fontId="25" numFmtId="0" xfId="0" applyAlignment="1" applyBorder="1" applyFont="1">
      <alignment readingOrder="0" vertical="top"/>
    </xf>
    <xf borderId="13" fillId="8" fontId="33" numFmtId="0" xfId="0" applyAlignment="1" applyBorder="1" applyFill="1" applyFont="1">
      <alignment readingOrder="0" vertical="top"/>
    </xf>
    <xf borderId="0" fillId="0" fontId="1" numFmtId="164" xfId="0" applyAlignment="1" applyFont="1" applyNumberFormat="1">
      <alignment horizontal="right" readingOrder="0" vertical="top"/>
    </xf>
    <xf borderId="13" fillId="0" fontId="1" numFmtId="165" xfId="0" applyAlignment="1" applyBorder="1" applyFont="1" applyNumberFormat="1">
      <alignment horizontal="right" readingOrder="0" vertical="top"/>
    </xf>
    <xf borderId="13" fillId="0" fontId="1" numFmtId="0" xfId="0" applyAlignment="1" applyBorder="1" applyFont="1">
      <alignment horizontal="center" readingOrder="0" vertical="top"/>
    </xf>
    <xf borderId="13" fillId="0" fontId="1" numFmtId="0" xfId="0" applyAlignment="1" applyBorder="1" applyFont="1">
      <alignment readingOrder="0" vertical="top"/>
    </xf>
    <xf borderId="0" fillId="0" fontId="25" numFmtId="0" xfId="0" applyFont="1"/>
    <xf borderId="0" fillId="9" fontId="1" numFmtId="164" xfId="0" applyAlignment="1" applyFill="1" applyFont="1" applyNumberFormat="1">
      <alignment horizontal="right" readingOrder="0" vertical="top"/>
    </xf>
    <xf borderId="13" fillId="9" fontId="1" numFmtId="165" xfId="0" applyAlignment="1" applyBorder="1" applyFont="1" applyNumberFormat="1">
      <alignment horizontal="right" readingOrder="0" vertical="top"/>
    </xf>
    <xf borderId="13" fillId="9" fontId="1" numFmtId="0" xfId="0" applyAlignment="1" applyBorder="1" applyFont="1">
      <alignment horizontal="center" readingOrder="0" vertical="top"/>
    </xf>
    <xf borderId="13" fillId="9" fontId="1" numFmtId="0" xfId="0" applyAlignment="1" applyBorder="1" applyFont="1">
      <alignment readingOrder="0" vertical="top"/>
    </xf>
    <xf borderId="13" fillId="0" fontId="1" numFmtId="165" xfId="0" applyAlignment="1" applyBorder="1" applyFont="1" applyNumberFormat="1">
      <alignment horizontal="center" readingOrder="0" vertical="top"/>
    </xf>
    <xf borderId="13" fillId="9" fontId="1" numFmtId="165" xfId="0" applyAlignment="1" applyBorder="1" applyFont="1" applyNumberFormat="1">
      <alignment horizontal="center" readingOrder="0" vertical="top"/>
    </xf>
    <xf borderId="0" fillId="0" fontId="1" numFmtId="164" xfId="0" applyFont="1" applyNumberFormat="1"/>
    <xf borderId="0" fillId="0" fontId="35" numFmtId="0" xfId="0" applyAlignment="1" applyFont="1">
      <alignment vertical="top"/>
    </xf>
    <xf borderId="0" fillId="0" fontId="35" numFmtId="0" xfId="0" applyAlignment="1" applyFont="1">
      <alignment shrinkToFit="0" vertical="top" wrapText="1"/>
    </xf>
    <xf borderId="0" fillId="0" fontId="35" numFmtId="0" xfId="0" applyAlignment="1" applyFont="1">
      <alignment vertical="bottom"/>
    </xf>
    <xf borderId="0" fillId="0" fontId="35" numFmtId="0" xfId="0" applyAlignment="1" applyFont="1">
      <alignment vertical="top"/>
    </xf>
    <xf borderId="0" fillId="0" fontId="30" numFmtId="0" xfId="0" applyAlignment="1" applyFont="1">
      <alignment horizontal="left" shrinkToFit="0" vertical="top" wrapText="1"/>
    </xf>
    <xf borderId="0" fillId="0" fontId="35" numFmtId="0" xfId="0" applyAlignment="1" applyFont="1">
      <alignment readingOrder="0" vertical="top"/>
    </xf>
    <xf borderId="7" fillId="7" fontId="37" numFmtId="0" xfId="0" applyAlignment="1" applyBorder="1" applyFont="1">
      <alignment horizontal="center" shrinkToFit="0" wrapText="1"/>
    </xf>
    <xf borderId="13" fillId="7" fontId="37" numFmtId="0" xfId="0" applyAlignment="1" applyBorder="1" applyFont="1">
      <alignment horizontal="center" shrinkToFit="0" wrapText="1"/>
    </xf>
    <xf borderId="15" fillId="7" fontId="37" numFmtId="0" xfId="0" applyAlignment="1" applyBorder="1" applyFont="1">
      <alignment horizontal="center" shrinkToFit="0" wrapText="1"/>
    </xf>
    <xf borderId="13" fillId="7" fontId="37" numFmtId="0" xfId="0" applyAlignment="1" applyBorder="1" applyFont="1">
      <alignment horizontal="center" shrinkToFit="0" wrapText="1"/>
    </xf>
    <xf borderId="0" fillId="0" fontId="35" numFmtId="0" xfId="0" applyAlignment="1" applyFont="1">
      <alignment vertical="top"/>
    </xf>
    <xf borderId="13" fillId="3" fontId="26" numFmtId="0" xfId="0" applyAlignment="1" applyBorder="1" applyFont="1">
      <alignment horizontal="center" readingOrder="0" shrinkToFit="0" wrapText="1"/>
    </xf>
    <xf borderId="14" fillId="3" fontId="26" numFmtId="0" xfId="0" applyAlignment="1" applyBorder="1" applyFont="1">
      <alignment horizontal="center" readingOrder="0" shrinkToFit="0" wrapText="1"/>
    </xf>
    <xf borderId="14" fillId="3" fontId="26" numFmtId="0" xfId="0" applyAlignment="1" applyBorder="1" applyFont="1">
      <alignment horizontal="center" readingOrder="0" shrinkToFit="0" wrapText="0"/>
    </xf>
    <xf borderId="14" fillId="10" fontId="38" numFmtId="0" xfId="0" applyAlignment="1" applyBorder="1" applyFill="1" applyFont="1">
      <alignment horizontal="center" shrinkToFit="0" wrapText="1"/>
    </xf>
    <xf borderId="16" fillId="8" fontId="38" numFmtId="0" xfId="0" applyAlignment="1" applyBorder="1" applyFont="1">
      <alignment horizontal="center" shrinkToFit="0" wrapText="1"/>
    </xf>
    <xf borderId="17" fillId="8" fontId="38" numFmtId="0" xfId="0" applyAlignment="1" applyBorder="1" applyFont="1">
      <alignment horizontal="center" shrinkToFit="0" wrapText="1"/>
    </xf>
    <xf borderId="18" fillId="7" fontId="37" numFmtId="0" xfId="0" applyAlignment="1" applyBorder="1" applyFont="1">
      <alignment horizontal="center" shrinkToFit="0" wrapText="1"/>
    </xf>
    <xf borderId="19" fillId="7" fontId="38" numFmtId="0" xfId="0" applyAlignment="1" applyBorder="1" applyFont="1">
      <alignment horizontal="center" readingOrder="0" shrinkToFit="0" wrapText="1"/>
    </xf>
    <xf borderId="19" fillId="7" fontId="38" numFmtId="0" xfId="0" applyAlignment="1" applyBorder="1" applyFont="1">
      <alignment horizontal="center" shrinkToFit="0" wrapText="1"/>
    </xf>
    <xf borderId="14" fillId="7" fontId="38" numFmtId="0" xfId="0" applyAlignment="1" applyBorder="1" applyFont="1">
      <alignment horizontal="center" shrinkToFit="0" wrapText="1"/>
    </xf>
    <xf borderId="7" fillId="0" fontId="38" numFmtId="0" xfId="0" applyAlignment="1" applyBorder="1" applyFont="1">
      <alignment horizontal="center" shrinkToFit="0" vertical="top" wrapText="1"/>
    </xf>
    <xf borderId="14" fillId="7" fontId="39" numFmtId="0" xfId="0" applyAlignment="1" applyBorder="1" applyFont="1">
      <alignment readingOrder="0" shrinkToFit="0" vertical="top" wrapText="1"/>
    </xf>
    <xf borderId="3" fillId="0" fontId="39" numFmtId="0" xfId="0" applyAlignment="1" applyBorder="1" applyFont="1">
      <alignment readingOrder="0" shrinkToFit="0" vertical="top" wrapText="1"/>
    </xf>
    <xf borderId="9" fillId="0" fontId="39" numFmtId="0" xfId="0" applyAlignment="1" applyBorder="1" applyFont="1">
      <alignment readingOrder="0" shrinkToFit="0" vertical="top" wrapText="1"/>
    </xf>
    <xf borderId="13" fillId="0" fontId="39" numFmtId="0" xfId="0" applyAlignment="1" applyBorder="1" applyFont="1">
      <alignment shrinkToFit="0" vertical="top" wrapText="1"/>
    </xf>
    <xf borderId="13" fillId="0" fontId="39" numFmtId="0" xfId="0" applyAlignment="1" applyBorder="1" applyFont="1">
      <alignment readingOrder="0" shrinkToFit="0" vertical="top" wrapText="1"/>
    </xf>
    <xf borderId="13" fillId="0" fontId="35" numFmtId="0" xfId="0" applyAlignment="1" applyBorder="1" applyFont="1">
      <alignment readingOrder="0" shrinkToFit="0" vertical="top" wrapText="1"/>
    </xf>
    <xf borderId="13" fillId="0" fontId="35" numFmtId="0" xfId="0" applyAlignment="1" applyBorder="1" applyFont="1">
      <alignment shrinkToFit="0" vertical="top" wrapText="1"/>
    </xf>
    <xf borderId="13" fillId="0" fontId="39" numFmtId="0" xfId="0" applyAlignment="1" applyBorder="1" applyFont="1">
      <alignment horizontal="center" readingOrder="0" vertical="top"/>
    </xf>
    <xf borderId="13" fillId="0" fontId="35" numFmtId="0" xfId="0" applyAlignment="1" applyBorder="1" applyFont="1">
      <alignment readingOrder="0" vertical="top"/>
    </xf>
    <xf borderId="13" fillId="0" fontId="35" numFmtId="0" xfId="0" applyAlignment="1" applyBorder="1" applyFont="1">
      <alignment vertical="top"/>
    </xf>
    <xf borderId="20" fillId="7" fontId="39" numFmtId="0" xfId="0" applyAlignment="1" applyBorder="1" applyFont="1">
      <alignment shrinkToFit="0" vertical="top" wrapText="1"/>
    </xf>
    <xf borderId="11" fillId="0" fontId="39" numFmtId="0" xfId="0" applyAlignment="1" applyBorder="1" applyFont="1">
      <alignment shrinkToFit="0" vertical="top" wrapText="1"/>
    </xf>
    <xf borderId="11" fillId="0" fontId="39" numFmtId="0" xfId="0" applyAlignment="1" applyBorder="1" applyFont="1">
      <alignment readingOrder="0" shrinkToFit="0" vertical="top" wrapText="1"/>
    </xf>
    <xf borderId="6" fillId="0" fontId="39" numFmtId="0" xfId="0" applyAlignment="1" applyBorder="1" applyFont="1">
      <alignment shrinkToFit="0" vertical="top" wrapText="1"/>
    </xf>
    <xf borderId="6" fillId="0" fontId="39" numFmtId="0" xfId="0" applyAlignment="1" applyBorder="1" applyFont="1">
      <alignment readingOrder="0" shrinkToFit="0" vertical="top" wrapText="1"/>
    </xf>
    <xf borderId="14" fillId="0" fontId="39" numFmtId="0" xfId="0" applyAlignment="1" applyBorder="1" applyFont="1">
      <alignment shrinkToFit="0" vertical="top" wrapText="1"/>
    </xf>
    <xf borderId="14" fillId="11" fontId="39" numFmtId="0" xfId="0" applyAlignment="1" applyBorder="1" applyFill="1" applyFont="1">
      <alignment readingOrder="0" shrinkToFit="0" vertical="top" wrapText="1"/>
    </xf>
    <xf borderId="2" fillId="0" fontId="39" numFmtId="0" xfId="0" applyAlignment="1" applyBorder="1" applyFont="1">
      <alignment readingOrder="0" shrinkToFit="0" vertical="top" wrapText="1"/>
    </xf>
    <xf borderId="14" fillId="0" fontId="39" numFmtId="0" xfId="0" applyAlignment="1" applyBorder="1" applyFont="1">
      <alignment readingOrder="0" shrinkToFit="0" vertical="top" wrapText="1"/>
    </xf>
    <xf borderId="20" fillId="11" fontId="39" numFmtId="0" xfId="0" applyAlignment="1" applyBorder="1" applyFont="1">
      <alignment shrinkToFit="0" vertical="top" wrapText="1"/>
    </xf>
    <xf borderId="0" fillId="0" fontId="39" numFmtId="0" xfId="0" applyAlignment="1" applyFont="1">
      <alignment readingOrder="0" shrinkToFit="0" vertical="top" wrapText="1"/>
    </xf>
    <xf borderId="20" fillId="0" fontId="39" numFmtId="0" xfId="0" applyAlignment="1" applyBorder="1" applyFont="1">
      <alignment readingOrder="0" shrinkToFit="0" vertical="top" wrapText="1"/>
    </xf>
    <xf borderId="20" fillId="11" fontId="39" numFmtId="0" xfId="0" applyAlignment="1" applyBorder="1" applyFont="1">
      <alignment readingOrder="0" shrinkToFit="0" vertical="top" wrapText="1"/>
    </xf>
    <xf borderId="20" fillId="0" fontId="39" numFmtId="0" xfId="0" applyAlignment="1" applyBorder="1" applyFont="1">
      <alignment shrinkToFit="0" vertical="top" wrapText="1"/>
    </xf>
    <xf borderId="13" fillId="0" fontId="40" numFmtId="0" xfId="0" applyAlignment="1" applyBorder="1" applyFont="1">
      <alignment readingOrder="0" vertical="top"/>
    </xf>
    <xf borderId="21" fillId="0" fontId="39" numFmtId="0" xfId="0" applyAlignment="1" applyBorder="1" applyFont="1">
      <alignment shrinkToFit="0" vertical="top" wrapText="1"/>
    </xf>
    <xf borderId="13" fillId="0" fontId="41" numFmtId="0" xfId="0" applyAlignment="1" applyBorder="1" applyFont="1">
      <alignment readingOrder="0" vertical="top"/>
    </xf>
    <xf borderId="21" fillId="0" fontId="39" numFmtId="0" xfId="0" applyAlignment="1" applyBorder="1" applyFont="1">
      <alignment readingOrder="0" shrinkToFit="0" vertical="top" wrapText="1"/>
    </xf>
    <xf borderId="14" fillId="8" fontId="39" numFmtId="0" xfId="0" applyAlignment="1" applyBorder="1" applyFont="1">
      <alignment readingOrder="0" shrinkToFit="0" vertical="top" wrapText="1"/>
    </xf>
    <xf borderId="20" fillId="8" fontId="39" numFmtId="0" xfId="0" applyAlignment="1" applyBorder="1" applyFont="1">
      <alignment shrinkToFit="0" vertical="top" wrapText="1"/>
    </xf>
    <xf borderId="20" fillId="8" fontId="39" numFmtId="0" xfId="0" applyAlignment="1" applyBorder="1" applyFont="1">
      <alignment readingOrder="0" shrinkToFit="0" vertical="top" wrapText="1"/>
    </xf>
    <xf borderId="14" fillId="12" fontId="39" numFmtId="0" xfId="0" applyAlignment="1" applyBorder="1" applyFill="1" applyFont="1">
      <alignment readingOrder="0" shrinkToFit="0" vertical="top" wrapText="1"/>
    </xf>
    <xf borderId="5" fillId="0" fontId="39" numFmtId="0" xfId="0" applyAlignment="1" applyBorder="1" applyFont="1">
      <alignment readingOrder="0" shrinkToFit="0" vertical="top" wrapText="1"/>
    </xf>
    <xf borderId="20" fillId="12" fontId="39" numFmtId="0" xfId="0" applyAlignment="1" applyBorder="1" applyFont="1">
      <alignment shrinkToFit="0" vertical="top" wrapText="1"/>
    </xf>
    <xf borderId="14" fillId="4" fontId="39" numFmtId="0" xfId="0" applyAlignment="1" applyBorder="1" applyFont="1">
      <alignment readingOrder="0" shrinkToFit="0" vertical="top" wrapText="1"/>
    </xf>
    <xf borderId="20" fillId="4" fontId="39" numFmtId="0" xfId="0" applyAlignment="1" applyBorder="1" applyFont="1">
      <alignment shrinkToFit="0" vertical="top" wrapText="1"/>
    </xf>
    <xf borderId="3" fillId="0" fontId="39" numFmtId="0" xfId="0" applyAlignment="1" applyBorder="1" applyFont="1">
      <alignment shrinkToFit="0" vertical="top" wrapText="1"/>
    </xf>
    <xf borderId="0" fillId="0" fontId="39" numFmtId="0" xfId="0" applyAlignment="1" applyFont="1">
      <alignment shrinkToFit="0" vertical="top" wrapText="1"/>
    </xf>
    <xf borderId="3" fillId="13" fontId="42" numFmtId="0" xfId="0" applyAlignment="1" applyBorder="1" applyFill="1" applyFont="1">
      <alignment shrinkToFit="0" vertical="top" wrapText="1"/>
    </xf>
    <xf borderId="13" fillId="13" fontId="42" numFmtId="0" xfId="0" applyAlignment="1" applyBorder="1" applyFont="1">
      <alignment shrinkToFit="0" vertical="top" wrapText="1"/>
    </xf>
    <xf borderId="13" fillId="13" fontId="42" numFmtId="0" xfId="0" applyAlignment="1" applyBorder="1" applyFont="1">
      <alignment vertical="top"/>
    </xf>
    <xf borderId="6" fillId="13" fontId="39" numFmtId="0" xfId="0" applyAlignment="1" applyBorder="1" applyFont="1">
      <alignment readingOrder="0" shrinkToFit="0" vertical="top" wrapText="1"/>
    </xf>
    <xf borderId="9" fillId="13" fontId="42" numFmtId="0" xfId="0" applyAlignment="1" applyBorder="1" applyFont="1">
      <alignment shrinkToFit="0" vertical="top" wrapText="1"/>
    </xf>
    <xf borderId="11" fillId="13" fontId="42" numFmtId="0" xfId="0" applyAlignment="1" applyBorder="1" applyFont="1">
      <alignment vertical="top"/>
    </xf>
    <xf borderId="6" fillId="13" fontId="42" numFmtId="0" xfId="0" applyAlignment="1" applyBorder="1" applyFont="1">
      <alignment shrinkToFit="0" vertical="top" wrapText="1"/>
    </xf>
    <xf borderId="6" fillId="13" fontId="42" numFmtId="0" xfId="0" applyAlignment="1" applyBorder="1" applyFont="1">
      <alignment vertical="top"/>
    </xf>
    <xf borderId="20" fillId="4" fontId="39" numFmtId="0" xfId="0" applyAlignment="1" applyBorder="1" applyFont="1">
      <alignment readingOrder="0" shrinkToFit="0" vertical="top" wrapText="1"/>
    </xf>
    <xf borderId="9" fillId="0" fontId="39" numFmtId="0" xfId="0" applyAlignment="1" applyBorder="1" applyFont="1">
      <alignment shrinkToFit="0" vertical="top" wrapText="1"/>
    </xf>
    <xf borderId="14" fillId="14" fontId="39" numFmtId="0" xfId="0" applyAlignment="1" applyBorder="1" applyFill="1" applyFont="1">
      <alignment readingOrder="0" shrinkToFit="0" vertical="top" wrapText="1"/>
    </xf>
    <xf borderId="20" fillId="14" fontId="39" numFmtId="0" xfId="0" applyAlignment="1" applyBorder="1" applyFont="1">
      <alignment shrinkToFit="0" vertical="top" wrapText="1"/>
    </xf>
    <xf borderId="1" fillId="3" fontId="39" numFmtId="0" xfId="0" applyAlignment="1" applyBorder="1" applyFont="1">
      <alignment readingOrder="0" shrinkToFit="0" vertical="top" wrapText="1"/>
    </xf>
    <xf borderId="10" fillId="3" fontId="39" numFmtId="0" xfId="0" applyAlignment="1" applyBorder="1" applyFont="1">
      <alignment shrinkToFit="0" vertical="top" wrapText="1"/>
    </xf>
    <xf borderId="1" fillId="11" fontId="39" numFmtId="0" xfId="0" applyAlignment="1" applyBorder="1" applyFont="1">
      <alignment readingOrder="0" shrinkToFit="0" vertical="top" wrapText="1"/>
    </xf>
    <xf borderId="10" fillId="11" fontId="39" numFmtId="0" xfId="0" applyAlignment="1" applyBorder="1" applyFont="1">
      <alignment shrinkToFit="0" vertical="top" wrapText="1"/>
    </xf>
    <xf borderId="14" fillId="10" fontId="39" numFmtId="0" xfId="0" applyAlignment="1" applyBorder="1" applyFont="1">
      <alignment readingOrder="0" shrinkToFit="0" vertical="top" wrapText="1"/>
    </xf>
    <xf borderId="20" fillId="10" fontId="39" numFmtId="0" xfId="0" applyAlignment="1" applyBorder="1" applyFont="1">
      <alignment shrinkToFit="0" vertical="top" wrapText="1"/>
    </xf>
    <xf borderId="3" fillId="13" fontId="42" numFmtId="0" xfId="0" applyAlignment="1" applyBorder="1" applyFont="1">
      <alignment readingOrder="0" shrinkToFit="0" vertical="top" wrapText="1"/>
    </xf>
    <xf borderId="9" fillId="13" fontId="42" numFmtId="0" xfId="0" applyAlignment="1" applyBorder="1" applyFont="1">
      <alignment readingOrder="0" shrinkToFit="0" vertical="top" wrapText="1"/>
    </xf>
    <xf borderId="13" fillId="13" fontId="42" numFmtId="0" xfId="0" applyAlignment="1" applyBorder="1" applyFont="1">
      <alignment readingOrder="0" shrinkToFit="0" vertical="top" wrapText="1"/>
    </xf>
    <xf borderId="11" fillId="13" fontId="42" numFmtId="0" xfId="0" applyAlignment="1" applyBorder="1" applyFont="1">
      <alignment readingOrder="0" shrinkToFit="0" vertical="top" wrapText="1"/>
    </xf>
    <xf borderId="0" fillId="13" fontId="42" numFmtId="0" xfId="0" applyAlignment="1" applyFont="1">
      <alignment readingOrder="0" shrinkToFit="0" vertical="top" wrapText="1"/>
    </xf>
    <xf borderId="14" fillId="13" fontId="42" numFmtId="0" xfId="0" applyAlignment="1" applyBorder="1" applyFont="1">
      <alignment readingOrder="0" shrinkToFit="0" vertical="top" wrapText="1"/>
    </xf>
    <xf borderId="20" fillId="13" fontId="42" numFmtId="0" xfId="0" applyAlignment="1" applyBorder="1" applyFont="1">
      <alignment shrinkToFit="0" vertical="top" wrapText="1"/>
    </xf>
    <xf borderId="10" fillId="0" fontId="39" numFmtId="0" xfId="0" applyAlignment="1" applyBorder="1" applyFont="1">
      <alignment shrinkToFit="0" vertical="top" wrapText="1"/>
    </xf>
    <xf borderId="1" fillId="0" fontId="39" numFmtId="0" xfId="0" applyAlignment="1" applyBorder="1" applyFont="1">
      <alignment readingOrder="0" shrinkToFit="0" vertical="top" wrapText="1"/>
    </xf>
    <xf borderId="10" fillId="0" fontId="39" numFmtId="0" xfId="0" applyAlignment="1" applyBorder="1" applyFont="1">
      <alignment readingOrder="0" shrinkToFit="0" vertical="top" wrapText="1"/>
    </xf>
    <xf borderId="4" fillId="0" fontId="39" numFmtId="0" xfId="0" applyAlignment="1" applyBorder="1" applyFont="1">
      <alignment shrinkToFit="0" vertical="top" wrapText="1"/>
    </xf>
    <xf borderId="1" fillId="8" fontId="39" numFmtId="0" xfId="0" applyAlignment="1" applyBorder="1" applyFont="1">
      <alignment readingOrder="0" shrinkToFit="0" vertical="top" wrapText="1"/>
    </xf>
    <xf borderId="10" fillId="8" fontId="39" numFmtId="0" xfId="0" applyAlignment="1" applyBorder="1" applyFont="1">
      <alignment shrinkToFit="0" vertical="top" wrapText="1"/>
    </xf>
    <xf borderId="13" fillId="0" fontId="39" numFmtId="0" xfId="0" applyAlignment="1" applyBorder="1" applyFont="1">
      <alignment readingOrder="0" vertical="top"/>
    </xf>
    <xf borderId="9" fillId="0" fontId="39" numFmtId="166" xfId="0" applyAlignment="1" applyBorder="1" applyFont="1" applyNumberFormat="1">
      <alignment readingOrder="0" shrinkToFit="0" vertical="top" wrapText="1"/>
    </xf>
    <xf borderId="5" fillId="0" fontId="39" numFmtId="0" xfId="0" applyAlignment="1" applyBorder="1" applyFont="1">
      <alignment shrinkToFit="0" vertical="top" wrapText="1"/>
    </xf>
    <xf borderId="20" fillId="11" fontId="39" numFmtId="0" xfId="0" applyAlignment="1" applyBorder="1" applyFont="1">
      <alignment shrinkToFit="0" vertical="top" wrapText="1"/>
    </xf>
    <xf borderId="13" fillId="0" fontId="39" numFmtId="0" xfId="0" applyAlignment="1" applyBorder="1" applyFont="1">
      <alignment shrinkToFit="0" vertical="top" wrapText="1"/>
    </xf>
    <xf borderId="11" fillId="0" fontId="39" numFmtId="0" xfId="0" applyAlignment="1" applyBorder="1" applyFont="1">
      <alignment shrinkToFit="0" vertical="top" wrapText="1"/>
    </xf>
    <xf borderId="21" fillId="12" fontId="39" numFmtId="0" xfId="0" applyAlignment="1" applyBorder="1" applyFont="1">
      <alignment shrinkToFit="0" vertical="top" wrapText="1"/>
    </xf>
    <xf borderId="6" fillId="0" fontId="39" numFmtId="0" xfId="0" applyAlignment="1" applyBorder="1" applyFont="1">
      <alignment shrinkToFit="0" vertical="top" wrapText="1"/>
    </xf>
    <xf borderId="20" fillId="0" fontId="39" numFmtId="0" xfId="0" applyAlignment="1" applyBorder="1" applyFont="1">
      <alignment shrinkToFit="0" vertical="top" wrapText="1"/>
    </xf>
    <xf borderId="21" fillId="8" fontId="39" numFmtId="0" xfId="0" applyAlignment="1" applyBorder="1" applyFont="1">
      <alignment shrinkToFit="0" vertical="top" wrapText="1"/>
    </xf>
    <xf borderId="21" fillId="0" fontId="39" numFmtId="0" xfId="0" applyAlignment="1" applyBorder="1" applyFont="1">
      <alignment shrinkToFit="0" vertical="top" wrapText="1"/>
    </xf>
    <xf borderId="14" fillId="15" fontId="39" numFmtId="0" xfId="0" applyAlignment="1" applyBorder="1" applyFill="1" applyFont="1">
      <alignment readingOrder="0" shrinkToFit="0" vertical="top" wrapText="1"/>
    </xf>
    <xf borderId="20" fillId="15" fontId="39" numFmtId="0" xfId="0" applyAlignment="1" applyBorder="1" applyFont="1">
      <alignment shrinkToFit="0" vertical="top" wrapText="1"/>
    </xf>
    <xf borderId="0" fillId="0" fontId="35" numFmtId="0" xfId="0" applyAlignment="1" applyFont="1">
      <alignment readingOrder="0" shrinkToFit="0" vertical="top" wrapText="1"/>
    </xf>
    <xf borderId="21" fillId="15" fontId="39" numFmtId="0" xfId="0" applyAlignment="1" applyBorder="1" applyFont="1">
      <alignment shrinkToFit="0" vertical="top" wrapText="1"/>
    </xf>
    <xf borderId="0" fillId="0" fontId="35" numFmtId="0" xfId="0" applyAlignment="1" applyFont="1">
      <alignment readingOrder="0" vertical="top"/>
    </xf>
    <xf borderId="9" fillId="7" fontId="35" numFmtId="0" xfId="0" applyBorder="1" applyFont="1"/>
    <xf borderId="22" fillId="7" fontId="37" numFmtId="0" xfId="0" applyAlignment="1" applyBorder="1" applyFont="1">
      <alignment horizontal="center" shrinkToFit="0" wrapText="1"/>
    </xf>
    <xf borderId="13" fillId="3" fontId="26" numFmtId="0" xfId="0" applyAlignment="1" applyBorder="1" applyFont="1">
      <alignment horizontal="center" readingOrder="0" shrinkToFit="0" wrapText="0"/>
    </xf>
    <xf borderId="17" fillId="7" fontId="37" numFmtId="0" xfId="0" applyAlignment="1" applyBorder="1" applyFont="1">
      <alignment horizontal="center" shrinkToFit="0" wrapText="1"/>
    </xf>
    <xf borderId="17" fillId="7" fontId="38" numFmtId="0" xfId="0" applyAlignment="1" applyBorder="1" applyFont="1">
      <alignment horizontal="center" readingOrder="0" shrinkToFit="0" wrapText="1"/>
    </xf>
    <xf borderId="17" fillId="7" fontId="38" numFmtId="0" xfId="0" applyAlignment="1" applyBorder="1" applyFont="1">
      <alignment horizontal="center" shrinkToFit="0" wrapText="1"/>
    </xf>
    <xf borderId="16" fillId="7" fontId="38" numFmtId="0" xfId="0" applyAlignment="1" applyBorder="1" applyFont="1">
      <alignment horizontal="center" shrinkToFit="0" wrapText="1"/>
    </xf>
    <xf borderId="7" fillId="0" fontId="43" numFmtId="0" xfId="0" applyAlignment="1" applyBorder="1" applyFont="1">
      <alignment readingOrder="0" shrinkToFit="0" vertical="top" wrapText="1"/>
    </xf>
    <xf borderId="14" fillId="0" fontId="35" numFmtId="0" xfId="0" applyAlignment="1" applyBorder="1" applyFont="1">
      <alignment shrinkToFit="0" vertical="top" wrapText="1"/>
    </xf>
    <xf borderId="9" fillId="0" fontId="35" numFmtId="0" xfId="0" applyAlignment="1" applyBorder="1" applyFont="1">
      <alignment shrinkToFit="0" vertical="top" wrapText="1"/>
    </xf>
    <xf borderId="13" fillId="0" fontId="35" numFmtId="0" xfId="0" applyAlignment="1" applyBorder="1" applyFont="1">
      <alignment shrinkToFit="0" vertical="top" wrapText="1"/>
    </xf>
    <xf borderId="9" fillId="0" fontId="44" numFmtId="0" xfId="0" applyAlignment="1" applyBorder="1" applyFont="1">
      <alignment shrinkToFit="0" vertical="top" wrapText="1"/>
    </xf>
    <xf borderId="13" fillId="0" fontId="43" numFmtId="0" xfId="0" applyAlignment="1" applyBorder="1" applyFont="1">
      <alignment readingOrder="0" shrinkToFit="0" vertical="top" wrapText="1"/>
    </xf>
    <xf borderId="13" fillId="0" fontId="43" numFmtId="0" xfId="0" applyAlignment="1" applyBorder="1" applyFont="1">
      <alignment horizontal="center" vertical="top"/>
    </xf>
    <xf borderId="13" fillId="0" fontId="43" numFmtId="0" xfId="0" applyAlignment="1" applyBorder="1" applyFont="1">
      <alignment horizontal="center" vertical="top"/>
    </xf>
    <xf borderId="13" fillId="0" fontId="39" numFmtId="0" xfId="0" applyAlignment="1" applyBorder="1" applyFont="1">
      <alignment horizontal="center" vertical="top"/>
    </xf>
    <xf borderId="7" fillId="13" fontId="45" numFmtId="0" xfId="0" applyAlignment="1" applyBorder="1" applyFont="1">
      <alignment readingOrder="0" shrinkToFit="0" vertical="top" wrapText="1"/>
    </xf>
    <xf borderId="20" fillId="0" fontId="35" numFmtId="0" xfId="0" applyAlignment="1" applyBorder="1" applyFont="1">
      <alignment vertical="top"/>
    </xf>
    <xf borderId="21" fillId="0" fontId="43" numFmtId="0" xfId="0" applyAlignment="1" applyBorder="1" applyFont="1">
      <alignment shrinkToFit="0" vertical="top" wrapText="1"/>
    </xf>
    <xf borderId="9" fillId="0" fontId="43" numFmtId="0" xfId="0" applyAlignment="1" applyBorder="1" applyFont="1">
      <alignment readingOrder="0" shrinkToFit="0" vertical="top" wrapText="1"/>
    </xf>
    <xf borderId="13" fillId="0" fontId="35" numFmtId="0" xfId="0" applyAlignment="1" applyBorder="1" applyFont="1">
      <alignment vertical="top"/>
    </xf>
    <xf borderId="13" fillId="0" fontId="46" numFmtId="0" xfId="0" applyAlignment="1" applyBorder="1" applyFont="1">
      <alignment shrinkToFit="0" vertical="top" wrapText="1"/>
    </xf>
    <xf borderId="3" fillId="0" fontId="35" numFmtId="0" xfId="0" applyAlignment="1" applyBorder="1" applyFont="1">
      <alignment shrinkToFit="0" vertical="top" wrapText="1"/>
    </xf>
    <xf borderId="10" fillId="0" fontId="35" numFmtId="0" xfId="0" applyAlignment="1" applyBorder="1" applyFont="1">
      <alignment vertical="top"/>
    </xf>
    <xf borderId="9" fillId="0" fontId="35" numFmtId="0" xfId="0" applyAlignment="1" applyBorder="1" applyFont="1">
      <alignment shrinkToFit="0" vertical="top" wrapText="1"/>
    </xf>
    <xf borderId="9" fillId="0" fontId="35" numFmtId="0" xfId="0" applyAlignment="1" applyBorder="1" applyFont="1">
      <alignment vertical="top"/>
    </xf>
    <xf borderId="21" fillId="0" fontId="35" numFmtId="0" xfId="0" applyAlignment="1" applyBorder="1" applyFont="1">
      <alignment vertical="top"/>
    </xf>
    <xf borderId="11" fillId="0" fontId="35" numFmtId="0" xfId="0" applyAlignment="1" applyBorder="1" applyFont="1">
      <alignment shrinkToFit="0" vertical="top" wrapText="1"/>
    </xf>
    <xf borderId="20" fillId="0" fontId="35" numFmtId="0" xfId="0" applyAlignment="1" applyBorder="1" applyFont="1">
      <alignment shrinkToFit="0" vertical="top" wrapText="1"/>
    </xf>
    <xf borderId="6" fillId="0" fontId="35" numFmtId="0" xfId="0" applyAlignment="1" applyBorder="1" applyFont="1">
      <alignment shrinkToFit="0" vertical="top" wrapText="1"/>
    </xf>
    <xf borderId="9" fillId="0" fontId="39" numFmtId="0" xfId="0" applyAlignment="1" applyBorder="1" applyFont="1">
      <alignment readingOrder="0" vertical="top"/>
    </xf>
    <xf borderId="0" fillId="13" fontId="47" numFmtId="0" xfId="0" applyAlignment="1" applyFont="1">
      <alignment readingOrder="0"/>
    </xf>
    <xf borderId="21" fillId="0" fontId="35" numFmtId="0" xfId="0" applyAlignment="1" applyBorder="1" applyFont="1">
      <alignment shrinkToFit="0" vertical="top" wrapText="1"/>
    </xf>
    <xf borderId="14" fillId="0" fontId="39" numFmtId="0" xfId="0" applyAlignment="1" applyBorder="1" applyFont="1">
      <alignment readingOrder="0" vertical="top"/>
    </xf>
    <xf borderId="21" fillId="0" fontId="39" numFmtId="0" xfId="0" applyAlignment="1" applyBorder="1" applyFont="1">
      <alignment readingOrder="0" vertical="top"/>
    </xf>
    <xf borderId="20" fillId="0" fontId="39" numFmtId="0" xfId="0" applyAlignment="1" applyBorder="1" applyFont="1">
      <alignment readingOrder="0" vertical="top"/>
    </xf>
    <xf borderId="0" fillId="0" fontId="39" numFmtId="0" xfId="0" applyAlignment="1" applyFont="1">
      <alignment readingOrder="0" vertical="top"/>
    </xf>
    <xf borderId="6" fillId="0" fontId="39" numFmtId="0" xfId="0" applyAlignment="1" applyBorder="1" applyFont="1">
      <alignment readingOrder="0" vertical="top"/>
    </xf>
    <xf borderId="7" fillId="13" fontId="43" numFmtId="0" xfId="0" applyAlignment="1" applyBorder="1" applyFont="1">
      <alignment readingOrder="0" shrinkToFit="0" vertical="top" wrapText="1"/>
    </xf>
    <xf borderId="20" fillId="0" fontId="45" numFmtId="0" xfId="0" applyAlignment="1" applyBorder="1" applyFont="1">
      <alignment readingOrder="0" vertical="top"/>
    </xf>
    <xf borderId="14" fillId="0" fontId="43" numFmtId="0" xfId="0" applyAlignment="1" applyBorder="1" applyFont="1">
      <alignment readingOrder="0" shrinkToFit="0" vertical="top" wrapText="1"/>
    </xf>
    <xf borderId="6" fillId="0" fontId="44" numFmtId="0" xfId="0" applyAlignment="1" applyBorder="1" applyFont="1">
      <alignment readingOrder="0" shrinkToFit="0" vertical="top" wrapText="1"/>
    </xf>
    <xf borderId="20" fillId="0" fontId="43" numFmtId="0" xfId="0" applyAlignment="1" applyBorder="1" applyFont="1">
      <alignment shrinkToFit="0" vertical="top" wrapText="1"/>
    </xf>
    <xf borderId="21" fillId="0" fontId="43" numFmtId="0" xfId="0" applyAlignment="1" applyBorder="1" applyFont="1">
      <alignment shrinkToFit="0" vertical="top" wrapText="1"/>
    </xf>
    <xf borderId="3" fillId="0" fontId="43" numFmtId="0" xfId="0" applyAlignment="1" applyBorder="1" applyFont="1">
      <alignment readingOrder="0" shrinkToFit="0" vertical="top" wrapText="1"/>
    </xf>
    <xf borderId="1" fillId="0" fontId="43" numFmtId="0" xfId="0" applyAlignment="1" applyBorder="1" applyFont="1">
      <alignment readingOrder="0" shrinkToFit="0" vertical="top" wrapText="1"/>
    </xf>
    <xf borderId="9" fillId="0" fontId="44" numFmtId="0" xfId="0" applyAlignment="1" applyBorder="1" applyFont="1">
      <alignment shrinkToFit="0" vertical="top" wrapText="1"/>
    </xf>
    <xf borderId="10" fillId="0" fontId="43" numFmtId="0" xfId="0" applyAlignment="1" applyBorder="1" applyFont="1">
      <alignment shrinkToFit="0" vertical="top" wrapText="1"/>
    </xf>
    <xf borderId="20" fillId="0" fontId="43" numFmtId="0" xfId="0" applyAlignment="1" applyBorder="1" applyFont="1">
      <alignment shrinkToFit="0" vertical="top" wrapText="1"/>
    </xf>
    <xf borderId="9" fillId="0" fontId="44" numFmtId="0" xfId="0" applyAlignment="1" applyBorder="1" applyFont="1">
      <alignment vertical="top"/>
    </xf>
    <xf borderId="6" fillId="0" fontId="44" numFmtId="0" xfId="0" applyAlignment="1" applyBorder="1" applyFont="1">
      <alignment shrinkToFit="0" vertical="top" wrapText="1"/>
    </xf>
    <xf borderId="3" fillId="0" fontId="44" numFmtId="0" xfId="0" applyAlignment="1" applyBorder="1" applyFont="1">
      <alignment vertical="top"/>
    </xf>
    <xf borderId="4" fillId="0" fontId="43" numFmtId="0" xfId="0" applyAlignment="1" applyBorder="1" applyFont="1">
      <alignment shrinkToFit="0" vertical="top" wrapText="1"/>
    </xf>
    <xf borderId="13" fillId="0" fontId="44" numFmtId="0" xfId="0" applyAlignment="1" applyBorder="1" applyFont="1">
      <alignment horizontal="left" vertical="top"/>
    </xf>
    <xf borderId="9" fillId="0" fontId="44" numFmtId="0" xfId="0" applyAlignment="1" applyBorder="1" applyFont="1">
      <alignment readingOrder="0" shrinkToFit="0" vertical="top" wrapText="1"/>
    </xf>
    <xf borderId="13" fillId="0" fontId="43" numFmtId="0" xfId="0" applyAlignment="1" applyBorder="1" applyFont="1">
      <alignment shrinkToFit="0" vertical="top" wrapText="1"/>
    </xf>
    <xf borderId="0" fillId="0" fontId="44" numFmtId="0" xfId="0" applyAlignment="1" applyFont="1">
      <alignment shrinkToFit="0" vertical="top" wrapText="1"/>
    </xf>
    <xf borderId="20" fillId="0" fontId="43" numFmtId="0" xfId="0" applyAlignment="1" applyBorder="1" applyFont="1">
      <alignment readingOrder="0" shrinkToFit="0" vertical="top" wrapText="1"/>
    </xf>
    <xf borderId="1" fillId="0" fontId="44" numFmtId="0" xfId="0" applyAlignment="1" applyBorder="1" applyFont="1">
      <alignment shrinkToFit="0" vertical="top" wrapText="1"/>
    </xf>
    <xf borderId="14" fillId="0" fontId="44" numFmtId="0" xfId="0" applyAlignment="1" applyBorder="1" applyFont="1">
      <alignment shrinkToFit="0" vertical="top" wrapText="1"/>
    </xf>
    <xf borderId="11" fillId="0" fontId="44" numFmtId="0" xfId="0" applyAlignment="1" applyBorder="1" applyFont="1">
      <alignment vertical="top"/>
    </xf>
    <xf borderId="21" fillId="0" fontId="44" numFmtId="0" xfId="0" applyAlignment="1" applyBorder="1" applyFont="1">
      <alignment shrinkToFit="0" vertical="top" wrapText="1"/>
    </xf>
    <xf borderId="11" fillId="0" fontId="35" numFmtId="0" xfId="0" applyAlignment="1" applyBorder="1" applyFont="1">
      <alignment vertical="top"/>
    </xf>
    <xf borderId="13" fillId="0" fontId="44" numFmtId="0" xfId="0" applyAlignment="1" applyBorder="1" applyFont="1">
      <alignment shrinkToFit="0" vertical="top" wrapText="1"/>
    </xf>
    <xf borderId="6" fillId="0" fontId="35" numFmtId="0" xfId="0" applyAlignment="1" applyBorder="1" applyFont="1">
      <alignment vertical="top"/>
    </xf>
    <xf borderId="13" fillId="0" fontId="44" numFmtId="0" xfId="0" applyAlignment="1" applyBorder="1" applyFont="1">
      <alignment vertical="top"/>
    </xf>
    <xf borderId="21" fillId="0" fontId="35" numFmtId="9" xfId="0" applyAlignment="1" applyBorder="1" applyFont="1" applyNumberFormat="1">
      <alignment vertical="top"/>
    </xf>
    <xf borderId="0" fillId="0" fontId="35" numFmtId="9" xfId="0" applyAlignment="1" applyFont="1" applyNumberFormat="1">
      <alignment vertical="top"/>
    </xf>
    <xf borderId="11" fillId="0" fontId="44" numFmtId="0" xfId="0" applyAlignment="1" applyBorder="1" applyFont="1">
      <alignment shrinkToFit="0" vertical="top" wrapText="1"/>
    </xf>
    <xf borderId="6" fillId="0" fontId="44" numFmtId="0" xfId="0" applyAlignment="1" applyBorder="1" applyFont="1">
      <alignment shrinkToFit="0" vertical="top" wrapText="1"/>
    </xf>
    <xf borderId="3" fillId="13" fontId="48" numFmtId="0" xfId="0" applyAlignment="1" applyBorder="1" applyFont="1">
      <alignment vertical="top"/>
    </xf>
    <xf borderId="9" fillId="13" fontId="44" numFmtId="0" xfId="0" applyAlignment="1" applyBorder="1" applyFont="1">
      <alignment shrinkToFit="0" vertical="top" wrapText="1"/>
    </xf>
    <xf borderId="13" fillId="13" fontId="35" numFmtId="0" xfId="0" applyAlignment="1" applyBorder="1" applyFont="1">
      <alignment vertical="top"/>
    </xf>
    <xf borderId="11" fillId="13" fontId="35" numFmtId="0" xfId="0" applyAlignment="1" applyBorder="1" applyFont="1">
      <alignment vertical="top"/>
    </xf>
    <xf borderId="3" fillId="13" fontId="44" numFmtId="0" xfId="0" applyAlignment="1" applyBorder="1" applyFont="1">
      <alignment shrinkToFit="0" vertical="top" wrapText="1"/>
    </xf>
    <xf borderId="14" fillId="13" fontId="44" numFmtId="0" xfId="0" applyAlignment="1" applyBorder="1" applyFont="1">
      <alignment shrinkToFit="0" vertical="top" wrapText="1"/>
    </xf>
    <xf borderId="5" fillId="13" fontId="35" numFmtId="9" xfId="0" applyAlignment="1" applyBorder="1" applyFont="1" applyNumberFormat="1">
      <alignment vertical="top"/>
    </xf>
    <xf borderId="1" fillId="13" fontId="44" numFmtId="0" xfId="0" applyAlignment="1" applyBorder="1" applyFont="1">
      <alignment shrinkToFit="0" vertical="top" wrapText="1"/>
    </xf>
    <xf borderId="21" fillId="0" fontId="43" numFmtId="0" xfId="0" applyAlignment="1" applyBorder="1" applyFont="1">
      <alignment readingOrder="0" shrinkToFit="0" vertical="top" wrapText="1"/>
    </xf>
    <xf borderId="11" fillId="13" fontId="44" numFmtId="0" xfId="0" applyAlignment="1" applyBorder="1" applyFont="1">
      <alignment vertical="top"/>
    </xf>
    <xf borderId="5" fillId="13" fontId="44" numFmtId="0" xfId="0" applyAlignment="1" applyBorder="1" applyFont="1">
      <alignment shrinkToFit="0" vertical="top" wrapText="1"/>
    </xf>
    <xf borderId="13" fillId="13" fontId="44" numFmtId="0" xfId="0" applyAlignment="1" applyBorder="1" applyFont="1">
      <alignment shrinkToFit="0" vertical="top" wrapText="1"/>
    </xf>
    <xf borderId="9" fillId="13" fontId="44" numFmtId="0" xfId="0" applyAlignment="1" applyBorder="1" applyFont="1">
      <alignment shrinkToFit="0" vertical="top" wrapText="1"/>
    </xf>
    <xf borderId="6" fillId="13" fontId="44" numFmtId="0" xfId="0" applyAlignment="1" applyBorder="1" applyFont="1">
      <alignment shrinkToFit="0" vertical="top" wrapText="1"/>
    </xf>
    <xf borderId="14" fillId="0" fontId="44" numFmtId="0" xfId="0" applyAlignment="1" applyBorder="1" applyFont="1">
      <alignment vertical="top"/>
    </xf>
    <xf borderId="13" fillId="0" fontId="44" numFmtId="0" xfId="0" applyAlignment="1" applyBorder="1" applyFont="1">
      <alignment readingOrder="0" vertical="top"/>
    </xf>
    <xf borderId="14" fillId="0" fontId="44" numFmtId="0" xfId="0" applyAlignment="1" applyBorder="1" applyFont="1">
      <alignment vertical="top"/>
    </xf>
    <xf borderId="20" fillId="0" fontId="35" numFmtId="0" xfId="0" applyAlignment="1" applyBorder="1" applyFont="1">
      <alignment vertical="top"/>
    </xf>
    <xf borderId="21" fillId="0" fontId="35" numFmtId="0" xfId="0" applyAlignment="1" applyBorder="1" applyFont="1">
      <alignment vertical="top"/>
    </xf>
    <xf borderId="14" fillId="0" fontId="39" numFmtId="0" xfId="0" applyAlignment="1" applyBorder="1" applyFont="1">
      <alignment vertical="top"/>
    </xf>
    <xf borderId="13" fillId="0" fontId="44" numFmtId="0" xfId="0" applyAlignment="1" applyBorder="1" applyFont="1">
      <alignment vertical="top"/>
    </xf>
    <xf borderId="20" fillId="13" fontId="35" numFmtId="0" xfId="0" applyAlignment="1" applyBorder="1" applyFont="1">
      <alignment vertical="top"/>
    </xf>
    <xf borderId="14" fillId="0" fontId="44" numFmtId="0" xfId="0" applyAlignment="1" applyBorder="1" applyFont="1">
      <alignment shrinkToFit="0" vertical="top" wrapText="1"/>
    </xf>
    <xf borderId="10" fillId="13" fontId="35" numFmtId="0" xfId="0" applyAlignment="1" applyBorder="1" applyFont="1">
      <alignment vertical="top"/>
    </xf>
    <xf borderId="6" fillId="0" fontId="39" numFmtId="9" xfId="0" applyAlignment="1" applyBorder="1" applyFont="1" applyNumberFormat="1">
      <alignment horizontal="left" readingOrder="0" vertical="top"/>
    </xf>
    <xf borderId="20" fillId="0" fontId="44" numFmtId="0" xfId="0" applyAlignment="1" applyBorder="1" applyFont="1">
      <alignment vertical="top"/>
    </xf>
    <xf borderId="6" fillId="0" fontId="39" numFmtId="0" xfId="0" applyAlignment="1" applyBorder="1" applyFont="1">
      <alignment horizontal="left" readingOrder="0" vertical="top"/>
    </xf>
    <xf borderId="4" fillId="13" fontId="35" numFmtId="0" xfId="0" applyAlignment="1" applyBorder="1" applyFont="1">
      <alignment vertical="top"/>
    </xf>
    <xf borderId="1" fillId="13" fontId="39" numFmtId="0" xfId="0" applyAlignment="1" applyBorder="1" applyFont="1">
      <alignment readingOrder="0" vertical="top"/>
    </xf>
    <xf borderId="14" fillId="0" fontId="44" numFmtId="0" xfId="0" applyAlignment="1" applyBorder="1" applyFont="1">
      <alignment readingOrder="0" vertical="top"/>
    </xf>
    <xf borderId="10" fillId="13" fontId="39" numFmtId="0" xfId="0" applyAlignment="1" applyBorder="1" applyFont="1">
      <alignment readingOrder="0" vertical="top"/>
    </xf>
    <xf borderId="20" fillId="0" fontId="44" numFmtId="0" xfId="0" applyAlignment="1" applyBorder="1" applyFont="1">
      <alignment readingOrder="0" vertical="top"/>
    </xf>
    <xf borderId="21" fillId="0" fontId="44" numFmtId="0" xfId="0" applyAlignment="1" applyBorder="1" applyFont="1">
      <alignment readingOrder="0" vertical="top"/>
    </xf>
    <xf borderId="21" fillId="13" fontId="39" numFmtId="0" xfId="0" applyAlignment="1" applyBorder="1" applyFont="1">
      <alignment readingOrder="0" vertical="top"/>
    </xf>
    <xf borderId="9" fillId="0" fontId="44" numFmtId="0" xfId="0" applyAlignment="1" applyBorder="1" applyFont="1">
      <alignment vertical="top"/>
    </xf>
    <xf borderId="9" fillId="13" fontId="49" numFmtId="0" xfId="0" applyAlignment="1" applyBorder="1" applyFont="1">
      <alignment vertical="top"/>
    </xf>
    <xf borderId="3" fillId="0" fontId="44" numFmtId="0" xfId="0" applyAlignment="1" applyBorder="1" applyFont="1">
      <alignment shrinkToFit="0" vertical="top" wrapText="1"/>
    </xf>
    <xf borderId="3" fillId="0" fontId="44" numFmtId="0" xfId="0" applyAlignment="1" applyBorder="1" applyFont="1">
      <alignment shrinkToFit="0" vertical="top" wrapText="1"/>
    </xf>
    <xf borderId="10" fillId="0" fontId="35" numFmtId="0" xfId="0" applyAlignment="1" applyBorder="1" applyFont="1">
      <alignment vertical="top"/>
    </xf>
    <xf borderId="21" fillId="13" fontId="35" numFmtId="0" xfId="0" applyAlignment="1" applyBorder="1" applyFont="1">
      <alignment vertical="top"/>
    </xf>
    <xf borderId="4" fillId="0" fontId="35" numFmtId="0" xfId="0" applyAlignment="1" applyBorder="1" applyFont="1">
      <alignment vertical="top"/>
    </xf>
    <xf borderId="13" fillId="0" fontId="44" numFmtId="0" xfId="0" applyAlignment="1" applyBorder="1" applyFont="1">
      <alignment shrinkToFit="0" vertical="top" wrapText="1"/>
    </xf>
    <xf borderId="10" fillId="0" fontId="45" numFmtId="0" xfId="0" applyAlignment="1" applyBorder="1" applyFont="1">
      <alignment readingOrder="0" vertical="top"/>
    </xf>
    <xf borderId="21" fillId="0" fontId="44" numFmtId="0" xfId="0" applyAlignment="1" applyBorder="1" applyFont="1">
      <alignment shrinkToFit="0" vertical="top" wrapText="1"/>
    </xf>
    <xf borderId="20" fillId="0" fontId="44" numFmtId="0" xfId="0" applyAlignment="1" applyBorder="1" applyFont="1">
      <alignment vertical="top"/>
    </xf>
    <xf borderId="7" fillId="0" fontId="35" numFmtId="0" xfId="0" applyAlignment="1" applyBorder="1" applyFont="1">
      <alignment vertical="top"/>
    </xf>
    <xf borderId="8" fillId="0" fontId="35" numFmtId="0" xfId="0" applyAlignment="1" applyBorder="1" applyFont="1">
      <alignment vertical="top"/>
    </xf>
    <xf borderId="9" fillId="0" fontId="35" numFmtId="0" xfId="0" applyAlignment="1" applyBorder="1" applyFont="1">
      <alignment vertical="top"/>
    </xf>
    <xf borderId="3" fillId="0" fontId="44" numFmtId="0" xfId="0" applyAlignment="1" applyBorder="1" applyFont="1">
      <alignment readingOrder="0" shrinkToFit="0" vertical="top" wrapText="1"/>
    </xf>
    <xf borderId="11" fillId="0" fontId="44" numFmtId="0" xfId="0" applyAlignment="1" applyBorder="1" applyFont="1">
      <alignment shrinkToFit="0" vertical="top" wrapText="1"/>
    </xf>
    <xf borderId="11" fillId="0" fontId="44" numFmtId="0" xfId="0" applyAlignment="1" applyBorder="1" applyFont="1">
      <alignment vertical="top"/>
    </xf>
    <xf borderId="11" fillId="0" fontId="43" numFmtId="0" xfId="0" applyAlignment="1" applyBorder="1" applyFont="1">
      <alignment readingOrder="0" shrinkToFit="0" vertical="top" wrapText="1"/>
    </xf>
    <xf borderId="6" fillId="0" fontId="43" numFmtId="0" xfId="0" applyAlignment="1" applyBorder="1" applyFont="1">
      <alignment readingOrder="0" shrinkToFit="0" vertical="top" wrapText="1"/>
    </xf>
    <xf borderId="9" fillId="0" fontId="44" numFmtId="0" xfId="0" applyAlignment="1" applyBorder="1" applyFont="1">
      <alignment readingOrder="0" vertical="top"/>
    </xf>
    <xf borderId="3" fillId="0" fontId="39" numFmtId="0" xfId="0" applyAlignment="1" applyBorder="1" applyFont="1">
      <alignment readingOrder="0" vertical="top"/>
    </xf>
    <xf borderId="11" fillId="0" fontId="39" numFmtId="0" xfId="0" applyAlignment="1" applyBorder="1" applyFont="1">
      <alignment readingOrder="0" vertical="top"/>
    </xf>
    <xf borderId="20" fillId="0" fontId="1" numFmtId="0" xfId="0" applyBorder="1" applyFont="1"/>
    <xf borderId="11" fillId="0" fontId="1" numFmtId="0" xfId="0" applyBorder="1" applyFont="1"/>
    <xf borderId="21" fillId="0" fontId="35" numFmtId="0" xfId="0" applyAlignment="1" applyBorder="1" applyFont="1">
      <alignment vertical="top"/>
    </xf>
    <xf borderId="13" fillId="0" fontId="44" numFmtId="0" xfId="0" applyAlignment="1" applyBorder="1" applyFont="1">
      <alignment vertical="top"/>
    </xf>
    <xf borderId="6" fillId="0" fontId="35" numFmtId="0" xfId="0" applyAlignment="1" applyBorder="1" applyFont="1">
      <alignment vertical="top"/>
    </xf>
    <xf borderId="6" fillId="0" fontId="44" numFmtId="0" xfId="0" applyAlignment="1" applyBorder="1" applyFont="1">
      <alignment shrinkToFit="0" vertical="top" wrapText="1"/>
    </xf>
    <xf borderId="20" fillId="0" fontId="35" numFmtId="0" xfId="0" applyAlignment="1" applyBorder="1" applyFont="1">
      <alignment vertical="top"/>
    </xf>
    <xf borderId="14" fillId="13" fontId="44" numFmtId="0" xfId="0" applyAlignment="1" applyBorder="1" applyFont="1">
      <alignment shrinkToFit="0" vertical="top" wrapText="1"/>
    </xf>
    <xf borderId="13" fillId="0" fontId="44" numFmtId="0" xfId="0" applyAlignment="1" applyBorder="1" applyFont="1">
      <alignment shrinkToFit="0" vertical="top" wrapText="1"/>
    </xf>
    <xf borderId="13" fillId="13" fontId="50" numFmtId="0" xfId="0" applyAlignment="1" applyBorder="1" applyFont="1">
      <alignment vertical="bottom"/>
    </xf>
    <xf borderId="6" fillId="0" fontId="1" numFmtId="0" xfId="0" applyBorder="1" applyFont="1"/>
    <xf borderId="10" fillId="0" fontId="39" numFmtId="0" xfId="0" applyAlignment="1" applyBorder="1" applyFont="1">
      <alignment readingOrder="0" vertical="top"/>
    </xf>
    <xf borderId="14" fillId="13" fontId="44" numFmtId="0" xfId="0" applyAlignment="1" applyBorder="1" applyFont="1">
      <alignment vertical="top"/>
    </xf>
    <xf borderId="13" fillId="0" fontId="44" numFmtId="0" xfId="0" applyAlignment="1" applyBorder="1" applyFont="1">
      <alignment vertical="bottom"/>
    </xf>
    <xf borderId="13" fillId="0" fontId="44" numFmtId="0" xfId="0" applyAlignment="1" applyBorder="1" applyFont="1">
      <alignment vertical="bottom"/>
    </xf>
    <xf borderId="21" fillId="0" fontId="45" numFmtId="0" xfId="0" applyAlignment="1" applyBorder="1" applyFont="1">
      <alignment readingOrder="0" vertical="top"/>
    </xf>
    <xf borderId="20" fillId="13" fontId="39" numFmtId="0" xfId="0" applyAlignment="1" applyBorder="1" applyFont="1">
      <alignment readingOrder="0" vertical="top"/>
    </xf>
    <xf borderId="9" fillId="0" fontId="44" numFmtId="0" xfId="0" applyAlignment="1" applyBorder="1" applyFont="1">
      <alignment vertical="bottom"/>
    </xf>
    <xf borderId="13" fillId="0" fontId="43" numFmtId="0" xfId="0" applyAlignment="1" applyBorder="1" applyFont="1">
      <alignment horizontal="center" readingOrder="0" vertical="top"/>
    </xf>
    <xf borderId="11" fillId="0" fontId="44" numFmtId="0" xfId="0" applyAlignment="1" applyBorder="1" applyFont="1">
      <alignment readingOrder="0" shrinkToFit="0" vertical="top" wrapText="1"/>
    </xf>
    <xf borderId="10" fillId="0" fontId="43" numFmtId="0" xfId="0" applyAlignment="1" applyBorder="1" applyFont="1">
      <alignment readingOrder="0" shrinkToFit="0" vertical="top" wrapText="1"/>
    </xf>
    <xf borderId="10" fillId="0" fontId="44" numFmtId="0" xfId="0" applyAlignment="1" applyBorder="1" applyFont="1">
      <alignment shrinkToFit="0" vertical="top" wrapText="1"/>
    </xf>
    <xf borderId="20" fillId="0" fontId="44" numFmtId="0" xfId="0" applyAlignment="1" applyBorder="1" applyFont="1">
      <alignment shrinkToFit="0" vertical="top" wrapText="1"/>
    </xf>
    <xf borderId="14" fillId="0" fontId="44" numFmtId="0" xfId="0" applyAlignment="1" applyBorder="1" applyFont="1">
      <alignment readingOrder="0" shrinkToFit="0" vertical="top" wrapText="1"/>
    </xf>
    <xf borderId="4" fillId="0" fontId="44" numFmtId="0" xfId="0" applyAlignment="1" applyBorder="1" applyFont="1">
      <alignment shrinkToFit="0" vertical="top" wrapText="1"/>
    </xf>
    <xf borderId="13" fillId="13" fontId="44" numFmtId="0" xfId="0" applyAlignment="1" applyBorder="1" applyFont="1">
      <alignment vertical="top"/>
    </xf>
    <xf borderId="21" fillId="0" fontId="44" numFmtId="0" xfId="0" applyAlignment="1" applyBorder="1" applyFont="1">
      <alignment vertical="top"/>
    </xf>
    <xf borderId="14" fillId="13" fontId="39" numFmtId="0" xfId="0" applyAlignment="1" applyBorder="1" applyFont="1">
      <alignment readingOrder="0" vertical="top"/>
    </xf>
    <xf borderId="21" fillId="0" fontId="39" numFmtId="9" xfId="0" applyAlignment="1" applyBorder="1" applyFont="1" applyNumberFormat="1">
      <alignment readingOrder="0" vertical="top"/>
    </xf>
    <xf borderId="0" fillId="8" fontId="35" numFmtId="0" xfId="0" applyAlignment="1" applyFont="1">
      <alignment vertical="top"/>
    </xf>
    <xf borderId="7" fillId="8" fontId="38" numFmtId="0" xfId="0" applyAlignment="1" applyBorder="1" applyFont="1">
      <alignment horizontal="center" shrinkToFit="0" vertical="top" wrapText="1"/>
    </xf>
    <xf borderId="7" fillId="8" fontId="45" numFmtId="0" xfId="0" applyAlignment="1" applyBorder="1" applyFont="1">
      <alignment readingOrder="0" shrinkToFit="0" vertical="top" wrapText="1"/>
    </xf>
    <xf borderId="20" fillId="8" fontId="45" numFmtId="0" xfId="0" applyAlignment="1" applyBorder="1" applyFont="1">
      <alignment readingOrder="0" vertical="top"/>
    </xf>
    <xf borderId="14" fillId="8" fontId="48" numFmtId="0" xfId="0" applyAlignment="1" applyBorder="1" applyFont="1">
      <alignment vertical="top"/>
    </xf>
    <xf borderId="21" fillId="8" fontId="44" numFmtId="0" xfId="0" applyAlignment="1" applyBorder="1" applyFont="1">
      <alignment vertical="top"/>
    </xf>
    <xf borderId="14" fillId="8" fontId="35" numFmtId="9" xfId="0" applyAlignment="1" applyBorder="1" applyFont="1" applyNumberFormat="1">
      <alignment vertical="top"/>
    </xf>
    <xf borderId="13" fillId="8" fontId="35" numFmtId="0" xfId="0" applyAlignment="1" applyBorder="1" applyFont="1">
      <alignment vertical="top"/>
    </xf>
    <xf borderId="9" fillId="8" fontId="44" numFmtId="0" xfId="0" applyAlignment="1" applyBorder="1" applyFont="1">
      <alignment shrinkToFit="0" vertical="top" wrapText="1"/>
    </xf>
    <xf borderId="13" fillId="8" fontId="46" numFmtId="0" xfId="0" applyAlignment="1" applyBorder="1" applyFont="1">
      <alignment shrinkToFit="0" vertical="top" wrapText="1"/>
    </xf>
    <xf borderId="13" fillId="8" fontId="43" numFmtId="0" xfId="0" applyAlignment="1" applyBorder="1" applyFont="1">
      <alignment horizontal="center" vertical="top"/>
    </xf>
    <xf borderId="13" fillId="8" fontId="43" numFmtId="0" xfId="0" applyAlignment="1" applyBorder="1" applyFont="1">
      <alignment horizontal="center" vertical="top"/>
    </xf>
    <xf borderId="13" fillId="8" fontId="39" numFmtId="0" xfId="0" applyAlignment="1" applyBorder="1" applyFont="1">
      <alignment horizontal="center" vertical="top"/>
    </xf>
    <xf borderId="13" fillId="8" fontId="35" numFmtId="0" xfId="0" applyAlignment="1" applyBorder="1" applyFont="1">
      <alignment vertical="top"/>
    </xf>
    <xf borderId="0" fillId="8" fontId="30" numFmtId="0" xfId="0" applyAlignment="1" applyFont="1">
      <alignment horizontal="left" shrinkToFit="0" vertical="top" wrapText="1"/>
    </xf>
    <xf borderId="21" fillId="8" fontId="35" numFmtId="0" xfId="0" applyAlignment="1" applyBorder="1" applyFont="1">
      <alignment vertical="top"/>
    </xf>
    <xf borderId="13" fillId="8" fontId="44" numFmtId="0" xfId="0" applyAlignment="1" applyBorder="1" applyFont="1">
      <alignment shrinkToFit="0" vertical="top" wrapText="1"/>
    </xf>
    <xf borderId="6" fillId="8" fontId="44" numFmtId="0" xfId="0" applyAlignment="1" applyBorder="1" applyFont="1">
      <alignment shrinkToFit="0" vertical="top" wrapText="1"/>
    </xf>
    <xf borderId="14" fillId="8" fontId="44" numFmtId="0" xfId="0" applyAlignment="1" applyBorder="1" applyFont="1">
      <alignment shrinkToFit="0" vertical="top" wrapText="1"/>
    </xf>
    <xf borderId="20" fillId="8" fontId="35" numFmtId="0" xfId="0" applyAlignment="1" applyBorder="1" applyFont="1">
      <alignment vertical="top"/>
    </xf>
    <xf borderId="13" fillId="8" fontId="44" numFmtId="0" xfId="0" applyAlignment="1" applyBorder="1" applyFont="1">
      <alignment vertical="top"/>
    </xf>
    <xf borderId="0" fillId="0" fontId="44" numFmtId="0" xfId="0" applyAlignment="1" applyFont="1">
      <alignment vertical="bottom"/>
    </xf>
    <xf borderId="9" fillId="0" fontId="43" numFmtId="0" xfId="0" applyAlignment="1" applyBorder="1" applyFont="1">
      <alignment shrinkToFit="0" vertical="top" wrapText="1"/>
    </xf>
    <xf borderId="21" fillId="0" fontId="39" numFmtId="9" xfId="0" applyAlignment="1" applyBorder="1" applyFont="1" applyNumberFormat="1">
      <alignment horizontal="left" readingOrder="0" vertical="top"/>
    </xf>
    <xf borderId="21" fillId="0" fontId="39" numFmtId="0" xfId="0" applyAlignment="1" applyBorder="1" applyFont="1">
      <alignment horizontal="left" readingOrder="0" vertical="top"/>
    </xf>
    <xf borderId="1" fillId="8" fontId="45" numFmtId="0" xfId="0" applyAlignment="1" applyBorder="1" applyFont="1">
      <alignment readingOrder="0" shrinkToFit="0" vertical="top" wrapText="1"/>
    </xf>
    <xf borderId="21" fillId="8" fontId="45" numFmtId="0" xfId="0" applyAlignment="1" applyBorder="1" applyFont="1">
      <alignment readingOrder="0" vertical="top"/>
    </xf>
    <xf borderId="1" fillId="13" fontId="43" numFmtId="0" xfId="0" applyAlignment="1" applyBorder="1" applyFont="1">
      <alignment readingOrder="0" shrinkToFit="0" vertical="top" wrapText="1"/>
    </xf>
    <xf borderId="14" fillId="0" fontId="43" numFmtId="0" xfId="0" applyAlignment="1" applyBorder="1" applyFont="1">
      <alignment readingOrder="0" vertical="top"/>
    </xf>
    <xf borderId="14" fillId="13" fontId="45" numFmtId="0" xfId="0" applyAlignment="1" applyBorder="1" applyFont="1">
      <alignment readingOrder="0" shrinkToFit="0" vertical="top" wrapText="1"/>
    </xf>
    <xf borderId="11" fillId="0" fontId="45" numFmtId="0" xfId="0" applyAlignment="1" applyBorder="1" applyFont="1">
      <alignment readingOrder="0" vertical="top"/>
    </xf>
    <xf borderId="20" fillId="13" fontId="45" numFmtId="0" xfId="0" applyAlignment="1" applyBorder="1" applyFont="1">
      <alignment readingOrder="0" shrinkToFit="0" vertical="top" wrapText="1"/>
    </xf>
    <xf borderId="11" fillId="13" fontId="39" numFmtId="0" xfId="0" applyAlignment="1" applyBorder="1" applyFont="1">
      <alignment readingOrder="0" vertical="top"/>
    </xf>
    <xf borderId="13" fillId="13" fontId="39" numFmtId="0" xfId="0" applyAlignment="1" applyBorder="1" applyFont="1">
      <alignment readingOrder="0" vertical="top"/>
    </xf>
    <xf borderId="13" fillId="13" fontId="44" numFmtId="0" xfId="0" applyAlignment="1" applyBorder="1" applyFont="1">
      <alignment readingOrder="0" shrinkToFit="0" vertical="top" wrapText="1"/>
    </xf>
    <xf borderId="6" fillId="13" fontId="44" numFmtId="0" xfId="0" applyAlignment="1" applyBorder="1" applyFont="1">
      <alignment readingOrder="0" shrinkToFit="0" vertical="top" wrapText="1"/>
    </xf>
    <xf borderId="3" fillId="13" fontId="39" numFmtId="0" xfId="0" applyAlignment="1" applyBorder="1" applyFont="1">
      <alignment vertical="top"/>
    </xf>
    <xf borderId="9" fillId="13" fontId="39" numFmtId="0" xfId="0" applyAlignment="1" applyBorder="1" applyFont="1">
      <alignment vertical="top"/>
    </xf>
    <xf borderId="9" fillId="13" fontId="39" numFmtId="0" xfId="0" applyAlignment="1" applyBorder="1" applyFont="1">
      <alignment vertical="top"/>
    </xf>
    <xf borderId="9" fillId="13" fontId="39" numFmtId="0" xfId="0" applyAlignment="1" applyBorder="1" applyFont="1">
      <alignment readingOrder="0" vertical="top"/>
    </xf>
    <xf borderId="10" fillId="13" fontId="45" numFmtId="0" xfId="0" applyAlignment="1" applyBorder="1" applyFont="1">
      <alignment readingOrder="0" shrinkToFit="0" vertical="top" wrapText="1"/>
    </xf>
    <xf borderId="20" fillId="0" fontId="45" numFmtId="0" xfId="0" applyAlignment="1" applyBorder="1" applyFont="1">
      <alignment readingOrder="0" shrinkToFit="0" vertical="top" wrapText="1"/>
    </xf>
    <xf borderId="6" fillId="13" fontId="35" numFmtId="0" xfId="0" applyAlignment="1" applyBorder="1" applyFont="1">
      <alignment shrinkToFit="0" vertical="top" wrapText="1"/>
    </xf>
    <xf borderId="21" fillId="0" fontId="45" numFmtId="0" xfId="0" applyAlignment="1" applyBorder="1" applyFont="1">
      <alignment readingOrder="0" shrinkToFit="0" vertical="top" wrapText="1"/>
    </xf>
    <xf borderId="6" fillId="13" fontId="35" numFmtId="0" xfId="0" applyAlignment="1" applyBorder="1" applyFont="1">
      <alignment vertical="top"/>
    </xf>
    <xf borderId="10" fillId="0" fontId="45" numFmtId="0" xfId="0" applyAlignment="1" applyBorder="1" applyFont="1">
      <alignment readingOrder="0" shrinkToFit="0" vertical="top" wrapText="1"/>
    </xf>
    <xf borderId="4" fillId="13" fontId="45" numFmtId="0" xfId="0" applyAlignment="1" applyBorder="1" applyFont="1">
      <alignment readingOrder="0" shrinkToFit="0" vertical="top" wrapText="1"/>
    </xf>
    <xf borderId="3" fillId="0" fontId="35" numFmtId="0" xfId="0" applyAlignment="1" applyBorder="1" applyFont="1">
      <alignment shrinkToFit="0" vertical="top" wrapText="1"/>
    </xf>
    <xf borderId="9" fillId="13" fontId="50" numFmtId="0" xfId="0" applyAlignment="1" applyBorder="1" applyFont="1">
      <alignment horizontal="left" readingOrder="0" shrinkToFit="0" vertical="top" wrapText="0"/>
    </xf>
    <xf borderId="13" fillId="13" fontId="50" numFmtId="0" xfId="0" applyAlignment="1" applyBorder="1" applyFont="1">
      <alignment horizontal="left" readingOrder="0" shrinkToFit="0" vertical="top" wrapText="0"/>
    </xf>
    <xf borderId="13" fillId="0" fontId="26" numFmtId="0" xfId="0" applyAlignment="1" applyBorder="1" applyFont="1">
      <alignment readingOrder="0" vertical="top"/>
    </xf>
    <xf borderId="23" fillId="13" fontId="50" numFmtId="0" xfId="0" applyAlignment="1" applyBorder="1" applyFont="1">
      <alignment horizontal="left" readingOrder="0" shrinkToFit="0" vertical="top" wrapText="0"/>
    </xf>
    <xf borderId="0" fillId="13" fontId="50" numFmtId="0" xfId="0" applyAlignment="1" applyFont="1">
      <alignment horizontal="left" readingOrder="0" shrinkToFit="0" vertical="top" wrapText="0"/>
    </xf>
    <xf borderId="4" fillId="13" fontId="39" numFmtId="0" xfId="0" applyAlignment="1" applyBorder="1" applyFont="1">
      <alignment readingOrder="0" vertical="top"/>
    </xf>
    <xf borderId="11" fillId="0" fontId="35" numFmtId="0" xfId="0" applyAlignment="1" applyBorder="1" applyFont="1">
      <alignment shrinkToFit="0" vertical="top" wrapText="1"/>
    </xf>
    <xf borderId="11" fillId="0" fontId="35" numFmtId="0" xfId="0" applyAlignment="1" applyBorder="1" applyFont="1">
      <alignment vertical="top"/>
    </xf>
    <xf borderId="14" fillId="0" fontId="35" numFmtId="0" xfId="0" applyAlignment="1" applyBorder="1" applyFont="1">
      <alignment vertical="top"/>
    </xf>
    <xf borderId="10" fillId="0" fontId="35" numFmtId="0" xfId="0" applyAlignment="1" applyBorder="1" applyFont="1">
      <alignment shrinkToFit="0" vertical="top" wrapText="1"/>
    </xf>
    <xf borderId="4" fillId="0" fontId="35" numFmtId="0" xfId="0" applyAlignment="1" applyBorder="1" applyFont="1">
      <alignment shrinkToFit="0" vertical="top" wrapText="1"/>
    </xf>
    <xf borderId="3" fillId="13" fontId="39" numFmtId="0" xfId="0" applyAlignment="1" applyBorder="1" applyFont="1">
      <alignment readingOrder="0" vertical="top"/>
    </xf>
    <xf borderId="0" fillId="13" fontId="35" numFmtId="0" xfId="0" applyAlignment="1" applyFont="1">
      <alignment vertical="top"/>
    </xf>
    <xf borderId="3" fillId="0" fontId="43" numFmtId="0" xfId="0" applyAlignment="1" applyBorder="1" applyFont="1">
      <alignment readingOrder="0" vertical="top"/>
    </xf>
    <xf borderId="2" fillId="0" fontId="35" numFmtId="0" xfId="0" applyAlignment="1" applyBorder="1" applyFont="1">
      <alignment shrinkToFit="0" vertical="top" wrapText="1"/>
    </xf>
    <xf borderId="5" fillId="13" fontId="35" numFmtId="0" xfId="0" applyAlignment="1" applyBorder="1" applyFont="1">
      <alignment vertical="top"/>
    </xf>
    <xf borderId="3" fillId="0" fontId="51" numFmtId="0" xfId="0" applyAlignment="1" applyBorder="1" applyFont="1">
      <alignment readingOrder="0" shrinkToFit="0" vertical="top" wrapText="1"/>
    </xf>
    <xf borderId="14" fillId="13" fontId="43" numFmtId="0" xfId="0" applyAlignment="1" applyBorder="1" applyFont="1">
      <alignment readingOrder="0" shrinkToFit="0" vertical="top" wrapText="1"/>
    </xf>
    <xf borderId="0" fillId="13" fontId="35" numFmtId="0" xfId="0" applyAlignment="1" applyFont="1">
      <alignment shrinkToFit="0" vertical="top" wrapText="1"/>
    </xf>
    <xf borderId="20" fillId="13" fontId="35" numFmtId="0" xfId="0" applyAlignment="1" applyBorder="1" applyFont="1">
      <alignment shrinkToFit="0" vertical="top" wrapText="1"/>
    </xf>
    <xf borderId="9" fillId="13" fontId="35" numFmtId="0" xfId="0" applyAlignment="1" applyBorder="1" applyFont="1">
      <alignment shrinkToFit="0" vertical="top" wrapText="1"/>
    </xf>
    <xf borderId="13" fillId="13" fontId="35" numFmtId="0" xfId="0" applyAlignment="1" applyBorder="1" applyFont="1">
      <alignment shrinkToFit="0" vertical="top" wrapText="1"/>
    </xf>
    <xf borderId="13" fillId="13" fontId="52" numFmtId="0" xfId="0" applyAlignment="1" applyBorder="1" applyFont="1">
      <alignment shrinkToFit="0" vertical="top" wrapText="1"/>
    </xf>
    <xf borderId="3" fillId="13" fontId="35" numFmtId="0" xfId="0" applyAlignment="1" applyBorder="1" applyFont="1">
      <alignment shrinkToFit="0" vertical="top" wrapText="1"/>
    </xf>
    <xf borderId="3" fillId="13" fontId="35" numFmtId="0" xfId="0" applyAlignment="1" applyBorder="1" applyFont="1">
      <alignment vertical="top"/>
    </xf>
    <xf borderId="13" fillId="13" fontId="39" numFmtId="0" xfId="0" applyAlignment="1" applyBorder="1" applyFont="1">
      <alignment readingOrder="0" shrinkToFit="0" vertical="top" wrapText="1"/>
    </xf>
    <xf borderId="11" fillId="13" fontId="35" numFmtId="0" xfId="0" applyAlignment="1" applyBorder="1" applyFont="1">
      <alignment shrinkToFit="0" vertical="top" wrapText="1"/>
    </xf>
    <xf borderId="6" fillId="13" fontId="39" numFmtId="0" xfId="0" applyAlignment="1" applyBorder="1" applyFont="1">
      <alignment readingOrder="0" vertical="top"/>
    </xf>
    <xf borderId="21" fillId="13" fontId="45" numFmtId="0" xfId="0" applyAlignment="1" applyBorder="1" applyFont="1">
      <alignment readingOrder="0" shrinkToFit="0" vertical="top" wrapText="1"/>
    </xf>
    <xf borderId="10" fillId="13" fontId="43" numFmtId="0" xfId="0" applyAlignment="1" applyBorder="1" applyFont="1">
      <alignment readingOrder="0" shrinkToFit="0" vertical="top" wrapText="1"/>
    </xf>
    <xf borderId="1" fillId="13" fontId="43" numFmtId="0" xfId="0" applyAlignment="1" applyBorder="1" applyFont="1">
      <alignment readingOrder="0" vertical="top"/>
    </xf>
    <xf borderId="9" fillId="13" fontId="35" numFmtId="0" xfId="0" applyAlignment="1" applyBorder="1" applyFont="1">
      <alignment vertical="top"/>
    </xf>
    <xf borderId="0" fillId="13" fontId="53" numFmtId="0" xfId="0" applyAlignment="1" applyFont="1">
      <alignment readingOrder="0"/>
    </xf>
    <xf borderId="0" fillId="0" fontId="43" numFmtId="0" xfId="0" applyAlignment="1" applyFont="1">
      <alignment readingOrder="0" vertical="top"/>
    </xf>
    <xf borderId="0" fillId="0" fontId="45" numFmtId="0" xfId="0" applyAlignment="1" applyFont="1">
      <alignment readingOrder="0" vertical="top"/>
    </xf>
    <xf borderId="13" fillId="13" fontId="35" numFmtId="0" xfId="0" applyAlignment="1" applyBorder="1" applyFont="1">
      <alignment readingOrder="0" vertical="top"/>
    </xf>
    <xf borderId="13" fillId="13" fontId="39" numFmtId="0" xfId="0" applyAlignment="1" applyBorder="1" applyFont="1">
      <alignment vertical="top"/>
    </xf>
    <xf borderId="9" fillId="13" fontId="35" numFmtId="0" xfId="0" applyAlignment="1" applyBorder="1" applyFont="1">
      <alignment readingOrder="0" vertical="top"/>
    </xf>
    <xf borderId="11" fillId="0" fontId="43" numFmtId="0" xfId="0" applyAlignment="1" applyBorder="1" applyFont="1">
      <alignment readingOrder="0" vertical="top"/>
    </xf>
    <xf borderId="11" fillId="13" fontId="35" numFmtId="0" xfId="0" applyAlignment="1" applyBorder="1" applyFont="1">
      <alignment readingOrder="0" vertical="top"/>
    </xf>
    <xf borderId="3" fillId="13" fontId="35" numFmtId="0" xfId="0" applyAlignment="1" applyBorder="1" applyFont="1">
      <alignment readingOrder="0" vertical="top"/>
    </xf>
    <xf borderId="2" fillId="13" fontId="35" numFmtId="0" xfId="0" applyAlignment="1" applyBorder="1" applyFont="1">
      <alignment readingOrder="0" vertical="top"/>
    </xf>
    <xf borderId="14" fillId="13" fontId="35" numFmtId="0" xfId="0" applyAlignment="1" applyBorder="1" applyFont="1">
      <alignment readingOrder="0" vertical="top"/>
    </xf>
    <xf borderId="10" fillId="13" fontId="35" numFmtId="0" xfId="0" applyAlignment="1" applyBorder="1" applyFont="1">
      <alignment readingOrder="0" vertical="top"/>
    </xf>
    <xf borderId="9" fillId="13" fontId="44" numFmtId="0" xfId="0" applyAlignment="1" applyBorder="1" applyFont="1">
      <alignment readingOrder="0" shrinkToFit="0" vertical="top" wrapText="1"/>
    </xf>
    <xf borderId="20" fillId="13" fontId="35" numFmtId="0" xfId="0" applyAlignment="1" applyBorder="1" applyFont="1">
      <alignment readingOrder="0" vertical="top"/>
    </xf>
    <xf borderId="6" fillId="13" fontId="35" numFmtId="0" xfId="0" applyAlignment="1" applyBorder="1" applyFont="1">
      <alignment readingOrder="0" vertical="top"/>
    </xf>
    <xf borderId="21" fillId="13" fontId="35" numFmtId="0" xfId="0" applyAlignment="1" applyBorder="1" applyFont="1">
      <alignment readingOrder="0" vertical="top"/>
    </xf>
    <xf borderId="1" fillId="13" fontId="35" numFmtId="0" xfId="0" applyAlignment="1" applyBorder="1" applyFont="1">
      <alignment readingOrder="0" vertical="top"/>
    </xf>
    <xf borderId="5" fillId="0" fontId="45" numFmtId="0" xfId="0" applyAlignment="1" applyBorder="1" applyFont="1">
      <alignment readingOrder="0" vertical="top"/>
    </xf>
    <xf borderId="0" fillId="0" fontId="30" numFmtId="0" xfId="0" applyAlignment="1" applyFont="1">
      <alignment horizontal="center" shrinkToFit="0" vertical="top" wrapText="1"/>
    </xf>
    <xf borderId="6" fillId="13" fontId="44" numFmtId="0" xfId="0" applyAlignment="1" applyBorder="1" applyFont="1">
      <alignment shrinkToFit="0" vertical="top" wrapText="1"/>
    </xf>
    <xf borderId="0" fillId="13" fontId="44" numFmtId="0" xfId="0" applyAlignment="1" applyFont="1">
      <alignment shrinkToFit="0" vertical="top" wrapText="1"/>
    </xf>
    <xf borderId="0" fillId="0" fontId="43" numFmtId="0" xfId="0" applyAlignment="1" applyFont="1">
      <alignment horizontal="center" vertical="top"/>
    </xf>
    <xf borderId="0" fillId="0" fontId="43" numFmtId="0" xfId="0" applyAlignment="1" applyFont="1">
      <alignment horizontal="center" vertical="top"/>
    </xf>
    <xf borderId="0" fillId="0" fontId="39" numFmtId="0" xfId="0" applyAlignment="1" applyFont="1">
      <alignment horizontal="center" vertical="top"/>
    </xf>
    <xf borderId="0" fillId="0" fontId="54" numFmtId="0" xfId="0" applyFont="1"/>
    <xf borderId="0" fillId="0" fontId="55" numFmtId="0" xfId="0" applyAlignment="1" applyFont="1">
      <alignment readingOrder="0" vertical="bottom"/>
    </xf>
    <xf borderId="0" fillId="0" fontId="44" numFmtId="0" xfId="0" applyAlignment="1" applyFont="1">
      <alignment readingOrder="0" vertical="top"/>
    </xf>
    <xf borderId="0" fillId="0" fontId="44" numFmtId="0" xfId="0" applyAlignment="1" applyFont="1">
      <alignment vertical="top"/>
    </xf>
    <xf borderId="14" fillId="3" fontId="54" numFmtId="0" xfId="0" applyAlignment="1" applyBorder="1" applyFont="1">
      <alignment horizontal="center" readingOrder="0" shrinkToFit="0" wrapText="0"/>
    </xf>
    <xf borderId="13" fillId="10" fontId="38" numFmtId="0" xfId="0" applyAlignment="1" applyBorder="1" applyFont="1">
      <alignment horizontal="center" shrinkToFit="0" wrapText="1"/>
    </xf>
    <xf borderId="13" fillId="8" fontId="38" numFmtId="0" xfId="0" applyAlignment="1" applyBorder="1" applyFont="1">
      <alignment horizontal="center" shrinkToFit="0" wrapText="1"/>
    </xf>
    <xf borderId="7" fillId="8" fontId="56" numFmtId="0" xfId="0" applyAlignment="1" applyBorder="1" applyFont="1">
      <alignment horizontal="center" shrinkToFit="0" wrapText="1"/>
    </xf>
    <xf borderId="3" fillId="0" fontId="57" numFmtId="0" xfId="0" applyAlignment="1" applyBorder="1" applyFont="1">
      <alignment readingOrder="0" shrinkToFit="0" vertical="top" wrapText="1"/>
    </xf>
    <xf borderId="14" fillId="0" fontId="57" numFmtId="0" xfId="0" applyAlignment="1" applyBorder="1" applyFont="1">
      <alignment readingOrder="0" shrinkToFit="0" vertical="top" wrapText="1"/>
    </xf>
    <xf borderId="7" fillId="0" fontId="57" numFmtId="0" xfId="0" applyAlignment="1" applyBorder="1" applyFont="1">
      <alignment shrinkToFit="0" vertical="top" wrapText="1"/>
    </xf>
    <xf borderId="1" fillId="0" fontId="35" numFmtId="0" xfId="0" applyAlignment="1" applyBorder="1" applyFont="1">
      <alignment readingOrder="0" vertical="top"/>
    </xf>
    <xf borderId="1" fillId="0" fontId="35" numFmtId="0" xfId="0" applyAlignment="1" applyBorder="1" applyFont="1">
      <alignment vertical="top"/>
    </xf>
    <xf borderId="14" fillId="0" fontId="35" numFmtId="0" xfId="0" applyAlignment="1" applyBorder="1" applyFont="1">
      <alignment vertical="top"/>
    </xf>
    <xf borderId="11" fillId="0" fontId="57" numFmtId="0" xfId="0" applyAlignment="1" applyBorder="1" applyFont="1">
      <alignment readingOrder="0" shrinkToFit="0" vertical="top" wrapText="1"/>
    </xf>
    <xf borderId="6" fillId="0" fontId="57" numFmtId="0" xfId="0" applyAlignment="1" applyBorder="1" applyFont="1">
      <alignment readingOrder="0" shrinkToFit="0" vertical="top" wrapText="1"/>
    </xf>
    <xf borderId="13" fillId="0" fontId="42" numFmtId="0" xfId="0" applyAlignment="1" applyBorder="1" applyFont="1">
      <alignment shrinkToFit="0" vertical="top" wrapText="1"/>
    </xf>
    <xf borderId="13" fillId="0" fontId="58" numFmtId="0" xfId="0" applyAlignment="1" applyBorder="1" applyFont="1">
      <alignment readingOrder="0" shrinkToFit="0" vertical="top" wrapText="1"/>
    </xf>
    <xf borderId="13" fillId="0" fontId="57" numFmtId="0" xfId="0" applyAlignment="1" applyBorder="1" applyFont="1">
      <alignment readingOrder="0" shrinkToFit="0" vertical="top" wrapText="1"/>
    </xf>
    <xf borderId="6" fillId="0" fontId="44" numFmtId="0" xfId="0" applyAlignment="1" applyBorder="1" applyFont="1">
      <alignment vertical="top"/>
    </xf>
    <xf borderId="3" fillId="0" fontId="42" numFmtId="0" xfId="0" applyAlignment="1" applyBorder="1" applyFont="1">
      <alignment readingOrder="0" vertical="top"/>
    </xf>
    <xf borderId="13" fillId="0" fontId="42" numFmtId="0" xfId="0" applyAlignment="1" applyBorder="1" applyFont="1">
      <alignment readingOrder="0" vertical="top"/>
    </xf>
    <xf borderId="13" fillId="0" fontId="42" numFmtId="0" xfId="0" applyAlignment="1" applyBorder="1" applyFont="1">
      <alignment readingOrder="0" shrinkToFit="0" vertical="top" wrapText="1"/>
    </xf>
    <xf borderId="14" fillId="0" fontId="42" numFmtId="0" xfId="0" applyAlignment="1" applyBorder="1" applyFont="1">
      <alignment readingOrder="0" vertical="top"/>
    </xf>
    <xf borderId="11" fillId="0" fontId="42" numFmtId="0" xfId="0" applyAlignment="1" applyBorder="1" applyFont="1">
      <alignment vertical="top"/>
    </xf>
    <xf borderId="20" fillId="0" fontId="42" numFmtId="0" xfId="0" applyAlignment="1" applyBorder="1" applyFont="1">
      <alignment vertical="top"/>
    </xf>
    <xf borderId="21" fillId="0" fontId="42" numFmtId="0" xfId="0" applyAlignment="1" applyBorder="1" applyFont="1">
      <alignment vertical="top"/>
    </xf>
    <xf borderId="7" fillId="0" fontId="57" numFmtId="0" xfId="0" applyAlignment="1" applyBorder="1" applyFont="1">
      <alignment readingOrder="0" shrinkToFit="0" vertical="top" wrapText="1"/>
    </xf>
    <xf borderId="20" fillId="0" fontId="42" numFmtId="0" xfId="0" applyAlignment="1" applyBorder="1" applyFont="1">
      <alignment readingOrder="0" vertical="top"/>
    </xf>
    <xf borderId="21" fillId="0" fontId="42" numFmtId="0" xfId="0" applyAlignment="1" applyBorder="1" applyFont="1">
      <alignment readingOrder="0" vertical="top"/>
    </xf>
    <xf borderId="0" fillId="0" fontId="42" numFmtId="0" xfId="0" applyAlignment="1" applyFont="1">
      <alignment readingOrder="0" vertical="top"/>
    </xf>
    <xf borderId="13" fillId="0" fontId="42" numFmtId="0" xfId="0" applyAlignment="1" applyBorder="1" applyFont="1">
      <alignment vertical="top"/>
    </xf>
    <xf borderId="9" fillId="0" fontId="42" numFmtId="0" xfId="0" applyAlignment="1" applyBorder="1" applyFont="1">
      <alignment readingOrder="0" vertical="top"/>
    </xf>
    <xf borderId="6" fillId="0" fontId="42" numFmtId="0" xfId="0" applyAlignment="1" applyBorder="1" applyFont="1">
      <alignment readingOrder="0" vertical="top"/>
    </xf>
    <xf borderId="6" fillId="0" fontId="42" numFmtId="0" xfId="0" applyAlignment="1" applyBorder="1" applyFont="1">
      <alignment readingOrder="0" shrinkToFit="0" vertical="top" wrapText="1"/>
    </xf>
    <xf borderId="3" fillId="0" fontId="42" numFmtId="0" xfId="0" applyAlignment="1" applyBorder="1" applyFont="1">
      <alignment shrinkToFit="0" vertical="top" wrapText="1"/>
    </xf>
    <xf borderId="9" fillId="0" fontId="42" numFmtId="0" xfId="0" applyAlignment="1" applyBorder="1" applyFont="1">
      <alignment shrinkToFit="0" vertical="top" wrapText="1"/>
    </xf>
    <xf borderId="6" fillId="0" fontId="42" numFmtId="0" xfId="0" applyAlignment="1" applyBorder="1" applyFont="1">
      <alignment vertical="top"/>
    </xf>
    <xf quotePrefix="1" borderId="6" fillId="0" fontId="44" numFmtId="0" xfId="0" applyAlignment="1" applyBorder="1" applyFont="1">
      <alignment readingOrder="0" shrinkToFit="0" vertical="top" wrapText="1"/>
    </xf>
    <xf borderId="14" fillId="13" fontId="58" numFmtId="0" xfId="0" applyAlignment="1" applyBorder="1" applyFont="1">
      <alignment readingOrder="0" vertical="top"/>
    </xf>
    <xf borderId="9" fillId="0" fontId="57" numFmtId="0" xfId="0" applyAlignment="1" applyBorder="1" applyFont="1">
      <alignment readingOrder="0" shrinkToFit="0" vertical="top" wrapText="1"/>
    </xf>
    <xf borderId="13" fillId="0" fontId="57" numFmtId="0" xfId="0" applyAlignment="1" applyBorder="1" applyFont="1">
      <alignment shrinkToFit="0" vertical="top" wrapText="1"/>
    </xf>
    <xf borderId="11" fillId="0" fontId="57" numFmtId="0" xfId="0" applyAlignment="1" applyBorder="1" applyFont="1">
      <alignment shrinkToFit="0" vertical="top" wrapText="1"/>
    </xf>
    <xf borderId="2" fillId="0" fontId="57" numFmtId="0" xfId="0" applyAlignment="1" applyBorder="1" applyFont="1">
      <alignment readingOrder="0" shrinkToFit="0" vertical="top" wrapText="1"/>
    </xf>
    <xf borderId="0" fillId="0" fontId="57" numFmtId="0" xfId="0" applyAlignment="1" applyFont="1">
      <alignment shrinkToFit="0" vertical="top" wrapText="1"/>
    </xf>
    <xf borderId="20" fillId="0" fontId="57" numFmtId="0" xfId="0" applyAlignment="1" applyBorder="1" applyFont="1">
      <alignment shrinkToFit="0" vertical="top" wrapText="1"/>
    </xf>
    <xf borderId="21" fillId="0" fontId="57" numFmtId="0" xfId="0" applyAlignment="1" applyBorder="1" applyFont="1">
      <alignment shrinkToFit="0" vertical="top" wrapText="1"/>
    </xf>
    <xf borderId="20" fillId="0" fontId="57" numFmtId="0" xfId="0" applyAlignment="1" applyBorder="1" applyFont="1">
      <alignment readingOrder="0" shrinkToFit="0" vertical="top" wrapText="1"/>
    </xf>
    <xf borderId="0" fillId="0" fontId="35" numFmtId="0" xfId="0" applyFont="1"/>
    <xf borderId="5" fillId="0" fontId="57" numFmtId="0" xfId="0" applyAlignment="1" applyBorder="1" applyFont="1">
      <alignment shrinkToFit="0" vertical="top" wrapText="1"/>
    </xf>
    <xf borderId="11" fillId="0" fontId="44" numFmtId="0" xfId="0" applyAlignment="1" applyBorder="1" applyFont="1">
      <alignment horizontal="left" vertical="top"/>
    </xf>
    <xf borderId="0" fillId="0" fontId="57" numFmtId="0" xfId="0" applyAlignment="1" applyFont="1">
      <alignment readingOrder="0" shrinkToFit="0" vertical="top" wrapText="1"/>
    </xf>
    <xf borderId="10" fillId="0" fontId="44" numFmtId="0" xfId="0" applyAlignment="1" applyBorder="1" applyFont="1">
      <alignment vertical="top"/>
    </xf>
    <xf borderId="21" fillId="0" fontId="44" numFmtId="0" xfId="0" applyAlignment="1" applyBorder="1" applyFont="1">
      <alignment vertical="top"/>
    </xf>
    <xf borderId="21" fillId="0" fontId="44" numFmtId="9" xfId="0" applyAlignment="1" applyBorder="1" applyFont="1" applyNumberFormat="1">
      <alignment vertical="top"/>
    </xf>
    <xf borderId="10" fillId="0" fontId="44" numFmtId="9" xfId="0" applyAlignment="1" applyBorder="1" applyFont="1" applyNumberFormat="1">
      <alignment vertical="top"/>
    </xf>
    <xf borderId="5" fillId="0" fontId="44" numFmtId="0" xfId="0" applyAlignment="1" applyBorder="1" applyFont="1">
      <alignment shrinkToFit="0" vertical="top" wrapText="1"/>
    </xf>
    <xf borderId="0" fillId="0" fontId="44" numFmtId="9" xfId="0" applyAlignment="1" applyFont="1" applyNumberFormat="1">
      <alignment vertical="top"/>
    </xf>
    <xf borderId="5" fillId="13" fontId="44" numFmtId="9" xfId="0" applyAlignment="1" applyBorder="1" applyFont="1" applyNumberFormat="1">
      <alignment vertical="top"/>
    </xf>
    <xf borderId="0" fillId="13" fontId="59" numFmtId="0" xfId="0" applyAlignment="1" applyFont="1">
      <alignment readingOrder="0" shrinkToFit="0" wrapText="1"/>
    </xf>
    <xf borderId="11" fillId="13" fontId="44" numFmtId="0" xfId="0" applyAlignment="1" applyBorder="1" applyFont="1">
      <alignment shrinkToFit="0" vertical="top" wrapText="1"/>
    </xf>
    <xf borderId="0" fillId="13" fontId="59" numFmtId="0" xfId="0" applyAlignment="1" applyFont="1">
      <alignment readingOrder="0"/>
    </xf>
    <xf borderId="0" fillId="13" fontId="44" numFmtId="0" xfId="0" applyAlignment="1" applyFont="1">
      <alignment vertical="top"/>
    </xf>
    <xf borderId="6" fillId="0" fontId="44" numFmtId="9" xfId="0" applyAlignment="1" applyBorder="1" applyFont="1" applyNumberFormat="1">
      <alignment horizontal="left" readingOrder="0" vertical="top"/>
    </xf>
    <xf borderId="6" fillId="0" fontId="44" numFmtId="0" xfId="0" applyAlignment="1" applyBorder="1" applyFont="1">
      <alignment horizontal="left" readingOrder="0" vertical="top"/>
    </xf>
    <xf borderId="6" fillId="0" fontId="44" numFmtId="0" xfId="0" applyAlignment="1" applyBorder="1" applyFont="1">
      <alignment readingOrder="0" vertical="top"/>
    </xf>
    <xf borderId="10" fillId="0" fontId="44" numFmtId="0" xfId="0" applyAlignment="1" applyBorder="1" applyFont="1">
      <alignment vertical="top"/>
    </xf>
    <xf borderId="5" fillId="13" fontId="44" numFmtId="0" xfId="0" applyAlignment="1" applyBorder="1" applyFont="1">
      <alignment vertical="top"/>
    </xf>
    <xf borderId="4" fillId="0" fontId="44" numFmtId="0" xfId="0" applyAlignment="1" applyBorder="1" applyFont="1">
      <alignment vertical="top"/>
    </xf>
    <xf borderId="7" fillId="0" fontId="44" numFmtId="0" xfId="0" applyAlignment="1" applyBorder="1" applyFont="1">
      <alignment vertical="top"/>
    </xf>
    <xf borderId="8" fillId="0" fontId="44" numFmtId="0" xfId="0" applyAlignment="1" applyBorder="1" applyFont="1">
      <alignment vertical="top"/>
    </xf>
    <xf borderId="11" fillId="0" fontId="57" numFmtId="0" xfId="0" applyAlignment="1" applyBorder="1" applyFont="1">
      <alignment shrinkToFit="0" vertical="top" wrapText="1"/>
    </xf>
    <xf borderId="6" fillId="0" fontId="57" numFmtId="0" xfId="0" applyAlignment="1" applyBorder="1" applyFont="1">
      <alignment shrinkToFit="0" vertical="top" wrapText="1"/>
    </xf>
    <xf borderId="3" fillId="13" fontId="44" numFmtId="0" xfId="0" applyAlignment="1" applyBorder="1" applyFont="1">
      <alignment shrinkToFit="0" vertical="top" wrapText="1"/>
    </xf>
    <xf borderId="6" fillId="13" fontId="44" numFmtId="0" xfId="0" applyAlignment="1" applyBorder="1" applyFont="1">
      <alignment vertical="top"/>
    </xf>
    <xf borderId="13" fillId="0" fontId="44" numFmtId="0" xfId="0" applyAlignment="1" applyBorder="1" applyFont="1">
      <alignment readingOrder="0" shrinkToFit="0" vertical="top" wrapText="1"/>
    </xf>
    <xf borderId="11" fillId="0" fontId="60" numFmtId="0" xfId="0" applyAlignment="1" applyBorder="1" applyFont="1">
      <alignment shrinkToFit="0" vertical="top" wrapText="1"/>
    </xf>
    <xf borderId="14" fillId="0" fontId="61" numFmtId="0" xfId="0" applyAlignment="1" applyBorder="1" applyFont="1">
      <alignment shrinkToFit="0" vertical="top" wrapText="1"/>
    </xf>
    <xf borderId="20" fillId="0" fontId="62" numFmtId="0" xfId="0" applyAlignment="1" applyBorder="1" applyFont="1">
      <alignment readingOrder="0" vertical="top"/>
    </xf>
    <xf borderId="14" fillId="0" fontId="58" numFmtId="0" xfId="0" applyAlignment="1" applyBorder="1" applyFont="1">
      <alignment readingOrder="0" shrinkToFit="0" vertical="top" wrapText="1"/>
    </xf>
    <xf borderId="9" fillId="0" fontId="58" numFmtId="0" xfId="0" applyAlignment="1" applyBorder="1" applyFont="1">
      <alignment readingOrder="0" shrinkToFit="0" vertical="top" wrapText="1"/>
    </xf>
    <xf borderId="20" fillId="0" fontId="58" numFmtId="0" xfId="0" applyAlignment="1" applyBorder="1" applyFont="1">
      <alignment shrinkToFit="0" vertical="top" wrapText="1"/>
    </xf>
    <xf borderId="6" fillId="0" fontId="42" numFmtId="0" xfId="0" applyAlignment="1" applyBorder="1" applyFont="1">
      <alignment shrinkToFit="0" vertical="top" wrapText="1"/>
    </xf>
    <xf borderId="21" fillId="0" fontId="58" numFmtId="0" xfId="0" applyAlignment="1" applyBorder="1" applyFont="1">
      <alignment shrinkToFit="0" vertical="top" wrapText="1"/>
    </xf>
    <xf borderId="3" fillId="0" fontId="58" numFmtId="0" xfId="0" applyAlignment="1" applyBorder="1" applyFont="1">
      <alignment readingOrder="0" shrinkToFit="0" vertical="top" wrapText="1"/>
    </xf>
    <xf borderId="1" fillId="0" fontId="58" numFmtId="0" xfId="0" applyAlignment="1" applyBorder="1" applyFont="1">
      <alignment readingOrder="0" shrinkToFit="0" vertical="top" wrapText="1"/>
    </xf>
    <xf borderId="9" fillId="0" fontId="42" numFmtId="0" xfId="0" applyAlignment="1" applyBorder="1" applyFont="1">
      <alignment shrinkToFit="0" vertical="top" wrapText="1"/>
    </xf>
    <xf borderId="10" fillId="0" fontId="58" numFmtId="0" xfId="0" applyAlignment="1" applyBorder="1" applyFont="1">
      <alignment shrinkToFit="0" vertical="top" wrapText="1"/>
    </xf>
    <xf borderId="21" fillId="0" fontId="58" numFmtId="0" xfId="0" applyAlignment="1" applyBorder="1" applyFont="1">
      <alignment shrinkToFit="0" vertical="top" wrapText="1"/>
    </xf>
    <xf borderId="9" fillId="0" fontId="42" numFmtId="0" xfId="0" applyAlignment="1" applyBorder="1" applyFont="1">
      <alignment vertical="top"/>
    </xf>
    <xf borderId="13" fillId="0" fontId="42" numFmtId="0" xfId="0" applyAlignment="1" applyBorder="1" applyFont="1">
      <alignment horizontal="left" vertical="top"/>
    </xf>
    <xf borderId="11" fillId="0" fontId="42" numFmtId="0" xfId="0" applyAlignment="1" applyBorder="1" applyFont="1">
      <alignment readingOrder="0" shrinkToFit="0" vertical="top" wrapText="1"/>
    </xf>
    <xf borderId="9" fillId="0" fontId="42" numFmtId="0" xfId="0" applyAlignment="1" applyBorder="1" applyFont="1">
      <alignment readingOrder="0" shrinkToFit="0" vertical="top" wrapText="1"/>
    </xf>
    <xf borderId="13" fillId="0" fontId="58" numFmtId="0" xfId="0" applyAlignment="1" applyBorder="1" applyFont="1">
      <alignment shrinkToFit="0" vertical="top" wrapText="1"/>
    </xf>
    <xf borderId="14" fillId="0" fontId="42" numFmtId="0" xfId="0" applyAlignment="1" applyBorder="1" applyFont="1">
      <alignment vertical="top"/>
    </xf>
    <xf borderId="0" fillId="0" fontId="42" numFmtId="0" xfId="0" applyAlignment="1" applyFont="1">
      <alignment shrinkToFit="0" vertical="top" wrapText="1"/>
    </xf>
    <xf borderId="10" fillId="0" fontId="58" numFmtId="0" xfId="0" applyAlignment="1" applyBorder="1" applyFont="1">
      <alignment readingOrder="0" shrinkToFit="0" vertical="top" wrapText="1"/>
    </xf>
    <xf borderId="10" fillId="0" fontId="42" numFmtId="0" xfId="0" applyAlignment="1" applyBorder="1" applyFont="1">
      <alignment vertical="top"/>
    </xf>
    <xf borderId="1" fillId="0" fontId="42" numFmtId="0" xfId="0" applyAlignment="1" applyBorder="1" applyFont="1">
      <alignment shrinkToFit="0" vertical="top" wrapText="1"/>
    </xf>
    <xf borderId="14" fillId="0" fontId="42" numFmtId="0" xfId="0" applyAlignment="1" applyBorder="1" applyFont="1">
      <alignment shrinkToFit="0" vertical="top" wrapText="1"/>
    </xf>
    <xf borderId="10" fillId="0" fontId="42" numFmtId="0" xfId="0" applyAlignment="1" applyBorder="1" applyFont="1">
      <alignment shrinkToFit="0" vertical="top" wrapText="1"/>
    </xf>
    <xf borderId="20" fillId="0" fontId="42" numFmtId="0" xfId="0" applyAlignment="1" applyBorder="1" applyFont="1">
      <alignment shrinkToFit="0" vertical="top" wrapText="1"/>
    </xf>
    <xf borderId="14" fillId="0" fontId="42" numFmtId="0" xfId="0" applyAlignment="1" applyBorder="1" applyFont="1">
      <alignment readingOrder="0" shrinkToFit="0" vertical="top" wrapText="1"/>
    </xf>
    <xf borderId="4" fillId="0" fontId="42" numFmtId="0" xfId="0" applyAlignment="1" applyBorder="1" applyFont="1">
      <alignment shrinkToFit="0" vertical="top" wrapText="1"/>
    </xf>
    <xf borderId="21" fillId="0" fontId="42" numFmtId="0" xfId="0" applyAlignment="1" applyBorder="1" applyFont="1">
      <alignment shrinkToFit="0" vertical="top" wrapText="1"/>
    </xf>
    <xf borderId="20" fillId="0" fontId="58" numFmtId="0" xfId="0" applyAlignment="1" applyBorder="1" applyFont="1">
      <alignment readingOrder="0" shrinkToFit="0" vertical="top" wrapText="1"/>
    </xf>
    <xf borderId="0" fillId="0" fontId="42" numFmtId="0" xfId="0" applyAlignment="1" applyFont="1">
      <alignment vertical="top"/>
    </xf>
    <xf borderId="3" fillId="0" fontId="42" numFmtId="0" xfId="0" applyAlignment="1" applyBorder="1" applyFont="1">
      <alignment vertical="top"/>
    </xf>
    <xf borderId="21" fillId="0" fontId="42" numFmtId="9" xfId="0" applyAlignment="1" applyBorder="1" applyFont="1" applyNumberFormat="1">
      <alignment vertical="top"/>
    </xf>
    <xf borderId="0" fillId="0" fontId="42" numFmtId="9" xfId="0" applyAlignment="1" applyFont="1" applyNumberFormat="1">
      <alignment vertical="top"/>
    </xf>
    <xf borderId="11" fillId="0" fontId="42" numFmtId="0" xfId="0" applyAlignment="1" applyBorder="1" applyFont="1">
      <alignment shrinkToFit="0" vertical="top" wrapText="1"/>
    </xf>
    <xf borderId="6" fillId="0" fontId="42" numFmtId="0" xfId="0" applyAlignment="1" applyBorder="1" applyFont="1">
      <alignment shrinkToFit="0" vertical="top" wrapText="1"/>
    </xf>
    <xf borderId="3" fillId="13" fontId="63" numFmtId="0" xfId="0" applyAlignment="1" applyBorder="1" applyFont="1">
      <alignment vertical="top"/>
    </xf>
    <xf borderId="14" fillId="13" fontId="42" numFmtId="0" xfId="0" applyAlignment="1" applyBorder="1" applyFont="1">
      <alignment shrinkToFit="0" vertical="top" wrapText="1"/>
    </xf>
    <xf borderId="5" fillId="13" fontId="42" numFmtId="9" xfId="0" applyAlignment="1" applyBorder="1" applyFont="1" applyNumberFormat="1">
      <alignment vertical="top"/>
    </xf>
    <xf borderId="1" fillId="13" fontId="42" numFmtId="0" xfId="0" applyAlignment="1" applyBorder="1" applyFont="1">
      <alignment shrinkToFit="0" vertical="top" wrapText="1"/>
    </xf>
    <xf borderId="21" fillId="0" fontId="58" numFmtId="0" xfId="0" applyAlignment="1" applyBorder="1" applyFont="1">
      <alignment readingOrder="0" shrinkToFit="0" vertical="top" wrapText="1"/>
    </xf>
    <xf borderId="5" fillId="13" fontId="42" numFmtId="0" xfId="0" applyAlignment="1" applyBorder="1" applyFont="1">
      <alignment shrinkToFit="0" vertical="top" wrapText="1"/>
    </xf>
    <xf borderId="9" fillId="13" fontId="42" numFmtId="0" xfId="0" applyAlignment="1" applyBorder="1" applyFont="1">
      <alignment shrinkToFit="0" vertical="top" wrapText="1"/>
    </xf>
    <xf borderId="6" fillId="13" fontId="42" numFmtId="0" xfId="0" applyAlignment="1" applyBorder="1" applyFont="1">
      <alignment shrinkToFit="0" vertical="top" wrapText="1"/>
    </xf>
    <xf borderId="14" fillId="0" fontId="42" numFmtId="0" xfId="0" applyAlignment="1" applyBorder="1" applyFont="1">
      <alignment vertical="top"/>
    </xf>
    <xf borderId="20" fillId="0" fontId="42" numFmtId="0" xfId="0" applyAlignment="1" applyBorder="1" applyFont="1">
      <alignment vertical="top"/>
    </xf>
    <xf borderId="21" fillId="0" fontId="42" numFmtId="0" xfId="0" applyAlignment="1" applyBorder="1" applyFont="1">
      <alignment vertical="top"/>
    </xf>
    <xf borderId="13" fillId="0" fontId="42" numFmtId="0" xfId="0" applyAlignment="1" applyBorder="1" applyFont="1">
      <alignment vertical="top"/>
    </xf>
    <xf borderId="20" fillId="13" fontId="42" numFmtId="0" xfId="0" applyAlignment="1" applyBorder="1" applyFont="1">
      <alignment vertical="top"/>
    </xf>
    <xf borderId="14" fillId="0" fontId="42" numFmtId="0" xfId="0" applyAlignment="1" applyBorder="1" applyFont="1">
      <alignment shrinkToFit="0" vertical="top" wrapText="1"/>
    </xf>
    <xf borderId="10" fillId="13" fontId="42" numFmtId="0" xfId="0" applyAlignment="1" applyBorder="1" applyFont="1">
      <alignment vertical="top"/>
    </xf>
    <xf borderId="6" fillId="0" fontId="42" numFmtId="9" xfId="0" applyAlignment="1" applyBorder="1" applyFont="1" applyNumberFormat="1">
      <alignment horizontal="left" readingOrder="0" vertical="top"/>
    </xf>
    <xf borderId="6" fillId="0" fontId="42" numFmtId="0" xfId="0" applyAlignment="1" applyBorder="1" applyFont="1">
      <alignment horizontal="left" readingOrder="0" vertical="top"/>
    </xf>
    <xf borderId="4" fillId="13" fontId="42" numFmtId="0" xfId="0" applyAlignment="1" applyBorder="1" applyFont="1">
      <alignment vertical="top"/>
    </xf>
    <xf borderId="14" fillId="13" fontId="42" numFmtId="0" xfId="0" applyAlignment="1" applyBorder="1" applyFont="1">
      <alignment readingOrder="0" vertical="top"/>
    </xf>
    <xf borderId="21" fillId="0" fontId="42" numFmtId="9" xfId="0" applyAlignment="1" applyBorder="1" applyFont="1" applyNumberFormat="1">
      <alignment readingOrder="0" vertical="top"/>
    </xf>
    <xf borderId="20" fillId="13" fontId="42" numFmtId="0" xfId="0" applyAlignment="1" applyBorder="1" applyFont="1">
      <alignment readingOrder="0" vertical="top"/>
    </xf>
    <xf borderId="21" fillId="13" fontId="42" numFmtId="0" xfId="0" applyAlignment="1" applyBorder="1" applyFont="1">
      <alignment readingOrder="0" vertical="top"/>
    </xf>
    <xf borderId="9" fillId="0" fontId="42" numFmtId="0" xfId="0" applyAlignment="1" applyBorder="1" applyFont="1">
      <alignment vertical="top"/>
    </xf>
    <xf borderId="9" fillId="13" fontId="64" numFmtId="0" xfId="0" applyAlignment="1" applyBorder="1" applyFont="1">
      <alignment vertical="top"/>
    </xf>
    <xf borderId="3" fillId="0" fontId="42" numFmtId="0" xfId="0" applyAlignment="1" applyBorder="1" applyFont="1">
      <alignment shrinkToFit="0" vertical="top" wrapText="1"/>
    </xf>
    <xf borderId="10" fillId="0" fontId="42" numFmtId="0" xfId="0" applyAlignment="1" applyBorder="1" applyFont="1">
      <alignment vertical="top"/>
    </xf>
    <xf borderId="21" fillId="13" fontId="42" numFmtId="0" xfId="0" applyAlignment="1" applyBorder="1" applyFont="1">
      <alignment vertical="top"/>
    </xf>
    <xf borderId="4" fillId="0" fontId="42" numFmtId="0" xfId="0" applyAlignment="1" applyBorder="1" applyFont="1">
      <alignment vertical="top"/>
    </xf>
    <xf borderId="13" fillId="0" fontId="42" numFmtId="0" xfId="0" applyAlignment="1" applyBorder="1" applyFont="1">
      <alignment shrinkToFit="0" vertical="top" wrapText="1"/>
    </xf>
    <xf borderId="7" fillId="0" fontId="42" numFmtId="0" xfId="0" applyAlignment="1" applyBorder="1" applyFont="1">
      <alignment vertical="top"/>
    </xf>
    <xf borderId="8" fillId="0" fontId="42" numFmtId="0" xfId="0" applyAlignment="1" applyBorder="1" applyFont="1">
      <alignment vertical="top"/>
    </xf>
    <xf borderId="3" fillId="0" fontId="42" numFmtId="0" xfId="0" applyAlignment="1" applyBorder="1" applyFont="1">
      <alignment readingOrder="0" shrinkToFit="0" vertical="top" wrapText="1"/>
    </xf>
    <xf borderId="11" fillId="0" fontId="42" numFmtId="0" xfId="0" applyAlignment="1" applyBorder="1" applyFont="1">
      <alignment shrinkToFit="0" vertical="top" wrapText="1"/>
    </xf>
    <xf borderId="11" fillId="0" fontId="42" numFmtId="0" xfId="0" applyAlignment="1" applyBorder="1" applyFont="1">
      <alignment vertical="top"/>
    </xf>
    <xf borderId="20" fillId="0" fontId="58" numFmtId="0" xfId="0" applyAlignment="1" applyBorder="1" applyFont="1">
      <alignment shrinkToFit="0" vertical="top" wrapText="1"/>
    </xf>
    <xf borderId="11" fillId="0" fontId="58" numFmtId="0" xfId="0" applyAlignment="1" applyBorder="1" applyFont="1">
      <alignment readingOrder="0" shrinkToFit="0" vertical="top" wrapText="1"/>
    </xf>
    <xf borderId="6" fillId="0" fontId="58" numFmtId="0" xfId="0" applyAlignment="1" applyBorder="1" applyFont="1">
      <alignment readingOrder="0" shrinkToFit="0" vertical="top" wrapText="1"/>
    </xf>
    <xf borderId="0" fillId="0" fontId="42" numFmtId="0" xfId="0" applyAlignment="1" applyFont="1">
      <alignment readingOrder="0" shrinkToFit="0" vertical="top" wrapText="1"/>
    </xf>
    <xf borderId="11" fillId="0" fontId="42" numFmtId="0" xfId="0" applyAlignment="1" applyBorder="1" applyFont="1">
      <alignment readingOrder="0" vertical="top"/>
    </xf>
    <xf borderId="20" fillId="0" fontId="65" numFmtId="0" xfId="0" applyBorder="1" applyFont="1"/>
    <xf borderId="11" fillId="0" fontId="65" numFmtId="0" xfId="0" applyBorder="1" applyFont="1"/>
    <xf borderId="21" fillId="0" fontId="42" numFmtId="0" xfId="0" applyAlignment="1" applyBorder="1" applyFont="1">
      <alignment vertical="top"/>
    </xf>
    <xf borderId="13" fillId="0" fontId="42" numFmtId="0" xfId="0" applyAlignment="1" applyBorder="1" applyFont="1">
      <alignment vertical="top"/>
    </xf>
    <xf borderId="13" fillId="0" fontId="65" numFmtId="0" xfId="0" applyBorder="1" applyFont="1"/>
    <xf borderId="6" fillId="0" fontId="42" numFmtId="0" xfId="0" applyAlignment="1" applyBorder="1" applyFont="1">
      <alignment vertical="top"/>
    </xf>
    <xf borderId="6" fillId="0" fontId="42" numFmtId="0" xfId="0" applyAlignment="1" applyBorder="1" applyFont="1">
      <alignment shrinkToFit="0" vertical="top" wrapText="1"/>
    </xf>
    <xf borderId="20" fillId="0" fontId="42" numFmtId="0" xfId="0" applyAlignment="1" applyBorder="1" applyFont="1">
      <alignment vertical="top"/>
    </xf>
    <xf borderId="14" fillId="13" fontId="42" numFmtId="0" xfId="0" applyAlignment="1" applyBorder="1" applyFont="1">
      <alignment shrinkToFit="0" vertical="top" wrapText="1"/>
    </xf>
    <xf borderId="0" fillId="0" fontId="42" numFmtId="0" xfId="0" applyAlignment="1" applyFont="1">
      <alignment vertical="top"/>
    </xf>
    <xf borderId="13" fillId="0" fontId="42" numFmtId="0" xfId="0" applyAlignment="1" applyBorder="1" applyFont="1">
      <alignment shrinkToFit="0" vertical="top" wrapText="1"/>
    </xf>
    <xf borderId="13" fillId="13" fontId="66" numFmtId="0" xfId="0" applyAlignment="1" applyBorder="1" applyFont="1">
      <alignment vertical="bottom"/>
    </xf>
    <xf borderId="6" fillId="0" fontId="65" numFmtId="0" xfId="0" applyBorder="1" applyFont="1"/>
    <xf borderId="20" fillId="13" fontId="62" numFmtId="0" xfId="0" applyAlignment="1" applyBorder="1" applyFont="1">
      <alignment readingOrder="0" vertical="top"/>
    </xf>
    <xf borderId="14" fillId="13" fontId="63" numFmtId="0" xfId="0" applyAlignment="1" applyBorder="1" applyFont="1">
      <alignment vertical="top"/>
    </xf>
    <xf borderId="14" fillId="13" fontId="42" numFmtId="9" xfId="0" applyAlignment="1" applyBorder="1" applyFont="1" applyNumberFormat="1">
      <alignment vertical="top"/>
    </xf>
    <xf borderId="14" fillId="13" fontId="42" numFmtId="0" xfId="0" applyAlignment="1" applyBorder="1" applyFont="1">
      <alignment vertical="top"/>
    </xf>
    <xf borderId="13" fillId="0" fontId="42" numFmtId="0" xfId="0" applyAlignment="1" applyBorder="1" applyFont="1">
      <alignment vertical="bottom"/>
    </xf>
    <xf borderId="0" fillId="0" fontId="42" numFmtId="0" xfId="0" applyAlignment="1" applyFont="1">
      <alignment vertical="bottom"/>
    </xf>
    <xf borderId="21" fillId="0" fontId="62" numFmtId="0" xfId="0" applyAlignment="1" applyBorder="1" applyFont="1">
      <alignment readingOrder="0" vertical="top"/>
    </xf>
    <xf borderId="9" fillId="0" fontId="58" numFmtId="0" xfId="0" applyAlignment="1" applyBorder="1" applyFont="1">
      <alignment shrinkToFit="0" vertical="top" wrapText="1"/>
    </xf>
    <xf borderId="21" fillId="0" fontId="42" numFmtId="9" xfId="0" applyAlignment="1" applyBorder="1" applyFont="1" applyNumberFormat="1">
      <alignment horizontal="left" readingOrder="0" vertical="top"/>
    </xf>
    <xf borderId="21" fillId="0" fontId="42" numFmtId="0" xfId="0" applyAlignment="1" applyBorder="1" applyFont="1">
      <alignment horizontal="left" readingOrder="0" vertical="top"/>
    </xf>
    <xf borderId="21" fillId="0" fontId="42" numFmtId="0" xfId="0" applyAlignment="1" applyBorder="1" applyFont="1">
      <alignment shrinkToFit="0" vertical="top" wrapText="1"/>
    </xf>
    <xf borderId="0" fillId="0" fontId="65" numFmtId="0" xfId="0" applyFont="1"/>
    <xf borderId="9" fillId="0" fontId="42" numFmtId="0" xfId="0" applyAlignment="1" applyBorder="1" applyFont="1">
      <alignment vertical="top"/>
    </xf>
    <xf borderId="3" fillId="13" fontId="42" numFmtId="0" xfId="0" applyAlignment="1" applyBorder="1" applyFont="1">
      <alignment shrinkToFit="0" vertical="top" wrapText="1"/>
    </xf>
    <xf borderId="5" fillId="0" fontId="65" numFmtId="0" xfId="0" applyBorder="1" applyFont="1"/>
    <xf borderId="7" fillId="13" fontId="42" numFmtId="0" xfId="0" applyAlignment="1" applyBorder="1" applyFont="1">
      <alignment shrinkToFit="0" vertical="top" wrapText="1"/>
    </xf>
    <xf borderId="7" fillId="13" fontId="42" numFmtId="0" xfId="0" applyAlignment="1" applyBorder="1" applyFont="1">
      <alignment vertical="top"/>
    </xf>
    <xf borderId="21" fillId="13" fontId="62" numFmtId="0" xfId="0" applyAlignment="1" applyBorder="1" applyFont="1">
      <alignment readingOrder="0" vertical="top"/>
    </xf>
    <xf borderId="21" fillId="13" fontId="58" numFmtId="0" xfId="0" applyAlignment="1" applyBorder="1" applyFont="1">
      <alignment readingOrder="0" vertical="top"/>
    </xf>
    <xf borderId="21" fillId="13" fontId="58" numFmtId="0" xfId="0" applyAlignment="1" applyBorder="1" applyFont="1">
      <alignment vertical="top"/>
    </xf>
    <xf borderId="7" fillId="13" fontId="58" numFmtId="0" xfId="0" applyAlignment="1" applyBorder="1" applyFont="1">
      <alignment vertical="top"/>
    </xf>
    <xf borderId="7" fillId="0" fontId="35" numFmtId="0" xfId="0" applyAlignment="1" applyBorder="1" applyFont="1">
      <alignment readingOrder="0" vertical="top"/>
    </xf>
    <xf borderId="13" fillId="7" fontId="37" numFmtId="0" xfId="0" applyAlignment="1" applyBorder="1" applyFont="1">
      <alignment horizontal="center" readingOrder="0" shrinkToFit="0" wrapText="1"/>
    </xf>
    <xf borderId="13" fillId="3" fontId="65" numFmtId="0" xfId="0" applyAlignment="1" applyBorder="1" applyFont="1">
      <alignment horizontal="center" readingOrder="0" shrinkToFit="0" wrapText="1"/>
    </xf>
    <xf borderId="14" fillId="3" fontId="65" numFmtId="0" xfId="0" applyAlignment="1" applyBorder="1" applyFont="1">
      <alignment horizontal="center" readingOrder="0" shrinkToFit="0" wrapText="1"/>
    </xf>
    <xf borderId="7" fillId="0" fontId="67" numFmtId="0" xfId="0" applyAlignment="1" applyBorder="1" applyFont="1">
      <alignment horizontal="center" shrinkToFit="0" vertical="top" wrapText="1"/>
    </xf>
    <xf borderId="20" fillId="0" fontId="62" numFmtId="0" xfId="0" applyAlignment="1" applyBorder="1" applyFont="1">
      <alignment readingOrder="0" shrinkToFit="0" vertical="top" wrapText="1"/>
    </xf>
    <xf borderId="0" fillId="0" fontId="42" numFmtId="0" xfId="0" applyAlignment="1" applyFont="1">
      <alignment shrinkToFit="0" vertical="top" wrapText="1"/>
    </xf>
    <xf borderId="1" fillId="0" fontId="42" numFmtId="0" xfId="0" applyAlignment="1" applyBorder="1" applyFont="1">
      <alignment readingOrder="0" shrinkToFit="0" vertical="top" wrapText="1"/>
    </xf>
    <xf borderId="11" fillId="0" fontId="62" numFmtId="0" xfId="0" applyAlignment="1" applyBorder="1" applyFont="1">
      <alignment readingOrder="0" shrinkToFit="0" vertical="top" wrapText="1"/>
    </xf>
    <xf borderId="11" fillId="13" fontId="42" numFmtId="0" xfId="0" applyAlignment="1" applyBorder="1" applyFont="1">
      <alignment shrinkToFit="0" vertical="top" wrapText="1"/>
    </xf>
    <xf borderId="0" fillId="13" fontId="42" numFmtId="0" xfId="0" applyAlignment="1" applyFont="1">
      <alignment shrinkToFit="0" vertical="top" wrapText="1"/>
    </xf>
    <xf borderId="21" fillId="13" fontId="42" numFmtId="0" xfId="0" applyAlignment="1" applyBorder="1" applyFont="1">
      <alignment shrinkToFit="0" vertical="top" wrapText="1"/>
    </xf>
    <xf borderId="2" fillId="0" fontId="42" numFmtId="0" xfId="0" applyAlignment="1" applyBorder="1" applyFont="1">
      <alignment shrinkToFit="0" vertical="top" wrapText="1"/>
    </xf>
    <xf borderId="9" fillId="13" fontId="39" numFmtId="0" xfId="0" applyAlignment="1" applyBorder="1" applyFont="1">
      <alignment readingOrder="0" shrinkToFit="0" vertical="top" wrapText="1"/>
    </xf>
    <xf borderId="2" fillId="0" fontId="42" numFmtId="0" xfId="0" applyAlignment="1" applyBorder="1" applyFont="1">
      <alignment readingOrder="0" shrinkToFit="0" vertical="top" wrapText="1"/>
    </xf>
    <xf borderId="21" fillId="0" fontId="62" numFmtId="0" xfId="0" applyAlignment="1" applyBorder="1" applyFont="1">
      <alignment readingOrder="0" shrinkToFit="0" vertical="top" wrapText="1"/>
    </xf>
    <xf borderId="6" fillId="0" fontId="62" numFmtId="0" xfId="0" applyAlignment="1" applyBorder="1" applyFont="1">
      <alignment readingOrder="0" shrinkToFit="0" vertical="top" wrapText="1"/>
    </xf>
    <xf borderId="13" fillId="0" fontId="62" numFmtId="0" xfId="0" applyAlignment="1" applyBorder="1" applyFont="1">
      <alignment readingOrder="0" shrinkToFit="0" vertical="top" wrapText="1"/>
    </xf>
    <xf borderId="14" fillId="10" fontId="56" numFmtId="0" xfId="0" applyAlignment="1" applyBorder="1" applyFont="1">
      <alignment horizontal="center" shrinkToFit="0" wrapText="1"/>
    </xf>
    <xf borderId="13" fillId="0" fontId="38" numFmtId="0" xfId="0" applyAlignment="1" applyBorder="1" applyFont="1">
      <alignment horizontal="center" shrinkToFit="0" vertical="top" wrapText="1"/>
    </xf>
    <xf borderId="7" fillId="0" fontId="39" numFmtId="0" xfId="0" applyAlignment="1" applyBorder="1" applyFont="1">
      <alignment readingOrder="0" shrinkToFit="0" vertical="top" wrapText="1"/>
    </xf>
    <xf borderId="7" fillId="0" fontId="39" numFmtId="0" xfId="0" applyAlignment="1" applyBorder="1" applyFont="1">
      <alignment shrinkToFit="0" vertical="top" wrapText="1"/>
    </xf>
    <xf borderId="20" fillId="0" fontId="44" numFmtId="0" xfId="0" applyAlignment="1" applyBorder="1" applyFont="1">
      <alignment readingOrder="0" shrinkToFit="0" vertical="top" wrapText="1"/>
    </xf>
    <xf quotePrefix="1" borderId="13" fillId="0" fontId="44" numFmtId="0" xfId="0" applyAlignment="1" applyBorder="1" applyFont="1">
      <alignment readingOrder="0" shrinkToFit="0" vertical="top" wrapText="1"/>
    </xf>
    <xf borderId="20" fillId="0" fontId="44" numFmtId="0" xfId="0" applyAlignment="1" applyBorder="1" applyFont="1">
      <alignment shrinkToFit="0" vertical="top" wrapText="1"/>
    </xf>
    <xf borderId="21" fillId="0" fontId="44" numFmtId="0" xfId="0" applyAlignment="1" applyBorder="1" applyFont="1">
      <alignment readingOrder="0" shrinkToFit="0" vertical="top" wrapText="1"/>
    </xf>
    <xf borderId="10" fillId="0" fontId="44" numFmtId="0" xfId="0" applyAlignment="1" applyBorder="1" applyFont="1">
      <alignment readingOrder="0" shrinkToFit="0" vertical="top" wrapText="1"/>
    </xf>
    <xf borderId="4" fillId="0" fontId="44" numFmtId="0" xfId="0" applyAlignment="1" applyBorder="1" applyFont="1">
      <alignment readingOrder="0" shrinkToFit="0" vertical="top" wrapText="1"/>
    </xf>
    <xf borderId="10" fillId="0" fontId="44" numFmtId="0" xfId="0" applyAlignment="1" applyBorder="1" applyFont="1">
      <alignment shrinkToFit="0" vertical="top" wrapText="1"/>
    </xf>
    <xf quotePrefix="1" borderId="9" fillId="0" fontId="44" numFmtId="0" xfId="0" applyAlignment="1" applyBorder="1" applyFont="1">
      <alignment readingOrder="0" shrinkToFit="0" vertical="top" wrapText="1"/>
    </xf>
    <xf quotePrefix="1" borderId="3" fillId="0" fontId="44" numFmtId="0" xfId="0" applyAlignment="1" applyBorder="1" applyFont="1">
      <alignment readingOrder="0" shrinkToFit="0" vertical="top" wrapText="1"/>
    </xf>
    <xf borderId="4" fillId="0" fontId="39" numFmtId="0" xfId="0" applyAlignment="1" applyBorder="1" applyFont="1">
      <alignment readingOrder="0" shrinkToFit="0" vertical="top" wrapText="1"/>
    </xf>
    <xf borderId="0" fillId="0" fontId="35" numFmtId="0" xfId="0" applyAlignment="1" applyFont="1">
      <alignment shrinkToFit="0" vertical="top" wrapText="1"/>
    </xf>
    <xf borderId="0" fillId="0" fontId="35" numFmtId="0" xfId="0" applyAlignment="1" applyFont="1">
      <alignment shrinkToFit="0" vertical="top" wrapText="1"/>
    </xf>
    <xf borderId="14" fillId="0" fontId="35" numFmtId="0" xfId="0" applyAlignment="1" applyBorder="1" applyFont="1">
      <alignment readingOrder="0" shrinkToFit="0" vertical="top" wrapText="1"/>
    </xf>
    <xf borderId="1" fillId="0" fontId="35" numFmtId="0" xfId="0" applyAlignment="1" applyBorder="1" applyFont="1">
      <alignment shrinkToFit="0" vertical="top" wrapText="1"/>
    </xf>
    <xf borderId="14" fillId="0" fontId="35" numFmtId="0" xfId="0" applyAlignment="1" applyBorder="1" applyFont="1">
      <alignment shrinkToFit="0" vertical="top" wrapText="1"/>
    </xf>
    <xf borderId="1" fillId="0" fontId="35" numFmtId="0" xfId="0" applyAlignment="1" applyBorder="1" applyFont="1">
      <alignment readingOrder="0" shrinkToFit="0" vertical="top" wrapText="1"/>
    </xf>
    <xf borderId="14" fillId="0" fontId="68" numFmtId="0" xfId="0" applyAlignment="1" applyBorder="1" applyFont="1">
      <alignment readingOrder="0" shrinkToFit="0" vertical="top" wrapText="1"/>
    </xf>
    <xf borderId="1" fillId="0" fontId="69" numFmtId="0" xfId="0" applyAlignment="1" applyBorder="1" applyFont="1">
      <alignment readingOrder="0" shrinkToFit="0" vertical="top" wrapText="1"/>
    </xf>
    <xf borderId="13" fillId="0" fontId="42" numFmtId="0" xfId="0" applyAlignment="1" applyBorder="1" applyFont="1">
      <alignment readingOrder="0" shrinkToFit="0" vertical="top" wrapText="0"/>
    </xf>
    <xf borderId="7" fillId="0" fontId="39" numFmtId="0" xfId="0" applyAlignment="1" applyBorder="1" applyFont="1">
      <alignment shrinkToFit="0" vertical="top" wrapText="1"/>
    </xf>
    <xf borderId="14" fillId="0" fontId="39" numFmtId="0" xfId="0" applyAlignment="1" applyBorder="1" applyFont="1">
      <alignment shrinkToFit="0" vertical="top" wrapText="1"/>
    </xf>
    <xf borderId="0" fillId="0" fontId="42" numFmtId="0" xfId="0" applyAlignment="1" applyFont="1">
      <alignment readingOrder="0" vertical="top"/>
    </xf>
    <xf borderId="13" fillId="7" fontId="70" numFmtId="0" xfId="0" applyAlignment="1" applyBorder="1" applyFont="1">
      <alignment horizontal="center" shrinkToFit="0" wrapText="1"/>
    </xf>
    <xf borderId="13" fillId="7" fontId="70" numFmtId="0" xfId="0" applyAlignment="1" applyBorder="1" applyFont="1">
      <alignment horizontal="center" shrinkToFit="0" wrapText="1"/>
    </xf>
    <xf borderId="13" fillId="7" fontId="70" numFmtId="0" xfId="0" applyAlignment="1" applyBorder="1" applyFont="1">
      <alignment horizontal="center" readingOrder="0" shrinkToFit="0" wrapText="1"/>
    </xf>
    <xf borderId="0" fillId="0" fontId="42" numFmtId="0" xfId="0" applyAlignment="1" applyFont="1">
      <alignment vertical="top"/>
    </xf>
    <xf borderId="13" fillId="3" fontId="65" numFmtId="0" xfId="0" applyAlignment="1" applyBorder="1" applyFont="1">
      <alignment horizontal="center" readingOrder="0" shrinkToFit="0" wrapText="0"/>
    </xf>
    <xf borderId="14" fillId="3" fontId="65" numFmtId="0" xfId="0" applyAlignment="1" applyBorder="1" applyFont="1">
      <alignment horizontal="center" readingOrder="0" shrinkToFit="0" wrapText="0"/>
    </xf>
    <xf borderId="14" fillId="10" fontId="67" numFmtId="0" xfId="0" applyAlignment="1" applyBorder="1" applyFont="1">
      <alignment horizontal="center" shrinkToFit="0" wrapText="1"/>
    </xf>
    <xf borderId="16" fillId="8" fontId="67" numFmtId="0" xfId="0" applyAlignment="1" applyBorder="1" applyFont="1">
      <alignment horizontal="center" shrinkToFit="0" wrapText="1"/>
    </xf>
    <xf borderId="15" fillId="8" fontId="67" numFmtId="0" xfId="0" applyAlignment="1" applyBorder="1" applyFont="1">
      <alignment horizontal="center" shrinkToFit="0" wrapText="1"/>
    </xf>
    <xf borderId="17" fillId="7" fontId="67" numFmtId="0" xfId="0" applyAlignment="1" applyBorder="1" applyFont="1">
      <alignment horizontal="center" readingOrder="0" shrinkToFit="0" wrapText="1"/>
    </xf>
    <xf borderId="17" fillId="7" fontId="67" numFmtId="0" xfId="0" applyAlignment="1" applyBorder="1" applyFont="1">
      <alignment horizontal="center" shrinkToFit="0" wrapText="1"/>
    </xf>
    <xf borderId="16" fillId="7" fontId="67" numFmtId="0" xfId="0" applyAlignment="1" applyBorder="1" applyFont="1">
      <alignment horizontal="center" shrinkToFit="0" wrapText="1"/>
    </xf>
    <xf borderId="13" fillId="0" fontId="58" numFmtId="0" xfId="0" applyAlignment="1" applyBorder="1" applyFont="1">
      <alignment horizontal="center" readingOrder="0" vertical="top"/>
    </xf>
    <xf borderId="20" fillId="13" fontId="62" numFmtId="0" xfId="0" applyAlignment="1" applyBorder="1" applyFont="1">
      <alignment readingOrder="0" shrinkToFit="0" vertical="top" wrapText="1"/>
    </xf>
    <xf borderId="6" fillId="0" fontId="58" numFmtId="0" xfId="0" applyAlignment="1" applyBorder="1" applyFont="1">
      <alignment shrinkToFit="0" vertical="top" wrapText="1"/>
    </xf>
    <xf borderId="13" fillId="0" fontId="35" numFmtId="0" xfId="0" applyAlignment="1" applyBorder="1" applyFont="1">
      <alignment horizontal="center" vertical="top"/>
    </xf>
    <xf borderId="13" fillId="0" fontId="35" numFmtId="0" xfId="0" applyAlignment="1" applyBorder="1" applyFont="1">
      <alignment horizontal="center" readingOrder="0" vertical="top"/>
    </xf>
    <xf borderId="0" fillId="13" fontId="66" numFmtId="0" xfId="0" applyAlignment="1" applyFont="1">
      <alignment readingOrder="0"/>
    </xf>
    <xf borderId="14" fillId="13" fontId="58" numFmtId="0" xfId="0" applyAlignment="1" applyBorder="1" applyFont="1">
      <alignment readingOrder="0" shrinkToFit="0" vertical="top" wrapText="1"/>
    </xf>
    <xf borderId="11" fillId="0" fontId="62" numFmtId="0" xfId="0" applyAlignment="1" applyBorder="1" applyFont="1">
      <alignment readingOrder="0" vertical="top"/>
    </xf>
    <xf borderId="13" fillId="0" fontId="71" numFmtId="0" xfId="0" applyAlignment="1" applyBorder="1" applyFont="1">
      <alignment readingOrder="0" shrinkToFit="0" vertical="top" wrapText="1"/>
    </xf>
    <xf borderId="4" fillId="0" fontId="58" numFmtId="0" xfId="0" applyAlignment="1" applyBorder="1" applyFont="1">
      <alignment shrinkToFit="0" vertical="top" wrapText="1"/>
    </xf>
    <xf borderId="5" fillId="0" fontId="42" numFmtId="0" xfId="0" applyAlignment="1" applyBorder="1" applyFont="1">
      <alignment shrinkToFit="0" vertical="top" wrapText="1"/>
    </xf>
    <xf borderId="13" fillId="0" fontId="58" numFmtId="0" xfId="0" applyAlignment="1" applyBorder="1" applyFont="1">
      <alignment readingOrder="0" shrinkToFit="0" vertical="top" wrapText="1"/>
    </xf>
    <xf borderId="1" fillId="13" fontId="42" numFmtId="0" xfId="0" applyAlignment="1" applyBorder="1" applyFont="1">
      <alignment readingOrder="0" vertical="top"/>
    </xf>
    <xf borderId="10" fillId="13" fontId="42" numFmtId="0" xfId="0" applyAlignment="1" applyBorder="1" applyFont="1">
      <alignment readingOrder="0" vertical="top"/>
    </xf>
    <xf borderId="13" fillId="0" fontId="42" numFmtId="0" xfId="0" applyAlignment="1" applyBorder="1" applyFont="1">
      <alignment readingOrder="0" shrinkToFit="0" vertical="top" wrapText="1"/>
    </xf>
    <xf borderId="0" fillId="0" fontId="62" numFmtId="0" xfId="0" applyAlignment="1" applyFont="1">
      <alignment readingOrder="0" vertical="top"/>
    </xf>
    <xf borderId="10" fillId="0" fontId="42" numFmtId="0" xfId="0" applyAlignment="1" applyBorder="1" applyFont="1">
      <alignment readingOrder="0" vertical="top"/>
    </xf>
    <xf borderId="13" fillId="0" fontId="42" numFmtId="0" xfId="0" applyAlignment="1" applyBorder="1" applyFont="1">
      <alignment vertical="bottom"/>
    </xf>
    <xf borderId="6" fillId="0" fontId="62" numFmtId="0" xfId="0" applyAlignment="1" applyBorder="1" applyFont="1">
      <alignment readingOrder="0" vertical="top"/>
    </xf>
    <xf borderId="9" fillId="0" fontId="42" numFmtId="0" xfId="0" applyAlignment="1" applyBorder="1" applyFont="1">
      <alignment vertical="bottom"/>
    </xf>
    <xf borderId="11" fillId="13" fontId="62" numFmtId="0" xfId="0" applyAlignment="1" applyBorder="1" applyFont="1">
      <alignment readingOrder="0" vertical="top"/>
    </xf>
    <xf borderId="13" fillId="13" fontId="58" numFmtId="0" xfId="0" applyAlignment="1" applyBorder="1" applyFont="1">
      <alignment shrinkToFit="0" vertical="top" wrapText="1"/>
    </xf>
    <xf borderId="13" fillId="13" fontId="42" numFmtId="0" xfId="0" applyAlignment="1" applyBorder="1" applyFont="1">
      <alignment shrinkToFit="0" vertical="top" wrapText="1"/>
    </xf>
    <xf borderId="0" fillId="13" fontId="30" numFmtId="0" xfId="0" applyAlignment="1" applyFont="1">
      <alignment horizontal="left" shrinkToFit="0" vertical="top" wrapText="1"/>
    </xf>
    <xf borderId="13" fillId="13" fontId="58" numFmtId="0" xfId="0" applyAlignment="1" applyBorder="1" applyFont="1">
      <alignment horizontal="center" readingOrder="0" vertical="top"/>
    </xf>
    <xf borderId="13" fillId="13" fontId="42" numFmtId="0" xfId="0" applyAlignment="1" applyBorder="1" applyFont="1">
      <alignment readingOrder="0" vertical="top"/>
    </xf>
    <xf borderId="21" fillId="13" fontId="62" numFmtId="0" xfId="0" applyAlignment="1" applyBorder="1" applyFont="1">
      <alignment readingOrder="0" shrinkToFit="0" vertical="top" wrapText="1"/>
    </xf>
    <xf borderId="7" fillId="7" fontId="37" numFmtId="0" xfId="0" applyAlignment="1" applyBorder="1" applyFont="1">
      <alignment horizontal="center" readingOrder="0" shrinkToFit="0" wrapText="1"/>
    </xf>
    <xf borderId="6" fillId="0" fontId="45" numFmtId="0" xfId="0" applyAlignment="1" applyBorder="1" applyFont="1">
      <alignment readingOrder="0" vertical="top"/>
    </xf>
    <xf borderId="0" fillId="0" fontId="45" numFmtId="0" xfId="0" applyAlignment="1" applyFont="1">
      <alignment readingOrder="0" shrinkToFit="0" vertical="top" wrapText="1"/>
    </xf>
    <xf borderId="14" fillId="13" fontId="39" numFmtId="0" xfId="0" applyAlignment="1" applyBorder="1" applyFont="1">
      <alignment readingOrder="0" shrinkToFit="0" vertical="top" wrapText="1"/>
    </xf>
    <xf borderId="20" fillId="13" fontId="39" numFmtId="0" xfId="0" applyAlignment="1" applyBorder="1" applyFont="1">
      <alignment readingOrder="0" shrinkToFit="0" vertical="top" wrapText="1"/>
    </xf>
    <xf borderId="5" fillId="0" fontId="45" numFmtId="0" xfId="0" applyAlignment="1" applyBorder="1" applyFont="1">
      <alignment readingOrder="0" shrinkToFit="0" vertical="top" wrapText="1"/>
    </xf>
    <xf borderId="11" fillId="0" fontId="45" numFmtId="0" xfId="0" applyAlignment="1" applyBorder="1" applyFont="1">
      <alignment readingOrder="0" shrinkToFit="0" vertical="top" wrapText="1"/>
    </xf>
    <xf borderId="6" fillId="0" fontId="45" numFmtId="0" xfId="0" applyAlignment="1" applyBorder="1" applyFont="1">
      <alignment readingOrder="0" shrinkToFit="0" vertical="top" wrapText="1"/>
    </xf>
    <xf borderId="24" fillId="13" fontId="50" numFmtId="0" xfId="0" applyAlignment="1" applyBorder="1" applyFont="1">
      <alignment horizontal="left" readingOrder="0" shrinkToFit="0" vertical="top" wrapText="0"/>
    </xf>
    <xf borderId="4" fillId="0" fontId="45" numFmtId="0" xfId="0" applyAlignment="1" applyBorder="1" applyFont="1">
      <alignment readingOrder="0" shrinkToFit="0" vertical="top" wrapText="1"/>
    </xf>
    <xf borderId="15" fillId="7" fontId="37" numFmtId="0" xfId="0" applyAlignment="1" applyBorder="1" applyFont="1">
      <alignment horizontal="center" shrinkToFit="0" wrapText="1"/>
    </xf>
    <xf borderId="9" fillId="0" fontId="35" numFmtId="0" xfId="0" applyAlignment="1" applyBorder="1" applyFont="1">
      <alignment readingOrder="0" shrinkToFit="0" vertical="top" wrapText="1"/>
    </xf>
    <xf borderId="3" fillId="0" fontId="35" numFmtId="0" xfId="0" applyAlignment="1" applyBorder="1" applyFont="1">
      <alignment readingOrder="0" shrinkToFit="0" vertical="top" wrapText="1"/>
    </xf>
    <xf borderId="21" fillId="0" fontId="35" numFmtId="0" xfId="0" applyAlignment="1" applyBorder="1" applyFont="1">
      <alignment readingOrder="0" vertical="top"/>
    </xf>
    <xf borderId="20" fillId="0" fontId="35" numFmtId="0" xfId="0" applyAlignment="1" applyBorder="1" applyFont="1">
      <alignment readingOrder="0" vertical="top"/>
    </xf>
    <xf borderId="9" fillId="0" fontId="35" numFmtId="0" xfId="0" applyAlignment="1" applyBorder="1" applyFont="1">
      <alignment readingOrder="0" vertical="top"/>
    </xf>
    <xf borderId="13" fillId="0" fontId="72" numFmtId="0" xfId="0" applyAlignment="1" applyBorder="1" applyFont="1">
      <alignment readingOrder="0" shrinkToFit="0" vertical="top" wrapText="1"/>
    </xf>
    <xf borderId="0" fillId="0" fontId="42" numFmtId="0" xfId="0" applyAlignment="1" applyFont="1">
      <alignment readingOrder="0" shrinkToFit="0" vertical="top" wrapText="1"/>
    </xf>
    <xf borderId="7" fillId="7" fontId="70" numFmtId="0" xfId="0" applyAlignment="1" applyBorder="1" applyFont="1">
      <alignment horizontal="center" shrinkToFit="0" wrapText="1"/>
    </xf>
    <xf borderId="25" fillId="7" fontId="70" numFmtId="0" xfId="0" applyAlignment="1" applyBorder="1" applyFont="1">
      <alignment horizontal="center" shrinkToFit="0" wrapText="1"/>
    </xf>
    <xf borderId="15" fillId="7" fontId="70" numFmtId="0" xfId="0" applyAlignment="1" applyBorder="1" applyFont="1">
      <alignment horizontal="center" shrinkToFit="0" wrapText="1"/>
    </xf>
    <xf borderId="17" fillId="8" fontId="67" numFmtId="0" xfId="0" applyAlignment="1" applyBorder="1" applyFont="1">
      <alignment horizontal="center" shrinkToFit="0" wrapText="1"/>
    </xf>
    <xf borderId="26" fillId="7" fontId="70" numFmtId="0" xfId="0" applyAlignment="1" applyBorder="1" applyFont="1">
      <alignment horizontal="center" shrinkToFit="0" wrapText="1"/>
    </xf>
    <xf borderId="13" fillId="13" fontId="73" numFmtId="0" xfId="0" applyAlignment="1" applyBorder="1" applyFont="1">
      <alignment shrinkToFit="0" vertical="top" wrapText="1"/>
    </xf>
    <xf borderId="13" fillId="0" fontId="58" numFmtId="0" xfId="0" applyAlignment="1" applyBorder="1" applyFont="1">
      <alignment horizontal="center" readingOrder="0" shrinkToFit="0" vertical="top" wrapText="1"/>
    </xf>
    <xf borderId="13" fillId="0" fontId="43" numFmtId="0" xfId="0" applyAlignment="1" applyBorder="1" applyFont="1">
      <alignment horizontal="center" readingOrder="0" shrinkToFit="0" vertical="top" wrapText="1"/>
    </xf>
    <xf borderId="20" fillId="13" fontId="42" numFmtId="0" xfId="0" applyAlignment="1" applyBorder="1" applyFont="1">
      <alignment readingOrder="0" shrinkToFit="0" vertical="top" wrapText="1"/>
    </xf>
    <xf borderId="13" fillId="0" fontId="74" numFmtId="0" xfId="0" applyAlignment="1" applyBorder="1" applyFont="1">
      <alignment readingOrder="0" shrinkToFit="0" vertical="top" wrapText="1"/>
    </xf>
    <xf borderId="10" fillId="13" fontId="42" numFmtId="0" xfId="0" applyAlignment="1" applyBorder="1" applyFont="1">
      <alignment readingOrder="0" shrinkToFit="0" vertical="top" wrapText="1"/>
    </xf>
    <xf borderId="3" fillId="13" fontId="39" numFmtId="0" xfId="0" applyAlignment="1" applyBorder="1" applyFont="1">
      <alignment readingOrder="0" shrinkToFit="0" vertical="top" wrapText="1"/>
    </xf>
    <xf borderId="11" fillId="13" fontId="39" numFmtId="0" xfId="0" applyAlignment="1" applyBorder="1" applyFont="1">
      <alignment readingOrder="0" shrinkToFit="0" vertical="top" wrapText="1"/>
    </xf>
    <xf borderId="21" fillId="13" fontId="42" numFmtId="0" xfId="0" applyAlignment="1" applyBorder="1" applyFont="1">
      <alignment readingOrder="0" shrinkToFit="0" vertical="top" wrapText="1"/>
    </xf>
    <xf borderId="6" fillId="13" fontId="42" numFmtId="0" xfId="0" applyAlignment="1" applyBorder="1" applyFont="1">
      <alignment readingOrder="0" shrinkToFit="0" vertical="top" wrapText="1"/>
    </xf>
    <xf borderId="10" fillId="13" fontId="58" numFmtId="0" xfId="0" applyAlignment="1" applyBorder="1" applyFont="1">
      <alignment readingOrder="0" shrinkToFit="0" vertical="top" wrapText="1"/>
    </xf>
    <xf borderId="1" fillId="13" fontId="58" numFmtId="0" xfId="0" applyAlignment="1" applyBorder="1" applyFont="1">
      <alignment readingOrder="0" shrinkToFit="0" vertical="top" wrapText="1"/>
    </xf>
    <xf borderId="10" fillId="13" fontId="62" numFmtId="0" xfId="0" applyAlignment="1" applyBorder="1" applyFont="1">
      <alignment readingOrder="0" shrinkToFit="0" vertical="top" wrapText="1"/>
    </xf>
    <xf borderId="10" fillId="0" fontId="62" numFmtId="0" xfId="0" applyAlignment="1" applyBorder="1" applyFont="1">
      <alignment readingOrder="0" shrinkToFit="0" vertical="top" wrapText="1"/>
    </xf>
    <xf borderId="0" fillId="13" fontId="75" numFmtId="0" xfId="0" applyAlignment="1" applyFont="1">
      <alignment readingOrder="0" shrinkToFit="0" wrapText="1"/>
    </xf>
    <xf borderId="0" fillId="0" fontId="58" numFmtId="0" xfId="0" applyAlignment="1" applyFont="1">
      <alignment readingOrder="0" shrinkToFit="0" vertical="top" wrapText="1"/>
    </xf>
    <xf borderId="0" fillId="0" fontId="62" numFmtId="0" xfId="0" applyAlignment="1" applyFont="1">
      <alignment readingOrder="0" shrinkToFit="0" vertical="top" wrapText="1"/>
    </xf>
    <xf borderId="1" fillId="13" fontId="42" numFmtId="0" xfId="0" applyAlignment="1" applyBorder="1" applyFont="1">
      <alignment readingOrder="0" shrinkToFit="0" vertical="top" wrapText="1"/>
    </xf>
    <xf borderId="10" fillId="13" fontId="42" numFmtId="0" xfId="0" applyAlignment="1" applyBorder="1" applyFont="1">
      <alignment shrinkToFit="0" vertical="top" wrapText="1"/>
    </xf>
    <xf borderId="4" fillId="13" fontId="42" numFmtId="0" xfId="0" applyAlignment="1" applyBorder="1" applyFont="1">
      <alignment shrinkToFit="0" vertical="top" wrapText="1"/>
    </xf>
    <xf borderId="13" fillId="0" fontId="39" numFmtId="0" xfId="0" applyAlignment="1" applyBorder="1" applyFont="1">
      <alignment horizontal="center" readingOrder="0" shrinkToFit="0" vertical="top" wrapText="1"/>
    </xf>
    <xf borderId="0" fillId="0" fontId="65" numFmtId="0" xfId="0" applyAlignment="1" applyFont="1">
      <alignment readingOrder="0" shrinkToFit="0" wrapText="1"/>
    </xf>
    <xf borderId="13" fillId="0" fontId="42" numFmtId="0" xfId="0" applyAlignment="1" applyBorder="1" applyFont="1">
      <alignment horizontal="center" readingOrder="0" shrinkToFit="0" vertical="top" wrapText="1"/>
    </xf>
    <xf borderId="13" fillId="0" fontId="76" numFmtId="0" xfId="0" applyAlignment="1" applyBorder="1" applyFont="1">
      <alignment readingOrder="0" shrinkToFit="0" vertical="top" wrapText="1"/>
    </xf>
    <xf borderId="2" fillId="13" fontId="42" numFmtId="0" xfId="0" applyAlignment="1" applyBorder="1" applyFont="1">
      <alignment readingOrder="0" shrinkToFit="0" vertical="top" wrapText="1"/>
    </xf>
    <xf borderId="5" fillId="0" fontId="62" numFmtId="0" xfId="0" applyAlignment="1" applyBorder="1" applyFont="1">
      <alignment readingOrder="0" shrinkToFit="0" vertical="top" wrapText="1"/>
    </xf>
    <xf borderId="17" fillId="7" fontId="37" numFmtId="0" xfId="0" applyAlignment="1" applyBorder="1" applyFont="1">
      <alignment horizontal="center" readingOrder="0" shrinkToFit="0" wrapText="1"/>
    </xf>
    <xf borderId="13" fillId="0" fontId="77" numFmtId="0" xfId="0" applyAlignment="1" applyBorder="1" applyFont="1">
      <alignment readingOrder="0" vertical="top"/>
    </xf>
    <xf borderId="13" fillId="0" fontId="78" numFmtId="0" xfId="0" applyAlignment="1" applyBorder="1" applyFont="1">
      <alignment readingOrder="0" vertical="top"/>
    </xf>
    <xf borderId="0" fillId="0" fontId="79" numFmtId="0" xfId="0" applyAlignment="1" applyFont="1">
      <alignment readingOrder="0" vertical="top"/>
    </xf>
    <xf borderId="0" fillId="0" fontId="80" numFmtId="0" xfId="0" applyAlignment="1" applyFont="1">
      <alignment readingOrder="0" vertical="top"/>
    </xf>
    <xf borderId="15" fillId="7" fontId="37" numFmtId="0" xfId="0" applyAlignment="1" applyBorder="1" applyFont="1">
      <alignment horizontal="center" readingOrder="0" shrinkToFit="0" wrapText="1"/>
    </xf>
    <xf borderId="6" fillId="0" fontId="35" numFmtId="0" xfId="0" applyAlignment="1" applyBorder="1" applyFont="1">
      <alignment readingOrder="0" shrinkToFit="0" vertical="top" wrapText="1"/>
    </xf>
    <xf borderId="13" fillId="0" fontId="80" numFmtId="0" xfId="0" applyAlignment="1" applyBorder="1" applyFont="1">
      <alignment readingOrder="0" shrinkToFit="0" vertical="top" wrapText="1"/>
    </xf>
    <xf borderId="21" fillId="0" fontId="35" numFmtId="0" xfId="0" applyAlignment="1" applyBorder="1" applyFont="1">
      <alignment readingOrder="0" shrinkToFit="0" vertical="top" wrapText="1"/>
    </xf>
    <xf borderId="3" fillId="0" fontId="35" numFmtId="0" xfId="0" applyAlignment="1" applyBorder="1" applyFont="1">
      <alignment readingOrder="0" vertical="top"/>
    </xf>
    <xf borderId="6" fillId="0" fontId="35" numFmtId="0" xfId="0" applyAlignment="1" applyBorder="1" applyFont="1">
      <alignment readingOrder="0" vertical="top"/>
    </xf>
    <xf borderId="13" fillId="0" fontId="35" numFmtId="0" xfId="0" applyAlignment="1" applyBorder="1" applyFont="1">
      <alignment readingOrder="0" shrinkToFit="0" vertical="top" wrapText="1"/>
    </xf>
    <xf borderId="11" fillId="0" fontId="35" numFmtId="0" xfId="0" applyAlignment="1" applyBorder="1" applyFont="1">
      <alignment readingOrder="0" shrinkToFit="0" vertical="top" wrapText="1"/>
    </xf>
    <xf borderId="0" fillId="0" fontId="39" numFmtId="0" xfId="0" applyAlignment="1" applyFont="1">
      <alignment vertical="top"/>
    </xf>
    <xf borderId="0" fillId="0" fontId="39" numFmtId="0" xfId="0" applyAlignment="1" applyFont="1">
      <alignment shrinkToFit="0" vertical="top" wrapText="1"/>
    </xf>
    <xf borderId="0" fillId="0" fontId="39" numFmtId="0" xfId="0" applyAlignment="1" applyFont="1">
      <alignment vertical="bottom"/>
    </xf>
    <xf borderId="0" fillId="0" fontId="39" numFmtId="0" xfId="0" applyAlignment="1" applyFont="1">
      <alignment vertical="bottom"/>
    </xf>
    <xf borderId="0" fillId="0" fontId="39" numFmtId="0" xfId="0" applyAlignment="1" applyFont="1">
      <alignment vertical="top"/>
    </xf>
    <xf borderId="7" fillId="7" fontId="81" numFmtId="0" xfId="0" applyAlignment="1" applyBorder="1" applyFont="1">
      <alignment horizontal="center" shrinkToFit="0" wrapText="1"/>
    </xf>
    <xf borderId="14" fillId="7" fontId="81" numFmtId="0" xfId="0" applyAlignment="1" applyBorder="1" applyFont="1">
      <alignment horizontal="center" shrinkToFit="0" wrapText="1"/>
    </xf>
    <xf borderId="25" fillId="7" fontId="81" numFmtId="0" xfId="0" applyAlignment="1" applyBorder="1" applyFont="1">
      <alignment horizontal="center" shrinkToFit="0" wrapText="1"/>
    </xf>
    <xf borderId="1" fillId="7" fontId="81" numFmtId="0" xfId="0" applyAlignment="1" applyBorder="1" applyFont="1">
      <alignment horizontal="center" shrinkToFit="0" wrapText="1"/>
    </xf>
    <xf borderId="13" fillId="7" fontId="81" numFmtId="0" xfId="0" applyAlignment="1" applyBorder="1" applyFont="1">
      <alignment horizontal="center" readingOrder="0" shrinkToFit="0" wrapText="1"/>
    </xf>
    <xf borderId="13" fillId="7" fontId="81" numFmtId="0" xfId="0" applyAlignment="1" applyBorder="1" applyFont="1">
      <alignment horizontal="center" shrinkToFit="0" wrapText="1"/>
    </xf>
    <xf borderId="0" fillId="0" fontId="39" numFmtId="0" xfId="0" applyAlignment="1" applyFont="1">
      <alignment vertical="top"/>
    </xf>
    <xf borderId="18" fillId="7" fontId="81" numFmtId="0" xfId="0" applyAlignment="1" applyBorder="1" applyFont="1">
      <alignment horizontal="center" shrinkToFit="0" wrapText="1"/>
    </xf>
    <xf borderId="17" fillId="7" fontId="81" numFmtId="0" xfId="0" applyAlignment="1" applyBorder="1" applyFont="1">
      <alignment horizontal="center" readingOrder="0" shrinkToFit="0" wrapText="1"/>
    </xf>
    <xf borderId="17" fillId="7" fontId="81" numFmtId="0" xfId="0" applyAlignment="1" applyBorder="1" applyFont="1">
      <alignment horizontal="center" shrinkToFit="0" wrapText="1"/>
    </xf>
    <xf borderId="18" fillId="7" fontId="81" numFmtId="0" xfId="0" applyAlignment="1" applyBorder="1" applyFont="1">
      <alignment horizontal="center" readingOrder="0" shrinkToFit="0" wrapText="1"/>
    </xf>
    <xf borderId="17" fillId="7" fontId="81" numFmtId="0" xfId="0" applyAlignment="1" applyBorder="1" applyFont="1">
      <alignment horizontal="center" shrinkToFit="0" wrapText="1"/>
    </xf>
    <xf borderId="13" fillId="0" fontId="38" numFmtId="0" xfId="0" applyAlignment="1" applyBorder="1" applyFont="1">
      <alignment horizontal="center" readingOrder="0" shrinkToFit="0" vertical="top" wrapText="1"/>
    </xf>
    <xf borderId="13" fillId="0" fontId="39" numFmtId="0" xfId="0" applyAlignment="1" applyBorder="1" applyFont="1">
      <alignment vertical="top"/>
    </xf>
    <xf borderId="20" fillId="0" fontId="82" numFmtId="0" xfId="0" applyAlignment="1" applyBorder="1" applyFont="1">
      <alignment horizontal="left" shrinkToFit="0" vertical="top" wrapText="1"/>
    </xf>
    <xf borderId="9" fillId="0" fontId="39" numFmtId="0" xfId="0" applyAlignment="1" applyBorder="1" applyFont="1">
      <alignment shrinkToFit="0" vertical="top" wrapText="1"/>
    </xf>
    <xf borderId="2" fillId="0" fontId="43" numFmtId="0" xfId="0" applyAlignment="1" applyBorder="1" applyFont="1">
      <alignment readingOrder="0" shrinkToFit="0" vertical="top" wrapText="1"/>
    </xf>
    <xf borderId="0" fillId="0" fontId="43" numFmtId="0" xfId="0" applyAlignment="1" applyFont="1">
      <alignment readingOrder="0" shrinkToFit="0" vertical="top" wrapText="1"/>
    </xf>
    <xf borderId="5" fillId="0" fontId="43" numFmtId="0" xfId="0" applyAlignment="1" applyBorder="1" applyFont="1">
      <alignment readingOrder="0" shrinkToFit="0" vertical="top" wrapText="1"/>
    </xf>
    <xf borderId="9" fillId="0" fontId="39" numFmtId="11" xfId="0" applyAlignment="1" applyBorder="1" applyFont="1" applyNumberFormat="1">
      <alignment shrinkToFit="0" vertical="top" wrapText="1"/>
    </xf>
    <xf borderId="13" fillId="0" fontId="39" numFmtId="11" xfId="0" applyAlignment="1" applyBorder="1" applyFont="1" applyNumberFormat="1">
      <alignment shrinkToFit="0" vertical="top" wrapText="1"/>
    </xf>
    <xf borderId="21" fillId="0" fontId="82" numFmtId="0" xfId="0" applyAlignment="1" applyBorder="1" applyFont="1">
      <alignment horizontal="left" shrinkToFit="0" vertical="top" wrapText="1"/>
    </xf>
    <xf borderId="10" fillId="0" fontId="82" numFmtId="0" xfId="0" applyAlignment="1" applyBorder="1" applyFont="1">
      <alignment horizontal="left" shrinkToFit="0" vertical="top" wrapText="1"/>
    </xf>
    <xf borderId="0" fillId="13" fontId="43" numFmtId="0" xfId="0" applyAlignment="1" applyFont="1">
      <alignment horizontal="left" readingOrder="0" vertical="top"/>
    </xf>
    <xf borderId="13" fillId="0" fontId="83" numFmtId="0" xfId="0" applyAlignment="1" applyBorder="1" applyFont="1">
      <alignment readingOrder="0" shrinkToFit="0" vertical="top" wrapText="1"/>
    </xf>
    <xf borderId="14" fillId="0" fontId="84" numFmtId="0" xfId="0" applyAlignment="1" applyBorder="1" applyFont="1">
      <alignment horizontal="left" readingOrder="0" shrinkToFit="0" vertical="top" wrapText="1"/>
    </xf>
    <xf borderId="13" fillId="0" fontId="85" numFmtId="0" xfId="0" applyAlignment="1" applyBorder="1" applyFont="1">
      <alignment readingOrder="0" vertical="top"/>
    </xf>
    <xf borderId="13" fillId="0" fontId="39" numFmtId="0" xfId="0" applyAlignment="1" applyBorder="1" applyFont="1">
      <alignment readingOrder="0" vertical="top"/>
    </xf>
    <xf borderId="0" fillId="0" fontId="26" numFmtId="0" xfId="0" applyAlignment="1" applyFont="1">
      <alignment readingOrder="0" shrinkToFit="0" vertical="top" wrapText="1"/>
    </xf>
    <xf borderId="10" fillId="0" fontId="26" numFmtId="0" xfId="0" applyAlignment="1" applyBorder="1" applyFont="1">
      <alignment readingOrder="0" shrinkToFit="0" vertical="top" wrapText="1"/>
    </xf>
    <xf borderId="1" fillId="0" fontId="26" numFmtId="0" xfId="0" applyAlignment="1" applyBorder="1" applyFont="1">
      <alignment readingOrder="0" shrinkToFit="0" vertical="top" wrapText="1"/>
    </xf>
    <xf borderId="14" fillId="8" fontId="38" numFmtId="0" xfId="0" applyAlignment="1" applyBorder="1" applyFont="1">
      <alignment horizontal="center" shrinkToFit="0" wrapText="1"/>
    </xf>
    <xf borderId="19" fillId="8" fontId="38" numFmtId="0" xfId="0" applyAlignment="1" applyBorder="1" applyFont="1">
      <alignment horizontal="center" shrinkToFit="0" wrapText="1"/>
    </xf>
    <xf borderId="13" fillId="0" fontId="84" numFmtId="0" xfId="0" applyAlignment="1" applyBorder="1" applyFont="1">
      <alignment horizontal="left" readingOrder="0" shrinkToFit="0" vertical="top" wrapText="1"/>
    </xf>
    <xf borderId="13" fillId="0" fontId="39" numFmtId="0" xfId="0" applyAlignment="1" applyBorder="1" applyFont="1">
      <alignment readingOrder="0" shrinkToFit="0" vertical="top" wrapText="1"/>
    </xf>
    <xf borderId="21" fillId="0" fontId="84" numFmtId="0" xfId="0" applyAlignment="1" applyBorder="1" applyFont="1">
      <alignment horizontal="left" readingOrder="0" shrinkToFit="0" vertical="top" wrapText="1"/>
    </xf>
    <xf borderId="20" fillId="0" fontId="84" numFmtId="0" xfId="0" applyAlignment="1" applyBorder="1" applyFont="1">
      <alignment horizontal="left" readingOrder="0" shrinkToFit="0" vertical="top" wrapText="1"/>
    </xf>
    <xf borderId="1" fillId="0" fontId="39" numFmtId="0" xfId="0" applyAlignment="1" applyBorder="1" applyFont="1">
      <alignment shrinkToFit="0" vertical="top" wrapText="1"/>
    </xf>
    <xf borderId="1" fillId="0" fontId="39" numFmtId="0" xfId="0" applyAlignment="1" applyBorder="1" applyFont="1">
      <alignment readingOrder="0" vertical="top"/>
    </xf>
    <xf borderId="1" fillId="0" fontId="39" numFmtId="0" xfId="0" applyAlignment="1" applyBorder="1" applyFont="1">
      <alignment vertical="top"/>
    </xf>
    <xf borderId="14" fillId="0" fontId="39" numFmtId="0" xfId="0" applyAlignment="1" applyBorder="1" applyFont="1">
      <alignment vertical="top"/>
    </xf>
    <xf borderId="0" fillId="0" fontId="26" numFmtId="0" xfId="0" applyAlignment="1" applyFont="1">
      <alignment readingOrder="0" vertical="top"/>
    </xf>
    <xf borderId="14" fillId="0" fontId="26" numFmtId="0" xfId="0" applyAlignment="1" applyBorder="1" applyFont="1">
      <alignment readingOrder="0" vertical="top"/>
    </xf>
    <xf borderId="21" fillId="0" fontId="26" numFmtId="0" xfId="0" applyAlignment="1" applyBorder="1" applyFont="1">
      <alignment readingOrder="0" vertical="top"/>
    </xf>
    <xf borderId="14" fillId="0" fontId="35" numFmtId="0" xfId="0" applyAlignment="1" applyBorder="1" applyFont="1">
      <alignment readingOrder="0" vertical="top"/>
    </xf>
    <xf borderId="3" fillId="0" fontId="84" numFmtId="0" xfId="0" applyAlignment="1" applyBorder="1" applyFont="1">
      <alignment horizontal="left" readingOrder="0" shrinkToFit="0" vertical="top" wrapText="1"/>
    </xf>
    <xf borderId="13" fillId="13" fontId="43" numFmtId="0" xfId="0" applyAlignment="1" applyBorder="1" applyFont="1">
      <alignment horizontal="left" readingOrder="0" vertical="top"/>
    </xf>
    <xf borderId="13" fillId="0" fontId="39" numFmtId="11" xfId="0" applyAlignment="1" applyBorder="1" applyFont="1" applyNumberFormat="1">
      <alignment readingOrder="0" shrinkToFit="0" vertical="top" wrapText="1"/>
    </xf>
    <xf borderId="2" fillId="13" fontId="43" numFmtId="0" xfId="0" applyAlignment="1" applyBorder="1" applyFont="1">
      <alignment horizontal="left" readingOrder="0" vertical="top"/>
    </xf>
    <xf borderId="13" fillId="0" fontId="26" numFmtId="0" xfId="0" applyAlignment="1" applyBorder="1" applyFont="1">
      <alignment readingOrder="0" shrinkToFit="0" vertical="top" wrapText="1"/>
    </xf>
    <xf borderId="7" fillId="0" fontId="39" numFmtId="0" xfId="0" applyAlignment="1" applyBorder="1" applyFont="1">
      <alignment readingOrder="0" vertical="top"/>
    </xf>
    <xf borderId="7" fillId="7" fontId="81" numFmtId="0" xfId="0" applyAlignment="1" applyBorder="1" applyFont="1">
      <alignment horizontal="center" shrinkToFit="0" wrapText="1"/>
    </xf>
    <xf borderId="15" fillId="7" fontId="81" numFmtId="0" xfId="0" applyAlignment="1" applyBorder="1" applyFont="1">
      <alignment horizontal="center" shrinkToFit="0" wrapText="1"/>
    </xf>
    <xf borderId="13" fillId="0" fontId="39" numFmtId="0" xfId="0" applyAlignment="1" applyBorder="1" applyFont="1">
      <alignment vertical="top"/>
    </xf>
    <xf borderId="13" fillId="13" fontId="39" numFmtId="0" xfId="0" applyAlignment="1" applyBorder="1" applyFont="1">
      <alignment shrinkToFit="0" vertical="top" wrapText="1"/>
    </xf>
    <xf borderId="11" fillId="0" fontId="39" numFmtId="0" xfId="0" applyAlignment="1" applyBorder="1" applyFont="1">
      <alignment vertical="top"/>
    </xf>
    <xf borderId="3" fillId="0" fontId="39" numFmtId="0" xfId="0" applyAlignment="1" applyBorder="1" applyFont="1">
      <alignment shrinkToFit="0" vertical="top" wrapText="1"/>
    </xf>
    <xf borderId="9" fillId="0" fontId="39" numFmtId="0" xfId="0" applyAlignment="1" applyBorder="1" applyFont="1">
      <alignment vertical="top"/>
    </xf>
    <xf borderId="20" fillId="0" fontId="39" numFmtId="0" xfId="0" applyAlignment="1" applyBorder="1" applyFont="1">
      <alignment vertical="top"/>
    </xf>
    <xf borderId="21" fillId="0" fontId="39" numFmtId="0" xfId="0" applyAlignment="1" applyBorder="1" applyFont="1">
      <alignment vertical="top"/>
    </xf>
    <xf borderId="10" fillId="0" fontId="39" numFmtId="0" xfId="0" applyAlignment="1" applyBorder="1" applyFont="1">
      <alignment shrinkToFit="0" vertical="top" wrapText="1"/>
    </xf>
    <xf borderId="11" fillId="0" fontId="39" numFmtId="0" xfId="0" applyAlignment="1" applyBorder="1" applyFont="1">
      <alignment vertical="top"/>
    </xf>
    <xf borderId="6" fillId="0" fontId="86" numFmtId="0" xfId="0" applyBorder="1" applyFont="1"/>
    <xf borderId="6" fillId="0" fontId="39" numFmtId="0" xfId="0" applyAlignment="1" applyBorder="1" applyFont="1">
      <alignment vertical="top"/>
    </xf>
    <xf borderId="2" fillId="13" fontId="39" numFmtId="0" xfId="0" applyAlignment="1" applyBorder="1" applyFont="1">
      <alignment readingOrder="0" vertical="top"/>
    </xf>
    <xf borderId="0" fillId="13" fontId="39" numFmtId="0" xfId="0" applyAlignment="1" applyFont="1">
      <alignment vertical="top"/>
    </xf>
    <xf borderId="21" fillId="13" fontId="39" numFmtId="0" xfId="0" applyAlignment="1" applyBorder="1" applyFont="1">
      <alignment vertical="top"/>
    </xf>
    <xf borderId="2" fillId="0" fontId="39" numFmtId="0" xfId="0" applyAlignment="1" applyBorder="1" applyFont="1">
      <alignment shrinkToFit="0" vertical="top" wrapText="1"/>
    </xf>
    <xf borderId="11" fillId="0" fontId="51" numFmtId="0" xfId="0" applyAlignment="1" applyBorder="1" applyFont="1">
      <alignment readingOrder="0" shrinkToFit="0" vertical="top" wrapText="1"/>
    </xf>
    <xf borderId="6" fillId="0" fontId="51" numFmtId="0" xfId="0" applyAlignment="1" applyBorder="1" applyFont="1">
      <alignment readingOrder="0" shrinkToFit="0" vertical="top" wrapText="1"/>
    </xf>
    <xf borderId="0" fillId="0" fontId="39" numFmtId="0" xfId="0" applyAlignment="1" applyFont="1">
      <alignment shrinkToFit="0" vertical="top" wrapText="1"/>
    </xf>
    <xf borderId="0" fillId="0" fontId="87" numFmtId="0" xfId="0" applyAlignment="1" applyFont="1">
      <alignment readingOrder="0" shrinkToFit="0" vertical="top" wrapText="0"/>
    </xf>
    <xf borderId="13" fillId="7" fontId="81" numFmtId="0" xfId="0" applyAlignment="1" applyBorder="1" applyFont="1">
      <alignment horizontal="center" readingOrder="0" shrinkToFit="0" vertical="top" wrapText="1"/>
    </xf>
    <xf borderId="22" fillId="7" fontId="81" numFmtId="0" xfId="0" applyAlignment="1" applyBorder="1" applyFont="1">
      <alignment horizontal="center" readingOrder="0" shrinkToFit="0" vertical="top" wrapText="1"/>
    </xf>
    <xf borderId="15" fillId="7" fontId="81" numFmtId="0" xfId="0" applyAlignment="1" applyBorder="1" applyFont="1">
      <alignment horizontal="center" readingOrder="0" shrinkToFit="0" vertical="top" wrapText="1"/>
    </xf>
    <xf borderId="13" fillId="3" fontId="26" numFmtId="0" xfId="0" applyAlignment="1" applyBorder="1" applyFont="1">
      <alignment horizontal="center" readingOrder="0" shrinkToFit="0" vertical="top" wrapText="1"/>
    </xf>
    <xf borderId="14" fillId="3" fontId="26" numFmtId="0" xfId="0" applyAlignment="1" applyBorder="1" applyFont="1">
      <alignment horizontal="center" readingOrder="0" shrinkToFit="0" vertical="top" wrapText="1"/>
    </xf>
    <xf borderId="14" fillId="10" fontId="38" numFmtId="0" xfId="0" applyAlignment="1" applyBorder="1" applyFont="1">
      <alignment horizontal="center" shrinkToFit="0" vertical="top" wrapText="1"/>
    </xf>
    <xf borderId="16" fillId="8" fontId="38" numFmtId="0" xfId="0" applyAlignment="1" applyBorder="1" applyFont="1">
      <alignment horizontal="center" shrinkToFit="0" vertical="top" wrapText="1"/>
    </xf>
    <xf borderId="17" fillId="8" fontId="38" numFmtId="0" xfId="0" applyAlignment="1" applyBorder="1" applyFont="1">
      <alignment horizontal="center" shrinkToFit="0" vertical="top" wrapText="1"/>
    </xf>
    <xf borderId="18" fillId="7" fontId="81" numFmtId="0" xfId="0" applyAlignment="1" applyBorder="1" applyFont="1">
      <alignment horizontal="center" shrinkToFit="0" vertical="top" wrapText="1"/>
    </xf>
    <xf borderId="17" fillId="7" fontId="81" numFmtId="0" xfId="0" applyAlignment="1" applyBorder="1" applyFont="1">
      <alignment horizontal="center" shrinkToFit="0" vertical="top" wrapText="1"/>
    </xf>
    <xf borderId="15" fillId="7" fontId="81" numFmtId="0" xfId="0" applyAlignment="1" applyBorder="1" applyFont="1">
      <alignment horizontal="center" shrinkToFit="0" vertical="top" wrapText="1"/>
    </xf>
    <xf borderId="17" fillId="7" fontId="38" numFmtId="0" xfId="0" applyAlignment="1" applyBorder="1" applyFont="1">
      <alignment horizontal="center" readingOrder="0" shrinkToFit="0" vertical="top" wrapText="1"/>
    </xf>
    <xf borderId="17" fillId="7" fontId="38" numFmtId="0" xfId="0" applyAlignment="1" applyBorder="1" applyFont="1">
      <alignment horizontal="center" shrinkToFit="0" vertical="top" wrapText="1"/>
    </xf>
    <xf borderId="16" fillId="7" fontId="38" numFmtId="0" xfId="0" applyAlignment="1" applyBorder="1" applyFont="1">
      <alignment horizontal="center" shrinkToFit="0" vertical="top" wrapText="1"/>
    </xf>
    <xf borderId="14" fillId="16" fontId="39" numFmtId="0" xfId="0" applyAlignment="1" applyBorder="1" applyFill="1" applyFont="1">
      <alignment readingOrder="0" shrinkToFit="0" vertical="top" wrapText="1"/>
    </xf>
    <xf borderId="8" fillId="0" fontId="39" numFmtId="0" xfId="0" applyAlignment="1" applyBorder="1" applyFont="1">
      <alignment readingOrder="0" shrinkToFit="0" vertical="top" wrapText="1"/>
    </xf>
    <xf borderId="20" fillId="16" fontId="39" numFmtId="0" xfId="0" applyAlignment="1" applyBorder="1" applyFont="1">
      <alignment readingOrder="0" shrinkToFit="0" vertical="top" wrapText="1"/>
    </xf>
    <xf borderId="20" fillId="16" fontId="39" numFmtId="0" xfId="0" applyAlignment="1" applyBorder="1" applyFont="1">
      <alignment shrinkToFit="0" vertical="top" wrapText="1"/>
    </xf>
    <xf borderId="8" fillId="0" fontId="39" numFmtId="0" xfId="0" applyAlignment="1" applyBorder="1" applyFont="1">
      <alignment shrinkToFit="0" vertical="top" wrapText="1"/>
    </xf>
    <xf borderId="9" fillId="17" fontId="39" numFmtId="0" xfId="0" applyAlignment="1" applyBorder="1" applyFill="1" applyFont="1">
      <alignment readingOrder="0" shrinkToFit="0" vertical="top" wrapText="1"/>
    </xf>
    <xf borderId="13" fillId="17" fontId="39" numFmtId="0" xfId="0" applyAlignment="1" applyBorder="1" applyFont="1">
      <alignment readingOrder="0" shrinkToFit="0" vertical="top" wrapText="1"/>
    </xf>
    <xf borderId="13" fillId="17" fontId="39" numFmtId="0" xfId="0" applyAlignment="1" applyBorder="1" applyFont="1">
      <alignment shrinkToFit="0" vertical="top" wrapText="1"/>
    </xf>
    <xf borderId="9" fillId="17" fontId="39" numFmtId="0" xfId="0" applyAlignment="1" applyBorder="1" applyFont="1">
      <alignment shrinkToFit="0" vertical="top" wrapText="1"/>
    </xf>
    <xf borderId="20" fillId="0" fontId="39" numFmtId="0" xfId="0" applyAlignment="1" applyBorder="1" applyFont="1">
      <alignment vertical="top"/>
    </xf>
    <xf borderId="9" fillId="0" fontId="39" numFmtId="0" xfId="0" applyAlignment="1" applyBorder="1" applyFont="1">
      <alignment vertical="top"/>
    </xf>
    <xf borderId="3" fillId="0" fontId="39" numFmtId="0" xfId="0" applyAlignment="1" applyBorder="1" applyFont="1">
      <alignment vertical="top"/>
    </xf>
    <xf borderId="10" fillId="0" fontId="39" numFmtId="0" xfId="0" applyAlignment="1" applyBorder="1" applyFont="1">
      <alignment vertical="top"/>
    </xf>
    <xf borderId="4" fillId="0" fontId="35" numFmtId="0" xfId="0" applyAlignment="1" applyBorder="1" applyFont="1">
      <alignment vertical="top"/>
    </xf>
    <xf borderId="6" fillId="18" fontId="39" numFmtId="0" xfId="0" applyAlignment="1" applyBorder="1" applyFill="1" applyFont="1">
      <alignment readingOrder="0" vertical="top"/>
    </xf>
    <xf borderId="13" fillId="18" fontId="39" numFmtId="0" xfId="0" applyAlignment="1" applyBorder="1" applyFont="1">
      <alignment vertical="top"/>
    </xf>
    <xf borderId="13" fillId="18" fontId="39" numFmtId="0" xfId="0" applyAlignment="1" applyBorder="1" applyFont="1">
      <alignment readingOrder="0" vertical="top"/>
    </xf>
    <xf borderId="13" fillId="18" fontId="39" numFmtId="0" xfId="0" applyAlignment="1" applyBorder="1" applyFont="1">
      <alignment shrinkToFit="0" vertical="top" wrapText="1"/>
    </xf>
    <xf borderId="13" fillId="18" fontId="39" numFmtId="0" xfId="0" applyAlignment="1" applyBorder="1" applyFont="1">
      <alignment readingOrder="0" shrinkToFit="0" vertical="top" wrapText="1"/>
    </xf>
    <xf borderId="6" fillId="0" fontId="39" numFmtId="0" xfId="0" applyAlignment="1" applyBorder="1" applyFont="1">
      <alignment vertical="top"/>
    </xf>
    <xf borderId="9" fillId="18" fontId="39" numFmtId="0" xfId="0" applyAlignment="1" applyBorder="1" applyFont="1">
      <alignment readingOrder="0" vertical="top"/>
    </xf>
    <xf borderId="6" fillId="0" fontId="39" numFmtId="0" xfId="0" applyAlignment="1" applyBorder="1" applyFont="1">
      <alignment horizontal="right" vertical="top"/>
    </xf>
    <xf borderId="9" fillId="0" fontId="39" numFmtId="0" xfId="0" applyAlignment="1" applyBorder="1" applyFont="1">
      <alignment horizontal="right" vertical="top"/>
    </xf>
    <xf borderId="21" fillId="0" fontId="39" numFmtId="0" xfId="0" applyAlignment="1" applyBorder="1" applyFont="1">
      <alignment vertical="top"/>
    </xf>
    <xf borderId="6" fillId="18" fontId="39" numFmtId="0" xfId="0" applyAlignment="1" applyBorder="1" applyFont="1">
      <alignment readingOrder="0" shrinkToFit="0" vertical="top" wrapText="1"/>
    </xf>
    <xf borderId="9" fillId="18" fontId="39" numFmtId="0" xfId="0" applyAlignment="1" applyBorder="1" applyFont="1">
      <alignment readingOrder="0" shrinkToFit="0" vertical="top" wrapText="1"/>
    </xf>
    <xf borderId="6" fillId="17" fontId="39" numFmtId="0" xfId="0" applyAlignment="1" applyBorder="1" applyFont="1">
      <alignment readingOrder="0" shrinkToFit="0" vertical="top" wrapText="1"/>
    </xf>
    <xf borderId="2" fillId="0" fontId="39" numFmtId="0" xfId="0" applyAlignment="1" applyBorder="1" applyFont="1">
      <alignment shrinkToFit="0" vertical="top" wrapText="1"/>
    </xf>
    <xf borderId="10" fillId="16" fontId="39" numFmtId="0" xfId="0" applyAlignment="1" applyBorder="1" applyFont="1">
      <alignment shrinkToFit="0" vertical="top" wrapText="1"/>
    </xf>
    <xf borderId="8" fillId="0" fontId="39" numFmtId="0" xfId="0" applyAlignment="1" applyBorder="1" applyFont="1">
      <alignment vertical="top"/>
    </xf>
    <xf borderId="14" fillId="18" fontId="39" numFmtId="0" xfId="0" applyAlignment="1" applyBorder="1" applyFont="1">
      <alignment readingOrder="0" shrinkToFit="0" vertical="top" wrapText="1"/>
    </xf>
    <xf borderId="9" fillId="18" fontId="39" numFmtId="0" xfId="0" applyAlignment="1" applyBorder="1" applyFont="1">
      <alignment shrinkToFit="0" vertical="top" wrapText="1"/>
    </xf>
    <xf borderId="20" fillId="18" fontId="39" numFmtId="0" xfId="0" applyAlignment="1" applyBorder="1" applyFont="1">
      <alignment readingOrder="0" shrinkToFit="0" vertical="top" wrapText="1"/>
    </xf>
    <xf borderId="21" fillId="18" fontId="39" numFmtId="0" xfId="0" applyAlignment="1" applyBorder="1" applyFont="1">
      <alignment readingOrder="0" shrinkToFit="0" vertical="top" wrapText="1"/>
    </xf>
    <xf borderId="8" fillId="0" fontId="35" numFmtId="0" xfId="0" applyAlignment="1" applyBorder="1" applyFont="1">
      <alignment vertical="top"/>
    </xf>
    <xf borderId="2" fillId="0" fontId="35" numFmtId="0" xfId="0" applyAlignment="1" applyBorder="1" applyFont="1">
      <alignment vertical="top"/>
    </xf>
    <xf borderId="1" fillId="12" fontId="39" numFmtId="0" xfId="0" applyAlignment="1" applyBorder="1" applyFont="1">
      <alignment readingOrder="0" shrinkToFit="0" vertical="top" wrapText="1"/>
    </xf>
    <xf borderId="10" fillId="12" fontId="39" numFmtId="0" xfId="0" applyAlignment="1" applyBorder="1" applyFont="1">
      <alignment shrinkToFit="0" vertical="top" wrapText="1"/>
    </xf>
    <xf borderId="14" fillId="10" fontId="39" numFmtId="0" xfId="0" applyAlignment="1" applyBorder="1" applyFont="1">
      <alignment vertical="top"/>
    </xf>
    <xf borderId="21" fillId="10" fontId="39" numFmtId="0" xfId="0" applyAlignment="1" applyBorder="1" applyFont="1">
      <alignment shrinkToFit="0" vertical="top" wrapText="1"/>
    </xf>
    <xf borderId="4" fillId="2" fontId="39" numFmtId="0" xfId="0" applyAlignment="1" applyBorder="1" applyFont="1">
      <alignment readingOrder="0" shrinkToFit="0" vertical="top" wrapText="1"/>
    </xf>
    <xf borderId="7" fillId="2" fontId="39" numFmtId="0" xfId="0" applyAlignment="1" applyBorder="1" applyFont="1">
      <alignment shrinkToFit="0" vertical="top" wrapText="1"/>
    </xf>
    <xf borderId="13" fillId="18" fontId="35" numFmtId="0" xfId="0" applyAlignment="1" applyBorder="1" applyFont="1">
      <alignment vertical="top"/>
    </xf>
    <xf borderId="7" fillId="14" fontId="39" numFmtId="0" xfId="0" applyAlignment="1" applyBorder="1" applyFont="1">
      <alignment readingOrder="0" shrinkToFit="0" vertical="top" wrapText="1"/>
    </xf>
    <xf borderId="7" fillId="14" fontId="39" numFmtId="0" xfId="0" applyAlignment="1" applyBorder="1" applyFont="1">
      <alignment shrinkToFit="0" vertical="top" wrapText="1"/>
    </xf>
    <xf borderId="13" fillId="14" fontId="39" numFmtId="0" xfId="0" applyAlignment="1" applyBorder="1" applyFont="1">
      <alignment shrinkToFit="0" vertical="top" wrapText="1"/>
    </xf>
    <xf borderId="7" fillId="7" fontId="39" numFmtId="0" xfId="0" applyAlignment="1" applyBorder="1" applyFont="1">
      <alignment vertical="top"/>
    </xf>
    <xf borderId="7" fillId="7" fontId="39" numFmtId="0" xfId="0" applyAlignment="1" applyBorder="1" applyFont="1">
      <alignment shrinkToFit="0" vertical="top" wrapText="1"/>
    </xf>
    <xf borderId="13" fillId="8" fontId="39" numFmtId="0" xfId="0" applyAlignment="1" applyBorder="1" applyFont="1">
      <alignment readingOrder="0" shrinkToFit="0" vertical="top" wrapText="1"/>
    </xf>
    <xf borderId="13" fillId="8" fontId="39" numFmtId="0" xfId="0" applyAlignment="1" applyBorder="1" applyFont="1">
      <alignment shrinkToFit="0" vertical="top" wrapText="1"/>
    </xf>
    <xf borderId="7" fillId="8" fontId="39" numFmtId="0" xfId="0" applyAlignment="1" applyBorder="1" applyFont="1">
      <alignment shrinkToFit="0" vertical="top" wrapText="1"/>
    </xf>
    <xf borderId="13" fillId="0" fontId="39" numFmtId="0" xfId="0" applyAlignment="1" applyBorder="1" applyFont="1">
      <alignment horizontal="center" shrinkToFit="0" vertical="top" wrapText="1"/>
    </xf>
    <xf borderId="13" fillId="0" fontId="39" numFmtId="0" xfId="0" applyAlignment="1" applyBorder="1" applyFont="1">
      <alignment horizontal="center" shrinkToFit="0" vertical="top" wrapText="1"/>
    </xf>
    <xf borderId="1" fillId="8" fontId="39" numFmtId="0" xfId="0" applyAlignment="1" applyBorder="1" applyFont="1">
      <alignment shrinkToFit="0" vertical="top" wrapText="1"/>
    </xf>
    <xf borderId="6" fillId="0" fontId="35" numFmtId="0" xfId="0" applyAlignment="1" applyBorder="1" applyFont="1">
      <alignment vertical="top"/>
    </xf>
    <xf borderId="14" fillId="3" fontId="39" numFmtId="0" xfId="0" applyAlignment="1" applyBorder="1" applyFont="1">
      <alignment readingOrder="0" shrinkToFit="0" vertical="top" wrapText="1"/>
    </xf>
    <xf borderId="20" fillId="3" fontId="39" numFmtId="0" xfId="0" applyAlignment="1" applyBorder="1" applyFont="1">
      <alignment shrinkToFit="0" vertical="top" wrapText="1"/>
    </xf>
    <xf borderId="20" fillId="3" fontId="39" numFmtId="0" xfId="0" applyAlignment="1" applyBorder="1" applyFont="1">
      <alignment shrinkToFit="0" vertical="top" wrapText="1"/>
    </xf>
    <xf borderId="13" fillId="0" fontId="39" numFmtId="0" xfId="0" applyAlignment="1" applyBorder="1" applyFont="1">
      <alignment horizontal="right" vertical="top"/>
    </xf>
    <xf borderId="21" fillId="3" fontId="39" numFmtId="0" xfId="0" applyAlignment="1" applyBorder="1" applyFont="1">
      <alignment shrinkToFit="0" vertical="top" wrapText="1"/>
    </xf>
    <xf borderId="21" fillId="18" fontId="39" numFmtId="0" xfId="0" applyAlignment="1" applyBorder="1" applyFont="1">
      <alignment shrinkToFit="0" vertical="top" wrapText="1"/>
    </xf>
    <xf borderId="9" fillId="18" fontId="39" numFmtId="0" xfId="0" applyAlignment="1" applyBorder="1" applyFont="1">
      <alignment shrinkToFit="0" vertical="top" wrapText="1"/>
    </xf>
    <xf borderId="13" fillId="18" fontId="39" numFmtId="0" xfId="0" applyAlignment="1" applyBorder="1" applyFont="1">
      <alignment shrinkToFit="0" vertical="top" wrapText="1"/>
    </xf>
    <xf borderId="21" fillId="4" fontId="39" numFmtId="0" xfId="0" applyAlignment="1" applyBorder="1" applyFont="1">
      <alignment readingOrder="0" shrinkToFit="0" vertical="top" wrapText="1"/>
    </xf>
    <xf borderId="13" fillId="4" fontId="39" numFmtId="0" xfId="0" applyAlignment="1" applyBorder="1" applyFont="1">
      <alignment shrinkToFit="0" vertical="top" wrapText="1"/>
    </xf>
    <xf borderId="1" fillId="0" fontId="39" numFmtId="0" xfId="0" applyAlignment="1" applyBorder="1" applyFont="1">
      <alignment shrinkToFit="0" vertical="top" wrapText="1"/>
    </xf>
    <xf borderId="7" fillId="4" fontId="39" numFmtId="0" xfId="0" applyAlignment="1" applyBorder="1" applyFont="1">
      <alignment shrinkToFit="0" vertical="top" wrapText="1"/>
    </xf>
    <xf borderId="4" fillId="0" fontId="39" numFmtId="0" xfId="0" applyAlignment="1" applyBorder="1" applyFont="1">
      <alignment shrinkToFit="0" vertical="top" wrapText="1"/>
    </xf>
    <xf borderId="5" fillId="0" fontId="39" numFmtId="0" xfId="0" applyAlignment="1" applyBorder="1" applyFont="1">
      <alignment shrinkToFit="0" vertical="top" wrapText="1"/>
    </xf>
    <xf borderId="21" fillId="18" fontId="35" numFmtId="0" xfId="0" applyAlignment="1" applyBorder="1" applyFont="1">
      <alignment vertical="top"/>
    </xf>
    <xf borderId="8" fillId="0" fontId="39" numFmtId="0" xfId="0" applyAlignment="1" applyBorder="1" applyFont="1">
      <alignment shrinkToFit="0" vertical="top" wrapText="1"/>
    </xf>
    <xf borderId="13" fillId="2" fontId="39" numFmtId="0" xfId="0" applyAlignment="1" applyBorder="1" applyFont="1">
      <alignment readingOrder="0" shrinkToFit="0" vertical="top" wrapText="1"/>
    </xf>
    <xf borderId="13" fillId="2" fontId="39" numFmtId="0" xfId="0" applyAlignment="1" applyBorder="1" applyFont="1">
      <alignment shrinkToFit="0" vertical="top" wrapText="1"/>
    </xf>
    <xf borderId="13" fillId="7" fontId="39" numFmtId="0" xfId="0" applyAlignment="1" applyBorder="1" applyFont="1">
      <alignment readingOrder="0" shrinkToFit="0" vertical="top" wrapText="1"/>
    </xf>
    <xf borderId="7" fillId="8" fontId="39" numFmtId="0" xfId="0" applyAlignment="1" applyBorder="1" applyFont="1">
      <alignment readingOrder="0" shrinkToFit="0" vertical="top" wrapText="1"/>
    </xf>
    <xf borderId="21" fillId="0" fontId="1" numFmtId="0" xfId="0" applyBorder="1" applyFont="1"/>
    <xf borderId="13" fillId="10" fontId="39" numFmtId="0" xfId="0" applyAlignment="1" applyBorder="1" applyFont="1">
      <alignment readingOrder="0" shrinkToFit="0" vertical="top" wrapText="1"/>
    </xf>
    <xf borderId="13" fillId="10" fontId="39" numFmtId="0" xfId="0" applyAlignment="1" applyBorder="1" applyFont="1">
      <alignment shrinkToFit="0" vertical="top" wrapText="1"/>
    </xf>
    <xf borderId="7" fillId="10" fontId="39" numFmtId="0" xfId="0" applyAlignment="1" applyBorder="1" applyFont="1">
      <alignment shrinkToFit="0" vertical="top" wrapText="1"/>
    </xf>
    <xf borderId="2" fillId="18" fontId="39" numFmtId="0" xfId="0" applyAlignment="1" applyBorder="1" applyFont="1">
      <alignment readingOrder="0" shrinkToFit="0" vertical="top" wrapText="1"/>
    </xf>
    <xf borderId="2" fillId="0" fontId="86" numFmtId="0" xfId="0" applyBorder="1" applyFont="1"/>
    <xf borderId="3" fillId="0" fontId="86" numFmtId="0" xfId="0" applyBorder="1" applyFont="1"/>
    <xf borderId="11" fillId="0" fontId="86" numFmtId="0" xfId="0" applyBorder="1" applyFont="1"/>
    <xf borderId="5" fillId="0" fontId="86" numFmtId="0" xfId="0" applyBorder="1" applyFont="1"/>
    <xf borderId="13" fillId="12" fontId="39" numFmtId="0" xfId="0" applyAlignment="1" applyBorder="1" applyFont="1">
      <alignment readingOrder="0" shrinkToFit="0" vertical="top" wrapText="1"/>
    </xf>
    <xf borderId="13" fillId="12" fontId="39" numFmtId="0" xfId="0" applyAlignment="1" applyBorder="1" applyFont="1">
      <alignment shrinkToFit="0" vertical="top" wrapText="1"/>
    </xf>
    <xf borderId="13" fillId="3" fontId="39" numFmtId="0" xfId="0" applyAlignment="1" applyBorder="1" applyFont="1">
      <alignment readingOrder="0" shrinkToFit="0" vertical="top" wrapText="1"/>
    </xf>
    <xf borderId="13" fillId="16" fontId="39" numFmtId="0" xfId="0" applyAlignment="1" applyBorder="1" applyFont="1">
      <alignment readingOrder="0" shrinkToFit="0" vertical="top" wrapText="1"/>
    </xf>
    <xf borderId="13" fillId="16" fontId="39" numFmtId="0" xfId="0" applyAlignment="1" applyBorder="1" applyFont="1">
      <alignment shrinkToFit="0" vertical="top" wrapText="1"/>
    </xf>
    <xf borderId="9" fillId="18" fontId="35" numFmtId="0" xfId="0" applyAlignment="1" applyBorder="1" applyFont="1">
      <alignment vertical="top"/>
    </xf>
    <xf borderId="6" fillId="18" fontId="35" numFmtId="0" xfId="0" applyAlignment="1" applyBorder="1" applyFont="1">
      <alignment vertical="top"/>
    </xf>
    <xf borderId="13" fillId="4" fontId="39" numFmtId="0" xfId="0" applyAlignment="1" applyBorder="1" applyFont="1">
      <alignment readingOrder="0" shrinkToFit="0" vertical="top" wrapText="1"/>
    </xf>
    <xf borderId="13" fillId="3" fontId="39" numFmtId="0" xfId="0" applyAlignment="1" applyBorder="1" applyFont="1">
      <alignment shrinkToFit="0" vertical="top" wrapText="1"/>
    </xf>
    <xf borderId="13" fillId="11" fontId="39" numFmtId="0" xfId="0" applyAlignment="1" applyBorder="1" applyFont="1">
      <alignment readingOrder="0" shrinkToFit="0" vertical="top" wrapText="1"/>
    </xf>
    <xf borderId="13" fillId="11" fontId="39" numFmtId="0" xfId="0" applyAlignment="1" applyBorder="1" applyFont="1">
      <alignment shrinkToFit="0" vertical="top" wrapText="1"/>
    </xf>
    <xf borderId="14" fillId="11" fontId="39" numFmtId="0" xfId="0" applyAlignment="1" applyBorder="1" applyFont="1">
      <alignment shrinkToFit="0" vertical="top" wrapText="1"/>
    </xf>
    <xf borderId="1" fillId="4" fontId="39" numFmtId="0" xfId="0" applyAlignment="1" applyBorder="1" applyFont="1">
      <alignment readingOrder="0" shrinkToFit="0" vertical="top" wrapText="1"/>
    </xf>
    <xf borderId="10" fillId="4" fontId="39" numFmtId="0" xfId="0" applyAlignment="1" applyBorder="1" applyFont="1">
      <alignment readingOrder="0" shrinkToFit="0" vertical="top" wrapText="1"/>
    </xf>
    <xf borderId="4" fillId="4" fontId="39" numFmtId="0" xfId="0" applyAlignment="1" applyBorder="1" applyFont="1">
      <alignment readingOrder="0" shrinkToFit="0" vertical="top" wrapText="1"/>
    </xf>
    <xf borderId="4" fillId="8" fontId="39" numFmtId="0" xfId="0" applyAlignment="1" applyBorder="1" applyFont="1">
      <alignment readingOrder="0" shrinkToFit="0" vertical="top" wrapText="1"/>
    </xf>
    <xf borderId="0" fillId="0" fontId="39" numFmtId="0" xfId="0" applyAlignment="1" applyFont="1">
      <alignment readingOrder="0" shrinkToFit="0" vertical="top" wrapText="0"/>
    </xf>
    <xf borderId="7" fillId="7" fontId="39" numFmtId="0" xfId="0" applyAlignment="1" applyBorder="1" applyFont="1">
      <alignment readingOrder="0" shrinkToFit="0" vertical="top" wrapText="1"/>
    </xf>
    <xf borderId="13" fillId="0" fontId="88" numFmtId="0" xfId="0" applyAlignment="1" applyBorder="1" applyFont="1">
      <alignment readingOrder="0" shrinkToFit="0" vertical="top" wrapText="1"/>
    </xf>
    <xf borderId="21" fillId="17" fontId="39" numFmtId="0" xfId="0" applyAlignment="1" applyBorder="1" applyFont="1">
      <alignment readingOrder="0" shrinkToFit="0" vertical="top" wrapText="1"/>
    </xf>
    <xf borderId="21" fillId="17" fontId="39" numFmtId="0" xfId="0" applyAlignment="1" applyBorder="1" applyFont="1">
      <alignment shrinkToFit="0" vertical="top" wrapText="1"/>
    </xf>
    <xf borderId="13" fillId="17" fontId="39" numFmtId="0" xfId="0" applyAlignment="1" applyBorder="1" applyFont="1">
      <alignment shrinkToFit="0" vertical="top" wrapText="1"/>
    </xf>
    <xf borderId="13" fillId="0" fontId="39" numFmtId="0" xfId="0" applyAlignment="1" applyBorder="1" applyFont="1">
      <alignment horizontal="right" readingOrder="0" vertical="top"/>
    </xf>
    <xf borderId="14" fillId="12" fontId="39" numFmtId="0" xfId="0" applyAlignment="1" applyBorder="1" applyFont="1">
      <alignment shrinkToFit="0" vertical="top" wrapText="1"/>
    </xf>
    <xf borderId="1" fillId="10" fontId="39" numFmtId="0" xfId="0" applyAlignment="1" applyBorder="1" applyFont="1">
      <alignment readingOrder="0" shrinkToFit="0" vertical="top" wrapText="1"/>
    </xf>
    <xf borderId="10" fillId="10" fontId="39" numFmtId="0" xfId="0" applyAlignment="1" applyBorder="1" applyFont="1">
      <alignment shrinkToFit="0" vertical="top" wrapText="1"/>
    </xf>
    <xf borderId="4" fillId="10" fontId="39" numFmtId="0" xfId="0" applyAlignment="1" applyBorder="1" applyFont="1">
      <alignment shrinkToFit="0" vertical="top" wrapText="1"/>
    </xf>
    <xf borderId="21" fillId="2" fontId="39" numFmtId="0" xfId="0" applyAlignment="1" applyBorder="1" applyFont="1">
      <alignment readingOrder="0" shrinkToFit="0" vertical="top" wrapText="1"/>
    </xf>
    <xf borderId="13" fillId="18" fontId="35" numFmtId="0" xfId="0" applyAlignment="1" applyBorder="1" applyFont="1">
      <alignment readingOrder="0" vertical="top"/>
    </xf>
    <xf borderId="13" fillId="14" fontId="39" numFmtId="0" xfId="0" applyAlignment="1" applyBorder="1" applyFont="1">
      <alignment readingOrder="0" shrinkToFit="0" vertical="top" wrapText="1"/>
    </xf>
    <xf borderId="14" fillId="14" fontId="39" numFmtId="0" xfId="0" applyAlignment="1" applyBorder="1" applyFont="1">
      <alignment shrinkToFit="0" vertical="top" wrapText="1"/>
    </xf>
    <xf borderId="1" fillId="7" fontId="39" numFmtId="0" xfId="0" applyAlignment="1" applyBorder="1" applyFont="1">
      <alignment readingOrder="0" shrinkToFit="0" vertical="top" wrapText="1"/>
    </xf>
    <xf borderId="10" fillId="7" fontId="39" numFmtId="0" xfId="0" applyAlignment="1" applyBorder="1" applyFont="1">
      <alignment readingOrder="0" shrinkToFit="0" vertical="top" wrapText="1"/>
    </xf>
    <xf borderId="3" fillId="18" fontId="39" numFmtId="0" xfId="0" applyAlignment="1" applyBorder="1" applyFont="1">
      <alignment readingOrder="0" shrinkToFit="0" vertical="top" wrapText="1"/>
    </xf>
    <xf borderId="10" fillId="7" fontId="39" numFmtId="0" xfId="0" applyAlignment="1" applyBorder="1" applyFont="1">
      <alignment shrinkToFit="0" vertical="top" wrapText="1"/>
    </xf>
    <xf borderId="4" fillId="7" fontId="39" numFmtId="0" xfId="0" applyAlignment="1" applyBorder="1" applyFont="1">
      <alignment shrinkToFit="0" vertical="top" wrapText="1"/>
    </xf>
    <xf borderId="10" fillId="8" fontId="39" numFmtId="0" xfId="0" applyAlignment="1" applyBorder="1" applyFont="1">
      <alignment readingOrder="0" shrinkToFit="0" vertical="top" wrapText="1"/>
    </xf>
    <xf borderId="4" fillId="8" fontId="39" numFmtId="0" xfId="0" applyAlignment="1" applyBorder="1" applyFont="1">
      <alignment shrinkToFit="0" vertical="top" wrapText="1"/>
    </xf>
    <xf borderId="21" fillId="11" fontId="39" numFmtId="0" xfId="0" applyAlignment="1" applyBorder="1" applyFont="1">
      <alignment shrinkToFit="0" vertical="top" wrapText="1"/>
    </xf>
    <xf borderId="21" fillId="3" fontId="39" numFmtId="0" xfId="0" applyAlignment="1" applyBorder="1" applyFont="1">
      <alignment readingOrder="0" shrinkToFit="0" vertical="top" wrapText="1"/>
    </xf>
    <xf borderId="0" fillId="0" fontId="87" numFmtId="0" xfId="0" applyAlignment="1" applyFont="1">
      <alignment readingOrder="0" shrinkToFit="0" vertical="top" wrapText="1"/>
    </xf>
    <xf borderId="13" fillId="7" fontId="81" numFmtId="0" xfId="0" applyAlignment="1" applyBorder="1" applyFont="1">
      <alignment horizontal="center" shrinkToFit="0" vertical="top" wrapText="1"/>
    </xf>
    <xf borderId="22" fillId="7" fontId="81" numFmtId="0" xfId="0" applyAlignment="1" applyBorder="1" applyFont="1">
      <alignment horizontal="center" shrinkToFit="0" vertical="top" wrapText="1"/>
    </xf>
    <xf borderId="13" fillId="7" fontId="81" numFmtId="0" xfId="0" applyAlignment="1" applyBorder="1" applyFont="1">
      <alignment horizontal="center" shrinkToFit="0" vertical="top" wrapText="1"/>
    </xf>
    <xf borderId="14" fillId="8" fontId="38" numFmtId="0" xfId="0" applyAlignment="1" applyBorder="1" applyFont="1">
      <alignment horizontal="center" shrinkToFit="0" vertical="top" wrapText="1"/>
    </xf>
    <xf borderId="19" fillId="8" fontId="38" numFmtId="0" xfId="0" applyAlignment="1" applyBorder="1" applyFont="1">
      <alignment horizontal="center" shrinkToFit="0" vertical="top" wrapText="1"/>
    </xf>
    <xf borderId="27" fillId="7" fontId="81" numFmtId="0" xfId="0" applyAlignment="1" applyBorder="1" applyFont="1">
      <alignment horizontal="center" shrinkToFit="0" vertical="top" wrapText="1"/>
    </xf>
    <xf borderId="19" fillId="7" fontId="81" numFmtId="0" xfId="0" applyAlignment="1" applyBorder="1" applyFont="1">
      <alignment horizontal="center" shrinkToFit="0" vertical="top" wrapText="1"/>
    </xf>
    <xf borderId="1" fillId="7" fontId="81" numFmtId="0" xfId="0" applyAlignment="1" applyBorder="1" applyFont="1">
      <alignment horizontal="center" shrinkToFit="0" vertical="top" wrapText="1"/>
    </xf>
    <xf borderId="19" fillId="7" fontId="38" numFmtId="0" xfId="0" applyAlignment="1" applyBorder="1" applyFont="1">
      <alignment horizontal="center" readingOrder="0" shrinkToFit="0" vertical="top" wrapText="1"/>
    </xf>
    <xf borderId="19" fillId="7" fontId="38" numFmtId="0" xfId="0" applyAlignment="1" applyBorder="1" applyFont="1">
      <alignment horizontal="center" shrinkToFit="0" vertical="top" wrapText="1"/>
    </xf>
    <xf borderId="14" fillId="7" fontId="38" numFmtId="0" xfId="0" applyAlignment="1" applyBorder="1" applyFont="1">
      <alignment horizontal="center" shrinkToFit="0" vertical="top" wrapText="1"/>
    </xf>
    <xf borderId="21" fillId="0" fontId="89" numFmtId="0" xfId="0" applyAlignment="1" applyBorder="1" applyFont="1">
      <alignment readingOrder="0" shrinkToFit="0" vertical="top" wrapText="1"/>
    </xf>
    <xf borderId="0" fillId="13" fontId="29" numFmtId="0" xfId="0" applyAlignment="1" applyFont="1">
      <alignment horizontal="left" readingOrder="0"/>
    </xf>
    <xf borderId="0" fillId="0" fontId="30" numFmtId="0" xfId="0" applyAlignment="1" applyFont="1">
      <alignment horizontal="left" shrinkToFit="0" vertical="top" wrapText="0"/>
    </xf>
    <xf borderId="0" fillId="0" fontId="90" numFmtId="0" xfId="0" applyAlignment="1" applyFont="1">
      <alignment horizontal="left" shrinkToFit="0" vertical="top" wrapText="0"/>
    </xf>
    <xf borderId="0" fillId="0" fontId="30" numFmtId="0" xfId="0" applyAlignment="1" applyFont="1">
      <alignment horizontal="center" shrinkToFit="0" vertical="center" wrapText="0"/>
    </xf>
    <xf borderId="0" fillId="0" fontId="30" numFmtId="0" xfId="0" applyAlignment="1" applyFont="1">
      <alignment horizontal="center" shrinkToFit="0" vertical="top" wrapText="0"/>
    </xf>
    <xf borderId="7" fillId="7" fontId="91" numFmtId="0" xfId="0" applyAlignment="1" applyBorder="1" applyFont="1">
      <alignment horizontal="left" readingOrder="0" shrinkToFit="0" vertical="center" wrapText="0"/>
    </xf>
    <xf borderId="13" fillId="7" fontId="91" numFmtId="0" xfId="0" applyAlignment="1" applyBorder="1" applyFont="1">
      <alignment horizontal="left" readingOrder="0" shrinkToFit="0" vertical="center" wrapText="0"/>
    </xf>
    <xf borderId="0" fillId="0" fontId="30" numFmtId="0" xfId="0" applyAlignment="1" applyFont="1">
      <alignment horizontal="left" readingOrder="0" shrinkToFit="0" vertical="top" wrapText="0"/>
    </xf>
    <xf borderId="18" fillId="7" fontId="91" numFmtId="0" xfId="0" applyAlignment="1" applyBorder="1" applyFont="1">
      <alignment horizontal="left" readingOrder="0" shrinkToFit="0" vertical="center" wrapText="0"/>
    </xf>
    <xf borderId="28" fillId="7" fontId="91" numFmtId="0" xfId="0" applyAlignment="1" applyBorder="1" applyFont="1">
      <alignment horizontal="left" readingOrder="0" shrinkToFit="0" vertical="center" wrapText="0"/>
    </xf>
    <xf borderId="13" fillId="2" fontId="30" numFmtId="0" xfId="0" applyAlignment="1" applyBorder="1" applyFont="1">
      <alignment horizontal="center" shrinkToFit="0" vertical="top" wrapText="0"/>
    </xf>
    <xf borderId="13" fillId="2" fontId="30" numFmtId="0" xfId="0" applyAlignment="1" applyBorder="1" applyFont="1">
      <alignment horizontal="left" shrinkToFit="0" vertical="top" wrapText="0"/>
    </xf>
    <xf borderId="13" fillId="7" fontId="30" numFmtId="0" xfId="0" applyAlignment="1" applyBorder="1" applyFont="1">
      <alignment horizontal="center" readingOrder="0" shrinkToFit="0" vertical="center" wrapText="0"/>
    </xf>
    <xf borderId="0" fillId="0" fontId="38" numFmtId="0" xfId="0" applyAlignment="1" applyFont="1">
      <alignment horizontal="left" shrinkToFit="0" vertical="top" wrapText="0"/>
    </xf>
    <xf borderId="13" fillId="0" fontId="81" numFmtId="0" xfId="0" applyAlignment="1" applyBorder="1" applyFont="1">
      <alignment horizontal="center" shrinkToFit="0" vertical="top" wrapText="0"/>
    </xf>
    <xf borderId="20" fillId="0" fontId="92" numFmtId="0" xfId="0" applyAlignment="1" applyBorder="1" applyFont="1">
      <alignment horizontal="left" shrinkToFit="0" vertical="center" wrapText="0"/>
    </xf>
    <xf borderId="13" fillId="0" fontId="93" numFmtId="0" xfId="0" applyAlignment="1" applyBorder="1" applyFont="1">
      <alignment horizontal="left" shrinkToFit="0" vertical="center" wrapText="0"/>
    </xf>
    <xf borderId="13" fillId="0" fontId="38" numFmtId="0" xfId="0" applyAlignment="1" applyBorder="1" applyFont="1">
      <alignment horizontal="center" readingOrder="0" shrinkToFit="0" vertical="center" wrapText="0"/>
    </xf>
    <xf borderId="13" fillId="0" fontId="38" numFmtId="0" xfId="0" applyAlignment="1" applyBorder="1" applyFont="1">
      <alignment horizontal="center" shrinkToFit="0" vertical="center" wrapText="0"/>
    </xf>
    <xf borderId="0" fillId="0" fontId="38" numFmtId="0" xfId="0" applyAlignment="1" applyFont="1">
      <alignment horizontal="center" shrinkToFit="0" vertical="center" wrapText="0"/>
    </xf>
    <xf borderId="13" fillId="8" fontId="38" numFmtId="0" xfId="0" applyAlignment="1" applyBorder="1" applyFont="1">
      <alignment horizontal="left" shrinkToFit="0" vertical="top" wrapText="0"/>
    </xf>
    <xf borderId="13" fillId="7" fontId="38" numFmtId="0" xfId="0" applyAlignment="1" applyBorder="1" applyFont="1">
      <alignment horizontal="left" readingOrder="0" shrinkToFit="0" vertical="center" wrapText="0"/>
    </xf>
    <xf borderId="13" fillId="7" fontId="38" numFmtId="0" xfId="0" applyAlignment="1" applyBorder="1" applyFont="1">
      <alignment horizontal="center" shrinkToFit="0" vertical="center" wrapText="0"/>
    </xf>
    <xf borderId="14" fillId="0" fontId="38" numFmtId="0" xfId="0" applyAlignment="1" applyBorder="1" applyFont="1">
      <alignment horizontal="left" shrinkToFit="0" vertical="top" wrapText="0"/>
    </xf>
    <xf borderId="13" fillId="0" fontId="38" numFmtId="0" xfId="0" applyAlignment="1" applyBorder="1" applyFont="1">
      <alignment horizontal="left" shrinkToFit="0" vertical="top" wrapText="0"/>
    </xf>
    <xf borderId="13" fillId="0" fontId="26" numFmtId="0" xfId="0" applyAlignment="1" applyBorder="1" applyFont="1">
      <alignment horizontal="center" readingOrder="0" shrinkToFit="0" vertical="top" wrapText="0"/>
    </xf>
    <xf borderId="13" fillId="0" fontId="94" numFmtId="0" xfId="0" applyAlignment="1" applyBorder="1" applyFont="1">
      <alignment horizontal="left" shrinkToFit="0" vertical="top" wrapText="0"/>
    </xf>
    <xf borderId="0" fillId="0" fontId="38" numFmtId="0" xfId="0" applyAlignment="1" applyFont="1">
      <alignment shrinkToFit="0" vertical="center" wrapText="0"/>
    </xf>
    <xf borderId="0" fillId="0" fontId="38" numFmtId="0" xfId="0" applyAlignment="1" applyFont="1">
      <alignment shrinkToFit="0" wrapText="0"/>
    </xf>
    <xf borderId="13" fillId="0" fontId="1" numFmtId="0" xfId="0" applyAlignment="1" applyBorder="1" applyFont="1">
      <alignment readingOrder="0" shrinkToFit="0" wrapText="1"/>
    </xf>
    <xf borderId="13" fillId="8" fontId="1" numFmtId="0" xfId="0" applyAlignment="1" applyBorder="1" applyFont="1">
      <alignment readingOrder="0"/>
    </xf>
    <xf borderId="13" fillId="10" fontId="1" numFmtId="0" xfId="0" applyAlignment="1" applyBorder="1" applyFont="1">
      <alignment readingOrder="0"/>
    </xf>
    <xf borderId="13" fillId="11" fontId="1" numFmtId="0" xfId="0" applyAlignment="1" applyBorder="1" applyFont="1">
      <alignment readingOrder="0"/>
    </xf>
    <xf borderId="13" fillId="12" fontId="1" numFmtId="0" xfId="0" applyAlignment="1" applyBorder="1" applyFont="1">
      <alignment readingOrder="0"/>
    </xf>
    <xf borderId="13" fillId="19" fontId="1" numFmtId="0" xfId="0" applyAlignment="1" applyBorder="1" applyFill="1" applyFont="1">
      <alignment readingOrder="0"/>
    </xf>
    <xf borderId="0" fillId="0" fontId="95" numFmtId="0" xfId="0" applyFont="1"/>
    <xf borderId="0" fillId="0" fontId="1" numFmtId="167" xfId="0" applyFont="1" applyNumberFormat="1"/>
    <xf borderId="0" fillId="0" fontId="96" numFmtId="0" xfId="0" applyFont="1"/>
    <xf borderId="0" fillId="0" fontId="1" numFmtId="0" xfId="0" applyAlignment="1" applyFont="1">
      <alignment horizontal="right"/>
    </xf>
    <xf borderId="0" fillId="0" fontId="96" numFmtId="0" xfId="0" applyAlignment="1" applyFont="1">
      <alignment readingOrder="0"/>
    </xf>
    <xf borderId="7" fillId="10" fontId="39" numFmtId="0" xfId="0" applyAlignment="1" applyBorder="1" applyFont="1">
      <alignment horizontal="left" readingOrder="0" vertical="bottom"/>
    </xf>
    <xf borderId="8" fillId="10" fontId="97" numFmtId="0" xfId="0" applyAlignment="1" applyBorder="1" applyFont="1">
      <alignment horizontal="center" readingOrder="0" vertical="bottom"/>
    </xf>
    <xf borderId="9" fillId="10" fontId="97" numFmtId="0" xfId="0" applyAlignment="1" applyBorder="1" applyFont="1">
      <alignment horizontal="center" readingOrder="0" vertical="bottom"/>
    </xf>
    <xf borderId="13" fillId="2" fontId="97" numFmtId="0" xfId="0" applyAlignment="1" applyBorder="1" applyFont="1">
      <alignment horizontal="left" readingOrder="0" vertical="top"/>
    </xf>
    <xf borderId="14" fillId="2" fontId="97" numFmtId="0" xfId="0" applyAlignment="1" applyBorder="1" applyFont="1">
      <alignment horizontal="left" readingOrder="0" vertical="bottom"/>
    </xf>
    <xf borderId="13" fillId="2" fontId="97" numFmtId="0" xfId="0" applyAlignment="1" applyBorder="1" applyFont="1">
      <alignment horizontal="left" readingOrder="0" vertical="bottom"/>
    </xf>
    <xf borderId="21" fillId="10" fontId="97" numFmtId="0" xfId="0" applyAlignment="1" applyBorder="1" applyFont="1">
      <alignment horizontal="center" readingOrder="0" vertical="bottom"/>
    </xf>
    <xf borderId="13" fillId="8" fontId="97" numFmtId="0" xfId="0" applyAlignment="1" applyBorder="1" applyFont="1">
      <alignment horizontal="center" readingOrder="0" vertical="bottom"/>
    </xf>
    <xf borderId="7" fillId="0" fontId="96" numFmtId="0" xfId="0" applyAlignment="1" applyBorder="1" applyFont="1">
      <alignment horizontal="left" readingOrder="0" vertical="top"/>
    </xf>
    <xf borderId="14" fillId="0" fontId="97" numFmtId="0" xfId="0" applyAlignment="1" applyBorder="1" applyFont="1">
      <alignment readingOrder="0" shrinkToFit="0" vertical="top" wrapText="1"/>
    </xf>
    <xf borderId="21" fillId="20" fontId="97" numFmtId="0" xfId="0" applyAlignment="1" applyBorder="1" applyFill="1" applyFont="1">
      <alignment horizontal="center" readingOrder="0" vertical="bottom"/>
    </xf>
    <xf borderId="6" fillId="0" fontId="35" numFmtId="0" xfId="0" applyAlignment="1" applyBorder="1" applyFont="1">
      <alignment vertical="bottom"/>
    </xf>
    <xf borderId="21" fillId="0" fontId="97" numFmtId="0" xfId="0" applyAlignment="1" applyBorder="1" applyFont="1">
      <alignment readingOrder="0" shrinkToFit="0" vertical="top" wrapText="1"/>
    </xf>
    <xf borderId="13" fillId="0" fontId="97" numFmtId="0" xfId="0" applyAlignment="1" applyBorder="1" applyFont="1">
      <alignment readingOrder="0" shrinkToFit="0" vertical="top" wrapText="1"/>
    </xf>
    <xf borderId="5" fillId="0" fontId="35" numFmtId="0" xfId="0" applyAlignment="1" applyBorder="1" applyFont="1">
      <alignment vertical="bottom"/>
    </xf>
    <xf borderId="7" fillId="21" fontId="97" numFmtId="0" xfId="0" applyAlignment="1" applyBorder="1" applyFill="1" applyFont="1">
      <alignment horizontal="center" vertical="bottom"/>
    </xf>
    <xf borderId="9" fillId="0" fontId="86" numFmtId="0" xfId="0" applyBorder="1" applyFont="1"/>
    <xf borderId="8" fillId="21" fontId="97" numFmtId="0" xfId="0" applyAlignment="1" applyBorder="1" applyFont="1">
      <alignment horizontal="center" vertical="bottom"/>
    </xf>
    <xf borderId="3" fillId="21" fontId="97" numFmtId="0" xfId="0" applyAlignment="1" applyBorder="1" applyFont="1">
      <alignment horizontal="center" vertical="bottom"/>
    </xf>
    <xf borderId="13" fillId="21" fontId="97" numFmtId="0" xfId="0" applyAlignment="1" applyBorder="1" applyFont="1">
      <alignment horizontal="center" readingOrder="0" vertical="bottom"/>
    </xf>
    <xf borderId="21" fillId="21" fontId="97" numFmtId="0" xfId="0" applyAlignment="1" applyBorder="1" applyFont="1">
      <alignment horizontal="center" readingOrder="0" vertical="bottom"/>
    </xf>
    <xf borderId="13" fillId="21" fontId="97" numFmtId="0" xfId="0" applyAlignment="1" applyBorder="1" applyFont="1">
      <alignment horizontal="center" vertical="bottom"/>
    </xf>
    <xf borderId="6" fillId="21" fontId="97" numFmtId="0" xfId="0" applyAlignment="1" applyBorder="1" applyFont="1">
      <alignment horizontal="center" vertical="bottom"/>
    </xf>
    <xf borderId="0" fillId="0" fontId="1" numFmtId="0" xfId="0" applyAlignment="1" applyFont="1">
      <alignment shrinkToFit="0" wrapText="0"/>
    </xf>
    <xf borderId="13" fillId="0" fontId="96" numFmtId="0" xfId="0" applyAlignment="1" applyBorder="1" applyFont="1">
      <alignment readingOrder="0" shrinkToFit="0" wrapText="0"/>
    </xf>
    <xf borderId="20" fillId="0" fontId="97" numFmtId="0" xfId="0" applyAlignment="1" applyBorder="1" applyFont="1">
      <alignment shrinkToFit="0" vertical="top" wrapText="0"/>
    </xf>
    <xf borderId="6" fillId="0" fontId="97" numFmtId="0" xfId="0" applyAlignment="1" applyBorder="1" applyFont="1">
      <alignment shrinkToFit="0" vertical="bottom" wrapText="0"/>
    </xf>
    <xf borderId="6" fillId="0" fontId="35" numFmtId="0" xfId="0" applyAlignment="1" applyBorder="1" applyFont="1">
      <alignment readingOrder="0" shrinkToFit="0" vertical="bottom" wrapText="0"/>
    </xf>
    <xf borderId="6" fillId="0" fontId="35" numFmtId="0" xfId="0" applyAlignment="1" applyBorder="1" applyFont="1">
      <alignment shrinkToFit="0" vertical="bottom" wrapText="0"/>
    </xf>
    <xf borderId="6" fillId="0" fontId="35" numFmtId="0" xfId="0" applyAlignment="1" applyBorder="1" applyFont="1">
      <alignment shrinkToFit="0" vertical="bottom" wrapText="0"/>
    </xf>
    <xf borderId="20" fillId="0" fontId="86" numFmtId="0" xfId="0" applyBorder="1" applyFont="1"/>
    <xf borderId="6" fillId="0" fontId="97" numFmtId="0" xfId="0" applyAlignment="1" applyBorder="1" applyFont="1">
      <alignment shrinkToFit="0" vertical="bottom" wrapText="0"/>
    </xf>
    <xf borderId="21" fillId="0" fontId="86" numFmtId="0" xfId="0" applyBorder="1" applyFont="1"/>
    <xf borderId="6" fillId="0" fontId="97" numFmtId="0" xfId="0" applyAlignment="1" applyBorder="1" applyFont="1">
      <alignment horizontal="center" shrinkToFit="0" vertical="bottom" wrapText="0"/>
    </xf>
    <xf borderId="6" fillId="8" fontId="35" numFmtId="0" xfId="0" applyAlignment="1" applyBorder="1" applyFont="1">
      <alignment shrinkToFit="0" vertical="bottom" wrapText="0"/>
    </xf>
    <xf borderId="6" fillId="0" fontId="97" numFmtId="0" xfId="0" applyAlignment="1" applyBorder="1" applyFont="1">
      <alignment horizontal="center" readingOrder="0" shrinkToFit="0" vertical="bottom" wrapText="0"/>
    </xf>
    <xf borderId="0" fillId="0" fontId="97" numFmtId="0" xfId="0" applyAlignment="1" applyFont="1">
      <alignment horizontal="center" shrinkToFit="0" vertical="bottom" wrapText="0"/>
    </xf>
    <xf borderId="0" fillId="0" fontId="35" numFmtId="0" xfId="0" applyAlignment="1" applyFont="1">
      <alignment shrinkToFit="0" vertical="bottom" wrapText="0"/>
    </xf>
    <xf borderId="0" fillId="0" fontId="96" numFmtId="0" xfId="0" applyAlignment="1" applyFont="1">
      <alignment shrinkToFit="0" wrapText="0"/>
    </xf>
    <xf borderId="0" fillId="0" fontId="1" numFmtId="0" xfId="0" applyAlignment="1" applyFont="1">
      <alignment horizontal="right" shrinkToFit="0" wrapText="0"/>
    </xf>
    <xf borderId="0" fillId="0" fontId="96" numFmtId="0" xfId="0" applyAlignment="1" applyFont="1">
      <alignment readingOrder="0" shrinkToFit="0" wrapText="0"/>
    </xf>
    <xf borderId="13" fillId="10" fontId="1" numFmtId="0" xfId="0" applyAlignment="1" applyBorder="1" applyFont="1">
      <alignment readingOrder="0" shrinkToFit="0" wrapText="0"/>
    </xf>
    <xf borderId="0" fillId="0" fontId="1" numFmtId="0" xfId="0" applyAlignment="1" applyFont="1">
      <alignment readingOrder="0" shrinkToFit="0" wrapText="0"/>
    </xf>
    <xf borderId="14" fillId="0" fontId="1" numFmtId="0" xfId="0" applyAlignment="1" applyBorder="1" applyFont="1">
      <alignment readingOrder="0" shrinkToFit="0" vertical="top" wrapText="0"/>
    </xf>
    <xf borderId="13" fillId="0" fontId="1" numFmtId="0" xfId="0" applyAlignment="1" applyBorder="1" applyFont="1">
      <alignment readingOrder="0" shrinkToFit="0" wrapText="0"/>
    </xf>
    <xf borderId="13" fillId="0" fontId="1" numFmtId="0" xfId="0" applyAlignment="1" applyBorder="1" applyFont="1">
      <alignment shrinkToFit="0" wrapText="0"/>
    </xf>
    <xf borderId="13" fillId="19" fontId="35" numFmtId="0" xfId="0" applyAlignment="1" applyBorder="1" applyFont="1">
      <alignment readingOrder="0" vertical="bottom"/>
    </xf>
    <xf borderId="13" fillId="0" fontId="35" numFmtId="0" xfId="0" applyAlignment="1" applyBorder="1" applyFont="1">
      <alignment readingOrder="0" vertical="bottom"/>
    </xf>
    <xf borderId="0" fillId="0" fontId="35" numFmtId="0" xfId="0" applyAlignment="1" applyFont="1">
      <alignment readingOrder="0" vertical="bottom"/>
    </xf>
    <xf borderId="13" fillId="0" fontId="35" numFmtId="9" xfId="0" applyAlignment="1" applyBorder="1" applyFont="1" applyNumberFormat="1">
      <alignment readingOrder="0" vertical="bottom"/>
    </xf>
    <xf borderId="0" fillId="0" fontId="35" numFmtId="9" xfId="0" applyAlignment="1" applyFont="1" applyNumberFormat="1">
      <alignment horizontal="right" vertical="bottom"/>
    </xf>
    <xf borderId="13" fillId="19" fontId="35" numFmtId="0" xfId="0" applyAlignment="1" applyBorder="1" applyFont="1">
      <alignment vertical="bottom"/>
    </xf>
    <xf borderId="13" fillId="0" fontId="35" numFmtId="168" xfId="0" applyAlignment="1" applyBorder="1" applyFont="1" applyNumberFormat="1">
      <alignment horizontal="right" readingOrder="0" vertical="bottom"/>
    </xf>
    <xf borderId="13" fillId="0" fontId="35" numFmtId="0" xfId="0" applyAlignment="1" applyBorder="1" applyFont="1">
      <alignment horizontal="right" readingOrder="0" vertical="bottom"/>
    </xf>
    <xf borderId="13" fillId="0" fontId="35" numFmtId="1" xfId="0" applyAlignment="1" applyBorder="1" applyFont="1" applyNumberFormat="1">
      <alignment horizontal="right" vertical="bottom"/>
    </xf>
    <xf borderId="13" fillId="8" fontId="35" numFmtId="0" xfId="0" applyAlignment="1" applyBorder="1" applyFont="1">
      <alignment horizontal="right" readingOrder="0" vertical="bottom"/>
    </xf>
    <xf borderId="13" fillId="0" fontId="35" numFmtId="0" xfId="0" applyAlignment="1" applyBorder="1" applyFont="1">
      <alignment horizontal="right" vertical="bottom"/>
    </xf>
    <xf borderId="13" fillId="0" fontId="35" numFmtId="10" xfId="0" applyAlignment="1" applyBorder="1" applyFont="1" applyNumberFormat="1">
      <alignment horizontal="right" vertical="bottom"/>
    </xf>
    <xf borderId="13" fillId="0" fontId="35" numFmtId="169" xfId="0" applyAlignment="1" applyBorder="1" applyFont="1" applyNumberFormat="1">
      <alignment horizontal="right" vertical="bottom"/>
    </xf>
    <xf borderId="13" fillId="8" fontId="35" numFmtId="0" xfId="0" applyAlignment="1" applyBorder="1" applyFont="1">
      <alignment horizontal="right" vertical="bottom"/>
    </xf>
    <xf borderId="13" fillId="0" fontId="35" numFmtId="1" xfId="0" applyAlignment="1" applyBorder="1" applyFont="1" applyNumberFormat="1">
      <alignment vertical="bottom"/>
    </xf>
    <xf borderId="0" fillId="0" fontId="35" numFmtId="0" xfId="0" applyAlignment="1" applyFont="1">
      <alignment vertical="bottom"/>
    </xf>
    <xf borderId="0" fillId="22" fontId="98" numFmtId="0" xfId="0" applyAlignment="1" applyFill="1" applyFont="1">
      <alignment readingOrder="0"/>
    </xf>
    <xf borderId="0" fillId="22" fontId="99" numFmtId="0" xfId="0" applyFont="1"/>
    <xf borderId="0" fillId="22" fontId="99" numFmtId="0" xfId="0" applyAlignment="1" applyFont="1">
      <alignment readingOrder="0"/>
    </xf>
    <xf borderId="5" fillId="0" fontId="35" numFmtId="0" xfId="0" applyAlignment="1" applyBorder="1" applyFont="1">
      <alignment vertical="bottom"/>
    </xf>
    <xf borderId="9" fillId="5" fontId="35" numFmtId="0" xfId="0" applyAlignment="1" applyBorder="1" applyFont="1">
      <alignment vertical="bottom"/>
    </xf>
    <xf borderId="21" fillId="0" fontId="35" numFmtId="0" xfId="0" applyAlignment="1" applyBorder="1" applyFont="1">
      <alignment vertical="bottom"/>
    </xf>
    <xf borderId="6" fillId="10" fontId="35" numFmtId="0" xfId="0" applyAlignment="1" applyBorder="1" applyFont="1">
      <alignment horizontal="right" vertical="bottom"/>
    </xf>
    <xf borderId="6" fillId="0" fontId="35" numFmtId="0" xfId="0" applyAlignment="1" applyBorder="1" applyFont="1">
      <alignment horizontal="center" vertical="bottom"/>
    </xf>
    <xf borderId="5" fillId="10" fontId="35" numFmtId="0" xfId="0" applyAlignment="1" applyBorder="1" applyFont="1">
      <alignment vertical="bottom"/>
    </xf>
    <xf borderId="13" fillId="5" fontId="1" numFmtId="0" xfId="0" applyAlignment="1" applyBorder="1" applyFont="1">
      <alignment readingOrder="0"/>
    </xf>
    <xf borderId="7" fillId="0" fontId="1" numFmtId="0" xfId="0" applyAlignment="1" applyBorder="1" applyFont="1">
      <alignment readingOrder="0"/>
    </xf>
    <xf borderId="8" fillId="0" fontId="86" numFmtId="0" xfId="0" applyBorder="1" applyFont="1"/>
    <xf borderId="7" fillId="10" fontId="1" numFmtId="0" xfId="0" applyAlignment="1" applyBorder="1" applyFont="1">
      <alignment readingOrder="0"/>
    </xf>
    <xf borderId="9" fillId="5" fontId="35" numFmtId="0" xfId="0" applyAlignment="1" applyBorder="1" applyFont="1">
      <alignment readingOrder="0" vertical="bottom"/>
    </xf>
    <xf borderId="5" fillId="0" fontId="35" numFmtId="0" xfId="0" applyAlignment="1" applyBorder="1" applyFont="1">
      <alignment readingOrder="0" vertical="bottom"/>
    </xf>
    <xf borderId="6" fillId="10" fontId="35" numFmtId="0" xfId="0" applyAlignment="1" applyBorder="1" applyFont="1">
      <alignment horizontal="right" readingOrder="0" vertical="bottom"/>
    </xf>
    <xf borderId="6" fillId="10" fontId="35" numFmtId="0" xfId="0" applyAlignment="1" applyBorder="1" applyFont="1">
      <alignment horizontal="center" readingOrder="0" vertical="bottom"/>
    </xf>
    <xf borderId="21" fillId="0" fontId="35" numFmtId="0" xfId="0" applyAlignment="1" applyBorder="1" applyFont="1">
      <alignment readingOrder="0" vertical="bottom"/>
    </xf>
    <xf borderId="6" fillId="10" fontId="35" numFmtId="0" xfId="0" applyAlignment="1" applyBorder="1" applyFont="1">
      <alignment readingOrder="0" vertical="bottom"/>
    </xf>
    <xf borderId="6" fillId="0" fontId="35" numFmtId="0" xfId="0" applyAlignment="1" applyBorder="1" applyFont="1">
      <alignment readingOrder="0" vertical="bottom"/>
    </xf>
    <xf borderId="0" fillId="0" fontId="100" numFmtId="0" xfId="0" applyAlignment="1" applyFont="1">
      <alignment readingOrder="0"/>
    </xf>
  </cellXfs>
  <cellStyles count="1">
    <cellStyle xfId="0" name="Normal" builtinId="0"/>
  </cellStyles>
  <dxfs count="9">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
      <font/>
      <fill>
        <patternFill patternType="solid">
          <fgColor rgb="FFFFE599"/>
          <bgColor rgb="FFFFE599"/>
        </patternFill>
      </fill>
      <border/>
    </dxf>
    <dxf>
      <font/>
      <fill>
        <patternFill patternType="solid">
          <fgColor rgb="FFF4CCCC"/>
          <bgColor rgb="FFF4CCCC"/>
        </patternFill>
      </fill>
      <border/>
    </dxf>
    <dxf>
      <font/>
      <fill>
        <patternFill patternType="solid">
          <fgColor rgb="FFA4C2F4"/>
          <bgColor rgb="FFA4C2F4"/>
        </patternFill>
      </fill>
      <border/>
    </dxf>
    <dxf>
      <font>
        <color rgb="FF000000"/>
      </font>
      <fill>
        <patternFill patternType="solid">
          <fgColor rgb="FFFFFFFF"/>
          <bgColor rgb="FFFFFFFF"/>
        </patternFill>
      </fill>
      <border>
        <top style="thin">
          <color rgb="FF000000"/>
        </top>
      </border>
    </dxf>
  </dxfs>
  <tableStyles count="1">
    <tableStyle count="4" pivot="0" name="懸念-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バーンアップチャート</a:t>
            </a:r>
          </a:p>
        </c:rich>
      </c:tx>
      <c:overlay val="0"/>
    </c:title>
    <c:plotArea>
      <c:layout/>
      <c:lineChart>
        <c:ser>
          <c:idx val="0"/>
          <c:order val="0"/>
          <c:tx>
            <c:strRef>
              <c:f>'進捗'!$D$30</c:f>
            </c:strRef>
          </c:tx>
          <c:spPr>
            <a:ln cmpd="sng" w="38100">
              <a:solidFill>
                <a:srgbClr val="4285F4"/>
              </a:solidFill>
            </a:ln>
          </c:spPr>
          <c:marker>
            <c:symbol val="none"/>
          </c:marker>
          <c:cat>
            <c:strRef>
              <c:f>'進捗'!$C$31:$C$63</c:f>
            </c:strRef>
          </c:cat>
          <c:val>
            <c:numRef>
              <c:f>'進捗'!$D$31:$D$63</c:f>
              <c:numCache/>
            </c:numRef>
          </c:val>
          <c:smooth val="0"/>
        </c:ser>
        <c:ser>
          <c:idx val="1"/>
          <c:order val="1"/>
          <c:tx>
            <c:strRef>
              <c:f>'進捗'!$E$30</c:f>
            </c:strRef>
          </c:tx>
          <c:spPr>
            <a:ln cmpd="sng" w="38100">
              <a:solidFill>
                <a:srgbClr val="EA4335"/>
              </a:solidFill>
            </a:ln>
          </c:spPr>
          <c:marker>
            <c:symbol val="circle"/>
            <c:size val="10"/>
            <c:spPr>
              <a:solidFill>
                <a:srgbClr val="EA4335"/>
              </a:solidFill>
              <a:ln cmpd="sng">
                <a:solidFill>
                  <a:srgbClr val="EA4335"/>
                </a:solidFill>
              </a:ln>
            </c:spPr>
          </c:marker>
          <c:cat>
            <c:strRef>
              <c:f>'進捗'!$C$31:$C$63</c:f>
            </c:strRef>
          </c:cat>
          <c:val>
            <c:numRef>
              <c:f>'進捗'!$E$31:$E$63</c:f>
              <c:numCache/>
            </c:numRef>
          </c:val>
          <c:smooth val="0"/>
        </c:ser>
        <c:ser>
          <c:idx val="2"/>
          <c:order val="2"/>
          <c:tx>
            <c:strRef>
              <c:f>'進捗'!$F$30</c:f>
            </c:strRef>
          </c:tx>
          <c:spPr>
            <a:ln cmpd="sng" w="38100">
              <a:solidFill>
                <a:srgbClr val="FBBC04"/>
              </a:solidFill>
              <a:prstDash val="dash"/>
            </a:ln>
          </c:spPr>
          <c:marker>
            <c:symbol val="none"/>
          </c:marker>
          <c:cat>
            <c:strRef>
              <c:f>'進捗'!$C$31:$C$63</c:f>
            </c:strRef>
          </c:cat>
          <c:val>
            <c:numRef>
              <c:f>'進捗'!$F$31:$F$63</c:f>
              <c:numCache/>
            </c:numRef>
          </c:val>
          <c:smooth val="0"/>
        </c:ser>
        <c:axId val="1853693248"/>
        <c:axId val="134752039"/>
      </c:lineChart>
      <c:catAx>
        <c:axId val="18536932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34752039"/>
      </c:catAx>
      <c:valAx>
        <c:axId val="134752039"/>
        <c:scaling>
          <c:orientation val="minMax"/>
          <c:max val="75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369324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602053721"/>
        <c:axId val="250539531"/>
      </c:lineChart>
      <c:catAx>
        <c:axId val="6020537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50539531"/>
      </c:catAx>
      <c:valAx>
        <c:axId val="2505395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0205372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816062756"/>
        <c:axId val="1387510469"/>
      </c:lineChart>
      <c:catAx>
        <c:axId val="8160627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387510469"/>
      </c:catAx>
      <c:valAx>
        <c:axId val="13875104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16062756"/>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419100</xdr:colOff>
      <xdr:row>34</xdr:row>
      <xdr:rowOff>47625</xdr:rowOff>
    </xdr:from>
    <xdr:ext cx="15001875" cy="5791200"/>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3" name="Chart 3"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17:F31" displayName="表_1" name="表_1" id="1">
  <tableColumns count="5">
    <tableColumn name="シート" id="1"/>
    <tableColumn name="概要" id="2"/>
    <tableColumn name="列 1" id="3"/>
    <tableColumn name="対象項目" id="4"/>
    <tableColumn name="JIRA" id="5"/>
  </tableColumns>
  <tableStyleInfo name="懸念-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beartail.atlassian.net/browse/KH-4246" TargetMode="External"/><Relationship Id="rId11" Type="http://schemas.openxmlformats.org/officeDocument/2006/relationships/hyperlink" Target="https://beartail.atlassian.net/browse/FA-107" TargetMode="External"/><Relationship Id="rId10" Type="http://schemas.openxmlformats.org/officeDocument/2006/relationships/hyperlink" Target="https://beartail.atlassian.net/browse/SC-185" TargetMode="External"/><Relationship Id="rId21" Type="http://schemas.openxmlformats.org/officeDocument/2006/relationships/drawing" Target="../drawings/drawing1.xml"/><Relationship Id="rId13" Type="http://schemas.openxmlformats.org/officeDocument/2006/relationships/hyperlink" Target="https://beartail.atlassian.net/browse/KH-4196" TargetMode="External"/><Relationship Id="rId12" Type="http://schemas.openxmlformats.org/officeDocument/2006/relationships/hyperlink" Target="https://beartail.atlassian.net/browse/FA-104" TargetMode="External"/><Relationship Id="rId23" Type="http://schemas.openxmlformats.org/officeDocument/2006/relationships/table" Target="../tables/table1.xml"/><Relationship Id="rId1" Type="http://schemas.openxmlformats.org/officeDocument/2006/relationships/hyperlink" Target="https://beartail.slack.com/archives/C02QY42J0UE/p1729214938393719?thread_ts=1728545201.995399&amp;cid=C02QY42J0UE" TargetMode="External"/><Relationship Id="rId2" Type="http://schemas.openxmlformats.org/officeDocument/2006/relationships/hyperlink" Target="https://beartail.slack.com/archives/C02QY42J0UE/p1729752363703969?thread_ts=1728545201.995399&amp;cid=C02QY42J0UE" TargetMode="External"/><Relationship Id="rId3" Type="http://schemas.openxmlformats.org/officeDocument/2006/relationships/hyperlink" Target="https://beartail.atlassian.net/browse/FA-108" TargetMode="External"/><Relationship Id="rId4" Type="http://schemas.openxmlformats.org/officeDocument/2006/relationships/hyperlink" Target="https://beartail.atlassian.net/browse/KH-4267" TargetMode="External"/><Relationship Id="rId9" Type="http://schemas.openxmlformats.org/officeDocument/2006/relationships/hyperlink" Target="https://docs.google.com/spreadsheets/d/16H4dpcCe490b0qpEyv4WCs_w6i2ItiKabXM2BmqNTcY/edit?gid=387648503" TargetMode="External"/><Relationship Id="rId15" Type="http://schemas.openxmlformats.org/officeDocument/2006/relationships/hyperlink" Target="https://beartail.atlassian.net/browse/KH-4248" TargetMode="External"/><Relationship Id="rId14" Type="http://schemas.openxmlformats.org/officeDocument/2006/relationships/hyperlink" Target="https://docs.google.com/spreadsheets/d/16H4dpcCe490b0qpEyv4WCs_w6i2ItiKabXM2BmqNTcY/edit?gid=387648503" TargetMode="External"/><Relationship Id="rId17" Type="http://schemas.openxmlformats.org/officeDocument/2006/relationships/hyperlink" Target="https://beartail.atlassian.net/browse/FA-105" TargetMode="External"/><Relationship Id="rId16" Type="http://schemas.openxmlformats.org/officeDocument/2006/relationships/hyperlink" Target="https://beartail.atlassian.net/browse/KH-4255" TargetMode="External"/><Relationship Id="rId5" Type="http://schemas.openxmlformats.org/officeDocument/2006/relationships/hyperlink" Target="https://docs.google.com/spreadsheets/d/16H4dpcCe490b0qpEyv4WCs_w6i2ItiKabXM2BmqNTcY/edit?gid=1834201177" TargetMode="External"/><Relationship Id="rId19" Type="http://schemas.openxmlformats.org/officeDocument/2006/relationships/hyperlink" Target="https://beartail.atlassian.net/browse/FA-101" TargetMode="External"/><Relationship Id="rId6" Type="http://schemas.openxmlformats.org/officeDocument/2006/relationships/hyperlink" Target="https://beartail.atlassian.net/browse/FA-99" TargetMode="External"/><Relationship Id="rId18" Type="http://schemas.openxmlformats.org/officeDocument/2006/relationships/hyperlink" Target="https://beartail.atlassian.net/browse/SC-179" TargetMode="External"/><Relationship Id="rId7" Type="http://schemas.openxmlformats.org/officeDocument/2006/relationships/hyperlink" Target="https://docs.google.com/spreadsheets/d/16H4dpcCe490b0qpEyv4WCs_w6i2ItiKabXM2BmqNTcY/edit?gid=201285008" TargetMode="External"/><Relationship Id="rId8" Type="http://schemas.openxmlformats.org/officeDocument/2006/relationships/hyperlink" Target="https://beartail.atlassian.net/browse/SC-18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beartail.atlassian.net/browse/SC-179" TargetMode="External"/><Relationship Id="rId2" Type="http://schemas.openxmlformats.org/officeDocument/2006/relationships/hyperlink" Target="https://beartail.atlassian.net/browse/SC-179" TargetMode="External"/><Relationship Id="rId3" Type="http://schemas.openxmlformats.org/officeDocument/2006/relationships/hyperlink" Target="https://beartail.atlassian.net/browse/FA-101" TargetMode="External"/><Relationship Id="rId4" Type="http://schemas.openxmlformats.org/officeDocument/2006/relationships/hyperlink" Target="https://beartail.atlassian.net/browse/KH-4246"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beartail.slack.com/archives/C053S26MFRA/p1725596902639739?thread_ts=1725596490.164689&amp;cid=C053S26MFRA" TargetMode="External"/><Relationship Id="rId2" Type="http://schemas.openxmlformats.org/officeDocument/2006/relationships/hyperlink" Target="https://www.notion.so/cbc19e22cfd044509a25b3a1b5b57a59"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qiita.com/katsukii/items/1c1550f064b4686c04d4"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beartail.atlassian.net/browse/KH-4127" TargetMode="External"/><Relationship Id="rId2" Type="http://schemas.openxmlformats.org/officeDocument/2006/relationships/hyperlink" Target="https://beartail.atlassian.net/browse/KH-4127" TargetMode="External"/><Relationship Id="rId3" Type="http://schemas.openxmlformats.org/officeDocument/2006/relationships/hyperlink" Target="https://beartail.atlassian.net/browse/KH-4127"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beartail.atlassian.net/browse/FA-98" TargetMode="External"/><Relationship Id="rId2" Type="http://schemas.openxmlformats.org/officeDocument/2006/relationships/hyperlink" Target="https://beartail.slack.com/archives/C02K328965A/p1729734888621419?thread_ts=1729731846.837149&amp;cid=C02K328965A"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beartail.slack.com/archives/C02K328965A/p1729650065217409?thread_ts=1729642106.559779&amp;cid=C02K328965A" TargetMode="External"/><Relationship Id="rId2" Type="http://schemas.openxmlformats.org/officeDocument/2006/relationships/hyperlink" Target="https://beartail.slack.com/archives/C02K328965A/p1729663019575399?thread_ts=1729642106.559779&amp;cid=C02K328965A" TargetMode="External"/><Relationship Id="rId3" Type="http://schemas.openxmlformats.org/officeDocument/2006/relationships/hyperlink" Target="https://www.notion.so/dfc755face3844e6832f212134563232?pvs=4" TargetMode="External"/><Relationship Id="rId4" Type="http://schemas.openxmlformats.org/officeDocument/2006/relationships/hyperlink" Target="https://www.notion.so/dfc755face3844e6832f212134563232?pvs=4" TargetMode="External"/><Relationship Id="rId5"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beartail.atlassian.net/browse/KH-4260" TargetMode="External"/><Relationship Id="rId2" Type="http://schemas.openxmlformats.org/officeDocument/2006/relationships/hyperlink" Target="https://beartail.atlassian.net/browse/KH-4260"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beartail.atlassian.net/browse/FA-99" TargetMode="External"/><Relationship Id="rId2" Type="http://schemas.openxmlformats.org/officeDocument/2006/relationships/hyperlink" Target="https://beartail.atlassian.net/browse/IP-3839" TargetMode="External"/><Relationship Id="rId3" Type="http://schemas.openxmlformats.org/officeDocument/2006/relationships/hyperlink" Target="https://beartail.atlassian.net/browse/IP-3839" TargetMode="External"/><Relationship Id="rId4" Type="http://schemas.openxmlformats.org/officeDocument/2006/relationships/hyperlink" Target="https://beartail.atlassian.net/browse/IP-3839" TargetMode="External"/><Relationship Id="rId5"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1" Type="http://schemas.openxmlformats.org/officeDocument/2006/relationships/drawing" Target="../drawings/drawing13.xml"/><Relationship Id="rId10" Type="http://schemas.openxmlformats.org/officeDocument/2006/relationships/hyperlink" Target="https://beartail.atlassian.net/browse/KH-4267" TargetMode="External"/><Relationship Id="rId1" Type="http://schemas.openxmlformats.org/officeDocument/2006/relationships/hyperlink" Target="https://beartail.slack.com/archives/C053S26MFRA/p1725596902639739?thread_ts=1725596490.164689&amp;cid=C053S26MFRA" TargetMode="External"/><Relationship Id="rId2" Type="http://schemas.openxmlformats.org/officeDocument/2006/relationships/hyperlink" Target="https://www.notion.so/cbc19e22cfd044509a25b3a1b5b57a59" TargetMode="External"/><Relationship Id="rId3" Type="http://schemas.openxmlformats.org/officeDocument/2006/relationships/hyperlink" Target="https://beartail.slack.com/archives/C02K328965A/p1730252202428299" TargetMode="External"/><Relationship Id="rId4" Type="http://schemas.openxmlformats.org/officeDocument/2006/relationships/hyperlink" Target="https://beartail.atlassian.net/browse/FA-102" TargetMode="External"/><Relationship Id="rId9" Type="http://schemas.openxmlformats.org/officeDocument/2006/relationships/hyperlink" Target="https://beartail.atlassian.net/browse/KH-4267" TargetMode="External"/><Relationship Id="rId5" Type="http://schemas.openxmlformats.org/officeDocument/2006/relationships/hyperlink" Target="https://beartail.atlassian.net/browse/FA-108" TargetMode="External"/><Relationship Id="rId6" Type="http://schemas.openxmlformats.org/officeDocument/2006/relationships/hyperlink" Target="https://beartail.slack.com/archives/C02K328965A/p1730438952546359?thread_ts=1730421619.449479&amp;cid=C02K328965A" TargetMode="External"/><Relationship Id="rId7" Type="http://schemas.openxmlformats.org/officeDocument/2006/relationships/hyperlink" Target="https://beartail.atlassian.net/browse/KH-4267" TargetMode="External"/><Relationship Id="rId8" Type="http://schemas.openxmlformats.org/officeDocument/2006/relationships/hyperlink" Target="https://beartail.atlassian.net/browse/KH-4267" TargetMode="External"/></Relationships>
</file>

<file path=xl/worksheets/_rels/sheet14.xml.rels><?xml version="1.0" encoding="UTF-8" standalone="yes"?><Relationships xmlns="http://schemas.openxmlformats.org/package/2006/relationships"><Relationship Id="rId11" Type="http://schemas.openxmlformats.org/officeDocument/2006/relationships/hyperlink" Target="https://beartail.slack.com/archives/C02QY42J0UE/p1729488636278959?thread_ts=1728545201.995399&amp;cid=C02QY42J0UE" TargetMode="External"/><Relationship Id="rId10" Type="http://schemas.openxmlformats.org/officeDocument/2006/relationships/hyperlink" Target="https://beartail.slack.com/archives/C02QY42J0UE/p1729488636278959?thread_ts=1728545201.995399&amp;cid=C02QY42J0UE" TargetMode="External"/><Relationship Id="rId13" Type="http://schemas.openxmlformats.org/officeDocument/2006/relationships/hyperlink" Target="https://beartail.slack.com/archives/C02QY42J0UE/p1729488636278959?thread_ts=1728545201.995399&amp;cid=C02QY42J0UE" TargetMode="External"/><Relationship Id="rId12" Type="http://schemas.openxmlformats.org/officeDocument/2006/relationships/hyperlink" Target="https://beartail.slack.com/archives/C02QY42J0UE/p1729488636278959?thread_ts=1728545201.995399&amp;cid=C02QY42J0UE" TargetMode="External"/><Relationship Id="rId1" Type="http://schemas.openxmlformats.org/officeDocument/2006/relationships/hyperlink" Target="https://beartail.slack.com/archives/C02QY42J0UE/p1729488636278959?thread_ts=1728545201.995399&amp;cid=C02QY42J0UE" TargetMode="External"/><Relationship Id="rId2" Type="http://schemas.openxmlformats.org/officeDocument/2006/relationships/hyperlink" Target="https://beartail.atlassian.net/browse/IP-6367" TargetMode="External"/><Relationship Id="rId3" Type="http://schemas.openxmlformats.org/officeDocument/2006/relationships/hyperlink" Target="https://beartail.atlassian.net/browse/IP-6372" TargetMode="External"/><Relationship Id="rId4" Type="http://schemas.openxmlformats.org/officeDocument/2006/relationships/hyperlink" Target="https://beartail.atlassian.net/browse/IP-6367" TargetMode="External"/><Relationship Id="rId9" Type="http://schemas.openxmlformats.org/officeDocument/2006/relationships/hyperlink" Target="https://beartail.slack.com/archives/C02QY42J0UE/p1729488636278959?thread_ts=1728545201.995399&amp;cid=C02QY42J0UE" TargetMode="External"/><Relationship Id="rId15" Type="http://schemas.openxmlformats.org/officeDocument/2006/relationships/hyperlink" Target="https://beartail.slack.com/archives/C02QY42J0UE/p1729488636278959?thread_ts=1728545201.995399&amp;cid=C02QY42J0UE" TargetMode="External"/><Relationship Id="rId14" Type="http://schemas.openxmlformats.org/officeDocument/2006/relationships/hyperlink" Target="https://beartail.slack.com/archives/C02QY42J0UE/p1729488636278959?thread_ts=1728545201.995399&amp;cid=C02QY42J0UE" TargetMode="External"/><Relationship Id="rId17" Type="http://schemas.openxmlformats.org/officeDocument/2006/relationships/hyperlink" Target="https://beartail.atlassian.net/browse/FA-100" TargetMode="External"/><Relationship Id="rId16" Type="http://schemas.openxmlformats.org/officeDocument/2006/relationships/hyperlink" Target="https://beartail.slack.com/archives/C02QY42J0UE/p1729488636278959?thread_ts=1728545201.995399&amp;cid=C02QY42J0UE" TargetMode="External"/><Relationship Id="rId5" Type="http://schemas.openxmlformats.org/officeDocument/2006/relationships/hyperlink" Target="https://beartail.atlassian.net/browse/IP-6367" TargetMode="External"/><Relationship Id="rId6" Type="http://schemas.openxmlformats.org/officeDocument/2006/relationships/hyperlink" Target="https://beartail.atlassian.net/browse/IP-6367" TargetMode="External"/><Relationship Id="rId18" Type="http://schemas.openxmlformats.org/officeDocument/2006/relationships/drawing" Target="../drawings/drawing14.xml"/><Relationship Id="rId7" Type="http://schemas.openxmlformats.org/officeDocument/2006/relationships/hyperlink" Target="https://beartail.atlassian.net/browse/IP-6367" TargetMode="External"/><Relationship Id="rId8" Type="http://schemas.openxmlformats.org/officeDocument/2006/relationships/hyperlink" Target="https://beartail.atlassian.net/browse/IP-6367"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beartail.slack.com/archives/C05BAMAQEKU/p1709542697639799?thread_ts=1709542495.561059&amp;cid=C05BAMAQEKU" TargetMode="External"/><Relationship Id="rId2" Type="http://schemas.openxmlformats.org/officeDocument/2006/relationships/hyperlink" Target="https://beartail.atlassian.net/browse/KH-4131" TargetMode="External"/><Relationship Id="rId3" Type="http://schemas.openxmlformats.org/officeDocument/2006/relationships/hyperlink" Target="https://beartail.atlassian.net/browse/KH-4131" TargetMode="External"/><Relationship Id="rId4" Type="http://schemas.openxmlformats.org/officeDocument/2006/relationships/hyperlink" Target="https://beartail.atlassian.net/browse/KH-4131" TargetMode="External"/><Relationship Id="rId9" Type="http://schemas.openxmlformats.org/officeDocument/2006/relationships/drawing" Target="../drawings/drawing15.xml"/><Relationship Id="rId5" Type="http://schemas.openxmlformats.org/officeDocument/2006/relationships/hyperlink" Target="https://beartail.atlassian.net/browse/KH-4131" TargetMode="External"/><Relationship Id="rId6" Type="http://schemas.openxmlformats.org/officeDocument/2006/relationships/hyperlink" Target="https://beartail.atlassian.net/browse/KH-4131" TargetMode="External"/><Relationship Id="rId7" Type="http://schemas.openxmlformats.org/officeDocument/2006/relationships/hyperlink" Target="https://beartail.slack.com/archives/C02K328965A/p1729736435927999?thread_ts=1729731846.837149&amp;cid=C02K328965A" TargetMode="External"/><Relationship Id="rId8" Type="http://schemas.openxmlformats.org/officeDocument/2006/relationships/hyperlink" Target="https://beartail.atlassian.net/browse/SC-184"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beartail.atlassian.net/browse/TD-1027" TargetMode="External"/><Relationship Id="rId2" Type="http://schemas.openxmlformats.org/officeDocument/2006/relationships/hyperlink" Target="https://beartail.slack.com/archives/C02QY42J0UE/p1729662804782579?thread_ts=1728545201.995399&amp;cid=C02QY42J0UE" TargetMode="External"/><Relationship Id="rId3" Type="http://schemas.openxmlformats.org/officeDocument/2006/relationships/hyperlink" Target="https://beartail.atlassian.net/browse/TD-1023"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beartail.slack.com/archives/C02QY42J0UE/p1729662804782579?thread_ts=1728545201.995399&amp;cid=C02QY42J0UE" TargetMode="External"/><Relationship Id="rId2" Type="http://schemas.openxmlformats.org/officeDocument/2006/relationships/hyperlink" Target="https://beartail.atlassian.net/browse/IP-6414" TargetMode="External"/><Relationship Id="rId3" Type="http://schemas.openxmlformats.org/officeDocument/2006/relationships/hyperlink" Target="https://beartail.atlassian.net/browse/IP-6414" TargetMode="External"/><Relationship Id="rId4" Type="http://schemas.openxmlformats.org/officeDocument/2006/relationships/hyperlink" Target="https://beartail.atlassian.net/browse/IP-6414" TargetMode="External"/><Relationship Id="rId5" Type="http://schemas.openxmlformats.org/officeDocument/2006/relationships/hyperlink" Target="https://beartail.atlassian.net/browse/IP-6414" TargetMode="External"/><Relationship Id="rId6"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1" Type="http://schemas.openxmlformats.org/officeDocument/2006/relationships/hyperlink" Target="https://beartail.atlassian.net/browse/KH-4196" TargetMode="External"/><Relationship Id="rId10" Type="http://schemas.openxmlformats.org/officeDocument/2006/relationships/hyperlink" Target="https://support.keihi.com/ja/denshichobo-client-payment" TargetMode="External"/><Relationship Id="rId13" Type="http://schemas.openxmlformats.org/officeDocument/2006/relationships/hyperlink" Target="https://beartail.atlassian.net/browse/KH-4255" TargetMode="External"/><Relationship Id="rId12" Type="http://schemas.openxmlformats.org/officeDocument/2006/relationships/hyperlink" Target="https://beartail.atlassian.net/jira/software/c/projects/KH/boards/62?selectedIssue=KH-4248" TargetMode="External"/><Relationship Id="rId1" Type="http://schemas.openxmlformats.org/officeDocument/2006/relationships/hyperlink" Target="https://beartail.atlassian.net/browse/SC-185" TargetMode="External"/><Relationship Id="rId2" Type="http://schemas.openxmlformats.org/officeDocument/2006/relationships/hyperlink" Target="https://beartail.atlassian.net/browse/FA-107" TargetMode="External"/><Relationship Id="rId3" Type="http://schemas.openxmlformats.org/officeDocument/2006/relationships/hyperlink" Target="https://beartail.slack.com/archives/C02K328965A/p1729660081445369?thread_ts=1729642106.559779&amp;cid=C02K328965A" TargetMode="External"/><Relationship Id="rId4" Type="http://schemas.openxmlformats.org/officeDocument/2006/relationships/hyperlink" Target="https://beartail.atlassian.net/browse/FA-107" TargetMode="External"/><Relationship Id="rId9" Type="http://schemas.openxmlformats.org/officeDocument/2006/relationships/hyperlink" Target="https://support.keihi.com/ja/invoice-template" TargetMode="External"/><Relationship Id="rId14" Type="http://schemas.openxmlformats.org/officeDocument/2006/relationships/drawing" Target="../drawings/drawing20.xml"/><Relationship Id="rId5" Type="http://schemas.openxmlformats.org/officeDocument/2006/relationships/hyperlink" Target="https://beartail.slack.com/archives/C053S26MFRA/p1730265720601629" TargetMode="External"/><Relationship Id="rId6" Type="http://schemas.openxmlformats.org/officeDocument/2006/relationships/hyperlink" Target="https://beartail.slack.com/archives/C053S26MFRA/p1730265720601629" TargetMode="External"/><Relationship Id="rId7" Type="http://schemas.openxmlformats.org/officeDocument/2006/relationships/hyperlink" Target="https://beartail.atlassian.net/browse/FA-104" TargetMode="External"/><Relationship Id="rId8" Type="http://schemas.openxmlformats.org/officeDocument/2006/relationships/hyperlink" Target="https://www.notion.so/BtoB-6aff2b01e5dc4b33b27a484c9b195f37?pvs=4" TargetMode="External"/></Relationships>
</file>

<file path=xl/worksheets/_rels/sheet21.xml.rels><?xml version="1.0" encoding="UTF-8" standalone="yes"?><Relationships xmlns="http://schemas.openxmlformats.org/package/2006/relationships"><Relationship Id="rId10" Type="http://schemas.openxmlformats.org/officeDocument/2006/relationships/drawing" Target="../drawings/drawing21.xml"/><Relationship Id="rId1" Type="http://schemas.openxmlformats.org/officeDocument/2006/relationships/hyperlink" Target="https://www.notion.so/35cfeb3e049e470782271993c156502d?pvs=4" TargetMode="External"/><Relationship Id="rId2" Type="http://schemas.openxmlformats.org/officeDocument/2006/relationships/hyperlink" Target="https://www.notion.so/58fef6e019fe40f9a84b8d426f38c35e?pvs=4" TargetMode="External"/><Relationship Id="rId3" Type="http://schemas.openxmlformats.org/officeDocument/2006/relationships/hyperlink" Target="https://www.notion.so/58fef6e019fe40f9a84b8d426f38c35e?pvs=4" TargetMode="External"/><Relationship Id="rId4" Type="http://schemas.openxmlformats.org/officeDocument/2006/relationships/hyperlink" Target="https://www.notion.so/58fef6e019fe40f9a84b8d426f38c35e?pvs=4" TargetMode="External"/><Relationship Id="rId9" Type="http://schemas.openxmlformats.org/officeDocument/2006/relationships/hyperlink" Target="https://beartail.atlassian.net/browse/KH-4130" TargetMode="External"/><Relationship Id="rId5" Type="http://schemas.openxmlformats.org/officeDocument/2006/relationships/hyperlink" Target="https://www.notion.so/58fef6e019fe40f9a84b8d426f38c35e?pvs=4" TargetMode="External"/><Relationship Id="rId6" Type="http://schemas.openxmlformats.org/officeDocument/2006/relationships/hyperlink" Target="https://www.notion.so/58fef6e019fe40f9a84b8d426f38c35e?pvs=4" TargetMode="External"/><Relationship Id="rId7" Type="http://schemas.openxmlformats.org/officeDocument/2006/relationships/hyperlink" Target="https://beartail.atlassian.net/browse/FA-105" TargetMode="External"/><Relationship Id="rId8" Type="http://schemas.openxmlformats.org/officeDocument/2006/relationships/hyperlink" Target="https://beartail.slack.com/archives/C02K328965A/p1730775240607939"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75"/>
    <col customWidth="1" min="3" max="3" width="37.63"/>
    <col customWidth="1" min="4" max="4" width="4.38"/>
    <col customWidth="1" min="5" max="5" width="37.63"/>
  </cols>
  <sheetData>
    <row r="2">
      <c r="B2" s="1" t="s">
        <v>0</v>
      </c>
    </row>
    <row r="4">
      <c r="B4" s="1" t="s">
        <v>1</v>
      </c>
      <c r="C4" s="1" t="s">
        <v>2</v>
      </c>
      <c r="D4" s="1" t="s">
        <v>3</v>
      </c>
      <c r="E4" s="1" t="s">
        <v>4</v>
      </c>
      <c r="I4" s="2" t="s">
        <v>5</v>
      </c>
      <c r="J4" s="1" t="s">
        <v>6</v>
      </c>
    </row>
    <row r="5">
      <c r="B5" s="1" t="s">
        <v>7</v>
      </c>
      <c r="C5" s="1" t="s">
        <v>8</v>
      </c>
      <c r="D5" s="1" t="s">
        <v>3</v>
      </c>
      <c r="E5" s="1" t="s">
        <v>9</v>
      </c>
      <c r="F5" s="2" t="s">
        <v>10</v>
      </c>
    </row>
    <row r="6">
      <c r="B6" s="1" t="s">
        <v>11</v>
      </c>
      <c r="C6" s="1" t="s">
        <v>12</v>
      </c>
      <c r="D6" s="1" t="s">
        <v>3</v>
      </c>
    </row>
    <row r="7">
      <c r="B7" s="1" t="s">
        <v>13</v>
      </c>
      <c r="C7" s="1" t="s">
        <v>14</v>
      </c>
      <c r="D7" s="1" t="s">
        <v>3</v>
      </c>
      <c r="E7" s="1" t="s">
        <v>15</v>
      </c>
    </row>
    <row r="8">
      <c r="B8" s="1" t="s">
        <v>16</v>
      </c>
      <c r="C8" s="1" t="s">
        <v>17</v>
      </c>
      <c r="D8" s="1" t="s">
        <v>3</v>
      </c>
      <c r="E8" s="1" t="s">
        <v>18</v>
      </c>
    </row>
    <row r="9">
      <c r="B9" s="1" t="s">
        <v>19</v>
      </c>
      <c r="C9" s="1" t="s">
        <v>17</v>
      </c>
      <c r="D9" s="1" t="s">
        <v>3</v>
      </c>
      <c r="E9" s="1" t="s">
        <v>20</v>
      </c>
    </row>
    <row r="10">
      <c r="B10" s="1" t="s">
        <v>21</v>
      </c>
      <c r="C10" s="1" t="s">
        <v>22</v>
      </c>
      <c r="D10" s="1" t="s">
        <v>3</v>
      </c>
      <c r="E10" s="1" t="s">
        <v>23</v>
      </c>
    </row>
    <row r="16">
      <c r="C16" s="1" t="s">
        <v>24</v>
      </c>
    </row>
    <row r="17" ht="22.5" customHeight="1">
      <c r="B17" s="3" t="s">
        <v>25</v>
      </c>
      <c r="C17" s="3" t="s">
        <v>26</v>
      </c>
      <c r="D17" s="4" t="s">
        <v>27</v>
      </c>
      <c r="E17" s="3" t="s">
        <v>28</v>
      </c>
      <c r="F17" s="3" t="s">
        <v>29</v>
      </c>
    </row>
    <row r="18" ht="22.5" customHeight="1">
      <c r="B18" s="5" t="s">
        <v>30</v>
      </c>
      <c r="C18" s="6" t="s">
        <v>31</v>
      </c>
      <c r="D18" s="7"/>
      <c r="E18" s="8" t="s">
        <v>32</v>
      </c>
      <c r="F18" s="9" t="s">
        <v>33</v>
      </c>
    </row>
    <row r="19" ht="22.5" customHeight="1">
      <c r="B19" s="10"/>
      <c r="C19" s="11" t="s">
        <v>34</v>
      </c>
      <c r="D19" s="12"/>
      <c r="E19" s="13" t="s">
        <v>35</v>
      </c>
      <c r="F19" s="14" t="s">
        <v>36</v>
      </c>
    </row>
    <row r="20" ht="22.5" customHeight="1">
      <c r="B20" s="15" t="s">
        <v>37</v>
      </c>
      <c r="C20" s="16" t="s">
        <v>38</v>
      </c>
      <c r="D20" s="17"/>
      <c r="E20" s="18" t="s">
        <v>39</v>
      </c>
      <c r="F20" s="19" t="s">
        <v>40</v>
      </c>
    </row>
    <row r="21" ht="22.5" customHeight="1">
      <c r="B21" s="15" t="s">
        <v>41</v>
      </c>
      <c r="C21" s="11" t="s">
        <v>34</v>
      </c>
      <c r="D21" s="20"/>
      <c r="E21" s="21" t="s">
        <v>42</v>
      </c>
      <c r="F21" s="22" t="s">
        <v>43</v>
      </c>
    </row>
    <row r="22" ht="22.5" customHeight="1">
      <c r="B22" s="5" t="s">
        <v>44</v>
      </c>
      <c r="C22" s="23" t="s">
        <v>34</v>
      </c>
      <c r="D22" s="24"/>
      <c r="E22" s="25" t="s">
        <v>45</v>
      </c>
      <c r="F22" s="26" t="s">
        <v>46</v>
      </c>
    </row>
    <row r="23" ht="22.5" customHeight="1">
      <c r="B23" s="27"/>
      <c r="C23" s="28" t="s">
        <v>47</v>
      </c>
      <c r="D23" s="29"/>
      <c r="E23" s="30" t="s">
        <v>48</v>
      </c>
      <c r="F23" s="31" t="s">
        <v>49</v>
      </c>
      <c r="H23" s="1" t="s">
        <v>50</v>
      </c>
    </row>
    <row r="24" ht="22.5" customHeight="1">
      <c r="B24" s="27"/>
      <c r="C24" s="28" t="s">
        <v>51</v>
      </c>
      <c r="D24" s="29"/>
      <c r="E24" s="30" t="s">
        <v>52</v>
      </c>
      <c r="F24" s="31" t="s">
        <v>53</v>
      </c>
    </row>
    <row r="25" ht="22.5" customHeight="1">
      <c r="B25" s="27"/>
      <c r="C25" s="11" t="s">
        <v>34</v>
      </c>
      <c r="E25" s="32" t="s">
        <v>54</v>
      </c>
      <c r="F25" s="33" t="s">
        <v>55</v>
      </c>
    </row>
    <row r="26" ht="22.5" customHeight="1">
      <c r="B26" s="27"/>
      <c r="C26" s="11" t="s">
        <v>34</v>
      </c>
      <c r="E26" s="34" t="s">
        <v>56</v>
      </c>
      <c r="F26" s="33" t="s">
        <v>57</v>
      </c>
    </row>
    <row r="27" ht="22.5" customHeight="1">
      <c r="B27" s="10"/>
      <c r="C27" s="35" t="s">
        <v>34</v>
      </c>
      <c r="D27" s="12"/>
      <c r="E27" s="13" t="s">
        <v>58</v>
      </c>
      <c r="F27" s="14" t="s">
        <v>59</v>
      </c>
    </row>
    <row r="28" ht="22.5" customHeight="1">
      <c r="B28" s="15" t="s">
        <v>60</v>
      </c>
      <c r="C28" s="16" t="s">
        <v>61</v>
      </c>
      <c r="D28" s="17"/>
      <c r="E28" s="36" t="s">
        <v>62</v>
      </c>
      <c r="F28" s="19" t="s">
        <v>63</v>
      </c>
    </row>
    <row r="29" ht="22.5" customHeight="1">
      <c r="B29" s="5" t="s">
        <v>64</v>
      </c>
      <c r="C29" s="11" t="s">
        <v>34</v>
      </c>
      <c r="D29" s="24"/>
      <c r="E29" s="37" t="s">
        <v>65</v>
      </c>
      <c r="F29" s="26" t="s">
        <v>66</v>
      </c>
    </row>
    <row r="30" ht="22.5" customHeight="1">
      <c r="B30" s="27"/>
      <c r="C30" s="28" t="s">
        <v>67</v>
      </c>
      <c r="D30" s="29"/>
      <c r="E30" s="30" t="s">
        <v>68</v>
      </c>
      <c r="F30" s="31" t="s">
        <v>69</v>
      </c>
    </row>
    <row r="31" ht="22.5" customHeight="1">
      <c r="B31" s="10"/>
      <c r="C31" s="35" t="s">
        <v>34</v>
      </c>
      <c r="D31" s="12"/>
      <c r="E31" s="13" t="s">
        <v>70</v>
      </c>
      <c r="F31" s="14" t="s">
        <v>71</v>
      </c>
    </row>
    <row r="32">
      <c r="E32" s="38"/>
    </row>
    <row r="33">
      <c r="E33" s="38"/>
    </row>
    <row r="34">
      <c r="E34" s="38"/>
    </row>
    <row r="35">
      <c r="E35" s="38"/>
    </row>
    <row r="36">
      <c r="E36" s="38"/>
    </row>
    <row r="37">
      <c r="E37" s="38"/>
    </row>
    <row r="38">
      <c r="E38" s="38"/>
    </row>
    <row r="39">
      <c r="E39" s="38"/>
    </row>
    <row r="40">
      <c r="E40" s="38"/>
    </row>
    <row r="41">
      <c r="E41" s="38"/>
    </row>
    <row r="42">
      <c r="E42" s="38"/>
    </row>
  </sheetData>
  <hyperlinks>
    <hyperlink r:id="rId1" ref="I4"/>
    <hyperlink r:id="rId2" ref="F5"/>
    <hyperlink display="https://docs.google.com/spreadsheets/d/16H4dpcCe490b0qpEyv4WCs_w6i2ItiKabXM2BmqNTcY/edit?gid=114354577#gid=114354577&amp;range=N38" location="'領収書原本PLPサイト'!N38" ref="E18"/>
    <hyperlink r:id="rId3" ref="F18"/>
    <hyperlink display="https://docs.google.com/spreadsheets/d/16H4dpcCe490b0qpEyv4WCs_w6i2ItiKabXM2BmqNTcY/edit?gid=114354577#gid=114354577&amp;range=P170:P173" location="'領収書原本PLPサイト'!P170:P173" ref="E19"/>
    <hyperlink r:id="rId4" ref="F19"/>
    <hyperlink r:id="rId5" location="gid=1834201177&amp;range=N44" ref="E20"/>
    <hyperlink r:id="rId6" ref="F20"/>
    <hyperlink r:id="rId7" location="gid=201285008&amp;range=M130:O130" ref="E21"/>
    <hyperlink r:id="rId8" ref="F21"/>
    <hyperlink r:id="rId9" location="gid=387648503&amp;range=O54" ref="E22"/>
    <hyperlink r:id="rId10" ref="F22"/>
    <hyperlink display="https://docs.google.com/spreadsheets/d/16H4dpcCe490b0qpEyv4WCs_w6i2ItiKabXM2BmqNTcY/edit?gid=387648503#gid=387648503&amp;range=O308&#10;https://docs.google.com/spreadsheets/d/16H4dpcCe490b0qpEyv4WCs_w6i2ItiKabXM2BmqNTcY/edit?gid=387648503#gid=387648503&amp;range=O645:O648" location="'システム設定'!O308:O346" ref="E23"/>
    <hyperlink r:id="rId11" ref="F23"/>
    <hyperlink display="https://docs.google.com/spreadsheets/d/16H4dpcCe490b0qpEyv4WCs_w6i2ItiKabXM2BmqNTcY/edit?gid=387648503#gid=387648503&amp;range=O1142" location="'システム設定'!O1142" ref="E24"/>
    <hyperlink r:id="rId12" ref="F24"/>
    <hyperlink display="https://docs.google.com/spreadsheets/d/16H4dpcCe490b0qpEyv4WCs_w6i2ItiKabXM2BmqNTcY/edit?gid=387648503#gid=387648503&amp;range=O1355" location="'システム設定'!O1355" ref="E25"/>
    <hyperlink r:id="rId13" ref="F25"/>
    <hyperlink r:id="rId14" location="gid=387648503&amp;range=O1372" ref="E26"/>
    <hyperlink r:id="rId15" ref="F26"/>
    <hyperlink display="https://docs.google.com/spreadsheets/d/16H4dpcCe490b0qpEyv4WCs_w6i2ItiKabXM2BmqNTcY/edit?gid=387648503#gid=387648503&amp;range=O1412" location="'システム設定'!O1412" ref="E27"/>
    <hyperlink r:id="rId16" ref="F27"/>
    <hyperlink display="https://docs.google.com/spreadsheets/d/16H4dpcCe490b0qpEyv4WCs_w6i2ItiKabXM2BmqNTcY/edit?gid=71246066#gid=71246066&amp;range=R108" location="'通知'!R108" ref="E28"/>
    <hyperlink r:id="rId17" ref="F28"/>
    <hyperlink display="https://docs.google.com/spreadsheets/d/16H4dpcCe490b0qpEyv4WCs_w6i2ItiKabXM2BmqNTcY/edit?gid=1880495727#gid=1880495727&amp;range=N33&#10;https://docs.google.com/spreadsheets/d/16H4dpcCe490b0qpEyv4WCs_w6i2ItiKabXM2BmqNTcY/edit?gid=1880495727#gid=1880495727&amp;range=N58" location="'共通'!N33" ref="E29"/>
    <hyperlink r:id="rId18" ref="F29"/>
    <hyperlink display="https://docs.google.com/spreadsheets/d/16H4dpcCe490b0qpEyv4WCs_w6i2ItiKabXM2BmqNTcY/edit?gid=1880495727#gid=1880495727&amp;range=N183" location="'共通'!N183" ref="E30"/>
    <hyperlink r:id="rId19" ref="F30"/>
    <hyperlink display="https://docs.google.com/spreadsheets/d/16H4dpcCe490b0qpEyv4WCs_w6i2ItiKabXM2BmqNTcY/edit?gid=1880495727#gid=1880495727&amp;range=N219" location="'共通'!N219" ref="E31"/>
    <hyperlink r:id="rId20" ref="F31"/>
  </hyperlinks>
  <drawing r:id="rId21"/>
  <tableParts count="1">
    <tablePart r:id="rId2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showGridLines="0" workbookViewId="0"/>
  </sheetViews>
  <sheetFormatPr customHeight="1" defaultColWidth="12.63" defaultRowHeight="15.75"/>
  <cols>
    <col customWidth="1" min="1" max="1" width="1.75"/>
    <col customWidth="1" min="2" max="2" width="13.88"/>
    <col customWidth="1" min="3" max="3" width="14.38"/>
    <col customWidth="1" min="4" max="4" width="11.0"/>
    <col customWidth="1" min="5" max="5" width="10.5"/>
    <col customWidth="1" min="6" max="11" width="5.75"/>
    <col customWidth="1" min="12" max="12" width="3.0"/>
    <col customWidth="1" min="13" max="13" width="7.38"/>
    <col customWidth="1" min="14" max="14" width="9.5"/>
    <col customWidth="1" min="15" max="15" width="1.25"/>
    <col customWidth="1" min="16" max="16" width="15.88"/>
  </cols>
  <sheetData>
    <row r="1" ht="5.25" customHeight="1">
      <c r="B1" s="39"/>
      <c r="C1" s="39"/>
      <c r="D1" s="39"/>
      <c r="E1" s="39"/>
    </row>
    <row r="2">
      <c r="B2" s="40" t="s">
        <v>72</v>
      </c>
      <c r="C2" s="41"/>
      <c r="D2" s="39"/>
      <c r="E2" s="42" t="s">
        <v>73</v>
      </c>
      <c r="M2" s="43" t="s">
        <v>74</v>
      </c>
      <c r="N2" s="44" t="s">
        <v>75</v>
      </c>
      <c r="P2" s="44" t="s">
        <v>76</v>
      </c>
      <c r="Q2" s="44" t="s">
        <v>77</v>
      </c>
    </row>
    <row r="3">
      <c r="B3" s="39"/>
      <c r="C3" s="39"/>
      <c r="D3" s="39"/>
      <c r="E3" s="39"/>
      <c r="M3" s="45">
        <f>SUM(F25:H25)</f>
        <v>0</v>
      </c>
      <c r="N3" s="46">
        <f>SUM(F25:J25)</f>
        <v>7228</v>
      </c>
      <c r="P3" s="47"/>
      <c r="Q3" s="48">
        <f>P3/N3</f>
        <v>0</v>
      </c>
    </row>
    <row r="4" ht="4.5" customHeight="1">
      <c r="F4" s="49"/>
      <c r="G4" s="49"/>
      <c r="H4" s="49"/>
      <c r="I4" s="49"/>
      <c r="J4" s="49"/>
      <c r="K4" s="49"/>
      <c r="P4" s="42"/>
      <c r="Q4" s="42"/>
    </row>
    <row r="5" ht="4.5" customHeight="1">
      <c r="F5" s="49"/>
      <c r="G5" s="49"/>
      <c r="H5" s="49"/>
      <c r="I5" s="49"/>
      <c r="J5" s="49"/>
      <c r="K5" s="49"/>
    </row>
    <row r="6">
      <c r="B6" s="39"/>
      <c r="C6" s="50" t="s">
        <v>78</v>
      </c>
      <c r="D6" s="51" t="s">
        <v>79</v>
      </c>
      <c r="E6" s="52" t="s">
        <v>80</v>
      </c>
      <c r="F6" s="53" t="s">
        <v>81</v>
      </c>
      <c r="G6" s="53" t="s">
        <v>82</v>
      </c>
      <c r="H6" s="53" t="s">
        <v>83</v>
      </c>
      <c r="I6" s="53" t="s">
        <v>84</v>
      </c>
      <c r="J6" s="53" t="s">
        <v>85</v>
      </c>
      <c r="K6" s="53" t="s">
        <v>86</v>
      </c>
      <c r="P6" s="1" t="s">
        <v>87</v>
      </c>
      <c r="Q6" s="54" t="s">
        <v>88</v>
      </c>
      <c r="R6" s="54" t="s">
        <v>89</v>
      </c>
    </row>
    <row r="7">
      <c r="B7" s="55" t="s">
        <v>90</v>
      </c>
      <c r="C7" s="56" t="s">
        <v>91</v>
      </c>
      <c r="D7" s="57" t="s">
        <v>81</v>
      </c>
      <c r="E7" s="58" t="s">
        <v>92</v>
      </c>
      <c r="F7" s="59">
        <f t="shared" ref="F7:K7" si="1">countif(indirect($B7&amp;"!$M:$T"),F$6)</f>
        <v>0</v>
      </c>
      <c r="G7" s="59">
        <f t="shared" si="1"/>
        <v>0</v>
      </c>
      <c r="H7" s="59">
        <f t="shared" si="1"/>
        <v>0</v>
      </c>
      <c r="I7" s="59">
        <f t="shared" si="1"/>
        <v>84</v>
      </c>
      <c r="J7" s="59">
        <f t="shared" si="1"/>
        <v>0</v>
      </c>
      <c r="K7" s="59">
        <f t="shared" si="1"/>
        <v>2296</v>
      </c>
      <c r="L7" s="60"/>
      <c r="P7" s="61" t="s">
        <v>93</v>
      </c>
      <c r="Q7" s="62" t="s">
        <v>94</v>
      </c>
      <c r="R7" s="62">
        <v>0.5</v>
      </c>
      <c r="S7" s="63" t="s">
        <v>95</v>
      </c>
    </row>
    <row r="8">
      <c r="B8" s="64" t="s">
        <v>96</v>
      </c>
      <c r="C8" s="56" t="s">
        <v>91</v>
      </c>
      <c r="D8" s="65" t="s">
        <v>97</v>
      </c>
      <c r="E8" s="58" t="s">
        <v>98</v>
      </c>
      <c r="F8" s="59">
        <f t="shared" ref="F8:K8" si="2">countif(indirect($B8&amp;"!$N:$T"),F$6)</f>
        <v>0</v>
      </c>
      <c r="G8" s="59">
        <f t="shared" si="2"/>
        <v>0</v>
      </c>
      <c r="H8" s="59">
        <f t="shared" si="2"/>
        <v>0</v>
      </c>
      <c r="I8" s="59">
        <f t="shared" si="2"/>
        <v>363</v>
      </c>
      <c r="J8" s="59">
        <f t="shared" si="2"/>
        <v>213</v>
      </c>
      <c r="K8" s="59">
        <f t="shared" si="2"/>
        <v>2020</v>
      </c>
      <c r="L8" s="63"/>
      <c r="P8" s="66" t="s">
        <v>99</v>
      </c>
      <c r="Q8" s="62" t="s">
        <v>94</v>
      </c>
      <c r="R8" s="62">
        <v>0.8</v>
      </c>
    </row>
    <row r="9">
      <c r="B9" s="64" t="s">
        <v>100</v>
      </c>
      <c r="C9" s="56" t="s">
        <v>91</v>
      </c>
      <c r="D9" s="65" t="s">
        <v>97</v>
      </c>
      <c r="E9" s="58" t="s">
        <v>101</v>
      </c>
      <c r="F9" s="59">
        <f t="shared" ref="F9:K9" si="3">countif(indirect($B9&amp;"!$N:$T"),F$6)</f>
        <v>0</v>
      </c>
      <c r="G9" s="59">
        <f t="shared" si="3"/>
        <v>0</v>
      </c>
      <c r="H9" s="59">
        <f t="shared" si="3"/>
        <v>0</v>
      </c>
      <c r="I9" s="59">
        <f t="shared" si="3"/>
        <v>110</v>
      </c>
      <c r="J9" s="59">
        <f t="shared" si="3"/>
        <v>2</v>
      </c>
      <c r="K9" s="59">
        <f t="shared" si="3"/>
        <v>320</v>
      </c>
      <c r="L9" s="67"/>
      <c r="P9" s="66" t="s">
        <v>102</v>
      </c>
      <c r="Q9" s="62" t="s">
        <v>94</v>
      </c>
      <c r="R9" s="62">
        <v>0.8</v>
      </c>
    </row>
    <row r="10">
      <c r="B10" s="64" t="s">
        <v>103</v>
      </c>
      <c r="C10" s="56" t="s">
        <v>91</v>
      </c>
      <c r="D10" s="65" t="s">
        <v>97</v>
      </c>
      <c r="E10" s="58" t="s">
        <v>98</v>
      </c>
      <c r="F10" s="59">
        <f t="shared" ref="F10:K10" si="4">countif(indirect($B10&amp;"!$N:$T"),F$6)</f>
        <v>0</v>
      </c>
      <c r="G10" s="59">
        <f t="shared" si="4"/>
        <v>0</v>
      </c>
      <c r="H10" s="59">
        <f t="shared" si="4"/>
        <v>0</v>
      </c>
      <c r="I10" s="59">
        <f t="shared" si="4"/>
        <v>124</v>
      </c>
      <c r="J10" s="59">
        <f t="shared" si="4"/>
        <v>0</v>
      </c>
      <c r="K10" s="59">
        <f t="shared" si="4"/>
        <v>0</v>
      </c>
      <c r="P10" s="66" t="s">
        <v>96</v>
      </c>
      <c r="Q10" s="62" t="s">
        <v>104</v>
      </c>
      <c r="R10" s="62">
        <v>1.5</v>
      </c>
    </row>
    <row r="11">
      <c r="B11" s="64" t="s">
        <v>105</v>
      </c>
      <c r="C11" s="56" t="s">
        <v>91</v>
      </c>
      <c r="D11" s="65" t="s">
        <v>97</v>
      </c>
      <c r="E11" s="58" t="s">
        <v>106</v>
      </c>
      <c r="F11" s="59">
        <f t="shared" ref="F11:K11" si="5">countif(indirect($B11&amp;"!$N:$T"),F$6)</f>
        <v>0</v>
      </c>
      <c r="G11" s="59">
        <f t="shared" si="5"/>
        <v>0</v>
      </c>
      <c r="H11" s="59">
        <f t="shared" si="5"/>
        <v>0</v>
      </c>
      <c r="I11" s="59">
        <f t="shared" si="5"/>
        <v>326</v>
      </c>
      <c r="J11" s="59">
        <f t="shared" si="5"/>
        <v>23</v>
      </c>
      <c r="K11" s="59">
        <f t="shared" si="5"/>
        <v>739</v>
      </c>
      <c r="L11" s="68"/>
      <c r="P11" s="66" t="s">
        <v>100</v>
      </c>
      <c r="Q11" s="62" t="s">
        <v>104</v>
      </c>
      <c r="R11" s="62">
        <v>0.5</v>
      </c>
    </row>
    <row r="12">
      <c r="B12" s="69" t="s">
        <v>30</v>
      </c>
      <c r="C12" s="56" t="s">
        <v>91</v>
      </c>
      <c r="D12" s="65" t="s">
        <v>97</v>
      </c>
      <c r="E12" s="58" t="s">
        <v>107</v>
      </c>
      <c r="F12" s="59">
        <f t="shared" ref="F12:K12" si="6">countif(indirect($B12&amp;"!$N:$T"),F$6)</f>
        <v>0</v>
      </c>
      <c r="G12" s="59">
        <f t="shared" si="6"/>
        <v>0</v>
      </c>
      <c r="H12" s="59">
        <f t="shared" si="6"/>
        <v>0</v>
      </c>
      <c r="I12" s="59">
        <f t="shared" si="6"/>
        <v>286</v>
      </c>
      <c r="J12" s="59">
        <f t="shared" si="6"/>
        <v>109</v>
      </c>
      <c r="K12" s="59">
        <f t="shared" si="6"/>
        <v>681</v>
      </c>
      <c r="L12" s="70"/>
      <c r="P12" s="66" t="s">
        <v>103</v>
      </c>
      <c r="Q12" s="62" t="s">
        <v>104</v>
      </c>
      <c r="R12" s="62">
        <v>0.2</v>
      </c>
    </row>
    <row r="13">
      <c r="B13" s="71" t="s">
        <v>37</v>
      </c>
      <c r="C13" s="56" t="s">
        <v>91</v>
      </c>
      <c r="D13" s="57" t="s">
        <v>97</v>
      </c>
      <c r="E13" s="58"/>
      <c r="F13" s="59">
        <f t="shared" ref="F13:K13" si="7">countif(indirect($B13&amp;"!$N:$T"),F$6)</f>
        <v>0</v>
      </c>
      <c r="G13" s="59">
        <f t="shared" si="7"/>
        <v>0</v>
      </c>
      <c r="H13" s="59">
        <f t="shared" si="7"/>
        <v>0</v>
      </c>
      <c r="I13" s="59">
        <f t="shared" si="7"/>
        <v>232</v>
      </c>
      <c r="J13" s="59">
        <f t="shared" si="7"/>
        <v>1</v>
      </c>
      <c r="K13" s="59">
        <f t="shared" si="7"/>
        <v>27</v>
      </c>
      <c r="P13" s="66" t="s">
        <v>108</v>
      </c>
      <c r="Q13" s="62" t="s">
        <v>104</v>
      </c>
      <c r="R13" s="62">
        <v>0.5</v>
      </c>
      <c r="S13" s="63"/>
    </row>
    <row r="14">
      <c r="B14" s="71" t="s">
        <v>109</v>
      </c>
      <c r="C14" s="56" t="s">
        <v>91</v>
      </c>
      <c r="D14" s="57" t="s">
        <v>97</v>
      </c>
      <c r="E14" s="72" t="s">
        <v>101</v>
      </c>
      <c r="F14" s="59">
        <f t="shared" ref="F14:K14" si="8">countif(indirect($B14&amp;"!$K:$N"),F$6)</f>
        <v>0</v>
      </c>
      <c r="G14" s="59">
        <f t="shared" si="8"/>
        <v>0</v>
      </c>
      <c r="H14" s="59">
        <f t="shared" si="8"/>
        <v>0</v>
      </c>
      <c r="I14" s="59">
        <f t="shared" si="8"/>
        <v>347</v>
      </c>
      <c r="J14" s="59">
        <f t="shared" si="8"/>
        <v>1</v>
      </c>
      <c r="K14" s="59">
        <f t="shared" si="8"/>
        <v>340</v>
      </c>
      <c r="P14" s="66" t="s">
        <v>110</v>
      </c>
      <c r="Q14" s="62" t="s">
        <v>104</v>
      </c>
      <c r="R14" s="62">
        <v>0.2</v>
      </c>
    </row>
    <row r="15">
      <c r="B15" s="55" t="s">
        <v>41</v>
      </c>
      <c r="C15" s="56" t="s">
        <v>91</v>
      </c>
      <c r="D15" s="57" t="s">
        <v>97</v>
      </c>
      <c r="E15" s="72" t="s">
        <v>111</v>
      </c>
      <c r="F15" s="59">
        <f t="shared" ref="F15:K15" si="9">countif(indirect($B15&amp;"!$M:$T"),F$6)</f>
        <v>0</v>
      </c>
      <c r="G15" s="59">
        <f t="shared" si="9"/>
        <v>0</v>
      </c>
      <c r="H15" s="59">
        <f t="shared" si="9"/>
        <v>0</v>
      </c>
      <c r="I15" s="59">
        <f t="shared" si="9"/>
        <v>327</v>
      </c>
      <c r="J15" s="59">
        <f t="shared" si="9"/>
        <v>25</v>
      </c>
      <c r="K15" s="59">
        <f t="shared" si="9"/>
        <v>336</v>
      </c>
      <c r="L15" s="70"/>
      <c r="P15" s="66" t="s">
        <v>37</v>
      </c>
      <c r="Q15" s="62" t="s">
        <v>112</v>
      </c>
      <c r="R15" s="62">
        <v>0.5</v>
      </c>
    </row>
    <row r="16">
      <c r="B16" s="73" t="s">
        <v>113</v>
      </c>
      <c r="C16" s="56" t="s">
        <v>91</v>
      </c>
      <c r="D16" s="57" t="s">
        <v>97</v>
      </c>
      <c r="E16" s="72" t="s">
        <v>101</v>
      </c>
      <c r="F16" s="59">
        <f t="shared" ref="F16:K16" si="10">countif(indirect($B16&amp;"!$L:$T"),F$6)</f>
        <v>0</v>
      </c>
      <c r="G16" s="59">
        <f t="shared" si="10"/>
        <v>0</v>
      </c>
      <c r="H16" s="59">
        <f t="shared" si="10"/>
        <v>0</v>
      </c>
      <c r="I16" s="59">
        <f t="shared" si="10"/>
        <v>264</v>
      </c>
      <c r="J16" s="59">
        <f t="shared" si="10"/>
        <v>364</v>
      </c>
      <c r="K16" s="59">
        <f t="shared" si="10"/>
        <v>471</v>
      </c>
      <c r="P16" s="66" t="s">
        <v>114</v>
      </c>
      <c r="Q16" s="62" t="s">
        <v>115</v>
      </c>
      <c r="R16" s="62">
        <v>0.2</v>
      </c>
    </row>
    <row r="17">
      <c r="B17" s="71" t="s">
        <v>114</v>
      </c>
      <c r="C17" s="56" t="s">
        <v>91</v>
      </c>
      <c r="D17" s="57" t="s">
        <v>97</v>
      </c>
      <c r="E17" s="72"/>
      <c r="F17" s="59">
        <f t="shared" ref="F17:K17" si="11">countif(indirect($B17&amp;"!$K:$T"),F$6)</f>
        <v>0</v>
      </c>
      <c r="G17" s="59">
        <f t="shared" si="11"/>
        <v>0</v>
      </c>
      <c r="H17" s="59">
        <f t="shared" si="11"/>
        <v>0</v>
      </c>
      <c r="I17" s="59">
        <f t="shared" si="11"/>
        <v>48</v>
      </c>
      <c r="J17" s="59">
        <f t="shared" si="11"/>
        <v>136</v>
      </c>
      <c r="K17" s="59">
        <f t="shared" si="11"/>
        <v>166</v>
      </c>
      <c r="P17" s="66" t="s">
        <v>109</v>
      </c>
      <c r="Q17" s="62" t="s">
        <v>112</v>
      </c>
      <c r="R17" s="62">
        <v>1.5</v>
      </c>
    </row>
    <row r="18">
      <c r="B18" s="71" t="s">
        <v>116</v>
      </c>
      <c r="C18" s="56" t="s">
        <v>91</v>
      </c>
      <c r="D18" s="57" t="s">
        <v>97</v>
      </c>
      <c r="E18" s="72" t="s">
        <v>117</v>
      </c>
      <c r="F18" s="59">
        <f t="shared" ref="F18:K18" si="12">countif(indirect($B18&amp;"!$M:$T"),F$6)</f>
        <v>0</v>
      </c>
      <c r="G18" s="59">
        <f t="shared" si="12"/>
        <v>0</v>
      </c>
      <c r="H18" s="59">
        <f t="shared" si="12"/>
        <v>0</v>
      </c>
      <c r="I18" s="59">
        <f t="shared" si="12"/>
        <v>220</v>
      </c>
      <c r="J18" s="59">
        <f t="shared" si="12"/>
        <v>421</v>
      </c>
      <c r="K18" s="59">
        <f t="shared" si="12"/>
        <v>399</v>
      </c>
      <c r="P18" s="66" t="s">
        <v>113</v>
      </c>
      <c r="Q18" s="62" t="s">
        <v>115</v>
      </c>
      <c r="R18" s="62">
        <v>1.0</v>
      </c>
      <c r="S18" s="1" t="s">
        <v>118</v>
      </c>
    </row>
    <row r="19">
      <c r="B19" s="71" t="s">
        <v>119</v>
      </c>
      <c r="C19" s="56" t="s">
        <v>91</v>
      </c>
      <c r="D19" s="57" t="s">
        <v>97</v>
      </c>
      <c r="E19" s="72" t="s">
        <v>101</v>
      </c>
      <c r="F19" s="59">
        <f t="shared" ref="F19:K19" si="13">countif(indirect($B19&amp;"!$M:$T"),F$6)</f>
        <v>0</v>
      </c>
      <c r="G19" s="59">
        <f t="shared" si="13"/>
        <v>0</v>
      </c>
      <c r="H19" s="59">
        <f t="shared" si="13"/>
        <v>0</v>
      </c>
      <c r="I19" s="59">
        <f t="shared" si="13"/>
        <v>169</v>
      </c>
      <c r="J19" s="59">
        <f t="shared" si="13"/>
        <v>147</v>
      </c>
      <c r="K19" s="59">
        <f t="shared" si="13"/>
        <v>790</v>
      </c>
      <c r="P19" s="66" t="s">
        <v>116</v>
      </c>
      <c r="Q19" s="62" t="s">
        <v>115</v>
      </c>
      <c r="R19" s="62">
        <v>0.8</v>
      </c>
    </row>
    <row r="20">
      <c r="B20" s="55" t="s">
        <v>44</v>
      </c>
      <c r="C20" s="56" t="s">
        <v>91</v>
      </c>
      <c r="D20" s="57" t="s">
        <v>97</v>
      </c>
      <c r="E20" s="72" t="s">
        <v>120</v>
      </c>
      <c r="F20" s="59">
        <f t="shared" ref="F20:K20" si="14">countif(indirect($B20&amp;"!$O:$R"),F$6)</f>
        <v>0</v>
      </c>
      <c r="G20" s="59">
        <f t="shared" si="14"/>
        <v>0</v>
      </c>
      <c r="H20" s="59">
        <f t="shared" si="14"/>
        <v>0</v>
      </c>
      <c r="I20" s="59">
        <f t="shared" si="14"/>
        <v>1730</v>
      </c>
      <c r="J20" s="59">
        <f t="shared" si="14"/>
        <v>250</v>
      </c>
      <c r="K20" s="59">
        <f t="shared" si="14"/>
        <v>4456</v>
      </c>
      <c r="L20" s="68" t="s">
        <v>121</v>
      </c>
      <c r="M20" s="74"/>
      <c r="P20" s="66" t="s">
        <v>108</v>
      </c>
      <c r="Q20" s="62" t="s">
        <v>115</v>
      </c>
      <c r="R20" s="62">
        <v>0.5</v>
      </c>
    </row>
    <row r="21">
      <c r="B21" s="55" t="s">
        <v>60</v>
      </c>
      <c r="C21" s="56" t="s">
        <v>91</v>
      </c>
      <c r="D21" s="57" t="s">
        <v>97</v>
      </c>
      <c r="E21" s="72" t="s">
        <v>107</v>
      </c>
      <c r="F21" s="59">
        <f t="shared" ref="F21:K21" si="15">countif(indirect($B21&amp;"!$O:$R"),F$6)</f>
        <v>0</v>
      </c>
      <c r="G21" s="59">
        <f t="shared" si="15"/>
        <v>0</v>
      </c>
      <c r="H21" s="59">
        <f t="shared" si="15"/>
        <v>0</v>
      </c>
      <c r="I21" s="59">
        <f t="shared" si="15"/>
        <v>107</v>
      </c>
      <c r="J21" s="59">
        <f t="shared" si="15"/>
        <v>0</v>
      </c>
      <c r="K21" s="59">
        <f t="shared" si="15"/>
        <v>0</v>
      </c>
      <c r="L21" s="68" t="s">
        <v>121</v>
      </c>
      <c r="P21" s="66" t="s">
        <v>44</v>
      </c>
      <c r="Q21" s="62" t="s">
        <v>122</v>
      </c>
      <c r="R21" s="62">
        <v>2.0</v>
      </c>
    </row>
    <row r="22">
      <c r="B22" s="55" t="s">
        <v>99</v>
      </c>
      <c r="C22" s="56" t="s">
        <v>91</v>
      </c>
      <c r="D22" s="57" t="s">
        <v>97</v>
      </c>
      <c r="E22" s="72" t="s">
        <v>117</v>
      </c>
      <c r="F22" s="59">
        <f t="shared" ref="F22:K22" si="16">countif(indirect($B22&amp;"!$M:$T"),F$6)</f>
        <v>0</v>
      </c>
      <c r="G22" s="59">
        <f t="shared" si="16"/>
        <v>0</v>
      </c>
      <c r="H22" s="59">
        <f t="shared" si="16"/>
        <v>0</v>
      </c>
      <c r="I22" s="59">
        <f t="shared" si="16"/>
        <v>258</v>
      </c>
      <c r="J22" s="59">
        <f t="shared" si="16"/>
        <v>25</v>
      </c>
      <c r="K22" s="59">
        <f t="shared" si="16"/>
        <v>801</v>
      </c>
      <c r="P22" s="66" t="s">
        <v>41</v>
      </c>
      <c r="Q22" s="62" t="s">
        <v>112</v>
      </c>
      <c r="R22" s="62">
        <v>1.0</v>
      </c>
    </row>
    <row r="23">
      <c r="B23" s="55" t="s">
        <v>102</v>
      </c>
      <c r="C23" s="56" t="s">
        <v>91</v>
      </c>
      <c r="D23" s="57" t="s">
        <v>97</v>
      </c>
      <c r="E23" s="58" t="s">
        <v>101</v>
      </c>
      <c r="F23" s="59">
        <f t="shared" ref="F23:K23" si="17">countif(indirect($B23&amp;"!$L:$O"),F$6)</f>
        <v>0</v>
      </c>
      <c r="G23" s="59">
        <f t="shared" si="17"/>
        <v>0</v>
      </c>
      <c r="H23" s="59">
        <f t="shared" si="17"/>
        <v>0</v>
      </c>
      <c r="I23" s="59">
        <f t="shared" si="17"/>
        <v>175</v>
      </c>
      <c r="J23" s="59">
        <f t="shared" si="17"/>
        <v>3</v>
      </c>
      <c r="K23" s="59">
        <f t="shared" si="17"/>
        <v>498</v>
      </c>
      <c r="L23" s="63"/>
      <c r="P23" s="66" t="s">
        <v>60</v>
      </c>
      <c r="Q23" s="62" t="s">
        <v>122</v>
      </c>
      <c r="R23" s="62"/>
    </row>
    <row r="24">
      <c r="B24" s="55" t="s">
        <v>64</v>
      </c>
      <c r="C24" s="75" t="s">
        <v>91</v>
      </c>
      <c r="D24" s="76" t="s">
        <v>97</v>
      </c>
      <c r="E24" s="77" t="s">
        <v>123</v>
      </c>
      <c r="F24" s="59">
        <f t="shared" ref="F24:K24" si="18">countif(indirect($B24&amp;"!$N:$T"),F$6)</f>
        <v>0</v>
      </c>
      <c r="G24" s="59">
        <f t="shared" si="18"/>
        <v>0</v>
      </c>
      <c r="H24" s="59">
        <f t="shared" si="18"/>
        <v>0</v>
      </c>
      <c r="I24" s="59">
        <f t="shared" si="18"/>
        <v>331</v>
      </c>
      <c r="J24" s="59">
        <f t="shared" si="18"/>
        <v>7</v>
      </c>
      <c r="K24" s="59">
        <f t="shared" si="18"/>
        <v>1014</v>
      </c>
      <c r="L24" s="67"/>
      <c r="P24" s="78" t="s">
        <v>124</v>
      </c>
      <c r="Q24" s="79" t="s">
        <v>104</v>
      </c>
      <c r="R24" s="79"/>
      <c r="S24" s="80"/>
      <c r="T24" s="63"/>
    </row>
    <row r="25">
      <c r="B25" s="42" t="s">
        <v>125</v>
      </c>
      <c r="C25" s="39"/>
      <c r="D25" s="39"/>
      <c r="E25" s="81" t="s">
        <v>126</v>
      </c>
      <c r="F25" s="82">
        <f t="shared" ref="F25:K25" si="19">SUM(F7:F24)</f>
        <v>0</v>
      </c>
      <c r="G25" s="83">
        <f t="shared" si="19"/>
        <v>0</v>
      </c>
      <c r="H25" s="82">
        <f t="shared" si="19"/>
        <v>0</v>
      </c>
      <c r="I25" s="84">
        <f t="shared" si="19"/>
        <v>5501</v>
      </c>
      <c r="J25" s="84">
        <f t="shared" si="19"/>
        <v>1727</v>
      </c>
      <c r="K25" s="83">
        <f t="shared" si="19"/>
        <v>15354</v>
      </c>
      <c r="T25" s="63"/>
      <c r="W25" s="63"/>
    </row>
    <row r="26">
      <c r="B26" s="39"/>
      <c r="C26" s="39"/>
      <c r="D26" s="81"/>
      <c r="F26" s="85"/>
      <c r="G26" s="85"/>
      <c r="H26" s="85"/>
      <c r="I26" s="86"/>
      <c r="J26" s="86">
        <f>I25+J25</f>
        <v>7228</v>
      </c>
      <c r="T26" s="63"/>
    </row>
    <row r="27">
      <c r="B27" s="39"/>
      <c r="C27" s="87" t="s">
        <v>127</v>
      </c>
      <c r="D27" s="88">
        <v>150.0</v>
      </c>
      <c r="E27" s="1" t="s">
        <v>128</v>
      </c>
      <c r="T27" s="63"/>
      <c r="U27" s="63"/>
      <c r="W27" s="63"/>
    </row>
    <row r="28">
      <c r="B28" s="42"/>
      <c r="C28" s="39"/>
      <c r="D28" s="88">
        <v>90.0</v>
      </c>
      <c r="E28" s="1" t="s">
        <v>129</v>
      </c>
    </row>
    <row r="29">
      <c r="B29" s="42"/>
      <c r="C29" s="39"/>
      <c r="D29" s="89"/>
      <c r="E29" s="89" t="s">
        <v>130</v>
      </c>
    </row>
    <row r="30">
      <c r="B30" s="90" t="s">
        <v>131</v>
      </c>
      <c r="C30" s="91" t="s">
        <v>132</v>
      </c>
      <c r="D30" s="71" t="s">
        <v>133</v>
      </c>
      <c r="E30" s="92" t="s">
        <v>134</v>
      </c>
      <c r="F30" s="93" t="s">
        <v>75</v>
      </c>
    </row>
    <row r="31">
      <c r="B31" s="94"/>
      <c r="C31" s="95">
        <v>45586.0</v>
      </c>
      <c r="D31" s="96">
        <v>0.0</v>
      </c>
      <c r="E31" s="96">
        <v>0.0</v>
      </c>
      <c r="F31" s="97">
        <v>6970.0</v>
      </c>
    </row>
    <row r="32">
      <c r="B32" s="94"/>
      <c r="C32" s="95">
        <v>45587.0</v>
      </c>
      <c r="D32" s="96">
        <v>2500.0</v>
      </c>
      <c r="E32" s="96">
        <v>2500.0</v>
      </c>
      <c r="F32" s="97">
        <v>6970.0</v>
      </c>
      <c r="K32" s="98"/>
      <c r="T32" s="63"/>
      <c r="U32" s="63"/>
    </row>
    <row r="33">
      <c r="B33" s="94">
        <v>4.0</v>
      </c>
      <c r="C33" s="95">
        <v>45588.0</v>
      </c>
      <c r="D33" s="96">
        <v>3937.0</v>
      </c>
      <c r="E33" s="96">
        <v>3937.0</v>
      </c>
      <c r="F33" s="97">
        <v>6970.0</v>
      </c>
    </row>
    <row r="34">
      <c r="B34" s="94">
        <v>5.0</v>
      </c>
      <c r="C34" s="95">
        <v>45589.0</v>
      </c>
      <c r="D34" s="96">
        <f t="shared" ref="D34:D40" si="20">D33+B34*$D$27</f>
        <v>4687</v>
      </c>
      <c r="E34" s="96">
        <v>4879.0</v>
      </c>
      <c r="F34" s="97">
        <v>6985.0</v>
      </c>
    </row>
    <row r="35">
      <c r="B35" s="94">
        <v>5.5</v>
      </c>
      <c r="C35" s="95">
        <v>45590.0</v>
      </c>
      <c r="D35" s="96">
        <f t="shared" si="20"/>
        <v>5512</v>
      </c>
      <c r="E35" s="96">
        <v>5678.0</v>
      </c>
      <c r="F35" s="97">
        <v>7172.0</v>
      </c>
    </row>
    <row r="36">
      <c r="B36" s="99">
        <v>0.0</v>
      </c>
      <c r="C36" s="100">
        <v>45591.0</v>
      </c>
      <c r="D36" s="101">
        <f t="shared" si="20"/>
        <v>5512</v>
      </c>
      <c r="E36" s="101">
        <v>5678.0</v>
      </c>
      <c r="F36" s="102">
        <v>7172.0</v>
      </c>
    </row>
    <row r="37">
      <c r="B37" s="99">
        <v>0.0</v>
      </c>
      <c r="C37" s="100">
        <v>45592.0</v>
      </c>
      <c r="D37" s="101">
        <f t="shared" si="20"/>
        <v>5512</v>
      </c>
      <c r="E37" s="101">
        <v>5678.0</v>
      </c>
      <c r="F37" s="102">
        <v>7172.0</v>
      </c>
    </row>
    <row r="38">
      <c r="B38" s="94">
        <v>2.7</v>
      </c>
      <c r="C38" s="95">
        <v>45593.0</v>
      </c>
      <c r="D38" s="96">
        <f t="shared" si="20"/>
        <v>5917</v>
      </c>
      <c r="E38" s="96">
        <v>5973.0</v>
      </c>
      <c r="F38" s="97">
        <v>7172.0</v>
      </c>
      <c r="G38" s="49">
        <f t="shared" ref="G38:G42" si="21">if(E38=0,"",E38-D38)</f>
        <v>56</v>
      </c>
    </row>
    <row r="39">
      <c r="B39" s="94">
        <v>1.0</v>
      </c>
      <c r="C39" s="95">
        <v>45594.0</v>
      </c>
      <c r="D39" s="96">
        <f t="shared" si="20"/>
        <v>6067</v>
      </c>
      <c r="E39" s="96">
        <v>6058.0</v>
      </c>
      <c r="F39" s="97">
        <v>7152.0</v>
      </c>
      <c r="G39" s="49">
        <f t="shared" si="21"/>
        <v>-9</v>
      </c>
    </row>
    <row r="40">
      <c r="B40" s="94">
        <v>3.3</v>
      </c>
      <c r="C40" s="95">
        <v>45595.0</v>
      </c>
      <c r="D40" s="96">
        <f t="shared" si="20"/>
        <v>6562</v>
      </c>
      <c r="E40" s="96">
        <v>6570.0</v>
      </c>
      <c r="F40" s="97">
        <v>7230.0</v>
      </c>
      <c r="G40" s="49">
        <f t="shared" si="21"/>
        <v>8</v>
      </c>
    </row>
    <row r="41">
      <c r="B41" s="94">
        <v>3.9</v>
      </c>
      <c r="C41" s="95">
        <v>45596.0</v>
      </c>
      <c r="D41" s="96">
        <f t="shared" ref="D41:D63" si="22">D40+B41*$D$28</f>
        <v>6913</v>
      </c>
      <c r="E41" s="96">
        <v>6946.0</v>
      </c>
      <c r="F41" s="97">
        <v>7229.0</v>
      </c>
      <c r="G41" s="49">
        <f t="shared" si="21"/>
        <v>33</v>
      </c>
    </row>
    <row r="42">
      <c r="B42" s="94">
        <v>2.5</v>
      </c>
      <c r="C42" s="95">
        <v>45597.0</v>
      </c>
      <c r="D42" s="96">
        <f t="shared" si="22"/>
        <v>7138</v>
      </c>
      <c r="E42" s="96">
        <v>7130.0</v>
      </c>
      <c r="F42" s="97">
        <v>7229.0</v>
      </c>
      <c r="G42" s="49">
        <f t="shared" si="21"/>
        <v>-8</v>
      </c>
    </row>
    <row r="43">
      <c r="B43" s="99">
        <v>0.0</v>
      </c>
      <c r="C43" s="100">
        <v>45598.0</v>
      </c>
      <c r="D43" s="101">
        <f t="shared" si="22"/>
        <v>7138</v>
      </c>
      <c r="E43" s="101">
        <v>7130.0</v>
      </c>
      <c r="F43" s="102">
        <f t="shared" ref="F43:F45" si="23">$F$42</f>
        <v>7229</v>
      </c>
    </row>
    <row r="44">
      <c r="B44" s="99">
        <v>0.0</v>
      </c>
      <c r="C44" s="100">
        <v>45599.0</v>
      </c>
      <c r="D44" s="101">
        <f t="shared" si="22"/>
        <v>7138</v>
      </c>
      <c r="E44" s="101">
        <v>7130.0</v>
      </c>
      <c r="F44" s="102">
        <f t="shared" si="23"/>
        <v>7229</v>
      </c>
    </row>
    <row r="45">
      <c r="B45" s="99">
        <v>0.0</v>
      </c>
      <c r="C45" s="100">
        <v>45600.0</v>
      </c>
      <c r="D45" s="101">
        <f t="shared" si="22"/>
        <v>7138</v>
      </c>
      <c r="E45" s="101">
        <v>7130.0</v>
      </c>
      <c r="F45" s="102">
        <f t="shared" si="23"/>
        <v>7229</v>
      </c>
    </row>
    <row r="46">
      <c r="B46" s="94">
        <v>1.0</v>
      </c>
      <c r="C46" s="95">
        <v>45601.0</v>
      </c>
      <c r="D46" s="96">
        <f t="shared" si="22"/>
        <v>7228</v>
      </c>
      <c r="E46" s="96">
        <v>7150.0</v>
      </c>
      <c r="F46" s="97">
        <v>7229.0</v>
      </c>
    </row>
    <row r="47">
      <c r="B47" s="94">
        <v>0.0</v>
      </c>
      <c r="C47" s="95">
        <v>45602.0</v>
      </c>
      <c r="D47" s="96">
        <f t="shared" si="22"/>
        <v>7228</v>
      </c>
      <c r="E47" s="103"/>
      <c r="F47" s="97">
        <v>7229.0</v>
      </c>
    </row>
    <row r="48">
      <c r="B48" s="94">
        <v>0.0</v>
      </c>
      <c r="C48" s="95">
        <v>45603.0</v>
      </c>
      <c r="D48" s="96">
        <f t="shared" si="22"/>
        <v>7228</v>
      </c>
      <c r="E48" s="103"/>
      <c r="F48" s="97">
        <v>7229.0</v>
      </c>
    </row>
    <row r="49">
      <c r="B49" s="94">
        <v>0.0</v>
      </c>
      <c r="C49" s="95">
        <v>45604.0</v>
      </c>
      <c r="D49" s="96">
        <f t="shared" si="22"/>
        <v>7228</v>
      </c>
      <c r="E49" s="103"/>
      <c r="F49" s="97">
        <v>7229.0</v>
      </c>
    </row>
    <row r="50">
      <c r="B50" s="99">
        <v>0.0</v>
      </c>
      <c r="C50" s="100">
        <v>45605.0</v>
      </c>
      <c r="D50" s="101">
        <f t="shared" si="22"/>
        <v>7228</v>
      </c>
      <c r="E50" s="104"/>
      <c r="F50" s="102">
        <f t="shared" ref="F50:F51" si="24">$F$49</f>
        <v>7229</v>
      </c>
    </row>
    <row r="51">
      <c r="B51" s="99">
        <v>0.0</v>
      </c>
      <c r="C51" s="100">
        <v>45606.0</v>
      </c>
      <c r="D51" s="101">
        <f t="shared" si="22"/>
        <v>7228</v>
      </c>
      <c r="E51" s="104"/>
      <c r="F51" s="102">
        <f t="shared" si="24"/>
        <v>7229</v>
      </c>
    </row>
    <row r="52">
      <c r="B52" s="94">
        <v>0.0</v>
      </c>
      <c r="C52" s="95">
        <v>45607.0</v>
      </c>
      <c r="D52" s="96">
        <f t="shared" si="22"/>
        <v>7228</v>
      </c>
      <c r="E52" s="103"/>
      <c r="F52" s="97"/>
    </row>
    <row r="53">
      <c r="B53" s="94">
        <v>0.0</v>
      </c>
      <c r="C53" s="95">
        <v>45608.0</v>
      </c>
      <c r="D53" s="96">
        <f t="shared" si="22"/>
        <v>7228</v>
      </c>
      <c r="E53" s="103"/>
      <c r="F53" s="97"/>
    </row>
    <row r="54">
      <c r="B54" s="94">
        <v>0.0</v>
      </c>
      <c r="C54" s="95">
        <v>45609.0</v>
      </c>
      <c r="D54" s="96">
        <f t="shared" si="22"/>
        <v>7228</v>
      </c>
      <c r="E54" s="103"/>
      <c r="F54" s="97"/>
    </row>
    <row r="55">
      <c r="B55" s="94">
        <v>0.0</v>
      </c>
      <c r="C55" s="95">
        <v>45610.0</v>
      </c>
      <c r="D55" s="96">
        <f t="shared" si="22"/>
        <v>7228</v>
      </c>
      <c r="E55" s="103"/>
      <c r="F55" s="97"/>
    </row>
    <row r="56">
      <c r="B56" s="94">
        <v>0.0</v>
      </c>
      <c r="C56" s="95">
        <v>45611.0</v>
      </c>
      <c r="D56" s="96">
        <f t="shared" si="22"/>
        <v>7228</v>
      </c>
      <c r="E56" s="103"/>
      <c r="F56" s="97"/>
    </row>
    <row r="57">
      <c r="B57" s="99">
        <v>0.0</v>
      </c>
      <c r="C57" s="100">
        <v>45612.0</v>
      </c>
      <c r="D57" s="101">
        <f t="shared" si="22"/>
        <v>7228</v>
      </c>
      <c r="E57" s="104"/>
      <c r="F57" s="102"/>
    </row>
    <row r="58">
      <c r="B58" s="99">
        <v>0.0</v>
      </c>
      <c r="C58" s="100">
        <v>45613.0</v>
      </c>
      <c r="D58" s="101">
        <f t="shared" si="22"/>
        <v>7228</v>
      </c>
      <c r="E58" s="104"/>
      <c r="F58" s="102"/>
    </row>
    <row r="59">
      <c r="B59" s="94">
        <v>0.0</v>
      </c>
      <c r="C59" s="95">
        <v>45614.0</v>
      </c>
      <c r="D59" s="96">
        <f t="shared" si="22"/>
        <v>7228</v>
      </c>
      <c r="E59" s="103"/>
      <c r="F59" s="97"/>
    </row>
    <row r="60">
      <c r="B60" s="94">
        <v>0.0</v>
      </c>
      <c r="C60" s="95">
        <v>45615.0</v>
      </c>
      <c r="D60" s="96">
        <f t="shared" si="22"/>
        <v>7228</v>
      </c>
      <c r="E60" s="103"/>
      <c r="F60" s="97"/>
    </row>
    <row r="61">
      <c r="B61" s="94">
        <v>0.0</v>
      </c>
      <c r="C61" s="95">
        <v>45616.0</v>
      </c>
      <c r="D61" s="96">
        <f t="shared" si="22"/>
        <v>7228</v>
      </c>
      <c r="E61" s="103"/>
      <c r="F61" s="97"/>
    </row>
    <row r="62">
      <c r="B62" s="94">
        <v>0.0</v>
      </c>
      <c r="C62" s="95">
        <v>45617.0</v>
      </c>
      <c r="D62" s="96">
        <f t="shared" si="22"/>
        <v>7228</v>
      </c>
      <c r="E62" s="103"/>
      <c r="F62" s="97"/>
    </row>
    <row r="63">
      <c r="B63" s="94">
        <v>0.0</v>
      </c>
      <c r="C63" s="95">
        <v>45618.0</v>
      </c>
      <c r="D63" s="96">
        <f t="shared" si="22"/>
        <v>7228</v>
      </c>
      <c r="E63" s="103"/>
      <c r="F63" s="97"/>
    </row>
    <row r="64">
      <c r="B64" s="105"/>
    </row>
    <row r="87">
      <c r="B87" s="39"/>
      <c r="C87" s="39"/>
      <c r="D87" s="39"/>
      <c r="E87" s="39"/>
    </row>
    <row r="88">
      <c r="B88" s="39"/>
      <c r="C88" s="39"/>
      <c r="D88" s="39"/>
      <c r="E88" s="39"/>
    </row>
    <row r="89">
      <c r="B89" s="39"/>
      <c r="C89" s="39"/>
      <c r="D89" s="39"/>
      <c r="E89" s="39"/>
    </row>
    <row r="90">
      <c r="B90" s="39"/>
      <c r="C90" s="39"/>
      <c r="D90" s="39"/>
      <c r="E90" s="39"/>
    </row>
    <row r="91">
      <c r="B91" s="39"/>
      <c r="C91" s="39"/>
      <c r="D91" s="39"/>
      <c r="E91" s="39"/>
    </row>
    <row r="92">
      <c r="B92" s="39"/>
      <c r="C92" s="39"/>
      <c r="D92" s="39"/>
      <c r="E92" s="39"/>
    </row>
    <row r="93">
      <c r="B93" s="39"/>
      <c r="C93" s="39"/>
      <c r="D93" s="39"/>
      <c r="E93" s="39"/>
    </row>
    <row r="94">
      <c r="B94" s="39"/>
      <c r="C94" s="39"/>
      <c r="D94" s="39"/>
      <c r="E94" s="39"/>
    </row>
    <row r="95">
      <c r="B95" s="39"/>
      <c r="C95" s="39"/>
      <c r="D95" s="39"/>
      <c r="E95" s="39"/>
    </row>
    <row r="96">
      <c r="B96" s="39"/>
      <c r="C96" s="39"/>
      <c r="D96" s="39"/>
      <c r="E96" s="39"/>
    </row>
    <row r="97">
      <c r="B97" s="39"/>
      <c r="C97" s="39"/>
      <c r="D97" s="39"/>
      <c r="E97" s="39"/>
    </row>
    <row r="98">
      <c r="B98" s="39"/>
      <c r="C98" s="39"/>
      <c r="D98" s="39"/>
      <c r="E98" s="39"/>
    </row>
    <row r="99">
      <c r="B99" s="39"/>
      <c r="C99" s="39"/>
      <c r="D99" s="39"/>
      <c r="E99" s="39"/>
    </row>
    <row r="100">
      <c r="B100" s="39"/>
      <c r="C100" s="39"/>
      <c r="D100" s="39"/>
      <c r="E100" s="39"/>
    </row>
    <row r="101">
      <c r="B101" s="39"/>
      <c r="C101" s="39"/>
      <c r="D101" s="39"/>
      <c r="E101" s="39"/>
    </row>
    <row r="102">
      <c r="B102" s="39"/>
      <c r="C102" s="39"/>
      <c r="D102" s="39"/>
      <c r="E102" s="39"/>
    </row>
    <row r="103">
      <c r="B103" s="39"/>
      <c r="C103" s="39"/>
      <c r="D103" s="39"/>
      <c r="E103" s="39"/>
    </row>
    <row r="104">
      <c r="B104" s="39"/>
      <c r="C104" s="39"/>
      <c r="D104" s="39"/>
      <c r="E104" s="39"/>
    </row>
    <row r="105">
      <c r="B105" s="39"/>
      <c r="C105" s="39"/>
      <c r="D105" s="39"/>
      <c r="E105" s="39"/>
    </row>
    <row r="106">
      <c r="B106" s="39"/>
      <c r="C106" s="39"/>
      <c r="D106" s="39"/>
      <c r="E106" s="39"/>
    </row>
    <row r="107">
      <c r="B107" s="39"/>
      <c r="C107" s="39"/>
      <c r="D107" s="39"/>
      <c r="E107" s="39"/>
    </row>
    <row r="108">
      <c r="B108" s="39"/>
      <c r="C108" s="39"/>
      <c r="D108" s="39"/>
      <c r="E108" s="39"/>
    </row>
    <row r="109">
      <c r="B109" s="39"/>
      <c r="C109" s="39"/>
      <c r="D109" s="39"/>
      <c r="E109" s="39"/>
    </row>
    <row r="110">
      <c r="B110" s="39"/>
      <c r="C110" s="39"/>
      <c r="D110" s="39"/>
      <c r="E110" s="39"/>
    </row>
    <row r="111">
      <c r="B111" s="39"/>
      <c r="C111" s="39"/>
      <c r="D111" s="39"/>
      <c r="E111" s="39"/>
    </row>
    <row r="112">
      <c r="B112" s="39"/>
      <c r="C112" s="39"/>
      <c r="D112" s="39"/>
      <c r="E112" s="39"/>
    </row>
    <row r="113">
      <c r="B113" s="39"/>
      <c r="C113" s="39"/>
      <c r="D113" s="39"/>
      <c r="E113" s="39"/>
    </row>
    <row r="114">
      <c r="B114" s="39"/>
      <c r="C114" s="39"/>
      <c r="D114" s="39"/>
      <c r="E114" s="39"/>
    </row>
    <row r="115">
      <c r="B115" s="39"/>
      <c r="C115" s="39"/>
      <c r="D115" s="39"/>
      <c r="E115" s="39"/>
    </row>
    <row r="116">
      <c r="B116" s="39"/>
      <c r="C116" s="39"/>
      <c r="D116" s="39"/>
      <c r="E116" s="39"/>
    </row>
    <row r="117">
      <c r="B117" s="39"/>
      <c r="C117" s="39"/>
      <c r="D117" s="39"/>
      <c r="E117" s="39"/>
    </row>
    <row r="118">
      <c r="B118" s="39"/>
      <c r="C118" s="39"/>
      <c r="D118" s="39"/>
      <c r="E118" s="39"/>
    </row>
    <row r="119">
      <c r="B119" s="39"/>
      <c r="C119" s="39"/>
      <c r="D119" s="39"/>
      <c r="E119" s="39"/>
    </row>
    <row r="120">
      <c r="B120" s="39"/>
      <c r="C120" s="39"/>
      <c r="D120" s="39"/>
      <c r="E120" s="39"/>
    </row>
    <row r="121">
      <c r="B121" s="39"/>
      <c r="C121" s="39"/>
      <c r="D121" s="39"/>
      <c r="E121" s="39"/>
    </row>
    <row r="122">
      <c r="B122" s="39"/>
      <c r="C122" s="39"/>
      <c r="D122" s="39"/>
      <c r="E122" s="39"/>
    </row>
    <row r="123">
      <c r="B123" s="39"/>
      <c r="C123" s="39"/>
      <c r="D123" s="39"/>
      <c r="E123" s="39"/>
    </row>
    <row r="124">
      <c r="B124" s="39"/>
      <c r="C124" s="39"/>
      <c r="D124" s="39"/>
      <c r="E124" s="39"/>
    </row>
    <row r="125">
      <c r="B125" s="39"/>
      <c r="C125" s="39"/>
      <c r="D125" s="39"/>
      <c r="E125" s="39"/>
    </row>
    <row r="126">
      <c r="B126" s="39"/>
      <c r="C126" s="39"/>
      <c r="D126" s="39"/>
      <c r="E126" s="39"/>
    </row>
    <row r="127">
      <c r="B127" s="39"/>
      <c r="C127" s="39"/>
      <c r="D127" s="39"/>
      <c r="E127" s="39"/>
    </row>
    <row r="128">
      <c r="B128" s="39"/>
      <c r="C128" s="39"/>
      <c r="D128" s="39"/>
      <c r="E128" s="39"/>
    </row>
    <row r="129">
      <c r="B129" s="39"/>
      <c r="C129" s="39"/>
      <c r="D129" s="39"/>
      <c r="E129" s="39"/>
    </row>
    <row r="130">
      <c r="B130" s="39"/>
      <c r="C130" s="39"/>
      <c r="D130" s="39"/>
      <c r="E130" s="39"/>
    </row>
    <row r="131">
      <c r="B131" s="39"/>
      <c r="C131" s="39"/>
      <c r="D131" s="39"/>
      <c r="E131" s="39"/>
    </row>
    <row r="132">
      <c r="B132" s="39"/>
      <c r="C132" s="39"/>
      <c r="D132" s="39"/>
      <c r="E132" s="39"/>
    </row>
    <row r="133">
      <c r="B133" s="39"/>
      <c r="C133" s="39"/>
      <c r="D133" s="39"/>
      <c r="E133" s="39"/>
    </row>
    <row r="134">
      <c r="B134" s="39"/>
      <c r="C134" s="39"/>
      <c r="D134" s="39"/>
      <c r="E134" s="39"/>
    </row>
    <row r="135">
      <c r="B135" s="39"/>
      <c r="C135" s="39"/>
      <c r="D135" s="39"/>
      <c r="E135" s="39"/>
    </row>
    <row r="136">
      <c r="B136" s="39"/>
      <c r="C136" s="39"/>
      <c r="D136" s="39"/>
      <c r="E136" s="39"/>
    </row>
    <row r="137">
      <c r="B137" s="39"/>
      <c r="C137" s="39"/>
      <c r="D137" s="39"/>
      <c r="E137" s="39"/>
    </row>
    <row r="138">
      <c r="B138" s="39"/>
      <c r="C138" s="39"/>
      <c r="D138" s="39"/>
      <c r="E138" s="39"/>
    </row>
    <row r="139">
      <c r="B139" s="39"/>
      <c r="C139" s="39"/>
      <c r="D139" s="39"/>
      <c r="E139" s="39"/>
    </row>
    <row r="140">
      <c r="B140" s="39"/>
      <c r="C140" s="39"/>
      <c r="D140" s="39"/>
      <c r="E140" s="39"/>
    </row>
    <row r="141">
      <c r="B141" s="39"/>
      <c r="C141" s="39"/>
      <c r="D141" s="39"/>
      <c r="E141" s="39"/>
    </row>
    <row r="142">
      <c r="B142" s="39"/>
      <c r="C142" s="39"/>
      <c r="D142" s="39"/>
      <c r="E142" s="39"/>
    </row>
    <row r="143">
      <c r="B143" s="39"/>
      <c r="C143" s="39"/>
      <c r="D143" s="39"/>
      <c r="E143" s="39"/>
    </row>
    <row r="144">
      <c r="B144" s="39"/>
      <c r="C144" s="39"/>
      <c r="D144" s="39"/>
      <c r="E144" s="39"/>
    </row>
    <row r="145">
      <c r="B145" s="39"/>
      <c r="C145" s="39"/>
      <c r="D145" s="39"/>
      <c r="E145" s="39"/>
    </row>
    <row r="146">
      <c r="B146" s="39"/>
      <c r="C146" s="39"/>
      <c r="D146" s="39"/>
      <c r="E146" s="39"/>
    </row>
    <row r="147">
      <c r="B147" s="39"/>
      <c r="C147" s="39"/>
      <c r="D147" s="39"/>
      <c r="E147" s="39"/>
    </row>
    <row r="148">
      <c r="B148" s="39"/>
      <c r="C148" s="39"/>
      <c r="D148" s="39"/>
      <c r="E148" s="39"/>
    </row>
    <row r="149">
      <c r="B149" s="39"/>
      <c r="C149" s="39"/>
      <c r="D149" s="39"/>
      <c r="E149" s="39"/>
    </row>
    <row r="150">
      <c r="B150" s="39"/>
      <c r="C150" s="39"/>
      <c r="D150" s="39"/>
      <c r="E150" s="39"/>
    </row>
    <row r="151">
      <c r="B151" s="39"/>
      <c r="C151" s="39"/>
      <c r="D151" s="39"/>
      <c r="E151" s="39"/>
    </row>
    <row r="152">
      <c r="B152" s="39"/>
      <c r="C152" s="39"/>
      <c r="D152" s="39"/>
      <c r="E152" s="39"/>
    </row>
    <row r="153">
      <c r="B153" s="39"/>
      <c r="C153" s="39"/>
      <c r="D153" s="39"/>
      <c r="E153" s="39"/>
    </row>
    <row r="154">
      <c r="B154" s="39"/>
      <c r="C154" s="39"/>
      <c r="D154" s="39"/>
      <c r="E154" s="39"/>
    </row>
    <row r="155">
      <c r="B155" s="39"/>
      <c r="C155" s="39"/>
      <c r="D155" s="39"/>
      <c r="E155" s="39"/>
    </row>
    <row r="156">
      <c r="B156" s="39"/>
      <c r="C156" s="39"/>
      <c r="D156" s="39"/>
      <c r="E156" s="39"/>
    </row>
    <row r="157">
      <c r="B157" s="39"/>
      <c r="C157" s="39"/>
      <c r="D157" s="39"/>
      <c r="E157" s="39"/>
    </row>
    <row r="158">
      <c r="B158" s="39"/>
      <c r="C158" s="39"/>
      <c r="D158" s="39"/>
      <c r="E158" s="39"/>
    </row>
    <row r="159">
      <c r="B159" s="39"/>
      <c r="C159" s="39"/>
      <c r="D159" s="39"/>
      <c r="E159" s="39"/>
    </row>
    <row r="160">
      <c r="B160" s="39"/>
      <c r="C160" s="39"/>
      <c r="D160" s="39"/>
      <c r="E160" s="39"/>
    </row>
    <row r="161">
      <c r="B161" s="39"/>
      <c r="C161" s="39"/>
      <c r="D161" s="39"/>
      <c r="E161" s="39"/>
    </row>
    <row r="162">
      <c r="B162" s="39"/>
      <c r="C162" s="39"/>
      <c r="D162" s="39"/>
      <c r="E162" s="39"/>
    </row>
    <row r="163">
      <c r="B163" s="39"/>
      <c r="C163" s="39"/>
      <c r="D163" s="39"/>
      <c r="E163" s="39"/>
    </row>
    <row r="164">
      <c r="B164" s="39"/>
      <c r="C164" s="39"/>
      <c r="D164" s="39"/>
      <c r="E164" s="39"/>
    </row>
    <row r="165">
      <c r="B165" s="39"/>
      <c r="C165" s="39"/>
      <c r="D165" s="39"/>
      <c r="E165" s="39"/>
    </row>
    <row r="166">
      <c r="B166" s="39"/>
      <c r="C166" s="39"/>
      <c r="D166" s="39"/>
      <c r="E166" s="39"/>
    </row>
    <row r="167">
      <c r="B167" s="39"/>
      <c r="C167" s="39"/>
      <c r="D167" s="39"/>
      <c r="E167" s="39"/>
    </row>
    <row r="168">
      <c r="B168" s="39"/>
      <c r="C168" s="39"/>
      <c r="D168" s="39"/>
      <c r="E168" s="39"/>
    </row>
    <row r="169">
      <c r="B169" s="39"/>
      <c r="C169" s="39"/>
      <c r="D169" s="39"/>
      <c r="E169" s="39"/>
    </row>
    <row r="170">
      <c r="B170" s="39"/>
      <c r="C170" s="39"/>
      <c r="D170" s="39"/>
      <c r="E170" s="39"/>
    </row>
    <row r="171">
      <c r="B171" s="39"/>
      <c r="C171" s="39"/>
      <c r="D171" s="39"/>
      <c r="E171" s="39"/>
    </row>
    <row r="172">
      <c r="B172" s="39"/>
      <c r="C172" s="39"/>
      <c r="D172" s="39"/>
      <c r="E172" s="39"/>
    </row>
    <row r="173">
      <c r="B173" s="39"/>
      <c r="C173" s="39"/>
      <c r="D173" s="39"/>
      <c r="E173" s="39"/>
    </row>
    <row r="174">
      <c r="B174" s="39"/>
      <c r="C174" s="39"/>
      <c r="D174" s="39"/>
      <c r="E174" s="39"/>
    </row>
    <row r="175">
      <c r="B175" s="39"/>
      <c r="C175" s="39"/>
      <c r="D175" s="39"/>
      <c r="E175" s="39"/>
    </row>
    <row r="176">
      <c r="B176" s="39"/>
      <c r="C176" s="39"/>
      <c r="D176" s="39"/>
      <c r="E176" s="39"/>
    </row>
    <row r="177">
      <c r="B177" s="39"/>
      <c r="C177" s="39"/>
      <c r="D177" s="39"/>
      <c r="E177" s="39"/>
    </row>
    <row r="178">
      <c r="B178" s="39"/>
      <c r="C178" s="39"/>
      <c r="D178" s="39"/>
      <c r="E178" s="39"/>
    </row>
    <row r="179">
      <c r="B179" s="39"/>
      <c r="C179" s="39"/>
      <c r="D179" s="39"/>
      <c r="E179" s="39"/>
    </row>
    <row r="180">
      <c r="B180" s="39"/>
      <c r="C180" s="39"/>
      <c r="D180" s="39"/>
      <c r="E180" s="39"/>
    </row>
    <row r="181">
      <c r="B181" s="39"/>
      <c r="C181" s="39"/>
      <c r="D181" s="39"/>
      <c r="E181" s="39"/>
    </row>
    <row r="182">
      <c r="B182" s="39"/>
      <c r="C182" s="39"/>
      <c r="D182" s="39"/>
      <c r="E182" s="39"/>
    </row>
    <row r="183">
      <c r="B183" s="39"/>
      <c r="C183" s="39"/>
      <c r="D183" s="39"/>
      <c r="E183" s="39"/>
    </row>
    <row r="184">
      <c r="B184" s="39"/>
      <c r="C184" s="39"/>
      <c r="D184" s="39"/>
      <c r="E184" s="39"/>
    </row>
    <row r="185">
      <c r="B185" s="39"/>
      <c r="C185" s="39"/>
      <c r="D185" s="39"/>
      <c r="E185" s="39"/>
    </row>
    <row r="186">
      <c r="B186" s="39"/>
      <c r="C186" s="39"/>
      <c r="D186" s="39"/>
      <c r="E186" s="39"/>
    </row>
    <row r="187">
      <c r="B187" s="39"/>
      <c r="C187" s="39"/>
      <c r="D187" s="39"/>
      <c r="E187" s="39"/>
    </row>
    <row r="188">
      <c r="B188" s="39"/>
      <c r="C188" s="39"/>
      <c r="D188" s="39"/>
      <c r="E188" s="39"/>
    </row>
    <row r="189">
      <c r="B189" s="39"/>
      <c r="C189" s="39"/>
      <c r="D189" s="39"/>
      <c r="E189" s="39"/>
    </row>
    <row r="190">
      <c r="B190" s="39"/>
      <c r="C190" s="39"/>
      <c r="D190" s="39"/>
      <c r="E190" s="39"/>
    </row>
    <row r="191">
      <c r="B191" s="39"/>
      <c r="C191" s="39"/>
      <c r="D191" s="39"/>
      <c r="E191" s="39"/>
    </row>
    <row r="192">
      <c r="B192" s="39"/>
      <c r="C192" s="39"/>
      <c r="D192" s="39"/>
      <c r="E192" s="39"/>
    </row>
    <row r="193">
      <c r="B193" s="39"/>
      <c r="C193" s="39"/>
      <c r="D193" s="39"/>
      <c r="E193" s="39"/>
    </row>
    <row r="194">
      <c r="B194" s="39"/>
      <c r="C194" s="39"/>
      <c r="D194" s="39"/>
      <c r="E194" s="39"/>
    </row>
    <row r="195">
      <c r="B195" s="39"/>
      <c r="C195" s="39"/>
      <c r="D195" s="39"/>
      <c r="E195" s="39"/>
    </row>
    <row r="196">
      <c r="B196" s="39"/>
      <c r="C196" s="39"/>
      <c r="D196" s="39"/>
      <c r="E196" s="39"/>
    </row>
    <row r="197">
      <c r="B197" s="39"/>
      <c r="C197" s="39"/>
      <c r="D197" s="39"/>
      <c r="E197" s="39"/>
    </row>
    <row r="198">
      <c r="B198" s="39"/>
      <c r="C198" s="39"/>
      <c r="D198" s="39"/>
      <c r="E198" s="39"/>
    </row>
    <row r="199">
      <c r="B199" s="39"/>
      <c r="C199" s="39"/>
      <c r="D199" s="39"/>
      <c r="E199" s="39"/>
    </row>
    <row r="200">
      <c r="B200" s="39"/>
      <c r="C200" s="39"/>
      <c r="D200" s="39"/>
      <c r="E200" s="39"/>
    </row>
    <row r="201">
      <c r="B201" s="39"/>
      <c r="C201" s="39"/>
      <c r="D201" s="39"/>
      <c r="E201" s="39"/>
    </row>
    <row r="202">
      <c r="B202" s="39"/>
      <c r="C202" s="39"/>
      <c r="D202" s="39"/>
      <c r="E202" s="39"/>
    </row>
    <row r="203">
      <c r="B203" s="39"/>
      <c r="C203" s="39"/>
      <c r="D203" s="39"/>
      <c r="E203" s="39"/>
    </row>
    <row r="204">
      <c r="B204" s="39"/>
      <c r="C204" s="39"/>
      <c r="D204" s="39"/>
      <c r="E204" s="39"/>
    </row>
    <row r="205">
      <c r="B205" s="39"/>
      <c r="C205" s="39"/>
      <c r="D205" s="39"/>
      <c r="E205" s="39"/>
    </row>
    <row r="206">
      <c r="B206" s="39"/>
      <c r="C206" s="39"/>
      <c r="D206" s="39"/>
      <c r="E206" s="39"/>
    </row>
    <row r="207">
      <c r="B207" s="39"/>
      <c r="C207" s="39"/>
      <c r="D207" s="39"/>
      <c r="E207" s="39"/>
    </row>
    <row r="208">
      <c r="B208" s="39"/>
      <c r="C208" s="39"/>
      <c r="D208" s="39"/>
      <c r="E208" s="39"/>
    </row>
    <row r="209">
      <c r="B209" s="39"/>
      <c r="C209" s="39"/>
      <c r="D209" s="39"/>
      <c r="E209" s="39"/>
    </row>
    <row r="210">
      <c r="B210" s="39"/>
      <c r="C210" s="39"/>
      <c r="D210" s="39"/>
      <c r="E210" s="39"/>
    </row>
    <row r="211">
      <c r="B211" s="39"/>
      <c r="C211" s="39"/>
      <c r="D211" s="39"/>
      <c r="E211" s="39"/>
    </row>
    <row r="212">
      <c r="B212" s="39"/>
      <c r="C212" s="39"/>
      <c r="D212" s="39"/>
      <c r="E212" s="39"/>
    </row>
    <row r="213">
      <c r="B213" s="39"/>
      <c r="C213" s="39"/>
      <c r="D213" s="39"/>
      <c r="E213" s="39"/>
    </row>
    <row r="214">
      <c r="B214" s="39"/>
      <c r="C214" s="39"/>
      <c r="D214" s="39"/>
      <c r="E214" s="39"/>
    </row>
    <row r="215">
      <c r="B215" s="39"/>
      <c r="C215" s="39"/>
      <c r="D215" s="39"/>
      <c r="E215" s="39"/>
    </row>
    <row r="216">
      <c r="B216" s="39"/>
      <c r="C216" s="39"/>
      <c r="D216" s="39"/>
      <c r="E216" s="39"/>
    </row>
    <row r="217">
      <c r="B217" s="39"/>
      <c r="C217" s="39"/>
      <c r="D217" s="39"/>
      <c r="E217" s="39"/>
    </row>
    <row r="218">
      <c r="B218" s="39"/>
      <c r="C218" s="39"/>
      <c r="D218" s="39"/>
      <c r="E218" s="39"/>
    </row>
    <row r="219">
      <c r="B219" s="39"/>
      <c r="C219" s="39"/>
      <c r="D219" s="39"/>
      <c r="E219" s="39"/>
    </row>
    <row r="220">
      <c r="B220" s="39"/>
      <c r="C220" s="39"/>
      <c r="D220" s="39"/>
      <c r="E220" s="39"/>
    </row>
    <row r="221">
      <c r="B221" s="39"/>
      <c r="C221" s="39"/>
      <c r="D221" s="39"/>
      <c r="E221" s="39"/>
    </row>
    <row r="222">
      <c r="B222" s="39"/>
      <c r="C222" s="39"/>
      <c r="D222" s="39"/>
      <c r="E222" s="39"/>
    </row>
    <row r="223">
      <c r="B223" s="39"/>
      <c r="C223" s="39"/>
      <c r="D223" s="39"/>
      <c r="E223" s="39"/>
    </row>
    <row r="224">
      <c r="B224" s="39"/>
      <c r="C224" s="39"/>
      <c r="D224" s="39"/>
      <c r="E224" s="39"/>
    </row>
    <row r="225">
      <c r="B225" s="39"/>
      <c r="C225" s="39"/>
      <c r="D225" s="39"/>
      <c r="E225" s="39"/>
    </row>
    <row r="226">
      <c r="B226" s="39"/>
      <c r="C226" s="39"/>
      <c r="D226" s="39"/>
      <c r="E226" s="39"/>
    </row>
    <row r="227">
      <c r="B227" s="39"/>
      <c r="C227" s="39"/>
      <c r="D227" s="39"/>
      <c r="E227" s="39"/>
    </row>
    <row r="228">
      <c r="B228" s="39"/>
      <c r="C228" s="39"/>
      <c r="D228" s="39"/>
      <c r="E228" s="39"/>
    </row>
    <row r="229">
      <c r="B229" s="39"/>
      <c r="C229" s="39"/>
      <c r="D229" s="39"/>
      <c r="E229" s="39"/>
    </row>
    <row r="230">
      <c r="B230" s="39"/>
      <c r="C230" s="39"/>
      <c r="D230" s="39"/>
      <c r="E230" s="39"/>
    </row>
    <row r="231">
      <c r="B231" s="39"/>
      <c r="C231" s="39"/>
      <c r="D231" s="39"/>
      <c r="E231" s="39"/>
    </row>
    <row r="232">
      <c r="B232" s="39"/>
      <c r="C232" s="39"/>
      <c r="D232" s="39"/>
      <c r="E232" s="39"/>
    </row>
    <row r="233">
      <c r="B233" s="39"/>
      <c r="C233" s="39"/>
      <c r="D233" s="39"/>
      <c r="E233" s="39"/>
    </row>
    <row r="234">
      <c r="B234" s="39"/>
      <c r="C234" s="39"/>
      <c r="D234" s="39"/>
      <c r="E234" s="39"/>
    </row>
    <row r="235">
      <c r="B235" s="39"/>
      <c r="C235" s="39"/>
      <c r="D235" s="39"/>
      <c r="E235" s="39"/>
    </row>
    <row r="236">
      <c r="B236" s="39"/>
      <c r="C236" s="39"/>
      <c r="D236" s="39"/>
      <c r="E236" s="39"/>
    </row>
    <row r="237">
      <c r="B237" s="39"/>
      <c r="C237" s="39"/>
      <c r="D237" s="39"/>
      <c r="E237" s="39"/>
    </row>
    <row r="238">
      <c r="B238" s="39"/>
      <c r="C238" s="39"/>
      <c r="D238" s="39"/>
      <c r="E238" s="39"/>
    </row>
    <row r="239">
      <c r="B239" s="39"/>
      <c r="C239" s="39"/>
      <c r="D239" s="39"/>
      <c r="E239" s="39"/>
    </row>
    <row r="240">
      <c r="B240" s="39"/>
      <c r="C240" s="39"/>
      <c r="D240" s="39"/>
      <c r="E240" s="39"/>
    </row>
    <row r="241">
      <c r="B241" s="39"/>
      <c r="C241" s="39"/>
      <c r="D241" s="39"/>
      <c r="E241" s="39"/>
    </row>
    <row r="242">
      <c r="B242" s="39"/>
      <c r="C242" s="39"/>
      <c r="D242" s="39"/>
      <c r="E242" s="39"/>
    </row>
    <row r="243">
      <c r="B243" s="39"/>
      <c r="C243" s="39"/>
      <c r="D243" s="39"/>
      <c r="E243" s="39"/>
    </row>
    <row r="244">
      <c r="B244" s="39"/>
      <c r="C244" s="39"/>
      <c r="D244" s="39"/>
      <c r="E244" s="39"/>
    </row>
    <row r="245">
      <c r="B245" s="39"/>
      <c r="C245" s="39"/>
      <c r="D245" s="39"/>
      <c r="E245" s="39"/>
    </row>
    <row r="246">
      <c r="B246" s="39"/>
      <c r="C246" s="39"/>
      <c r="D246" s="39"/>
      <c r="E246" s="39"/>
    </row>
    <row r="247">
      <c r="B247" s="39"/>
      <c r="C247" s="39"/>
      <c r="D247" s="39"/>
      <c r="E247" s="39"/>
    </row>
    <row r="248">
      <c r="B248" s="39"/>
      <c r="C248" s="39"/>
      <c r="D248" s="39"/>
      <c r="E248" s="39"/>
    </row>
    <row r="249">
      <c r="B249" s="39"/>
      <c r="C249" s="39"/>
      <c r="D249" s="39"/>
      <c r="E249" s="39"/>
    </row>
    <row r="250">
      <c r="B250" s="39"/>
      <c r="C250" s="39"/>
      <c r="D250" s="39"/>
      <c r="E250" s="39"/>
    </row>
    <row r="251">
      <c r="B251" s="39"/>
      <c r="C251" s="39"/>
      <c r="D251" s="39"/>
      <c r="E251" s="39"/>
    </row>
    <row r="252">
      <c r="B252" s="39"/>
      <c r="C252" s="39"/>
      <c r="D252" s="39"/>
      <c r="E252" s="39"/>
    </row>
    <row r="253">
      <c r="B253" s="39"/>
      <c r="C253" s="39"/>
      <c r="D253" s="39"/>
      <c r="E253" s="39"/>
    </row>
    <row r="254">
      <c r="B254" s="39"/>
      <c r="C254" s="39"/>
      <c r="D254" s="39"/>
      <c r="E254" s="39"/>
    </row>
    <row r="255">
      <c r="B255" s="39"/>
      <c r="C255" s="39"/>
      <c r="D255" s="39"/>
      <c r="E255" s="39"/>
    </row>
    <row r="256">
      <c r="B256" s="39"/>
      <c r="C256" s="39"/>
      <c r="D256" s="39"/>
      <c r="E256" s="39"/>
    </row>
    <row r="257">
      <c r="B257" s="39"/>
      <c r="C257" s="39"/>
      <c r="D257" s="39"/>
      <c r="E257" s="39"/>
    </row>
    <row r="258">
      <c r="B258" s="39"/>
      <c r="C258" s="39"/>
      <c r="D258" s="39"/>
      <c r="E258" s="39"/>
    </row>
    <row r="259">
      <c r="B259" s="39"/>
      <c r="C259" s="39"/>
      <c r="D259" s="39"/>
      <c r="E259" s="39"/>
    </row>
    <row r="260">
      <c r="B260" s="39"/>
      <c r="C260" s="39"/>
      <c r="D260" s="39"/>
      <c r="E260" s="39"/>
    </row>
    <row r="261">
      <c r="B261" s="39"/>
      <c r="C261" s="39"/>
      <c r="D261" s="39"/>
      <c r="E261" s="39"/>
    </row>
    <row r="262">
      <c r="B262" s="39"/>
      <c r="C262" s="39"/>
      <c r="D262" s="39"/>
      <c r="E262" s="39"/>
    </row>
    <row r="263">
      <c r="B263" s="39"/>
      <c r="C263" s="39"/>
      <c r="D263" s="39"/>
      <c r="E263" s="39"/>
    </row>
    <row r="264">
      <c r="B264" s="39"/>
      <c r="C264" s="39"/>
      <c r="D264" s="39"/>
      <c r="E264" s="39"/>
    </row>
    <row r="265">
      <c r="B265" s="39"/>
      <c r="C265" s="39"/>
      <c r="D265" s="39"/>
      <c r="E265" s="39"/>
    </row>
    <row r="266">
      <c r="B266" s="39"/>
      <c r="C266" s="39"/>
      <c r="D266" s="39"/>
      <c r="E266" s="39"/>
    </row>
    <row r="267">
      <c r="B267" s="39"/>
      <c r="C267" s="39"/>
      <c r="D267" s="39"/>
      <c r="E267" s="39"/>
    </row>
    <row r="268">
      <c r="B268" s="39"/>
      <c r="C268" s="39"/>
      <c r="D268" s="39"/>
      <c r="E268" s="39"/>
    </row>
    <row r="269">
      <c r="B269" s="39"/>
      <c r="C269" s="39"/>
      <c r="D269" s="39"/>
      <c r="E269" s="39"/>
    </row>
    <row r="270">
      <c r="B270" s="39"/>
      <c r="C270" s="39"/>
      <c r="D270" s="39"/>
      <c r="E270" s="39"/>
    </row>
    <row r="271">
      <c r="B271" s="39"/>
      <c r="C271" s="39"/>
      <c r="D271" s="39"/>
      <c r="E271" s="39"/>
    </row>
    <row r="272">
      <c r="B272" s="39"/>
      <c r="C272" s="39"/>
      <c r="D272" s="39"/>
      <c r="E272" s="39"/>
    </row>
    <row r="273">
      <c r="B273" s="39"/>
      <c r="C273" s="39"/>
      <c r="D273" s="39"/>
      <c r="E273" s="39"/>
    </row>
    <row r="274">
      <c r="B274" s="39"/>
      <c r="C274" s="39"/>
      <c r="D274" s="39"/>
      <c r="E274" s="39"/>
    </row>
    <row r="275">
      <c r="B275" s="39"/>
      <c r="C275" s="39"/>
      <c r="D275" s="39"/>
      <c r="E275" s="39"/>
    </row>
    <row r="276">
      <c r="B276" s="39"/>
      <c r="C276" s="39"/>
      <c r="D276" s="39"/>
      <c r="E276" s="39"/>
    </row>
    <row r="277">
      <c r="B277" s="39"/>
      <c r="C277" s="39"/>
      <c r="D277" s="39"/>
      <c r="E277" s="39"/>
    </row>
    <row r="278">
      <c r="B278" s="39"/>
      <c r="C278" s="39"/>
      <c r="D278" s="39"/>
      <c r="E278" s="39"/>
    </row>
    <row r="279">
      <c r="B279" s="39"/>
      <c r="C279" s="39"/>
      <c r="D279" s="39"/>
      <c r="E279" s="39"/>
    </row>
    <row r="280">
      <c r="B280" s="39"/>
      <c r="C280" s="39"/>
      <c r="D280" s="39"/>
      <c r="E280" s="39"/>
    </row>
    <row r="281">
      <c r="B281" s="39"/>
      <c r="C281" s="39"/>
      <c r="D281" s="39"/>
      <c r="E281" s="39"/>
    </row>
    <row r="282">
      <c r="B282" s="39"/>
      <c r="C282" s="39"/>
      <c r="D282" s="39"/>
      <c r="E282" s="39"/>
    </row>
    <row r="283">
      <c r="B283" s="39"/>
      <c r="C283" s="39"/>
      <c r="D283" s="39"/>
      <c r="E283" s="39"/>
    </row>
    <row r="284">
      <c r="B284" s="39"/>
      <c r="C284" s="39"/>
      <c r="D284" s="39"/>
      <c r="E284" s="39"/>
    </row>
    <row r="285">
      <c r="B285" s="39"/>
      <c r="C285" s="39"/>
      <c r="D285" s="39"/>
      <c r="E285" s="39"/>
    </row>
    <row r="286">
      <c r="B286" s="39"/>
      <c r="C286" s="39"/>
      <c r="D286" s="39"/>
      <c r="E286" s="39"/>
    </row>
    <row r="287">
      <c r="B287" s="39"/>
      <c r="C287" s="39"/>
      <c r="D287" s="39"/>
      <c r="E287" s="39"/>
    </row>
    <row r="288">
      <c r="B288" s="39"/>
      <c r="C288" s="39"/>
      <c r="D288" s="39"/>
      <c r="E288" s="39"/>
    </row>
    <row r="289">
      <c r="B289" s="39"/>
      <c r="C289" s="39"/>
      <c r="D289" s="39"/>
      <c r="E289" s="39"/>
    </row>
    <row r="290">
      <c r="B290" s="39"/>
      <c r="C290" s="39"/>
      <c r="D290" s="39"/>
      <c r="E290" s="39"/>
    </row>
    <row r="291">
      <c r="B291" s="39"/>
      <c r="C291" s="39"/>
      <c r="D291" s="39"/>
      <c r="E291" s="39"/>
    </row>
    <row r="292">
      <c r="B292" s="39"/>
      <c r="C292" s="39"/>
      <c r="D292" s="39"/>
      <c r="E292" s="39"/>
    </row>
    <row r="293">
      <c r="B293" s="39"/>
      <c r="C293" s="39"/>
      <c r="D293" s="39"/>
      <c r="E293" s="39"/>
    </row>
    <row r="294">
      <c r="B294" s="39"/>
      <c r="C294" s="39"/>
      <c r="D294" s="39"/>
      <c r="E294" s="39"/>
    </row>
    <row r="295">
      <c r="B295" s="39"/>
      <c r="C295" s="39"/>
      <c r="D295" s="39"/>
      <c r="E295" s="39"/>
    </row>
    <row r="296">
      <c r="B296" s="39"/>
      <c r="C296" s="39"/>
      <c r="D296" s="39"/>
      <c r="E296" s="39"/>
    </row>
    <row r="297">
      <c r="B297" s="39"/>
      <c r="C297" s="39"/>
      <c r="D297" s="39"/>
      <c r="E297" s="39"/>
    </row>
    <row r="298">
      <c r="B298" s="39"/>
      <c r="C298" s="39"/>
      <c r="D298" s="39"/>
      <c r="E298" s="39"/>
    </row>
    <row r="299">
      <c r="B299" s="39"/>
      <c r="C299" s="39"/>
      <c r="D299" s="39"/>
      <c r="E299" s="39"/>
    </row>
    <row r="300">
      <c r="B300" s="39"/>
      <c r="C300" s="39"/>
      <c r="D300" s="39"/>
      <c r="E300" s="39"/>
    </row>
    <row r="301">
      <c r="B301" s="39"/>
      <c r="C301" s="39"/>
      <c r="D301" s="39"/>
      <c r="E301" s="39"/>
    </row>
    <row r="302">
      <c r="B302" s="39"/>
      <c r="C302" s="39"/>
      <c r="D302" s="39"/>
      <c r="E302" s="39"/>
    </row>
    <row r="303">
      <c r="B303" s="39"/>
      <c r="C303" s="39"/>
      <c r="D303" s="39"/>
      <c r="E303" s="39"/>
    </row>
    <row r="304">
      <c r="B304" s="39"/>
      <c r="C304" s="39"/>
      <c r="D304" s="39"/>
      <c r="E304" s="39"/>
    </row>
    <row r="305">
      <c r="B305" s="39"/>
      <c r="C305" s="39"/>
      <c r="D305" s="39"/>
      <c r="E305" s="39"/>
    </row>
    <row r="306">
      <c r="B306" s="39"/>
      <c r="C306" s="39"/>
      <c r="D306" s="39"/>
      <c r="E306" s="39"/>
    </row>
    <row r="307">
      <c r="B307" s="39"/>
      <c r="C307" s="39"/>
      <c r="D307" s="39"/>
      <c r="E307" s="39"/>
    </row>
    <row r="308">
      <c r="B308" s="39"/>
      <c r="C308" s="39"/>
      <c r="D308" s="39"/>
      <c r="E308" s="39"/>
    </row>
    <row r="309">
      <c r="B309" s="39"/>
      <c r="C309" s="39"/>
      <c r="D309" s="39"/>
      <c r="E309" s="39"/>
    </row>
    <row r="310">
      <c r="B310" s="39"/>
      <c r="C310" s="39"/>
      <c r="D310" s="39"/>
      <c r="E310" s="39"/>
    </row>
    <row r="311">
      <c r="B311" s="39"/>
      <c r="C311" s="39"/>
      <c r="D311" s="39"/>
      <c r="E311" s="39"/>
    </row>
    <row r="312">
      <c r="B312" s="39"/>
      <c r="C312" s="39"/>
      <c r="D312" s="39"/>
      <c r="E312" s="39"/>
    </row>
    <row r="313">
      <c r="B313" s="39"/>
      <c r="C313" s="39"/>
      <c r="D313" s="39"/>
      <c r="E313" s="39"/>
    </row>
    <row r="314">
      <c r="B314" s="39"/>
      <c r="C314" s="39"/>
      <c r="D314" s="39"/>
      <c r="E314" s="39"/>
    </row>
    <row r="315">
      <c r="B315" s="39"/>
      <c r="C315" s="39"/>
      <c r="D315" s="39"/>
      <c r="E315" s="39"/>
    </row>
    <row r="316">
      <c r="B316" s="39"/>
      <c r="C316" s="39"/>
      <c r="D316" s="39"/>
      <c r="E316" s="39"/>
    </row>
    <row r="317">
      <c r="B317" s="39"/>
      <c r="C317" s="39"/>
      <c r="D317" s="39"/>
      <c r="E317" s="39"/>
    </row>
    <row r="318">
      <c r="B318" s="39"/>
      <c r="C318" s="39"/>
      <c r="D318" s="39"/>
      <c r="E318" s="39"/>
    </row>
    <row r="319">
      <c r="B319" s="39"/>
      <c r="C319" s="39"/>
      <c r="D319" s="39"/>
      <c r="E319" s="39"/>
    </row>
    <row r="320">
      <c r="B320" s="39"/>
      <c r="C320" s="39"/>
      <c r="D320" s="39"/>
      <c r="E320" s="39"/>
    </row>
    <row r="321">
      <c r="B321" s="39"/>
      <c r="C321" s="39"/>
      <c r="D321" s="39"/>
      <c r="E321" s="39"/>
    </row>
    <row r="322">
      <c r="B322" s="39"/>
      <c r="C322" s="39"/>
      <c r="D322" s="39"/>
      <c r="E322" s="39"/>
    </row>
    <row r="323">
      <c r="B323" s="39"/>
      <c r="C323" s="39"/>
      <c r="D323" s="39"/>
      <c r="E323" s="39"/>
    </row>
    <row r="324">
      <c r="B324" s="39"/>
      <c r="C324" s="39"/>
      <c r="D324" s="39"/>
      <c r="E324" s="39"/>
    </row>
    <row r="325">
      <c r="B325" s="39"/>
      <c r="C325" s="39"/>
      <c r="D325" s="39"/>
      <c r="E325" s="39"/>
    </row>
    <row r="326">
      <c r="B326" s="39"/>
      <c r="C326" s="39"/>
      <c r="D326" s="39"/>
      <c r="E326" s="39"/>
    </row>
    <row r="327">
      <c r="B327" s="39"/>
      <c r="C327" s="39"/>
      <c r="D327" s="39"/>
      <c r="E327" s="39"/>
    </row>
    <row r="328">
      <c r="B328" s="39"/>
      <c r="C328" s="39"/>
      <c r="D328" s="39"/>
      <c r="E328" s="39"/>
    </row>
    <row r="329">
      <c r="B329" s="39"/>
      <c r="C329" s="39"/>
      <c r="D329" s="39"/>
      <c r="E329" s="39"/>
    </row>
    <row r="330">
      <c r="B330" s="39"/>
      <c r="C330" s="39"/>
      <c r="D330" s="39"/>
      <c r="E330" s="39"/>
    </row>
    <row r="331">
      <c r="B331" s="39"/>
      <c r="C331" s="39"/>
      <c r="D331" s="39"/>
      <c r="E331" s="39"/>
    </row>
    <row r="332">
      <c r="B332" s="39"/>
      <c r="C332" s="39"/>
      <c r="D332" s="39"/>
      <c r="E332" s="39"/>
    </row>
    <row r="333">
      <c r="B333" s="39"/>
      <c r="C333" s="39"/>
      <c r="D333" s="39"/>
      <c r="E333" s="39"/>
    </row>
    <row r="334">
      <c r="B334" s="39"/>
      <c r="C334" s="39"/>
      <c r="D334" s="39"/>
      <c r="E334" s="39"/>
    </row>
    <row r="335">
      <c r="B335" s="39"/>
      <c r="C335" s="39"/>
      <c r="D335" s="39"/>
      <c r="E335" s="39"/>
    </row>
    <row r="336">
      <c r="B336" s="39"/>
      <c r="C336" s="39"/>
      <c r="D336" s="39"/>
      <c r="E336" s="39"/>
    </row>
    <row r="337">
      <c r="B337" s="39"/>
      <c r="C337" s="39"/>
      <c r="D337" s="39"/>
      <c r="E337" s="39"/>
    </row>
    <row r="338">
      <c r="B338" s="39"/>
      <c r="C338" s="39"/>
      <c r="D338" s="39"/>
      <c r="E338" s="39"/>
    </row>
    <row r="339">
      <c r="B339" s="39"/>
      <c r="C339" s="39"/>
      <c r="D339" s="39"/>
      <c r="E339" s="39"/>
    </row>
    <row r="340">
      <c r="B340" s="39"/>
      <c r="C340" s="39"/>
      <c r="D340" s="39"/>
      <c r="E340" s="39"/>
    </row>
    <row r="341">
      <c r="B341" s="39"/>
      <c r="C341" s="39"/>
      <c r="D341" s="39"/>
      <c r="E341" s="39"/>
    </row>
    <row r="342">
      <c r="B342" s="39"/>
      <c r="C342" s="39"/>
      <c r="D342" s="39"/>
      <c r="E342" s="39"/>
    </row>
    <row r="343">
      <c r="B343" s="39"/>
      <c r="C343" s="39"/>
      <c r="D343" s="39"/>
      <c r="E343" s="39"/>
    </row>
    <row r="344">
      <c r="B344" s="39"/>
      <c r="C344" s="39"/>
      <c r="D344" s="39"/>
      <c r="E344" s="39"/>
    </row>
    <row r="345">
      <c r="B345" s="39"/>
      <c r="C345" s="39"/>
      <c r="D345" s="39"/>
      <c r="E345" s="39"/>
    </row>
    <row r="346">
      <c r="B346" s="39"/>
      <c r="C346" s="39"/>
      <c r="D346" s="39"/>
      <c r="E346" s="39"/>
    </row>
    <row r="347">
      <c r="B347" s="39"/>
      <c r="C347" s="39"/>
      <c r="D347" s="39"/>
      <c r="E347" s="39"/>
    </row>
    <row r="348">
      <c r="B348" s="39"/>
      <c r="C348" s="39"/>
      <c r="D348" s="39"/>
      <c r="E348" s="39"/>
    </row>
    <row r="349">
      <c r="B349" s="39"/>
      <c r="C349" s="39"/>
      <c r="D349" s="39"/>
      <c r="E349" s="39"/>
    </row>
    <row r="350">
      <c r="B350" s="39"/>
      <c r="C350" s="39"/>
      <c r="D350" s="39"/>
      <c r="E350" s="39"/>
    </row>
    <row r="351">
      <c r="B351" s="39"/>
      <c r="C351" s="39"/>
      <c r="D351" s="39"/>
      <c r="E351" s="39"/>
    </row>
    <row r="352">
      <c r="B352" s="39"/>
      <c r="C352" s="39"/>
      <c r="D352" s="39"/>
      <c r="E352" s="39"/>
    </row>
    <row r="353">
      <c r="B353" s="39"/>
      <c r="C353" s="39"/>
      <c r="D353" s="39"/>
      <c r="E353" s="39"/>
    </row>
    <row r="354">
      <c r="B354" s="39"/>
      <c r="C354" s="39"/>
      <c r="D354" s="39"/>
      <c r="E354" s="39"/>
    </row>
    <row r="355">
      <c r="B355" s="39"/>
      <c r="C355" s="39"/>
      <c r="D355" s="39"/>
      <c r="E355" s="39"/>
    </row>
    <row r="356">
      <c r="B356" s="39"/>
      <c r="C356" s="39"/>
      <c r="D356" s="39"/>
      <c r="E356" s="39"/>
    </row>
    <row r="357">
      <c r="B357" s="39"/>
      <c r="C357" s="39"/>
      <c r="D357" s="39"/>
      <c r="E357" s="39"/>
    </row>
    <row r="358">
      <c r="B358" s="39"/>
      <c r="C358" s="39"/>
      <c r="D358" s="39"/>
      <c r="E358" s="39"/>
    </row>
    <row r="359">
      <c r="B359" s="39"/>
      <c r="C359" s="39"/>
      <c r="D359" s="39"/>
      <c r="E359" s="39"/>
    </row>
    <row r="360">
      <c r="B360" s="39"/>
      <c r="C360" s="39"/>
      <c r="D360" s="39"/>
      <c r="E360" s="39"/>
    </row>
    <row r="361">
      <c r="B361" s="39"/>
      <c r="C361" s="39"/>
      <c r="D361" s="39"/>
      <c r="E361" s="39"/>
    </row>
    <row r="362">
      <c r="B362" s="39"/>
      <c r="C362" s="39"/>
      <c r="D362" s="39"/>
      <c r="E362" s="39"/>
    </row>
    <row r="363">
      <c r="B363" s="39"/>
      <c r="C363" s="39"/>
      <c r="D363" s="39"/>
      <c r="E363" s="39"/>
    </row>
    <row r="364">
      <c r="B364" s="39"/>
      <c r="C364" s="39"/>
      <c r="D364" s="39"/>
      <c r="E364" s="39"/>
    </row>
    <row r="365">
      <c r="B365" s="39"/>
      <c r="C365" s="39"/>
      <c r="D365" s="39"/>
      <c r="E365" s="39"/>
    </row>
    <row r="366">
      <c r="B366" s="39"/>
      <c r="C366" s="39"/>
      <c r="D366" s="39"/>
      <c r="E366" s="39"/>
    </row>
    <row r="367">
      <c r="B367" s="39"/>
      <c r="C367" s="39"/>
      <c r="D367" s="39"/>
      <c r="E367" s="39"/>
    </row>
    <row r="368">
      <c r="B368" s="39"/>
      <c r="C368" s="39"/>
      <c r="D368" s="39"/>
      <c r="E368" s="39"/>
    </row>
    <row r="369">
      <c r="B369" s="39"/>
      <c r="C369" s="39"/>
      <c r="D369" s="39"/>
      <c r="E369" s="39"/>
    </row>
    <row r="370">
      <c r="B370" s="39"/>
      <c r="C370" s="39"/>
      <c r="D370" s="39"/>
      <c r="E370" s="39"/>
    </row>
    <row r="371">
      <c r="B371" s="39"/>
      <c r="C371" s="39"/>
      <c r="D371" s="39"/>
      <c r="E371" s="39"/>
    </row>
    <row r="372">
      <c r="B372" s="39"/>
      <c r="C372" s="39"/>
      <c r="D372" s="39"/>
      <c r="E372" s="39"/>
    </row>
    <row r="373">
      <c r="B373" s="39"/>
      <c r="C373" s="39"/>
      <c r="D373" s="39"/>
      <c r="E373" s="39"/>
    </row>
    <row r="374">
      <c r="B374" s="39"/>
      <c r="C374" s="39"/>
      <c r="D374" s="39"/>
      <c r="E374" s="39"/>
    </row>
    <row r="375">
      <c r="B375" s="39"/>
      <c r="C375" s="39"/>
      <c r="D375" s="39"/>
      <c r="E375" s="39"/>
    </row>
    <row r="376">
      <c r="B376" s="39"/>
      <c r="C376" s="39"/>
      <c r="D376" s="39"/>
      <c r="E376" s="39"/>
    </row>
    <row r="377">
      <c r="B377" s="39"/>
      <c r="C377" s="39"/>
      <c r="D377" s="39"/>
      <c r="E377" s="39"/>
    </row>
    <row r="378">
      <c r="B378" s="39"/>
      <c r="C378" s="39"/>
      <c r="D378" s="39"/>
      <c r="E378" s="39"/>
    </row>
    <row r="379">
      <c r="B379" s="39"/>
      <c r="C379" s="39"/>
      <c r="D379" s="39"/>
      <c r="E379" s="39"/>
    </row>
    <row r="380">
      <c r="B380" s="39"/>
      <c r="C380" s="39"/>
      <c r="D380" s="39"/>
      <c r="E380" s="39"/>
    </row>
    <row r="381">
      <c r="B381" s="39"/>
      <c r="C381" s="39"/>
      <c r="D381" s="39"/>
      <c r="E381" s="39"/>
    </row>
    <row r="382">
      <c r="B382" s="39"/>
      <c r="C382" s="39"/>
      <c r="D382" s="39"/>
      <c r="E382" s="39"/>
    </row>
    <row r="383">
      <c r="B383" s="39"/>
      <c r="C383" s="39"/>
      <c r="D383" s="39"/>
      <c r="E383" s="39"/>
    </row>
    <row r="384">
      <c r="B384" s="39"/>
      <c r="C384" s="39"/>
      <c r="D384" s="39"/>
      <c r="E384" s="39"/>
    </row>
    <row r="385">
      <c r="B385" s="39"/>
      <c r="C385" s="39"/>
      <c r="D385" s="39"/>
      <c r="E385" s="39"/>
    </row>
    <row r="386">
      <c r="B386" s="39"/>
      <c r="C386" s="39"/>
      <c r="D386" s="39"/>
      <c r="E386" s="39"/>
    </row>
    <row r="387">
      <c r="B387" s="39"/>
      <c r="C387" s="39"/>
      <c r="D387" s="39"/>
      <c r="E387" s="39"/>
    </row>
    <row r="388">
      <c r="B388" s="39"/>
      <c r="C388" s="39"/>
      <c r="D388" s="39"/>
      <c r="E388" s="39"/>
    </row>
    <row r="389">
      <c r="B389" s="39"/>
      <c r="C389" s="39"/>
      <c r="D389" s="39"/>
      <c r="E389" s="39"/>
    </row>
    <row r="390">
      <c r="B390" s="39"/>
      <c r="C390" s="39"/>
      <c r="D390" s="39"/>
      <c r="E390" s="39"/>
    </row>
    <row r="391">
      <c r="B391" s="39"/>
      <c r="C391" s="39"/>
      <c r="D391" s="39"/>
      <c r="E391" s="39"/>
    </row>
    <row r="392">
      <c r="B392" s="39"/>
      <c r="C392" s="39"/>
      <c r="D392" s="39"/>
      <c r="E392" s="39"/>
    </row>
    <row r="393">
      <c r="B393" s="39"/>
      <c r="C393" s="39"/>
      <c r="D393" s="39"/>
      <c r="E393" s="39"/>
    </row>
    <row r="394">
      <c r="B394" s="39"/>
      <c r="C394" s="39"/>
      <c r="D394" s="39"/>
      <c r="E394" s="39"/>
    </row>
    <row r="395">
      <c r="B395" s="39"/>
      <c r="C395" s="39"/>
      <c r="D395" s="39"/>
      <c r="E395" s="39"/>
    </row>
    <row r="396">
      <c r="B396" s="39"/>
      <c r="C396" s="39"/>
      <c r="D396" s="39"/>
      <c r="E396" s="39"/>
    </row>
    <row r="397">
      <c r="B397" s="39"/>
      <c r="C397" s="39"/>
      <c r="D397" s="39"/>
      <c r="E397" s="39"/>
    </row>
    <row r="398">
      <c r="B398" s="39"/>
      <c r="C398" s="39"/>
      <c r="D398" s="39"/>
      <c r="E398" s="39"/>
    </row>
    <row r="399">
      <c r="B399" s="39"/>
      <c r="C399" s="39"/>
      <c r="D399" s="39"/>
      <c r="E399" s="39"/>
    </row>
    <row r="400">
      <c r="B400" s="39"/>
      <c r="C400" s="39"/>
      <c r="D400" s="39"/>
      <c r="E400" s="39"/>
    </row>
    <row r="401">
      <c r="B401" s="39"/>
      <c r="C401" s="39"/>
      <c r="D401" s="39"/>
      <c r="E401" s="39"/>
    </row>
    <row r="402">
      <c r="B402" s="39"/>
      <c r="C402" s="39"/>
      <c r="D402" s="39"/>
      <c r="E402" s="39"/>
    </row>
    <row r="403">
      <c r="B403" s="39"/>
      <c r="C403" s="39"/>
      <c r="D403" s="39"/>
      <c r="E403" s="39"/>
    </row>
    <row r="404">
      <c r="B404" s="39"/>
      <c r="C404" s="39"/>
      <c r="D404" s="39"/>
      <c r="E404" s="39"/>
    </row>
    <row r="405">
      <c r="B405" s="39"/>
      <c r="C405" s="39"/>
      <c r="D405" s="39"/>
      <c r="E405" s="39"/>
    </row>
    <row r="406">
      <c r="B406" s="39"/>
      <c r="C406" s="39"/>
      <c r="D406" s="39"/>
      <c r="E406" s="39"/>
    </row>
    <row r="407">
      <c r="B407" s="39"/>
      <c r="C407" s="39"/>
      <c r="D407" s="39"/>
      <c r="E407" s="39"/>
    </row>
    <row r="408">
      <c r="B408" s="39"/>
      <c r="C408" s="39"/>
      <c r="D408" s="39"/>
      <c r="E408" s="39"/>
    </row>
    <row r="409">
      <c r="B409" s="39"/>
      <c r="C409" s="39"/>
      <c r="D409" s="39"/>
      <c r="E409" s="39"/>
    </row>
    <row r="410">
      <c r="B410" s="39"/>
      <c r="C410" s="39"/>
      <c r="D410" s="39"/>
      <c r="E410" s="39"/>
    </row>
    <row r="411">
      <c r="B411" s="39"/>
      <c r="C411" s="39"/>
      <c r="D411" s="39"/>
      <c r="E411" s="39"/>
    </row>
    <row r="412">
      <c r="B412" s="39"/>
      <c r="C412" s="39"/>
      <c r="D412" s="39"/>
      <c r="E412" s="39"/>
    </row>
    <row r="413">
      <c r="B413" s="39"/>
      <c r="C413" s="39"/>
      <c r="D413" s="39"/>
      <c r="E413" s="39"/>
    </row>
    <row r="414">
      <c r="B414" s="39"/>
      <c r="C414" s="39"/>
      <c r="D414" s="39"/>
      <c r="E414" s="39"/>
    </row>
    <row r="415">
      <c r="B415" s="39"/>
      <c r="C415" s="39"/>
      <c r="D415" s="39"/>
      <c r="E415" s="39"/>
    </row>
    <row r="416">
      <c r="B416" s="39"/>
      <c r="C416" s="39"/>
      <c r="D416" s="39"/>
      <c r="E416" s="39"/>
    </row>
    <row r="417">
      <c r="B417" s="39"/>
      <c r="C417" s="39"/>
      <c r="D417" s="39"/>
      <c r="E417" s="39"/>
    </row>
    <row r="418">
      <c r="B418" s="39"/>
      <c r="C418" s="39"/>
      <c r="D418" s="39"/>
      <c r="E418" s="39"/>
    </row>
    <row r="419">
      <c r="B419" s="39"/>
      <c r="C419" s="39"/>
      <c r="D419" s="39"/>
      <c r="E419" s="39"/>
    </row>
    <row r="420">
      <c r="B420" s="39"/>
      <c r="C420" s="39"/>
      <c r="D420" s="39"/>
      <c r="E420" s="39"/>
    </row>
    <row r="421">
      <c r="B421" s="39"/>
      <c r="C421" s="39"/>
      <c r="D421" s="39"/>
      <c r="E421" s="39"/>
    </row>
    <row r="422">
      <c r="B422" s="39"/>
      <c r="C422" s="39"/>
      <c r="D422" s="39"/>
      <c r="E422" s="39"/>
    </row>
    <row r="423">
      <c r="B423" s="39"/>
      <c r="C423" s="39"/>
      <c r="D423" s="39"/>
      <c r="E423" s="39"/>
    </row>
    <row r="424">
      <c r="B424" s="39"/>
      <c r="C424" s="39"/>
      <c r="D424" s="39"/>
      <c r="E424" s="39"/>
    </row>
    <row r="425">
      <c r="B425" s="39"/>
      <c r="C425" s="39"/>
      <c r="D425" s="39"/>
      <c r="E425" s="39"/>
    </row>
    <row r="426">
      <c r="B426" s="39"/>
      <c r="C426" s="39"/>
      <c r="D426" s="39"/>
      <c r="E426" s="39"/>
    </row>
    <row r="427">
      <c r="B427" s="39"/>
      <c r="C427" s="39"/>
      <c r="D427" s="39"/>
      <c r="E427" s="39"/>
    </row>
    <row r="428">
      <c r="B428" s="39"/>
      <c r="C428" s="39"/>
      <c r="D428" s="39"/>
      <c r="E428" s="39"/>
    </row>
    <row r="429">
      <c r="B429" s="39"/>
      <c r="C429" s="39"/>
      <c r="D429" s="39"/>
      <c r="E429" s="39"/>
    </row>
    <row r="430">
      <c r="B430" s="39"/>
      <c r="C430" s="39"/>
      <c r="D430" s="39"/>
      <c r="E430" s="39"/>
    </row>
    <row r="431">
      <c r="B431" s="39"/>
      <c r="C431" s="39"/>
      <c r="D431" s="39"/>
      <c r="E431" s="39"/>
    </row>
    <row r="432">
      <c r="B432" s="39"/>
      <c r="C432" s="39"/>
      <c r="D432" s="39"/>
      <c r="E432" s="39"/>
    </row>
    <row r="433">
      <c r="B433" s="39"/>
      <c r="C433" s="39"/>
      <c r="D433" s="39"/>
      <c r="E433" s="39"/>
    </row>
    <row r="434">
      <c r="B434" s="39"/>
      <c r="C434" s="39"/>
      <c r="D434" s="39"/>
      <c r="E434" s="39"/>
    </row>
    <row r="435">
      <c r="B435" s="39"/>
      <c r="C435" s="39"/>
      <c r="D435" s="39"/>
      <c r="E435" s="39"/>
    </row>
    <row r="436">
      <c r="B436" s="39"/>
      <c r="C436" s="39"/>
      <c r="D436" s="39"/>
      <c r="E436" s="39"/>
    </row>
    <row r="437">
      <c r="B437" s="39"/>
      <c r="C437" s="39"/>
      <c r="D437" s="39"/>
      <c r="E437" s="39"/>
    </row>
    <row r="438">
      <c r="B438" s="39"/>
      <c r="C438" s="39"/>
      <c r="D438" s="39"/>
      <c r="E438" s="39"/>
    </row>
    <row r="439">
      <c r="B439" s="39"/>
      <c r="C439" s="39"/>
      <c r="D439" s="39"/>
      <c r="E439" s="39"/>
    </row>
    <row r="440">
      <c r="B440" s="39"/>
      <c r="C440" s="39"/>
      <c r="D440" s="39"/>
      <c r="E440" s="39"/>
    </row>
    <row r="441">
      <c r="B441" s="39"/>
      <c r="C441" s="39"/>
      <c r="D441" s="39"/>
      <c r="E441" s="39"/>
    </row>
    <row r="442">
      <c r="B442" s="39"/>
      <c r="C442" s="39"/>
      <c r="D442" s="39"/>
      <c r="E442" s="39"/>
    </row>
    <row r="443">
      <c r="B443" s="39"/>
      <c r="C443" s="39"/>
      <c r="D443" s="39"/>
      <c r="E443" s="39"/>
    </row>
    <row r="444">
      <c r="B444" s="39"/>
      <c r="C444" s="39"/>
      <c r="D444" s="39"/>
      <c r="E444" s="39"/>
    </row>
    <row r="445">
      <c r="B445" s="39"/>
      <c r="C445" s="39"/>
      <c r="D445" s="39"/>
      <c r="E445" s="39"/>
    </row>
    <row r="446">
      <c r="B446" s="39"/>
      <c r="C446" s="39"/>
      <c r="D446" s="39"/>
      <c r="E446" s="39"/>
    </row>
    <row r="447">
      <c r="B447" s="39"/>
      <c r="C447" s="39"/>
      <c r="D447" s="39"/>
      <c r="E447" s="39"/>
    </row>
    <row r="448">
      <c r="B448" s="39"/>
      <c r="C448" s="39"/>
      <c r="D448" s="39"/>
      <c r="E448" s="39"/>
    </row>
    <row r="449">
      <c r="B449" s="39"/>
      <c r="C449" s="39"/>
      <c r="D449" s="39"/>
      <c r="E449" s="39"/>
    </row>
    <row r="450">
      <c r="B450" s="39"/>
      <c r="C450" s="39"/>
      <c r="D450" s="39"/>
      <c r="E450" s="39"/>
    </row>
    <row r="451">
      <c r="B451" s="39"/>
      <c r="C451" s="39"/>
      <c r="D451" s="39"/>
      <c r="E451" s="39"/>
    </row>
    <row r="452">
      <c r="B452" s="39"/>
      <c r="C452" s="39"/>
      <c r="D452" s="39"/>
      <c r="E452" s="39"/>
    </row>
    <row r="453">
      <c r="B453" s="39"/>
      <c r="C453" s="39"/>
      <c r="D453" s="39"/>
      <c r="E453" s="39"/>
    </row>
    <row r="454">
      <c r="B454" s="39"/>
      <c r="C454" s="39"/>
      <c r="D454" s="39"/>
      <c r="E454" s="39"/>
    </row>
    <row r="455">
      <c r="B455" s="39"/>
      <c r="C455" s="39"/>
      <c r="D455" s="39"/>
      <c r="E455" s="39"/>
    </row>
    <row r="456">
      <c r="B456" s="39"/>
      <c r="C456" s="39"/>
      <c r="D456" s="39"/>
      <c r="E456" s="39"/>
    </row>
    <row r="457">
      <c r="B457" s="39"/>
      <c r="C457" s="39"/>
      <c r="D457" s="39"/>
      <c r="E457" s="39"/>
    </row>
    <row r="458">
      <c r="B458" s="39"/>
      <c r="C458" s="39"/>
      <c r="D458" s="39"/>
      <c r="E458" s="39"/>
    </row>
    <row r="459">
      <c r="B459" s="39"/>
      <c r="C459" s="39"/>
      <c r="D459" s="39"/>
      <c r="E459" s="39"/>
    </row>
    <row r="460">
      <c r="B460" s="39"/>
      <c r="C460" s="39"/>
      <c r="D460" s="39"/>
      <c r="E460" s="39"/>
    </row>
    <row r="461">
      <c r="B461" s="39"/>
      <c r="C461" s="39"/>
      <c r="D461" s="39"/>
      <c r="E461" s="39"/>
    </row>
    <row r="462">
      <c r="B462" s="39"/>
      <c r="C462" s="39"/>
      <c r="D462" s="39"/>
      <c r="E462" s="39"/>
    </row>
    <row r="463">
      <c r="B463" s="39"/>
      <c r="C463" s="39"/>
      <c r="D463" s="39"/>
      <c r="E463" s="39"/>
    </row>
    <row r="464">
      <c r="B464" s="39"/>
      <c r="C464" s="39"/>
      <c r="D464" s="39"/>
      <c r="E464" s="39"/>
    </row>
    <row r="465">
      <c r="B465" s="39"/>
      <c r="C465" s="39"/>
      <c r="D465" s="39"/>
      <c r="E465" s="39"/>
    </row>
    <row r="466">
      <c r="B466" s="39"/>
      <c r="C466" s="39"/>
      <c r="D466" s="39"/>
      <c r="E466" s="39"/>
    </row>
    <row r="467">
      <c r="B467" s="39"/>
      <c r="C467" s="39"/>
      <c r="D467" s="39"/>
      <c r="E467" s="39"/>
    </row>
    <row r="468">
      <c r="B468" s="39"/>
      <c r="C468" s="39"/>
      <c r="D468" s="39"/>
      <c r="E468" s="39"/>
    </row>
    <row r="469">
      <c r="B469" s="39"/>
      <c r="C469" s="39"/>
      <c r="D469" s="39"/>
      <c r="E469" s="39"/>
    </row>
    <row r="470">
      <c r="B470" s="39"/>
      <c r="C470" s="39"/>
      <c r="D470" s="39"/>
      <c r="E470" s="39"/>
    </row>
    <row r="471">
      <c r="B471" s="39"/>
      <c r="C471" s="39"/>
      <c r="D471" s="39"/>
      <c r="E471" s="39"/>
    </row>
    <row r="472">
      <c r="B472" s="39"/>
      <c r="C472" s="39"/>
      <c r="D472" s="39"/>
      <c r="E472" s="39"/>
    </row>
    <row r="473">
      <c r="B473" s="39"/>
      <c r="C473" s="39"/>
      <c r="D473" s="39"/>
      <c r="E473" s="39"/>
    </row>
    <row r="474">
      <c r="B474" s="39"/>
      <c r="C474" s="39"/>
      <c r="D474" s="39"/>
      <c r="E474" s="39"/>
    </row>
    <row r="475">
      <c r="B475" s="39"/>
      <c r="C475" s="39"/>
      <c r="D475" s="39"/>
      <c r="E475" s="39"/>
    </row>
    <row r="476">
      <c r="B476" s="39"/>
      <c r="C476" s="39"/>
      <c r="D476" s="39"/>
      <c r="E476" s="39"/>
    </row>
    <row r="477">
      <c r="B477" s="39"/>
      <c r="C477" s="39"/>
      <c r="D477" s="39"/>
      <c r="E477" s="39"/>
    </row>
    <row r="478">
      <c r="B478" s="39"/>
      <c r="C478" s="39"/>
      <c r="D478" s="39"/>
      <c r="E478" s="39"/>
    </row>
    <row r="479">
      <c r="B479" s="39"/>
      <c r="C479" s="39"/>
      <c r="D479" s="39"/>
      <c r="E479" s="39"/>
    </row>
    <row r="480">
      <c r="B480" s="39"/>
      <c r="C480" s="39"/>
      <c r="D480" s="39"/>
      <c r="E480" s="39"/>
    </row>
    <row r="481">
      <c r="B481" s="39"/>
      <c r="C481" s="39"/>
      <c r="D481" s="39"/>
      <c r="E481" s="39"/>
    </row>
    <row r="482">
      <c r="B482" s="39"/>
      <c r="C482" s="39"/>
      <c r="D482" s="39"/>
      <c r="E482" s="39"/>
    </row>
    <row r="483">
      <c r="B483" s="39"/>
      <c r="C483" s="39"/>
      <c r="D483" s="39"/>
      <c r="E483" s="39"/>
    </row>
    <row r="484">
      <c r="B484" s="39"/>
      <c r="C484" s="39"/>
      <c r="D484" s="39"/>
      <c r="E484" s="39"/>
    </row>
    <row r="485">
      <c r="B485" s="39"/>
      <c r="C485" s="39"/>
      <c r="D485" s="39"/>
      <c r="E485" s="39"/>
    </row>
    <row r="486">
      <c r="B486" s="39"/>
      <c r="C486" s="39"/>
      <c r="D486" s="39"/>
      <c r="E486" s="39"/>
    </row>
    <row r="487">
      <c r="B487" s="39"/>
      <c r="C487" s="39"/>
      <c r="D487" s="39"/>
      <c r="E487" s="39"/>
    </row>
    <row r="488">
      <c r="B488" s="39"/>
      <c r="C488" s="39"/>
      <c r="D488" s="39"/>
      <c r="E488" s="39"/>
    </row>
    <row r="489">
      <c r="B489" s="39"/>
      <c r="C489" s="39"/>
      <c r="D489" s="39"/>
      <c r="E489" s="39"/>
    </row>
    <row r="490">
      <c r="B490" s="39"/>
      <c r="C490" s="39"/>
      <c r="D490" s="39"/>
      <c r="E490" s="39"/>
    </row>
    <row r="491">
      <c r="B491" s="39"/>
      <c r="C491" s="39"/>
      <c r="D491" s="39"/>
      <c r="E491" s="39"/>
    </row>
    <row r="492">
      <c r="B492" s="39"/>
      <c r="C492" s="39"/>
      <c r="D492" s="39"/>
      <c r="E492" s="39"/>
    </row>
    <row r="493">
      <c r="B493" s="39"/>
      <c r="C493" s="39"/>
      <c r="D493" s="39"/>
      <c r="E493" s="39"/>
    </row>
    <row r="494">
      <c r="B494" s="39"/>
      <c r="C494" s="39"/>
      <c r="D494" s="39"/>
      <c r="E494" s="39"/>
    </row>
    <row r="495">
      <c r="B495" s="39"/>
      <c r="C495" s="39"/>
      <c r="D495" s="39"/>
      <c r="E495" s="39"/>
    </row>
    <row r="496">
      <c r="B496" s="39"/>
      <c r="C496" s="39"/>
      <c r="D496" s="39"/>
      <c r="E496" s="39"/>
    </row>
    <row r="497">
      <c r="B497" s="39"/>
      <c r="C497" s="39"/>
      <c r="D497" s="39"/>
      <c r="E497" s="39"/>
    </row>
    <row r="498">
      <c r="B498" s="39"/>
      <c r="C498" s="39"/>
      <c r="D498" s="39"/>
      <c r="E498" s="39"/>
    </row>
    <row r="499">
      <c r="B499" s="39"/>
      <c r="C499" s="39"/>
      <c r="D499" s="39"/>
      <c r="E499" s="39"/>
    </row>
    <row r="500">
      <c r="B500" s="39"/>
      <c r="C500" s="39"/>
      <c r="D500" s="39"/>
      <c r="E500" s="39"/>
    </row>
    <row r="501">
      <c r="B501" s="39"/>
      <c r="C501" s="39"/>
      <c r="D501" s="39"/>
      <c r="E501" s="39"/>
    </row>
    <row r="502">
      <c r="B502" s="39"/>
      <c r="C502" s="39"/>
      <c r="D502" s="39"/>
      <c r="E502" s="39"/>
    </row>
    <row r="503">
      <c r="B503" s="39"/>
      <c r="C503" s="39"/>
      <c r="D503" s="39"/>
      <c r="E503" s="39"/>
    </row>
    <row r="504">
      <c r="B504" s="39"/>
      <c r="C504" s="39"/>
      <c r="D504" s="39"/>
      <c r="E504" s="39"/>
    </row>
    <row r="505">
      <c r="B505" s="39"/>
      <c r="C505" s="39"/>
      <c r="D505" s="39"/>
      <c r="E505" s="39"/>
    </row>
    <row r="506">
      <c r="B506" s="39"/>
      <c r="C506" s="39"/>
      <c r="D506" s="39"/>
      <c r="E506" s="39"/>
    </row>
    <row r="507">
      <c r="B507" s="39"/>
      <c r="C507" s="39"/>
      <c r="D507" s="39"/>
      <c r="E507" s="39"/>
    </row>
    <row r="508">
      <c r="B508" s="39"/>
      <c r="C508" s="39"/>
      <c r="D508" s="39"/>
      <c r="E508" s="39"/>
    </row>
    <row r="509">
      <c r="B509" s="39"/>
      <c r="C509" s="39"/>
      <c r="D509" s="39"/>
      <c r="E509" s="39"/>
    </row>
    <row r="510">
      <c r="B510" s="39"/>
      <c r="C510" s="39"/>
      <c r="D510" s="39"/>
      <c r="E510" s="39"/>
    </row>
    <row r="511">
      <c r="B511" s="39"/>
      <c r="C511" s="39"/>
      <c r="D511" s="39"/>
      <c r="E511" s="39"/>
    </row>
    <row r="512">
      <c r="B512" s="39"/>
      <c r="C512" s="39"/>
      <c r="D512" s="39"/>
      <c r="E512" s="39"/>
    </row>
    <row r="513">
      <c r="B513" s="39"/>
      <c r="C513" s="39"/>
      <c r="D513" s="39"/>
      <c r="E513" s="39"/>
    </row>
    <row r="514">
      <c r="B514" s="39"/>
      <c r="C514" s="39"/>
      <c r="D514" s="39"/>
      <c r="E514" s="39"/>
    </row>
    <row r="515">
      <c r="B515" s="39"/>
      <c r="C515" s="39"/>
      <c r="D515" s="39"/>
      <c r="E515" s="39"/>
    </row>
    <row r="516">
      <c r="B516" s="39"/>
      <c r="C516" s="39"/>
      <c r="D516" s="39"/>
      <c r="E516" s="39"/>
    </row>
    <row r="517">
      <c r="B517" s="39"/>
      <c r="C517" s="39"/>
      <c r="D517" s="39"/>
      <c r="E517" s="39"/>
    </row>
    <row r="518">
      <c r="B518" s="39"/>
      <c r="C518" s="39"/>
      <c r="D518" s="39"/>
      <c r="E518" s="39"/>
    </row>
    <row r="519">
      <c r="B519" s="39"/>
      <c r="C519" s="39"/>
      <c r="D519" s="39"/>
      <c r="E519" s="39"/>
    </row>
    <row r="520">
      <c r="B520" s="39"/>
      <c r="C520" s="39"/>
      <c r="D520" s="39"/>
      <c r="E520" s="39"/>
    </row>
    <row r="521">
      <c r="B521" s="39"/>
      <c r="C521" s="39"/>
      <c r="D521" s="39"/>
      <c r="E521" s="39"/>
    </row>
    <row r="522">
      <c r="B522" s="39"/>
      <c r="C522" s="39"/>
      <c r="D522" s="39"/>
      <c r="E522" s="39"/>
    </row>
    <row r="523">
      <c r="B523" s="39"/>
      <c r="C523" s="39"/>
      <c r="D523" s="39"/>
      <c r="E523" s="39"/>
    </row>
    <row r="524">
      <c r="B524" s="39"/>
      <c r="C524" s="39"/>
      <c r="D524" s="39"/>
      <c r="E524" s="39"/>
    </row>
    <row r="525">
      <c r="B525" s="39"/>
      <c r="C525" s="39"/>
      <c r="D525" s="39"/>
      <c r="E525" s="39"/>
    </row>
    <row r="526">
      <c r="B526" s="39"/>
      <c r="C526" s="39"/>
      <c r="D526" s="39"/>
      <c r="E526" s="39"/>
    </row>
    <row r="527">
      <c r="B527" s="39"/>
      <c r="C527" s="39"/>
      <c r="D527" s="39"/>
      <c r="E527" s="39"/>
    </row>
    <row r="528">
      <c r="B528" s="39"/>
      <c r="C528" s="39"/>
      <c r="D528" s="39"/>
      <c r="E528" s="39"/>
    </row>
    <row r="529">
      <c r="B529" s="39"/>
      <c r="C529" s="39"/>
      <c r="D529" s="39"/>
      <c r="E529" s="39"/>
    </row>
    <row r="530">
      <c r="B530" s="39"/>
      <c r="C530" s="39"/>
      <c r="D530" s="39"/>
      <c r="E530" s="39"/>
    </row>
    <row r="531">
      <c r="B531" s="39"/>
      <c r="C531" s="39"/>
      <c r="D531" s="39"/>
      <c r="E531" s="39"/>
    </row>
    <row r="532">
      <c r="B532" s="39"/>
      <c r="C532" s="39"/>
      <c r="D532" s="39"/>
      <c r="E532" s="39"/>
    </row>
    <row r="533">
      <c r="B533" s="39"/>
      <c r="C533" s="39"/>
      <c r="D533" s="39"/>
      <c r="E533" s="39"/>
    </row>
    <row r="534">
      <c r="B534" s="39"/>
      <c r="C534" s="39"/>
      <c r="D534" s="39"/>
      <c r="E534" s="39"/>
    </row>
    <row r="535">
      <c r="B535" s="39"/>
      <c r="C535" s="39"/>
      <c r="D535" s="39"/>
      <c r="E535" s="39"/>
    </row>
    <row r="536">
      <c r="B536" s="39"/>
      <c r="C536" s="39"/>
      <c r="D536" s="39"/>
      <c r="E536" s="39"/>
    </row>
    <row r="537">
      <c r="B537" s="39"/>
      <c r="C537" s="39"/>
      <c r="D537" s="39"/>
      <c r="E537" s="39"/>
    </row>
    <row r="538">
      <c r="B538" s="39"/>
      <c r="C538" s="39"/>
      <c r="D538" s="39"/>
      <c r="E538" s="39"/>
    </row>
    <row r="539">
      <c r="B539" s="39"/>
      <c r="C539" s="39"/>
      <c r="D539" s="39"/>
      <c r="E539" s="39"/>
    </row>
    <row r="540">
      <c r="B540" s="39"/>
      <c r="C540" s="39"/>
      <c r="D540" s="39"/>
      <c r="E540" s="39"/>
    </row>
    <row r="541">
      <c r="B541" s="39"/>
      <c r="C541" s="39"/>
      <c r="D541" s="39"/>
      <c r="E541" s="39"/>
    </row>
    <row r="542">
      <c r="B542" s="39"/>
      <c r="C542" s="39"/>
      <c r="D542" s="39"/>
      <c r="E542" s="39"/>
    </row>
    <row r="543">
      <c r="B543" s="39"/>
      <c r="C543" s="39"/>
      <c r="D543" s="39"/>
      <c r="E543" s="39"/>
    </row>
    <row r="544">
      <c r="B544" s="39"/>
      <c r="C544" s="39"/>
      <c r="D544" s="39"/>
      <c r="E544" s="39"/>
    </row>
    <row r="545">
      <c r="B545" s="39"/>
      <c r="C545" s="39"/>
      <c r="D545" s="39"/>
      <c r="E545" s="39"/>
    </row>
    <row r="546">
      <c r="B546" s="39"/>
      <c r="C546" s="39"/>
      <c r="D546" s="39"/>
      <c r="E546" s="39"/>
    </row>
    <row r="547">
      <c r="B547" s="39"/>
      <c r="C547" s="39"/>
      <c r="D547" s="39"/>
      <c r="E547" s="39"/>
    </row>
    <row r="548">
      <c r="B548" s="39"/>
      <c r="C548" s="39"/>
      <c r="D548" s="39"/>
      <c r="E548" s="39"/>
    </row>
    <row r="549">
      <c r="B549" s="39"/>
      <c r="C549" s="39"/>
      <c r="D549" s="39"/>
      <c r="E549" s="39"/>
    </row>
    <row r="550">
      <c r="B550" s="39"/>
      <c r="C550" s="39"/>
      <c r="D550" s="39"/>
      <c r="E550" s="39"/>
    </row>
    <row r="551">
      <c r="B551" s="39"/>
      <c r="C551" s="39"/>
      <c r="D551" s="39"/>
      <c r="E551" s="39"/>
    </row>
    <row r="552">
      <c r="B552" s="39"/>
      <c r="C552" s="39"/>
      <c r="D552" s="39"/>
      <c r="E552" s="39"/>
    </row>
    <row r="553">
      <c r="B553" s="39"/>
      <c r="C553" s="39"/>
      <c r="D553" s="39"/>
      <c r="E553" s="39"/>
    </row>
    <row r="554">
      <c r="B554" s="39"/>
      <c r="C554" s="39"/>
      <c r="D554" s="39"/>
      <c r="E554" s="39"/>
    </row>
    <row r="555">
      <c r="B555" s="39"/>
      <c r="C555" s="39"/>
      <c r="D555" s="39"/>
      <c r="E555" s="39"/>
    </row>
    <row r="556">
      <c r="B556" s="39"/>
      <c r="C556" s="39"/>
      <c r="D556" s="39"/>
      <c r="E556" s="39"/>
    </row>
    <row r="557">
      <c r="B557" s="39"/>
      <c r="C557" s="39"/>
      <c r="D557" s="39"/>
      <c r="E557" s="39"/>
    </row>
    <row r="558">
      <c r="B558" s="39"/>
      <c r="C558" s="39"/>
      <c r="D558" s="39"/>
      <c r="E558" s="39"/>
    </row>
    <row r="559">
      <c r="B559" s="39"/>
      <c r="C559" s="39"/>
      <c r="D559" s="39"/>
      <c r="E559" s="39"/>
    </row>
    <row r="560">
      <c r="B560" s="39"/>
      <c r="C560" s="39"/>
      <c r="D560" s="39"/>
      <c r="E560" s="39"/>
    </row>
    <row r="561">
      <c r="B561" s="39"/>
      <c r="C561" s="39"/>
      <c r="D561" s="39"/>
      <c r="E561" s="39"/>
    </row>
    <row r="562">
      <c r="B562" s="39"/>
      <c r="C562" s="39"/>
      <c r="D562" s="39"/>
      <c r="E562" s="39"/>
    </row>
    <row r="563">
      <c r="B563" s="39"/>
      <c r="C563" s="39"/>
      <c r="D563" s="39"/>
      <c r="E563" s="39"/>
    </row>
    <row r="564">
      <c r="B564" s="39"/>
      <c r="C564" s="39"/>
      <c r="D564" s="39"/>
      <c r="E564" s="39"/>
    </row>
    <row r="565">
      <c r="B565" s="39"/>
      <c r="C565" s="39"/>
      <c r="D565" s="39"/>
      <c r="E565" s="39"/>
    </row>
    <row r="566">
      <c r="B566" s="39"/>
      <c r="C566" s="39"/>
      <c r="D566" s="39"/>
      <c r="E566" s="39"/>
    </row>
    <row r="567">
      <c r="B567" s="39"/>
      <c r="C567" s="39"/>
      <c r="D567" s="39"/>
      <c r="E567" s="39"/>
    </row>
    <row r="568">
      <c r="B568" s="39"/>
      <c r="C568" s="39"/>
      <c r="D568" s="39"/>
      <c r="E568" s="39"/>
    </row>
    <row r="569">
      <c r="B569" s="39"/>
      <c r="C569" s="39"/>
      <c r="D569" s="39"/>
      <c r="E569" s="39"/>
    </row>
    <row r="570">
      <c r="B570" s="39"/>
      <c r="C570" s="39"/>
      <c r="D570" s="39"/>
      <c r="E570" s="39"/>
    </row>
    <row r="571">
      <c r="B571" s="39"/>
      <c r="C571" s="39"/>
      <c r="D571" s="39"/>
      <c r="E571" s="39"/>
    </row>
    <row r="572">
      <c r="B572" s="39"/>
      <c r="C572" s="39"/>
      <c r="D572" s="39"/>
      <c r="E572" s="39"/>
    </row>
    <row r="573">
      <c r="B573" s="39"/>
      <c r="C573" s="39"/>
      <c r="D573" s="39"/>
      <c r="E573" s="39"/>
    </row>
    <row r="574">
      <c r="B574" s="39"/>
      <c r="C574" s="39"/>
      <c r="D574" s="39"/>
      <c r="E574" s="39"/>
    </row>
    <row r="575">
      <c r="B575" s="39"/>
      <c r="C575" s="39"/>
      <c r="D575" s="39"/>
      <c r="E575" s="39"/>
    </row>
    <row r="576">
      <c r="B576" s="39"/>
      <c r="C576" s="39"/>
      <c r="D576" s="39"/>
      <c r="E576" s="39"/>
    </row>
    <row r="577">
      <c r="B577" s="39"/>
      <c r="C577" s="39"/>
      <c r="D577" s="39"/>
      <c r="E577" s="39"/>
    </row>
    <row r="578">
      <c r="B578" s="39"/>
      <c r="C578" s="39"/>
      <c r="D578" s="39"/>
      <c r="E578" s="39"/>
    </row>
    <row r="579">
      <c r="B579" s="39"/>
      <c r="C579" s="39"/>
      <c r="D579" s="39"/>
      <c r="E579" s="39"/>
    </row>
    <row r="580">
      <c r="B580" s="39"/>
      <c r="C580" s="39"/>
      <c r="D580" s="39"/>
      <c r="E580" s="39"/>
    </row>
    <row r="581">
      <c r="B581" s="39"/>
      <c r="C581" s="39"/>
      <c r="D581" s="39"/>
      <c r="E581" s="39"/>
    </row>
    <row r="582">
      <c r="B582" s="39"/>
      <c r="C582" s="39"/>
      <c r="D582" s="39"/>
      <c r="E582" s="39"/>
    </row>
    <row r="583">
      <c r="B583" s="39"/>
      <c r="C583" s="39"/>
      <c r="D583" s="39"/>
      <c r="E583" s="39"/>
    </row>
    <row r="584">
      <c r="B584" s="39"/>
      <c r="C584" s="39"/>
      <c r="D584" s="39"/>
      <c r="E584" s="39"/>
    </row>
    <row r="585">
      <c r="B585" s="39"/>
      <c r="C585" s="39"/>
      <c r="D585" s="39"/>
      <c r="E585" s="39"/>
    </row>
    <row r="586">
      <c r="B586" s="39"/>
      <c r="C586" s="39"/>
      <c r="D586" s="39"/>
      <c r="E586" s="39"/>
    </row>
    <row r="587">
      <c r="B587" s="39"/>
      <c r="C587" s="39"/>
      <c r="D587" s="39"/>
      <c r="E587" s="39"/>
    </row>
    <row r="588">
      <c r="B588" s="39"/>
      <c r="C588" s="39"/>
      <c r="D588" s="39"/>
      <c r="E588" s="39"/>
    </row>
    <row r="589">
      <c r="B589" s="39"/>
      <c r="C589" s="39"/>
      <c r="D589" s="39"/>
      <c r="E589" s="39"/>
    </row>
    <row r="590">
      <c r="B590" s="39"/>
      <c r="C590" s="39"/>
      <c r="D590" s="39"/>
      <c r="E590" s="39"/>
    </row>
    <row r="591">
      <c r="B591" s="39"/>
      <c r="C591" s="39"/>
      <c r="D591" s="39"/>
      <c r="E591" s="39"/>
    </row>
    <row r="592">
      <c r="B592" s="39"/>
      <c r="C592" s="39"/>
      <c r="D592" s="39"/>
      <c r="E592" s="39"/>
    </row>
    <row r="593">
      <c r="B593" s="39"/>
      <c r="C593" s="39"/>
      <c r="D593" s="39"/>
      <c r="E593" s="39"/>
    </row>
    <row r="594">
      <c r="B594" s="39"/>
      <c r="C594" s="39"/>
      <c r="D594" s="39"/>
      <c r="E594" s="39"/>
    </row>
    <row r="595">
      <c r="B595" s="39"/>
      <c r="C595" s="39"/>
      <c r="D595" s="39"/>
      <c r="E595" s="39"/>
    </row>
    <row r="596">
      <c r="B596" s="39"/>
      <c r="C596" s="39"/>
      <c r="D596" s="39"/>
      <c r="E596" s="39"/>
    </row>
    <row r="597">
      <c r="B597" s="39"/>
      <c r="C597" s="39"/>
      <c r="D597" s="39"/>
      <c r="E597" s="39"/>
    </row>
    <row r="598">
      <c r="B598" s="39"/>
      <c r="C598" s="39"/>
      <c r="D598" s="39"/>
      <c r="E598" s="39"/>
    </row>
    <row r="599">
      <c r="B599" s="39"/>
      <c r="C599" s="39"/>
      <c r="D599" s="39"/>
      <c r="E599" s="39"/>
    </row>
    <row r="600">
      <c r="B600" s="39"/>
      <c r="C600" s="39"/>
      <c r="D600" s="39"/>
      <c r="E600" s="39"/>
    </row>
    <row r="601">
      <c r="B601" s="39"/>
      <c r="C601" s="39"/>
      <c r="D601" s="39"/>
      <c r="E601" s="39"/>
    </row>
    <row r="602">
      <c r="B602" s="39"/>
      <c r="C602" s="39"/>
      <c r="D602" s="39"/>
      <c r="E602" s="39"/>
    </row>
    <row r="603">
      <c r="B603" s="39"/>
      <c r="C603" s="39"/>
      <c r="D603" s="39"/>
      <c r="E603" s="39"/>
    </row>
    <row r="604">
      <c r="B604" s="39"/>
      <c r="C604" s="39"/>
      <c r="D604" s="39"/>
      <c r="E604" s="39"/>
    </row>
    <row r="605">
      <c r="B605" s="39"/>
      <c r="C605" s="39"/>
      <c r="D605" s="39"/>
      <c r="E605" s="39"/>
    </row>
    <row r="606">
      <c r="B606" s="39"/>
      <c r="C606" s="39"/>
      <c r="D606" s="39"/>
      <c r="E606" s="39"/>
    </row>
    <row r="607">
      <c r="B607" s="39"/>
      <c r="C607" s="39"/>
      <c r="D607" s="39"/>
      <c r="E607" s="39"/>
    </row>
    <row r="608">
      <c r="B608" s="39"/>
      <c r="C608" s="39"/>
      <c r="D608" s="39"/>
      <c r="E608" s="39"/>
    </row>
    <row r="609">
      <c r="B609" s="39"/>
      <c r="C609" s="39"/>
      <c r="D609" s="39"/>
      <c r="E609" s="39"/>
    </row>
    <row r="610">
      <c r="B610" s="39"/>
      <c r="C610" s="39"/>
      <c r="D610" s="39"/>
      <c r="E610" s="39"/>
    </row>
    <row r="611">
      <c r="B611" s="39"/>
      <c r="C611" s="39"/>
      <c r="D611" s="39"/>
      <c r="E611" s="39"/>
    </row>
    <row r="612">
      <c r="B612" s="39"/>
      <c r="C612" s="39"/>
      <c r="D612" s="39"/>
      <c r="E612" s="39"/>
    </row>
    <row r="613">
      <c r="B613" s="39"/>
      <c r="C613" s="39"/>
      <c r="D613" s="39"/>
      <c r="E613" s="39"/>
    </row>
    <row r="614">
      <c r="B614" s="39"/>
      <c r="C614" s="39"/>
      <c r="D614" s="39"/>
      <c r="E614" s="39"/>
    </row>
    <row r="615">
      <c r="B615" s="39"/>
      <c r="C615" s="39"/>
      <c r="D615" s="39"/>
      <c r="E615" s="39"/>
    </row>
    <row r="616">
      <c r="B616" s="39"/>
      <c r="C616" s="39"/>
      <c r="D616" s="39"/>
      <c r="E616" s="39"/>
    </row>
    <row r="617">
      <c r="B617" s="39"/>
      <c r="C617" s="39"/>
      <c r="D617" s="39"/>
      <c r="E617" s="39"/>
    </row>
    <row r="618">
      <c r="B618" s="39"/>
      <c r="C618" s="39"/>
      <c r="D618" s="39"/>
      <c r="E618" s="39"/>
    </row>
    <row r="619">
      <c r="B619" s="39"/>
      <c r="C619" s="39"/>
      <c r="D619" s="39"/>
      <c r="E619" s="39"/>
    </row>
    <row r="620">
      <c r="B620" s="39"/>
      <c r="C620" s="39"/>
      <c r="D620" s="39"/>
      <c r="E620" s="39"/>
    </row>
    <row r="621">
      <c r="B621" s="39"/>
      <c r="C621" s="39"/>
      <c r="D621" s="39"/>
      <c r="E621" s="39"/>
    </row>
    <row r="622">
      <c r="B622" s="39"/>
      <c r="C622" s="39"/>
      <c r="D622" s="39"/>
      <c r="E622" s="39"/>
    </row>
    <row r="623">
      <c r="B623" s="39"/>
      <c r="C623" s="39"/>
      <c r="D623" s="39"/>
      <c r="E623" s="39"/>
    </row>
    <row r="624">
      <c r="B624" s="39"/>
      <c r="C624" s="39"/>
      <c r="D624" s="39"/>
      <c r="E624" s="39"/>
    </row>
    <row r="625">
      <c r="B625" s="39"/>
      <c r="C625" s="39"/>
      <c r="D625" s="39"/>
      <c r="E625" s="39"/>
    </row>
    <row r="626">
      <c r="B626" s="39"/>
      <c r="C626" s="39"/>
      <c r="D626" s="39"/>
      <c r="E626" s="39"/>
    </row>
    <row r="627">
      <c r="B627" s="39"/>
      <c r="C627" s="39"/>
      <c r="D627" s="39"/>
      <c r="E627" s="39"/>
    </row>
    <row r="628">
      <c r="B628" s="39"/>
      <c r="C628" s="39"/>
      <c r="D628" s="39"/>
      <c r="E628" s="39"/>
    </row>
    <row r="629">
      <c r="B629" s="39"/>
      <c r="C629" s="39"/>
      <c r="D629" s="39"/>
      <c r="E629" s="39"/>
    </row>
    <row r="630">
      <c r="B630" s="39"/>
      <c r="C630" s="39"/>
      <c r="D630" s="39"/>
      <c r="E630" s="39"/>
    </row>
    <row r="631">
      <c r="B631" s="39"/>
      <c r="C631" s="39"/>
      <c r="D631" s="39"/>
      <c r="E631" s="39"/>
    </row>
    <row r="632">
      <c r="B632" s="39"/>
      <c r="C632" s="39"/>
      <c r="D632" s="39"/>
      <c r="E632" s="39"/>
    </row>
    <row r="633">
      <c r="B633" s="39"/>
      <c r="C633" s="39"/>
      <c r="D633" s="39"/>
      <c r="E633" s="39"/>
    </row>
    <row r="634">
      <c r="B634" s="39"/>
      <c r="C634" s="39"/>
      <c r="D634" s="39"/>
      <c r="E634" s="39"/>
    </row>
    <row r="635">
      <c r="B635" s="39"/>
      <c r="C635" s="39"/>
      <c r="D635" s="39"/>
      <c r="E635" s="39"/>
    </row>
    <row r="636">
      <c r="B636" s="39"/>
      <c r="C636" s="39"/>
      <c r="D636" s="39"/>
      <c r="E636" s="39"/>
    </row>
    <row r="637">
      <c r="B637" s="39"/>
      <c r="C637" s="39"/>
      <c r="D637" s="39"/>
      <c r="E637" s="39"/>
    </row>
    <row r="638">
      <c r="B638" s="39"/>
      <c r="C638" s="39"/>
      <c r="D638" s="39"/>
      <c r="E638" s="39"/>
    </row>
    <row r="639">
      <c r="B639" s="39"/>
      <c r="C639" s="39"/>
      <c r="D639" s="39"/>
      <c r="E639" s="39"/>
    </row>
    <row r="640">
      <c r="B640" s="39"/>
      <c r="C640" s="39"/>
      <c r="D640" s="39"/>
      <c r="E640" s="39"/>
    </row>
    <row r="641">
      <c r="B641" s="39"/>
      <c r="C641" s="39"/>
      <c r="D641" s="39"/>
      <c r="E641" s="39"/>
    </row>
    <row r="642">
      <c r="B642" s="39"/>
      <c r="C642" s="39"/>
      <c r="D642" s="39"/>
      <c r="E642" s="39"/>
    </row>
    <row r="643">
      <c r="B643" s="39"/>
      <c r="C643" s="39"/>
      <c r="D643" s="39"/>
      <c r="E643" s="39"/>
    </row>
    <row r="644">
      <c r="B644" s="39"/>
      <c r="C644" s="39"/>
      <c r="D644" s="39"/>
      <c r="E644" s="39"/>
    </row>
    <row r="645">
      <c r="B645" s="39"/>
      <c r="C645" s="39"/>
      <c r="D645" s="39"/>
      <c r="E645" s="39"/>
    </row>
    <row r="646">
      <c r="B646" s="39"/>
      <c r="C646" s="39"/>
      <c r="D646" s="39"/>
      <c r="E646" s="39"/>
    </row>
    <row r="647">
      <c r="B647" s="39"/>
      <c r="C647" s="39"/>
      <c r="D647" s="39"/>
      <c r="E647" s="39"/>
    </row>
    <row r="648">
      <c r="B648" s="39"/>
      <c r="C648" s="39"/>
      <c r="D648" s="39"/>
      <c r="E648" s="39"/>
    </row>
    <row r="649">
      <c r="B649" s="39"/>
      <c r="C649" s="39"/>
      <c r="D649" s="39"/>
      <c r="E649" s="39"/>
    </row>
    <row r="650">
      <c r="B650" s="39"/>
      <c r="C650" s="39"/>
      <c r="D650" s="39"/>
      <c r="E650" s="39"/>
    </row>
    <row r="651">
      <c r="B651" s="39"/>
      <c r="C651" s="39"/>
      <c r="D651" s="39"/>
      <c r="E651" s="39"/>
    </row>
    <row r="652">
      <c r="B652" s="39"/>
      <c r="C652" s="39"/>
      <c r="D652" s="39"/>
      <c r="E652" s="39"/>
    </row>
    <row r="653">
      <c r="B653" s="39"/>
      <c r="C653" s="39"/>
      <c r="D653" s="39"/>
      <c r="E653" s="39"/>
    </row>
    <row r="654">
      <c r="B654" s="39"/>
      <c r="C654" s="39"/>
      <c r="D654" s="39"/>
      <c r="E654" s="39"/>
    </row>
    <row r="655">
      <c r="B655" s="39"/>
      <c r="C655" s="39"/>
      <c r="D655" s="39"/>
      <c r="E655" s="39"/>
    </row>
    <row r="656">
      <c r="B656" s="39"/>
      <c r="C656" s="39"/>
      <c r="D656" s="39"/>
      <c r="E656" s="39"/>
    </row>
    <row r="657">
      <c r="B657" s="39"/>
      <c r="C657" s="39"/>
      <c r="D657" s="39"/>
      <c r="E657" s="39"/>
    </row>
    <row r="658">
      <c r="B658" s="39"/>
      <c r="C658" s="39"/>
      <c r="D658" s="39"/>
      <c r="E658" s="39"/>
    </row>
    <row r="659">
      <c r="B659" s="39"/>
      <c r="C659" s="39"/>
      <c r="D659" s="39"/>
      <c r="E659" s="39"/>
    </row>
    <row r="660">
      <c r="B660" s="39"/>
      <c r="C660" s="39"/>
      <c r="D660" s="39"/>
      <c r="E660" s="39"/>
    </row>
    <row r="661">
      <c r="B661" s="39"/>
      <c r="C661" s="39"/>
      <c r="D661" s="39"/>
      <c r="E661" s="39"/>
    </row>
    <row r="662">
      <c r="B662" s="39"/>
      <c r="C662" s="39"/>
      <c r="D662" s="39"/>
      <c r="E662" s="39"/>
    </row>
    <row r="663">
      <c r="B663" s="39"/>
      <c r="C663" s="39"/>
      <c r="D663" s="39"/>
      <c r="E663" s="39"/>
    </row>
    <row r="664">
      <c r="B664" s="39"/>
      <c r="C664" s="39"/>
      <c r="D664" s="39"/>
      <c r="E664" s="39"/>
    </row>
    <row r="665">
      <c r="B665" s="39"/>
      <c r="C665" s="39"/>
      <c r="D665" s="39"/>
      <c r="E665" s="39"/>
    </row>
    <row r="666">
      <c r="B666" s="39"/>
      <c r="C666" s="39"/>
      <c r="D666" s="39"/>
      <c r="E666" s="39"/>
    </row>
    <row r="667">
      <c r="B667" s="39"/>
      <c r="C667" s="39"/>
      <c r="D667" s="39"/>
      <c r="E667" s="39"/>
    </row>
    <row r="668">
      <c r="B668" s="39"/>
      <c r="C668" s="39"/>
      <c r="D668" s="39"/>
      <c r="E668" s="39"/>
    </row>
    <row r="669">
      <c r="B669" s="39"/>
      <c r="C669" s="39"/>
      <c r="D669" s="39"/>
      <c r="E669" s="39"/>
    </row>
    <row r="670">
      <c r="B670" s="39"/>
      <c r="C670" s="39"/>
      <c r="D670" s="39"/>
      <c r="E670" s="39"/>
    </row>
    <row r="671">
      <c r="B671" s="39"/>
      <c r="C671" s="39"/>
      <c r="D671" s="39"/>
      <c r="E671" s="39"/>
    </row>
    <row r="672">
      <c r="B672" s="39"/>
      <c r="C672" s="39"/>
      <c r="D672" s="39"/>
      <c r="E672" s="39"/>
    </row>
    <row r="673">
      <c r="B673" s="39"/>
      <c r="C673" s="39"/>
      <c r="D673" s="39"/>
      <c r="E673" s="39"/>
    </row>
    <row r="674">
      <c r="B674" s="39"/>
      <c r="C674" s="39"/>
      <c r="D674" s="39"/>
      <c r="E674" s="39"/>
    </row>
    <row r="675">
      <c r="B675" s="39"/>
      <c r="C675" s="39"/>
      <c r="D675" s="39"/>
      <c r="E675" s="39"/>
    </row>
    <row r="676">
      <c r="B676" s="39"/>
      <c r="C676" s="39"/>
      <c r="D676" s="39"/>
      <c r="E676" s="39"/>
    </row>
    <row r="677">
      <c r="B677" s="39"/>
      <c r="C677" s="39"/>
      <c r="D677" s="39"/>
      <c r="E677" s="39"/>
    </row>
    <row r="678">
      <c r="B678" s="39"/>
      <c r="C678" s="39"/>
      <c r="D678" s="39"/>
      <c r="E678" s="39"/>
    </row>
    <row r="679">
      <c r="B679" s="39"/>
      <c r="C679" s="39"/>
      <c r="D679" s="39"/>
      <c r="E679" s="39"/>
    </row>
    <row r="680">
      <c r="B680" s="39"/>
      <c r="C680" s="39"/>
      <c r="D680" s="39"/>
      <c r="E680" s="39"/>
    </row>
    <row r="681">
      <c r="B681" s="39"/>
      <c r="C681" s="39"/>
      <c r="D681" s="39"/>
      <c r="E681" s="39"/>
    </row>
    <row r="682">
      <c r="B682" s="39"/>
      <c r="C682" s="39"/>
      <c r="D682" s="39"/>
      <c r="E682" s="39"/>
    </row>
    <row r="683">
      <c r="B683" s="39"/>
      <c r="C683" s="39"/>
      <c r="D683" s="39"/>
      <c r="E683" s="39"/>
    </row>
    <row r="684">
      <c r="B684" s="39"/>
      <c r="C684" s="39"/>
      <c r="D684" s="39"/>
      <c r="E684" s="39"/>
    </row>
    <row r="685">
      <c r="B685" s="39"/>
      <c r="C685" s="39"/>
      <c r="D685" s="39"/>
      <c r="E685" s="39"/>
    </row>
    <row r="686">
      <c r="B686" s="39"/>
      <c r="C686" s="39"/>
      <c r="D686" s="39"/>
      <c r="E686" s="39"/>
    </row>
    <row r="687">
      <c r="B687" s="39"/>
      <c r="C687" s="39"/>
      <c r="D687" s="39"/>
      <c r="E687" s="39"/>
    </row>
    <row r="688">
      <c r="B688" s="39"/>
      <c r="C688" s="39"/>
      <c r="D688" s="39"/>
      <c r="E688" s="39"/>
    </row>
    <row r="689">
      <c r="B689" s="39"/>
      <c r="C689" s="39"/>
      <c r="D689" s="39"/>
      <c r="E689" s="39"/>
    </row>
    <row r="690">
      <c r="B690" s="39"/>
      <c r="C690" s="39"/>
      <c r="D690" s="39"/>
      <c r="E690" s="39"/>
    </row>
    <row r="691">
      <c r="B691" s="39"/>
      <c r="C691" s="39"/>
      <c r="D691" s="39"/>
      <c r="E691" s="39"/>
    </row>
    <row r="692">
      <c r="B692" s="39"/>
      <c r="C692" s="39"/>
      <c r="D692" s="39"/>
      <c r="E692" s="39"/>
    </row>
    <row r="693">
      <c r="B693" s="39"/>
      <c r="C693" s="39"/>
      <c r="D693" s="39"/>
      <c r="E693" s="39"/>
    </row>
    <row r="694">
      <c r="B694" s="39"/>
      <c r="C694" s="39"/>
      <c r="D694" s="39"/>
      <c r="E694" s="39"/>
    </row>
    <row r="695">
      <c r="B695" s="39"/>
      <c r="C695" s="39"/>
      <c r="D695" s="39"/>
      <c r="E695" s="39"/>
    </row>
    <row r="696">
      <c r="B696" s="39"/>
      <c r="C696" s="39"/>
      <c r="D696" s="39"/>
      <c r="E696" s="39"/>
    </row>
    <row r="697">
      <c r="B697" s="39"/>
      <c r="C697" s="39"/>
      <c r="D697" s="39"/>
      <c r="E697" s="39"/>
    </row>
    <row r="698">
      <c r="B698" s="39"/>
      <c r="C698" s="39"/>
      <c r="D698" s="39"/>
      <c r="E698" s="39"/>
    </row>
    <row r="699">
      <c r="B699" s="39"/>
      <c r="C699" s="39"/>
      <c r="D699" s="39"/>
      <c r="E699" s="39"/>
    </row>
    <row r="700">
      <c r="B700" s="39"/>
      <c r="C700" s="39"/>
      <c r="D700" s="39"/>
      <c r="E700" s="39"/>
    </row>
    <row r="701">
      <c r="B701" s="39"/>
      <c r="C701" s="39"/>
      <c r="D701" s="39"/>
      <c r="E701" s="39"/>
    </row>
    <row r="702">
      <c r="B702" s="39"/>
      <c r="C702" s="39"/>
      <c r="D702" s="39"/>
      <c r="E702" s="39"/>
    </row>
    <row r="703">
      <c r="B703" s="39"/>
      <c r="C703" s="39"/>
      <c r="D703" s="39"/>
      <c r="E703" s="39"/>
    </row>
    <row r="704">
      <c r="B704" s="39"/>
      <c r="C704" s="39"/>
      <c r="D704" s="39"/>
      <c r="E704" s="39"/>
    </row>
    <row r="705">
      <c r="B705" s="39"/>
      <c r="C705" s="39"/>
      <c r="D705" s="39"/>
      <c r="E705" s="39"/>
    </row>
    <row r="706">
      <c r="B706" s="39"/>
      <c r="C706" s="39"/>
      <c r="D706" s="39"/>
      <c r="E706" s="39"/>
    </row>
    <row r="707">
      <c r="B707" s="39"/>
      <c r="C707" s="39"/>
      <c r="D707" s="39"/>
      <c r="E707" s="39"/>
    </row>
    <row r="708">
      <c r="B708" s="39"/>
      <c r="C708" s="39"/>
      <c r="D708" s="39"/>
      <c r="E708" s="39"/>
    </row>
    <row r="709">
      <c r="B709" s="39"/>
      <c r="C709" s="39"/>
      <c r="D709" s="39"/>
      <c r="E709" s="39"/>
    </row>
    <row r="710">
      <c r="B710" s="39"/>
      <c r="C710" s="39"/>
      <c r="D710" s="39"/>
      <c r="E710" s="39"/>
    </row>
    <row r="711">
      <c r="B711" s="39"/>
      <c r="C711" s="39"/>
      <c r="D711" s="39"/>
      <c r="E711" s="39"/>
    </row>
    <row r="712">
      <c r="B712" s="39"/>
      <c r="C712" s="39"/>
      <c r="D712" s="39"/>
      <c r="E712" s="39"/>
    </row>
    <row r="713">
      <c r="B713" s="39"/>
      <c r="C713" s="39"/>
      <c r="D713" s="39"/>
      <c r="E713" s="39"/>
    </row>
    <row r="714">
      <c r="B714" s="39"/>
      <c r="C714" s="39"/>
      <c r="D714" s="39"/>
      <c r="E714" s="39"/>
    </row>
    <row r="715">
      <c r="B715" s="39"/>
      <c r="C715" s="39"/>
      <c r="D715" s="39"/>
      <c r="E715" s="39"/>
    </row>
    <row r="716">
      <c r="B716" s="39"/>
      <c r="C716" s="39"/>
      <c r="D716" s="39"/>
      <c r="E716" s="39"/>
    </row>
    <row r="717">
      <c r="B717" s="39"/>
      <c r="C717" s="39"/>
      <c r="D717" s="39"/>
      <c r="E717" s="39"/>
    </row>
    <row r="718">
      <c r="B718" s="39"/>
      <c r="C718" s="39"/>
      <c r="D718" s="39"/>
      <c r="E718" s="39"/>
    </row>
    <row r="719">
      <c r="B719" s="39"/>
      <c r="C719" s="39"/>
      <c r="D719" s="39"/>
      <c r="E719" s="39"/>
    </row>
    <row r="720">
      <c r="B720" s="39"/>
      <c r="C720" s="39"/>
      <c r="D720" s="39"/>
      <c r="E720" s="39"/>
    </row>
    <row r="721">
      <c r="B721" s="39"/>
      <c r="C721" s="39"/>
      <c r="D721" s="39"/>
      <c r="E721" s="39"/>
    </row>
    <row r="722">
      <c r="B722" s="39"/>
      <c r="C722" s="39"/>
      <c r="D722" s="39"/>
      <c r="E722" s="39"/>
    </row>
    <row r="723">
      <c r="B723" s="39"/>
      <c r="C723" s="39"/>
      <c r="D723" s="39"/>
      <c r="E723" s="39"/>
    </row>
    <row r="724">
      <c r="B724" s="39"/>
      <c r="C724" s="39"/>
      <c r="D724" s="39"/>
      <c r="E724" s="39"/>
    </row>
    <row r="725">
      <c r="B725" s="39"/>
      <c r="C725" s="39"/>
      <c r="D725" s="39"/>
      <c r="E725" s="39"/>
    </row>
    <row r="726">
      <c r="B726" s="39"/>
      <c r="C726" s="39"/>
      <c r="D726" s="39"/>
      <c r="E726" s="39"/>
    </row>
    <row r="727">
      <c r="B727" s="39"/>
      <c r="C727" s="39"/>
      <c r="D727" s="39"/>
      <c r="E727" s="39"/>
    </row>
    <row r="728">
      <c r="B728" s="39"/>
      <c r="C728" s="39"/>
      <c r="D728" s="39"/>
      <c r="E728" s="39"/>
    </row>
    <row r="729">
      <c r="B729" s="39"/>
      <c r="C729" s="39"/>
      <c r="D729" s="39"/>
      <c r="E729" s="39"/>
    </row>
    <row r="730">
      <c r="B730" s="39"/>
      <c r="C730" s="39"/>
      <c r="D730" s="39"/>
      <c r="E730" s="39"/>
    </row>
    <row r="731">
      <c r="B731" s="39"/>
      <c r="C731" s="39"/>
      <c r="D731" s="39"/>
      <c r="E731" s="39"/>
    </row>
    <row r="732">
      <c r="B732" s="39"/>
      <c r="C732" s="39"/>
      <c r="D732" s="39"/>
      <c r="E732" s="39"/>
    </row>
    <row r="733">
      <c r="B733" s="39"/>
      <c r="C733" s="39"/>
      <c r="D733" s="39"/>
      <c r="E733" s="39"/>
    </row>
    <row r="734">
      <c r="B734" s="39"/>
      <c r="C734" s="39"/>
      <c r="D734" s="39"/>
      <c r="E734" s="39"/>
    </row>
    <row r="735">
      <c r="B735" s="39"/>
      <c r="C735" s="39"/>
      <c r="D735" s="39"/>
      <c r="E735" s="39"/>
    </row>
    <row r="736">
      <c r="B736" s="39"/>
      <c r="C736" s="39"/>
      <c r="D736" s="39"/>
      <c r="E736" s="39"/>
    </row>
    <row r="737">
      <c r="B737" s="39"/>
      <c r="C737" s="39"/>
      <c r="D737" s="39"/>
      <c r="E737" s="39"/>
    </row>
    <row r="738">
      <c r="B738" s="39"/>
      <c r="C738" s="39"/>
      <c r="D738" s="39"/>
      <c r="E738" s="39"/>
    </row>
    <row r="739">
      <c r="B739" s="39"/>
      <c r="C739" s="39"/>
      <c r="D739" s="39"/>
      <c r="E739" s="39"/>
    </row>
    <row r="740">
      <c r="B740" s="39"/>
      <c r="C740" s="39"/>
      <c r="D740" s="39"/>
      <c r="E740" s="39"/>
    </row>
    <row r="741">
      <c r="B741" s="39"/>
      <c r="C741" s="39"/>
      <c r="D741" s="39"/>
      <c r="E741" s="39"/>
    </row>
    <row r="742">
      <c r="B742" s="39"/>
      <c r="C742" s="39"/>
      <c r="D742" s="39"/>
      <c r="E742" s="39"/>
    </row>
    <row r="743">
      <c r="B743" s="39"/>
      <c r="C743" s="39"/>
      <c r="D743" s="39"/>
      <c r="E743" s="39"/>
    </row>
    <row r="744">
      <c r="B744" s="39"/>
      <c r="C744" s="39"/>
      <c r="D744" s="39"/>
      <c r="E744" s="39"/>
    </row>
    <row r="745">
      <c r="B745" s="39"/>
      <c r="C745" s="39"/>
      <c r="D745" s="39"/>
      <c r="E745" s="39"/>
    </row>
    <row r="746">
      <c r="B746" s="39"/>
      <c r="C746" s="39"/>
      <c r="D746" s="39"/>
      <c r="E746" s="39"/>
    </row>
    <row r="747">
      <c r="B747" s="39"/>
      <c r="C747" s="39"/>
      <c r="D747" s="39"/>
      <c r="E747" s="39"/>
    </row>
    <row r="748">
      <c r="B748" s="39"/>
      <c r="C748" s="39"/>
      <c r="D748" s="39"/>
      <c r="E748" s="39"/>
    </row>
    <row r="749">
      <c r="B749" s="39"/>
      <c r="C749" s="39"/>
      <c r="D749" s="39"/>
      <c r="E749" s="39"/>
    </row>
    <row r="750">
      <c r="B750" s="39"/>
      <c r="C750" s="39"/>
      <c r="D750" s="39"/>
      <c r="E750" s="39"/>
    </row>
    <row r="751">
      <c r="B751" s="39"/>
      <c r="C751" s="39"/>
      <c r="D751" s="39"/>
      <c r="E751" s="39"/>
    </row>
    <row r="752">
      <c r="B752" s="39"/>
      <c r="C752" s="39"/>
      <c r="D752" s="39"/>
      <c r="E752" s="39"/>
    </row>
    <row r="753">
      <c r="B753" s="39"/>
      <c r="C753" s="39"/>
      <c r="D753" s="39"/>
      <c r="E753" s="39"/>
    </row>
    <row r="754">
      <c r="B754" s="39"/>
      <c r="C754" s="39"/>
      <c r="D754" s="39"/>
      <c r="E754" s="39"/>
    </row>
    <row r="755">
      <c r="B755" s="39"/>
      <c r="C755" s="39"/>
      <c r="D755" s="39"/>
      <c r="E755" s="39"/>
    </row>
    <row r="756">
      <c r="B756" s="39"/>
      <c r="C756" s="39"/>
      <c r="D756" s="39"/>
      <c r="E756" s="39"/>
    </row>
    <row r="757">
      <c r="B757" s="39"/>
      <c r="C757" s="39"/>
      <c r="D757" s="39"/>
      <c r="E757" s="39"/>
    </row>
    <row r="758">
      <c r="B758" s="39"/>
      <c r="C758" s="39"/>
      <c r="D758" s="39"/>
      <c r="E758" s="39"/>
    </row>
    <row r="759">
      <c r="B759" s="39"/>
      <c r="C759" s="39"/>
      <c r="D759" s="39"/>
      <c r="E759" s="39"/>
    </row>
    <row r="760">
      <c r="B760" s="39"/>
      <c r="C760" s="39"/>
      <c r="D760" s="39"/>
      <c r="E760" s="39"/>
    </row>
    <row r="761">
      <c r="B761" s="39"/>
      <c r="C761" s="39"/>
      <c r="D761" s="39"/>
      <c r="E761" s="39"/>
    </row>
    <row r="762">
      <c r="B762" s="39"/>
      <c r="C762" s="39"/>
      <c r="D762" s="39"/>
      <c r="E762" s="39"/>
    </row>
    <row r="763">
      <c r="B763" s="39"/>
      <c r="C763" s="39"/>
      <c r="D763" s="39"/>
      <c r="E763" s="39"/>
    </row>
    <row r="764">
      <c r="B764" s="39"/>
      <c r="C764" s="39"/>
      <c r="D764" s="39"/>
      <c r="E764" s="39"/>
    </row>
    <row r="765">
      <c r="B765" s="39"/>
      <c r="C765" s="39"/>
      <c r="D765" s="39"/>
      <c r="E765" s="39"/>
    </row>
    <row r="766">
      <c r="B766" s="39"/>
      <c r="C766" s="39"/>
      <c r="D766" s="39"/>
      <c r="E766" s="39"/>
    </row>
    <row r="767">
      <c r="B767" s="39"/>
      <c r="C767" s="39"/>
      <c r="D767" s="39"/>
      <c r="E767" s="39"/>
    </row>
    <row r="768">
      <c r="B768" s="39"/>
      <c r="C768" s="39"/>
      <c r="D768" s="39"/>
      <c r="E768" s="39"/>
    </row>
    <row r="769">
      <c r="B769" s="39"/>
      <c r="C769" s="39"/>
      <c r="D769" s="39"/>
      <c r="E769" s="39"/>
    </row>
    <row r="770">
      <c r="B770" s="39"/>
      <c r="C770" s="39"/>
      <c r="D770" s="39"/>
      <c r="E770" s="39"/>
    </row>
    <row r="771">
      <c r="B771" s="39"/>
      <c r="C771" s="39"/>
      <c r="D771" s="39"/>
      <c r="E771" s="39"/>
    </row>
    <row r="772">
      <c r="B772" s="39"/>
      <c r="C772" s="39"/>
      <c r="D772" s="39"/>
      <c r="E772" s="39"/>
    </row>
    <row r="773">
      <c r="B773" s="39"/>
      <c r="C773" s="39"/>
      <c r="D773" s="39"/>
      <c r="E773" s="39"/>
    </row>
    <row r="774">
      <c r="B774" s="39"/>
      <c r="C774" s="39"/>
      <c r="D774" s="39"/>
      <c r="E774" s="39"/>
    </row>
    <row r="775">
      <c r="B775" s="39"/>
      <c r="C775" s="39"/>
      <c r="D775" s="39"/>
      <c r="E775" s="39"/>
    </row>
    <row r="776">
      <c r="B776" s="39"/>
      <c r="C776" s="39"/>
      <c r="D776" s="39"/>
      <c r="E776" s="39"/>
    </row>
    <row r="777">
      <c r="B777" s="39"/>
      <c r="C777" s="39"/>
      <c r="D777" s="39"/>
      <c r="E777" s="39"/>
    </row>
    <row r="778">
      <c r="B778" s="39"/>
      <c r="C778" s="39"/>
      <c r="D778" s="39"/>
      <c r="E778" s="39"/>
    </row>
    <row r="779">
      <c r="B779" s="39"/>
      <c r="C779" s="39"/>
      <c r="D779" s="39"/>
      <c r="E779" s="39"/>
    </row>
    <row r="780">
      <c r="B780" s="39"/>
      <c r="C780" s="39"/>
      <c r="D780" s="39"/>
      <c r="E780" s="39"/>
    </row>
    <row r="781">
      <c r="B781" s="39"/>
      <c r="C781" s="39"/>
      <c r="D781" s="39"/>
      <c r="E781" s="39"/>
    </row>
    <row r="782">
      <c r="B782" s="39"/>
      <c r="C782" s="39"/>
      <c r="D782" s="39"/>
      <c r="E782" s="39"/>
    </row>
    <row r="783">
      <c r="B783" s="39"/>
      <c r="C783" s="39"/>
      <c r="D783" s="39"/>
      <c r="E783" s="39"/>
    </row>
    <row r="784">
      <c r="B784" s="39"/>
      <c r="C784" s="39"/>
      <c r="D784" s="39"/>
      <c r="E784" s="39"/>
    </row>
    <row r="785">
      <c r="B785" s="39"/>
      <c r="C785" s="39"/>
      <c r="D785" s="39"/>
      <c r="E785" s="39"/>
    </row>
    <row r="786">
      <c r="B786" s="39"/>
      <c r="C786" s="39"/>
      <c r="D786" s="39"/>
      <c r="E786" s="39"/>
    </row>
    <row r="787">
      <c r="B787" s="39"/>
      <c r="C787" s="39"/>
      <c r="D787" s="39"/>
      <c r="E787" s="39"/>
    </row>
    <row r="788">
      <c r="B788" s="39"/>
      <c r="C788" s="39"/>
      <c r="D788" s="39"/>
      <c r="E788" s="39"/>
    </row>
    <row r="789">
      <c r="B789" s="39"/>
      <c r="C789" s="39"/>
      <c r="D789" s="39"/>
      <c r="E789" s="39"/>
    </row>
    <row r="790">
      <c r="B790" s="39"/>
      <c r="C790" s="39"/>
      <c r="D790" s="39"/>
      <c r="E790" s="39"/>
    </row>
    <row r="791">
      <c r="B791" s="39"/>
      <c r="C791" s="39"/>
      <c r="D791" s="39"/>
      <c r="E791" s="39"/>
    </row>
    <row r="792">
      <c r="B792" s="39"/>
      <c r="C792" s="39"/>
      <c r="D792" s="39"/>
      <c r="E792" s="39"/>
    </row>
    <row r="793">
      <c r="B793" s="39"/>
      <c r="C793" s="39"/>
      <c r="D793" s="39"/>
      <c r="E793" s="39"/>
    </row>
    <row r="794">
      <c r="B794" s="39"/>
      <c r="C794" s="39"/>
      <c r="D794" s="39"/>
      <c r="E794" s="39"/>
    </row>
    <row r="795">
      <c r="B795" s="39"/>
      <c r="C795" s="39"/>
      <c r="D795" s="39"/>
      <c r="E795" s="39"/>
    </row>
    <row r="796">
      <c r="B796" s="39"/>
      <c r="C796" s="39"/>
      <c r="D796" s="39"/>
      <c r="E796" s="39"/>
    </row>
    <row r="797">
      <c r="B797" s="39"/>
      <c r="C797" s="39"/>
      <c r="D797" s="39"/>
      <c r="E797" s="39"/>
    </row>
    <row r="798">
      <c r="B798" s="39"/>
      <c r="C798" s="39"/>
      <c r="D798" s="39"/>
      <c r="E798" s="39"/>
    </row>
    <row r="799">
      <c r="B799" s="39"/>
      <c r="C799" s="39"/>
      <c r="D799" s="39"/>
      <c r="E799" s="39"/>
    </row>
    <row r="800">
      <c r="B800" s="39"/>
      <c r="C800" s="39"/>
      <c r="D800" s="39"/>
      <c r="E800" s="39"/>
    </row>
    <row r="801">
      <c r="B801" s="39"/>
      <c r="C801" s="39"/>
      <c r="D801" s="39"/>
      <c r="E801" s="39"/>
    </row>
    <row r="802">
      <c r="B802" s="39"/>
      <c r="C802" s="39"/>
      <c r="D802" s="39"/>
      <c r="E802" s="39"/>
    </row>
    <row r="803">
      <c r="B803" s="39"/>
      <c r="C803" s="39"/>
      <c r="D803" s="39"/>
      <c r="E803" s="39"/>
    </row>
    <row r="804">
      <c r="B804" s="39"/>
      <c r="C804" s="39"/>
      <c r="D804" s="39"/>
      <c r="E804" s="39"/>
    </row>
    <row r="805">
      <c r="B805" s="39"/>
      <c r="C805" s="39"/>
      <c r="D805" s="39"/>
      <c r="E805" s="39"/>
    </row>
    <row r="806">
      <c r="B806" s="39"/>
      <c r="C806" s="39"/>
      <c r="D806" s="39"/>
      <c r="E806" s="39"/>
    </row>
    <row r="807">
      <c r="B807" s="39"/>
      <c r="C807" s="39"/>
      <c r="D807" s="39"/>
      <c r="E807" s="39"/>
    </row>
    <row r="808">
      <c r="B808" s="39"/>
      <c r="C808" s="39"/>
      <c r="D808" s="39"/>
      <c r="E808" s="39"/>
    </row>
    <row r="809">
      <c r="B809" s="39"/>
      <c r="C809" s="39"/>
      <c r="D809" s="39"/>
      <c r="E809" s="39"/>
    </row>
    <row r="810">
      <c r="B810" s="39"/>
      <c r="C810" s="39"/>
      <c r="D810" s="39"/>
      <c r="E810" s="39"/>
    </row>
    <row r="811">
      <c r="B811" s="39"/>
      <c r="C811" s="39"/>
      <c r="D811" s="39"/>
      <c r="E811" s="39"/>
    </row>
    <row r="812">
      <c r="B812" s="39"/>
      <c r="C812" s="39"/>
      <c r="D812" s="39"/>
      <c r="E812" s="39"/>
    </row>
    <row r="813">
      <c r="B813" s="39"/>
      <c r="C813" s="39"/>
      <c r="D813" s="39"/>
      <c r="E813" s="39"/>
    </row>
    <row r="814">
      <c r="B814" s="39"/>
      <c r="C814" s="39"/>
      <c r="D814" s="39"/>
      <c r="E814" s="39"/>
    </row>
    <row r="815">
      <c r="B815" s="39"/>
      <c r="C815" s="39"/>
      <c r="D815" s="39"/>
      <c r="E815" s="39"/>
    </row>
    <row r="816">
      <c r="B816" s="39"/>
      <c r="C816" s="39"/>
      <c r="D816" s="39"/>
      <c r="E816" s="39"/>
    </row>
    <row r="817">
      <c r="B817" s="39"/>
      <c r="C817" s="39"/>
      <c r="D817" s="39"/>
      <c r="E817" s="39"/>
    </row>
    <row r="818">
      <c r="B818" s="39"/>
      <c r="C818" s="39"/>
      <c r="D818" s="39"/>
      <c r="E818" s="39"/>
    </row>
    <row r="819">
      <c r="B819" s="39"/>
      <c r="C819" s="39"/>
      <c r="D819" s="39"/>
      <c r="E819" s="39"/>
    </row>
    <row r="820">
      <c r="B820" s="39"/>
      <c r="C820" s="39"/>
      <c r="D820" s="39"/>
      <c r="E820" s="39"/>
    </row>
    <row r="821">
      <c r="B821" s="39"/>
      <c r="C821" s="39"/>
      <c r="D821" s="39"/>
      <c r="E821" s="39"/>
    </row>
    <row r="822">
      <c r="B822" s="39"/>
      <c r="C822" s="39"/>
      <c r="D822" s="39"/>
      <c r="E822" s="39"/>
    </row>
    <row r="823">
      <c r="B823" s="39"/>
      <c r="C823" s="39"/>
      <c r="D823" s="39"/>
      <c r="E823" s="39"/>
    </row>
    <row r="824">
      <c r="B824" s="39"/>
      <c r="C824" s="39"/>
      <c r="D824" s="39"/>
      <c r="E824" s="39"/>
    </row>
    <row r="825">
      <c r="B825" s="39"/>
      <c r="C825" s="39"/>
      <c r="D825" s="39"/>
      <c r="E825" s="39"/>
    </row>
    <row r="826">
      <c r="B826" s="39"/>
      <c r="C826" s="39"/>
      <c r="D826" s="39"/>
      <c r="E826" s="39"/>
    </row>
    <row r="827">
      <c r="B827" s="39"/>
      <c r="C827" s="39"/>
      <c r="D827" s="39"/>
      <c r="E827" s="39"/>
    </row>
    <row r="828">
      <c r="B828" s="39"/>
      <c r="C828" s="39"/>
      <c r="D828" s="39"/>
      <c r="E828" s="39"/>
    </row>
    <row r="829">
      <c r="B829" s="39"/>
      <c r="C829" s="39"/>
      <c r="D829" s="39"/>
      <c r="E829" s="39"/>
    </row>
    <row r="830">
      <c r="B830" s="39"/>
      <c r="C830" s="39"/>
      <c r="D830" s="39"/>
      <c r="E830" s="39"/>
    </row>
    <row r="831">
      <c r="B831" s="39"/>
      <c r="C831" s="39"/>
      <c r="D831" s="39"/>
      <c r="E831" s="39"/>
    </row>
    <row r="832">
      <c r="B832" s="39"/>
      <c r="C832" s="39"/>
      <c r="D832" s="39"/>
      <c r="E832" s="39"/>
    </row>
    <row r="833">
      <c r="B833" s="39"/>
      <c r="C833" s="39"/>
      <c r="D833" s="39"/>
      <c r="E833" s="39"/>
    </row>
    <row r="834">
      <c r="B834" s="39"/>
      <c r="C834" s="39"/>
      <c r="D834" s="39"/>
      <c r="E834" s="39"/>
    </row>
    <row r="835">
      <c r="B835" s="39"/>
      <c r="C835" s="39"/>
      <c r="D835" s="39"/>
      <c r="E835" s="39"/>
    </row>
    <row r="836">
      <c r="B836" s="39"/>
      <c r="C836" s="39"/>
      <c r="D836" s="39"/>
      <c r="E836" s="39"/>
    </row>
    <row r="837">
      <c r="B837" s="39"/>
      <c r="C837" s="39"/>
      <c r="D837" s="39"/>
      <c r="E837" s="39"/>
    </row>
    <row r="838">
      <c r="B838" s="39"/>
      <c r="C838" s="39"/>
      <c r="D838" s="39"/>
      <c r="E838" s="39"/>
    </row>
    <row r="839">
      <c r="B839" s="39"/>
      <c r="C839" s="39"/>
      <c r="D839" s="39"/>
      <c r="E839" s="39"/>
    </row>
    <row r="840">
      <c r="B840" s="39"/>
      <c r="C840" s="39"/>
      <c r="D840" s="39"/>
      <c r="E840" s="39"/>
    </row>
    <row r="841">
      <c r="B841" s="39"/>
      <c r="C841" s="39"/>
      <c r="D841" s="39"/>
      <c r="E841" s="39"/>
    </row>
    <row r="842">
      <c r="B842" s="39"/>
      <c r="C842" s="39"/>
      <c r="D842" s="39"/>
      <c r="E842" s="39"/>
    </row>
    <row r="843">
      <c r="B843" s="39"/>
      <c r="C843" s="39"/>
      <c r="D843" s="39"/>
      <c r="E843" s="39"/>
    </row>
    <row r="844">
      <c r="B844" s="39"/>
      <c r="C844" s="39"/>
      <c r="D844" s="39"/>
      <c r="E844" s="39"/>
    </row>
    <row r="845">
      <c r="B845" s="39"/>
      <c r="C845" s="39"/>
      <c r="D845" s="39"/>
      <c r="E845" s="39"/>
    </row>
    <row r="846">
      <c r="B846" s="39"/>
      <c r="C846" s="39"/>
      <c r="D846" s="39"/>
      <c r="E846" s="39"/>
    </row>
    <row r="847">
      <c r="B847" s="39"/>
      <c r="C847" s="39"/>
      <c r="D847" s="39"/>
      <c r="E847" s="39"/>
    </row>
    <row r="848">
      <c r="B848" s="39"/>
      <c r="C848" s="39"/>
      <c r="D848" s="39"/>
      <c r="E848" s="39"/>
    </row>
    <row r="849">
      <c r="B849" s="39"/>
      <c r="C849" s="39"/>
      <c r="D849" s="39"/>
      <c r="E849" s="39"/>
    </row>
    <row r="850">
      <c r="B850" s="39"/>
      <c r="C850" s="39"/>
      <c r="D850" s="39"/>
      <c r="E850" s="39"/>
    </row>
    <row r="851">
      <c r="B851" s="39"/>
      <c r="C851" s="39"/>
      <c r="D851" s="39"/>
      <c r="E851" s="39"/>
    </row>
    <row r="852">
      <c r="B852" s="39"/>
      <c r="C852" s="39"/>
      <c r="D852" s="39"/>
      <c r="E852" s="39"/>
    </row>
    <row r="853">
      <c r="B853" s="39"/>
      <c r="C853" s="39"/>
      <c r="D853" s="39"/>
      <c r="E853" s="39"/>
    </row>
    <row r="854">
      <c r="B854" s="39"/>
      <c r="C854" s="39"/>
      <c r="D854" s="39"/>
      <c r="E854" s="39"/>
    </row>
    <row r="855">
      <c r="B855" s="39"/>
      <c r="C855" s="39"/>
      <c r="D855" s="39"/>
      <c r="E855" s="39"/>
    </row>
    <row r="856">
      <c r="B856" s="39"/>
      <c r="C856" s="39"/>
      <c r="D856" s="39"/>
      <c r="E856" s="39"/>
    </row>
    <row r="857">
      <c r="B857" s="39"/>
      <c r="C857" s="39"/>
      <c r="D857" s="39"/>
      <c r="E857" s="39"/>
    </row>
    <row r="858">
      <c r="B858" s="39"/>
      <c r="C858" s="39"/>
      <c r="D858" s="39"/>
      <c r="E858" s="39"/>
    </row>
    <row r="859">
      <c r="B859" s="39"/>
      <c r="C859" s="39"/>
      <c r="D859" s="39"/>
      <c r="E859" s="39"/>
    </row>
    <row r="860">
      <c r="B860" s="39"/>
      <c r="C860" s="39"/>
      <c r="D860" s="39"/>
      <c r="E860" s="39"/>
    </row>
    <row r="861">
      <c r="B861" s="39"/>
      <c r="C861" s="39"/>
      <c r="D861" s="39"/>
      <c r="E861" s="39"/>
    </row>
    <row r="862">
      <c r="B862" s="39"/>
      <c r="C862" s="39"/>
      <c r="D862" s="39"/>
      <c r="E862" s="39"/>
    </row>
    <row r="863">
      <c r="B863" s="39"/>
      <c r="C863" s="39"/>
      <c r="D863" s="39"/>
      <c r="E863" s="39"/>
    </row>
    <row r="864">
      <c r="B864" s="39"/>
      <c r="C864" s="39"/>
      <c r="D864" s="39"/>
      <c r="E864" s="39"/>
    </row>
    <row r="865">
      <c r="B865" s="39"/>
      <c r="C865" s="39"/>
      <c r="D865" s="39"/>
      <c r="E865" s="39"/>
    </row>
    <row r="866">
      <c r="B866" s="39"/>
      <c r="C866" s="39"/>
      <c r="D866" s="39"/>
      <c r="E866" s="39"/>
    </row>
    <row r="867">
      <c r="B867" s="39"/>
      <c r="C867" s="39"/>
      <c r="D867" s="39"/>
      <c r="E867" s="39"/>
    </row>
    <row r="868">
      <c r="B868" s="39"/>
      <c r="C868" s="39"/>
      <c r="D868" s="39"/>
      <c r="E868" s="39"/>
    </row>
    <row r="869">
      <c r="B869" s="39"/>
      <c r="C869" s="39"/>
      <c r="D869" s="39"/>
      <c r="E869" s="39"/>
    </row>
    <row r="870">
      <c r="B870" s="39"/>
      <c r="C870" s="39"/>
      <c r="D870" s="39"/>
      <c r="E870" s="39"/>
    </row>
    <row r="871">
      <c r="B871" s="39"/>
      <c r="C871" s="39"/>
      <c r="D871" s="39"/>
      <c r="E871" s="39"/>
    </row>
    <row r="872">
      <c r="B872" s="39"/>
      <c r="C872" s="39"/>
      <c r="D872" s="39"/>
      <c r="E872" s="39"/>
    </row>
    <row r="873">
      <c r="B873" s="39"/>
      <c r="C873" s="39"/>
      <c r="D873" s="39"/>
      <c r="E873" s="39"/>
    </row>
    <row r="874">
      <c r="B874" s="39"/>
      <c r="C874" s="39"/>
      <c r="D874" s="39"/>
      <c r="E874" s="39"/>
    </row>
    <row r="875">
      <c r="B875" s="39"/>
      <c r="C875" s="39"/>
      <c r="D875" s="39"/>
      <c r="E875" s="39"/>
    </row>
    <row r="876">
      <c r="B876" s="39"/>
      <c r="C876" s="39"/>
      <c r="D876" s="39"/>
      <c r="E876" s="39"/>
    </row>
    <row r="877">
      <c r="B877" s="39"/>
      <c r="C877" s="39"/>
      <c r="D877" s="39"/>
      <c r="E877" s="39"/>
    </row>
    <row r="878">
      <c r="B878" s="39"/>
      <c r="C878" s="39"/>
      <c r="D878" s="39"/>
      <c r="E878" s="39"/>
    </row>
    <row r="879">
      <c r="B879" s="39"/>
      <c r="C879" s="39"/>
      <c r="D879" s="39"/>
      <c r="E879" s="39"/>
    </row>
    <row r="880">
      <c r="B880" s="39"/>
      <c r="C880" s="39"/>
      <c r="D880" s="39"/>
      <c r="E880" s="39"/>
    </row>
    <row r="881">
      <c r="B881" s="39"/>
      <c r="C881" s="39"/>
      <c r="D881" s="39"/>
      <c r="E881" s="39"/>
    </row>
    <row r="882">
      <c r="B882" s="39"/>
      <c r="C882" s="39"/>
      <c r="D882" s="39"/>
      <c r="E882" s="39"/>
    </row>
    <row r="883">
      <c r="B883" s="39"/>
      <c r="C883" s="39"/>
      <c r="D883" s="39"/>
      <c r="E883" s="39"/>
    </row>
    <row r="884">
      <c r="B884" s="39"/>
      <c r="C884" s="39"/>
      <c r="D884" s="39"/>
      <c r="E884" s="39"/>
    </row>
    <row r="885">
      <c r="B885" s="39"/>
      <c r="C885" s="39"/>
      <c r="D885" s="39"/>
      <c r="E885" s="39"/>
    </row>
    <row r="886">
      <c r="B886" s="39"/>
      <c r="C886" s="39"/>
      <c r="D886" s="39"/>
      <c r="E886" s="39"/>
    </row>
    <row r="887">
      <c r="B887" s="39"/>
      <c r="C887" s="39"/>
      <c r="D887" s="39"/>
      <c r="E887" s="39"/>
    </row>
    <row r="888">
      <c r="B888" s="39"/>
      <c r="C888" s="39"/>
      <c r="D888" s="39"/>
      <c r="E888" s="39"/>
    </row>
    <row r="889">
      <c r="B889" s="39"/>
      <c r="C889" s="39"/>
      <c r="D889" s="39"/>
      <c r="E889" s="39"/>
    </row>
    <row r="890">
      <c r="B890" s="39"/>
      <c r="C890" s="39"/>
      <c r="D890" s="39"/>
      <c r="E890" s="39"/>
    </row>
    <row r="891">
      <c r="B891" s="39"/>
      <c r="C891" s="39"/>
      <c r="D891" s="39"/>
      <c r="E891" s="39"/>
    </row>
    <row r="892">
      <c r="B892" s="39"/>
      <c r="C892" s="39"/>
      <c r="D892" s="39"/>
      <c r="E892" s="39"/>
    </row>
    <row r="893">
      <c r="B893" s="39"/>
      <c r="C893" s="39"/>
      <c r="D893" s="39"/>
      <c r="E893" s="39"/>
    </row>
    <row r="894">
      <c r="B894" s="39"/>
      <c r="C894" s="39"/>
      <c r="D894" s="39"/>
      <c r="E894" s="39"/>
    </row>
    <row r="895">
      <c r="B895" s="39"/>
      <c r="C895" s="39"/>
      <c r="D895" s="39"/>
      <c r="E895" s="39"/>
    </row>
    <row r="896">
      <c r="B896" s="39"/>
      <c r="C896" s="39"/>
      <c r="D896" s="39"/>
      <c r="E896" s="39"/>
    </row>
    <row r="897">
      <c r="B897" s="39"/>
      <c r="C897" s="39"/>
      <c r="D897" s="39"/>
      <c r="E897" s="39"/>
    </row>
    <row r="898">
      <c r="B898" s="39"/>
      <c r="C898" s="39"/>
      <c r="D898" s="39"/>
      <c r="E898" s="39"/>
    </row>
    <row r="899">
      <c r="B899" s="39"/>
      <c r="C899" s="39"/>
      <c r="D899" s="39"/>
      <c r="E899" s="39"/>
    </row>
    <row r="900">
      <c r="B900" s="39"/>
      <c r="C900" s="39"/>
      <c r="D900" s="39"/>
      <c r="E900" s="39"/>
    </row>
    <row r="901">
      <c r="B901" s="39"/>
      <c r="C901" s="39"/>
      <c r="D901" s="39"/>
      <c r="E901" s="39"/>
    </row>
    <row r="902">
      <c r="B902" s="39"/>
      <c r="C902" s="39"/>
      <c r="D902" s="39"/>
      <c r="E902" s="39"/>
    </row>
    <row r="903">
      <c r="B903" s="39"/>
      <c r="C903" s="39"/>
      <c r="D903" s="39"/>
      <c r="E903" s="39"/>
    </row>
    <row r="904">
      <c r="B904" s="39"/>
      <c r="C904" s="39"/>
      <c r="D904" s="39"/>
      <c r="E904" s="39"/>
    </row>
    <row r="905">
      <c r="B905" s="39"/>
      <c r="C905" s="39"/>
      <c r="D905" s="39"/>
      <c r="E905" s="39"/>
    </row>
    <row r="906">
      <c r="B906" s="39"/>
      <c r="C906" s="39"/>
      <c r="D906" s="39"/>
      <c r="E906" s="39"/>
    </row>
    <row r="907">
      <c r="B907" s="39"/>
      <c r="C907" s="39"/>
      <c r="D907" s="39"/>
      <c r="E907" s="39"/>
    </row>
    <row r="908">
      <c r="B908" s="39"/>
      <c r="C908" s="39"/>
      <c r="D908" s="39"/>
      <c r="E908" s="39"/>
    </row>
    <row r="909">
      <c r="B909" s="39"/>
      <c r="C909" s="39"/>
      <c r="D909" s="39"/>
      <c r="E909" s="39"/>
    </row>
    <row r="910">
      <c r="B910" s="39"/>
      <c r="C910" s="39"/>
      <c r="D910" s="39"/>
      <c r="E910" s="39"/>
    </row>
    <row r="911">
      <c r="B911" s="39"/>
      <c r="C911" s="39"/>
      <c r="D911" s="39"/>
      <c r="E911" s="39"/>
    </row>
    <row r="912">
      <c r="B912" s="39"/>
      <c r="C912" s="39"/>
      <c r="D912" s="39"/>
      <c r="E912" s="39"/>
    </row>
    <row r="913">
      <c r="B913" s="39"/>
      <c r="C913" s="39"/>
      <c r="D913" s="39"/>
      <c r="E913" s="39"/>
    </row>
    <row r="914">
      <c r="B914" s="39"/>
      <c r="C914" s="39"/>
      <c r="D914" s="39"/>
      <c r="E914" s="39"/>
    </row>
    <row r="915">
      <c r="B915" s="39"/>
      <c r="C915" s="39"/>
      <c r="D915" s="39"/>
      <c r="E915" s="39"/>
    </row>
    <row r="916">
      <c r="B916" s="39"/>
      <c r="C916" s="39"/>
      <c r="D916" s="39"/>
      <c r="E916" s="39"/>
    </row>
    <row r="917">
      <c r="B917" s="39"/>
      <c r="C917" s="39"/>
      <c r="D917" s="39"/>
      <c r="E917" s="39"/>
    </row>
    <row r="918">
      <c r="B918" s="39"/>
      <c r="C918" s="39"/>
      <c r="D918" s="39"/>
      <c r="E918" s="39"/>
    </row>
    <row r="919">
      <c r="B919" s="39"/>
      <c r="C919" s="39"/>
      <c r="D919" s="39"/>
      <c r="E919" s="39"/>
    </row>
    <row r="920">
      <c r="B920" s="39"/>
      <c r="C920" s="39"/>
      <c r="D920" s="39"/>
      <c r="E920" s="39"/>
    </row>
    <row r="921">
      <c r="B921" s="39"/>
      <c r="C921" s="39"/>
      <c r="D921" s="39"/>
      <c r="E921" s="39"/>
    </row>
    <row r="922">
      <c r="B922" s="39"/>
      <c r="C922" s="39"/>
      <c r="D922" s="39"/>
      <c r="E922" s="39"/>
    </row>
    <row r="923">
      <c r="B923" s="39"/>
      <c r="C923" s="39"/>
      <c r="D923" s="39"/>
      <c r="E923" s="39"/>
    </row>
    <row r="924">
      <c r="B924" s="39"/>
      <c r="C924" s="39"/>
      <c r="D924" s="39"/>
      <c r="E924" s="39"/>
    </row>
    <row r="925">
      <c r="B925" s="39"/>
      <c r="C925" s="39"/>
      <c r="D925" s="39"/>
      <c r="E925" s="39"/>
    </row>
    <row r="926">
      <c r="B926" s="39"/>
      <c r="C926" s="39"/>
      <c r="D926" s="39"/>
      <c r="E926" s="39"/>
    </row>
    <row r="927">
      <c r="B927" s="39"/>
      <c r="C927" s="39"/>
      <c r="D927" s="39"/>
      <c r="E927" s="39"/>
    </row>
    <row r="928">
      <c r="B928" s="39"/>
      <c r="C928" s="39"/>
      <c r="D928" s="39"/>
      <c r="E928" s="39"/>
    </row>
    <row r="929">
      <c r="B929" s="39"/>
      <c r="C929" s="39"/>
      <c r="D929" s="39"/>
      <c r="E929" s="39"/>
    </row>
    <row r="930">
      <c r="B930" s="39"/>
      <c r="C930" s="39"/>
      <c r="D930" s="39"/>
      <c r="E930" s="39"/>
    </row>
    <row r="931">
      <c r="B931" s="39"/>
      <c r="C931" s="39"/>
      <c r="D931" s="39"/>
      <c r="E931" s="39"/>
    </row>
    <row r="932">
      <c r="B932" s="39"/>
      <c r="C932" s="39"/>
      <c r="D932" s="39"/>
      <c r="E932" s="39"/>
    </row>
    <row r="933">
      <c r="B933" s="39"/>
      <c r="C933" s="39"/>
      <c r="D933" s="39"/>
      <c r="E933" s="39"/>
    </row>
    <row r="934">
      <c r="B934" s="39"/>
      <c r="C934" s="39"/>
      <c r="D934" s="39"/>
      <c r="E934" s="39"/>
    </row>
    <row r="935">
      <c r="B935" s="39"/>
      <c r="C935" s="39"/>
      <c r="D935" s="39"/>
      <c r="E935" s="39"/>
    </row>
    <row r="936">
      <c r="B936" s="39"/>
      <c r="C936" s="39"/>
      <c r="D936" s="39"/>
      <c r="E936" s="39"/>
    </row>
    <row r="937">
      <c r="B937" s="39"/>
      <c r="C937" s="39"/>
      <c r="D937" s="39"/>
      <c r="E937" s="39"/>
    </row>
    <row r="938">
      <c r="B938" s="39"/>
      <c r="C938" s="39"/>
      <c r="D938" s="39"/>
      <c r="E938" s="39"/>
    </row>
    <row r="939">
      <c r="B939" s="39"/>
      <c r="C939" s="39"/>
      <c r="D939" s="39"/>
      <c r="E939" s="39"/>
    </row>
    <row r="940">
      <c r="B940" s="39"/>
      <c r="C940" s="39"/>
      <c r="D940" s="39"/>
      <c r="E940" s="39"/>
    </row>
    <row r="941">
      <c r="B941" s="39"/>
      <c r="C941" s="39"/>
      <c r="D941" s="39"/>
      <c r="E941" s="39"/>
    </row>
    <row r="942">
      <c r="B942" s="39"/>
      <c r="C942" s="39"/>
      <c r="D942" s="39"/>
      <c r="E942" s="39"/>
    </row>
    <row r="943">
      <c r="B943" s="39"/>
      <c r="C943" s="39"/>
      <c r="D943" s="39"/>
      <c r="E943" s="39"/>
    </row>
    <row r="944">
      <c r="B944" s="39"/>
      <c r="C944" s="39"/>
      <c r="D944" s="39"/>
      <c r="E944" s="39"/>
    </row>
    <row r="945">
      <c r="B945" s="39"/>
      <c r="C945" s="39"/>
      <c r="D945" s="39"/>
      <c r="E945" s="39"/>
    </row>
    <row r="946">
      <c r="B946" s="39"/>
      <c r="C946" s="39"/>
      <c r="D946" s="39"/>
      <c r="E946" s="39"/>
    </row>
    <row r="947">
      <c r="B947" s="39"/>
      <c r="C947" s="39"/>
      <c r="D947" s="39"/>
      <c r="E947" s="39"/>
    </row>
    <row r="948">
      <c r="B948" s="39"/>
      <c r="C948" s="39"/>
      <c r="D948" s="39"/>
      <c r="E948" s="39"/>
    </row>
    <row r="949">
      <c r="B949" s="39"/>
      <c r="C949" s="39"/>
      <c r="D949" s="39"/>
      <c r="E949" s="39"/>
    </row>
    <row r="950">
      <c r="B950" s="39"/>
      <c r="C950" s="39"/>
      <c r="D950" s="39"/>
      <c r="E950" s="39"/>
    </row>
    <row r="951">
      <c r="B951" s="39"/>
      <c r="C951" s="39"/>
      <c r="D951" s="39"/>
      <c r="E951" s="39"/>
    </row>
    <row r="952">
      <c r="B952" s="39"/>
      <c r="C952" s="39"/>
      <c r="D952" s="39"/>
      <c r="E952" s="39"/>
    </row>
    <row r="953">
      <c r="B953" s="39"/>
      <c r="C953" s="39"/>
      <c r="D953" s="39"/>
      <c r="E953" s="39"/>
    </row>
    <row r="954">
      <c r="B954" s="39"/>
      <c r="C954" s="39"/>
      <c r="D954" s="39"/>
      <c r="E954" s="39"/>
    </row>
    <row r="955">
      <c r="B955" s="39"/>
      <c r="C955" s="39"/>
      <c r="D955" s="39"/>
      <c r="E955" s="39"/>
    </row>
    <row r="956">
      <c r="B956" s="39"/>
      <c r="C956" s="39"/>
      <c r="D956" s="39"/>
      <c r="E956" s="39"/>
    </row>
    <row r="957">
      <c r="B957" s="39"/>
      <c r="C957" s="39"/>
      <c r="D957" s="39"/>
      <c r="E957" s="39"/>
    </row>
    <row r="958">
      <c r="B958" s="39"/>
      <c r="C958" s="39"/>
      <c r="D958" s="39"/>
      <c r="E958" s="39"/>
    </row>
    <row r="959">
      <c r="B959" s="39"/>
      <c r="C959" s="39"/>
      <c r="D959" s="39"/>
      <c r="E959" s="39"/>
    </row>
    <row r="960">
      <c r="B960" s="39"/>
      <c r="C960" s="39"/>
      <c r="D960" s="39"/>
      <c r="E960" s="39"/>
    </row>
    <row r="961">
      <c r="B961" s="39"/>
      <c r="C961" s="39"/>
      <c r="D961" s="39"/>
      <c r="E961" s="39"/>
    </row>
    <row r="962">
      <c r="B962" s="39"/>
      <c r="C962" s="39"/>
      <c r="D962" s="39"/>
      <c r="E962" s="39"/>
    </row>
    <row r="963">
      <c r="B963" s="39"/>
      <c r="C963" s="39"/>
      <c r="D963" s="39"/>
      <c r="E963" s="39"/>
    </row>
    <row r="964">
      <c r="B964" s="39"/>
      <c r="C964" s="39"/>
      <c r="D964" s="39"/>
      <c r="E964" s="39"/>
    </row>
    <row r="965">
      <c r="B965" s="39"/>
      <c r="C965" s="39"/>
      <c r="D965" s="39"/>
      <c r="E965" s="39"/>
    </row>
    <row r="966">
      <c r="B966" s="39"/>
      <c r="C966" s="39"/>
      <c r="D966" s="39"/>
      <c r="E966" s="39"/>
    </row>
    <row r="967">
      <c r="B967" s="39"/>
      <c r="C967" s="39"/>
      <c r="D967" s="39"/>
      <c r="E967" s="39"/>
    </row>
    <row r="968">
      <c r="B968" s="39"/>
      <c r="C968" s="39"/>
      <c r="D968" s="39"/>
      <c r="E968" s="39"/>
    </row>
    <row r="969">
      <c r="B969" s="39"/>
      <c r="C969" s="39"/>
      <c r="D969" s="39"/>
      <c r="E969" s="39"/>
    </row>
    <row r="970">
      <c r="B970" s="39"/>
      <c r="C970" s="39"/>
      <c r="D970" s="39"/>
      <c r="E970" s="39"/>
    </row>
    <row r="971">
      <c r="B971" s="39"/>
      <c r="C971" s="39"/>
      <c r="D971" s="39"/>
      <c r="E971" s="39"/>
    </row>
    <row r="972">
      <c r="B972" s="39"/>
      <c r="C972" s="39"/>
      <c r="D972" s="39"/>
      <c r="E972" s="39"/>
    </row>
    <row r="973">
      <c r="B973" s="39"/>
      <c r="C973" s="39"/>
      <c r="D973" s="39"/>
      <c r="E973" s="39"/>
    </row>
    <row r="974">
      <c r="B974" s="39"/>
      <c r="C974" s="39"/>
      <c r="D974" s="39"/>
      <c r="E974" s="39"/>
    </row>
    <row r="975">
      <c r="B975" s="39"/>
      <c r="C975" s="39"/>
      <c r="D975" s="39"/>
      <c r="E975" s="39"/>
    </row>
    <row r="976">
      <c r="B976" s="39"/>
      <c r="C976" s="39"/>
      <c r="D976" s="39"/>
      <c r="E976" s="39"/>
    </row>
    <row r="977">
      <c r="B977" s="39"/>
      <c r="C977" s="39"/>
      <c r="D977" s="39"/>
      <c r="E977" s="39"/>
    </row>
    <row r="978">
      <c r="B978" s="39"/>
      <c r="C978" s="39"/>
      <c r="D978" s="39"/>
      <c r="E978" s="39"/>
    </row>
    <row r="979">
      <c r="B979" s="39"/>
      <c r="C979" s="39"/>
      <c r="D979" s="39"/>
      <c r="E979" s="39"/>
    </row>
    <row r="980">
      <c r="B980" s="39"/>
      <c r="C980" s="39"/>
      <c r="D980" s="39"/>
      <c r="E980" s="39"/>
    </row>
    <row r="981">
      <c r="B981" s="39"/>
      <c r="C981" s="39"/>
      <c r="D981" s="39"/>
      <c r="E981" s="39"/>
    </row>
    <row r="982">
      <c r="B982" s="39"/>
      <c r="C982" s="39"/>
      <c r="D982" s="39"/>
      <c r="E982" s="39"/>
    </row>
    <row r="983">
      <c r="B983" s="39"/>
      <c r="C983" s="39"/>
      <c r="D983" s="39"/>
      <c r="E983" s="39"/>
    </row>
    <row r="984">
      <c r="B984" s="39"/>
      <c r="C984" s="39"/>
      <c r="D984" s="39"/>
      <c r="E984" s="39"/>
    </row>
    <row r="985">
      <c r="B985" s="39"/>
      <c r="C985" s="39"/>
      <c r="D985" s="39"/>
      <c r="E985" s="39"/>
    </row>
    <row r="986">
      <c r="B986" s="39"/>
      <c r="C986" s="39"/>
      <c r="D986" s="39"/>
      <c r="E986" s="39"/>
    </row>
    <row r="987">
      <c r="B987" s="39"/>
      <c r="C987" s="39"/>
      <c r="D987" s="39"/>
      <c r="E987" s="39"/>
    </row>
    <row r="988">
      <c r="B988" s="39"/>
      <c r="C988" s="39"/>
      <c r="D988" s="39"/>
      <c r="E988" s="39"/>
    </row>
    <row r="989">
      <c r="B989" s="39"/>
      <c r="C989" s="39"/>
      <c r="D989" s="39"/>
      <c r="E989" s="39"/>
    </row>
    <row r="990">
      <c r="B990" s="39"/>
      <c r="C990" s="39"/>
      <c r="D990" s="39"/>
      <c r="E990" s="39"/>
    </row>
    <row r="991">
      <c r="B991" s="39"/>
      <c r="C991" s="39"/>
      <c r="D991" s="39"/>
      <c r="E991" s="39"/>
    </row>
    <row r="992">
      <c r="B992" s="39"/>
      <c r="C992" s="39"/>
      <c r="D992" s="39"/>
      <c r="E992" s="39"/>
    </row>
    <row r="993">
      <c r="B993" s="39"/>
      <c r="C993" s="39"/>
      <c r="D993" s="39"/>
      <c r="E993" s="39"/>
    </row>
    <row r="994">
      <c r="B994" s="39"/>
      <c r="C994" s="39"/>
      <c r="D994" s="39"/>
      <c r="E994" s="39"/>
    </row>
    <row r="995">
      <c r="B995" s="39"/>
      <c r="C995" s="39"/>
      <c r="D995" s="39"/>
      <c r="E995" s="39"/>
    </row>
    <row r="996">
      <c r="B996" s="39"/>
      <c r="C996" s="39"/>
      <c r="D996" s="39"/>
      <c r="E996" s="39"/>
    </row>
    <row r="997">
      <c r="B997" s="39"/>
      <c r="C997" s="39"/>
      <c r="D997" s="39"/>
      <c r="E997" s="39"/>
    </row>
    <row r="998">
      <c r="B998" s="39"/>
      <c r="C998" s="39"/>
      <c r="D998" s="39"/>
      <c r="E998" s="39"/>
    </row>
    <row r="999">
      <c r="B999" s="39"/>
      <c r="C999" s="39"/>
      <c r="D999" s="39"/>
      <c r="E999" s="39"/>
    </row>
    <row r="1000">
      <c r="B1000" s="39"/>
      <c r="C1000" s="39"/>
      <c r="D1000" s="39"/>
      <c r="E1000" s="39"/>
    </row>
    <row r="1001">
      <c r="B1001" s="39"/>
      <c r="C1001" s="39"/>
      <c r="D1001" s="39"/>
      <c r="E1001" s="39"/>
    </row>
    <row r="1002">
      <c r="B1002" s="39"/>
      <c r="C1002" s="39"/>
      <c r="D1002" s="39"/>
      <c r="E1002" s="39"/>
    </row>
    <row r="1003">
      <c r="B1003" s="39"/>
      <c r="C1003" s="39"/>
      <c r="D1003" s="39"/>
      <c r="E1003" s="39"/>
    </row>
    <row r="1004">
      <c r="B1004" s="39"/>
      <c r="C1004" s="39"/>
      <c r="D1004" s="39"/>
      <c r="E1004" s="39"/>
    </row>
    <row r="1005">
      <c r="B1005" s="39"/>
      <c r="C1005" s="39"/>
      <c r="D1005" s="39"/>
      <c r="E1005" s="39"/>
    </row>
    <row r="1006">
      <c r="B1006" s="39"/>
      <c r="C1006" s="39"/>
      <c r="D1006" s="39"/>
      <c r="E1006" s="39"/>
    </row>
    <row r="1007">
      <c r="B1007" s="39"/>
      <c r="C1007" s="39"/>
      <c r="D1007" s="39"/>
      <c r="E1007" s="39"/>
    </row>
    <row r="1008">
      <c r="B1008" s="39"/>
      <c r="C1008" s="39"/>
      <c r="D1008" s="39"/>
      <c r="E1008" s="39"/>
    </row>
    <row r="1009">
      <c r="B1009" s="39"/>
      <c r="C1009" s="39"/>
      <c r="D1009" s="39"/>
      <c r="E1009" s="39"/>
    </row>
    <row r="1010">
      <c r="B1010" s="39"/>
      <c r="C1010" s="39"/>
      <c r="D1010" s="39"/>
      <c r="E1010" s="39"/>
    </row>
    <row r="1011">
      <c r="B1011" s="39"/>
      <c r="C1011" s="39"/>
      <c r="D1011" s="39"/>
      <c r="E1011" s="39"/>
    </row>
    <row r="1012">
      <c r="B1012" s="39"/>
      <c r="C1012" s="39"/>
      <c r="D1012" s="39"/>
      <c r="E1012" s="39"/>
    </row>
    <row r="1013">
      <c r="B1013" s="39"/>
      <c r="C1013" s="39"/>
      <c r="D1013" s="39"/>
      <c r="E1013" s="39"/>
    </row>
    <row r="1014">
      <c r="B1014" s="39"/>
      <c r="C1014" s="39"/>
      <c r="D1014" s="39"/>
      <c r="E1014" s="39"/>
    </row>
    <row r="1015">
      <c r="B1015" s="39"/>
      <c r="C1015" s="39"/>
      <c r="D1015" s="39"/>
      <c r="E1015" s="39"/>
    </row>
    <row r="1016">
      <c r="B1016" s="39"/>
      <c r="C1016" s="39"/>
      <c r="D1016" s="39"/>
      <c r="E1016" s="39"/>
    </row>
    <row r="1017">
      <c r="B1017" s="39"/>
      <c r="C1017" s="39"/>
      <c r="D1017" s="39"/>
      <c r="E1017" s="39"/>
    </row>
  </sheetData>
  <conditionalFormatting sqref="F7:F24 H7:H24">
    <cfRule type="cellIs" dxfId="5" priority="1" operator="notEqual">
      <formula>0</formula>
    </cfRule>
  </conditionalFormatting>
  <conditionalFormatting sqref="G7:G24">
    <cfRule type="cellIs" dxfId="6" priority="2" operator="notEqual">
      <formula>0</formula>
    </cfRule>
  </conditionalFormatting>
  <conditionalFormatting sqref="F7:K24">
    <cfRule type="expression" dxfId="7" priority="3">
      <formula>$C7="完了"</formula>
    </cfRule>
  </conditionalFormatting>
  <dataValidations>
    <dataValidation type="list" allowBlank="1" showErrorMessage="1" sqref="D7:D24">
      <formula1>"未,済"</formula1>
    </dataValidation>
    <dataValidation type="list" allowBlank="1" showErrorMessage="1" sqref="C7:C24">
      <formula1>"設計中！,レビュー待ち,テスト未実行,テスト実施中,ブロック中（保留,ブロック中（NGあり,完了,サスペンド"</formula1>
    </dataValidation>
    <dataValidation type="list" allowBlank="1" sqref="F6:K6">
      <formula1>"未,OK,NG,保,外,-"</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27.63"/>
    <col customWidth="1" min="4" max="9" width="22.38"/>
    <col customWidth="1" min="10" max="10" width="16.13"/>
    <col customWidth="1" min="11" max="11" width="40.88"/>
    <col customWidth="1" min="12" max="12" width="36.25"/>
    <col customWidth="1" min="13" max="13" width="11.88"/>
    <col customWidth="1" min="14" max="17" width="11.13"/>
    <col customWidth="1" min="18" max="18" width="8.75"/>
    <col customWidth="1" min="19" max="19" width="21.75"/>
    <col customWidth="1" min="20" max="20" width="10.88"/>
    <col customWidth="1" min="21" max="23" width="14.0"/>
    <col customWidth="1" min="24" max="32" width="7.5"/>
  </cols>
  <sheetData>
    <row r="1">
      <c r="A1" s="106"/>
      <c r="B1" s="106"/>
      <c r="C1" s="106"/>
      <c r="D1" s="106"/>
      <c r="E1" s="106"/>
      <c r="F1" s="106"/>
      <c r="G1" s="106"/>
      <c r="H1" s="106"/>
      <c r="I1" s="106"/>
      <c r="J1" s="106"/>
      <c r="K1" s="106"/>
      <c r="L1" s="107"/>
      <c r="M1" s="107"/>
      <c r="N1" s="108"/>
      <c r="O1" s="108"/>
      <c r="P1" s="80"/>
      <c r="Q1" s="80"/>
      <c r="R1" s="109"/>
      <c r="S1" s="109"/>
      <c r="T1" s="109"/>
      <c r="U1" s="106"/>
      <c r="V1" s="106"/>
      <c r="W1" s="106"/>
      <c r="X1" s="106"/>
      <c r="Y1" s="106"/>
      <c r="Z1" s="106"/>
      <c r="AA1" s="106"/>
      <c r="AB1" s="106"/>
      <c r="AC1" s="106"/>
      <c r="AD1" s="110"/>
      <c r="AE1" s="110"/>
      <c r="AF1" s="110"/>
    </row>
    <row r="2">
      <c r="A2" s="106"/>
      <c r="B2" s="106"/>
      <c r="C2" s="111"/>
      <c r="D2" s="111"/>
      <c r="E2" s="106"/>
      <c r="F2" s="106"/>
      <c r="G2" s="106"/>
      <c r="H2" s="106"/>
      <c r="I2" s="106"/>
      <c r="J2" s="106"/>
      <c r="K2" s="106"/>
      <c r="L2" s="107"/>
      <c r="M2" s="107"/>
      <c r="N2" s="112" t="s">
        <v>135</v>
      </c>
      <c r="O2" s="113" t="s">
        <v>136</v>
      </c>
      <c r="P2" s="114" t="s">
        <v>137</v>
      </c>
      <c r="Q2" s="115" t="s">
        <v>138</v>
      </c>
      <c r="R2" s="116"/>
      <c r="S2" s="116"/>
      <c r="T2" s="116"/>
      <c r="U2" s="106"/>
      <c r="V2" s="111"/>
      <c r="W2" s="106"/>
      <c r="X2" s="106"/>
      <c r="Y2" s="106"/>
      <c r="Z2" s="106"/>
      <c r="AA2" s="106"/>
      <c r="AB2" s="106"/>
      <c r="AC2" s="106"/>
      <c r="AD2" s="110"/>
      <c r="AE2" s="110"/>
      <c r="AF2" s="110"/>
    </row>
    <row r="3">
      <c r="A3" s="106"/>
      <c r="B3" s="117" t="s">
        <v>139</v>
      </c>
      <c r="C3" s="118" t="s">
        <v>140</v>
      </c>
      <c r="D3" s="118" t="s">
        <v>141</v>
      </c>
      <c r="E3" s="118" t="s">
        <v>142</v>
      </c>
      <c r="F3" s="118"/>
      <c r="G3" s="118"/>
      <c r="H3" s="118"/>
      <c r="I3" s="119"/>
      <c r="J3" s="119"/>
      <c r="K3" s="120" t="s">
        <v>143</v>
      </c>
      <c r="L3" s="121" t="s">
        <v>144</v>
      </c>
      <c r="M3" s="122" t="s">
        <v>145</v>
      </c>
      <c r="N3" s="123" t="s">
        <v>146</v>
      </c>
      <c r="O3" s="123" t="s">
        <v>146</v>
      </c>
      <c r="P3" s="114" t="s">
        <v>147</v>
      </c>
      <c r="Q3" s="114" t="s">
        <v>147</v>
      </c>
      <c r="R3" s="124" t="s">
        <v>148</v>
      </c>
      <c r="S3" s="125" t="s">
        <v>149</v>
      </c>
      <c r="T3" s="126" t="s">
        <v>150</v>
      </c>
      <c r="U3" s="106"/>
      <c r="V3" s="106"/>
      <c r="W3" s="106"/>
      <c r="X3" s="106"/>
      <c r="Y3" s="106"/>
      <c r="Z3" s="106"/>
      <c r="AA3" s="106"/>
      <c r="AB3" s="106"/>
      <c r="AC3" s="106"/>
      <c r="AD3" s="110"/>
      <c r="AE3" s="110"/>
      <c r="AF3" s="110"/>
    </row>
    <row r="4">
      <c r="A4" s="106"/>
      <c r="B4" s="127">
        <f t="shared" ref="B4:B341" si="1">ROW()-ROW($B$3)</f>
        <v>1</v>
      </c>
      <c r="C4" s="128" t="s">
        <v>151</v>
      </c>
      <c r="D4" s="129" t="s">
        <v>152</v>
      </c>
      <c r="E4" s="129" t="s">
        <v>153</v>
      </c>
      <c r="F4" s="130" t="s">
        <v>154</v>
      </c>
      <c r="G4" s="131"/>
      <c r="H4" s="131"/>
      <c r="I4" s="131"/>
      <c r="J4" s="131"/>
      <c r="K4" s="132" t="s">
        <v>155</v>
      </c>
      <c r="L4" s="133" t="s">
        <v>156</v>
      </c>
      <c r="M4" s="134"/>
      <c r="N4" s="135" t="s">
        <v>84</v>
      </c>
      <c r="O4" s="135" t="s">
        <v>86</v>
      </c>
      <c r="P4" s="135" t="s">
        <v>86</v>
      </c>
      <c r="Q4" s="135" t="s">
        <v>86</v>
      </c>
      <c r="R4" s="136" t="s">
        <v>157</v>
      </c>
      <c r="S4" s="137"/>
      <c r="T4" s="137"/>
      <c r="U4" s="106"/>
      <c r="V4" s="106"/>
      <c r="W4" s="106"/>
      <c r="X4" s="106"/>
      <c r="Y4" s="106"/>
      <c r="Z4" s="106"/>
      <c r="AA4" s="106"/>
      <c r="AB4" s="106"/>
      <c r="AC4" s="106"/>
      <c r="AD4" s="110"/>
      <c r="AE4" s="110"/>
      <c r="AF4" s="110"/>
    </row>
    <row r="5">
      <c r="A5" s="106"/>
      <c r="B5" s="127">
        <f t="shared" si="1"/>
        <v>2</v>
      </c>
      <c r="C5" s="138"/>
      <c r="D5" s="139"/>
      <c r="E5" s="140"/>
      <c r="F5" s="130" t="s">
        <v>158</v>
      </c>
      <c r="G5" s="131"/>
      <c r="H5" s="131"/>
      <c r="I5" s="131"/>
      <c r="J5" s="131"/>
      <c r="K5" s="132" t="s">
        <v>159</v>
      </c>
      <c r="L5" s="133" t="s">
        <v>156</v>
      </c>
      <c r="M5" s="134"/>
      <c r="N5" s="135" t="s">
        <v>84</v>
      </c>
      <c r="O5" s="135" t="s">
        <v>86</v>
      </c>
      <c r="P5" s="135" t="s">
        <v>86</v>
      </c>
      <c r="Q5" s="135" t="s">
        <v>86</v>
      </c>
      <c r="R5" s="136" t="s">
        <v>157</v>
      </c>
      <c r="S5" s="137"/>
      <c r="T5" s="137"/>
      <c r="U5" s="106"/>
      <c r="V5" s="111"/>
      <c r="W5" s="106"/>
      <c r="X5" s="106"/>
      <c r="Y5" s="106"/>
      <c r="Z5" s="106"/>
      <c r="AA5" s="106"/>
      <c r="AB5" s="106"/>
      <c r="AC5" s="106"/>
      <c r="AD5" s="110"/>
      <c r="AE5" s="110"/>
      <c r="AF5" s="110"/>
    </row>
    <row r="6">
      <c r="A6" s="106"/>
      <c r="B6" s="127">
        <f t="shared" si="1"/>
        <v>3</v>
      </c>
      <c r="C6" s="138"/>
      <c r="D6" s="139"/>
      <c r="E6" s="140"/>
      <c r="F6" s="130" t="s">
        <v>160</v>
      </c>
      <c r="G6" s="131"/>
      <c r="H6" s="131"/>
      <c r="I6" s="131"/>
      <c r="J6" s="131"/>
      <c r="K6" s="132" t="s">
        <v>161</v>
      </c>
      <c r="L6" s="133" t="s">
        <v>162</v>
      </c>
      <c r="M6" s="134"/>
      <c r="N6" s="135" t="s">
        <v>84</v>
      </c>
      <c r="O6" s="135" t="s">
        <v>86</v>
      </c>
      <c r="P6" s="135" t="s">
        <v>86</v>
      </c>
      <c r="Q6" s="135" t="s">
        <v>86</v>
      </c>
      <c r="R6" s="136" t="s">
        <v>157</v>
      </c>
      <c r="S6" s="137"/>
      <c r="T6" s="137"/>
      <c r="U6" s="106"/>
      <c r="V6" s="111"/>
      <c r="W6" s="106"/>
      <c r="X6" s="106"/>
      <c r="Y6" s="106"/>
      <c r="Z6" s="106"/>
      <c r="AA6" s="106"/>
      <c r="AB6" s="106"/>
      <c r="AC6" s="106"/>
      <c r="AD6" s="110"/>
      <c r="AE6" s="110"/>
      <c r="AF6" s="110"/>
    </row>
    <row r="7">
      <c r="A7" s="106"/>
      <c r="B7" s="127">
        <f t="shared" si="1"/>
        <v>4</v>
      </c>
      <c r="C7" s="138"/>
      <c r="D7" s="139"/>
      <c r="E7" s="140"/>
      <c r="F7" s="130" t="s">
        <v>163</v>
      </c>
      <c r="G7" s="131"/>
      <c r="H7" s="131"/>
      <c r="I7" s="131"/>
      <c r="J7" s="131"/>
      <c r="K7" s="132" t="s">
        <v>164</v>
      </c>
      <c r="L7" s="133" t="s">
        <v>165</v>
      </c>
      <c r="M7" s="134"/>
      <c r="N7" s="135" t="s">
        <v>84</v>
      </c>
      <c r="O7" s="135" t="s">
        <v>86</v>
      </c>
      <c r="P7" s="135" t="s">
        <v>86</v>
      </c>
      <c r="Q7" s="135" t="s">
        <v>86</v>
      </c>
      <c r="R7" s="136" t="s">
        <v>157</v>
      </c>
      <c r="S7" s="137"/>
      <c r="T7" s="137"/>
      <c r="U7" s="106"/>
      <c r="V7" s="111"/>
      <c r="W7" s="106"/>
      <c r="X7" s="106"/>
      <c r="Y7" s="106"/>
      <c r="Z7" s="106"/>
      <c r="AA7" s="106"/>
      <c r="AB7" s="106"/>
      <c r="AC7" s="106"/>
      <c r="AD7" s="110"/>
      <c r="AE7" s="110"/>
      <c r="AF7" s="110"/>
    </row>
    <row r="8">
      <c r="A8" s="106"/>
      <c r="B8" s="127">
        <f t="shared" si="1"/>
        <v>5</v>
      </c>
      <c r="C8" s="138"/>
      <c r="D8" s="139"/>
      <c r="E8" s="129" t="s">
        <v>166</v>
      </c>
      <c r="F8" s="130" t="s">
        <v>167</v>
      </c>
      <c r="G8" s="132" t="s">
        <v>168</v>
      </c>
      <c r="H8" s="131"/>
      <c r="I8" s="131"/>
      <c r="J8" s="131"/>
      <c r="K8" s="132" t="s">
        <v>169</v>
      </c>
      <c r="L8" s="133" t="s">
        <v>170</v>
      </c>
      <c r="M8" s="134"/>
      <c r="N8" s="135" t="s">
        <v>84</v>
      </c>
      <c r="O8" s="135" t="s">
        <v>86</v>
      </c>
      <c r="P8" s="135" t="s">
        <v>86</v>
      </c>
      <c r="Q8" s="135" t="s">
        <v>86</v>
      </c>
      <c r="R8" s="136" t="s">
        <v>157</v>
      </c>
      <c r="S8" s="137"/>
      <c r="T8" s="137"/>
      <c r="U8" s="106"/>
      <c r="V8" s="111"/>
      <c r="W8" s="106"/>
      <c r="X8" s="106"/>
      <c r="Y8" s="106"/>
      <c r="Z8" s="106"/>
      <c r="AA8" s="106"/>
      <c r="AB8" s="106"/>
      <c r="AC8" s="106"/>
      <c r="AD8" s="110"/>
      <c r="AE8" s="110"/>
      <c r="AF8" s="110"/>
    </row>
    <row r="9">
      <c r="A9" s="106"/>
      <c r="B9" s="127">
        <f t="shared" si="1"/>
        <v>6</v>
      </c>
      <c r="C9" s="138"/>
      <c r="D9" s="139"/>
      <c r="E9" s="139"/>
      <c r="F9" s="130" t="s">
        <v>167</v>
      </c>
      <c r="G9" s="132" t="s">
        <v>171</v>
      </c>
      <c r="H9" s="131"/>
      <c r="I9" s="131"/>
      <c r="J9" s="131"/>
      <c r="K9" s="132" t="s">
        <v>172</v>
      </c>
      <c r="L9" s="133" t="s">
        <v>173</v>
      </c>
      <c r="M9" s="134"/>
      <c r="N9" s="135" t="s">
        <v>84</v>
      </c>
      <c r="O9" s="135" t="s">
        <v>86</v>
      </c>
      <c r="P9" s="135" t="s">
        <v>86</v>
      </c>
      <c r="Q9" s="135" t="s">
        <v>86</v>
      </c>
      <c r="R9" s="136" t="s">
        <v>157</v>
      </c>
      <c r="S9" s="137"/>
      <c r="T9" s="137"/>
      <c r="U9" s="106"/>
      <c r="V9" s="111"/>
      <c r="W9" s="106"/>
      <c r="X9" s="106"/>
      <c r="Y9" s="106"/>
      <c r="Z9" s="106"/>
      <c r="AA9" s="106"/>
      <c r="AB9" s="106"/>
      <c r="AC9" s="106"/>
      <c r="AD9" s="110"/>
      <c r="AE9" s="110"/>
      <c r="AF9" s="110"/>
    </row>
    <row r="10">
      <c r="A10" s="106"/>
      <c r="B10" s="127">
        <f t="shared" si="1"/>
        <v>7</v>
      </c>
      <c r="C10" s="138"/>
      <c r="D10" s="139"/>
      <c r="E10" s="139"/>
      <c r="F10" s="130" t="s">
        <v>167</v>
      </c>
      <c r="G10" s="132" t="s">
        <v>174</v>
      </c>
      <c r="H10" s="131"/>
      <c r="I10" s="131"/>
      <c r="J10" s="131"/>
      <c r="K10" s="132" t="s">
        <v>175</v>
      </c>
      <c r="L10" s="133" t="s">
        <v>176</v>
      </c>
      <c r="M10" s="134"/>
      <c r="N10" s="135" t="s">
        <v>84</v>
      </c>
      <c r="O10" s="135" t="s">
        <v>86</v>
      </c>
      <c r="P10" s="135" t="s">
        <v>86</v>
      </c>
      <c r="Q10" s="135" t="s">
        <v>86</v>
      </c>
      <c r="R10" s="136" t="s">
        <v>157</v>
      </c>
      <c r="S10" s="137"/>
      <c r="T10" s="137"/>
      <c r="U10" s="106"/>
      <c r="V10" s="111"/>
      <c r="W10" s="106"/>
      <c r="X10" s="106"/>
      <c r="Y10" s="106"/>
      <c r="Z10" s="106"/>
      <c r="AA10" s="106"/>
      <c r="AB10" s="106"/>
      <c r="AC10" s="106"/>
      <c r="AD10" s="110"/>
      <c r="AE10" s="110"/>
      <c r="AF10" s="110"/>
    </row>
    <row r="11">
      <c r="A11" s="106"/>
      <c r="B11" s="127">
        <f t="shared" si="1"/>
        <v>8</v>
      </c>
      <c r="C11" s="138"/>
      <c r="D11" s="139"/>
      <c r="E11" s="141"/>
      <c r="F11" s="130" t="s">
        <v>167</v>
      </c>
      <c r="G11" s="132" t="s">
        <v>177</v>
      </c>
      <c r="H11" s="131"/>
      <c r="I11" s="131"/>
      <c r="J11" s="131"/>
      <c r="K11" s="132" t="s">
        <v>178</v>
      </c>
      <c r="L11" s="133" t="s">
        <v>170</v>
      </c>
      <c r="M11" s="134"/>
      <c r="N11" s="135" t="s">
        <v>84</v>
      </c>
      <c r="O11" s="135" t="s">
        <v>86</v>
      </c>
      <c r="P11" s="135" t="s">
        <v>86</v>
      </c>
      <c r="Q11" s="135" t="s">
        <v>86</v>
      </c>
      <c r="R11" s="136" t="s">
        <v>157</v>
      </c>
      <c r="S11" s="137"/>
      <c r="T11" s="137"/>
      <c r="U11" s="106"/>
      <c r="V11" s="111"/>
      <c r="W11" s="106"/>
      <c r="X11" s="106"/>
      <c r="Y11" s="106"/>
      <c r="Z11" s="106"/>
      <c r="AA11" s="106"/>
      <c r="AB11" s="106"/>
      <c r="AC11" s="106"/>
      <c r="AD11" s="110"/>
      <c r="AE11" s="110"/>
      <c r="AF11" s="110"/>
    </row>
    <row r="12">
      <c r="A12" s="106"/>
      <c r="B12" s="127">
        <f t="shared" si="1"/>
        <v>9</v>
      </c>
      <c r="C12" s="138"/>
      <c r="D12" s="139"/>
      <c r="E12" s="142" t="s">
        <v>179</v>
      </c>
      <c r="F12" s="131"/>
      <c r="G12" s="131"/>
      <c r="H12" s="131"/>
      <c r="I12" s="131"/>
      <c r="J12" s="131"/>
      <c r="K12" s="132" t="s">
        <v>180</v>
      </c>
      <c r="L12" s="133" t="s">
        <v>181</v>
      </c>
      <c r="M12" s="134"/>
      <c r="N12" s="135" t="s">
        <v>84</v>
      </c>
      <c r="O12" s="135" t="s">
        <v>86</v>
      </c>
      <c r="P12" s="135" t="s">
        <v>86</v>
      </c>
      <c r="Q12" s="135" t="s">
        <v>86</v>
      </c>
      <c r="R12" s="136" t="s">
        <v>157</v>
      </c>
      <c r="S12" s="137"/>
      <c r="T12" s="137"/>
      <c r="U12" s="106"/>
      <c r="V12" s="111"/>
      <c r="W12" s="106"/>
      <c r="X12" s="106"/>
      <c r="Y12" s="106"/>
      <c r="Z12" s="106"/>
      <c r="AA12" s="106"/>
      <c r="AB12" s="106"/>
      <c r="AC12" s="106"/>
      <c r="AD12" s="110"/>
      <c r="AE12" s="110"/>
      <c r="AF12" s="110"/>
    </row>
    <row r="13">
      <c r="A13" s="106"/>
      <c r="B13" s="127">
        <f t="shared" si="1"/>
        <v>10</v>
      </c>
      <c r="C13" s="138"/>
      <c r="D13" s="139"/>
      <c r="E13" s="130" t="s">
        <v>174</v>
      </c>
      <c r="F13" s="131"/>
      <c r="G13" s="131"/>
      <c r="H13" s="131"/>
      <c r="I13" s="131"/>
      <c r="J13" s="131"/>
      <c r="K13" s="132" t="s">
        <v>182</v>
      </c>
      <c r="L13" s="133" t="s">
        <v>183</v>
      </c>
      <c r="M13" s="134"/>
      <c r="N13" s="135" t="s">
        <v>84</v>
      </c>
      <c r="O13" s="135" t="s">
        <v>86</v>
      </c>
      <c r="P13" s="135" t="s">
        <v>86</v>
      </c>
      <c r="Q13" s="135" t="s">
        <v>86</v>
      </c>
      <c r="R13" s="136" t="s">
        <v>157</v>
      </c>
      <c r="S13" s="137"/>
      <c r="T13" s="137"/>
      <c r="U13" s="106"/>
      <c r="V13" s="111"/>
      <c r="W13" s="106"/>
      <c r="X13" s="106"/>
      <c r="Y13" s="106"/>
      <c r="Z13" s="106"/>
      <c r="AA13" s="106"/>
      <c r="AB13" s="106"/>
      <c r="AC13" s="106"/>
      <c r="AD13" s="110"/>
      <c r="AE13" s="110"/>
      <c r="AF13" s="110"/>
    </row>
    <row r="14">
      <c r="A14" s="106"/>
      <c r="B14" s="127">
        <f t="shared" si="1"/>
        <v>11</v>
      </c>
      <c r="C14" s="138"/>
      <c r="D14" s="139"/>
      <c r="E14" s="129" t="s">
        <v>184</v>
      </c>
      <c r="F14" s="143"/>
      <c r="G14" s="131"/>
      <c r="H14" s="131"/>
      <c r="I14" s="131"/>
      <c r="J14" s="131"/>
      <c r="K14" s="132" t="s">
        <v>185</v>
      </c>
      <c r="L14" s="133" t="s">
        <v>183</v>
      </c>
      <c r="M14" s="134"/>
      <c r="N14" s="135" t="s">
        <v>84</v>
      </c>
      <c r="O14" s="135" t="s">
        <v>86</v>
      </c>
      <c r="P14" s="135" t="s">
        <v>86</v>
      </c>
      <c r="Q14" s="135" t="s">
        <v>86</v>
      </c>
      <c r="R14" s="136" t="s">
        <v>157</v>
      </c>
      <c r="S14" s="137"/>
      <c r="T14" s="137"/>
      <c r="U14" s="106"/>
      <c r="V14" s="111"/>
      <c r="W14" s="106"/>
      <c r="X14" s="106"/>
      <c r="Y14" s="106"/>
      <c r="Z14" s="106"/>
      <c r="AA14" s="106"/>
      <c r="AB14" s="106"/>
      <c r="AC14" s="106"/>
      <c r="AD14" s="110"/>
      <c r="AE14" s="110"/>
      <c r="AF14" s="110"/>
    </row>
    <row r="15">
      <c r="A15" s="106"/>
      <c r="B15" s="127">
        <f t="shared" si="1"/>
        <v>12</v>
      </c>
      <c r="C15" s="144" t="s">
        <v>186</v>
      </c>
      <c r="D15" s="129" t="s">
        <v>187</v>
      </c>
      <c r="E15" s="145" t="s">
        <v>188</v>
      </c>
      <c r="F15" s="146" t="s">
        <v>189</v>
      </c>
      <c r="G15" s="130" t="s">
        <v>190</v>
      </c>
      <c r="H15" s="131"/>
      <c r="I15" s="131"/>
      <c r="J15" s="131"/>
      <c r="K15" s="132" t="s">
        <v>191</v>
      </c>
      <c r="L15" s="132" t="s">
        <v>192</v>
      </c>
      <c r="M15" s="134"/>
      <c r="N15" s="135" t="s">
        <v>84</v>
      </c>
      <c r="O15" s="135" t="s">
        <v>86</v>
      </c>
      <c r="P15" s="135" t="s">
        <v>86</v>
      </c>
      <c r="Q15" s="135" t="s">
        <v>86</v>
      </c>
      <c r="R15" s="136" t="s">
        <v>157</v>
      </c>
      <c r="S15" s="137"/>
      <c r="T15" s="137"/>
      <c r="U15" s="106"/>
      <c r="V15" s="111"/>
      <c r="W15" s="106"/>
      <c r="X15" s="106"/>
      <c r="Y15" s="106"/>
      <c r="Z15" s="106"/>
      <c r="AA15" s="106"/>
      <c r="AB15" s="106"/>
      <c r="AC15" s="106"/>
      <c r="AD15" s="110"/>
      <c r="AE15" s="110"/>
      <c r="AF15" s="110"/>
    </row>
    <row r="16">
      <c r="A16" s="106"/>
      <c r="B16" s="127">
        <f t="shared" si="1"/>
        <v>13</v>
      </c>
      <c r="C16" s="147"/>
      <c r="D16" s="139"/>
      <c r="E16" s="148"/>
      <c r="F16" s="149"/>
      <c r="G16" s="130" t="s">
        <v>193</v>
      </c>
      <c r="H16" s="131"/>
      <c r="I16" s="131"/>
      <c r="J16" s="131"/>
      <c r="K16" s="132" t="s">
        <v>194</v>
      </c>
      <c r="L16" s="132" t="s">
        <v>195</v>
      </c>
      <c r="M16" s="134"/>
      <c r="N16" s="135" t="s">
        <v>84</v>
      </c>
      <c r="O16" s="135" t="s">
        <v>86</v>
      </c>
      <c r="P16" s="135" t="s">
        <v>86</v>
      </c>
      <c r="Q16" s="135" t="s">
        <v>86</v>
      </c>
      <c r="R16" s="136" t="s">
        <v>157</v>
      </c>
      <c r="S16" s="136" t="s">
        <v>196</v>
      </c>
      <c r="T16" s="137"/>
      <c r="U16" s="106"/>
      <c r="V16" s="111"/>
      <c r="W16" s="106"/>
      <c r="X16" s="106"/>
      <c r="Y16" s="106"/>
      <c r="Z16" s="106"/>
      <c r="AA16" s="106"/>
      <c r="AB16" s="106"/>
      <c r="AC16" s="106"/>
      <c r="AD16" s="110"/>
      <c r="AE16" s="110"/>
      <c r="AF16" s="110"/>
    </row>
    <row r="17">
      <c r="A17" s="106"/>
      <c r="B17" s="127">
        <f t="shared" si="1"/>
        <v>14</v>
      </c>
      <c r="C17" s="147"/>
      <c r="D17" s="139"/>
      <c r="E17" s="148"/>
      <c r="F17" s="149"/>
      <c r="G17" s="130" t="s">
        <v>197</v>
      </c>
      <c r="H17" s="132" t="s">
        <v>142</v>
      </c>
      <c r="I17" s="132" t="s">
        <v>198</v>
      </c>
      <c r="J17" s="131"/>
      <c r="K17" s="132" t="s">
        <v>199</v>
      </c>
      <c r="L17" s="132" t="s">
        <v>200</v>
      </c>
      <c r="M17" s="134"/>
      <c r="N17" s="135" t="s">
        <v>84</v>
      </c>
      <c r="O17" s="135" t="s">
        <v>86</v>
      </c>
      <c r="P17" s="135" t="s">
        <v>86</v>
      </c>
      <c r="Q17" s="135" t="s">
        <v>86</v>
      </c>
      <c r="R17" s="136" t="s">
        <v>157</v>
      </c>
      <c r="S17" s="137"/>
      <c r="T17" s="137"/>
      <c r="U17" s="106"/>
      <c r="V17" s="111"/>
      <c r="W17" s="106"/>
      <c r="X17" s="106"/>
      <c r="Y17" s="106"/>
      <c r="Z17" s="106"/>
      <c r="AA17" s="106"/>
      <c r="AB17" s="106"/>
      <c r="AC17" s="106"/>
      <c r="AD17" s="110"/>
      <c r="AE17" s="110"/>
      <c r="AF17" s="110"/>
    </row>
    <row r="18">
      <c r="A18" s="106"/>
      <c r="B18" s="127">
        <f t="shared" si="1"/>
        <v>15</v>
      </c>
      <c r="C18" s="147"/>
      <c r="D18" s="139"/>
      <c r="E18" s="148"/>
      <c r="F18" s="149"/>
      <c r="G18" s="130" t="s">
        <v>197</v>
      </c>
      <c r="H18" s="132" t="s">
        <v>142</v>
      </c>
      <c r="I18" s="132" t="s">
        <v>201</v>
      </c>
      <c r="J18" s="132" t="s">
        <v>202</v>
      </c>
      <c r="K18" s="132" t="s">
        <v>203</v>
      </c>
      <c r="L18" s="132" t="s">
        <v>204</v>
      </c>
      <c r="M18" s="134"/>
      <c r="N18" s="135" t="s">
        <v>84</v>
      </c>
      <c r="O18" s="135" t="s">
        <v>86</v>
      </c>
      <c r="P18" s="135" t="s">
        <v>86</v>
      </c>
      <c r="Q18" s="135" t="s">
        <v>86</v>
      </c>
      <c r="R18" s="136" t="s">
        <v>157</v>
      </c>
      <c r="S18" s="137"/>
      <c r="T18" s="137"/>
      <c r="U18" s="106"/>
      <c r="V18" s="111"/>
      <c r="W18" s="106"/>
      <c r="X18" s="106"/>
      <c r="Y18" s="106"/>
      <c r="Z18" s="106"/>
      <c r="AA18" s="106"/>
      <c r="AB18" s="106"/>
      <c r="AC18" s="106"/>
      <c r="AD18" s="110"/>
      <c r="AE18" s="110"/>
      <c r="AF18" s="110"/>
    </row>
    <row r="19">
      <c r="A19" s="106"/>
      <c r="B19" s="127">
        <f t="shared" si="1"/>
        <v>16</v>
      </c>
      <c r="C19" s="147"/>
      <c r="D19" s="139"/>
      <c r="E19" s="148"/>
      <c r="F19" s="149"/>
      <c r="G19" s="130" t="s">
        <v>197</v>
      </c>
      <c r="H19" s="132" t="s">
        <v>142</v>
      </c>
      <c r="I19" s="132" t="s">
        <v>201</v>
      </c>
      <c r="J19" s="132" t="s">
        <v>205</v>
      </c>
      <c r="K19" s="132" t="s">
        <v>206</v>
      </c>
      <c r="L19" s="132" t="s">
        <v>207</v>
      </c>
      <c r="M19" s="134"/>
      <c r="N19" s="135" t="s">
        <v>84</v>
      </c>
      <c r="O19" s="135" t="s">
        <v>86</v>
      </c>
      <c r="P19" s="135" t="s">
        <v>86</v>
      </c>
      <c r="Q19" s="135" t="s">
        <v>86</v>
      </c>
      <c r="R19" s="136" t="s">
        <v>157</v>
      </c>
      <c r="S19" s="137"/>
      <c r="T19" s="137"/>
      <c r="U19" s="106"/>
      <c r="V19" s="111"/>
      <c r="W19" s="106"/>
      <c r="X19" s="106"/>
      <c r="Y19" s="106"/>
      <c r="Z19" s="106"/>
      <c r="AA19" s="106"/>
      <c r="AB19" s="106"/>
      <c r="AC19" s="106"/>
      <c r="AD19" s="110"/>
      <c r="AE19" s="110"/>
      <c r="AF19" s="110"/>
    </row>
    <row r="20">
      <c r="A20" s="106"/>
      <c r="B20" s="127">
        <f t="shared" si="1"/>
        <v>17</v>
      </c>
      <c r="C20" s="147"/>
      <c r="D20" s="139"/>
      <c r="E20" s="148"/>
      <c r="F20" s="149"/>
      <c r="G20" s="130" t="s">
        <v>197</v>
      </c>
      <c r="H20" s="132" t="s">
        <v>142</v>
      </c>
      <c r="I20" s="132" t="s">
        <v>201</v>
      </c>
      <c r="J20" s="132" t="s">
        <v>208</v>
      </c>
      <c r="K20" s="132" t="s">
        <v>209</v>
      </c>
      <c r="L20" s="132" t="s">
        <v>210</v>
      </c>
      <c r="M20" s="134"/>
      <c r="N20" s="135" t="s">
        <v>84</v>
      </c>
      <c r="O20" s="135" t="s">
        <v>86</v>
      </c>
      <c r="P20" s="135" t="s">
        <v>86</v>
      </c>
      <c r="Q20" s="135" t="s">
        <v>86</v>
      </c>
      <c r="R20" s="136" t="s">
        <v>157</v>
      </c>
      <c r="S20" s="137"/>
      <c r="T20" s="137"/>
      <c r="U20" s="106"/>
      <c r="V20" s="111"/>
      <c r="W20" s="106"/>
      <c r="X20" s="106"/>
      <c r="Y20" s="106"/>
      <c r="Z20" s="106"/>
      <c r="AA20" s="106"/>
      <c r="AB20" s="106"/>
      <c r="AC20" s="106"/>
      <c r="AD20" s="110"/>
      <c r="AE20" s="110"/>
      <c r="AF20" s="110"/>
    </row>
    <row r="21">
      <c r="A21" s="106"/>
      <c r="B21" s="127">
        <f t="shared" si="1"/>
        <v>18</v>
      </c>
      <c r="C21" s="147"/>
      <c r="D21" s="139"/>
      <c r="E21" s="148"/>
      <c r="F21" s="149"/>
      <c r="G21" s="130" t="s">
        <v>197</v>
      </c>
      <c r="H21" s="132" t="s">
        <v>142</v>
      </c>
      <c r="I21" s="132" t="s">
        <v>201</v>
      </c>
      <c r="J21" s="132" t="s">
        <v>211</v>
      </c>
      <c r="K21" s="132" t="s">
        <v>212</v>
      </c>
      <c r="L21" s="132" t="s">
        <v>213</v>
      </c>
      <c r="M21" s="134"/>
      <c r="N21" s="135" t="s">
        <v>84</v>
      </c>
      <c r="O21" s="135" t="s">
        <v>86</v>
      </c>
      <c r="P21" s="135" t="s">
        <v>86</v>
      </c>
      <c r="Q21" s="135" t="s">
        <v>86</v>
      </c>
      <c r="R21" s="136" t="s">
        <v>157</v>
      </c>
      <c r="S21" s="137"/>
      <c r="T21" s="137"/>
      <c r="U21" s="106"/>
      <c r="V21" s="111"/>
      <c r="W21" s="106"/>
      <c r="X21" s="106"/>
      <c r="Y21" s="106"/>
      <c r="Z21" s="106"/>
      <c r="AA21" s="106"/>
      <c r="AB21" s="106"/>
      <c r="AC21" s="106"/>
      <c r="AD21" s="110"/>
      <c r="AE21" s="110"/>
      <c r="AF21" s="110"/>
    </row>
    <row r="22">
      <c r="A22" s="106"/>
      <c r="B22" s="127">
        <f t="shared" si="1"/>
        <v>19</v>
      </c>
      <c r="C22" s="147"/>
      <c r="D22" s="139"/>
      <c r="E22" s="148"/>
      <c r="F22" s="149"/>
      <c r="G22" s="130" t="s">
        <v>214</v>
      </c>
      <c r="H22" s="131"/>
      <c r="I22" s="131"/>
      <c r="J22" s="131"/>
      <c r="K22" s="132" t="s">
        <v>215</v>
      </c>
      <c r="L22" s="132" t="s">
        <v>216</v>
      </c>
      <c r="M22" s="134"/>
      <c r="N22" s="135" t="s">
        <v>84</v>
      </c>
      <c r="O22" s="135" t="s">
        <v>86</v>
      </c>
      <c r="P22" s="135" t="s">
        <v>86</v>
      </c>
      <c r="Q22" s="135" t="s">
        <v>86</v>
      </c>
      <c r="R22" s="136" t="s">
        <v>157</v>
      </c>
      <c r="S22" s="137"/>
      <c r="T22" s="137"/>
      <c r="U22" s="106"/>
      <c r="V22" s="111"/>
      <c r="W22" s="106"/>
      <c r="X22" s="106"/>
      <c r="Y22" s="106"/>
      <c r="Z22" s="106"/>
      <c r="AA22" s="106"/>
      <c r="AB22" s="106"/>
      <c r="AC22" s="106"/>
      <c r="AD22" s="110"/>
      <c r="AE22" s="110"/>
      <c r="AF22" s="110"/>
    </row>
    <row r="23">
      <c r="A23" s="106"/>
      <c r="B23" s="127">
        <f t="shared" si="1"/>
        <v>20</v>
      </c>
      <c r="C23" s="150"/>
      <c r="D23" s="139"/>
      <c r="E23" s="148"/>
      <c r="F23" s="146" t="s">
        <v>217</v>
      </c>
      <c r="G23" s="130" t="s">
        <v>218</v>
      </c>
      <c r="H23" s="131"/>
      <c r="I23" s="131"/>
      <c r="J23" s="131"/>
      <c r="K23" s="132" t="s">
        <v>219</v>
      </c>
      <c r="L23" s="132" t="s">
        <v>220</v>
      </c>
      <c r="M23" s="134"/>
      <c r="N23" s="135" t="s">
        <v>84</v>
      </c>
      <c r="O23" s="135" t="s">
        <v>86</v>
      </c>
      <c r="P23" s="135" t="s">
        <v>86</v>
      </c>
      <c r="Q23" s="135" t="s">
        <v>86</v>
      </c>
      <c r="R23" s="136" t="s">
        <v>157</v>
      </c>
      <c r="S23" s="137"/>
      <c r="T23" s="137"/>
      <c r="U23" s="106"/>
      <c r="V23" s="111"/>
      <c r="W23" s="106"/>
      <c r="X23" s="106"/>
      <c r="Y23" s="106"/>
      <c r="Z23" s="106"/>
      <c r="AA23" s="106"/>
      <c r="AB23" s="106"/>
      <c r="AC23" s="106"/>
      <c r="AD23" s="110"/>
      <c r="AE23" s="110"/>
      <c r="AF23" s="110"/>
    </row>
    <row r="24">
      <c r="A24" s="106"/>
      <c r="B24" s="127">
        <f t="shared" si="1"/>
        <v>21</v>
      </c>
      <c r="C24" s="147"/>
      <c r="D24" s="139"/>
      <c r="E24" s="148"/>
      <c r="F24" s="149"/>
      <c r="G24" s="130" t="s">
        <v>198</v>
      </c>
      <c r="H24" s="132" t="s">
        <v>221</v>
      </c>
      <c r="I24" s="131"/>
      <c r="J24" s="131"/>
      <c r="K24" s="132" t="s">
        <v>222</v>
      </c>
      <c r="L24" s="132" t="s">
        <v>223</v>
      </c>
      <c r="M24" s="134"/>
      <c r="N24" s="135" t="s">
        <v>84</v>
      </c>
      <c r="O24" s="135" t="s">
        <v>86</v>
      </c>
      <c r="P24" s="135" t="s">
        <v>86</v>
      </c>
      <c r="Q24" s="135" t="s">
        <v>86</v>
      </c>
      <c r="R24" s="136" t="s">
        <v>157</v>
      </c>
      <c r="S24" s="137"/>
      <c r="T24" s="137"/>
      <c r="U24" s="106"/>
      <c r="V24" s="111"/>
      <c r="W24" s="106"/>
      <c r="X24" s="106"/>
      <c r="Y24" s="106"/>
      <c r="Z24" s="106"/>
      <c r="AA24" s="106"/>
      <c r="AB24" s="106"/>
      <c r="AC24" s="106"/>
      <c r="AD24" s="110"/>
      <c r="AE24" s="110"/>
      <c r="AF24" s="110"/>
    </row>
    <row r="25">
      <c r="A25" s="106"/>
      <c r="B25" s="127">
        <f t="shared" si="1"/>
        <v>22</v>
      </c>
      <c r="C25" s="147"/>
      <c r="D25" s="139"/>
      <c r="E25" s="148"/>
      <c r="F25" s="149"/>
      <c r="G25" s="130" t="s">
        <v>198</v>
      </c>
      <c r="H25" s="132" t="s">
        <v>224</v>
      </c>
      <c r="I25" s="131"/>
      <c r="J25" s="131"/>
      <c r="K25" s="132" t="s">
        <v>225</v>
      </c>
      <c r="L25" s="132" t="s">
        <v>226</v>
      </c>
      <c r="M25" s="134"/>
      <c r="N25" s="135" t="s">
        <v>84</v>
      </c>
      <c r="O25" s="135" t="s">
        <v>86</v>
      </c>
      <c r="P25" s="135" t="s">
        <v>86</v>
      </c>
      <c r="Q25" s="135" t="s">
        <v>86</v>
      </c>
      <c r="R25" s="136" t="s">
        <v>157</v>
      </c>
      <c r="S25" s="136" t="s">
        <v>227</v>
      </c>
      <c r="T25" s="137"/>
      <c r="U25" s="106"/>
      <c r="V25" s="111"/>
      <c r="W25" s="106"/>
      <c r="X25" s="106"/>
      <c r="Y25" s="106"/>
      <c r="Z25" s="106"/>
      <c r="AA25" s="106"/>
      <c r="AB25" s="106"/>
      <c r="AC25" s="106"/>
      <c r="AD25" s="110"/>
      <c r="AE25" s="110"/>
      <c r="AF25" s="110"/>
    </row>
    <row r="26">
      <c r="A26" s="106"/>
      <c r="B26" s="127">
        <f t="shared" si="1"/>
        <v>23</v>
      </c>
      <c r="C26" s="147"/>
      <c r="D26" s="139"/>
      <c r="E26" s="148"/>
      <c r="F26" s="149"/>
      <c r="G26" s="130" t="s">
        <v>198</v>
      </c>
      <c r="H26" s="132" t="s">
        <v>228</v>
      </c>
      <c r="I26" s="131"/>
      <c r="J26" s="131"/>
      <c r="K26" s="132" t="s">
        <v>229</v>
      </c>
      <c r="L26" s="132" t="s">
        <v>226</v>
      </c>
      <c r="M26" s="134"/>
      <c r="N26" s="135" t="s">
        <v>84</v>
      </c>
      <c r="O26" s="135" t="s">
        <v>86</v>
      </c>
      <c r="P26" s="135" t="s">
        <v>86</v>
      </c>
      <c r="Q26" s="135" t="s">
        <v>86</v>
      </c>
      <c r="R26" s="136" t="s">
        <v>157</v>
      </c>
      <c r="S26" s="137"/>
      <c r="T26" s="137"/>
      <c r="U26" s="106"/>
      <c r="V26" s="111"/>
      <c r="W26" s="106"/>
      <c r="X26" s="106"/>
      <c r="Y26" s="106"/>
      <c r="Z26" s="106"/>
      <c r="AA26" s="106"/>
      <c r="AB26" s="106"/>
      <c r="AC26" s="106"/>
      <c r="AD26" s="110"/>
      <c r="AE26" s="110"/>
      <c r="AF26" s="110"/>
    </row>
    <row r="27">
      <c r="A27" s="106"/>
      <c r="B27" s="127">
        <f t="shared" si="1"/>
        <v>24</v>
      </c>
      <c r="C27" s="147"/>
      <c r="D27" s="139"/>
      <c r="E27" s="148"/>
      <c r="F27" s="149"/>
      <c r="G27" s="130" t="s">
        <v>198</v>
      </c>
      <c r="H27" s="132" t="s">
        <v>230</v>
      </c>
      <c r="I27" s="131"/>
      <c r="J27" s="131"/>
      <c r="K27" s="132" t="s">
        <v>231</v>
      </c>
      <c r="L27" s="132" t="s">
        <v>226</v>
      </c>
      <c r="M27" s="134"/>
      <c r="N27" s="135" t="s">
        <v>84</v>
      </c>
      <c r="O27" s="135" t="s">
        <v>86</v>
      </c>
      <c r="P27" s="135" t="s">
        <v>86</v>
      </c>
      <c r="Q27" s="135" t="s">
        <v>86</v>
      </c>
      <c r="R27" s="136" t="s">
        <v>157</v>
      </c>
      <c r="S27" s="137"/>
      <c r="T27" s="137"/>
      <c r="U27" s="106"/>
      <c r="V27" s="111"/>
      <c r="W27" s="106"/>
      <c r="X27" s="106"/>
      <c r="Y27" s="106"/>
      <c r="Z27" s="106"/>
      <c r="AA27" s="106"/>
      <c r="AB27" s="106"/>
      <c r="AC27" s="106"/>
      <c r="AD27" s="110"/>
      <c r="AE27" s="110"/>
      <c r="AF27" s="110"/>
    </row>
    <row r="28">
      <c r="A28" s="106"/>
      <c r="B28" s="127">
        <f t="shared" si="1"/>
        <v>25</v>
      </c>
      <c r="C28" s="150"/>
      <c r="D28" s="139"/>
      <c r="E28" s="148"/>
      <c r="F28" s="146" t="s">
        <v>232</v>
      </c>
      <c r="G28" s="130" t="s">
        <v>233</v>
      </c>
      <c r="H28" s="132" t="s">
        <v>168</v>
      </c>
      <c r="I28" s="131"/>
      <c r="J28" s="131"/>
      <c r="K28" s="132" t="s">
        <v>234</v>
      </c>
      <c r="L28" s="132" t="s">
        <v>235</v>
      </c>
      <c r="M28" s="134"/>
      <c r="N28" s="135" t="s">
        <v>84</v>
      </c>
      <c r="O28" s="135" t="s">
        <v>86</v>
      </c>
      <c r="P28" s="135" t="s">
        <v>86</v>
      </c>
      <c r="Q28" s="135" t="s">
        <v>86</v>
      </c>
      <c r="R28" s="136" t="s">
        <v>157</v>
      </c>
      <c r="S28" s="136" t="s">
        <v>236</v>
      </c>
      <c r="T28" s="137"/>
      <c r="U28" s="106"/>
      <c r="V28" s="111"/>
      <c r="W28" s="106"/>
      <c r="X28" s="106"/>
      <c r="Y28" s="106"/>
      <c r="Z28" s="106"/>
      <c r="AA28" s="106"/>
      <c r="AB28" s="106"/>
      <c r="AC28" s="106"/>
      <c r="AD28" s="110"/>
      <c r="AE28" s="110"/>
      <c r="AF28" s="110"/>
    </row>
    <row r="29">
      <c r="A29" s="106"/>
      <c r="B29" s="127">
        <f t="shared" si="1"/>
        <v>26</v>
      </c>
      <c r="C29" s="147"/>
      <c r="D29" s="139"/>
      <c r="E29" s="148"/>
      <c r="F29" s="151"/>
      <c r="G29" s="130" t="s">
        <v>233</v>
      </c>
      <c r="H29" s="132" t="s">
        <v>237</v>
      </c>
      <c r="I29" s="131"/>
      <c r="J29" s="131"/>
      <c r="K29" s="132" t="s">
        <v>238</v>
      </c>
      <c r="L29" s="132" t="s">
        <v>173</v>
      </c>
      <c r="M29" s="134"/>
      <c r="N29" s="135" t="s">
        <v>84</v>
      </c>
      <c r="O29" s="135" t="s">
        <v>86</v>
      </c>
      <c r="P29" s="135" t="s">
        <v>86</v>
      </c>
      <c r="Q29" s="135" t="s">
        <v>86</v>
      </c>
      <c r="R29" s="136" t="s">
        <v>157</v>
      </c>
      <c r="S29" s="137"/>
      <c r="T29" s="137"/>
      <c r="U29" s="106"/>
      <c r="V29" s="111"/>
      <c r="W29" s="106"/>
      <c r="X29" s="106"/>
      <c r="Y29" s="106"/>
      <c r="Z29" s="106"/>
      <c r="AA29" s="106"/>
      <c r="AB29" s="106"/>
      <c r="AC29" s="106"/>
      <c r="AD29" s="110"/>
      <c r="AE29" s="110"/>
      <c r="AF29" s="110"/>
    </row>
    <row r="30">
      <c r="A30" s="106"/>
      <c r="B30" s="127">
        <f t="shared" si="1"/>
        <v>27</v>
      </c>
      <c r="C30" s="147"/>
      <c r="D30" s="139"/>
      <c r="E30" s="148"/>
      <c r="F30" s="151"/>
      <c r="G30" s="130" t="s">
        <v>239</v>
      </c>
      <c r="H30" s="132" t="s">
        <v>168</v>
      </c>
      <c r="I30" s="131"/>
      <c r="J30" s="131"/>
      <c r="K30" s="132" t="s">
        <v>240</v>
      </c>
      <c r="L30" s="132" t="s">
        <v>173</v>
      </c>
      <c r="M30" s="134"/>
      <c r="N30" s="135" t="s">
        <v>84</v>
      </c>
      <c r="O30" s="135" t="s">
        <v>86</v>
      </c>
      <c r="P30" s="135" t="s">
        <v>86</v>
      </c>
      <c r="Q30" s="135" t="s">
        <v>86</v>
      </c>
      <c r="R30" s="136" t="s">
        <v>157</v>
      </c>
      <c r="S30" s="137"/>
      <c r="T30" s="137"/>
      <c r="U30" s="106"/>
      <c r="V30" s="111"/>
      <c r="W30" s="106"/>
      <c r="X30" s="106"/>
      <c r="Y30" s="106"/>
      <c r="Z30" s="106"/>
      <c r="AA30" s="106"/>
      <c r="AB30" s="106"/>
      <c r="AC30" s="106"/>
      <c r="AD30" s="110"/>
      <c r="AE30" s="110"/>
      <c r="AF30" s="110"/>
    </row>
    <row r="31">
      <c r="A31" s="106"/>
      <c r="B31" s="127">
        <f t="shared" si="1"/>
        <v>28</v>
      </c>
      <c r="C31" s="147"/>
      <c r="D31" s="139"/>
      <c r="E31" s="148"/>
      <c r="F31" s="151"/>
      <c r="G31" s="130" t="s">
        <v>239</v>
      </c>
      <c r="H31" s="132" t="s">
        <v>237</v>
      </c>
      <c r="I31" s="131"/>
      <c r="J31" s="131"/>
      <c r="K31" s="132" t="s">
        <v>241</v>
      </c>
      <c r="L31" s="132" t="s">
        <v>173</v>
      </c>
      <c r="M31" s="134"/>
      <c r="N31" s="135" t="s">
        <v>84</v>
      </c>
      <c r="O31" s="135" t="s">
        <v>86</v>
      </c>
      <c r="P31" s="135" t="s">
        <v>86</v>
      </c>
      <c r="Q31" s="135" t="s">
        <v>86</v>
      </c>
      <c r="R31" s="136" t="s">
        <v>157</v>
      </c>
      <c r="S31" s="137"/>
      <c r="T31" s="137"/>
      <c r="U31" s="106"/>
      <c r="V31" s="111"/>
      <c r="W31" s="106"/>
      <c r="X31" s="106"/>
      <c r="Y31" s="106"/>
      <c r="Z31" s="106"/>
      <c r="AA31" s="106"/>
      <c r="AB31" s="106"/>
      <c r="AC31" s="106"/>
      <c r="AD31" s="110"/>
      <c r="AE31" s="110"/>
      <c r="AF31" s="110"/>
    </row>
    <row r="32">
      <c r="A32" s="106"/>
      <c r="B32" s="127">
        <f t="shared" si="1"/>
        <v>29</v>
      </c>
      <c r="C32" s="147"/>
      <c r="D32" s="139"/>
      <c r="E32" s="148"/>
      <c r="F32" s="151"/>
      <c r="G32" s="130" t="s">
        <v>179</v>
      </c>
      <c r="H32" s="131"/>
      <c r="I32" s="131"/>
      <c r="J32" s="131"/>
      <c r="K32" s="132" t="s">
        <v>242</v>
      </c>
      <c r="L32" s="132" t="s">
        <v>243</v>
      </c>
      <c r="M32" s="134"/>
      <c r="N32" s="135" t="s">
        <v>84</v>
      </c>
      <c r="O32" s="135" t="s">
        <v>86</v>
      </c>
      <c r="P32" s="135" t="s">
        <v>86</v>
      </c>
      <c r="Q32" s="135" t="s">
        <v>86</v>
      </c>
      <c r="R32" s="136" t="s">
        <v>157</v>
      </c>
      <c r="S32" s="137"/>
      <c r="T32" s="137"/>
      <c r="U32" s="106"/>
      <c r="V32" s="111"/>
      <c r="W32" s="106"/>
      <c r="X32" s="106"/>
      <c r="Y32" s="106"/>
      <c r="Z32" s="106"/>
      <c r="AA32" s="106"/>
      <c r="AB32" s="106"/>
      <c r="AC32" s="106"/>
      <c r="AD32" s="110"/>
      <c r="AE32" s="110"/>
      <c r="AF32" s="110"/>
    </row>
    <row r="33">
      <c r="A33" s="106"/>
      <c r="B33" s="127">
        <f t="shared" si="1"/>
        <v>30</v>
      </c>
      <c r="C33" s="147"/>
      <c r="D33" s="139"/>
      <c r="E33" s="148"/>
      <c r="F33" s="151"/>
      <c r="G33" s="130" t="s">
        <v>244</v>
      </c>
      <c r="H33" s="131"/>
      <c r="I33" s="131"/>
      <c r="J33" s="131"/>
      <c r="K33" s="132" t="s">
        <v>245</v>
      </c>
      <c r="L33" s="132" t="s">
        <v>246</v>
      </c>
      <c r="M33" s="134"/>
      <c r="N33" s="135" t="s">
        <v>85</v>
      </c>
      <c r="O33" s="135" t="s">
        <v>86</v>
      </c>
      <c r="P33" s="135" t="s">
        <v>86</v>
      </c>
      <c r="Q33" s="135" t="s">
        <v>86</v>
      </c>
      <c r="R33" s="136" t="s">
        <v>157</v>
      </c>
      <c r="S33" s="136" t="s">
        <v>247</v>
      </c>
      <c r="T33" s="152" t="s">
        <v>248</v>
      </c>
      <c r="U33" s="106"/>
      <c r="V33" s="111"/>
      <c r="W33" s="106"/>
      <c r="X33" s="106"/>
      <c r="Y33" s="106"/>
      <c r="Z33" s="106"/>
      <c r="AA33" s="106"/>
      <c r="AB33" s="106"/>
      <c r="AC33" s="106"/>
      <c r="AD33" s="110"/>
      <c r="AE33" s="110"/>
      <c r="AF33" s="110"/>
    </row>
    <row r="34">
      <c r="A34" s="106"/>
      <c r="B34" s="127">
        <f t="shared" si="1"/>
        <v>31</v>
      </c>
      <c r="C34" s="147"/>
      <c r="D34" s="139"/>
      <c r="E34" s="148"/>
      <c r="F34" s="153"/>
      <c r="G34" s="130" t="s">
        <v>249</v>
      </c>
      <c r="H34" s="131"/>
      <c r="I34" s="131"/>
      <c r="J34" s="131"/>
      <c r="K34" s="132" t="s">
        <v>250</v>
      </c>
      <c r="L34" s="132" t="s">
        <v>251</v>
      </c>
      <c r="M34" s="134"/>
      <c r="N34" s="135" t="s">
        <v>84</v>
      </c>
      <c r="O34" s="135" t="s">
        <v>86</v>
      </c>
      <c r="P34" s="135" t="s">
        <v>86</v>
      </c>
      <c r="Q34" s="135" t="s">
        <v>86</v>
      </c>
      <c r="R34" s="136" t="s">
        <v>157</v>
      </c>
      <c r="S34" s="137"/>
      <c r="T34" s="137"/>
      <c r="U34" s="106"/>
      <c r="V34" s="111"/>
      <c r="W34" s="106"/>
      <c r="X34" s="106"/>
      <c r="Y34" s="106"/>
      <c r="Z34" s="106"/>
      <c r="AA34" s="106"/>
      <c r="AB34" s="106"/>
      <c r="AC34" s="106"/>
      <c r="AD34" s="110"/>
      <c r="AE34" s="110"/>
      <c r="AF34" s="110"/>
    </row>
    <row r="35">
      <c r="A35" s="106"/>
      <c r="B35" s="127">
        <f t="shared" si="1"/>
        <v>32</v>
      </c>
      <c r="C35" s="147"/>
      <c r="D35" s="139"/>
      <c r="E35" s="140"/>
      <c r="F35" s="142" t="s">
        <v>252</v>
      </c>
      <c r="G35" s="132"/>
      <c r="H35" s="131"/>
      <c r="I35" s="131"/>
      <c r="J35" s="131"/>
      <c r="K35" s="132" t="s">
        <v>253</v>
      </c>
      <c r="L35" s="132" t="s">
        <v>254</v>
      </c>
      <c r="M35" s="134"/>
      <c r="N35" s="135" t="s">
        <v>84</v>
      </c>
      <c r="O35" s="135" t="s">
        <v>86</v>
      </c>
      <c r="P35" s="135" t="s">
        <v>86</v>
      </c>
      <c r="Q35" s="135" t="s">
        <v>86</v>
      </c>
      <c r="R35" s="136" t="s">
        <v>157</v>
      </c>
      <c r="S35" s="137"/>
      <c r="T35" s="137"/>
      <c r="U35" s="106"/>
      <c r="V35" s="111"/>
      <c r="W35" s="106"/>
      <c r="X35" s="106"/>
      <c r="Y35" s="106"/>
      <c r="Z35" s="106"/>
      <c r="AA35" s="106"/>
      <c r="AB35" s="106"/>
      <c r="AC35" s="106"/>
      <c r="AD35" s="110"/>
      <c r="AE35" s="110"/>
      <c r="AF35" s="110"/>
    </row>
    <row r="36">
      <c r="A36" s="106"/>
      <c r="B36" s="127">
        <f t="shared" si="1"/>
        <v>33</v>
      </c>
      <c r="C36" s="147"/>
      <c r="D36" s="139"/>
      <c r="E36" s="140"/>
      <c r="F36" s="130" t="s">
        <v>255</v>
      </c>
      <c r="G36" s="131"/>
      <c r="H36" s="131"/>
      <c r="I36" s="131"/>
      <c r="J36" s="131"/>
      <c r="K36" s="132" t="s">
        <v>256</v>
      </c>
      <c r="L36" s="132" t="s">
        <v>257</v>
      </c>
      <c r="M36" s="134"/>
      <c r="N36" s="135" t="s">
        <v>84</v>
      </c>
      <c r="O36" s="135" t="s">
        <v>86</v>
      </c>
      <c r="P36" s="135" t="s">
        <v>86</v>
      </c>
      <c r="Q36" s="135" t="s">
        <v>86</v>
      </c>
      <c r="R36" s="136" t="s">
        <v>157</v>
      </c>
      <c r="S36" s="137"/>
      <c r="T36" s="137"/>
      <c r="U36" s="106"/>
      <c r="V36" s="111"/>
      <c r="W36" s="106"/>
      <c r="X36" s="106"/>
      <c r="Y36" s="106"/>
      <c r="Z36" s="106"/>
      <c r="AA36" s="106"/>
      <c r="AB36" s="106"/>
      <c r="AC36" s="106"/>
      <c r="AD36" s="110"/>
      <c r="AE36" s="110"/>
      <c r="AF36" s="110"/>
    </row>
    <row r="37">
      <c r="A37" s="106"/>
      <c r="B37" s="127">
        <f t="shared" si="1"/>
        <v>34</v>
      </c>
      <c r="C37" s="147"/>
      <c r="D37" s="139"/>
      <c r="E37" s="140"/>
      <c r="F37" s="130" t="s">
        <v>174</v>
      </c>
      <c r="G37" s="131"/>
      <c r="H37" s="131"/>
      <c r="I37" s="131"/>
      <c r="J37" s="131"/>
      <c r="K37" s="132" t="s">
        <v>182</v>
      </c>
      <c r="L37" s="132" t="s">
        <v>183</v>
      </c>
      <c r="M37" s="134"/>
      <c r="N37" s="135" t="s">
        <v>84</v>
      </c>
      <c r="O37" s="135" t="s">
        <v>86</v>
      </c>
      <c r="P37" s="135" t="s">
        <v>86</v>
      </c>
      <c r="Q37" s="135" t="s">
        <v>86</v>
      </c>
      <c r="R37" s="136" t="s">
        <v>157</v>
      </c>
      <c r="S37" s="137"/>
      <c r="T37" s="137"/>
      <c r="U37" s="106"/>
      <c r="V37" s="111"/>
      <c r="W37" s="106"/>
      <c r="X37" s="106"/>
      <c r="Y37" s="106"/>
      <c r="Z37" s="106"/>
      <c r="AA37" s="106"/>
      <c r="AB37" s="106"/>
      <c r="AC37" s="106"/>
      <c r="AD37" s="110"/>
      <c r="AE37" s="110"/>
      <c r="AF37" s="110"/>
    </row>
    <row r="38">
      <c r="A38" s="106"/>
      <c r="B38" s="127">
        <f t="shared" si="1"/>
        <v>35</v>
      </c>
      <c r="C38" s="147"/>
      <c r="D38" s="139"/>
      <c r="E38" s="140"/>
      <c r="F38" s="130" t="s">
        <v>258</v>
      </c>
      <c r="G38" s="131"/>
      <c r="H38" s="131"/>
      <c r="I38" s="131"/>
      <c r="J38" s="131"/>
      <c r="K38" s="132" t="s">
        <v>259</v>
      </c>
      <c r="L38" s="132" t="s">
        <v>183</v>
      </c>
      <c r="M38" s="134"/>
      <c r="N38" s="135" t="s">
        <v>84</v>
      </c>
      <c r="O38" s="135" t="s">
        <v>86</v>
      </c>
      <c r="P38" s="135" t="s">
        <v>86</v>
      </c>
      <c r="Q38" s="135" t="s">
        <v>86</v>
      </c>
      <c r="R38" s="136" t="s">
        <v>157</v>
      </c>
      <c r="S38" s="137"/>
      <c r="T38" s="137"/>
      <c r="U38" s="106"/>
      <c r="V38" s="111"/>
      <c r="W38" s="106"/>
      <c r="X38" s="106"/>
      <c r="Y38" s="106"/>
      <c r="Z38" s="106"/>
      <c r="AA38" s="106"/>
      <c r="AB38" s="106"/>
      <c r="AC38" s="106"/>
      <c r="AD38" s="110"/>
      <c r="AE38" s="110"/>
      <c r="AF38" s="110"/>
    </row>
    <row r="39">
      <c r="A39" s="106"/>
      <c r="B39" s="127">
        <f t="shared" si="1"/>
        <v>36</v>
      </c>
      <c r="C39" s="147"/>
      <c r="D39" s="139"/>
      <c r="E39" s="140"/>
      <c r="F39" s="129" t="s">
        <v>260</v>
      </c>
      <c r="G39" s="131"/>
      <c r="H39" s="131"/>
      <c r="I39" s="131"/>
      <c r="J39" s="131"/>
      <c r="K39" s="132" t="s">
        <v>261</v>
      </c>
      <c r="L39" s="132" t="s">
        <v>262</v>
      </c>
      <c r="M39" s="134"/>
      <c r="N39" s="135" t="s">
        <v>84</v>
      </c>
      <c r="O39" s="135" t="s">
        <v>86</v>
      </c>
      <c r="P39" s="135" t="s">
        <v>86</v>
      </c>
      <c r="Q39" s="135" t="s">
        <v>86</v>
      </c>
      <c r="R39" s="136" t="s">
        <v>157</v>
      </c>
      <c r="S39" s="137"/>
      <c r="T39" s="137"/>
      <c r="U39" s="106"/>
      <c r="V39" s="111"/>
      <c r="W39" s="106"/>
      <c r="X39" s="106"/>
      <c r="Y39" s="106"/>
      <c r="Z39" s="106"/>
      <c r="AA39" s="106"/>
      <c r="AB39" s="106"/>
      <c r="AC39" s="106"/>
      <c r="AD39" s="110"/>
      <c r="AE39" s="110"/>
      <c r="AF39" s="110"/>
    </row>
    <row r="40">
      <c r="A40" s="106"/>
      <c r="B40" s="127">
        <f t="shared" si="1"/>
        <v>37</v>
      </c>
      <c r="C40" s="150"/>
      <c r="D40" s="139"/>
      <c r="E40" s="145" t="s">
        <v>116</v>
      </c>
      <c r="F40" s="146" t="s">
        <v>263</v>
      </c>
      <c r="G40" s="130" t="s">
        <v>190</v>
      </c>
      <c r="H40" s="131"/>
      <c r="I40" s="131"/>
      <c r="J40" s="131"/>
      <c r="K40" s="132" t="s">
        <v>191</v>
      </c>
      <c r="L40" s="132" t="s">
        <v>192</v>
      </c>
      <c r="M40" s="134"/>
      <c r="N40" s="135" t="s">
        <v>84</v>
      </c>
      <c r="O40" s="135" t="s">
        <v>86</v>
      </c>
      <c r="P40" s="135" t="s">
        <v>86</v>
      </c>
      <c r="Q40" s="135" t="s">
        <v>86</v>
      </c>
      <c r="R40" s="136" t="s">
        <v>157</v>
      </c>
      <c r="S40" s="136" t="s">
        <v>264</v>
      </c>
      <c r="T40" s="137"/>
      <c r="U40" s="106"/>
      <c r="V40" s="111"/>
      <c r="W40" s="106"/>
      <c r="X40" s="106"/>
      <c r="Y40" s="106"/>
      <c r="Z40" s="106"/>
      <c r="AA40" s="106"/>
      <c r="AB40" s="106"/>
      <c r="AC40" s="106"/>
      <c r="AD40" s="110"/>
      <c r="AE40" s="110"/>
      <c r="AF40" s="110"/>
    </row>
    <row r="41">
      <c r="A41" s="106"/>
      <c r="B41" s="127">
        <f t="shared" si="1"/>
        <v>38</v>
      </c>
      <c r="C41" s="150"/>
      <c r="D41" s="139"/>
      <c r="E41" s="148"/>
      <c r="F41" s="149"/>
      <c r="G41" s="130" t="s">
        <v>193</v>
      </c>
      <c r="H41" s="131"/>
      <c r="I41" s="131"/>
      <c r="J41" s="131"/>
      <c r="K41" s="132" t="s">
        <v>194</v>
      </c>
      <c r="L41" s="132" t="s">
        <v>195</v>
      </c>
      <c r="M41" s="134"/>
      <c r="N41" s="135" t="s">
        <v>84</v>
      </c>
      <c r="O41" s="135" t="s">
        <v>86</v>
      </c>
      <c r="P41" s="135" t="s">
        <v>86</v>
      </c>
      <c r="Q41" s="135" t="s">
        <v>86</v>
      </c>
      <c r="R41" s="136" t="s">
        <v>157</v>
      </c>
      <c r="S41" s="137"/>
      <c r="T41" s="137"/>
      <c r="U41" s="106"/>
      <c r="V41" s="111"/>
      <c r="W41" s="106"/>
      <c r="X41" s="106"/>
      <c r="Y41" s="106"/>
      <c r="Z41" s="106"/>
      <c r="AA41" s="106"/>
      <c r="AB41" s="106"/>
      <c r="AC41" s="106"/>
      <c r="AD41" s="110"/>
      <c r="AE41" s="110"/>
      <c r="AF41" s="110"/>
    </row>
    <row r="42">
      <c r="A42" s="106"/>
      <c r="B42" s="127">
        <f t="shared" si="1"/>
        <v>39</v>
      </c>
      <c r="C42" s="150"/>
      <c r="D42" s="139"/>
      <c r="E42" s="148"/>
      <c r="F42" s="149"/>
      <c r="G42" s="130" t="s">
        <v>197</v>
      </c>
      <c r="H42" s="132" t="s">
        <v>142</v>
      </c>
      <c r="I42" s="132" t="s">
        <v>198</v>
      </c>
      <c r="J42" s="131"/>
      <c r="K42" s="132" t="s">
        <v>199</v>
      </c>
      <c r="L42" s="132" t="s">
        <v>200</v>
      </c>
      <c r="M42" s="134"/>
      <c r="N42" s="135" t="s">
        <v>84</v>
      </c>
      <c r="O42" s="135" t="s">
        <v>86</v>
      </c>
      <c r="P42" s="135" t="s">
        <v>86</v>
      </c>
      <c r="Q42" s="135" t="s">
        <v>86</v>
      </c>
      <c r="R42" s="136" t="s">
        <v>157</v>
      </c>
      <c r="S42" s="137"/>
      <c r="T42" s="137"/>
      <c r="U42" s="106"/>
      <c r="V42" s="111"/>
      <c r="W42" s="106"/>
      <c r="X42" s="106"/>
      <c r="Y42" s="106"/>
      <c r="Z42" s="106"/>
      <c r="AA42" s="106"/>
      <c r="AB42" s="106"/>
      <c r="AC42" s="106"/>
      <c r="AD42" s="110"/>
      <c r="AE42" s="110"/>
      <c r="AF42" s="110"/>
    </row>
    <row r="43">
      <c r="A43" s="106"/>
      <c r="B43" s="127">
        <f t="shared" si="1"/>
        <v>40</v>
      </c>
      <c r="C43" s="147"/>
      <c r="D43" s="139"/>
      <c r="E43" s="148"/>
      <c r="F43" s="149"/>
      <c r="G43" s="130" t="s">
        <v>197</v>
      </c>
      <c r="H43" s="132" t="s">
        <v>142</v>
      </c>
      <c r="I43" s="132" t="s">
        <v>201</v>
      </c>
      <c r="J43" s="132" t="s">
        <v>202</v>
      </c>
      <c r="K43" s="132" t="s">
        <v>203</v>
      </c>
      <c r="L43" s="132" t="s">
        <v>204</v>
      </c>
      <c r="M43" s="134"/>
      <c r="N43" s="135" t="s">
        <v>84</v>
      </c>
      <c r="O43" s="135" t="s">
        <v>86</v>
      </c>
      <c r="P43" s="135" t="s">
        <v>86</v>
      </c>
      <c r="Q43" s="135" t="s">
        <v>86</v>
      </c>
      <c r="R43" s="136" t="s">
        <v>157</v>
      </c>
      <c r="S43" s="137"/>
      <c r="T43" s="137"/>
      <c r="U43" s="106"/>
      <c r="V43" s="111"/>
      <c r="W43" s="106"/>
      <c r="X43" s="106"/>
      <c r="Y43" s="106"/>
      <c r="Z43" s="106"/>
      <c r="AA43" s="106"/>
      <c r="AB43" s="106"/>
      <c r="AC43" s="106"/>
      <c r="AD43" s="110"/>
      <c r="AE43" s="110"/>
      <c r="AF43" s="110"/>
    </row>
    <row r="44">
      <c r="A44" s="106"/>
      <c r="B44" s="127">
        <f t="shared" si="1"/>
        <v>41</v>
      </c>
      <c r="C44" s="147"/>
      <c r="D44" s="139"/>
      <c r="E44" s="148"/>
      <c r="F44" s="149"/>
      <c r="G44" s="130" t="s">
        <v>197</v>
      </c>
      <c r="H44" s="132" t="s">
        <v>142</v>
      </c>
      <c r="I44" s="132" t="s">
        <v>201</v>
      </c>
      <c r="J44" s="132" t="s">
        <v>205</v>
      </c>
      <c r="K44" s="132" t="s">
        <v>206</v>
      </c>
      <c r="L44" s="132" t="s">
        <v>207</v>
      </c>
      <c r="M44" s="134"/>
      <c r="N44" s="135" t="s">
        <v>84</v>
      </c>
      <c r="O44" s="135" t="s">
        <v>86</v>
      </c>
      <c r="P44" s="135" t="s">
        <v>86</v>
      </c>
      <c r="Q44" s="135" t="s">
        <v>86</v>
      </c>
      <c r="R44" s="136" t="s">
        <v>157</v>
      </c>
      <c r="S44" s="137"/>
      <c r="T44" s="137"/>
      <c r="U44" s="106"/>
      <c r="V44" s="111"/>
      <c r="W44" s="106"/>
      <c r="X44" s="106"/>
      <c r="Y44" s="106"/>
      <c r="Z44" s="106"/>
      <c r="AA44" s="106"/>
      <c r="AB44" s="106"/>
      <c r="AC44" s="106"/>
      <c r="AD44" s="110"/>
      <c r="AE44" s="110"/>
      <c r="AF44" s="110"/>
    </row>
    <row r="45">
      <c r="A45" s="106"/>
      <c r="B45" s="127">
        <f t="shared" si="1"/>
        <v>42</v>
      </c>
      <c r="C45" s="147"/>
      <c r="D45" s="139"/>
      <c r="E45" s="148"/>
      <c r="F45" s="149"/>
      <c r="G45" s="130" t="s">
        <v>197</v>
      </c>
      <c r="H45" s="132" t="s">
        <v>142</v>
      </c>
      <c r="I45" s="132" t="s">
        <v>201</v>
      </c>
      <c r="J45" s="132" t="s">
        <v>208</v>
      </c>
      <c r="K45" s="132" t="s">
        <v>209</v>
      </c>
      <c r="L45" s="132" t="s">
        <v>210</v>
      </c>
      <c r="M45" s="134"/>
      <c r="N45" s="135" t="s">
        <v>84</v>
      </c>
      <c r="O45" s="135" t="s">
        <v>86</v>
      </c>
      <c r="P45" s="135" t="s">
        <v>86</v>
      </c>
      <c r="Q45" s="135" t="s">
        <v>86</v>
      </c>
      <c r="R45" s="136" t="s">
        <v>157</v>
      </c>
      <c r="S45" s="137"/>
      <c r="T45" s="137"/>
      <c r="U45" s="106"/>
      <c r="V45" s="111"/>
      <c r="W45" s="106"/>
      <c r="X45" s="106"/>
      <c r="Y45" s="106"/>
      <c r="Z45" s="106"/>
      <c r="AA45" s="106"/>
      <c r="AB45" s="106"/>
      <c r="AC45" s="106"/>
      <c r="AD45" s="110"/>
      <c r="AE45" s="110"/>
      <c r="AF45" s="110"/>
    </row>
    <row r="46">
      <c r="A46" s="106"/>
      <c r="B46" s="127">
        <f t="shared" si="1"/>
        <v>43</v>
      </c>
      <c r="C46" s="147"/>
      <c r="D46" s="139"/>
      <c r="E46" s="148"/>
      <c r="F46" s="149"/>
      <c r="G46" s="130" t="s">
        <v>197</v>
      </c>
      <c r="H46" s="132" t="s">
        <v>142</v>
      </c>
      <c r="I46" s="132" t="s">
        <v>201</v>
      </c>
      <c r="J46" s="132" t="s">
        <v>211</v>
      </c>
      <c r="K46" s="132" t="s">
        <v>212</v>
      </c>
      <c r="L46" s="132" t="s">
        <v>213</v>
      </c>
      <c r="M46" s="134"/>
      <c r="N46" s="135" t="s">
        <v>84</v>
      </c>
      <c r="O46" s="135" t="s">
        <v>86</v>
      </c>
      <c r="P46" s="135" t="s">
        <v>86</v>
      </c>
      <c r="Q46" s="135" t="s">
        <v>86</v>
      </c>
      <c r="R46" s="136" t="s">
        <v>157</v>
      </c>
      <c r="S46" s="137"/>
      <c r="T46" s="137"/>
      <c r="U46" s="106"/>
      <c r="V46" s="111"/>
      <c r="W46" s="106"/>
      <c r="X46" s="106"/>
      <c r="Y46" s="106"/>
      <c r="Z46" s="106"/>
      <c r="AA46" s="106"/>
      <c r="AB46" s="106"/>
      <c r="AC46" s="106"/>
      <c r="AD46" s="110"/>
      <c r="AE46" s="110"/>
      <c r="AF46" s="110"/>
    </row>
    <row r="47">
      <c r="A47" s="106"/>
      <c r="B47" s="127">
        <f t="shared" si="1"/>
        <v>44</v>
      </c>
      <c r="C47" s="147"/>
      <c r="D47" s="139"/>
      <c r="E47" s="148"/>
      <c r="F47" s="149"/>
      <c r="G47" s="130" t="s">
        <v>214</v>
      </c>
      <c r="H47" s="131"/>
      <c r="I47" s="131"/>
      <c r="J47" s="131"/>
      <c r="K47" s="132" t="s">
        <v>215</v>
      </c>
      <c r="L47" s="132" t="s">
        <v>216</v>
      </c>
      <c r="M47" s="134"/>
      <c r="N47" s="135" t="s">
        <v>84</v>
      </c>
      <c r="O47" s="135" t="s">
        <v>86</v>
      </c>
      <c r="P47" s="135" t="s">
        <v>86</v>
      </c>
      <c r="Q47" s="135" t="s">
        <v>86</v>
      </c>
      <c r="R47" s="136" t="s">
        <v>157</v>
      </c>
      <c r="S47" s="137"/>
      <c r="T47" s="137"/>
      <c r="U47" s="106"/>
      <c r="V47" s="111"/>
      <c r="W47" s="106"/>
      <c r="X47" s="106"/>
      <c r="Y47" s="106"/>
      <c r="Z47" s="106"/>
      <c r="AA47" s="106"/>
      <c r="AB47" s="106"/>
      <c r="AC47" s="106"/>
      <c r="AD47" s="110"/>
      <c r="AE47" s="110"/>
      <c r="AF47" s="110"/>
    </row>
    <row r="48">
      <c r="A48" s="106"/>
      <c r="B48" s="127">
        <f t="shared" si="1"/>
        <v>45</v>
      </c>
      <c r="C48" s="147"/>
      <c r="D48" s="139"/>
      <c r="E48" s="148"/>
      <c r="F48" s="146" t="s">
        <v>217</v>
      </c>
      <c r="G48" s="130" t="s">
        <v>218</v>
      </c>
      <c r="H48" s="131"/>
      <c r="I48" s="131"/>
      <c r="J48" s="131"/>
      <c r="K48" s="132" t="s">
        <v>219</v>
      </c>
      <c r="L48" s="132" t="s">
        <v>220</v>
      </c>
      <c r="M48" s="134"/>
      <c r="N48" s="135" t="s">
        <v>84</v>
      </c>
      <c r="O48" s="135" t="s">
        <v>86</v>
      </c>
      <c r="P48" s="135" t="s">
        <v>86</v>
      </c>
      <c r="Q48" s="135" t="s">
        <v>86</v>
      </c>
      <c r="R48" s="136" t="s">
        <v>157</v>
      </c>
      <c r="S48" s="136" t="s">
        <v>265</v>
      </c>
      <c r="T48" s="137"/>
      <c r="U48" s="106"/>
      <c r="V48" s="111"/>
      <c r="W48" s="106"/>
      <c r="X48" s="106"/>
      <c r="Y48" s="106"/>
      <c r="Z48" s="106"/>
      <c r="AA48" s="106"/>
      <c r="AB48" s="106"/>
      <c r="AC48" s="106"/>
      <c r="AD48" s="110"/>
      <c r="AE48" s="110"/>
      <c r="AF48" s="110"/>
    </row>
    <row r="49">
      <c r="A49" s="106"/>
      <c r="B49" s="127">
        <f t="shared" si="1"/>
        <v>46</v>
      </c>
      <c r="C49" s="147"/>
      <c r="D49" s="139"/>
      <c r="E49" s="148"/>
      <c r="F49" s="149"/>
      <c r="G49" s="130" t="s">
        <v>198</v>
      </c>
      <c r="H49" s="132" t="s">
        <v>221</v>
      </c>
      <c r="I49" s="131"/>
      <c r="J49" s="131"/>
      <c r="K49" s="132" t="s">
        <v>222</v>
      </c>
      <c r="L49" s="132" t="s">
        <v>223</v>
      </c>
      <c r="M49" s="134"/>
      <c r="N49" s="135" t="s">
        <v>84</v>
      </c>
      <c r="O49" s="135" t="s">
        <v>86</v>
      </c>
      <c r="P49" s="135" t="s">
        <v>86</v>
      </c>
      <c r="Q49" s="135" t="s">
        <v>86</v>
      </c>
      <c r="R49" s="136" t="s">
        <v>157</v>
      </c>
      <c r="S49" s="137"/>
      <c r="T49" s="137"/>
      <c r="U49" s="106"/>
      <c r="V49" s="111"/>
      <c r="W49" s="106"/>
      <c r="X49" s="106"/>
      <c r="Y49" s="106"/>
      <c r="Z49" s="106"/>
      <c r="AA49" s="106"/>
      <c r="AB49" s="106"/>
      <c r="AC49" s="106"/>
      <c r="AD49" s="110"/>
      <c r="AE49" s="110"/>
      <c r="AF49" s="110"/>
    </row>
    <row r="50">
      <c r="A50" s="106"/>
      <c r="B50" s="127">
        <f t="shared" si="1"/>
        <v>47</v>
      </c>
      <c r="C50" s="147"/>
      <c r="D50" s="139"/>
      <c r="E50" s="148"/>
      <c r="F50" s="149"/>
      <c r="G50" s="130" t="s">
        <v>198</v>
      </c>
      <c r="H50" s="132" t="s">
        <v>224</v>
      </c>
      <c r="I50" s="131"/>
      <c r="J50" s="131"/>
      <c r="K50" s="132" t="s">
        <v>225</v>
      </c>
      <c r="L50" s="132" t="s">
        <v>226</v>
      </c>
      <c r="M50" s="134"/>
      <c r="N50" s="135" t="s">
        <v>84</v>
      </c>
      <c r="O50" s="135" t="s">
        <v>86</v>
      </c>
      <c r="P50" s="135" t="s">
        <v>86</v>
      </c>
      <c r="Q50" s="135" t="s">
        <v>86</v>
      </c>
      <c r="R50" s="136" t="s">
        <v>157</v>
      </c>
      <c r="S50" s="137"/>
      <c r="T50" s="137"/>
      <c r="U50" s="106"/>
      <c r="V50" s="111"/>
      <c r="W50" s="106"/>
      <c r="X50" s="106"/>
      <c r="Y50" s="106"/>
      <c r="Z50" s="106"/>
      <c r="AA50" s="106"/>
      <c r="AB50" s="106"/>
      <c r="AC50" s="106"/>
      <c r="AD50" s="110"/>
      <c r="AE50" s="110"/>
      <c r="AF50" s="110"/>
    </row>
    <row r="51">
      <c r="A51" s="106"/>
      <c r="B51" s="127">
        <f t="shared" si="1"/>
        <v>48</v>
      </c>
      <c r="C51" s="147"/>
      <c r="D51" s="139"/>
      <c r="E51" s="148"/>
      <c r="F51" s="149"/>
      <c r="G51" s="130" t="s">
        <v>198</v>
      </c>
      <c r="H51" s="132" t="s">
        <v>228</v>
      </c>
      <c r="I51" s="131"/>
      <c r="J51" s="131"/>
      <c r="K51" s="132" t="s">
        <v>229</v>
      </c>
      <c r="L51" s="132" t="s">
        <v>226</v>
      </c>
      <c r="M51" s="134"/>
      <c r="N51" s="135" t="s">
        <v>84</v>
      </c>
      <c r="O51" s="135" t="s">
        <v>86</v>
      </c>
      <c r="P51" s="135" t="s">
        <v>86</v>
      </c>
      <c r="Q51" s="135" t="s">
        <v>86</v>
      </c>
      <c r="R51" s="136" t="s">
        <v>157</v>
      </c>
      <c r="S51" s="136" t="s">
        <v>266</v>
      </c>
      <c r="T51" s="137"/>
      <c r="U51" s="106"/>
      <c r="V51" s="111"/>
      <c r="W51" s="106"/>
      <c r="X51" s="106"/>
      <c r="Y51" s="106"/>
      <c r="Z51" s="106"/>
      <c r="AA51" s="106"/>
      <c r="AB51" s="106"/>
      <c r="AC51" s="106"/>
      <c r="AD51" s="110"/>
      <c r="AE51" s="110"/>
      <c r="AF51" s="110"/>
    </row>
    <row r="52">
      <c r="A52" s="106"/>
      <c r="B52" s="127">
        <f t="shared" si="1"/>
        <v>49</v>
      </c>
      <c r="C52" s="147"/>
      <c r="D52" s="139"/>
      <c r="E52" s="148"/>
      <c r="F52" s="149"/>
      <c r="G52" s="130" t="s">
        <v>198</v>
      </c>
      <c r="H52" s="132" t="s">
        <v>230</v>
      </c>
      <c r="I52" s="131"/>
      <c r="J52" s="131"/>
      <c r="K52" s="132" t="s">
        <v>231</v>
      </c>
      <c r="L52" s="132" t="s">
        <v>226</v>
      </c>
      <c r="M52" s="134"/>
      <c r="N52" s="135" t="s">
        <v>84</v>
      </c>
      <c r="O52" s="135" t="s">
        <v>86</v>
      </c>
      <c r="P52" s="135" t="s">
        <v>86</v>
      </c>
      <c r="Q52" s="135" t="s">
        <v>86</v>
      </c>
      <c r="R52" s="136" t="s">
        <v>157</v>
      </c>
      <c r="S52" s="137"/>
      <c r="T52" s="137"/>
      <c r="U52" s="106"/>
      <c r="V52" s="111"/>
      <c r="W52" s="106"/>
      <c r="X52" s="106"/>
      <c r="Y52" s="106"/>
      <c r="Z52" s="106"/>
      <c r="AA52" s="106"/>
      <c r="AB52" s="106"/>
      <c r="AC52" s="106"/>
      <c r="AD52" s="110"/>
      <c r="AE52" s="110"/>
      <c r="AF52" s="110"/>
    </row>
    <row r="53">
      <c r="A53" s="106"/>
      <c r="B53" s="127">
        <f t="shared" si="1"/>
        <v>50</v>
      </c>
      <c r="C53" s="147"/>
      <c r="D53" s="139"/>
      <c r="E53" s="148"/>
      <c r="F53" s="146" t="s">
        <v>267</v>
      </c>
      <c r="G53" s="130" t="s">
        <v>233</v>
      </c>
      <c r="H53" s="132" t="s">
        <v>168</v>
      </c>
      <c r="I53" s="131"/>
      <c r="J53" s="131"/>
      <c r="K53" s="132" t="s">
        <v>268</v>
      </c>
      <c r="L53" s="132" t="s">
        <v>235</v>
      </c>
      <c r="M53" s="134"/>
      <c r="N53" s="135" t="s">
        <v>84</v>
      </c>
      <c r="O53" s="135" t="s">
        <v>86</v>
      </c>
      <c r="P53" s="135" t="s">
        <v>86</v>
      </c>
      <c r="Q53" s="135" t="s">
        <v>86</v>
      </c>
      <c r="R53" s="136" t="s">
        <v>157</v>
      </c>
      <c r="S53" s="136" t="s">
        <v>236</v>
      </c>
      <c r="T53" s="137"/>
      <c r="U53" s="106"/>
      <c r="V53" s="111"/>
      <c r="W53" s="106"/>
      <c r="X53" s="106"/>
      <c r="Y53" s="106"/>
      <c r="Z53" s="106"/>
      <c r="AA53" s="106"/>
      <c r="AB53" s="106"/>
      <c r="AC53" s="106"/>
      <c r="AD53" s="110"/>
      <c r="AE53" s="110"/>
      <c r="AF53" s="110"/>
    </row>
    <row r="54">
      <c r="A54" s="106"/>
      <c r="B54" s="127">
        <f t="shared" si="1"/>
        <v>51</v>
      </c>
      <c r="C54" s="147"/>
      <c r="D54" s="139"/>
      <c r="E54" s="148"/>
      <c r="F54" s="149"/>
      <c r="G54" s="130" t="s">
        <v>233</v>
      </c>
      <c r="H54" s="132" t="s">
        <v>237</v>
      </c>
      <c r="I54" s="131"/>
      <c r="J54" s="131"/>
      <c r="K54" s="132" t="s">
        <v>269</v>
      </c>
      <c r="L54" s="132" t="s">
        <v>173</v>
      </c>
      <c r="M54" s="134"/>
      <c r="N54" s="135" t="s">
        <v>84</v>
      </c>
      <c r="O54" s="135" t="s">
        <v>86</v>
      </c>
      <c r="P54" s="135" t="s">
        <v>86</v>
      </c>
      <c r="Q54" s="135" t="s">
        <v>86</v>
      </c>
      <c r="R54" s="136" t="s">
        <v>157</v>
      </c>
      <c r="S54" s="136" t="s">
        <v>270</v>
      </c>
      <c r="T54" s="137"/>
      <c r="U54" s="106"/>
      <c r="V54" s="111"/>
      <c r="W54" s="106"/>
      <c r="X54" s="106"/>
      <c r="Y54" s="106"/>
      <c r="Z54" s="106"/>
      <c r="AA54" s="106"/>
      <c r="AB54" s="106"/>
      <c r="AC54" s="106"/>
      <c r="AD54" s="110"/>
      <c r="AE54" s="110"/>
      <c r="AF54" s="110"/>
    </row>
    <row r="55">
      <c r="A55" s="106"/>
      <c r="B55" s="127">
        <f t="shared" si="1"/>
        <v>52</v>
      </c>
      <c r="C55" s="147"/>
      <c r="D55" s="139"/>
      <c r="E55" s="148"/>
      <c r="F55" s="149"/>
      <c r="G55" s="130" t="s">
        <v>239</v>
      </c>
      <c r="H55" s="132" t="s">
        <v>168</v>
      </c>
      <c r="I55" s="131"/>
      <c r="J55" s="131"/>
      <c r="K55" s="132" t="s">
        <v>271</v>
      </c>
      <c r="L55" s="132" t="s">
        <v>173</v>
      </c>
      <c r="M55" s="134"/>
      <c r="N55" s="135" t="s">
        <v>84</v>
      </c>
      <c r="O55" s="135" t="s">
        <v>86</v>
      </c>
      <c r="P55" s="135" t="s">
        <v>86</v>
      </c>
      <c r="Q55" s="135" t="s">
        <v>86</v>
      </c>
      <c r="R55" s="136" t="s">
        <v>157</v>
      </c>
      <c r="S55" s="136" t="s">
        <v>272</v>
      </c>
      <c r="T55" s="137"/>
      <c r="U55" s="106"/>
      <c r="V55" s="111"/>
      <c r="W55" s="106"/>
      <c r="X55" s="106"/>
      <c r="Y55" s="106"/>
      <c r="Z55" s="106"/>
      <c r="AA55" s="106"/>
      <c r="AB55" s="106"/>
      <c r="AC55" s="106"/>
      <c r="AD55" s="110"/>
      <c r="AE55" s="110"/>
      <c r="AF55" s="110"/>
    </row>
    <row r="56">
      <c r="A56" s="106"/>
      <c r="B56" s="127">
        <f t="shared" si="1"/>
        <v>53</v>
      </c>
      <c r="C56" s="147"/>
      <c r="D56" s="139"/>
      <c r="E56" s="148"/>
      <c r="F56" s="149"/>
      <c r="G56" s="130" t="s">
        <v>239</v>
      </c>
      <c r="H56" s="132" t="s">
        <v>237</v>
      </c>
      <c r="I56" s="131"/>
      <c r="J56" s="131"/>
      <c r="K56" s="132" t="s">
        <v>273</v>
      </c>
      <c r="L56" s="132" t="s">
        <v>173</v>
      </c>
      <c r="M56" s="134"/>
      <c r="N56" s="135" t="s">
        <v>84</v>
      </c>
      <c r="O56" s="135" t="s">
        <v>86</v>
      </c>
      <c r="P56" s="135" t="s">
        <v>86</v>
      </c>
      <c r="Q56" s="135" t="s">
        <v>86</v>
      </c>
      <c r="R56" s="136" t="s">
        <v>157</v>
      </c>
      <c r="S56" s="136" t="s">
        <v>272</v>
      </c>
      <c r="T56" s="137"/>
      <c r="U56" s="106"/>
      <c r="V56" s="111"/>
      <c r="W56" s="106"/>
      <c r="X56" s="106"/>
      <c r="Y56" s="106"/>
      <c r="Z56" s="106"/>
      <c r="AA56" s="106"/>
      <c r="AB56" s="106"/>
      <c r="AC56" s="106"/>
      <c r="AD56" s="110"/>
      <c r="AE56" s="110"/>
      <c r="AF56" s="110"/>
    </row>
    <row r="57">
      <c r="A57" s="106"/>
      <c r="B57" s="127">
        <f t="shared" si="1"/>
        <v>54</v>
      </c>
      <c r="C57" s="147"/>
      <c r="D57" s="139"/>
      <c r="E57" s="148"/>
      <c r="F57" s="149"/>
      <c r="G57" s="130" t="s">
        <v>179</v>
      </c>
      <c r="H57" s="131"/>
      <c r="I57" s="131"/>
      <c r="J57" s="131"/>
      <c r="K57" s="132" t="s">
        <v>274</v>
      </c>
      <c r="L57" s="132" t="s">
        <v>243</v>
      </c>
      <c r="M57" s="134"/>
      <c r="N57" s="135" t="s">
        <v>84</v>
      </c>
      <c r="O57" s="135" t="s">
        <v>86</v>
      </c>
      <c r="P57" s="135" t="s">
        <v>86</v>
      </c>
      <c r="Q57" s="135" t="s">
        <v>86</v>
      </c>
      <c r="R57" s="136" t="s">
        <v>157</v>
      </c>
      <c r="S57" s="137"/>
      <c r="T57" s="137"/>
      <c r="U57" s="106"/>
      <c r="V57" s="111"/>
      <c r="W57" s="106"/>
      <c r="X57" s="106"/>
      <c r="Y57" s="106"/>
      <c r="Z57" s="106"/>
      <c r="AA57" s="106"/>
      <c r="AB57" s="106"/>
      <c r="AC57" s="106"/>
      <c r="AD57" s="110"/>
      <c r="AE57" s="110"/>
      <c r="AF57" s="110"/>
    </row>
    <row r="58">
      <c r="A58" s="106"/>
      <c r="B58" s="127">
        <f t="shared" si="1"/>
        <v>55</v>
      </c>
      <c r="C58" s="147"/>
      <c r="D58" s="139"/>
      <c r="E58" s="148"/>
      <c r="F58" s="149"/>
      <c r="G58" s="130" t="s">
        <v>244</v>
      </c>
      <c r="H58" s="131"/>
      <c r="I58" s="131"/>
      <c r="J58" s="131"/>
      <c r="K58" s="132" t="s">
        <v>275</v>
      </c>
      <c r="L58" s="132" t="s">
        <v>246</v>
      </c>
      <c r="M58" s="134"/>
      <c r="N58" s="135" t="s">
        <v>85</v>
      </c>
      <c r="O58" s="135" t="s">
        <v>86</v>
      </c>
      <c r="P58" s="135" t="s">
        <v>86</v>
      </c>
      <c r="Q58" s="135" t="s">
        <v>86</v>
      </c>
      <c r="R58" s="136" t="s">
        <v>157</v>
      </c>
      <c r="S58" s="136" t="s">
        <v>247</v>
      </c>
      <c r="T58" s="154" t="s">
        <v>248</v>
      </c>
      <c r="U58" s="106"/>
      <c r="V58" s="111"/>
      <c r="W58" s="106"/>
      <c r="X58" s="106"/>
      <c r="Y58" s="106"/>
      <c r="Z58" s="106"/>
      <c r="AA58" s="106"/>
      <c r="AB58" s="106"/>
      <c r="AC58" s="106"/>
      <c r="AD58" s="110"/>
      <c r="AE58" s="110"/>
      <c r="AF58" s="110"/>
    </row>
    <row r="59">
      <c r="A59" s="106"/>
      <c r="B59" s="127">
        <f t="shared" si="1"/>
        <v>56</v>
      </c>
      <c r="C59" s="147"/>
      <c r="D59" s="139"/>
      <c r="E59" s="148"/>
      <c r="F59" s="155"/>
      <c r="G59" s="130" t="s">
        <v>249</v>
      </c>
      <c r="H59" s="131"/>
      <c r="I59" s="131"/>
      <c r="J59" s="131"/>
      <c r="K59" s="132" t="s">
        <v>250</v>
      </c>
      <c r="L59" s="132" t="s">
        <v>251</v>
      </c>
      <c r="M59" s="134"/>
      <c r="N59" s="135" t="s">
        <v>84</v>
      </c>
      <c r="O59" s="135" t="s">
        <v>86</v>
      </c>
      <c r="P59" s="135" t="s">
        <v>86</v>
      </c>
      <c r="Q59" s="135" t="s">
        <v>86</v>
      </c>
      <c r="R59" s="136" t="s">
        <v>157</v>
      </c>
      <c r="S59" s="137"/>
      <c r="T59" s="137"/>
      <c r="U59" s="106"/>
      <c r="V59" s="111"/>
      <c r="W59" s="106"/>
      <c r="X59" s="106"/>
      <c r="Y59" s="106"/>
      <c r="Z59" s="106"/>
      <c r="AA59" s="106"/>
      <c r="AB59" s="106"/>
      <c r="AC59" s="106"/>
      <c r="AD59" s="110"/>
      <c r="AE59" s="110"/>
      <c r="AF59" s="110"/>
    </row>
    <row r="60">
      <c r="A60" s="106"/>
      <c r="B60" s="127">
        <f t="shared" si="1"/>
        <v>57</v>
      </c>
      <c r="C60" s="147"/>
      <c r="D60" s="139"/>
      <c r="E60" s="140"/>
      <c r="F60" s="142" t="s">
        <v>252</v>
      </c>
      <c r="G60" s="132"/>
      <c r="H60" s="131"/>
      <c r="I60" s="131"/>
      <c r="J60" s="131"/>
      <c r="K60" s="132" t="s">
        <v>253</v>
      </c>
      <c r="L60" s="132" t="s">
        <v>254</v>
      </c>
      <c r="M60" s="134"/>
      <c r="N60" s="135" t="s">
        <v>84</v>
      </c>
      <c r="O60" s="135" t="s">
        <v>86</v>
      </c>
      <c r="P60" s="135" t="s">
        <v>86</v>
      </c>
      <c r="Q60" s="135" t="s">
        <v>86</v>
      </c>
      <c r="R60" s="136" t="s">
        <v>157</v>
      </c>
      <c r="S60" s="137"/>
      <c r="T60" s="137"/>
      <c r="U60" s="106"/>
      <c r="V60" s="111"/>
      <c r="W60" s="106"/>
      <c r="X60" s="106"/>
      <c r="Y60" s="106"/>
      <c r="Z60" s="106"/>
      <c r="AA60" s="106"/>
      <c r="AB60" s="106"/>
      <c r="AC60" s="106"/>
      <c r="AD60" s="110"/>
      <c r="AE60" s="110"/>
      <c r="AF60" s="110"/>
    </row>
    <row r="61">
      <c r="A61" s="106"/>
      <c r="B61" s="127">
        <f t="shared" si="1"/>
        <v>58</v>
      </c>
      <c r="C61" s="147"/>
      <c r="D61" s="139"/>
      <c r="E61" s="140"/>
      <c r="F61" s="130" t="s">
        <v>255</v>
      </c>
      <c r="G61" s="131"/>
      <c r="H61" s="131"/>
      <c r="I61" s="131"/>
      <c r="J61" s="131"/>
      <c r="K61" s="132" t="s">
        <v>256</v>
      </c>
      <c r="L61" s="132" t="s">
        <v>257</v>
      </c>
      <c r="M61" s="134"/>
      <c r="N61" s="135" t="s">
        <v>84</v>
      </c>
      <c r="O61" s="135" t="s">
        <v>86</v>
      </c>
      <c r="P61" s="135" t="s">
        <v>86</v>
      </c>
      <c r="Q61" s="135" t="s">
        <v>86</v>
      </c>
      <c r="R61" s="136" t="s">
        <v>157</v>
      </c>
      <c r="S61" s="136" t="s">
        <v>276</v>
      </c>
      <c r="T61" s="137"/>
      <c r="U61" s="106"/>
      <c r="V61" s="111"/>
      <c r="W61" s="106"/>
      <c r="X61" s="106"/>
      <c r="Y61" s="106"/>
      <c r="Z61" s="106"/>
      <c r="AA61" s="106"/>
      <c r="AB61" s="106"/>
      <c r="AC61" s="106"/>
      <c r="AD61" s="110"/>
      <c r="AE61" s="110"/>
      <c r="AF61" s="110"/>
    </row>
    <row r="62">
      <c r="A62" s="106"/>
      <c r="B62" s="127">
        <f t="shared" si="1"/>
        <v>59</v>
      </c>
      <c r="C62" s="147"/>
      <c r="D62" s="139"/>
      <c r="E62" s="140"/>
      <c r="F62" s="130" t="s">
        <v>174</v>
      </c>
      <c r="G62" s="131"/>
      <c r="H62" s="131"/>
      <c r="I62" s="131"/>
      <c r="J62" s="131"/>
      <c r="K62" s="132" t="s">
        <v>182</v>
      </c>
      <c r="L62" s="132" t="s">
        <v>183</v>
      </c>
      <c r="M62" s="134"/>
      <c r="N62" s="135" t="s">
        <v>84</v>
      </c>
      <c r="O62" s="135" t="s">
        <v>86</v>
      </c>
      <c r="P62" s="135" t="s">
        <v>86</v>
      </c>
      <c r="Q62" s="135" t="s">
        <v>86</v>
      </c>
      <c r="R62" s="136" t="s">
        <v>157</v>
      </c>
      <c r="S62" s="137"/>
      <c r="T62" s="137"/>
      <c r="U62" s="106"/>
      <c r="V62" s="111"/>
      <c r="W62" s="106"/>
      <c r="X62" s="106"/>
      <c r="Y62" s="106"/>
      <c r="Z62" s="106"/>
      <c r="AA62" s="106"/>
      <c r="AB62" s="106"/>
      <c r="AC62" s="106"/>
      <c r="AD62" s="110"/>
      <c r="AE62" s="110"/>
      <c r="AF62" s="110"/>
    </row>
    <row r="63">
      <c r="A63" s="106"/>
      <c r="B63" s="127">
        <f t="shared" si="1"/>
        <v>60</v>
      </c>
      <c r="C63" s="147"/>
      <c r="D63" s="139"/>
      <c r="E63" s="140"/>
      <c r="F63" s="130" t="s">
        <v>258</v>
      </c>
      <c r="G63" s="131"/>
      <c r="H63" s="131"/>
      <c r="I63" s="131"/>
      <c r="J63" s="131"/>
      <c r="K63" s="132" t="s">
        <v>259</v>
      </c>
      <c r="L63" s="132" t="s">
        <v>183</v>
      </c>
      <c r="M63" s="134"/>
      <c r="N63" s="135" t="s">
        <v>84</v>
      </c>
      <c r="O63" s="135" t="s">
        <v>86</v>
      </c>
      <c r="P63" s="135" t="s">
        <v>86</v>
      </c>
      <c r="Q63" s="135" t="s">
        <v>86</v>
      </c>
      <c r="R63" s="136" t="s">
        <v>157</v>
      </c>
      <c r="S63" s="137"/>
      <c r="T63" s="137"/>
      <c r="U63" s="106"/>
      <c r="V63" s="111"/>
      <c r="W63" s="106"/>
      <c r="X63" s="106"/>
      <c r="Y63" s="106"/>
      <c r="Z63" s="106"/>
      <c r="AA63" s="106"/>
      <c r="AB63" s="106"/>
      <c r="AC63" s="106"/>
      <c r="AD63" s="110"/>
      <c r="AE63" s="110"/>
      <c r="AF63" s="110"/>
    </row>
    <row r="64">
      <c r="A64" s="106"/>
      <c r="B64" s="127">
        <f t="shared" si="1"/>
        <v>61</v>
      </c>
      <c r="C64" s="147"/>
      <c r="D64" s="139"/>
      <c r="E64" s="142"/>
      <c r="F64" s="130" t="s">
        <v>260</v>
      </c>
      <c r="G64" s="131"/>
      <c r="H64" s="131"/>
      <c r="I64" s="131"/>
      <c r="J64" s="131"/>
      <c r="K64" s="132" t="s">
        <v>261</v>
      </c>
      <c r="L64" s="132" t="s">
        <v>262</v>
      </c>
      <c r="M64" s="134"/>
      <c r="N64" s="135" t="s">
        <v>84</v>
      </c>
      <c r="O64" s="135" t="s">
        <v>86</v>
      </c>
      <c r="P64" s="135" t="s">
        <v>86</v>
      </c>
      <c r="Q64" s="135" t="s">
        <v>86</v>
      </c>
      <c r="R64" s="136" t="s">
        <v>157</v>
      </c>
      <c r="S64" s="137"/>
      <c r="T64" s="137"/>
      <c r="U64" s="106"/>
      <c r="V64" s="111"/>
      <c r="W64" s="106"/>
      <c r="X64" s="106"/>
      <c r="Y64" s="106"/>
      <c r="Z64" s="106"/>
      <c r="AA64" s="106"/>
      <c r="AB64" s="106"/>
      <c r="AC64" s="106"/>
      <c r="AD64" s="110"/>
      <c r="AE64" s="110"/>
      <c r="AF64" s="110"/>
    </row>
    <row r="65">
      <c r="A65" s="106"/>
      <c r="B65" s="127">
        <f t="shared" si="1"/>
        <v>62</v>
      </c>
      <c r="C65" s="156" t="s">
        <v>277</v>
      </c>
      <c r="D65" s="129" t="s">
        <v>278</v>
      </c>
      <c r="E65" s="142" t="s">
        <v>167</v>
      </c>
      <c r="F65" s="132" t="s">
        <v>279</v>
      </c>
      <c r="G65" s="132" t="s">
        <v>168</v>
      </c>
      <c r="H65" s="131"/>
      <c r="I65" s="131"/>
      <c r="J65" s="131"/>
      <c r="K65" s="132" t="s">
        <v>280</v>
      </c>
      <c r="L65" s="132" t="s">
        <v>235</v>
      </c>
      <c r="M65" s="134"/>
      <c r="N65" s="135" t="s">
        <v>84</v>
      </c>
      <c r="O65" s="135" t="s">
        <v>86</v>
      </c>
      <c r="P65" s="135" t="s">
        <v>86</v>
      </c>
      <c r="Q65" s="135" t="s">
        <v>86</v>
      </c>
      <c r="R65" s="136" t="s">
        <v>157</v>
      </c>
      <c r="S65" s="137"/>
      <c r="T65" s="137"/>
      <c r="U65" s="106"/>
      <c r="V65" s="111"/>
      <c r="W65" s="106"/>
      <c r="X65" s="106"/>
      <c r="Y65" s="106"/>
      <c r="Z65" s="106"/>
      <c r="AA65" s="106"/>
      <c r="AB65" s="106"/>
      <c r="AC65" s="106"/>
      <c r="AD65" s="110"/>
      <c r="AE65" s="110"/>
      <c r="AF65" s="110"/>
    </row>
    <row r="66">
      <c r="A66" s="106"/>
      <c r="B66" s="127">
        <f t="shared" si="1"/>
        <v>63</v>
      </c>
      <c r="C66" s="157"/>
      <c r="D66" s="139"/>
      <c r="E66" s="142" t="s">
        <v>167</v>
      </c>
      <c r="F66" s="132"/>
      <c r="G66" s="132" t="s">
        <v>237</v>
      </c>
      <c r="H66" s="131"/>
      <c r="I66" s="131"/>
      <c r="J66" s="131"/>
      <c r="K66" s="132" t="s">
        <v>281</v>
      </c>
      <c r="L66" s="132" t="s">
        <v>173</v>
      </c>
      <c r="M66" s="134"/>
      <c r="N66" s="135" t="s">
        <v>84</v>
      </c>
      <c r="O66" s="135" t="s">
        <v>86</v>
      </c>
      <c r="P66" s="135" t="s">
        <v>86</v>
      </c>
      <c r="Q66" s="135" t="s">
        <v>86</v>
      </c>
      <c r="R66" s="136" t="s">
        <v>157</v>
      </c>
      <c r="S66" s="137"/>
      <c r="T66" s="137"/>
      <c r="U66" s="106"/>
      <c r="V66" s="111"/>
      <c r="W66" s="106"/>
      <c r="X66" s="106"/>
      <c r="Y66" s="106"/>
      <c r="Z66" s="106"/>
      <c r="AA66" s="106"/>
      <c r="AB66" s="106"/>
      <c r="AC66" s="106"/>
      <c r="AD66" s="110"/>
      <c r="AE66" s="110"/>
      <c r="AF66" s="110"/>
    </row>
    <row r="67">
      <c r="A67" s="106"/>
      <c r="B67" s="127">
        <f t="shared" si="1"/>
        <v>64</v>
      </c>
      <c r="C67" s="157"/>
      <c r="D67" s="139"/>
      <c r="E67" s="142" t="s">
        <v>167</v>
      </c>
      <c r="F67" s="132" t="s">
        <v>282</v>
      </c>
      <c r="G67" s="132" t="s">
        <v>168</v>
      </c>
      <c r="H67" s="131"/>
      <c r="I67" s="131"/>
      <c r="J67" s="131"/>
      <c r="K67" s="132" t="s">
        <v>283</v>
      </c>
      <c r="L67" s="132" t="s">
        <v>173</v>
      </c>
      <c r="M67" s="134"/>
      <c r="N67" s="135" t="s">
        <v>84</v>
      </c>
      <c r="O67" s="135" t="s">
        <v>86</v>
      </c>
      <c r="P67" s="135" t="s">
        <v>86</v>
      </c>
      <c r="Q67" s="135" t="s">
        <v>86</v>
      </c>
      <c r="R67" s="136" t="s">
        <v>157</v>
      </c>
      <c r="S67" s="137"/>
      <c r="T67" s="137"/>
      <c r="U67" s="106"/>
      <c r="V67" s="111"/>
      <c r="W67" s="106"/>
      <c r="X67" s="106"/>
      <c r="Y67" s="106"/>
      <c r="Z67" s="106"/>
      <c r="AA67" s="106"/>
      <c r="AB67" s="106"/>
      <c r="AC67" s="106"/>
      <c r="AD67" s="110"/>
      <c r="AE67" s="110"/>
      <c r="AF67" s="110"/>
    </row>
    <row r="68">
      <c r="A68" s="106"/>
      <c r="B68" s="127">
        <f t="shared" si="1"/>
        <v>65</v>
      </c>
      <c r="C68" s="157"/>
      <c r="D68" s="139"/>
      <c r="E68" s="142" t="s">
        <v>167</v>
      </c>
      <c r="F68" s="131"/>
      <c r="G68" s="132" t="s">
        <v>237</v>
      </c>
      <c r="H68" s="131"/>
      <c r="I68" s="131"/>
      <c r="J68" s="131"/>
      <c r="K68" s="132" t="s">
        <v>284</v>
      </c>
      <c r="L68" s="132" t="s">
        <v>173</v>
      </c>
      <c r="M68" s="134"/>
      <c r="N68" s="135" t="s">
        <v>84</v>
      </c>
      <c r="O68" s="135" t="s">
        <v>86</v>
      </c>
      <c r="P68" s="135" t="s">
        <v>86</v>
      </c>
      <c r="Q68" s="135" t="s">
        <v>86</v>
      </c>
      <c r="R68" s="136" t="s">
        <v>157</v>
      </c>
      <c r="S68" s="137"/>
      <c r="T68" s="137"/>
      <c r="U68" s="106"/>
      <c r="V68" s="111"/>
      <c r="W68" s="106"/>
      <c r="X68" s="106"/>
      <c r="Y68" s="106"/>
      <c r="Z68" s="106"/>
      <c r="AA68" s="106"/>
      <c r="AB68" s="106"/>
      <c r="AC68" s="106"/>
      <c r="AD68" s="110"/>
      <c r="AE68" s="110"/>
      <c r="AF68" s="110"/>
    </row>
    <row r="69">
      <c r="A69" s="106"/>
      <c r="B69" s="127">
        <f t="shared" si="1"/>
        <v>66</v>
      </c>
      <c r="C69" s="157"/>
      <c r="D69" s="139"/>
      <c r="E69" s="142" t="s">
        <v>167</v>
      </c>
      <c r="F69" s="132" t="s">
        <v>174</v>
      </c>
      <c r="G69" s="131"/>
      <c r="H69" s="131"/>
      <c r="I69" s="131"/>
      <c r="J69" s="131"/>
      <c r="K69" s="132" t="s">
        <v>285</v>
      </c>
      <c r="L69" s="132" t="s">
        <v>176</v>
      </c>
      <c r="M69" s="134"/>
      <c r="N69" s="135" t="s">
        <v>84</v>
      </c>
      <c r="O69" s="135" t="s">
        <v>86</v>
      </c>
      <c r="P69" s="135" t="s">
        <v>86</v>
      </c>
      <c r="Q69" s="135" t="s">
        <v>86</v>
      </c>
      <c r="R69" s="136" t="s">
        <v>157</v>
      </c>
      <c r="S69" s="137"/>
      <c r="T69" s="137"/>
      <c r="U69" s="106"/>
      <c r="V69" s="111"/>
      <c r="W69" s="106"/>
      <c r="X69" s="106"/>
      <c r="Y69" s="106"/>
      <c r="Z69" s="106"/>
      <c r="AA69" s="106"/>
      <c r="AB69" s="106"/>
      <c r="AC69" s="106"/>
      <c r="AD69" s="110"/>
      <c r="AE69" s="110"/>
      <c r="AF69" s="110"/>
    </row>
    <row r="70">
      <c r="A70" s="106"/>
      <c r="B70" s="127">
        <f t="shared" si="1"/>
        <v>67</v>
      </c>
      <c r="C70" s="157"/>
      <c r="D70" s="139"/>
      <c r="E70" s="130" t="s">
        <v>286</v>
      </c>
      <c r="F70" s="131"/>
      <c r="G70" s="131"/>
      <c r="H70" s="131"/>
      <c r="I70" s="131"/>
      <c r="J70" s="131"/>
      <c r="K70" s="132" t="s">
        <v>287</v>
      </c>
      <c r="L70" s="132" t="s">
        <v>288</v>
      </c>
      <c r="M70" s="134"/>
      <c r="N70" s="135" t="s">
        <v>84</v>
      </c>
      <c r="O70" s="135" t="s">
        <v>86</v>
      </c>
      <c r="P70" s="135" t="s">
        <v>86</v>
      </c>
      <c r="Q70" s="135" t="s">
        <v>86</v>
      </c>
      <c r="R70" s="136" t="s">
        <v>157</v>
      </c>
      <c r="S70" s="137"/>
      <c r="T70" s="137"/>
      <c r="U70" s="106"/>
      <c r="V70" s="111"/>
      <c r="W70" s="106"/>
      <c r="X70" s="106"/>
      <c r="Y70" s="106"/>
      <c r="Z70" s="106"/>
      <c r="AA70" s="106"/>
      <c r="AB70" s="106"/>
      <c r="AC70" s="106"/>
      <c r="AD70" s="110"/>
      <c r="AE70" s="110"/>
      <c r="AF70" s="110"/>
    </row>
    <row r="71">
      <c r="A71" s="106"/>
      <c r="B71" s="127">
        <f t="shared" si="1"/>
        <v>68</v>
      </c>
      <c r="C71" s="157"/>
      <c r="D71" s="139"/>
      <c r="E71" s="130" t="s">
        <v>179</v>
      </c>
      <c r="F71" s="131"/>
      <c r="G71" s="131"/>
      <c r="H71" s="131"/>
      <c r="I71" s="131"/>
      <c r="J71" s="131"/>
      <c r="K71" s="132" t="s">
        <v>289</v>
      </c>
      <c r="L71" s="132" t="s">
        <v>290</v>
      </c>
      <c r="M71" s="134"/>
      <c r="N71" s="135" t="s">
        <v>84</v>
      </c>
      <c r="O71" s="135" t="s">
        <v>86</v>
      </c>
      <c r="P71" s="135" t="s">
        <v>86</v>
      </c>
      <c r="Q71" s="135" t="s">
        <v>86</v>
      </c>
      <c r="R71" s="136" t="s">
        <v>157</v>
      </c>
      <c r="S71" s="137"/>
      <c r="T71" s="137"/>
      <c r="U71" s="106"/>
      <c r="V71" s="111"/>
      <c r="W71" s="106"/>
      <c r="X71" s="106"/>
      <c r="Y71" s="106"/>
      <c r="Z71" s="106"/>
      <c r="AA71" s="106"/>
      <c r="AB71" s="106"/>
      <c r="AC71" s="106"/>
      <c r="AD71" s="110"/>
      <c r="AE71" s="110"/>
      <c r="AF71" s="110"/>
    </row>
    <row r="72">
      <c r="A72" s="106"/>
      <c r="B72" s="127">
        <f t="shared" si="1"/>
        <v>69</v>
      </c>
      <c r="C72" s="158"/>
      <c r="D72" s="139"/>
      <c r="E72" s="130" t="s">
        <v>291</v>
      </c>
      <c r="F72" s="131"/>
      <c r="G72" s="131"/>
      <c r="H72" s="131"/>
      <c r="I72" s="131"/>
      <c r="J72" s="131"/>
      <c r="K72" s="132" t="s">
        <v>292</v>
      </c>
      <c r="L72" s="132" t="s">
        <v>183</v>
      </c>
      <c r="M72" s="134"/>
      <c r="N72" s="135" t="s">
        <v>84</v>
      </c>
      <c r="O72" s="135" t="s">
        <v>86</v>
      </c>
      <c r="P72" s="135" t="s">
        <v>86</v>
      </c>
      <c r="Q72" s="135" t="s">
        <v>86</v>
      </c>
      <c r="R72" s="136" t="s">
        <v>157</v>
      </c>
      <c r="S72" s="137"/>
      <c r="T72" s="137"/>
      <c r="U72" s="106"/>
      <c r="V72" s="111"/>
      <c r="W72" s="106"/>
      <c r="X72" s="106"/>
      <c r="Y72" s="106"/>
      <c r="Z72" s="106"/>
      <c r="AA72" s="106"/>
      <c r="AB72" s="106"/>
      <c r="AC72" s="106"/>
      <c r="AD72" s="110"/>
      <c r="AE72" s="110"/>
      <c r="AF72" s="110"/>
    </row>
    <row r="73">
      <c r="A73" s="106"/>
      <c r="B73" s="127">
        <f t="shared" si="1"/>
        <v>70</v>
      </c>
      <c r="C73" s="157"/>
      <c r="D73" s="139"/>
      <c r="E73" s="130" t="s">
        <v>174</v>
      </c>
      <c r="F73" s="131"/>
      <c r="G73" s="131"/>
      <c r="H73" s="131"/>
      <c r="I73" s="131"/>
      <c r="J73" s="131"/>
      <c r="K73" s="132" t="s">
        <v>182</v>
      </c>
      <c r="L73" s="132" t="s">
        <v>183</v>
      </c>
      <c r="M73" s="134"/>
      <c r="N73" s="135" t="s">
        <v>84</v>
      </c>
      <c r="O73" s="135" t="s">
        <v>86</v>
      </c>
      <c r="P73" s="135" t="s">
        <v>86</v>
      </c>
      <c r="Q73" s="135" t="s">
        <v>86</v>
      </c>
      <c r="R73" s="136" t="s">
        <v>157</v>
      </c>
      <c r="S73" s="137"/>
      <c r="T73" s="137"/>
      <c r="U73" s="106"/>
      <c r="V73" s="111"/>
      <c r="W73" s="106"/>
      <c r="X73" s="106"/>
      <c r="Y73" s="106"/>
      <c r="Z73" s="106"/>
      <c r="AA73" s="106"/>
      <c r="AB73" s="106"/>
      <c r="AC73" s="106"/>
      <c r="AD73" s="110"/>
      <c r="AE73" s="110"/>
      <c r="AF73" s="110"/>
    </row>
    <row r="74">
      <c r="A74" s="106"/>
      <c r="B74" s="127">
        <f t="shared" si="1"/>
        <v>71</v>
      </c>
      <c r="C74" s="157"/>
      <c r="D74" s="139"/>
      <c r="E74" s="130" t="s">
        <v>258</v>
      </c>
      <c r="F74" s="131"/>
      <c r="G74" s="131"/>
      <c r="H74" s="131"/>
      <c r="I74" s="131"/>
      <c r="J74" s="131"/>
      <c r="K74" s="132" t="s">
        <v>293</v>
      </c>
      <c r="L74" s="132" t="s">
        <v>183</v>
      </c>
      <c r="M74" s="134"/>
      <c r="N74" s="135" t="s">
        <v>84</v>
      </c>
      <c r="O74" s="135" t="s">
        <v>86</v>
      </c>
      <c r="P74" s="135" t="s">
        <v>86</v>
      </c>
      <c r="Q74" s="135" t="s">
        <v>86</v>
      </c>
      <c r="R74" s="136" t="s">
        <v>157</v>
      </c>
      <c r="S74" s="137"/>
      <c r="T74" s="137"/>
      <c r="U74" s="106"/>
      <c r="V74" s="111"/>
      <c r="W74" s="106"/>
      <c r="X74" s="106"/>
      <c r="Y74" s="106"/>
      <c r="Z74" s="106"/>
      <c r="AA74" s="106"/>
      <c r="AB74" s="106"/>
      <c r="AC74" s="106"/>
      <c r="AD74" s="110"/>
      <c r="AE74" s="110"/>
      <c r="AF74" s="110"/>
    </row>
    <row r="75">
      <c r="A75" s="106"/>
      <c r="B75" s="127">
        <f t="shared" si="1"/>
        <v>72</v>
      </c>
      <c r="C75" s="157"/>
      <c r="D75" s="139"/>
      <c r="E75" s="130" t="s">
        <v>260</v>
      </c>
      <c r="F75" s="143"/>
      <c r="G75" s="131"/>
      <c r="H75" s="131"/>
      <c r="I75" s="131"/>
      <c r="J75" s="131"/>
      <c r="K75" s="132" t="s">
        <v>294</v>
      </c>
      <c r="L75" s="132" t="s">
        <v>295</v>
      </c>
      <c r="M75" s="134"/>
      <c r="N75" s="135" t="s">
        <v>84</v>
      </c>
      <c r="O75" s="135" t="s">
        <v>86</v>
      </c>
      <c r="P75" s="135" t="s">
        <v>86</v>
      </c>
      <c r="Q75" s="135" t="s">
        <v>86</v>
      </c>
      <c r="R75" s="136" t="s">
        <v>157</v>
      </c>
      <c r="S75" s="137"/>
      <c r="T75" s="137"/>
      <c r="U75" s="106"/>
      <c r="V75" s="111"/>
      <c r="W75" s="106"/>
      <c r="X75" s="106"/>
      <c r="Y75" s="106"/>
      <c r="Z75" s="106"/>
      <c r="AA75" s="106"/>
      <c r="AB75" s="106"/>
      <c r="AC75" s="106"/>
      <c r="AD75" s="110"/>
      <c r="AE75" s="110"/>
      <c r="AF75" s="110"/>
    </row>
    <row r="76">
      <c r="A76" s="106"/>
      <c r="B76" s="127">
        <f t="shared" si="1"/>
        <v>73</v>
      </c>
      <c r="C76" s="159" t="s">
        <v>296</v>
      </c>
      <c r="D76" s="129" t="s">
        <v>297</v>
      </c>
      <c r="E76" s="160" t="s">
        <v>167</v>
      </c>
      <c r="F76" s="146" t="s">
        <v>298</v>
      </c>
      <c r="G76" s="130" t="s">
        <v>168</v>
      </c>
      <c r="H76" s="131"/>
      <c r="I76" s="131"/>
      <c r="J76" s="131"/>
      <c r="K76" s="132" t="s">
        <v>299</v>
      </c>
      <c r="L76" s="132" t="s">
        <v>235</v>
      </c>
      <c r="M76" s="134"/>
      <c r="N76" s="135" t="s">
        <v>84</v>
      </c>
      <c r="O76" s="135" t="s">
        <v>86</v>
      </c>
      <c r="P76" s="135" t="s">
        <v>86</v>
      </c>
      <c r="Q76" s="135" t="s">
        <v>86</v>
      </c>
      <c r="R76" s="136" t="s">
        <v>157</v>
      </c>
      <c r="S76" s="137"/>
      <c r="T76" s="137"/>
      <c r="U76" s="106"/>
      <c r="V76" s="111"/>
      <c r="W76" s="106"/>
      <c r="X76" s="106"/>
      <c r="Y76" s="106"/>
      <c r="Z76" s="106"/>
      <c r="AA76" s="106"/>
      <c r="AB76" s="106"/>
      <c r="AC76" s="106"/>
      <c r="AD76" s="110"/>
      <c r="AE76" s="110"/>
      <c r="AF76" s="110"/>
    </row>
    <row r="77">
      <c r="A77" s="106"/>
      <c r="B77" s="127">
        <f t="shared" si="1"/>
        <v>74</v>
      </c>
      <c r="C77" s="161"/>
      <c r="D77" s="139"/>
      <c r="E77" s="160" t="s">
        <v>167</v>
      </c>
      <c r="F77" s="149"/>
      <c r="G77" s="130" t="s">
        <v>237</v>
      </c>
      <c r="H77" s="131"/>
      <c r="I77" s="131"/>
      <c r="J77" s="131"/>
      <c r="K77" s="132" t="s">
        <v>300</v>
      </c>
      <c r="L77" s="132" t="s">
        <v>173</v>
      </c>
      <c r="M77" s="134"/>
      <c r="N77" s="135" t="s">
        <v>84</v>
      </c>
      <c r="O77" s="135" t="s">
        <v>86</v>
      </c>
      <c r="P77" s="135" t="s">
        <v>86</v>
      </c>
      <c r="Q77" s="135" t="s">
        <v>86</v>
      </c>
      <c r="R77" s="136" t="s">
        <v>157</v>
      </c>
      <c r="S77" s="137"/>
      <c r="T77" s="137"/>
      <c r="U77" s="106"/>
      <c r="V77" s="111"/>
      <c r="W77" s="106"/>
      <c r="X77" s="106"/>
      <c r="Y77" s="106"/>
      <c r="Z77" s="106"/>
      <c r="AA77" s="106"/>
      <c r="AB77" s="106"/>
      <c r="AC77" s="106"/>
      <c r="AD77" s="110"/>
      <c r="AE77" s="110"/>
      <c r="AF77" s="110"/>
    </row>
    <row r="78">
      <c r="A78" s="106"/>
      <c r="B78" s="127">
        <f t="shared" si="1"/>
        <v>75</v>
      </c>
      <c r="C78" s="161"/>
      <c r="D78" s="139"/>
      <c r="E78" s="160" t="s">
        <v>167</v>
      </c>
      <c r="F78" s="146" t="s">
        <v>301</v>
      </c>
      <c r="G78" s="130" t="s">
        <v>168</v>
      </c>
      <c r="H78" s="131"/>
      <c r="I78" s="131"/>
      <c r="J78" s="131"/>
      <c r="K78" s="132" t="s">
        <v>302</v>
      </c>
      <c r="L78" s="132" t="s">
        <v>173</v>
      </c>
      <c r="M78" s="134"/>
      <c r="N78" s="135" t="s">
        <v>84</v>
      </c>
      <c r="O78" s="135" t="s">
        <v>86</v>
      </c>
      <c r="P78" s="135" t="s">
        <v>86</v>
      </c>
      <c r="Q78" s="135" t="s">
        <v>86</v>
      </c>
      <c r="R78" s="136" t="s">
        <v>157</v>
      </c>
      <c r="S78" s="137"/>
      <c r="T78" s="137"/>
      <c r="U78" s="106"/>
      <c r="V78" s="111"/>
      <c r="W78" s="106"/>
      <c r="X78" s="106"/>
      <c r="Y78" s="106"/>
      <c r="Z78" s="106"/>
      <c r="AA78" s="106"/>
      <c r="AB78" s="106"/>
      <c r="AC78" s="106"/>
      <c r="AD78" s="110"/>
      <c r="AE78" s="110"/>
      <c r="AF78" s="110"/>
    </row>
    <row r="79">
      <c r="A79" s="106"/>
      <c r="B79" s="127">
        <f t="shared" si="1"/>
        <v>76</v>
      </c>
      <c r="C79" s="161"/>
      <c r="D79" s="139"/>
      <c r="E79" s="160" t="s">
        <v>167</v>
      </c>
      <c r="F79" s="153"/>
      <c r="G79" s="130" t="s">
        <v>237</v>
      </c>
      <c r="H79" s="131"/>
      <c r="I79" s="131"/>
      <c r="J79" s="131"/>
      <c r="K79" s="132" t="s">
        <v>303</v>
      </c>
      <c r="L79" s="132" t="s">
        <v>173</v>
      </c>
      <c r="M79" s="134"/>
      <c r="N79" s="135" t="s">
        <v>84</v>
      </c>
      <c r="O79" s="135" t="s">
        <v>86</v>
      </c>
      <c r="P79" s="135" t="s">
        <v>86</v>
      </c>
      <c r="Q79" s="135" t="s">
        <v>86</v>
      </c>
      <c r="R79" s="136" t="s">
        <v>157</v>
      </c>
      <c r="S79" s="137"/>
      <c r="T79" s="137"/>
      <c r="U79" s="106"/>
      <c r="V79" s="111"/>
      <c r="W79" s="106"/>
      <c r="X79" s="106"/>
      <c r="Y79" s="106"/>
      <c r="Z79" s="106"/>
      <c r="AA79" s="106"/>
      <c r="AB79" s="106"/>
      <c r="AC79" s="106"/>
      <c r="AD79" s="110"/>
      <c r="AE79" s="110"/>
      <c r="AF79" s="110"/>
    </row>
    <row r="80">
      <c r="A80" s="106"/>
      <c r="B80" s="127">
        <f t="shared" si="1"/>
        <v>77</v>
      </c>
      <c r="C80" s="161"/>
      <c r="D80" s="139"/>
      <c r="E80" s="142" t="s">
        <v>167</v>
      </c>
      <c r="F80" s="155" t="s">
        <v>174</v>
      </c>
      <c r="G80" s="131"/>
      <c r="H80" s="131"/>
      <c r="I80" s="131"/>
      <c r="J80" s="131"/>
      <c r="K80" s="132" t="s">
        <v>285</v>
      </c>
      <c r="L80" s="132" t="s">
        <v>176</v>
      </c>
      <c r="M80" s="134"/>
      <c r="N80" s="135" t="s">
        <v>84</v>
      </c>
      <c r="O80" s="135" t="s">
        <v>86</v>
      </c>
      <c r="P80" s="135" t="s">
        <v>86</v>
      </c>
      <c r="Q80" s="135" t="s">
        <v>86</v>
      </c>
      <c r="R80" s="136" t="s">
        <v>157</v>
      </c>
      <c r="S80" s="137"/>
      <c r="T80" s="137"/>
      <c r="U80" s="106"/>
      <c r="V80" s="111"/>
      <c r="W80" s="106"/>
      <c r="X80" s="106"/>
      <c r="Y80" s="106"/>
      <c r="Z80" s="106"/>
      <c r="AA80" s="106"/>
      <c r="AB80" s="106"/>
      <c r="AC80" s="106"/>
      <c r="AD80" s="110"/>
      <c r="AE80" s="110"/>
      <c r="AF80" s="110"/>
    </row>
    <row r="81">
      <c r="A81" s="106"/>
      <c r="B81" s="127">
        <f t="shared" si="1"/>
        <v>78</v>
      </c>
      <c r="C81" s="161"/>
      <c r="D81" s="139"/>
      <c r="E81" s="130" t="s">
        <v>286</v>
      </c>
      <c r="F81" s="131"/>
      <c r="G81" s="131"/>
      <c r="H81" s="131"/>
      <c r="I81" s="131"/>
      <c r="J81" s="131"/>
      <c r="K81" s="132" t="s">
        <v>287</v>
      </c>
      <c r="L81" s="132" t="s">
        <v>288</v>
      </c>
      <c r="M81" s="134"/>
      <c r="N81" s="135" t="s">
        <v>84</v>
      </c>
      <c r="O81" s="135" t="s">
        <v>86</v>
      </c>
      <c r="P81" s="135" t="s">
        <v>86</v>
      </c>
      <c r="Q81" s="135" t="s">
        <v>86</v>
      </c>
      <c r="R81" s="136" t="s">
        <v>157</v>
      </c>
      <c r="S81" s="137"/>
      <c r="T81" s="137"/>
      <c r="U81" s="106"/>
      <c r="V81" s="111"/>
      <c r="W81" s="106"/>
      <c r="X81" s="106"/>
      <c r="Y81" s="106"/>
      <c r="Z81" s="106"/>
      <c r="AA81" s="106"/>
      <c r="AB81" s="106"/>
      <c r="AC81" s="106"/>
      <c r="AD81" s="110"/>
      <c r="AE81" s="110"/>
      <c r="AF81" s="110"/>
    </row>
    <row r="82">
      <c r="A82" s="106"/>
      <c r="B82" s="127">
        <f t="shared" si="1"/>
        <v>79</v>
      </c>
      <c r="C82" s="161"/>
      <c r="D82" s="139"/>
      <c r="E82" s="130" t="s">
        <v>179</v>
      </c>
      <c r="F82" s="131"/>
      <c r="G82" s="131"/>
      <c r="H82" s="131"/>
      <c r="I82" s="131"/>
      <c r="J82" s="131"/>
      <c r="K82" s="132" t="s">
        <v>304</v>
      </c>
      <c r="L82" s="132" t="s">
        <v>305</v>
      </c>
      <c r="M82" s="134"/>
      <c r="N82" s="135" t="s">
        <v>84</v>
      </c>
      <c r="O82" s="135" t="s">
        <v>86</v>
      </c>
      <c r="P82" s="135" t="s">
        <v>86</v>
      </c>
      <c r="Q82" s="135" t="s">
        <v>86</v>
      </c>
      <c r="R82" s="136" t="s">
        <v>157</v>
      </c>
      <c r="S82" s="136" t="s">
        <v>306</v>
      </c>
      <c r="T82" s="137"/>
      <c r="U82" s="106"/>
      <c r="V82" s="111"/>
      <c r="W82" s="106"/>
      <c r="X82" s="106"/>
      <c r="Y82" s="106"/>
      <c r="Z82" s="106"/>
      <c r="AA82" s="106"/>
      <c r="AB82" s="106"/>
      <c r="AC82" s="106"/>
      <c r="AD82" s="110"/>
      <c r="AE82" s="110"/>
      <c r="AF82" s="110"/>
    </row>
    <row r="83">
      <c r="A83" s="106"/>
      <c r="B83" s="127">
        <f t="shared" si="1"/>
        <v>80</v>
      </c>
      <c r="C83" s="161"/>
      <c r="D83" s="139"/>
      <c r="E83" s="130" t="s">
        <v>291</v>
      </c>
      <c r="F83" s="131"/>
      <c r="G83" s="131"/>
      <c r="H83" s="131"/>
      <c r="I83" s="131"/>
      <c r="J83" s="131"/>
      <c r="K83" s="132" t="s">
        <v>292</v>
      </c>
      <c r="L83" s="132" t="s">
        <v>183</v>
      </c>
      <c r="M83" s="134"/>
      <c r="N83" s="135" t="s">
        <v>85</v>
      </c>
      <c r="O83" s="135" t="s">
        <v>86</v>
      </c>
      <c r="P83" s="135" t="s">
        <v>86</v>
      </c>
      <c r="Q83" s="135" t="s">
        <v>86</v>
      </c>
      <c r="R83" s="136" t="s">
        <v>157</v>
      </c>
      <c r="S83" s="136" t="s">
        <v>307</v>
      </c>
      <c r="T83" s="137"/>
      <c r="U83" s="106"/>
      <c r="V83" s="111"/>
      <c r="W83" s="106"/>
      <c r="X83" s="106"/>
      <c r="Y83" s="106"/>
      <c r="Z83" s="106"/>
      <c r="AA83" s="106"/>
      <c r="AB83" s="106"/>
      <c r="AC83" s="106"/>
      <c r="AD83" s="110"/>
      <c r="AE83" s="110"/>
      <c r="AF83" s="110"/>
    </row>
    <row r="84">
      <c r="A84" s="106"/>
      <c r="B84" s="127">
        <f t="shared" si="1"/>
        <v>81</v>
      </c>
      <c r="C84" s="161"/>
      <c r="D84" s="139"/>
      <c r="E84" s="130" t="s">
        <v>174</v>
      </c>
      <c r="F84" s="131"/>
      <c r="G84" s="131"/>
      <c r="H84" s="131"/>
      <c r="I84" s="131"/>
      <c r="J84" s="131"/>
      <c r="K84" s="132" t="s">
        <v>182</v>
      </c>
      <c r="L84" s="132" t="s">
        <v>183</v>
      </c>
      <c r="M84" s="134"/>
      <c r="N84" s="135" t="s">
        <v>84</v>
      </c>
      <c r="O84" s="135" t="s">
        <v>86</v>
      </c>
      <c r="P84" s="135" t="s">
        <v>86</v>
      </c>
      <c r="Q84" s="135" t="s">
        <v>86</v>
      </c>
      <c r="R84" s="136" t="s">
        <v>157</v>
      </c>
      <c r="S84" s="137"/>
      <c r="T84" s="137"/>
      <c r="U84" s="106"/>
      <c r="V84" s="111"/>
      <c r="W84" s="106"/>
      <c r="X84" s="106"/>
      <c r="Y84" s="106"/>
      <c r="Z84" s="106"/>
      <c r="AA84" s="106"/>
      <c r="AB84" s="106"/>
      <c r="AC84" s="106"/>
      <c r="AD84" s="110"/>
      <c r="AE84" s="110"/>
      <c r="AF84" s="110"/>
    </row>
    <row r="85">
      <c r="A85" s="106"/>
      <c r="B85" s="127">
        <f t="shared" si="1"/>
        <v>82</v>
      </c>
      <c r="C85" s="161"/>
      <c r="D85" s="139"/>
      <c r="E85" s="130" t="s">
        <v>258</v>
      </c>
      <c r="F85" s="131"/>
      <c r="G85" s="131"/>
      <c r="H85" s="131"/>
      <c r="I85" s="131"/>
      <c r="J85" s="131"/>
      <c r="K85" s="132" t="s">
        <v>293</v>
      </c>
      <c r="L85" s="132" t="s">
        <v>183</v>
      </c>
      <c r="M85" s="134"/>
      <c r="N85" s="135" t="s">
        <v>84</v>
      </c>
      <c r="O85" s="135" t="s">
        <v>86</v>
      </c>
      <c r="P85" s="135" t="s">
        <v>86</v>
      </c>
      <c r="Q85" s="135" t="s">
        <v>86</v>
      </c>
      <c r="R85" s="136" t="s">
        <v>157</v>
      </c>
      <c r="S85" s="137"/>
      <c r="T85" s="137"/>
      <c r="U85" s="106"/>
      <c r="V85" s="111"/>
      <c r="W85" s="106"/>
      <c r="X85" s="106"/>
      <c r="Y85" s="106"/>
      <c r="Z85" s="106"/>
      <c r="AA85" s="106"/>
      <c r="AB85" s="106"/>
      <c r="AC85" s="106"/>
      <c r="AD85" s="110"/>
      <c r="AE85" s="110"/>
      <c r="AF85" s="110"/>
    </row>
    <row r="86">
      <c r="A86" s="106"/>
      <c r="B86" s="127">
        <f t="shared" si="1"/>
        <v>83</v>
      </c>
      <c r="C86" s="161"/>
      <c r="D86" s="139"/>
      <c r="E86" s="130" t="s">
        <v>260</v>
      </c>
      <c r="F86" s="131"/>
      <c r="G86" s="131"/>
      <c r="H86" s="131"/>
      <c r="I86" s="131"/>
      <c r="J86" s="131"/>
      <c r="K86" s="132" t="s">
        <v>308</v>
      </c>
      <c r="L86" s="132" t="s">
        <v>295</v>
      </c>
      <c r="M86" s="134"/>
      <c r="N86" s="135" t="s">
        <v>84</v>
      </c>
      <c r="O86" s="135" t="s">
        <v>86</v>
      </c>
      <c r="P86" s="135" t="s">
        <v>86</v>
      </c>
      <c r="Q86" s="135" t="s">
        <v>86</v>
      </c>
      <c r="R86" s="136" t="s">
        <v>157</v>
      </c>
      <c r="S86" s="137"/>
      <c r="T86" s="137"/>
      <c r="U86" s="106"/>
      <c r="V86" s="111"/>
      <c r="W86" s="106"/>
      <c r="X86" s="106"/>
      <c r="Y86" s="106"/>
      <c r="Z86" s="106"/>
      <c r="AA86" s="106"/>
      <c r="AB86" s="106"/>
      <c r="AC86" s="106"/>
      <c r="AD86" s="110"/>
      <c r="AE86" s="110"/>
      <c r="AF86" s="110"/>
    </row>
    <row r="87">
      <c r="A87" s="106"/>
      <c r="B87" s="127">
        <f t="shared" si="1"/>
        <v>84</v>
      </c>
      <c r="C87" s="162" t="s">
        <v>309</v>
      </c>
      <c r="D87" s="129" t="s">
        <v>310</v>
      </c>
      <c r="E87" s="130" t="s">
        <v>311</v>
      </c>
      <c r="F87" s="132" t="s">
        <v>312</v>
      </c>
      <c r="G87" s="131"/>
      <c r="H87" s="131"/>
      <c r="I87" s="131"/>
      <c r="J87" s="131"/>
      <c r="K87" s="132" t="s">
        <v>313</v>
      </c>
      <c r="L87" s="132" t="s">
        <v>314</v>
      </c>
      <c r="M87" s="134"/>
      <c r="N87" s="135" t="s">
        <v>84</v>
      </c>
      <c r="O87" s="135" t="s">
        <v>86</v>
      </c>
      <c r="P87" s="135" t="s">
        <v>86</v>
      </c>
      <c r="Q87" s="135" t="s">
        <v>86</v>
      </c>
      <c r="R87" s="136" t="s">
        <v>157</v>
      </c>
      <c r="S87" s="137"/>
      <c r="T87" s="137"/>
      <c r="U87" s="106"/>
      <c r="V87" s="111"/>
      <c r="W87" s="106"/>
      <c r="X87" s="106"/>
      <c r="Y87" s="106"/>
      <c r="Z87" s="106"/>
      <c r="AA87" s="106"/>
      <c r="AB87" s="106"/>
      <c r="AC87" s="106"/>
      <c r="AD87" s="110"/>
      <c r="AE87" s="110"/>
      <c r="AF87" s="110"/>
    </row>
    <row r="88">
      <c r="A88" s="106"/>
      <c r="B88" s="127">
        <f t="shared" si="1"/>
        <v>85</v>
      </c>
      <c r="C88" s="163"/>
      <c r="D88" s="139"/>
      <c r="E88" s="164"/>
      <c r="F88" s="132" t="s">
        <v>315</v>
      </c>
      <c r="G88" s="131"/>
      <c r="H88" s="131"/>
      <c r="I88" s="131"/>
      <c r="J88" s="131"/>
      <c r="K88" s="132" t="s">
        <v>173</v>
      </c>
      <c r="L88" s="132" t="s">
        <v>316</v>
      </c>
      <c r="M88" s="134"/>
      <c r="N88" s="135" t="s">
        <v>84</v>
      </c>
      <c r="O88" s="135" t="s">
        <v>86</v>
      </c>
      <c r="P88" s="135" t="s">
        <v>86</v>
      </c>
      <c r="Q88" s="135" t="s">
        <v>86</v>
      </c>
      <c r="R88" s="136" t="s">
        <v>157</v>
      </c>
      <c r="S88" s="137"/>
      <c r="T88" s="137"/>
      <c r="U88" s="106"/>
      <c r="V88" s="111"/>
      <c r="W88" s="106"/>
      <c r="X88" s="106"/>
      <c r="Y88" s="106"/>
      <c r="Z88" s="106"/>
      <c r="AA88" s="106"/>
      <c r="AB88" s="106"/>
      <c r="AC88" s="106"/>
      <c r="AD88" s="110"/>
      <c r="AE88" s="110"/>
      <c r="AF88" s="110"/>
    </row>
    <row r="89">
      <c r="A89" s="106"/>
      <c r="B89" s="127">
        <f t="shared" si="1"/>
        <v>86</v>
      </c>
      <c r="C89" s="163"/>
      <c r="D89" s="165"/>
      <c r="E89" s="146" t="s">
        <v>317</v>
      </c>
      <c r="F89" s="166" t="s">
        <v>311</v>
      </c>
      <c r="G89" s="167" t="s">
        <v>318</v>
      </c>
      <c r="H89" s="168"/>
      <c r="I89" s="168"/>
      <c r="J89" s="168"/>
      <c r="K89" s="169" t="s">
        <v>319</v>
      </c>
      <c r="L89" s="170" t="s">
        <v>320</v>
      </c>
      <c r="M89" s="132" t="s">
        <v>321</v>
      </c>
      <c r="N89" s="135" t="s">
        <v>84</v>
      </c>
      <c r="O89" s="135" t="s">
        <v>86</v>
      </c>
      <c r="P89" s="135" t="s">
        <v>86</v>
      </c>
      <c r="Q89" s="135" t="s">
        <v>86</v>
      </c>
      <c r="R89" s="136" t="s">
        <v>157</v>
      </c>
      <c r="S89" s="136" t="s">
        <v>322</v>
      </c>
      <c r="T89" s="137"/>
      <c r="U89" s="106"/>
      <c r="V89" s="111"/>
      <c r="W89" s="106"/>
      <c r="X89" s="106"/>
      <c r="Y89" s="106"/>
      <c r="Z89" s="106"/>
      <c r="AA89" s="106"/>
      <c r="AB89" s="106"/>
      <c r="AC89" s="106"/>
      <c r="AD89" s="110"/>
      <c r="AE89" s="110"/>
      <c r="AF89" s="110"/>
    </row>
    <row r="90">
      <c r="A90" s="106"/>
      <c r="B90" s="127">
        <f t="shared" si="1"/>
        <v>87</v>
      </c>
      <c r="C90" s="163"/>
      <c r="D90" s="165"/>
      <c r="E90" s="151"/>
      <c r="F90" s="171"/>
      <c r="G90" s="167" t="s">
        <v>323</v>
      </c>
      <c r="H90" s="168"/>
      <c r="I90" s="168"/>
      <c r="J90" s="168"/>
      <c r="K90" s="172" t="s">
        <v>173</v>
      </c>
      <c r="L90" s="172" t="s">
        <v>173</v>
      </c>
      <c r="M90" s="134"/>
      <c r="N90" s="135" t="s">
        <v>84</v>
      </c>
      <c r="O90" s="135" t="s">
        <v>86</v>
      </c>
      <c r="P90" s="135" t="s">
        <v>86</v>
      </c>
      <c r="Q90" s="135" t="s">
        <v>86</v>
      </c>
      <c r="R90" s="136" t="s">
        <v>157</v>
      </c>
      <c r="S90" s="136" t="s">
        <v>324</v>
      </c>
      <c r="T90" s="137"/>
      <c r="U90" s="106"/>
      <c r="V90" s="111"/>
      <c r="W90" s="106"/>
      <c r="X90" s="106"/>
      <c r="Y90" s="106"/>
      <c r="Z90" s="106"/>
      <c r="AA90" s="106"/>
      <c r="AB90" s="106"/>
      <c r="AC90" s="106"/>
      <c r="AD90" s="110"/>
      <c r="AE90" s="110"/>
      <c r="AF90" s="110"/>
    </row>
    <row r="91">
      <c r="A91" s="106"/>
      <c r="B91" s="127">
        <f t="shared" si="1"/>
        <v>88</v>
      </c>
      <c r="C91" s="163"/>
      <c r="D91" s="165"/>
      <c r="E91" s="151"/>
      <c r="F91" s="171"/>
      <c r="G91" s="167" t="s">
        <v>325</v>
      </c>
      <c r="H91" s="168"/>
      <c r="I91" s="168"/>
      <c r="J91" s="168"/>
      <c r="K91" s="172" t="s">
        <v>173</v>
      </c>
      <c r="L91" s="172" t="s">
        <v>173</v>
      </c>
      <c r="M91" s="134"/>
      <c r="N91" s="135" t="s">
        <v>84</v>
      </c>
      <c r="O91" s="135" t="s">
        <v>86</v>
      </c>
      <c r="P91" s="135" t="s">
        <v>86</v>
      </c>
      <c r="Q91" s="135" t="s">
        <v>86</v>
      </c>
      <c r="R91" s="136" t="s">
        <v>157</v>
      </c>
      <c r="S91" s="136" t="s">
        <v>326</v>
      </c>
      <c r="T91" s="137"/>
      <c r="U91" s="106"/>
      <c r="V91" s="111"/>
      <c r="W91" s="106"/>
      <c r="X91" s="106"/>
      <c r="Y91" s="106"/>
      <c r="Z91" s="106"/>
      <c r="AA91" s="106"/>
      <c r="AB91" s="106"/>
      <c r="AC91" s="106"/>
      <c r="AD91" s="110"/>
      <c r="AE91" s="110"/>
      <c r="AF91" s="110"/>
    </row>
    <row r="92">
      <c r="A92" s="106"/>
      <c r="B92" s="127">
        <f t="shared" si="1"/>
        <v>89</v>
      </c>
      <c r="C92" s="163"/>
      <c r="D92" s="165"/>
      <c r="E92" s="151"/>
      <c r="F92" s="171"/>
      <c r="G92" s="167" t="s">
        <v>327</v>
      </c>
      <c r="H92" s="168"/>
      <c r="I92" s="168"/>
      <c r="J92" s="168"/>
      <c r="K92" s="172" t="s">
        <v>173</v>
      </c>
      <c r="L92" s="172" t="s">
        <v>173</v>
      </c>
      <c r="M92" s="134"/>
      <c r="N92" s="135" t="s">
        <v>84</v>
      </c>
      <c r="O92" s="135" t="s">
        <v>86</v>
      </c>
      <c r="P92" s="135" t="s">
        <v>86</v>
      </c>
      <c r="Q92" s="135" t="s">
        <v>86</v>
      </c>
      <c r="R92" s="136" t="s">
        <v>157</v>
      </c>
      <c r="S92" s="136" t="s">
        <v>328</v>
      </c>
      <c r="T92" s="137"/>
      <c r="U92" s="106"/>
      <c r="V92" s="111"/>
      <c r="W92" s="106"/>
      <c r="X92" s="106"/>
      <c r="Y92" s="106"/>
      <c r="Z92" s="106"/>
      <c r="AA92" s="106"/>
      <c r="AB92" s="106"/>
      <c r="AC92" s="106"/>
      <c r="AD92" s="110"/>
      <c r="AE92" s="110"/>
      <c r="AF92" s="110"/>
    </row>
    <row r="93">
      <c r="A93" s="106"/>
      <c r="B93" s="127">
        <f t="shared" si="1"/>
        <v>90</v>
      </c>
      <c r="C93" s="163"/>
      <c r="D93" s="165"/>
      <c r="E93" s="151"/>
      <c r="F93" s="171"/>
      <c r="G93" s="167" t="s">
        <v>329</v>
      </c>
      <c r="H93" s="168"/>
      <c r="I93" s="168"/>
      <c r="J93" s="168"/>
      <c r="K93" s="172" t="s">
        <v>173</v>
      </c>
      <c r="L93" s="172" t="s">
        <v>173</v>
      </c>
      <c r="M93" s="134"/>
      <c r="N93" s="135" t="s">
        <v>84</v>
      </c>
      <c r="O93" s="135" t="s">
        <v>86</v>
      </c>
      <c r="P93" s="135" t="s">
        <v>86</v>
      </c>
      <c r="Q93" s="135" t="s">
        <v>86</v>
      </c>
      <c r="R93" s="136" t="s">
        <v>157</v>
      </c>
      <c r="S93" s="136" t="s">
        <v>330</v>
      </c>
      <c r="T93" s="137"/>
      <c r="U93" s="106"/>
      <c r="V93" s="111"/>
      <c r="W93" s="111" t="s">
        <v>331</v>
      </c>
      <c r="X93" s="106"/>
      <c r="Y93" s="106"/>
      <c r="Z93" s="106"/>
      <c r="AA93" s="106"/>
      <c r="AB93" s="106"/>
      <c r="AC93" s="106"/>
      <c r="AD93" s="110"/>
      <c r="AE93" s="110"/>
      <c r="AF93" s="110"/>
    </row>
    <row r="94">
      <c r="A94" s="106"/>
      <c r="B94" s="127">
        <f t="shared" si="1"/>
        <v>91</v>
      </c>
      <c r="C94" s="163"/>
      <c r="D94" s="165"/>
      <c r="E94" s="151"/>
      <c r="F94" s="171"/>
      <c r="G94" s="167" t="s">
        <v>332</v>
      </c>
      <c r="H94" s="168"/>
      <c r="I94" s="168"/>
      <c r="J94" s="168"/>
      <c r="K94" s="172" t="s">
        <v>173</v>
      </c>
      <c r="L94" s="172" t="s">
        <v>173</v>
      </c>
      <c r="M94" s="134"/>
      <c r="N94" s="135" t="s">
        <v>84</v>
      </c>
      <c r="O94" s="135" t="s">
        <v>86</v>
      </c>
      <c r="P94" s="135" t="s">
        <v>86</v>
      </c>
      <c r="Q94" s="135" t="s">
        <v>86</v>
      </c>
      <c r="R94" s="136" t="s">
        <v>157</v>
      </c>
      <c r="S94" s="136" t="s">
        <v>333</v>
      </c>
      <c r="T94" s="137"/>
      <c r="U94" s="106"/>
      <c r="V94" s="111"/>
      <c r="W94" s="106"/>
      <c r="X94" s="106"/>
      <c r="Y94" s="106"/>
      <c r="Z94" s="106"/>
      <c r="AA94" s="106"/>
      <c r="AB94" s="106"/>
      <c r="AC94" s="106"/>
      <c r="AD94" s="110"/>
      <c r="AE94" s="110"/>
      <c r="AF94" s="110"/>
    </row>
    <row r="95">
      <c r="A95" s="106"/>
      <c r="B95" s="127">
        <f t="shared" si="1"/>
        <v>92</v>
      </c>
      <c r="C95" s="163"/>
      <c r="D95" s="165"/>
      <c r="E95" s="151"/>
      <c r="F95" s="171"/>
      <c r="G95" s="167" t="s">
        <v>334</v>
      </c>
      <c r="H95" s="168"/>
      <c r="I95" s="168"/>
      <c r="J95" s="168"/>
      <c r="K95" s="172" t="s">
        <v>173</v>
      </c>
      <c r="L95" s="172" t="s">
        <v>173</v>
      </c>
      <c r="M95" s="134"/>
      <c r="N95" s="135" t="s">
        <v>84</v>
      </c>
      <c r="O95" s="135" t="s">
        <v>86</v>
      </c>
      <c r="P95" s="135" t="s">
        <v>86</v>
      </c>
      <c r="Q95" s="135" t="s">
        <v>86</v>
      </c>
      <c r="R95" s="136" t="s">
        <v>157</v>
      </c>
      <c r="S95" s="136" t="s">
        <v>335</v>
      </c>
      <c r="T95" s="137"/>
      <c r="U95" s="106"/>
      <c r="V95" s="111"/>
      <c r="W95" s="106"/>
      <c r="X95" s="106"/>
      <c r="Y95" s="106"/>
      <c r="Z95" s="106"/>
      <c r="AA95" s="106"/>
      <c r="AB95" s="106"/>
      <c r="AC95" s="106"/>
      <c r="AD95" s="110"/>
      <c r="AE95" s="110"/>
      <c r="AF95" s="110"/>
    </row>
    <row r="96">
      <c r="A96" s="106"/>
      <c r="B96" s="127">
        <f t="shared" si="1"/>
        <v>93</v>
      </c>
      <c r="C96" s="163"/>
      <c r="D96" s="165"/>
      <c r="E96" s="151"/>
      <c r="F96" s="171"/>
      <c r="G96" s="167" t="s">
        <v>336</v>
      </c>
      <c r="H96" s="168"/>
      <c r="I96" s="168"/>
      <c r="J96" s="168"/>
      <c r="K96" s="172" t="s">
        <v>173</v>
      </c>
      <c r="L96" s="172" t="s">
        <v>173</v>
      </c>
      <c r="M96" s="134"/>
      <c r="N96" s="135" t="s">
        <v>84</v>
      </c>
      <c r="O96" s="135" t="s">
        <v>86</v>
      </c>
      <c r="P96" s="135" t="s">
        <v>86</v>
      </c>
      <c r="Q96" s="135" t="s">
        <v>86</v>
      </c>
      <c r="R96" s="136" t="s">
        <v>157</v>
      </c>
      <c r="S96" s="136" t="s">
        <v>337</v>
      </c>
      <c r="T96" s="137"/>
      <c r="U96" s="106"/>
      <c r="V96" s="111"/>
      <c r="W96" s="106"/>
      <c r="X96" s="106"/>
      <c r="Y96" s="106"/>
      <c r="Z96" s="106"/>
      <c r="AA96" s="106"/>
      <c r="AB96" s="106"/>
      <c r="AC96" s="106"/>
      <c r="AD96" s="110"/>
      <c r="AE96" s="110"/>
      <c r="AF96" s="110"/>
    </row>
    <row r="97">
      <c r="A97" s="106"/>
      <c r="B97" s="127">
        <f t="shared" si="1"/>
        <v>94</v>
      </c>
      <c r="C97" s="163"/>
      <c r="D97" s="165"/>
      <c r="E97" s="151"/>
      <c r="F97" s="173"/>
      <c r="G97" s="167" t="s">
        <v>338</v>
      </c>
      <c r="H97" s="168"/>
      <c r="I97" s="168"/>
      <c r="J97" s="168"/>
      <c r="K97" s="172" t="s">
        <v>173</v>
      </c>
      <c r="L97" s="172" t="s">
        <v>173</v>
      </c>
      <c r="M97" s="134"/>
      <c r="N97" s="135" t="s">
        <v>84</v>
      </c>
      <c r="O97" s="135" t="s">
        <v>86</v>
      </c>
      <c r="P97" s="135" t="s">
        <v>86</v>
      </c>
      <c r="Q97" s="135" t="s">
        <v>86</v>
      </c>
      <c r="R97" s="136" t="s">
        <v>157</v>
      </c>
      <c r="S97" s="136" t="s">
        <v>339</v>
      </c>
      <c r="T97" s="137"/>
      <c r="U97" s="106"/>
      <c r="V97" s="111"/>
      <c r="W97" s="106"/>
      <c r="X97" s="106"/>
      <c r="Y97" s="106"/>
      <c r="Z97" s="106"/>
      <c r="AA97" s="106"/>
      <c r="AB97" s="106"/>
      <c r="AC97" s="106"/>
      <c r="AD97" s="110"/>
      <c r="AE97" s="110"/>
      <c r="AF97" s="110"/>
    </row>
    <row r="98">
      <c r="A98" s="106"/>
      <c r="B98" s="127">
        <f t="shared" si="1"/>
        <v>95</v>
      </c>
      <c r="C98" s="163"/>
      <c r="D98" s="165"/>
      <c r="E98" s="151"/>
      <c r="F98" s="166" t="s">
        <v>340</v>
      </c>
      <c r="G98" s="168" t="s">
        <v>341</v>
      </c>
      <c r="H98" s="168"/>
      <c r="I98" s="168"/>
      <c r="J98" s="168"/>
      <c r="K98" s="172" t="s">
        <v>173</v>
      </c>
      <c r="L98" s="172" t="s">
        <v>173</v>
      </c>
      <c r="M98" s="134"/>
      <c r="N98" s="135" t="s">
        <v>84</v>
      </c>
      <c r="O98" s="135" t="s">
        <v>86</v>
      </c>
      <c r="P98" s="135" t="s">
        <v>86</v>
      </c>
      <c r="Q98" s="135" t="s">
        <v>86</v>
      </c>
      <c r="R98" s="136" t="s">
        <v>157</v>
      </c>
      <c r="S98" s="136" t="s">
        <v>342</v>
      </c>
      <c r="T98" s="137"/>
      <c r="U98" s="106"/>
      <c r="V98" s="111"/>
      <c r="W98" s="106"/>
      <c r="X98" s="106"/>
      <c r="Y98" s="106"/>
      <c r="Z98" s="106"/>
      <c r="AA98" s="106"/>
      <c r="AB98" s="106"/>
      <c r="AC98" s="106"/>
      <c r="AD98" s="110"/>
      <c r="AE98" s="110"/>
      <c r="AF98" s="110"/>
    </row>
    <row r="99">
      <c r="A99" s="106"/>
      <c r="B99" s="127">
        <f t="shared" si="1"/>
        <v>96</v>
      </c>
      <c r="C99" s="163"/>
      <c r="D99" s="165"/>
      <c r="E99" s="151"/>
      <c r="F99" s="171"/>
      <c r="G99" s="168" t="s">
        <v>343</v>
      </c>
      <c r="H99" s="168"/>
      <c r="I99" s="168"/>
      <c r="J99" s="168"/>
      <c r="K99" s="172" t="s">
        <v>173</v>
      </c>
      <c r="L99" s="172" t="s">
        <v>173</v>
      </c>
      <c r="M99" s="134"/>
      <c r="N99" s="135" t="s">
        <v>84</v>
      </c>
      <c r="O99" s="135" t="s">
        <v>86</v>
      </c>
      <c r="P99" s="135" t="s">
        <v>86</v>
      </c>
      <c r="Q99" s="135" t="s">
        <v>86</v>
      </c>
      <c r="R99" s="136" t="s">
        <v>157</v>
      </c>
      <c r="S99" s="136" t="s">
        <v>173</v>
      </c>
      <c r="T99" s="137"/>
      <c r="U99" s="106"/>
      <c r="V99" s="111"/>
      <c r="W99" s="106"/>
      <c r="X99" s="106"/>
      <c r="Y99" s="106"/>
      <c r="Z99" s="106"/>
      <c r="AA99" s="106"/>
      <c r="AB99" s="106"/>
      <c r="AC99" s="106"/>
      <c r="AD99" s="110"/>
      <c r="AE99" s="110"/>
      <c r="AF99" s="110"/>
    </row>
    <row r="100">
      <c r="A100" s="106"/>
      <c r="B100" s="127">
        <f t="shared" si="1"/>
        <v>97</v>
      </c>
      <c r="C100" s="163"/>
      <c r="D100" s="165"/>
      <c r="E100" s="151"/>
      <c r="F100" s="171"/>
      <c r="G100" s="168" t="s">
        <v>344</v>
      </c>
      <c r="H100" s="168"/>
      <c r="I100" s="168"/>
      <c r="J100" s="168"/>
      <c r="K100" s="172" t="s">
        <v>173</v>
      </c>
      <c r="L100" s="172" t="s">
        <v>173</v>
      </c>
      <c r="M100" s="134"/>
      <c r="N100" s="135" t="s">
        <v>84</v>
      </c>
      <c r="O100" s="135" t="s">
        <v>86</v>
      </c>
      <c r="P100" s="135" t="s">
        <v>86</v>
      </c>
      <c r="Q100" s="135" t="s">
        <v>86</v>
      </c>
      <c r="R100" s="136" t="s">
        <v>157</v>
      </c>
      <c r="S100" s="136" t="s">
        <v>173</v>
      </c>
      <c r="T100" s="137"/>
      <c r="U100" s="106"/>
      <c r="V100" s="111"/>
      <c r="W100" s="106"/>
      <c r="X100" s="106"/>
      <c r="Y100" s="106"/>
      <c r="Z100" s="106"/>
      <c r="AA100" s="106"/>
      <c r="AB100" s="106"/>
      <c r="AC100" s="106"/>
      <c r="AD100" s="110"/>
      <c r="AE100" s="110"/>
      <c r="AF100" s="110"/>
    </row>
    <row r="101">
      <c r="A101" s="106"/>
      <c r="B101" s="127">
        <f t="shared" si="1"/>
        <v>98</v>
      </c>
      <c r="C101" s="163"/>
      <c r="D101" s="165"/>
      <c r="E101" s="151"/>
      <c r="F101" s="171"/>
      <c r="G101" s="168" t="s">
        <v>345</v>
      </c>
      <c r="H101" s="168"/>
      <c r="I101" s="168"/>
      <c r="J101" s="168"/>
      <c r="K101" s="172" t="s">
        <v>173</v>
      </c>
      <c r="L101" s="172" t="s">
        <v>173</v>
      </c>
      <c r="M101" s="134"/>
      <c r="N101" s="135" t="s">
        <v>84</v>
      </c>
      <c r="O101" s="135" t="s">
        <v>86</v>
      </c>
      <c r="P101" s="135" t="s">
        <v>86</v>
      </c>
      <c r="Q101" s="135" t="s">
        <v>86</v>
      </c>
      <c r="R101" s="136" t="s">
        <v>157</v>
      </c>
      <c r="S101" s="136" t="s">
        <v>173</v>
      </c>
      <c r="T101" s="137"/>
      <c r="U101" s="106"/>
      <c r="V101" s="111"/>
      <c r="W101" s="106"/>
      <c r="X101" s="106"/>
      <c r="Y101" s="106"/>
      <c r="Z101" s="106"/>
      <c r="AA101" s="106"/>
      <c r="AB101" s="106"/>
      <c r="AC101" s="106"/>
      <c r="AD101" s="110"/>
      <c r="AE101" s="110"/>
      <c r="AF101" s="110"/>
    </row>
    <row r="102">
      <c r="A102" s="106"/>
      <c r="B102" s="127">
        <f t="shared" si="1"/>
        <v>99</v>
      </c>
      <c r="C102" s="163"/>
      <c r="D102" s="165"/>
      <c r="E102" s="151"/>
      <c r="F102" s="173"/>
      <c r="G102" s="168" t="s">
        <v>346</v>
      </c>
      <c r="H102" s="168"/>
      <c r="I102" s="168"/>
      <c r="J102" s="168"/>
      <c r="K102" s="172" t="s">
        <v>173</v>
      </c>
      <c r="L102" s="172" t="s">
        <v>173</v>
      </c>
      <c r="M102" s="134"/>
      <c r="N102" s="135" t="s">
        <v>84</v>
      </c>
      <c r="O102" s="135" t="s">
        <v>86</v>
      </c>
      <c r="P102" s="135" t="s">
        <v>86</v>
      </c>
      <c r="Q102" s="135" t="s">
        <v>86</v>
      </c>
      <c r="R102" s="136" t="s">
        <v>157</v>
      </c>
      <c r="S102" s="136" t="s">
        <v>173</v>
      </c>
      <c r="T102" s="137"/>
      <c r="U102" s="106"/>
      <c r="V102" s="111"/>
      <c r="W102" s="106"/>
      <c r="X102" s="106"/>
      <c r="Y102" s="106"/>
      <c r="Z102" s="106"/>
      <c r="AA102" s="106"/>
      <c r="AB102" s="106"/>
      <c r="AC102" s="106"/>
      <c r="AD102" s="110"/>
      <c r="AE102" s="110"/>
      <c r="AF102" s="110"/>
    </row>
    <row r="103">
      <c r="A103" s="106"/>
      <c r="B103" s="127">
        <f t="shared" si="1"/>
        <v>100</v>
      </c>
      <c r="C103" s="163"/>
      <c r="D103" s="165"/>
      <c r="E103" s="151"/>
      <c r="F103" s="166" t="s">
        <v>347</v>
      </c>
      <c r="G103" s="167" t="s">
        <v>348</v>
      </c>
      <c r="H103" s="168"/>
      <c r="I103" s="168"/>
      <c r="J103" s="168"/>
      <c r="K103" s="172" t="s">
        <v>173</v>
      </c>
      <c r="L103" s="172" t="s">
        <v>173</v>
      </c>
      <c r="M103" s="134"/>
      <c r="N103" s="135" t="s">
        <v>84</v>
      </c>
      <c r="O103" s="135" t="s">
        <v>86</v>
      </c>
      <c r="P103" s="135" t="s">
        <v>86</v>
      </c>
      <c r="Q103" s="135" t="s">
        <v>86</v>
      </c>
      <c r="R103" s="136" t="s">
        <v>157</v>
      </c>
      <c r="S103" s="136" t="s">
        <v>173</v>
      </c>
      <c r="T103" s="137"/>
      <c r="U103" s="106"/>
      <c r="V103" s="111"/>
      <c r="W103" s="106"/>
      <c r="X103" s="106"/>
      <c r="Y103" s="106"/>
      <c r="Z103" s="106"/>
      <c r="AA103" s="106"/>
      <c r="AB103" s="106"/>
      <c r="AC103" s="106"/>
      <c r="AD103" s="110"/>
      <c r="AE103" s="110"/>
      <c r="AF103" s="110"/>
    </row>
    <row r="104">
      <c r="A104" s="106"/>
      <c r="B104" s="127">
        <f t="shared" si="1"/>
        <v>101</v>
      </c>
      <c r="C104" s="174"/>
      <c r="D104" s="165"/>
      <c r="E104" s="151"/>
      <c r="F104" s="171"/>
      <c r="G104" s="167" t="s">
        <v>349</v>
      </c>
      <c r="H104" s="168"/>
      <c r="I104" s="168"/>
      <c r="J104" s="168"/>
      <c r="K104" s="172" t="s">
        <v>173</v>
      </c>
      <c r="L104" s="172" t="s">
        <v>173</v>
      </c>
      <c r="M104" s="134"/>
      <c r="N104" s="135" t="s">
        <v>84</v>
      </c>
      <c r="O104" s="135" t="s">
        <v>86</v>
      </c>
      <c r="P104" s="135" t="s">
        <v>86</v>
      </c>
      <c r="Q104" s="135" t="s">
        <v>86</v>
      </c>
      <c r="R104" s="136" t="s">
        <v>157</v>
      </c>
      <c r="S104" s="136" t="s">
        <v>173</v>
      </c>
      <c r="T104" s="137"/>
      <c r="U104" s="106"/>
      <c r="V104" s="111"/>
      <c r="W104" s="106"/>
      <c r="X104" s="106"/>
      <c r="Y104" s="106"/>
      <c r="Z104" s="106"/>
      <c r="AA104" s="106"/>
      <c r="AB104" s="106"/>
      <c r="AC104" s="106"/>
      <c r="AD104" s="110"/>
      <c r="AE104" s="110"/>
      <c r="AF104" s="110"/>
    </row>
    <row r="105">
      <c r="A105" s="106"/>
      <c r="B105" s="127">
        <f t="shared" si="1"/>
        <v>102</v>
      </c>
      <c r="C105" s="174"/>
      <c r="D105" s="165"/>
      <c r="E105" s="153"/>
      <c r="F105" s="171"/>
      <c r="G105" s="167" t="s">
        <v>350</v>
      </c>
      <c r="H105" s="168"/>
      <c r="I105" s="168"/>
      <c r="J105" s="168"/>
      <c r="K105" s="172" t="s">
        <v>173</v>
      </c>
      <c r="L105" s="172" t="s">
        <v>173</v>
      </c>
      <c r="M105" s="134"/>
      <c r="N105" s="135" t="s">
        <v>84</v>
      </c>
      <c r="O105" s="135" t="s">
        <v>86</v>
      </c>
      <c r="P105" s="135" t="s">
        <v>86</v>
      </c>
      <c r="Q105" s="135" t="s">
        <v>86</v>
      </c>
      <c r="R105" s="136" t="s">
        <v>157</v>
      </c>
      <c r="S105" s="136" t="s">
        <v>173</v>
      </c>
      <c r="T105" s="137"/>
      <c r="U105" s="106"/>
      <c r="V105" s="111"/>
      <c r="W105" s="106"/>
      <c r="X105" s="106"/>
      <c r="Y105" s="106"/>
      <c r="Z105" s="106"/>
      <c r="AA105" s="106"/>
      <c r="AB105" s="106"/>
      <c r="AC105" s="106"/>
      <c r="AD105" s="110"/>
      <c r="AE105" s="110"/>
      <c r="AF105" s="110"/>
    </row>
    <row r="106">
      <c r="A106" s="106"/>
      <c r="B106" s="127">
        <f t="shared" si="1"/>
        <v>103</v>
      </c>
      <c r="C106" s="174"/>
      <c r="D106" s="139"/>
      <c r="E106" s="140" t="s">
        <v>351</v>
      </c>
      <c r="F106" s="129" t="s">
        <v>208</v>
      </c>
      <c r="G106" s="131"/>
      <c r="H106" s="131"/>
      <c r="I106" s="131"/>
      <c r="J106" s="131"/>
      <c r="K106" s="132" t="s">
        <v>352</v>
      </c>
      <c r="L106" s="132" t="s">
        <v>353</v>
      </c>
      <c r="M106" s="134"/>
      <c r="N106" s="135" t="s">
        <v>84</v>
      </c>
      <c r="O106" s="135" t="s">
        <v>86</v>
      </c>
      <c r="P106" s="135" t="s">
        <v>86</v>
      </c>
      <c r="Q106" s="135" t="s">
        <v>86</v>
      </c>
      <c r="R106" s="136" t="s">
        <v>157</v>
      </c>
      <c r="S106" s="137"/>
      <c r="T106" s="137"/>
      <c r="U106" s="106"/>
      <c r="V106" s="111"/>
      <c r="W106" s="106"/>
      <c r="X106" s="106"/>
      <c r="Y106" s="106"/>
      <c r="Z106" s="106"/>
      <c r="AA106" s="106"/>
      <c r="AB106" s="106"/>
      <c r="AC106" s="106"/>
      <c r="AD106" s="110"/>
      <c r="AE106" s="110"/>
      <c r="AF106" s="110"/>
    </row>
    <row r="107">
      <c r="A107" s="106"/>
      <c r="B107" s="127">
        <f t="shared" si="1"/>
        <v>104</v>
      </c>
      <c r="C107" s="163"/>
      <c r="D107" s="139"/>
      <c r="E107" s="139"/>
      <c r="F107" s="129" t="s">
        <v>354</v>
      </c>
      <c r="G107" s="130" t="s">
        <v>355</v>
      </c>
      <c r="H107" s="130"/>
      <c r="I107" s="131"/>
      <c r="J107" s="131"/>
      <c r="K107" s="132" t="s">
        <v>356</v>
      </c>
      <c r="L107" s="132" t="s">
        <v>357</v>
      </c>
      <c r="M107" s="134"/>
      <c r="N107" s="135" t="s">
        <v>84</v>
      </c>
      <c r="O107" s="135" t="s">
        <v>86</v>
      </c>
      <c r="P107" s="135" t="s">
        <v>86</v>
      </c>
      <c r="Q107" s="135" t="s">
        <v>86</v>
      </c>
      <c r="R107" s="136" t="s">
        <v>157</v>
      </c>
      <c r="S107" s="137"/>
      <c r="T107" s="137"/>
      <c r="U107" s="106"/>
      <c r="V107" s="111"/>
      <c r="W107" s="106"/>
      <c r="X107" s="106"/>
      <c r="Y107" s="106"/>
      <c r="Z107" s="106"/>
      <c r="AA107" s="106"/>
      <c r="AB107" s="106"/>
      <c r="AC107" s="106"/>
      <c r="AD107" s="110"/>
      <c r="AE107" s="110"/>
      <c r="AF107" s="110"/>
    </row>
    <row r="108">
      <c r="A108" s="106"/>
      <c r="B108" s="127">
        <f t="shared" si="1"/>
        <v>105</v>
      </c>
      <c r="C108" s="163"/>
      <c r="D108" s="139"/>
      <c r="E108" s="139"/>
      <c r="F108" s="140"/>
      <c r="G108" s="175" t="s">
        <v>358</v>
      </c>
      <c r="H108" s="175"/>
      <c r="I108" s="131"/>
      <c r="J108" s="131"/>
      <c r="K108" s="132" t="s">
        <v>359</v>
      </c>
      <c r="L108" s="132" t="s">
        <v>360</v>
      </c>
      <c r="M108" s="134"/>
      <c r="N108" s="135" t="s">
        <v>84</v>
      </c>
      <c r="O108" s="135" t="s">
        <v>86</v>
      </c>
      <c r="P108" s="135" t="s">
        <v>86</v>
      </c>
      <c r="Q108" s="135" t="s">
        <v>86</v>
      </c>
      <c r="R108" s="136" t="s">
        <v>157</v>
      </c>
      <c r="S108" s="137"/>
      <c r="T108" s="137"/>
      <c r="U108" s="106"/>
      <c r="V108" s="111"/>
      <c r="W108" s="106"/>
      <c r="X108" s="106"/>
      <c r="Y108" s="106"/>
      <c r="Z108" s="106"/>
      <c r="AA108" s="106"/>
      <c r="AB108" s="106"/>
      <c r="AC108" s="106"/>
      <c r="AD108" s="110"/>
      <c r="AE108" s="110"/>
      <c r="AF108" s="110"/>
    </row>
    <row r="109">
      <c r="A109" s="106"/>
      <c r="B109" s="127">
        <f t="shared" si="1"/>
        <v>106</v>
      </c>
      <c r="C109" s="163"/>
      <c r="D109" s="139"/>
      <c r="E109" s="141"/>
      <c r="F109" s="142"/>
      <c r="G109" s="175" t="s">
        <v>361</v>
      </c>
      <c r="H109" s="175"/>
      <c r="I109" s="131"/>
      <c r="J109" s="131"/>
      <c r="K109" s="132" t="s">
        <v>362</v>
      </c>
      <c r="L109" s="132" t="s">
        <v>363</v>
      </c>
      <c r="M109" s="134"/>
      <c r="N109" s="135" t="s">
        <v>84</v>
      </c>
      <c r="O109" s="135" t="s">
        <v>86</v>
      </c>
      <c r="P109" s="135" t="s">
        <v>86</v>
      </c>
      <c r="Q109" s="135" t="s">
        <v>86</v>
      </c>
      <c r="R109" s="136" t="s">
        <v>157</v>
      </c>
      <c r="S109" s="137"/>
      <c r="T109" s="137"/>
      <c r="U109" s="106"/>
      <c r="V109" s="111"/>
      <c r="W109" s="106"/>
      <c r="X109" s="106"/>
      <c r="Y109" s="106"/>
      <c r="Z109" s="106"/>
      <c r="AA109" s="106"/>
      <c r="AB109" s="106"/>
      <c r="AC109" s="106"/>
      <c r="AD109" s="110"/>
      <c r="AE109" s="110"/>
      <c r="AF109" s="110"/>
    </row>
    <row r="110">
      <c r="A110" s="106"/>
      <c r="B110" s="127">
        <f t="shared" si="1"/>
        <v>107</v>
      </c>
      <c r="C110" s="163"/>
      <c r="D110" s="139"/>
      <c r="E110" s="129" t="s">
        <v>364</v>
      </c>
      <c r="F110" s="129" t="s">
        <v>208</v>
      </c>
      <c r="G110" s="131"/>
      <c r="H110" s="131"/>
      <c r="I110" s="131"/>
      <c r="J110" s="131"/>
      <c r="K110" s="132" t="s">
        <v>352</v>
      </c>
      <c r="L110" s="132" t="s">
        <v>353</v>
      </c>
      <c r="M110" s="134"/>
      <c r="N110" s="135" t="s">
        <v>84</v>
      </c>
      <c r="O110" s="135" t="s">
        <v>86</v>
      </c>
      <c r="P110" s="135" t="s">
        <v>86</v>
      </c>
      <c r="Q110" s="135" t="s">
        <v>86</v>
      </c>
      <c r="R110" s="136" t="s">
        <v>157</v>
      </c>
      <c r="S110" s="137"/>
      <c r="T110" s="137"/>
      <c r="U110" s="106"/>
      <c r="V110" s="111"/>
      <c r="W110" s="106"/>
      <c r="X110" s="106"/>
      <c r="Y110" s="106"/>
      <c r="Z110" s="106"/>
      <c r="AA110" s="106"/>
      <c r="AB110" s="106"/>
      <c r="AC110" s="106"/>
      <c r="AD110" s="110"/>
      <c r="AE110" s="110"/>
      <c r="AF110" s="110"/>
    </row>
    <row r="111">
      <c r="A111" s="106"/>
      <c r="B111" s="127">
        <f t="shared" si="1"/>
        <v>108</v>
      </c>
      <c r="C111" s="163"/>
      <c r="D111" s="139"/>
      <c r="E111" s="139"/>
      <c r="F111" s="129" t="s">
        <v>354</v>
      </c>
      <c r="G111" s="130" t="s">
        <v>355</v>
      </c>
      <c r="H111" s="130"/>
      <c r="I111" s="131"/>
      <c r="J111" s="131"/>
      <c r="K111" s="132" t="s">
        <v>356</v>
      </c>
      <c r="L111" s="132" t="s">
        <v>357</v>
      </c>
      <c r="M111" s="134"/>
      <c r="N111" s="135" t="s">
        <v>84</v>
      </c>
      <c r="O111" s="135" t="s">
        <v>86</v>
      </c>
      <c r="P111" s="135" t="s">
        <v>86</v>
      </c>
      <c r="Q111" s="135" t="s">
        <v>86</v>
      </c>
      <c r="R111" s="136" t="s">
        <v>157</v>
      </c>
      <c r="S111" s="137"/>
      <c r="T111" s="137"/>
      <c r="U111" s="106"/>
      <c r="V111" s="111"/>
      <c r="W111" s="106"/>
      <c r="X111" s="106"/>
      <c r="Y111" s="106"/>
      <c r="Z111" s="106"/>
      <c r="AA111" s="106"/>
      <c r="AB111" s="106"/>
      <c r="AC111" s="106"/>
      <c r="AD111" s="110"/>
      <c r="AE111" s="110"/>
      <c r="AF111" s="110"/>
    </row>
    <row r="112">
      <c r="A112" s="106"/>
      <c r="B112" s="127">
        <f t="shared" si="1"/>
        <v>109</v>
      </c>
      <c r="C112" s="163"/>
      <c r="D112" s="139"/>
      <c r="E112" s="139"/>
      <c r="F112" s="140"/>
      <c r="G112" s="175" t="s">
        <v>358</v>
      </c>
      <c r="H112" s="175"/>
      <c r="I112" s="131"/>
      <c r="J112" s="131"/>
      <c r="K112" s="132" t="s">
        <v>359</v>
      </c>
      <c r="L112" s="132" t="s">
        <v>360</v>
      </c>
      <c r="M112" s="134"/>
      <c r="N112" s="135" t="s">
        <v>84</v>
      </c>
      <c r="O112" s="135" t="s">
        <v>86</v>
      </c>
      <c r="P112" s="135" t="s">
        <v>86</v>
      </c>
      <c r="Q112" s="135" t="s">
        <v>86</v>
      </c>
      <c r="R112" s="136" t="s">
        <v>157</v>
      </c>
      <c r="S112" s="137"/>
      <c r="T112" s="137"/>
      <c r="U112" s="106"/>
      <c r="V112" s="111"/>
      <c r="W112" s="106"/>
      <c r="X112" s="106"/>
      <c r="Y112" s="106"/>
      <c r="Z112" s="106"/>
      <c r="AA112" s="106"/>
      <c r="AB112" s="106"/>
      <c r="AC112" s="106"/>
      <c r="AD112" s="110"/>
      <c r="AE112" s="110"/>
      <c r="AF112" s="110"/>
    </row>
    <row r="113">
      <c r="A113" s="106"/>
      <c r="B113" s="127">
        <f t="shared" si="1"/>
        <v>110</v>
      </c>
      <c r="C113" s="163"/>
      <c r="D113" s="139"/>
      <c r="E113" s="139"/>
      <c r="F113" s="142"/>
      <c r="G113" s="175" t="s">
        <v>361</v>
      </c>
      <c r="H113" s="175"/>
      <c r="I113" s="131"/>
      <c r="J113" s="131"/>
      <c r="K113" s="132" t="s">
        <v>362</v>
      </c>
      <c r="L113" s="132" t="s">
        <v>363</v>
      </c>
      <c r="M113" s="134"/>
      <c r="N113" s="135" t="s">
        <v>84</v>
      </c>
      <c r="O113" s="135" t="s">
        <v>86</v>
      </c>
      <c r="P113" s="135" t="s">
        <v>86</v>
      </c>
      <c r="Q113" s="135" t="s">
        <v>86</v>
      </c>
      <c r="R113" s="136" t="s">
        <v>157</v>
      </c>
      <c r="S113" s="137"/>
      <c r="T113" s="137"/>
      <c r="U113" s="106"/>
      <c r="V113" s="111"/>
      <c r="W113" s="106"/>
      <c r="X113" s="106"/>
      <c r="Y113" s="106"/>
      <c r="Z113" s="106"/>
      <c r="AA113" s="106"/>
      <c r="AB113" s="106"/>
      <c r="AC113" s="106"/>
      <c r="AD113" s="110"/>
      <c r="AE113" s="110"/>
      <c r="AF113" s="110"/>
    </row>
    <row r="114">
      <c r="A114" s="106"/>
      <c r="B114" s="127">
        <f t="shared" si="1"/>
        <v>111</v>
      </c>
      <c r="C114" s="163"/>
      <c r="D114" s="139"/>
      <c r="E114" s="129" t="s">
        <v>365</v>
      </c>
      <c r="F114" s="130" t="s">
        <v>366</v>
      </c>
      <c r="G114" s="131"/>
      <c r="H114" s="131"/>
      <c r="I114" s="131"/>
      <c r="J114" s="131"/>
      <c r="K114" s="132" t="s">
        <v>367</v>
      </c>
      <c r="L114" s="132" t="s">
        <v>368</v>
      </c>
      <c r="M114" s="134"/>
      <c r="N114" s="135" t="s">
        <v>84</v>
      </c>
      <c r="O114" s="135" t="s">
        <v>86</v>
      </c>
      <c r="P114" s="135" t="s">
        <v>86</v>
      </c>
      <c r="Q114" s="135" t="s">
        <v>86</v>
      </c>
      <c r="R114" s="136" t="s">
        <v>157</v>
      </c>
      <c r="S114" s="137"/>
      <c r="T114" s="137"/>
      <c r="U114" s="106"/>
      <c r="V114" s="111"/>
      <c r="W114" s="106"/>
      <c r="X114" s="106"/>
      <c r="Y114" s="106"/>
      <c r="Z114" s="106"/>
      <c r="AA114" s="106"/>
      <c r="AB114" s="106"/>
      <c r="AC114" s="106"/>
      <c r="AD114" s="110"/>
      <c r="AE114" s="110"/>
      <c r="AF114" s="110"/>
    </row>
    <row r="115">
      <c r="A115" s="106"/>
      <c r="B115" s="127">
        <f t="shared" si="1"/>
        <v>112</v>
      </c>
      <c r="C115" s="163"/>
      <c r="D115" s="139"/>
      <c r="E115" s="140"/>
      <c r="F115" s="130" t="s">
        <v>369</v>
      </c>
      <c r="G115" s="131"/>
      <c r="H115" s="131"/>
      <c r="I115" s="131"/>
      <c r="J115" s="131"/>
      <c r="K115" s="132" t="s">
        <v>370</v>
      </c>
      <c r="L115" s="132" t="s">
        <v>173</v>
      </c>
      <c r="M115" s="134"/>
      <c r="N115" s="135" t="s">
        <v>84</v>
      </c>
      <c r="O115" s="135" t="s">
        <v>86</v>
      </c>
      <c r="P115" s="135" t="s">
        <v>86</v>
      </c>
      <c r="Q115" s="135" t="s">
        <v>86</v>
      </c>
      <c r="R115" s="136" t="s">
        <v>157</v>
      </c>
      <c r="S115" s="137"/>
      <c r="T115" s="137"/>
      <c r="U115" s="106"/>
      <c r="V115" s="111"/>
      <c r="W115" s="106"/>
      <c r="X115" s="106"/>
      <c r="Y115" s="106"/>
      <c r="Z115" s="106"/>
      <c r="AA115" s="106"/>
      <c r="AB115" s="106"/>
      <c r="AC115" s="106"/>
      <c r="AD115" s="110"/>
      <c r="AE115" s="110"/>
      <c r="AF115" s="110"/>
    </row>
    <row r="116">
      <c r="A116" s="106"/>
      <c r="B116" s="127">
        <f t="shared" si="1"/>
        <v>113</v>
      </c>
      <c r="C116" s="163"/>
      <c r="D116" s="139"/>
      <c r="E116" s="140"/>
      <c r="F116" s="130" t="s">
        <v>371</v>
      </c>
      <c r="G116" s="131"/>
      <c r="H116" s="131"/>
      <c r="I116" s="131"/>
      <c r="J116" s="131"/>
      <c r="K116" s="132" t="s">
        <v>372</v>
      </c>
      <c r="L116" s="132" t="s">
        <v>173</v>
      </c>
      <c r="M116" s="134"/>
      <c r="N116" s="135" t="s">
        <v>84</v>
      </c>
      <c r="O116" s="135" t="s">
        <v>86</v>
      </c>
      <c r="P116" s="135" t="s">
        <v>86</v>
      </c>
      <c r="Q116" s="135" t="s">
        <v>86</v>
      </c>
      <c r="R116" s="136" t="s">
        <v>157</v>
      </c>
      <c r="S116" s="137"/>
      <c r="T116" s="137"/>
      <c r="U116" s="106"/>
      <c r="V116" s="111"/>
      <c r="W116" s="106"/>
      <c r="X116" s="106"/>
      <c r="Y116" s="106"/>
      <c r="Z116" s="106"/>
      <c r="AA116" s="106"/>
      <c r="AB116" s="106"/>
      <c r="AC116" s="106"/>
      <c r="AD116" s="110"/>
      <c r="AE116" s="110"/>
      <c r="AF116" s="110"/>
    </row>
    <row r="117">
      <c r="A117" s="106"/>
      <c r="B117" s="127">
        <f t="shared" si="1"/>
        <v>114</v>
      </c>
      <c r="C117" s="163"/>
      <c r="D117" s="139"/>
      <c r="E117" s="140"/>
      <c r="F117" s="130" t="s">
        <v>373</v>
      </c>
      <c r="G117" s="131"/>
      <c r="H117" s="131"/>
      <c r="I117" s="131"/>
      <c r="J117" s="131"/>
      <c r="K117" s="132" t="s">
        <v>374</v>
      </c>
      <c r="L117" s="132" t="s">
        <v>375</v>
      </c>
      <c r="M117" s="134"/>
      <c r="N117" s="135" t="s">
        <v>84</v>
      </c>
      <c r="O117" s="135" t="s">
        <v>86</v>
      </c>
      <c r="P117" s="135" t="s">
        <v>86</v>
      </c>
      <c r="Q117" s="135" t="s">
        <v>86</v>
      </c>
      <c r="R117" s="136" t="s">
        <v>157</v>
      </c>
      <c r="S117" s="137"/>
      <c r="T117" s="137"/>
      <c r="U117" s="106"/>
      <c r="V117" s="111"/>
      <c r="W117" s="106"/>
      <c r="X117" s="106"/>
      <c r="Y117" s="106"/>
      <c r="Z117" s="106"/>
      <c r="AA117" s="106"/>
      <c r="AB117" s="106"/>
      <c r="AC117" s="106"/>
      <c r="AD117" s="110"/>
      <c r="AE117" s="110"/>
      <c r="AF117" s="110"/>
    </row>
    <row r="118">
      <c r="A118" s="106"/>
      <c r="B118" s="127">
        <f t="shared" si="1"/>
        <v>115</v>
      </c>
      <c r="C118" s="163"/>
      <c r="D118" s="139"/>
      <c r="E118" s="142"/>
      <c r="F118" s="130" t="s">
        <v>376</v>
      </c>
      <c r="G118" s="131"/>
      <c r="H118" s="131"/>
      <c r="I118" s="131"/>
      <c r="J118" s="131"/>
      <c r="K118" s="132" t="s">
        <v>377</v>
      </c>
      <c r="L118" s="132" t="s">
        <v>378</v>
      </c>
      <c r="M118" s="134"/>
      <c r="N118" s="135" t="s">
        <v>84</v>
      </c>
      <c r="O118" s="135" t="s">
        <v>86</v>
      </c>
      <c r="P118" s="135" t="s">
        <v>86</v>
      </c>
      <c r="Q118" s="135" t="s">
        <v>86</v>
      </c>
      <c r="R118" s="136" t="s">
        <v>157</v>
      </c>
      <c r="S118" s="137"/>
      <c r="T118" s="137"/>
      <c r="U118" s="106"/>
      <c r="V118" s="111"/>
      <c r="W118" s="106"/>
      <c r="X118" s="106"/>
      <c r="Y118" s="106"/>
      <c r="Z118" s="106"/>
      <c r="AA118" s="106"/>
      <c r="AB118" s="106"/>
      <c r="AC118" s="106"/>
      <c r="AD118" s="110"/>
      <c r="AE118" s="110"/>
      <c r="AF118" s="110"/>
    </row>
    <row r="119">
      <c r="A119" s="106"/>
      <c r="B119" s="127">
        <f t="shared" si="1"/>
        <v>116</v>
      </c>
      <c r="C119" s="163"/>
      <c r="D119" s="139"/>
      <c r="E119" s="142" t="s">
        <v>379</v>
      </c>
      <c r="F119" s="131"/>
      <c r="G119" s="131"/>
      <c r="H119" s="131"/>
      <c r="I119" s="131"/>
      <c r="J119" s="131"/>
      <c r="K119" s="132" t="s">
        <v>380</v>
      </c>
      <c r="L119" s="132" t="s">
        <v>381</v>
      </c>
      <c r="M119" s="134"/>
      <c r="N119" s="135" t="s">
        <v>84</v>
      </c>
      <c r="O119" s="135" t="s">
        <v>86</v>
      </c>
      <c r="P119" s="135" t="s">
        <v>86</v>
      </c>
      <c r="Q119" s="135" t="s">
        <v>86</v>
      </c>
      <c r="R119" s="136" t="s">
        <v>157</v>
      </c>
      <c r="S119" s="137"/>
      <c r="T119" s="137"/>
      <c r="U119" s="106"/>
      <c r="V119" s="111"/>
      <c r="W119" s="106"/>
      <c r="X119" s="106"/>
      <c r="Y119" s="106"/>
      <c r="Z119" s="106"/>
      <c r="AA119" s="106"/>
      <c r="AB119" s="106"/>
      <c r="AC119" s="106"/>
      <c r="AD119" s="110"/>
      <c r="AE119" s="110"/>
      <c r="AF119" s="110"/>
    </row>
    <row r="120">
      <c r="A120" s="106"/>
      <c r="B120" s="127">
        <f t="shared" si="1"/>
        <v>117</v>
      </c>
      <c r="C120" s="163"/>
      <c r="D120" s="139"/>
      <c r="E120" s="142" t="s">
        <v>382</v>
      </c>
      <c r="F120" s="132" t="s">
        <v>383</v>
      </c>
      <c r="G120" s="131"/>
      <c r="H120" s="131"/>
      <c r="I120" s="131"/>
      <c r="J120" s="131"/>
      <c r="K120" s="132" t="s">
        <v>384</v>
      </c>
      <c r="L120" s="132" t="s">
        <v>385</v>
      </c>
      <c r="M120" s="134"/>
      <c r="N120" s="135" t="s">
        <v>84</v>
      </c>
      <c r="O120" s="135" t="s">
        <v>86</v>
      </c>
      <c r="P120" s="135" t="s">
        <v>86</v>
      </c>
      <c r="Q120" s="135" t="s">
        <v>86</v>
      </c>
      <c r="R120" s="136" t="s">
        <v>157</v>
      </c>
      <c r="S120" s="137"/>
      <c r="T120" s="137"/>
      <c r="U120" s="106"/>
      <c r="V120" s="111"/>
      <c r="W120" s="106"/>
      <c r="X120" s="106"/>
      <c r="Y120" s="106"/>
      <c r="Z120" s="106"/>
      <c r="AA120" s="106"/>
      <c r="AB120" s="106"/>
      <c r="AC120" s="106"/>
      <c r="AD120" s="110"/>
      <c r="AE120" s="110"/>
      <c r="AF120" s="110"/>
    </row>
    <row r="121">
      <c r="A121" s="106"/>
      <c r="B121" s="127">
        <f t="shared" si="1"/>
        <v>118</v>
      </c>
      <c r="C121" s="163"/>
      <c r="D121" s="139"/>
      <c r="E121" s="142"/>
      <c r="F121" s="132" t="s">
        <v>386</v>
      </c>
      <c r="G121" s="131"/>
      <c r="H121" s="131"/>
      <c r="I121" s="131"/>
      <c r="J121" s="131"/>
      <c r="K121" s="132" t="s">
        <v>173</v>
      </c>
      <c r="L121" s="132" t="s">
        <v>173</v>
      </c>
      <c r="M121" s="134"/>
      <c r="N121" s="135" t="s">
        <v>84</v>
      </c>
      <c r="O121" s="135" t="s">
        <v>86</v>
      </c>
      <c r="P121" s="135" t="s">
        <v>86</v>
      </c>
      <c r="Q121" s="135" t="s">
        <v>86</v>
      </c>
      <c r="R121" s="136" t="s">
        <v>157</v>
      </c>
      <c r="S121" s="137"/>
      <c r="T121" s="137"/>
      <c r="U121" s="106"/>
      <c r="V121" s="111"/>
      <c r="W121" s="106"/>
      <c r="X121" s="106"/>
      <c r="Y121" s="106"/>
      <c r="Z121" s="106"/>
      <c r="AA121" s="106"/>
      <c r="AB121" s="106"/>
      <c r="AC121" s="106"/>
      <c r="AD121" s="110"/>
      <c r="AE121" s="110"/>
      <c r="AF121" s="110"/>
    </row>
    <row r="122">
      <c r="A122" s="106"/>
      <c r="B122" s="127">
        <f t="shared" si="1"/>
        <v>119</v>
      </c>
      <c r="C122" s="163"/>
      <c r="D122" s="139"/>
      <c r="E122" s="142"/>
      <c r="F122" s="132" t="s">
        <v>387</v>
      </c>
      <c r="G122" s="131"/>
      <c r="H122" s="131"/>
      <c r="I122" s="131"/>
      <c r="J122" s="131"/>
      <c r="K122" s="132" t="s">
        <v>173</v>
      </c>
      <c r="L122" s="132" t="s">
        <v>173</v>
      </c>
      <c r="M122" s="134"/>
      <c r="N122" s="135" t="s">
        <v>84</v>
      </c>
      <c r="O122" s="135" t="s">
        <v>86</v>
      </c>
      <c r="P122" s="135" t="s">
        <v>86</v>
      </c>
      <c r="Q122" s="135" t="s">
        <v>86</v>
      </c>
      <c r="R122" s="136" t="s">
        <v>157</v>
      </c>
      <c r="S122" s="137"/>
      <c r="T122" s="137"/>
      <c r="U122" s="106"/>
      <c r="V122" s="111"/>
      <c r="W122" s="106"/>
      <c r="X122" s="106"/>
      <c r="Y122" s="106"/>
      <c r="Z122" s="106"/>
      <c r="AA122" s="106"/>
      <c r="AB122" s="106"/>
      <c r="AC122" s="106"/>
      <c r="AD122" s="110"/>
      <c r="AE122" s="110"/>
      <c r="AF122" s="110"/>
    </row>
    <row r="123">
      <c r="A123" s="106"/>
      <c r="B123" s="127">
        <f t="shared" si="1"/>
        <v>120</v>
      </c>
      <c r="C123" s="163"/>
      <c r="D123" s="139"/>
      <c r="E123" s="130" t="s">
        <v>174</v>
      </c>
      <c r="F123" s="131"/>
      <c r="G123" s="131"/>
      <c r="H123" s="131"/>
      <c r="I123" s="131"/>
      <c r="J123" s="131"/>
      <c r="K123" s="132" t="s">
        <v>182</v>
      </c>
      <c r="L123" s="132" t="s">
        <v>183</v>
      </c>
      <c r="M123" s="134"/>
      <c r="N123" s="135" t="s">
        <v>84</v>
      </c>
      <c r="O123" s="135" t="s">
        <v>86</v>
      </c>
      <c r="P123" s="135" t="s">
        <v>86</v>
      </c>
      <c r="Q123" s="135" t="s">
        <v>86</v>
      </c>
      <c r="R123" s="136" t="s">
        <v>157</v>
      </c>
      <c r="S123" s="137"/>
      <c r="T123" s="137"/>
      <c r="U123" s="106"/>
      <c r="V123" s="111"/>
      <c r="W123" s="106"/>
      <c r="X123" s="106"/>
      <c r="Y123" s="106"/>
      <c r="Z123" s="106"/>
      <c r="AA123" s="106"/>
      <c r="AB123" s="106"/>
      <c r="AC123" s="106"/>
      <c r="AD123" s="110"/>
      <c r="AE123" s="110"/>
      <c r="AF123" s="110"/>
    </row>
    <row r="124">
      <c r="A124" s="106"/>
      <c r="B124" s="127">
        <f t="shared" si="1"/>
        <v>121</v>
      </c>
      <c r="C124" s="163"/>
      <c r="D124" s="139"/>
      <c r="E124" s="130" t="s">
        <v>258</v>
      </c>
      <c r="F124" s="131"/>
      <c r="G124" s="131"/>
      <c r="H124" s="131"/>
      <c r="I124" s="131"/>
      <c r="J124" s="131"/>
      <c r="K124" s="132" t="s">
        <v>293</v>
      </c>
      <c r="L124" s="132" t="s">
        <v>183</v>
      </c>
      <c r="M124" s="134"/>
      <c r="N124" s="135" t="s">
        <v>84</v>
      </c>
      <c r="O124" s="135" t="s">
        <v>86</v>
      </c>
      <c r="P124" s="135" t="s">
        <v>86</v>
      </c>
      <c r="Q124" s="135" t="s">
        <v>86</v>
      </c>
      <c r="R124" s="136" t="s">
        <v>157</v>
      </c>
      <c r="S124" s="137"/>
      <c r="T124" s="137"/>
      <c r="U124" s="106"/>
      <c r="V124" s="111"/>
      <c r="W124" s="106"/>
      <c r="X124" s="106"/>
      <c r="Y124" s="106"/>
      <c r="Z124" s="106"/>
      <c r="AA124" s="106"/>
      <c r="AB124" s="106"/>
      <c r="AC124" s="106"/>
      <c r="AD124" s="110"/>
      <c r="AE124" s="110"/>
      <c r="AF124" s="110"/>
    </row>
    <row r="125">
      <c r="A125" s="106"/>
      <c r="B125" s="127">
        <f t="shared" si="1"/>
        <v>122</v>
      </c>
      <c r="C125" s="163"/>
      <c r="D125" s="139"/>
      <c r="E125" s="129" t="s">
        <v>388</v>
      </c>
      <c r="F125" s="143"/>
      <c r="G125" s="131"/>
      <c r="H125" s="131"/>
      <c r="I125" s="131"/>
      <c r="J125" s="131"/>
      <c r="K125" s="132" t="s">
        <v>308</v>
      </c>
      <c r="L125" s="132" t="s">
        <v>295</v>
      </c>
      <c r="M125" s="134"/>
      <c r="N125" s="135" t="s">
        <v>84</v>
      </c>
      <c r="O125" s="135" t="s">
        <v>86</v>
      </c>
      <c r="P125" s="135" t="s">
        <v>86</v>
      </c>
      <c r="Q125" s="135" t="s">
        <v>86</v>
      </c>
      <c r="R125" s="136" t="s">
        <v>157</v>
      </c>
      <c r="S125" s="137"/>
      <c r="T125" s="137"/>
      <c r="U125" s="106"/>
      <c r="V125" s="111"/>
      <c r="W125" s="106"/>
      <c r="X125" s="106"/>
      <c r="Y125" s="106"/>
      <c r="Z125" s="106"/>
      <c r="AA125" s="106"/>
      <c r="AB125" s="106"/>
      <c r="AC125" s="106"/>
      <c r="AD125" s="110"/>
      <c r="AE125" s="110"/>
      <c r="AF125" s="110"/>
    </row>
    <row r="126">
      <c r="A126" s="106"/>
      <c r="B126" s="127">
        <f t="shared" si="1"/>
        <v>123</v>
      </c>
      <c r="C126" s="176" t="s">
        <v>389</v>
      </c>
      <c r="D126" s="129" t="s">
        <v>390</v>
      </c>
      <c r="E126" s="129" t="s">
        <v>391</v>
      </c>
      <c r="F126" s="129" t="s">
        <v>392</v>
      </c>
      <c r="G126" s="130" t="s">
        <v>393</v>
      </c>
      <c r="H126" s="131"/>
      <c r="I126" s="131"/>
      <c r="J126" s="131"/>
      <c r="K126" s="132" t="s">
        <v>394</v>
      </c>
      <c r="L126" s="132" t="s">
        <v>395</v>
      </c>
      <c r="M126" s="134"/>
      <c r="N126" s="135" t="s">
        <v>84</v>
      </c>
      <c r="O126" s="135" t="s">
        <v>86</v>
      </c>
      <c r="P126" s="135" t="s">
        <v>86</v>
      </c>
      <c r="Q126" s="135" t="s">
        <v>86</v>
      </c>
      <c r="R126" s="136" t="s">
        <v>157</v>
      </c>
      <c r="S126" s="136" t="s">
        <v>396</v>
      </c>
      <c r="T126" s="137"/>
      <c r="U126" s="106"/>
      <c r="V126" s="111"/>
      <c r="W126" s="106"/>
      <c r="X126" s="106"/>
      <c r="Y126" s="106"/>
      <c r="Z126" s="106"/>
      <c r="AA126" s="106"/>
      <c r="AB126" s="106"/>
      <c r="AC126" s="106"/>
      <c r="AD126" s="110"/>
      <c r="AE126" s="110"/>
      <c r="AF126" s="110"/>
    </row>
    <row r="127">
      <c r="A127" s="106"/>
      <c r="B127" s="127">
        <f t="shared" si="1"/>
        <v>124</v>
      </c>
      <c r="C127" s="177"/>
      <c r="D127" s="139"/>
      <c r="E127" s="139"/>
      <c r="F127" s="139"/>
      <c r="G127" s="130" t="s">
        <v>397</v>
      </c>
      <c r="H127" s="131"/>
      <c r="I127" s="131"/>
      <c r="J127" s="131"/>
      <c r="K127" s="132" t="s">
        <v>173</v>
      </c>
      <c r="L127" s="132" t="s">
        <v>173</v>
      </c>
      <c r="M127" s="134"/>
      <c r="N127" s="135" t="s">
        <v>84</v>
      </c>
      <c r="O127" s="135" t="s">
        <v>86</v>
      </c>
      <c r="P127" s="135" t="s">
        <v>86</v>
      </c>
      <c r="Q127" s="135" t="s">
        <v>86</v>
      </c>
      <c r="R127" s="136" t="s">
        <v>157</v>
      </c>
      <c r="S127" s="137"/>
      <c r="T127" s="137"/>
      <c r="U127" s="106"/>
      <c r="V127" s="111"/>
      <c r="W127" s="106"/>
      <c r="X127" s="106"/>
      <c r="Y127" s="106"/>
      <c r="Z127" s="106"/>
      <c r="AA127" s="106"/>
      <c r="AB127" s="106"/>
      <c r="AC127" s="106"/>
      <c r="AD127" s="110"/>
      <c r="AE127" s="110"/>
      <c r="AF127" s="110"/>
    </row>
    <row r="128">
      <c r="A128" s="106"/>
      <c r="B128" s="127">
        <f t="shared" si="1"/>
        <v>125</v>
      </c>
      <c r="C128" s="177"/>
      <c r="D128" s="139"/>
      <c r="E128" s="139"/>
      <c r="F128" s="139"/>
      <c r="G128" s="130" t="s">
        <v>398</v>
      </c>
      <c r="H128" s="131"/>
      <c r="I128" s="131"/>
      <c r="J128" s="131"/>
      <c r="K128" s="132" t="s">
        <v>173</v>
      </c>
      <c r="L128" s="132" t="s">
        <v>173</v>
      </c>
      <c r="M128" s="134"/>
      <c r="N128" s="135" t="s">
        <v>84</v>
      </c>
      <c r="O128" s="135" t="s">
        <v>86</v>
      </c>
      <c r="P128" s="135" t="s">
        <v>86</v>
      </c>
      <c r="Q128" s="135" t="s">
        <v>86</v>
      </c>
      <c r="R128" s="136" t="s">
        <v>157</v>
      </c>
      <c r="S128" s="137"/>
      <c r="T128" s="137"/>
      <c r="U128" s="106"/>
      <c r="V128" s="111"/>
      <c r="W128" s="106"/>
      <c r="X128" s="106"/>
      <c r="Y128" s="106"/>
      <c r="Z128" s="106"/>
      <c r="AA128" s="106"/>
      <c r="AB128" s="106"/>
      <c r="AC128" s="106"/>
      <c r="AD128" s="110"/>
      <c r="AE128" s="110"/>
      <c r="AF128" s="110"/>
    </row>
    <row r="129">
      <c r="A129" s="106"/>
      <c r="B129" s="127">
        <f t="shared" si="1"/>
        <v>126</v>
      </c>
      <c r="C129" s="177"/>
      <c r="D129" s="139"/>
      <c r="E129" s="139"/>
      <c r="F129" s="139"/>
      <c r="G129" s="130" t="s">
        <v>399</v>
      </c>
      <c r="H129" s="131"/>
      <c r="I129" s="131"/>
      <c r="J129" s="131"/>
      <c r="K129" s="132" t="s">
        <v>173</v>
      </c>
      <c r="L129" s="132" t="s">
        <v>173</v>
      </c>
      <c r="M129" s="134"/>
      <c r="N129" s="135" t="s">
        <v>84</v>
      </c>
      <c r="O129" s="135" t="s">
        <v>86</v>
      </c>
      <c r="P129" s="135" t="s">
        <v>86</v>
      </c>
      <c r="Q129" s="135" t="s">
        <v>86</v>
      </c>
      <c r="R129" s="136" t="s">
        <v>157</v>
      </c>
      <c r="S129" s="137"/>
      <c r="T129" s="137"/>
      <c r="U129" s="106"/>
      <c r="V129" s="111"/>
      <c r="W129" s="106"/>
      <c r="X129" s="106"/>
      <c r="Y129" s="106"/>
      <c r="Z129" s="106"/>
      <c r="AA129" s="106"/>
      <c r="AB129" s="106"/>
      <c r="AC129" s="106"/>
      <c r="AD129" s="110"/>
      <c r="AE129" s="110"/>
      <c r="AF129" s="110"/>
    </row>
    <row r="130">
      <c r="A130" s="106"/>
      <c r="B130" s="127">
        <f t="shared" si="1"/>
        <v>127</v>
      </c>
      <c r="C130" s="177"/>
      <c r="D130" s="139"/>
      <c r="E130" s="139"/>
      <c r="F130" s="139"/>
      <c r="G130" s="130" t="s">
        <v>400</v>
      </c>
      <c r="H130" s="131"/>
      <c r="I130" s="131"/>
      <c r="J130" s="131"/>
      <c r="K130" s="132" t="s">
        <v>173</v>
      </c>
      <c r="L130" s="132" t="s">
        <v>173</v>
      </c>
      <c r="M130" s="134"/>
      <c r="N130" s="135" t="s">
        <v>84</v>
      </c>
      <c r="O130" s="135" t="s">
        <v>86</v>
      </c>
      <c r="P130" s="135" t="s">
        <v>86</v>
      </c>
      <c r="Q130" s="135" t="s">
        <v>86</v>
      </c>
      <c r="R130" s="136" t="s">
        <v>157</v>
      </c>
      <c r="S130" s="137"/>
      <c r="T130" s="137"/>
      <c r="U130" s="106"/>
      <c r="V130" s="111"/>
      <c r="W130" s="106"/>
      <c r="X130" s="106"/>
      <c r="Y130" s="106"/>
      <c r="Z130" s="106"/>
      <c r="AA130" s="106"/>
      <c r="AB130" s="106"/>
      <c r="AC130" s="106"/>
      <c r="AD130" s="110"/>
      <c r="AE130" s="110"/>
      <c r="AF130" s="110"/>
    </row>
    <row r="131">
      <c r="A131" s="106"/>
      <c r="B131" s="127">
        <f t="shared" si="1"/>
        <v>128</v>
      </c>
      <c r="C131" s="177"/>
      <c r="D131" s="139"/>
      <c r="E131" s="139"/>
      <c r="F131" s="139"/>
      <c r="G131" s="130" t="s">
        <v>401</v>
      </c>
      <c r="H131" s="131"/>
      <c r="I131" s="131"/>
      <c r="J131" s="131"/>
      <c r="K131" s="132" t="s">
        <v>173</v>
      </c>
      <c r="L131" s="132" t="s">
        <v>173</v>
      </c>
      <c r="M131" s="134"/>
      <c r="N131" s="135" t="s">
        <v>84</v>
      </c>
      <c r="O131" s="135" t="s">
        <v>86</v>
      </c>
      <c r="P131" s="135" t="s">
        <v>86</v>
      </c>
      <c r="Q131" s="135" t="s">
        <v>86</v>
      </c>
      <c r="R131" s="136" t="s">
        <v>157</v>
      </c>
      <c r="S131" s="137"/>
      <c r="T131" s="137"/>
      <c r="U131" s="106"/>
      <c r="V131" s="111"/>
      <c r="W131" s="106"/>
      <c r="X131" s="106"/>
      <c r="Y131" s="106"/>
      <c r="Z131" s="106"/>
      <c r="AA131" s="106"/>
      <c r="AB131" s="106"/>
      <c r="AC131" s="106"/>
      <c r="AD131" s="110"/>
      <c r="AE131" s="110"/>
      <c r="AF131" s="110"/>
    </row>
    <row r="132">
      <c r="A132" s="106"/>
      <c r="B132" s="127">
        <f t="shared" si="1"/>
        <v>129</v>
      </c>
      <c r="C132" s="177"/>
      <c r="D132" s="139"/>
      <c r="E132" s="139"/>
      <c r="F132" s="139"/>
      <c r="G132" s="130" t="s">
        <v>402</v>
      </c>
      <c r="H132" s="131"/>
      <c r="I132" s="131"/>
      <c r="J132" s="131"/>
      <c r="K132" s="132" t="s">
        <v>173</v>
      </c>
      <c r="L132" s="132" t="s">
        <v>173</v>
      </c>
      <c r="M132" s="134"/>
      <c r="N132" s="135" t="s">
        <v>84</v>
      </c>
      <c r="O132" s="135" t="s">
        <v>86</v>
      </c>
      <c r="P132" s="135" t="s">
        <v>86</v>
      </c>
      <c r="Q132" s="135" t="s">
        <v>86</v>
      </c>
      <c r="R132" s="136" t="s">
        <v>157</v>
      </c>
      <c r="S132" s="137"/>
      <c r="T132" s="137"/>
      <c r="U132" s="106"/>
      <c r="V132" s="111"/>
      <c r="W132" s="106"/>
      <c r="X132" s="106"/>
      <c r="Y132" s="106"/>
      <c r="Z132" s="106"/>
      <c r="AA132" s="106"/>
      <c r="AB132" s="106"/>
      <c r="AC132" s="106"/>
      <c r="AD132" s="110"/>
      <c r="AE132" s="110"/>
      <c r="AF132" s="110"/>
    </row>
    <row r="133">
      <c r="A133" s="106"/>
      <c r="B133" s="127">
        <f t="shared" si="1"/>
        <v>130</v>
      </c>
      <c r="C133" s="177"/>
      <c r="D133" s="139"/>
      <c r="E133" s="139"/>
      <c r="F133" s="139"/>
      <c r="G133" s="130" t="s">
        <v>403</v>
      </c>
      <c r="H133" s="131"/>
      <c r="I133" s="131"/>
      <c r="J133" s="131"/>
      <c r="K133" s="132" t="s">
        <v>173</v>
      </c>
      <c r="L133" s="132" t="s">
        <v>173</v>
      </c>
      <c r="M133" s="134"/>
      <c r="N133" s="135" t="s">
        <v>84</v>
      </c>
      <c r="O133" s="135" t="s">
        <v>86</v>
      </c>
      <c r="P133" s="135" t="s">
        <v>86</v>
      </c>
      <c r="Q133" s="135" t="s">
        <v>86</v>
      </c>
      <c r="R133" s="136" t="s">
        <v>157</v>
      </c>
      <c r="S133" s="137"/>
      <c r="T133" s="137"/>
      <c r="U133" s="106"/>
      <c r="V133" s="111"/>
      <c r="W133" s="106"/>
      <c r="X133" s="106"/>
      <c r="Y133" s="106"/>
      <c r="Z133" s="106"/>
      <c r="AA133" s="106"/>
      <c r="AB133" s="106"/>
      <c r="AC133" s="106"/>
      <c r="AD133" s="110"/>
      <c r="AE133" s="110"/>
      <c r="AF133" s="110"/>
    </row>
    <row r="134">
      <c r="A134" s="106"/>
      <c r="B134" s="127">
        <f t="shared" si="1"/>
        <v>131</v>
      </c>
      <c r="C134" s="177"/>
      <c r="D134" s="139"/>
      <c r="E134" s="139"/>
      <c r="F134" s="139"/>
      <c r="G134" s="130" t="s">
        <v>404</v>
      </c>
      <c r="H134" s="131"/>
      <c r="I134" s="131"/>
      <c r="J134" s="131"/>
      <c r="K134" s="132" t="s">
        <v>173</v>
      </c>
      <c r="L134" s="132" t="s">
        <v>173</v>
      </c>
      <c r="M134" s="134"/>
      <c r="N134" s="135" t="s">
        <v>84</v>
      </c>
      <c r="O134" s="135" t="s">
        <v>86</v>
      </c>
      <c r="P134" s="135" t="s">
        <v>86</v>
      </c>
      <c r="Q134" s="135" t="s">
        <v>86</v>
      </c>
      <c r="R134" s="136" t="s">
        <v>157</v>
      </c>
      <c r="S134" s="137"/>
      <c r="T134" s="137"/>
      <c r="U134" s="106"/>
      <c r="V134" s="111"/>
      <c r="W134" s="106"/>
      <c r="X134" s="106"/>
      <c r="Y134" s="106"/>
      <c r="Z134" s="106"/>
      <c r="AA134" s="106"/>
      <c r="AB134" s="106"/>
      <c r="AC134" s="106"/>
      <c r="AD134" s="110"/>
      <c r="AE134" s="110"/>
      <c r="AF134" s="110"/>
    </row>
    <row r="135">
      <c r="A135" s="106"/>
      <c r="B135" s="127">
        <f t="shared" si="1"/>
        <v>132</v>
      </c>
      <c r="C135" s="177"/>
      <c r="D135" s="139"/>
      <c r="E135" s="139"/>
      <c r="F135" s="139"/>
      <c r="G135" s="130" t="s">
        <v>405</v>
      </c>
      <c r="H135" s="131"/>
      <c r="I135" s="131"/>
      <c r="J135" s="131"/>
      <c r="K135" s="132" t="s">
        <v>173</v>
      </c>
      <c r="L135" s="132" t="s">
        <v>173</v>
      </c>
      <c r="M135" s="134"/>
      <c r="N135" s="135" t="s">
        <v>84</v>
      </c>
      <c r="O135" s="135" t="s">
        <v>86</v>
      </c>
      <c r="P135" s="135" t="s">
        <v>86</v>
      </c>
      <c r="Q135" s="135" t="s">
        <v>86</v>
      </c>
      <c r="R135" s="136" t="s">
        <v>157</v>
      </c>
      <c r="S135" s="137"/>
      <c r="T135" s="137"/>
      <c r="U135" s="106"/>
      <c r="V135" s="111"/>
      <c r="W135" s="106"/>
      <c r="X135" s="106"/>
      <c r="Y135" s="106"/>
      <c r="Z135" s="106"/>
      <c r="AA135" s="106"/>
      <c r="AB135" s="106"/>
      <c r="AC135" s="106"/>
      <c r="AD135" s="110"/>
      <c r="AE135" s="110"/>
      <c r="AF135" s="110"/>
    </row>
    <row r="136">
      <c r="A136" s="106"/>
      <c r="B136" s="127">
        <f t="shared" si="1"/>
        <v>133</v>
      </c>
      <c r="C136" s="177"/>
      <c r="D136" s="139"/>
      <c r="E136" s="139"/>
      <c r="F136" s="139"/>
      <c r="G136" s="130" t="s">
        <v>406</v>
      </c>
      <c r="H136" s="131"/>
      <c r="I136" s="131"/>
      <c r="J136" s="131"/>
      <c r="K136" s="132" t="s">
        <v>173</v>
      </c>
      <c r="L136" s="132" t="s">
        <v>173</v>
      </c>
      <c r="M136" s="134"/>
      <c r="N136" s="135" t="s">
        <v>84</v>
      </c>
      <c r="O136" s="135" t="s">
        <v>86</v>
      </c>
      <c r="P136" s="135" t="s">
        <v>86</v>
      </c>
      <c r="Q136" s="135" t="s">
        <v>86</v>
      </c>
      <c r="R136" s="136" t="s">
        <v>157</v>
      </c>
      <c r="S136" s="137"/>
      <c r="T136" s="137"/>
      <c r="U136" s="106"/>
      <c r="V136" s="111"/>
      <c r="W136" s="106"/>
      <c r="X136" s="106"/>
      <c r="Y136" s="106"/>
      <c r="Z136" s="106"/>
      <c r="AA136" s="106"/>
      <c r="AB136" s="106"/>
      <c r="AC136" s="106"/>
      <c r="AD136" s="110"/>
      <c r="AE136" s="110"/>
      <c r="AF136" s="110"/>
    </row>
    <row r="137">
      <c r="A137" s="106"/>
      <c r="B137" s="127">
        <f t="shared" si="1"/>
        <v>134</v>
      </c>
      <c r="C137" s="177"/>
      <c r="D137" s="139"/>
      <c r="E137" s="139"/>
      <c r="F137" s="139"/>
      <c r="G137" s="130" t="s">
        <v>78</v>
      </c>
      <c r="H137" s="131"/>
      <c r="I137" s="131"/>
      <c r="J137" s="131"/>
      <c r="K137" s="132" t="s">
        <v>173</v>
      </c>
      <c r="L137" s="132" t="s">
        <v>173</v>
      </c>
      <c r="M137" s="134"/>
      <c r="N137" s="135" t="s">
        <v>84</v>
      </c>
      <c r="O137" s="135" t="s">
        <v>86</v>
      </c>
      <c r="P137" s="135" t="s">
        <v>86</v>
      </c>
      <c r="Q137" s="135" t="s">
        <v>86</v>
      </c>
      <c r="R137" s="136" t="s">
        <v>157</v>
      </c>
      <c r="S137" s="137"/>
      <c r="T137" s="137"/>
      <c r="U137" s="106"/>
      <c r="V137" s="111"/>
      <c r="W137" s="106"/>
      <c r="X137" s="106"/>
      <c r="Y137" s="106"/>
      <c r="Z137" s="106"/>
      <c r="AA137" s="106"/>
      <c r="AB137" s="106"/>
      <c r="AC137" s="106"/>
      <c r="AD137" s="110"/>
      <c r="AE137" s="110"/>
      <c r="AF137" s="110"/>
    </row>
    <row r="138">
      <c r="A138" s="106"/>
      <c r="B138" s="127">
        <f t="shared" si="1"/>
        <v>135</v>
      </c>
      <c r="C138" s="177"/>
      <c r="D138" s="139"/>
      <c r="E138" s="139"/>
      <c r="F138" s="139"/>
      <c r="G138" s="130" t="s">
        <v>407</v>
      </c>
      <c r="H138" s="131"/>
      <c r="I138" s="131"/>
      <c r="J138" s="131"/>
      <c r="K138" s="132" t="s">
        <v>173</v>
      </c>
      <c r="L138" s="132" t="s">
        <v>173</v>
      </c>
      <c r="M138" s="134"/>
      <c r="N138" s="135" t="s">
        <v>84</v>
      </c>
      <c r="O138" s="135" t="s">
        <v>86</v>
      </c>
      <c r="P138" s="135" t="s">
        <v>86</v>
      </c>
      <c r="Q138" s="135" t="s">
        <v>86</v>
      </c>
      <c r="R138" s="136" t="s">
        <v>157</v>
      </c>
      <c r="S138" s="137"/>
      <c r="T138" s="137"/>
      <c r="U138" s="106"/>
      <c r="V138" s="111"/>
      <c r="W138" s="106"/>
      <c r="X138" s="106"/>
      <c r="Y138" s="106"/>
      <c r="Z138" s="106"/>
      <c r="AA138" s="106"/>
      <c r="AB138" s="106"/>
      <c r="AC138" s="106"/>
      <c r="AD138" s="110"/>
      <c r="AE138" s="110"/>
      <c r="AF138" s="110"/>
    </row>
    <row r="139">
      <c r="A139" s="106"/>
      <c r="B139" s="127">
        <f t="shared" si="1"/>
        <v>136</v>
      </c>
      <c r="C139" s="177"/>
      <c r="D139" s="139"/>
      <c r="E139" s="139"/>
      <c r="F139" s="139"/>
      <c r="G139" s="130" t="s">
        <v>408</v>
      </c>
      <c r="H139" s="131"/>
      <c r="I139" s="131"/>
      <c r="J139" s="131"/>
      <c r="K139" s="132" t="s">
        <v>173</v>
      </c>
      <c r="L139" s="132" t="s">
        <v>173</v>
      </c>
      <c r="M139" s="134"/>
      <c r="N139" s="135" t="s">
        <v>84</v>
      </c>
      <c r="O139" s="135" t="s">
        <v>86</v>
      </c>
      <c r="P139" s="135" t="s">
        <v>86</v>
      </c>
      <c r="Q139" s="135" t="s">
        <v>86</v>
      </c>
      <c r="R139" s="136" t="s">
        <v>157</v>
      </c>
      <c r="S139" s="137"/>
      <c r="T139" s="137"/>
      <c r="U139" s="106"/>
      <c r="V139" s="111"/>
      <c r="W139" s="106"/>
      <c r="X139" s="106"/>
      <c r="Y139" s="106"/>
      <c r="Z139" s="106"/>
      <c r="AA139" s="106"/>
      <c r="AB139" s="106"/>
      <c r="AC139" s="106"/>
      <c r="AD139" s="110"/>
      <c r="AE139" s="110"/>
      <c r="AF139" s="110"/>
    </row>
    <row r="140">
      <c r="A140" s="106"/>
      <c r="B140" s="127">
        <f t="shared" si="1"/>
        <v>137</v>
      </c>
      <c r="C140" s="177"/>
      <c r="D140" s="139"/>
      <c r="E140" s="139"/>
      <c r="F140" s="139"/>
      <c r="G140" s="130" t="s">
        <v>409</v>
      </c>
      <c r="H140" s="131"/>
      <c r="I140" s="131"/>
      <c r="J140" s="131"/>
      <c r="K140" s="132" t="s">
        <v>173</v>
      </c>
      <c r="L140" s="132" t="s">
        <v>173</v>
      </c>
      <c r="M140" s="134"/>
      <c r="N140" s="135" t="s">
        <v>84</v>
      </c>
      <c r="O140" s="135" t="s">
        <v>86</v>
      </c>
      <c r="P140" s="135" t="s">
        <v>86</v>
      </c>
      <c r="Q140" s="135" t="s">
        <v>86</v>
      </c>
      <c r="R140" s="136" t="s">
        <v>157</v>
      </c>
      <c r="S140" s="137"/>
      <c r="T140" s="137"/>
      <c r="U140" s="106"/>
      <c r="V140" s="111"/>
      <c r="W140" s="106"/>
      <c r="X140" s="106"/>
      <c r="Y140" s="106"/>
      <c r="Z140" s="106"/>
      <c r="AA140" s="106"/>
      <c r="AB140" s="106"/>
      <c r="AC140" s="106"/>
      <c r="AD140" s="110"/>
      <c r="AE140" s="110"/>
      <c r="AF140" s="110"/>
    </row>
    <row r="141">
      <c r="A141" s="106"/>
      <c r="B141" s="127">
        <f t="shared" si="1"/>
        <v>138</v>
      </c>
      <c r="C141" s="177"/>
      <c r="D141" s="139"/>
      <c r="E141" s="139"/>
      <c r="F141" s="139"/>
      <c r="G141" s="130" t="s">
        <v>410</v>
      </c>
      <c r="H141" s="131"/>
      <c r="I141" s="131"/>
      <c r="J141" s="131"/>
      <c r="K141" s="132" t="s">
        <v>173</v>
      </c>
      <c r="L141" s="132" t="s">
        <v>173</v>
      </c>
      <c r="M141" s="134"/>
      <c r="N141" s="135" t="s">
        <v>84</v>
      </c>
      <c r="O141" s="135" t="s">
        <v>86</v>
      </c>
      <c r="P141" s="135" t="s">
        <v>86</v>
      </c>
      <c r="Q141" s="135" t="s">
        <v>86</v>
      </c>
      <c r="R141" s="136" t="s">
        <v>157</v>
      </c>
      <c r="S141" s="137"/>
      <c r="T141" s="137"/>
      <c r="U141" s="106"/>
      <c r="V141" s="111"/>
      <c r="W141" s="106"/>
      <c r="X141" s="106"/>
      <c r="Y141" s="106"/>
      <c r="Z141" s="106"/>
      <c r="AA141" s="106"/>
      <c r="AB141" s="106"/>
      <c r="AC141" s="106"/>
      <c r="AD141" s="110"/>
      <c r="AE141" s="110"/>
      <c r="AF141" s="110"/>
    </row>
    <row r="142">
      <c r="A142" s="106"/>
      <c r="B142" s="127">
        <f t="shared" si="1"/>
        <v>139</v>
      </c>
      <c r="C142" s="177"/>
      <c r="D142" s="139"/>
      <c r="E142" s="139"/>
      <c r="F142" s="129" t="s">
        <v>411</v>
      </c>
      <c r="G142" s="130" t="s">
        <v>412</v>
      </c>
      <c r="H142" s="131"/>
      <c r="I142" s="131"/>
      <c r="J142" s="131"/>
      <c r="K142" s="132" t="s">
        <v>413</v>
      </c>
      <c r="L142" s="132" t="s">
        <v>414</v>
      </c>
      <c r="M142" s="134"/>
      <c r="N142" s="135" t="s">
        <v>84</v>
      </c>
      <c r="O142" s="135" t="s">
        <v>86</v>
      </c>
      <c r="P142" s="135" t="s">
        <v>86</v>
      </c>
      <c r="Q142" s="135" t="s">
        <v>86</v>
      </c>
      <c r="R142" s="136" t="s">
        <v>157</v>
      </c>
      <c r="S142" s="137"/>
      <c r="T142" s="137"/>
      <c r="U142" s="106"/>
      <c r="V142" s="111"/>
      <c r="W142" s="106"/>
      <c r="X142" s="106"/>
      <c r="Y142" s="106"/>
      <c r="Z142" s="106"/>
      <c r="AA142" s="106"/>
      <c r="AB142" s="106"/>
      <c r="AC142" s="106"/>
      <c r="AD142" s="110"/>
      <c r="AE142" s="110"/>
      <c r="AF142" s="110"/>
    </row>
    <row r="143">
      <c r="A143" s="106"/>
      <c r="B143" s="127">
        <f t="shared" si="1"/>
        <v>140</v>
      </c>
      <c r="C143" s="177"/>
      <c r="D143" s="139"/>
      <c r="E143" s="139"/>
      <c r="F143" s="141"/>
      <c r="G143" s="130" t="s">
        <v>415</v>
      </c>
      <c r="H143" s="131"/>
      <c r="I143" s="131"/>
      <c r="J143" s="131"/>
      <c r="K143" s="132" t="s">
        <v>416</v>
      </c>
      <c r="L143" s="132" t="s">
        <v>417</v>
      </c>
      <c r="M143" s="134"/>
      <c r="N143" s="135" t="s">
        <v>84</v>
      </c>
      <c r="O143" s="135" t="s">
        <v>86</v>
      </c>
      <c r="P143" s="135" t="s">
        <v>86</v>
      </c>
      <c r="Q143" s="135" t="s">
        <v>86</v>
      </c>
      <c r="R143" s="136" t="s">
        <v>157</v>
      </c>
      <c r="S143" s="137"/>
      <c r="T143" s="137"/>
      <c r="U143" s="106"/>
      <c r="V143" s="111"/>
      <c r="W143" s="106"/>
      <c r="X143" s="106"/>
      <c r="Y143" s="106"/>
      <c r="Z143" s="106"/>
      <c r="AA143" s="106"/>
      <c r="AB143" s="106"/>
      <c r="AC143" s="106"/>
      <c r="AD143" s="110"/>
      <c r="AE143" s="110"/>
      <c r="AF143" s="110"/>
    </row>
    <row r="144">
      <c r="A144" s="106"/>
      <c r="B144" s="127">
        <f t="shared" si="1"/>
        <v>141</v>
      </c>
      <c r="C144" s="177"/>
      <c r="D144" s="139"/>
      <c r="E144" s="129" t="s">
        <v>418</v>
      </c>
      <c r="F144" s="130" t="s">
        <v>202</v>
      </c>
      <c r="G144" s="130" t="s">
        <v>202</v>
      </c>
      <c r="H144" s="131"/>
      <c r="I144" s="131"/>
      <c r="J144" s="131"/>
      <c r="K144" s="132" t="s">
        <v>419</v>
      </c>
      <c r="L144" s="132" t="s">
        <v>420</v>
      </c>
      <c r="M144" s="134"/>
      <c r="N144" s="135" t="s">
        <v>84</v>
      </c>
      <c r="O144" s="135" t="s">
        <v>86</v>
      </c>
      <c r="P144" s="135" t="s">
        <v>86</v>
      </c>
      <c r="Q144" s="135" t="s">
        <v>86</v>
      </c>
      <c r="R144" s="136" t="s">
        <v>157</v>
      </c>
      <c r="S144" s="137"/>
      <c r="T144" s="137"/>
      <c r="U144" s="106"/>
      <c r="V144" s="111"/>
      <c r="W144" s="106"/>
      <c r="X144" s="106"/>
      <c r="Y144" s="106"/>
      <c r="Z144" s="106"/>
      <c r="AA144" s="106"/>
      <c r="AB144" s="106"/>
      <c r="AC144" s="106"/>
      <c r="AD144" s="110"/>
      <c r="AE144" s="110"/>
      <c r="AF144" s="110"/>
    </row>
    <row r="145">
      <c r="A145" s="106"/>
      <c r="B145" s="127">
        <f t="shared" si="1"/>
        <v>142</v>
      </c>
      <c r="C145" s="177"/>
      <c r="D145" s="139"/>
      <c r="E145" s="139"/>
      <c r="F145" s="130" t="s">
        <v>205</v>
      </c>
      <c r="G145" s="130" t="s">
        <v>205</v>
      </c>
      <c r="H145" s="131"/>
      <c r="I145" s="131"/>
      <c r="J145" s="131"/>
      <c r="K145" s="132" t="s">
        <v>421</v>
      </c>
      <c r="L145" s="132" t="s">
        <v>420</v>
      </c>
      <c r="M145" s="134"/>
      <c r="N145" s="135" t="s">
        <v>84</v>
      </c>
      <c r="O145" s="135" t="s">
        <v>86</v>
      </c>
      <c r="P145" s="135" t="s">
        <v>86</v>
      </c>
      <c r="Q145" s="135" t="s">
        <v>86</v>
      </c>
      <c r="R145" s="136" t="s">
        <v>157</v>
      </c>
      <c r="S145" s="137"/>
      <c r="T145" s="137"/>
      <c r="U145" s="106"/>
      <c r="V145" s="111"/>
      <c r="W145" s="106"/>
      <c r="X145" s="106"/>
      <c r="Y145" s="106"/>
      <c r="Z145" s="106"/>
      <c r="AA145" s="106"/>
      <c r="AB145" s="106"/>
      <c r="AC145" s="106"/>
      <c r="AD145" s="110"/>
      <c r="AE145" s="110"/>
      <c r="AF145" s="110"/>
    </row>
    <row r="146">
      <c r="A146" s="106"/>
      <c r="B146" s="127">
        <f t="shared" si="1"/>
        <v>143</v>
      </c>
      <c r="C146" s="177"/>
      <c r="D146" s="139"/>
      <c r="E146" s="139"/>
      <c r="F146" s="130" t="s">
        <v>422</v>
      </c>
      <c r="G146" s="130" t="s">
        <v>422</v>
      </c>
      <c r="H146" s="131"/>
      <c r="I146" s="131"/>
      <c r="J146" s="131"/>
      <c r="K146" s="132" t="s">
        <v>423</v>
      </c>
      <c r="L146" s="132" t="s">
        <v>424</v>
      </c>
      <c r="M146" s="134"/>
      <c r="N146" s="135" t="s">
        <v>84</v>
      </c>
      <c r="O146" s="135" t="s">
        <v>86</v>
      </c>
      <c r="P146" s="135" t="s">
        <v>86</v>
      </c>
      <c r="Q146" s="135" t="s">
        <v>86</v>
      </c>
      <c r="R146" s="136" t="s">
        <v>157</v>
      </c>
      <c r="S146" s="137"/>
      <c r="T146" s="137"/>
      <c r="U146" s="106"/>
      <c r="V146" s="111"/>
      <c r="W146" s="106"/>
      <c r="X146" s="106"/>
      <c r="Y146" s="106"/>
      <c r="Z146" s="106"/>
      <c r="AA146" s="106"/>
      <c r="AB146" s="106"/>
      <c r="AC146" s="106"/>
      <c r="AD146" s="110"/>
      <c r="AE146" s="110"/>
      <c r="AF146" s="110"/>
    </row>
    <row r="147">
      <c r="A147" s="106"/>
      <c r="B147" s="127">
        <f t="shared" si="1"/>
        <v>144</v>
      </c>
      <c r="C147" s="177"/>
      <c r="D147" s="139"/>
      <c r="E147" s="139"/>
      <c r="F147" s="130" t="s">
        <v>174</v>
      </c>
      <c r="G147" s="130" t="s">
        <v>174</v>
      </c>
      <c r="H147" s="131"/>
      <c r="I147" s="131"/>
      <c r="J147" s="131"/>
      <c r="K147" s="132" t="s">
        <v>425</v>
      </c>
      <c r="L147" s="132" t="s">
        <v>426</v>
      </c>
      <c r="M147" s="134"/>
      <c r="N147" s="135" t="s">
        <v>84</v>
      </c>
      <c r="O147" s="135" t="s">
        <v>86</v>
      </c>
      <c r="P147" s="135" t="s">
        <v>86</v>
      </c>
      <c r="Q147" s="135" t="s">
        <v>86</v>
      </c>
      <c r="R147" s="136" t="s">
        <v>157</v>
      </c>
      <c r="S147" s="136" t="s">
        <v>427</v>
      </c>
      <c r="T147" s="137"/>
      <c r="U147" s="106"/>
      <c r="V147" s="111"/>
      <c r="W147" s="106"/>
      <c r="X147" s="106"/>
      <c r="Y147" s="106"/>
      <c r="Z147" s="106"/>
      <c r="AA147" s="106"/>
      <c r="AB147" s="106"/>
      <c r="AC147" s="106"/>
      <c r="AD147" s="110"/>
      <c r="AE147" s="110"/>
      <c r="AF147" s="110"/>
    </row>
    <row r="148">
      <c r="A148" s="106"/>
      <c r="B148" s="127">
        <f t="shared" si="1"/>
        <v>145</v>
      </c>
      <c r="C148" s="177"/>
      <c r="D148" s="139"/>
      <c r="E148" s="141"/>
      <c r="F148" s="130" t="s">
        <v>428</v>
      </c>
      <c r="G148" s="130"/>
      <c r="H148" s="131"/>
      <c r="I148" s="131"/>
      <c r="J148" s="131"/>
      <c r="K148" s="132" t="s">
        <v>429</v>
      </c>
      <c r="L148" s="132" t="s">
        <v>430</v>
      </c>
      <c r="M148" s="134"/>
      <c r="N148" s="135" t="s">
        <v>84</v>
      </c>
      <c r="O148" s="135" t="s">
        <v>86</v>
      </c>
      <c r="P148" s="135" t="s">
        <v>86</v>
      </c>
      <c r="Q148" s="135" t="s">
        <v>86</v>
      </c>
      <c r="R148" s="136" t="s">
        <v>157</v>
      </c>
      <c r="S148" s="137"/>
      <c r="T148" s="137"/>
      <c r="U148" s="106"/>
      <c r="V148" s="111"/>
      <c r="W148" s="106"/>
      <c r="X148" s="106"/>
      <c r="Y148" s="106"/>
      <c r="Z148" s="106"/>
      <c r="AA148" s="106"/>
      <c r="AB148" s="106"/>
      <c r="AC148" s="106"/>
      <c r="AD148" s="110"/>
      <c r="AE148" s="110"/>
      <c r="AF148" s="110"/>
    </row>
    <row r="149">
      <c r="A149" s="106"/>
      <c r="B149" s="127">
        <f t="shared" si="1"/>
        <v>146</v>
      </c>
      <c r="C149" s="177"/>
      <c r="D149" s="139"/>
      <c r="E149" s="142" t="s">
        <v>431</v>
      </c>
      <c r="F149" s="131"/>
      <c r="G149" s="131"/>
      <c r="H149" s="131"/>
      <c r="I149" s="131"/>
      <c r="J149" s="131"/>
      <c r="K149" s="132" t="s">
        <v>432</v>
      </c>
      <c r="L149" s="132" t="s">
        <v>433</v>
      </c>
      <c r="M149" s="134"/>
      <c r="N149" s="135" t="s">
        <v>84</v>
      </c>
      <c r="O149" s="135" t="s">
        <v>86</v>
      </c>
      <c r="P149" s="135" t="s">
        <v>86</v>
      </c>
      <c r="Q149" s="135" t="s">
        <v>86</v>
      </c>
      <c r="R149" s="136" t="s">
        <v>157</v>
      </c>
      <c r="S149" s="137"/>
      <c r="T149" s="137"/>
      <c r="U149" s="106"/>
      <c r="V149" s="111"/>
      <c r="W149" s="106"/>
      <c r="X149" s="106"/>
      <c r="Y149" s="106"/>
      <c r="Z149" s="106"/>
      <c r="AA149" s="106"/>
      <c r="AB149" s="106"/>
      <c r="AC149" s="106"/>
      <c r="AD149" s="110"/>
      <c r="AE149" s="110"/>
      <c r="AF149" s="110"/>
    </row>
    <row r="150">
      <c r="A150" s="106"/>
      <c r="B150" s="127">
        <f t="shared" si="1"/>
        <v>147</v>
      </c>
      <c r="C150" s="177"/>
      <c r="D150" s="139"/>
      <c r="E150" s="130" t="s">
        <v>434</v>
      </c>
      <c r="F150" s="131"/>
      <c r="G150" s="131"/>
      <c r="H150" s="131"/>
      <c r="I150" s="131"/>
      <c r="J150" s="131"/>
      <c r="K150" s="132" t="s">
        <v>435</v>
      </c>
      <c r="L150" s="132" t="s">
        <v>436</v>
      </c>
      <c r="M150" s="134"/>
      <c r="N150" s="135" t="s">
        <v>84</v>
      </c>
      <c r="O150" s="135" t="s">
        <v>86</v>
      </c>
      <c r="P150" s="135" t="s">
        <v>86</v>
      </c>
      <c r="Q150" s="135" t="s">
        <v>86</v>
      </c>
      <c r="R150" s="136" t="s">
        <v>157</v>
      </c>
      <c r="S150" s="137"/>
      <c r="T150" s="137"/>
      <c r="U150" s="106"/>
      <c r="V150" s="111"/>
      <c r="W150" s="106"/>
      <c r="X150" s="106"/>
      <c r="Y150" s="106"/>
      <c r="Z150" s="106"/>
      <c r="AA150" s="106"/>
      <c r="AB150" s="106"/>
      <c r="AC150" s="106"/>
      <c r="AD150" s="110"/>
      <c r="AE150" s="110"/>
      <c r="AF150" s="110"/>
    </row>
    <row r="151">
      <c r="A151" s="106"/>
      <c r="B151" s="127">
        <f t="shared" si="1"/>
        <v>148</v>
      </c>
      <c r="C151" s="177"/>
      <c r="D151" s="139"/>
      <c r="E151" s="130" t="s">
        <v>437</v>
      </c>
      <c r="F151" s="131"/>
      <c r="G151" s="131"/>
      <c r="H151" s="131"/>
      <c r="I151" s="131"/>
      <c r="J151" s="131"/>
      <c r="K151" s="132" t="s">
        <v>183</v>
      </c>
      <c r="L151" s="133"/>
      <c r="M151" s="134"/>
      <c r="N151" s="135" t="s">
        <v>84</v>
      </c>
      <c r="O151" s="135" t="s">
        <v>86</v>
      </c>
      <c r="P151" s="135" t="s">
        <v>86</v>
      </c>
      <c r="Q151" s="135" t="s">
        <v>86</v>
      </c>
      <c r="R151" s="136" t="s">
        <v>157</v>
      </c>
      <c r="S151" s="137"/>
      <c r="T151" s="137"/>
      <c r="U151" s="106"/>
      <c r="V151" s="111"/>
      <c r="W151" s="106"/>
      <c r="X151" s="106"/>
      <c r="Y151" s="106"/>
      <c r="Z151" s="106"/>
      <c r="AA151" s="106"/>
      <c r="AB151" s="106"/>
      <c r="AC151" s="106"/>
      <c r="AD151" s="110"/>
      <c r="AE151" s="110"/>
      <c r="AF151" s="110"/>
    </row>
    <row r="152">
      <c r="A152" s="106"/>
      <c r="B152" s="127">
        <f t="shared" si="1"/>
        <v>149</v>
      </c>
      <c r="C152" s="177"/>
      <c r="D152" s="139"/>
      <c r="E152" s="130" t="s">
        <v>174</v>
      </c>
      <c r="F152" s="131"/>
      <c r="G152" s="131"/>
      <c r="H152" s="131"/>
      <c r="I152" s="131"/>
      <c r="J152" s="131"/>
      <c r="K152" s="132" t="s">
        <v>182</v>
      </c>
      <c r="L152" s="132" t="s">
        <v>183</v>
      </c>
      <c r="M152" s="134"/>
      <c r="N152" s="135" t="s">
        <v>84</v>
      </c>
      <c r="O152" s="135" t="s">
        <v>86</v>
      </c>
      <c r="P152" s="135" t="s">
        <v>86</v>
      </c>
      <c r="Q152" s="135" t="s">
        <v>86</v>
      </c>
      <c r="R152" s="136" t="s">
        <v>157</v>
      </c>
      <c r="S152" s="137"/>
      <c r="T152" s="137"/>
      <c r="U152" s="106"/>
      <c r="V152" s="111"/>
      <c r="W152" s="106"/>
      <c r="X152" s="106"/>
      <c r="Y152" s="106"/>
      <c r="Z152" s="106"/>
      <c r="AA152" s="106"/>
      <c r="AB152" s="106"/>
      <c r="AC152" s="106"/>
      <c r="AD152" s="110"/>
      <c r="AE152" s="110"/>
      <c r="AF152" s="110"/>
    </row>
    <row r="153">
      <c r="A153" s="106"/>
      <c r="B153" s="127">
        <f t="shared" si="1"/>
        <v>150</v>
      </c>
      <c r="C153" s="177"/>
      <c r="D153" s="139"/>
      <c r="E153" s="130" t="s">
        <v>258</v>
      </c>
      <c r="F153" s="131"/>
      <c r="G153" s="131"/>
      <c r="H153" s="131"/>
      <c r="I153" s="131"/>
      <c r="J153" s="131"/>
      <c r="K153" s="132" t="s">
        <v>293</v>
      </c>
      <c r="L153" s="132" t="s">
        <v>183</v>
      </c>
      <c r="M153" s="134"/>
      <c r="N153" s="135" t="s">
        <v>84</v>
      </c>
      <c r="O153" s="135" t="s">
        <v>86</v>
      </c>
      <c r="P153" s="135" t="s">
        <v>86</v>
      </c>
      <c r="Q153" s="135" t="s">
        <v>86</v>
      </c>
      <c r="R153" s="136" t="s">
        <v>157</v>
      </c>
      <c r="S153" s="137"/>
      <c r="T153" s="137"/>
      <c r="U153" s="106"/>
      <c r="V153" s="111"/>
      <c r="W153" s="106"/>
      <c r="X153" s="106"/>
      <c r="Y153" s="106"/>
      <c r="Z153" s="106"/>
      <c r="AA153" s="106"/>
      <c r="AB153" s="106"/>
      <c r="AC153" s="106"/>
      <c r="AD153" s="110"/>
      <c r="AE153" s="110"/>
      <c r="AF153" s="110"/>
    </row>
    <row r="154">
      <c r="A154" s="106"/>
      <c r="B154" s="127">
        <f t="shared" si="1"/>
        <v>151</v>
      </c>
      <c r="C154" s="178" t="s">
        <v>438</v>
      </c>
      <c r="D154" s="146" t="s">
        <v>439</v>
      </c>
      <c r="E154" s="142" t="s">
        <v>167</v>
      </c>
      <c r="F154" s="132" t="s">
        <v>440</v>
      </c>
      <c r="G154" s="132" t="s">
        <v>168</v>
      </c>
      <c r="H154" s="131"/>
      <c r="I154" s="131"/>
      <c r="J154" s="131"/>
      <c r="K154" s="132" t="s">
        <v>280</v>
      </c>
      <c r="L154" s="132" t="s">
        <v>235</v>
      </c>
      <c r="M154" s="134"/>
      <c r="N154" s="135" t="s">
        <v>84</v>
      </c>
      <c r="O154" s="135" t="s">
        <v>86</v>
      </c>
      <c r="P154" s="135" t="s">
        <v>86</v>
      </c>
      <c r="Q154" s="135" t="s">
        <v>86</v>
      </c>
      <c r="R154" s="136" t="s">
        <v>157</v>
      </c>
      <c r="S154" s="137"/>
      <c r="T154" s="137"/>
      <c r="U154" s="106"/>
      <c r="V154" s="111"/>
      <c r="W154" s="106"/>
      <c r="X154" s="106"/>
      <c r="Y154" s="106"/>
      <c r="Z154" s="106"/>
      <c r="AA154" s="106"/>
      <c r="AB154" s="106"/>
      <c r="AC154" s="106"/>
      <c r="AD154" s="110"/>
      <c r="AE154" s="110"/>
      <c r="AF154" s="110"/>
    </row>
    <row r="155">
      <c r="A155" s="106"/>
      <c r="B155" s="127">
        <f t="shared" si="1"/>
        <v>152</v>
      </c>
      <c r="C155" s="179"/>
      <c r="D155" s="151"/>
      <c r="E155" s="142" t="s">
        <v>167</v>
      </c>
      <c r="F155" s="132"/>
      <c r="G155" s="132" t="s">
        <v>237</v>
      </c>
      <c r="H155" s="131"/>
      <c r="I155" s="131"/>
      <c r="J155" s="131"/>
      <c r="K155" s="132" t="s">
        <v>281</v>
      </c>
      <c r="L155" s="132" t="s">
        <v>173</v>
      </c>
      <c r="M155" s="134"/>
      <c r="N155" s="135" t="s">
        <v>84</v>
      </c>
      <c r="O155" s="135" t="s">
        <v>86</v>
      </c>
      <c r="P155" s="135" t="s">
        <v>86</v>
      </c>
      <c r="Q155" s="135" t="s">
        <v>86</v>
      </c>
      <c r="R155" s="136" t="s">
        <v>157</v>
      </c>
      <c r="S155" s="137"/>
      <c r="T155" s="137"/>
      <c r="U155" s="106"/>
      <c r="V155" s="111"/>
      <c r="W155" s="106"/>
      <c r="X155" s="106"/>
      <c r="Y155" s="106"/>
      <c r="Z155" s="106"/>
      <c r="AA155" s="106"/>
      <c r="AB155" s="106"/>
      <c r="AC155" s="106"/>
      <c r="AD155" s="110"/>
      <c r="AE155" s="110"/>
      <c r="AF155" s="110"/>
    </row>
    <row r="156">
      <c r="A156" s="106"/>
      <c r="B156" s="127">
        <f t="shared" si="1"/>
        <v>153</v>
      </c>
      <c r="C156" s="179"/>
      <c r="D156" s="151"/>
      <c r="E156" s="142" t="s">
        <v>167</v>
      </c>
      <c r="F156" s="132" t="s">
        <v>174</v>
      </c>
      <c r="G156" s="131"/>
      <c r="H156" s="131"/>
      <c r="I156" s="131"/>
      <c r="J156" s="131"/>
      <c r="K156" s="132" t="s">
        <v>182</v>
      </c>
      <c r="L156" s="132" t="s">
        <v>176</v>
      </c>
      <c r="M156" s="134"/>
      <c r="N156" s="135" t="s">
        <v>85</v>
      </c>
      <c r="O156" s="135" t="s">
        <v>86</v>
      </c>
      <c r="P156" s="135" t="s">
        <v>86</v>
      </c>
      <c r="Q156" s="135" t="s">
        <v>86</v>
      </c>
      <c r="R156" s="136" t="s">
        <v>157</v>
      </c>
      <c r="S156" s="136" t="s">
        <v>307</v>
      </c>
      <c r="T156" s="137"/>
      <c r="U156" s="106"/>
      <c r="V156" s="111"/>
      <c r="W156" s="106"/>
      <c r="X156" s="106"/>
      <c r="Y156" s="106"/>
      <c r="Z156" s="106"/>
      <c r="AA156" s="106"/>
      <c r="AB156" s="106"/>
      <c r="AC156" s="106"/>
      <c r="AD156" s="110"/>
      <c r="AE156" s="110"/>
      <c r="AF156" s="110"/>
    </row>
    <row r="157">
      <c r="A157" s="106"/>
      <c r="B157" s="127">
        <f t="shared" si="1"/>
        <v>154</v>
      </c>
      <c r="C157" s="179"/>
      <c r="D157" s="149"/>
      <c r="E157" s="130" t="s">
        <v>252</v>
      </c>
      <c r="F157" s="131"/>
      <c r="G157" s="131"/>
      <c r="H157" s="131"/>
      <c r="I157" s="131"/>
      <c r="J157" s="131"/>
      <c r="K157" s="132" t="s">
        <v>441</v>
      </c>
      <c r="L157" s="132" t="s">
        <v>442</v>
      </c>
      <c r="M157" s="134"/>
      <c r="N157" s="135" t="s">
        <v>84</v>
      </c>
      <c r="O157" s="135" t="s">
        <v>86</v>
      </c>
      <c r="P157" s="135" t="s">
        <v>86</v>
      </c>
      <c r="Q157" s="135" t="s">
        <v>86</v>
      </c>
      <c r="R157" s="136" t="s">
        <v>157</v>
      </c>
      <c r="S157" s="137"/>
      <c r="T157" s="137"/>
      <c r="U157" s="106"/>
      <c r="V157" s="111"/>
      <c r="W157" s="106"/>
      <c r="X157" s="106"/>
      <c r="Y157" s="106"/>
      <c r="Z157" s="106"/>
      <c r="AA157" s="106"/>
      <c r="AB157" s="106"/>
      <c r="AC157" s="106"/>
      <c r="AD157" s="110"/>
      <c r="AE157" s="110"/>
      <c r="AF157" s="110"/>
    </row>
    <row r="158">
      <c r="A158" s="106"/>
      <c r="B158" s="127">
        <f t="shared" si="1"/>
        <v>155</v>
      </c>
      <c r="C158" s="179"/>
      <c r="D158" s="149"/>
      <c r="E158" s="130" t="s">
        <v>179</v>
      </c>
      <c r="F158" s="131"/>
      <c r="G158" s="131"/>
      <c r="H158" s="131"/>
      <c r="I158" s="131"/>
      <c r="J158" s="131"/>
      <c r="K158" s="132" t="s">
        <v>180</v>
      </c>
      <c r="L158" s="133" t="s">
        <v>181</v>
      </c>
      <c r="M158" s="134"/>
      <c r="N158" s="135" t="s">
        <v>84</v>
      </c>
      <c r="O158" s="135" t="s">
        <v>86</v>
      </c>
      <c r="P158" s="135" t="s">
        <v>86</v>
      </c>
      <c r="Q158" s="135" t="s">
        <v>86</v>
      </c>
      <c r="R158" s="136" t="s">
        <v>157</v>
      </c>
      <c r="S158" s="137"/>
      <c r="T158" s="137"/>
      <c r="U158" s="106"/>
      <c r="V158" s="111"/>
      <c r="W158" s="106"/>
      <c r="X158" s="106"/>
      <c r="Y158" s="106"/>
      <c r="Z158" s="106"/>
      <c r="AA158" s="106"/>
      <c r="AB158" s="106"/>
      <c r="AC158" s="106"/>
      <c r="AD158" s="110"/>
      <c r="AE158" s="110"/>
      <c r="AF158" s="110"/>
    </row>
    <row r="159">
      <c r="A159" s="106"/>
      <c r="B159" s="127">
        <f t="shared" si="1"/>
        <v>156</v>
      </c>
      <c r="C159" s="179"/>
      <c r="D159" s="149"/>
      <c r="E159" s="130" t="s">
        <v>174</v>
      </c>
      <c r="F159" s="131"/>
      <c r="G159" s="131"/>
      <c r="H159" s="131"/>
      <c r="I159" s="131"/>
      <c r="J159" s="131"/>
      <c r="K159" s="132" t="s">
        <v>182</v>
      </c>
      <c r="L159" s="133" t="s">
        <v>183</v>
      </c>
      <c r="M159" s="134"/>
      <c r="N159" s="135" t="s">
        <v>84</v>
      </c>
      <c r="O159" s="135" t="s">
        <v>86</v>
      </c>
      <c r="P159" s="135" t="s">
        <v>86</v>
      </c>
      <c r="Q159" s="135" t="s">
        <v>86</v>
      </c>
      <c r="R159" s="136" t="s">
        <v>157</v>
      </c>
      <c r="S159" s="137"/>
      <c r="T159" s="137"/>
      <c r="U159" s="106"/>
      <c r="V159" s="111"/>
      <c r="W159" s="106"/>
      <c r="X159" s="106"/>
      <c r="Y159" s="106"/>
      <c r="Z159" s="106"/>
      <c r="AA159" s="106"/>
      <c r="AB159" s="106"/>
      <c r="AC159" s="106"/>
      <c r="AD159" s="110"/>
      <c r="AE159" s="110"/>
      <c r="AF159" s="110"/>
    </row>
    <row r="160">
      <c r="A160" s="106"/>
      <c r="B160" s="127">
        <f t="shared" si="1"/>
        <v>157</v>
      </c>
      <c r="C160" s="179"/>
      <c r="D160" s="149"/>
      <c r="E160" s="130" t="s">
        <v>184</v>
      </c>
      <c r="F160" s="143"/>
      <c r="G160" s="131"/>
      <c r="H160" s="131"/>
      <c r="I160" s="131"/>
      <c r="J160" s="131"/>
      <c r="K160" s="132" t="s">
        <v>185</v>
      </c>
      <c r="L160" s="133" t="s">
        <v>183</v>
      </c>
      <c r="M160" s="134"/>
      <c r="N160" s="135" t="s">
        <v>84</v>
      </c>
      <c r="O160" s="135" t="s">
        <v>86</v>
      </c>
      <c r="P160" s="135" t="s">
        <v>86</v>
      </c>
      <c r="Q160" s="135" t="s">
        <v>86</v>
      </c>
      <c r="R160" s="136" t="s">
        <v>157</v>
      </c>
      <c r="S160" s="137"/>
      <c r="T160" s="137"/>
      <c r="U160" s="106"/>
      <c r="V160" s="111"/>
      <c r="W160" s="106"/>
      <c r="X160" s="106"/>
      <c r="Y160" s="106"/>
      <c r="Z160" s="106"/>
      <c r="AA160" s="106"/>
      <c r="AB160" s="106"/>
      <c r="AC160" s="106"/>
      <c r="AD160" s="110"/>
      <c r="AE160" s="110"/>
      <c r="AF160" s="110"/>
    </row>
    <row r="161">
      <c r="A161" s="106"/>
      <c r="B161" s="127">
        <f t="shared" si="1"/>
        <v>158</v>
      </c>
      <c r="C161" s="180" t="s">
        <v>443</v>
      </c>
      <c r="D161" s="146" t="s">
        <v>444</v>
      </c>
      <c r="E161" s="130" t="s">
        <v>411</v>
      </c>
      <c r="F161" s="132" t="s">
        <v>445</v>
      </c>
      <c r="G161" s="131"/>
      <c r="H161" s="131"/>
      <c r="I161" s="131"/>
      <c r="J161" s="131"/>
      <c r="K161" s="132" t="s">
        <v>446</v>
      </c>
      <c r="L161" s="132" t="s">
        <v>447</v>
      </c>
      <c r="M161" s="134"/>
      <c r="N161" s="135" t="s">
        <v>84</v>
      </c>
      <c r="O161" s="135" t="s">
        <v>86</v>
      </c>
      <c r="P161" s="135" t="s">
        <v>86</v>
      </c>
      <c r="Q161" s="135" t="s">
        <v>86</v>
      </c>
      <c r="R161" s="136" t="s">
        <v>157</v>
      </c>
      <c r="S161" s="137"/>
      <c r="T161" s="137"/>
      <c r="U161" s="106"/>
      <c r="V161" s="111"/>
      <c r="W161" s="106"/>
      <c r="X161" s="106"/>
      <c r="Y161" s="106"/>
      <c r="Z161" s="106"/>
      <c r="AA161" s="106"/>
      <c r="AB161" s="106"/>
      <c r="AC161" s="106"/>
      <c r="AD161" s="110"/>
      <c r="AE161" s="110"/>
      <c r="AF161" s="110"/>
    </row>
    <row r="162">
      <c r="A162" s="106"/>
      <c r="B162" s="127">
        <f t="shared" si="1"/>
        <v>159</v>
      </c>
      <c r="C162" s="181"/>
      <c r="D162" s="151"/>
      <c r="E162" s="175"/>
      <c r="F162" s="132" t="s">
        <v>448</v>
      </c>
      <c r="G162" s="131"/>
      <c r="H162" s="131"/>
      <c r="I162" s="131"/>
      <c r="J162" s="131"/>
      <c r="K162" s="132" t="s">
        <v>449</v>
      </c>
      <c r="L162" s="132" t="s">
        <v>450</v>
      </c>
      <c r="M162" s="134"/>
      <c r="N162" s="135" t="s">
        <v>84</v>
      </c>
      <c r="O162" s="135" t="s">
        <v>86</v>
      </c>
      <c r="P162" s="135" t="s">
        <v>86</v>
      </c>
      <c r="Q162" s="135" t="s">
        <v>86</v>
      </c>
      <c r="R162" s="136" t="s">
        <v>157</v>
      </c>
      <c r="S162" s="137"/>
      <c r="T162" s="137"/>
      <c r="U162" s="106"/>
      <c r="V162" s="111"/>
      <c r="W162" s="106"/>
      <c r="X162" s="106"/>
      <c r="Y162" s="106"/>
      <c r="Z162" s="106"/>
      <c r="AA162" s="106"/>
      <c r="AB162" s="106"/>
      <c r="AC162" s="106"/>
      <c r="AD162" s="110"/>
      <c r="AE162" s="110"/>
      <c r="AF162" s="110"/>
    </row>
    <row r="163">
      <c r="A163" s="106"/>
      <c r="B163" s="127">
        <f t="shared" si="1"/>
        <v>160</v>
      </c>
      <c r="C163" s="181"/>
      <c r="D163" s="151"/>
      <c r="E163" s="130" t="s">
        <v>451</v>
      </c>
      <c r="F163" s="131"/>
      <c r="G163" s="131"/>
      <c r="H163" s="131"/>
      <c r="I163" s="131"/>
      <c r="J163" s="131"/>
      <c r="K163" s="132" t="s">
        <v>452</v>
      </c>
      <c r="L163" s="132" t="s">
        <v>453</v>
      </c>
      <c r="M163" s="134"/>
      <c r="N163" s="135" t="s">
        <v>84</v>
      </c>
      <c r="O163" s="135" t="s">
        <v>86</v>
      </c>
      <c r="P163" s="135" t="s">
        <v>86</v>
      </c>
      <c r="Q163" s="135" t="s">
        <v>86</v>
      </c>
      <c r="R163" s="136" t="s">
        <v>157</v>
      </c>
      <c r="S163" s="137"/>
      <c r="T163" s="137"/>
      <c r="U163" s="106"/>
      <c r="V163" s="111"/>
      <c r="W163" s="106"/>
      <c r="X163" s="106"/>
      <c r="Y163" s="106"/>
      <c r="Z163" s="106"/>
      <c r="AA163" s="106"/>
      <c r="AB163" s="106"/>
      <c r="AC163" s="106"/>
      <c r="AD163" s="110"/>
      <c r="AE163" s="110"/>
      <c r="AF163" s="110"/>
    </row>
    <row r="164">
      <c r="A164" s="106"/>
      <c r="B164" s="127">
        <f t="shared" si="1"/>
        <v>161</v>
      </c>
      <c r="C164" s="181"/>
      <c r="D164" s="151"/>
      <c r="E164" s="130" t="s">
        <v>174</v>
      </c>
      <c r="F164" s="131"/>
      <c r="G164" s="131"/>
      <c r="H164" s="131"/>
      <c r="I164" s="131"/>
      <c r="J164" s="131"/>
      <c r="K164" s="132" t="s">
        <v>182</v>
      </c>
      <c r="L164" s="133" t="s">
        <v>183</v>
      </c>
      <c r="M164" s="134"/>
      <c r="N164" s="135" t="s">
        <v>84</v>
      </c>
      <c r="O164" s="135" t="s">
        <v>86</v>
      </c>
      <c r="P164" s="135" t="s">
        <v>86</v>
      </c>
      <c r="Q164" s="135" t="s">
        <v>86</v>
      </c>
      <c r="R164" s="136" t="s">
        <v>157</v>
      </c>
      <c r="S164" s="137"/>
      <c r="T164" s="137"/>
      <c r="U164" s="106"/>
      <c r="V164" s="111"/>
      <c r="W164" s="106"/>
      <c r="X164" s="106"/>
      <c r="Y164" s="106"/>
      <c r="Z164" s="106"/>
      <c r="AA164" s="106"/>
      <c r="AB164" s="106"/>
      <c r="AC164" s="106"/>
      <c r="AD164" s="110"/>
      <c r="AE164" s="110"/>
      <c r="AF164" s="110"/>
    </row>
    <row r="165">
      <c r="A165" s="106"/>
      <c r="B165" s="127">
        <f t="shared" si="1"/>
        <v>162</v>
      </c>
      <c r="C165" s="181"/>
      <c r="D165" s="153"/>
      <c r="E165" s="129" t="s">
        <v>184</v>
      </c>
      <c r="F165" s="143"/>
      <c r="G165" s="143"/>
      <c r="H165" s="131"/>
      <c r="I165" s="131"/>
      <c r="J165" s="131"/>
      <c r="K165" s="132" t="s">
        <v>185</v>
      </c>
      <c r="L165" s="133" t="s">
        <v>183</v>
      </c>
      <c r="M165" s="134"/>
      <c r="N165" s="135" t="s">
        <v>84</v>
      </c>
      <c r="O165" s="135" t="s">
        <v>86</v>
      </c>
      <c r="P165" s="135" t="s">
        <v>86</v>
      </c>
      <c r="Q165" s="135" t="s">
        <v>86</v>
      </c>
      <c r="R165" s="136" t="s">
        <v>157</v>
      </c>
      <c r="S165" s="137"/>
      <c r="T165" s="137"/>
      <c r="U165" s="106"/>
      <c r="V165" s="111"/>
      <c r="W165" s="106"/>
      <c r="X165" s="106"/>
      <c r="Y165" s="106"/>
      <c r="Z165" s="106"/>
      <c r="AA165" s="106"/>
      <c r="AB165" s="106"/>
      <c r="AC165" s="106"/>
      <c r="AD165" s="110"/>
      <c r="AE165" s="110"/>
      <c r="AF165" s="110"/>
    </row>
    <row r="166">
      <c r="A166" s="106"/>
      <c r="B166" s="127">
        <f t="shared" si="1"/>
        <v>163</v>
      </c>
      <c r="C166" s="182" t="s">
        <v>454</v>
      </c>
      <c r="D166" s="140" t="s">
        <v>455</v>
      </c>
      <c r="E166" s="129" t="s">
        <v>456</v>
      </c>
      <c r="F166" s="145" t="s">
        <v>457</v>
      </c>
      <c r="G166" s="146" t="s">
        <v>458</v>
      </c>
      <c r="H166" s="130" t="s">
        <v>459</v>
      </c>
      <c r="I166" s="131"/>
      <c r="J166" s="131"/>
      <c r="K166" s="131"/>
      <c r="L166" s="133"/>
      <c r="M166" s="134"/>
      <c r="N166" s="135" t="s">
        <v>84</v>
      </c>
      <c r="O166" s="135" t="s">
        <v>86</v>
      </c>
      <c r="P166" s="135" t="s">
        <v>86</v>
      </c>
      <c r="Q166" s="135" t="s">
        <v>86</v>
      </c>
      <c r="R166" s="136" t="s">
        <v>157</v>
      </c>
      <c r="S166" s="136" t="s">
        <v>460</v>
      </c>
      <c r="T166" s="137"/>
      <c r="U166" s="106"/>
      <c r="V166" s="111"/>
      <c r="W166" s="106"/>
      <c r="X166" s="106"/>
      <c r="Y166" s="106"/>
      <c r="Z166" s="106"/>
      <c r="AA166" s="106"/>
      <c r="AB166" s="106"/>
      <c r="AC166" s="106"/>
      <c r="AD166" s="110"/>
      <c r="AE166" s="110"/>
      <c r="AF166" s="110"/>
    </row>
    <row r="167">
      <c r="A167" s="106"/>
      <c r="B167" s="127">
        <f t="shared" si="1"/>
        <v>164</v>
      </c>
      <c r="C167" s="183"/>
      <c r="D167" s="139"/>
      <c r="E167" s="139"/>
      <c r="F167" s="165"/>
      <c r="G167" s="151"/>
      <c r="H167" s="130" t="s">
        <v>461</v>
      </c>
      <c r="I167" s="131"/>
      <c r="J167" s="131"/>
      <c r="K167" s="131"/>
      <c r="L167" s="133"/>
      <c r="M167" s="134"/>
      <c r="N167" s="135" t="s">
        <v>84</v>
      </c>
      <c r="O167" s="135" t="s">
        <v>86</v>
      </c>
      <c r="P167" s="135" t="s">
        <v>86</v>
      </c>
      <c r="Q167" s="135" t="s">
        <v>86</v>
      </c>
      <c r="R167" s="136" t="s">
        <v>157</v>
      </c>
      <c r="S167" s="136" t="s">
        <v>173</v>
      </c>
      <c r="T167" s="137"/>
      <c r="U167" s="106"/>
      <c r="V167" s="111"/>
      <c r="W167" s="106"/>
      <c r="X167" s="106"/>
      <c r="Y167" s="106"/>
      <c r="Z167" s="106"/>
      <c r="AA167" s="106"/>
      <c r="AB167" s="106"/>
      <c r="AC167" s="106"/>
      <c r="AD167" s="110"/>
      <c r="AE167" s="110"/>
      <c r="AF167" s="110"/>
    </row>
    <row r="168">
      <c r="A168" s="106"/>
      <c r="B168" s="127">
        <f t="shared" si="1"/>
        <v>165</v>
      </c>
      <c r="C168" s="183"/>
      <c r="D168" s="139"/>
      <c r="E168" s="139"/>
      <c r="F168" s="165"/>
      <c r="G168" s="151"/>
      <c r="H168" s="130" t="s">
        <v>462</v>
      </c>
      <c r="I168" s="131"/>
      <c r="J168" s="131"/>
      <c r="K168" s="131"/>
      <c r="L168" s="133"/>
      <c r="M168" s="134"/>
      <c r="N168" s="135" t="s">
        <v>84</v>
      </c>
      <c r="O168" s="135" t="s">
        <v>86</v>
      </c>
      <c r="P168" s="135" t="s">
        <v>86</v>
      </c>
      <c r="Q168" s="135" t="s">
        <v>86</v>
      </c>
      <c r="R168" s="136" t="s">
        <v>157</v>
      </c>
      <c r="S168" s="136" t="s">
        <v>173</v>
      </c>
      <c r="T168" s="137"/>
      <c r="U168" s="106"/>
      <c r="V168" s="111"/>
      <c r="W168" s="106"/>
      <c r="X168" s="106"/>
      <c r="Y168" s="106"/>
      <c r="Z168" s="106"/>
      <c r="AA168" s="106"/>
      <c r="AB168" s="106"/>
      <c r="AC168" s="106"/>
      <c r="AD168" s="110"/>
      <c r="AE168" s="110"/>
      <c r="AF168" s="110"/>
    </row>
    <row r="169">
      <c r="A169" s="106"/>
      <c r="B169" s="127">
        <f t="shared" si="1"/>
        <v>166</v>
      </c>
      <c r="C169" s="183"/>
      <c r="D169" s="139"/>
      <c r="E169" s="139"/>
      <c r="F169" s="165"/>
      <c r="G169" s="151"/>
      <c r="H169" s="130" t="s">
        <v>463</v>
      </c>
      <c r="I169" s="131"/>
      <c r="J169" s="131"/>
      <c r="K169" s="131"/>
      <c r="L169" s="133"/>
      <c r="M169" s="134"/>
      <c r="N169" s="135" t="s">
        <v>84</v>
      </c>
      <c r="O169" s="135" t="s">
        <v>86</v>
      </c>
      <c r="P169" s="135" t="s">
        <v>86</v>
      </c>
      <c r="Q169" s="135" t="s">
        <v>86</v>
      </c>
      <c r="R169" s="136" t="s">
        <v>157</v>
      </c>
      <c r="S169" s="136" t="s">
        <v>173</v>
      </c>
      <c r="T169" s="137"/>
      <c r="U169" s="106"/>
      <c r="V169" s="111"/>
      <c r="W169" s="106"/>
      <c r="X169" s="106"/>
      <c r="Y169" s="106"/>
      <c r="Z169" s="106"/>
      <c r="AA169" s="106"/>
      <c r="AB169" s="106"/>
      <c r="AC169" s="106"/>
      <c r="AD169" s="110"/>
      <c r="AE169" s="110"/>
      <c r="AF169" s="110"/>
    </row>
    <row r="170">
      <c r="A170" s="106"/>
      <c r="B170" s="127">
        <f t="shared" si="1"/>
        <v>167</v>
      </c>
      <c r="C170" s="183"/>
      <c r="D170" s="139"/>
      <c r="E170" s="139"/>
      <c r="F170" s="165"/>
      <c r="G170" s="151"/>
      <c r="H170" s="130" t="s">
        <v>464</v>
      </c>
      <c r="I170" s="131"/>
      <c r="J170" s="131"/>
      <c r="K170" s="131"/>
      <c r="L170" s="133"/>
      <c r="M170" s="134"/>
      <c r="N170" s="135" t="s">
        <v>84</v>
      </c>
      <c r="O170" s="135" t="s">
        <v>86</v>
      </c>
      <c r="P170" s="135" t="s">
        <v>86</v>
      </c>
      <c r="Q170" s="135" t="s">
        <v>86</v>
      </c>
      <c r="R170" s="136" t="s">
        <v>157</v>
      </c>
      <c r="S170" s="136" t="s">
        <v>173</v>
      </c>
      <c r="T170" s="137"/>
      <c r="U170" s="106"/>
      <c r="V170" s="111"/>
      <c r="W170" s="106"/>
      <c r="X170" s="106"/>
      <c r="Y170" s="106"/>
      <c r="Z170" s="106"/>
      <c r="AA170" s="106"/>
      <c r="AB170" s="106"/>
      <c r="AC170" s="106"/>
      <c r="AD170" s="110"/>
      <c r="AE170" s="110"/>
      <c r="AF170" s="110"/>
    </row>
    <row r="171">
      <c r="A171" s="106"/>
      <c r="B171" s="127">
        <f t="shared" si="1"/>
        <v>168</v>
      </c>
      <c r="C171" s="183"/>
      <c r="D171" s="139"/>
      <c r="E171" s="139"/>
      <c r="F171" s="165"/>
      <c r="G171" s="151"/>
      <c r="H171" s="130" t="s">
        <v>465</v>
      </c>
      <c r="I171" s="131"/>
      <c r="J171" s="131"/>
      <c r="K171" s="131"/>
      <c r="L171" s="133"/>
      <c r="M171" s="134"/>
      <c r="N171" s="135" t="s">
        <v>84</v>
      </c>
      <c r="O171" s="135" t="s">
        <v>86</v>
      </c>
      <c r="P171" s="135" t="s">
        <v>86</v>
      </c>
      <c r="Q171" s="135" t="s">
        <v>86</v>
      </c>
      <c r="R171" s="136" t="s">
        <v>157</v>
      </c>
      <c r="S171" s="136" t="s">
        <v>173</v>
      </c>
      <c r="T171" s="137"/>
      <c r="U171" s="106"/>
      <c r="V171" s="111"/>
      <c r="W171" s="106"/>
      <c r="X171" s="106"/>
      <c r="Y171" s="106"/>
      <c r="Z171" s="106"/>
      <c r="AA171" s="106"/>
      <c r="AB171" s="106"/>
      <c r="AC171" s="106"/>
      <c r="AD171" s="110"/>
      <c r="AE171" s="110"/>
      <c r="AF171" s="110"/>
    </row>
    <row r="172">
      <c r="A172" s="106"/>
      <c r="B172" s="127">
        <f t="shared" si="1"/>
        <v>169</v>
      </c>
      <c r="C172" s="183"/>
      <c r="D172" s="139"/>
      <c r="E172" s="139"/>
      <c r="F172" s="165"/>
      <c r="G172" s="151"/>
      <c r="H172" s="130" t="s">
        <v>466</v>
      </c>
      <c r="I172" s="131"/>
      <c r="J172" s="131"/>
      <c r="K172" s="131"/>
      <c r="L172" s="133"/>
      <c r="M172" s="134"/>
      <c r="N172" s="135" t="s">
        <v>84</v>
      </c>
      <c r="O172" s="135" t="s">
        <v>86</v>
      </c>
      <c r="P172" s="135" t="s">
        <v>86</v>
      </c>
      <c r="Q172" s="135" t="s">
        <v>86</v>
      </c>
      <c r="R172" s="136" t="s">
        <v>157</v>
      </c>
      <c r="S172" s="136" t="s">
        <v>173</v>
      </c>
      <c r="T172" s="137"/>
      <c r="U172" s="106"/>
      <c r="V172" s="111"/>
      <c r="W172" s="106"/>
      <c r="X172" s="106"/>
      <c r="Y172" s="106"/>
      <c r="Z172" s="106"/>
      <c r="AA172" s="106"/>
      <c r="AB172" s="106"/>
      <c r="AC172" s="106"/>
      <c r="AD172" s="110"/>
      <c r="AE172" s="110"/>
      <c r="AF172" s="110"/>
    </row>
    <row r="173">
      <c r="A173" s="106"/>
      <c r="B173" s="127">
        <f t="shared" si="1"/>
        <v>170</v>
      </c>
      <c r="C173" s="183"/>
      <c r="D173" s="139"/>
      <c r="E173" s="139"/>
      <c r="F173" s="165"/>
      <c r="G173" s="151"/>
      <c r="H173" s="130" t="s">
        <v>467</v>
      </c>
      <c r="I173" s="131"/>
      <c r="J173" s="131"/>
      <c r="K173" s="131"/>
      <c r="L173" s="133"/>
      <c r="M173" s="134"/>
      <c r="N173" s="135" t="s">
        <v>84</v>
      </c>
      <c r="O173" s="135" t="s">
        <v>86</v>
      </c>
      <c r="P173" s="135" t="s">
        <v>86</v>
      </c>
      <c r="Q173" s="135" t="s">
        <v>86</v>
      </c>
      <c r="R173" s="136" t="s">
        <v>157</v>
      </c>
      <c r="S173" s="136" t="s">
        <v>173</v>
      </c>
      <c r="T173" s="137"/>
      <c r="U173" s="106"/>
      <c r="V173" s="111"/>
      <c r="W173" s="106"/>
      <c r="X173" s="106"/>
      <c r="Y173" s="106"/>
      <c r="Z173" s="106"/>
      <c r="AA173" s="106"/>
      <c r="AB173" s="106"/>
      <c r="AC173" s="106"/>
      <c r="AD173" s="110"/>
      <c r="AE173" s="110"/>
      <c r="AF173" s="110"/>
    </row>
    <row r="174">
      <c r="A174" s="106"/>
      <c r="B174" s="127">
        <f t="shared" si="1"/>
        <v>171</v>
      </c>
      <c r="C174" s="183"/>
      <c r="D174" s="139"/>
      <c r="E174" s="139"/>
      <c r="F174" s="165"/>
      <c r="G174" s="151"/>
      <c r="H174" s="130" t="s">
        <v>468</v>
      </c>
      <c r="I174" s="131"/>
      <c r="J174" s="131"/>
      <c r="K174" s="131"/>
      <c r="L174" s="133"/>
      <c r="M174" s="134"/>
      <c r="N174" s="135" t="s">
        <v>84</v>
      </c>
      <c r="O174" s="135" t="s">
        <v>86</v>
      </c>
      <c r="P174" s="135" t="s">
        <v>86</v>
      </c>
      <c r="Q174" s="135" t="s">
        <v>86</v>
      </c>
      <c r="R174" s="136" t="s">
        <v>157</v>
      </c>
      <c r="S174" s="136" t="s">
        <v>173</v>
      </c>
      <c r="T174" s="137"/>
      <c r="U174" s="106"/>
      <c r="V174" s="111"/>
      <c r="W174" s="106"/>
      <c r="X174" s="106"/>
      <c r="Y174" s="106"/>
      <c r="Z174" s="106"/>
      <c r="AA174" s="106"/>
      <c r="AB174" s="106"/>
      <c r="AC174" s="106"/>
      <c r="AD174" s="110"/>
      <c r="AE174" s="110"/>
      <c r="AF174" s="110"/>
    </row>
    <row r="175">
      <c r="A175" s="106"/>
      <c r="B175" s="127">
        <f t="shared" si="1"/>
        <v>172</v>
      </c>
      <c r="C175" s="183"/>
      <c r="D175" s="139"/>
      <c r="E175" s="139"/>
      <c r="F175" s="165"/>
      <c r="G175" s="151"/>
      <c r="H175" s="130" t="s">
        <v>469</v>
      </c>
      <c r="I175" s="131"/>
      <c r="J175" s="131"/>
      <c r="K175" s="131"/>
      <c r="L175" s="133"/>
      <c r="M175" s="134"/>
      <c r="N175" s="135" t="s">
        <v>84</v>
      </c>
      <c r="O175" s="135" t="s">
        <v>86</v>
      </c>
      <c r="P175" s="135" t="s">
        <v>86</v>
      </c>
      <c r="Q175" s="135" t="s">
        <v>86</v>
      </c>
      <c r="R175" s="136" t="s">
        <v>157</v>
      </c>
      <c r="S175" s="136" t="s">
        <v>173</v>
      </c>
      <c r="T175" s="137"/>
      <c r="U175" s="106"/>
      <c r="V175" s="111"/>
      <c r="W175" s="106"/>
      <c r="X175" s="106"/>
      <c r="Y175" s="106"/>
      <c r="Z175" s="106"/>
      <c r="AA175" s="106"/>
      <c r="AB175" s="106"/>
      <c r="AC175" s="106"/>
      <c r="AD175" s="110"/>
      <c r="AE175" s="110"/>
      <c r="AF175" s="110"/>
    </row>
    <row r="176">
      <c r="A176" s="106"/>
      <c r="B176" s="127">
        <f t="shared" si="1"/>
        <v>173</v>
      </c>
      <c r="C176" s="183"/>
      <c r="D176" s="139"/>
      <c r="E176" s="139"/>
      <c r="F176" s="165"/>
      <c r="G176" s="151"/>
      <c r="H176" s="130" t="s">
        <v>470</v>
      </c>
      <c r="I176" s="131"/>
      <c r="J176" s="131"/>
      <c r="K176" s="131"/>
      <c r="L176" s="133"/>
      <c r="M176" s="134"/>
      <c r="N176" s="135" t="s">
        <v>84</v>
      </c>
      <c r="O176" s="135" t="s">
        <v>86</v>
      </c>
      <c r="P176" s="135" t="s">
        <v>86</v>
      </c>
      <c r="Q176" s="135" t="s">
        <v>86</v>
      </c>
      <c r="R176" s="136" t="s">
        <v>157</v>
      </c>
      <c r="S176" s="136" t="s">
        <v>173</v>
      </c>
      <c r="T176" s="137"/>
      <c r="U176" s="106"/>
      <c r="V176" s="111"/>
      <c r="W176" s="106"/>
      <c r="X176" s="106"/>
      <c r="Y176" s="106"/>
      <c r="Z176" s="106"/>
      <c r="AA176" s="106"/>
      <c r="AB176" s="106"/>
      <c r="AC176" s="106"/>
      <c r="AD176" s="110"/>
      <c r="AE176" s="110"/>
      <c r="AF176" s="110"/>
    </row>
    <row r="177">
      <c r="A177" s="106"/>
      <c r="B177" s="127">
        <f t="shared" si="1"/>
        <v>174</v>
      </c>
      <c r="C177" s="183"/>
      <c r="D177" s="139"/>
      <c r="E177" s="139"/>
      <c r="F177" s="165"/>
      <c r="G177" s="151"/>
      <c r="H177" s="130" t="s">
        <v>471</v>
      </c>
      <c r="I177" s="131"/>
      <c r="J177" s="131"/>
      <c r="K177" s="131"/>
      <c r="L177" s="133"/>
      <c r="M177" s="134"/>
      <c r="N177" s="135" t="s">
        <v>84</v>
      </c>
      <c r="O177" s="135" t="s">
        <v>86</v>
      </c>
      <c r="P177" s="135" t="s">
        <v>86</v>
      </c>
      <c r="Q177" s="135" t="s">
        <v>86</v>
      </c>
      <c r="R177" s="136" t="s">
        <v>157</v>
      </c>
      <c r="S177" s="136" t="s">
        <v>173</v>
      </c>
      <c r="T177" s="137"/>
      <c r="U177" s="106"/>
      <c r="V177" s="111"/>
      <c r="W177" s="106"/>
      <c r="X177" s="106"/>
      <c r="Y177" s="106"/>
      <c r="Z177" s="106"/>
      <c r="AA177" s="106"/>
      <c r="AB177" s="106"/>
      <c r="AC177" s="106"/>
      <c r="AD177" s="110"/>
      <c r="AE177" s="110"/>
      <c r="AF177" s="110"/>
    </row>
    <row r="178">
      <c r="A178" s="106"/>
      <c r="B178" s="127">
        <f t="shared" si="1"/>
        <v>175</v>
      </c>
      <c r="C178" s="183"/>
      <c r="D178" s="139"/>
      <c r="E178" s="139"/>
      <c r="F178" s="165"/>
      <c r="G178" s="151"/>
      <c r="H178" s="130" t="s">
        <v>472</v>
      </c>
      <c r="I178" s="131"/>
      <c r="J178" s="131"/>
      <c r="K178" s="131"/>
      <c r="L178" s="133"/>
      <c r="M178" s="134"/>
      <c r="N178" s="135" t="s">
        <v>84</v>
      </c>
      <c r="O178" s="135" t="s">
        <v>86</v>
      </c>
      <c r="P178" s="135" t="s">
        <v>86</v>
      </c>
      <c r="Q178" s="135" t="s">
        <v>86</v>
      </c>
      <c r="R178" s="136" t="s">
        <v>157</v>
      </c>
      <c r="S178" s="136" t="s">
        <v>173</v>
      </c>
      <c r="T178" s="137"/>
      <c r="U178" s="106"/>
      <c r="V178" s="111"/>
      <c r="W178" s="106"/>
      <c r="X178" s="106"/>
      <c r="Y178" s="106"/>
      <c r="Z178" s="106"/>
      <c r="AA178" s="106"/>
      <c r="AB178" s="106"/>
      <c r="AC178" s="106"/>
      <c r="AD178" s="110"/>
      <c r="AE178" s="110"/>
      <c r="AF178" s="110"/>
    </row>
    <row r="179">
      <c r="A179" s="106"/>
      <c r="B179" s="127">
        <f t="shared" si="1"/>
        <v>176</v>
      </c>
      <c r="C179" s="183"/>
      <c r="D179" s="139"/>
      <c r="E179" s="139"/>
      <c r="F179" s="165"/>
      <c r="G179" s="151"/>
      <c r="H179" s="130" t="s">
        <v>473</v>
      </c>
      <c r="I179" s="131"/>
      <c r="J179" s="131"/>
      <c r="K179" s="131"/>
      <c r="L179" s="133"/>
      <c r="M179" s="134"/>
      <c r="N179" s="135" t="s">
        <v>84</v>
      </c>
      <c r="O179" s="135" t="s">
        <v>86</v>
      </c>
      <c r="P179" s="135" t="s">
        <v>86</v>
      </c>
      <c r="Q179" s="135" t="s">
        <v>86</v>
      </c>
      <c r="R179" s="136" t="s">
        <v>157</v>
      </c>
      <c r="S179" s="136" t="s">
        <v>173</v>
      </c>
      <c r="T179" s="137"/>
      <c r="U179" s="106"/>
      <c r="V179" s="111"/>
      <c r="W179" s="106"/>
      <c r="X179" s="106"/>
      <c r="Y179" s="106"/>
      <c r="Z179" s="106"/>
      <c r="AA179" s="106"/>
      <c r="AB179" s="106"/>
      <c r="AC179" s="106"/>
      <c r="AD179" s="110"/>
      <c r="AE179" s="110"/>
      <c r="AF179" s="110"/>
    </row>
    <row r="180">
      <c r="A180" s="106"/>
      <c r="B180" s="127">
        <f t="shared" si="1"/>
        <v>177</v>
      </c>
      <c r="C180" s="183"/>
      <c r="D180" s="139"/>
      <c r="E180" s="139"/>
      <c r="F180" s="165"/>
      <c r="G180" s="151"/>
      <c r="H180" s="130" t="s">
        <v>474</v>
      </c>
      <c r="I180" s="131"/>
      <c r="J180" s="131"/>
      <c r="K180" s="131"/>
      <c r="L180" s="133"/>
      <c r="M180" s="134"/>
      <c r="N180" s="135" t="s">
        <v>84</v>
      </c>
      <c r="O180" s="135" t="s">
        <v>86</v>
      </c>
      <c r="P180" s="135" t="s">
        <v>86</v>
      </c>
      <c r="Q180" s="135" t="s">
        <v>86</v>
      </c>
      <c r="R180" s="136" t="s">
        <v>157</v>
      </c>
      <c r="S180" s="136" t="s">
        <v>173</v>
      </c>
      <c r="T180" s="137"/>
      <c r="U180" s="106"/>
      <c r="V180" s="111"/>
      <c r="W180" s="106"/>
      <c r="X180" s="106"/>
      <c r="Y180" s="106"/>
      <c r="Z180" s="106"/>
      <c r="AA180" s="106"/>
      <c r="AB180" s="106"/>
      <c r="AC180" s="106"/>
      <c r="AD180" s="110"/>
      <c r="AE180" s="110"/>
      <c r="AF180" s="110"/>
    </row>
    <row r="181">
      <c r="A181" s="106"/>
      <c r="B181" s="127">
        <f t="shared" si="1"/>
        <v>178</v>
      </c>
      <c r="C181" s="183"/>
      <c r="D181" s="139"/>
      <c r="E181" s="139"/>
      <c r="F181" s="165"/>
      <c r="G181" s="151"/>
      <c r="H181" s="130" t="s">
        <v>475</v>
      </c>
      <c r="I181" s="131"/>
      <c r="J181" s="131"/>
      <c r="K181" s="131"/>
      <c r="L181" s="133"/>
      <c r="M181" s="134"/>
      <c r="N181" s="135" t="s">
        <v>84</v>
      </c>
      <c r="O181" s="135" t="s">
        <v>86</v>
      </c>
      <c r="P181" s="135" t="s">
        <v>86</v>
      </c>
      <c r="Q181" s="135" t="s">
        <v>86</v>
      </c>
      <c r="R181" s="136" t="s">
        <v>157</v>
      </c>
      <c r="S181" s="136" t="s">
        <v>173</v>
      </c>
      <c r="T181" s="137"/>
      <c r="U181" s="106"/>
      <c r="V181" s="111"/>
      <c r="W181" s="106"/>
      <c r="X181" s="106"/>
      <c r="Y181" s="106"/>
      <c r="Z181" s="106"/>
      <c r="AA181" s="106"/>
      <c r="AB181" s="106"/>
      <c r="AC181" s="106"/>
      <c r="AD181" s="110"/>
      <c r="AE181" s="110"/>
      <c r="AF181" s="110"/>
    </row>
    <row r="182">
      <c r="A182" s="106"/>
      <c r="B182" s="127">
        <f t="shared" si="1"/>
        <v>179</v>
      </c>
      <c r="C182" s="183"/>
      <c r="D182" s="139"/>
      <c r="E182" s="139"/>
      <c r="F182" s="165"/>
      <c r="G182" s="151"/>
      <c r="H182" s="130" t="s">
        <v>476</v>
      </c>
      <c r="I182" s="131"/>
      <c r="J182" s="131"/>
      <c r="K182" s="131"/>
      <c r="L182" s="133"/>
      <c r="M182" s="134"/>
      <c r="N182" s="135" t="s">
        <v>84</v>
      </c>
      <c r="O182" s="135" t="s">
        <v>86</v>
      </c>
      <c r="P182" s="135" t="s">
        <v>86</v>
      </c>
      <c r="Q182" s="135" t="s">
        <v>86</v>
      </c>
      <c r="R182" s="136" t="s">
        <v>157</v>
      </c>
      <c r="S182" s="136" t="s">
        <v>173</v>
      </c>
      <c r="T182" s="137"/>
      <c r="U182" s="106"/>
      <c r="V182" s="111"/>
      <c r="W182" s="106"/>
      <c r="X182" s="106"/>
      <c r="Y182" s="106"/>
      <c r="Z182" s="106"/>
      <c r="AA182" s="106"/>
      <c r="AB182" s="106"/>
      <c r="AC182" s="106"/>
      <c r="AD182" s="110"/>
      <c r="AE182" s="110"/>
      <c r="AF182" s="110"/>
    </row>
    <row r="183">
      <c r="A183" s="106"/>
      <c r="B183" s="127">
        <f t="shared" si="1"/>
        <v>180</v>
      </c>
      <c r="C183" s="183"/>
      <c r="D183" s="139"/>
      <c r="E183" s="139"/>
      <c r="F183" s="165"/>
      <c r="G183" s="151"/>
      <c r="H183" s="130" t="s">
        <v>477</v>
      </c>
      <c r="I183" s="131"/>
      <c r="J183" s="131"/>
      <c r="K183" s="131"/>
      <c r="L183" s="133"/>
      <c r="M183" s="134"/>
      <c r="N183" s="135" t="s">
        <v>85</v>
      </c>
      <c r="O183" s="135" t="s">
        <v>86</v>
      </c>
      <c r="P183" s="135" t="s">
        <v>86</v>
      </c>
      <c r="Q183" s="135" t="s">
        <v>86</v>
      </c>
      <c r="R183" s="136" t="s">
        <v>157</v>
      </c>
      <c r="S183" s="136" t="s">
        <v>478</v>
      </c>
      <c r="T183" s="152" t="s">
        <v>479</v>
      </c>
      <c r="U183" s="106"/>
      <c r="V183" s="111"/>
      <c r="W183" s="106"/>
      <c r="X183" s="106"/>
      <c r="Y183" s="106"/>
      <c r="Z183" s="106"/>
      <c r="AA183" s="106"/>
      <c r="AB183" s="106"/>
      <c r="AC183" s="106"/>
      <c r="AD183" s="110"/>
      <c r="AE183" s="110"/>
      <c r="AF183" s="110"/>
    </row>
    <row r="184">
      <c r="A184" s="106"/>
      <c r="B184" s="127">
        <f t="shared" si="1"/>
        <v>181</v>
      </c>
      <c r="C184" s="183"/>
      <c r="D184" s="139"/>
      <c r="E184" s="139"/>
      <c r="F184" s="165"/>
      <c r="G184" s="153"/>
      <c r="H184" s="129" t="s">
        <v>480</v>
      </c>
      <c r="I184" s="175"/>
      <c r="J184" s="131"/>
      <c r="K184" s="131"/>
      <c r="L184" s="133"/>
      <c r="M184" s="134"/>
      <c r="N184" s="135" t="s">
        <v>84</v>
      </c>
      <c r="O184" s="135" t="s">
        <v>86</v>
      </c>
      <c r="P184" s="135" t="s">
        <v>86</v>
      </c>
      <c r="Q184" s="135" t="s">
        <v>86</v>
      </c>
      <c r="R184" s="136" t="s">
        <v>157</v>
      </c>
      <c r="S184" s="136" t="s">
        <v>460</v>
      </c>
      <c r="T184" s="137"/>
      <c r="U184" s="106"/>
      <c r="V184" s="111"/>
      <c r="W184" s="106"/>
      <c r="X184" s="106"/>
      <c r="Y184" s="106"/>
      <c r="Z184" s="106"/>
      <c r="AA184" s="106"/>
      <c r="AB184" s="106"/>
      <c r="AC184" s="106"/>
      <c r="AD184" s="110"/>
      <c r="AE184" s="110"/>
      <c r="AF184" s="110"/>
    </row>
    <row r="185">
      <c r="A185" s="106"/>
      <c r="B185" s="127">
        <f t="shared" si="1"/>
        <v>182</v>
      </c>
      <c r="C185" s="183"/>
      <c r="D185" s="139"/>
      <c r="E185" s="165"/>
      <c r="F185" s="151"/>
      <c r="G185" s="129" t="s">
        <v>481</v>
      </c>
      <c r="H185" s="184" t="s">
        <v>482</v>
      </c>
      <c r="I185" s="185" t="s">
        <v>483</v>
      </c>
      <c r="J185" s="167"/>
      <c r="K185" s="186" t="s">
        <v>484</v>
      </c>
      <c r="L185" s="186" t="s">
        <v>485</v>
      </c>
      <c r="M185" s="186"/>
      <c r="N185" s="135" t="s">
        <v>84</v>
      </c>
      <c r="O185" s="135" t="s">
        <v>86</v>
      </c>
      <c r="P185" s="135" t="s">
        <v>86</v>
      </c>
      <c r="Q185" s="135" t="s">
        <v>86</v>
      </c>
      <c r="R185" s="136" t="s">
        <v>157</v>
      </c>
      <c r="S185" s="136"/>
      <c r="T185" s="137"/>
      <c r="U185" s="106"/>
      <c r="V185" s="111"/>
      <c r="W185" s="106"/>
      <c r="X185" s="106"/>
      <c r="Y185" s="106"/>
      <c r="Z185" s="106"/>
      <c r="AA185" s="106"/>
      <c r="AB185" s="106"/>
      <c r="AC185" s="106"/>
      <c r="AD185" s="110"/>
      <c r="AE185" s="110"/>
      <c r="AF185" s="110"/>
    </row>
    <row r="186">
      <c r="A186" s="106"/>
      <c r="B186" s="127">
        <f t="shared" si="1"/>
        <v>183</v>
      </c>
      <c r="C186" s="183"/>
      <c r="D186" s="139"/>
      <c r="E186" s="165"/>
      <c r="F186" s="151"/>
      <c r="G186" s="139"/>
      <c r="H186" s="187"/>
      <c r="I186" s="185" t="s">
        <v>279</v>
      </c>
      <c r="J186" s="167"/>
      <c r="K186" s="186" t="s">
        <v>486</v>
      </c>
      <c r="L186" s="167" t="s">
        <v>170</v>
      </c>
      <c r="M186" s="167"/>
      <c r="N186" s="135" t="s">
        <v>84</v>
      </c>
      <c r="O186" s="135" t="s">
        <v>86</v>
      </c>
      <c r="P186" s="135" t="s">
        <v>86</v>
      </c>
      <c r="Q186" s="135" t="s">
        <v>86</v>
      </c>
      <c r="R186" s="136" t="s">
        <v>157</v>
      </c>
      <c r="S186" s="136"/>
      <c r="T186" s="137"/>
      <c r="U186" s="106"/>
      <c r="V186" s="111"/>
      <c r="W186" s="106"/>
      <c r="X186" s="106"/>
      <c r="Y186" s="106"/>
      <c r="Z186" s="106"/>
      <c r="AA186" s="106"/>
      <c r="AB186" s="106"/>
      <c r="AC186" s="106"/>
      <c r="AD186" s="110"/>
      <c r="AE186" s="110"/>
      <c r="AF186" s="110"/>
    </row>
    <row r="187">
      <c r="A187" s="106"/>
      <c r="B187" s="127">
        <f t="shared" si="1"/>
        <v>184</v>
      </c>
      <c r="C187" s="183"/>
      <c r="D187" s="139"/>
      <c r="E187" s="165"/>
      <c r="F187" s="151"/>
      <c r="G187" s="139"/>
      <c r="H187" s="187"/>
      <c r="I187" s="185" t="s">
        <v>239</v>
      </c>
      <c r="J187" s="167"/>
      <c r="K187" s="186" t="s">
        <v>487</v>
      </c>
      <c r="L187" s="186" t="s">
        <v>173</v>
      </c>
      <c r="M187" s="186"/>
      <c r="N187" s="135" t="s">
        <v>84</v>
      </c>
      <c r="O187" s="135" t="s">
        <v>86</v>
      </c>
      <c r="P187" s="135" t="s">
        <v>86</v>
      </c>
      <c r="Q187" s="135" t="s">
        <v>86</v>
      </c>
      <c r="R187" s="136" t="s">
        <v>157</v>
      </c>
      <c r="S187" s="136"/>
      <c r="T187" s="137"/>
      <c r="U187" s="106"/>
      <c r="V187" s="111"/>
      <c r="W187" s="106"/>
      <c r="X187" s="106"/>
      <c r="Y187" s="106"/>
      <c r="Z187" s="106"/>
      <c r="AA187" s="106"/>
      <c r="AB187" s="106"/>
      <c r="AC187" s="106"/>
      <c r="AD187" s="110"/>
      <c r="AE187" s="110"/>
      <c r="AF187" s="110"/>
    </row>
    <row r="188">
      <c r="A188" s="106"/>
      <c r="B188" s="127">
        <f t="shared" si="1"/>
        <v>185</v>
      </c>
      <c r="C188" s="183"/>
      <c r="D188" s="139"/>
      <c r="E188" s="165"/>
      <c r="F188" s="151"/>
      <c r="G188" s="139"/>
      <c r="H188" s="187"/>
      <c r="I188" s="185" t="s">
        <v>177</v>
      </c>
      <c r="J188" s="167"/>
      <c r="K188" s="186" t="s">
        <v>488</v>
      </c>
      <c r="L188" s="186" t="s">
        <v>173</v>
      </c>
      <c r="M188" s="186"/>
      <c r="N188" s="135" t="s">
        <v>84</v>
      </c>
      <c r="O188" s="135" t="s">
        <v>86</v>
      </c>
      <c r="P188" s="135" t="s">
        <v>86</v>
      </c>
      <c r="Q188" s="135" t="s">
        <v>86</v>
      </c>
      <c r="R188" s="136" t="s">
        <v>157</v>
      </c>
      <c r="S188" s="136"/>
      <c r="T188" s="137"/>
      <c r="U188" s="106"/>
      <c r="V188" s="111"/>
      <c r="W188" s="106"/>
      <c r="X188" s="106"/>
      <c r="Y188" s="106"/>
      <c r="Z188" s="106"/>
      <c r="AA188" s="106"/>
      <c r="AB188" s="106"/>
      <c r="AC188" s="106"/>
      <c r="AD188" s="110"/>
      <c r="AE188" s="110"/>
      <c r="AF188" s="110"/>
    </row>
    <row r="189">
      <c r="A189" s="106"/>
      <c r="B189" s="127">
        <f t="shared" si="1"/>
        <v>186</v>
      </c>
      <c r="C189" s="183"/>
      <c r="D189" s="139"/>
      <c r="E189" s="165"/>
      <c r="F189" s="151"/>
      <c r="G189" s="139"/>
      <c r="H189" s="187"/>
      <c r="I189" s="184" t="s">
        <v>489</v>
      </c>
      <c r="J189" s="167"/>
      <c r="K189" s="186" t="s">
        <v>490</v>
      </c>
      <c r="L189" s="186" t="s">
        <v>491</v>
      </c>
      <c r="M189" s="186"/>
      <c r="N189" s="135" t="s">
        <v>84</v>
      </c>
      <c r="O189" s="135" t="s">
        <v>86</v>
      </c>
      <c r="P189" s="135" t="s">
        <v>86</v>
      </c>
      <c r="Q189" s="135" t="s">
        <v>86</v>
      </c>
      <c r="R189" s="136" t="s">
        <v>157</v>
      </c>
      <c r="S189" s="136"/>
      <c r="T189" s="137"/>
      <c r="U189" s="106"/>
      <c r="V189" s="111"/>
      <c r="W189" s="106"/>
      <c r="X189" s="106"/>
      <c r="Y189" s="106"/>
      <c r="Z189" s="106"/>
      <c r="AA189" s="106"/>
      <c r="AB189" s="106"/>
      <c r="AC189" s="106"/>
      <c r="AD189" s="110"/>
      <c r="AE189" s="110"/>
      <c r="AF189" s="110"/>
    </row>
    <row r="190">
      <c r="A190" s="106"/>
      <c r="B190" s="127">
        <f t="shared" si="1"/>
        <v>187</v>
      </c>
      <c r="C190" s="183"/>
      <c r="D190" s="139"/>
      <c r="E190" s="165"/>
      <c r="F190" s="151"/>
      <c r="G190" s="139"/>
      <c r="H190" s="188"/>
      <c r="I190" s="189" t="s">
        <v>492</v>
      </c>
      <c r="J190" s="170"/>
      <c r="K190" s="186" t="s">
        <v>490</v>
      </c>
      <c r="L190" s="186" t="s">
        <v>493</v>
      </c>
      <c r="M190" s="186"/>
      <c r="N190" s="135" t="s">
        <v>84</v>
      </c>
      <c r="O190" s="135" t="s">
        <v>86</v>
      </c>
      <c r="P190" s="135" t="s">
        <v>86</v>
      </c>
      <c r="Q190" s="135" t="s">
        <v>86</v>
      </c>
      <c r="R190" s="136" t="s">
        <v>157</v>
      </c>
      <c r="S190" s="136"/>
      <c r="T190" s="137"/>
      <c r="U190" s="106"/>
      <c r="V190" s="111"/>
      <c r="W190" s="106"/>
      <c r="X190" s="106"/>
      <c r="Y190" s="106"/>
      <c r="Z190" s="106"/>
      <c r="AA190" s="106"/>
      <c r="AB190" s="106"/>
      <c r="AC190" s="106"/>
      <c r="AD190" s="110"/>
      <c r="AE190" s="110"/>
      <c r="AF190" s="110"/>
    </row>
    <row r="191">
      <c r="A191" s="106"/>
      <c r="B191" s="127">
        <f t="shared" si="1"/>
        <v>188</v>
      </c>
      <c r="C191" s="183"/>
      <c r="D191" s="139"/>
      <c r="E191" s="165"/>
      <c r="F191" s="151"/>
      <c r="G191" s="139"/>
      <c r="H191" s="188"/>
      <c r="I191" s="190"/>
      <c r="J191" s="185" t="s">
        <v>494</v>
      </c>
      <c r="K191" s="186" t="s">
        <v>495</v>
      </c>
      <c r="L191" s="186" t="s">
        <v>496</v>
      </c>
      <c r="M191" s="186"/>
      <c r="N191" s="135" t="s">
        <v>84</v>
      </c>
      <c r="O191" s="135" t="s">
        <v>86</v>
      </c>
      <c r="P191" s="135" t="s">
        <v>86</v>
      </c>
      <c r="Q191" s="135" t="s">
        <v>86</v>
      </c>
      <c r="R191" s="136" t="s">
        <v>157</v>
      </c>
      <c r="S191" s="136"/>
      <c r="T191" s="137"/>
      <c r="U191" s="106"/>
      <c r="V191" s="111"/>
      <c r="W191" s="106"/>
      <c r="X191" s="106"/>
      <c r="Y191" s="106"/>
      <c r="Z191" s="106"/>
      <c r="AA191" s="106"/>
      <c r="AB191" s="106"/>
      <c r="AC191" s="106"/>
      <c r="AD191" s="110"/>
      <c r="AE191" s="110"/>
      <c r="AF191" s="110"/>
    </row>
    <row r="192">
      <c r="A192" s="106"/>
      <c r="B192" s="127">
        <f t="shared" si="1"/>
        <v>189</v>
      </c>
      <c r="C192" s="183"/>
      <c r="D192" s="139"/>
      <c r="E192" s="165"/>
      <c r="F192" s="151"/>
      <c r="G192" s="139"/>
      <c r="H192" s="188"/>
      <c r="I192" s="190"/>
      <c r="J192" s="185" t="s">
        <v>497</v>
      </c>
      <c r="K192" s="186" t="s">
        <v>498</v>
      </c>
      <c r="L192" s="186" t="s">
        <v>499</v>
      </c>
      <c r="M192" s="186"/>
      <c r="N192" s="135" t="s">
        <v>84</v>
      </c>
      <c r="O192" s="135" t="s">
        <v>86</v>
      </c>
      <c r="P192" s="135" t="s">
        <v>86</v>
      </c>
      <c r="Q192" s="135" t="s">
        <v>86</v>
      </c>
      <c r="R192" s="136" t="s">
        <v>157</v>
      </c>
      <c r="S192" s="136"/>
      <c r="T192" s="137"/>
      <c r="U192" s="106"/>
      <c r="V192" s="111"/>
      <c r="W192" s="106"/>
      <c r="X192" s="106"/>
      <c r="Y192" s="106"/>
      <c r="Z192" s="106"/>
      <c r="AA192" s="106"/>
      <c r="AB192" s="106"/>
      <c r="AC192" s="106"/>
      <c r="AD192" s="110"/>
      <c r="AE192" s="110"/>
      <c r="AF192" s="110"/>
    </row>
    <row r="193">
      <c r="A193" s="106"/>
      <c r="B193" s="127">
        <f t="shared" si="1"/>
        <v>190</v>
      </c>
      <c r="C193" s="183"/>
      <c r="D193" s="139"/>
      <c r="E193" s="165"/>
      <c r="F193" s="151"/>
      <c r="G193" s="139"/>
      <c r="H193" s="188"/>
      <c r="I193" s="190"/>
      <c r="J193" s="185" t="s">
        <v>437</v>
      </c>
      <c r="K193" s="186" t="s">
        <v>490</v>
      </c>
      <c r="L193" s="186" t="s">
        <v>183</v>
      </c>
      <c r="M193" s="186"/>
      <c r="N193" s="135" t="s">
        <v>84</v>
      </c>
      <c r="O193" s="135" t="s">
        <v>86</v>
      </c>
      <c r="P193" s="135" t="s">
        <v>86</v>
      </c>
      <c r="Q193" s="135" t="s">
        <v>86</v>
      </c>
      <c r="R193" s="136" t="s">
        <v>157</v>
      </c>
      <c r="S193" s="136"/>
      <c r="T193" s="137"/>
      <c r="U193" s="106"/>
      <c r="V193" s="111"/>
      <c r="W193" s="106"/>
      <c r="X193" s="106"/>
      <c r="Y193" s="106"/>
      <c r="Z193" s="106"/>
      <c r="AA193" s="106"/>
      <c r="AB193" s="106"/>
      <c r="AC193" s="106"/>
      <c r="AD193" s="110"/>
      <c r="AE193" s="110"/>
      <c r="AF193" s="110"/>
    </row>
    <row r="194">
      <c r="A194" s="106"/>
      <c r="B194" s="127">
        <f t="shared" si="1"/>
        <v>191</v>
      </c>
      <c r="C194" s="183"/>
      <c r="D194" s="139"/>
      <c r="E194" s="165"/>
      <c r="F194" s="151"/>
      <c r="G194" s="141"/>
      <c r="H194" s="188"/>
      <c r="I194" s="190"/>
      <c r="J194" s="185" t="s">
        <v>500</v>
      </c>
      <c r="K194" s="186" t="s">
        <v>501</v>
      </c>
      <c r="L194" s="186" t="s">
        <v>502</v>
      </c>
      <c r="M194" s="186"/>
      <c r="N194" s="135" t="s">
        <v>84</v>
      </c>
      <c r="O194" s="135" t="s">
        <v>86</v>
      </c>
      <c r="P194" s="135" t="s">
        <v>86</v>
      </c>
      <c r="Q194" s="135" t="s">
        <v>86</v>
      </c>
      <c r="R194" s="136" t="s">
        <v>157</v>
      </c>
      <c r="S194" s="136"/>
      <c r="T194" s="137"/>
      <c r="U194" s="106"/>
      <c r="V194" s="111"/>
      <c r="W194" s="106"/>
      <c r="X194" s="106"/>
      <c r="Y194" s="106"/>
      <c r="Z194" s="106"/>
      <c r="AA194" s="106"/>
      <c r="AB194" s="106"/>
      <c r="AC194" s="106"/>
      <c r="AD194" s="110"/>
      <c r="AE194" s="110"/>
      <c r="AF194" s="110"/>
    </row>
    <row r="195">
      <c r="A195" s="106"/>
      <c r="B195" s="127">
        <f t="shared" si="1"/>
        <v>192</v>
      </c>
      <c r="C195" s="183"/>
      <c r="D195" s="139"/>
      <c r="E195" s="165"/>
      <c r="F195" s="151"/>
      <c r="G195" s="142" t="s">
        <v>503</v>
      </c>
      <c r="H195" s="130" t="s">
        <v>355</v>
      </c>
      <c r="I195" s="130"/>
      <c r="J195" s="131"/>
      <c r="K195" s="132" t="s">
        <v>356</v>
      </c>
      <c r="L195" s="132" t="s">
        <v>357</v>
      </c>
      <c r="M195" s="132"/>
      <c r="N195" s="135" t="s">
        <v>84</v>
      </c>
      <c r="O195" s="135" t="s">
        <v>86</v>
      </c>
      <c r="P195" s="135" t="s">
        <v>86</v>
      </c>
      <c r="Q195" s="135" t="s">
        <v>86</v>
      </c>
      <c r="R195" s="136" t="s">
        <v>157</v>
      </c>
      <c r="S195" s="137"/>
      <c r="T195" s="137"/>
      <c r="U195" s="106"/>
      <c r="V195" s="111"/>
      <c r="W195" s="106"/>
      <c r="X195" s="106"/>
      <c r="Y195" s="106"/>
      <c r="Z195" s="106"/>
      <c r="AA195" s="106"/>
      <c r="AB195" s="106"/>
      <c r="AC195" s="106"/>
      <c r="AD195" s="110"/>
      <c r="AE195" s="110"/>
      <c r="AF195" s="110"/>
    </row>
    <row r="196">
      <c r="A196" s="106"/>
      <c r="B196" s="127">
        <f t="shared" si="1"/>
        <v>193</v>
      </c>
      <c r="C196" s="183"/>
      <c r="D196" s="139"/>
      <c r="E196" s="165"/>
      <c r="F196" s="151"/>
      <c r="G196" s="175"/>
      <c r="H196" s="175" t="s">
        <v>358</v>
      </c>
      <c r="I196" s="175"/>
      <c r="J196" s="131"/>
      <c r="K196" s="132" t="s">
        <v>359</v>
      </c>
      <c r="L196" s="132" t="s">
        <v>360</v>
      </c>
      <c r="M196" s="132"/>
      <c r="N196" s="135" t="s">
        <v>84</v>
      </c>
      <c r="O196" s="135" t="s">
        <v>86</v>
      </c>
      <c r="P196" s="135" t="s">
        <v>86</v>
      </c>
      <c r="Q196" s="135" t="s">
        <v>86</v>
      </c>
      <c r="R196" s="136" t="s">
        <v>157</v>
      </c>
      <c r="S196" s="136"/>
      <c r="T196" s="137"/>
      <c r="U196" s="106"/>
      <c r="V196" s="111"/>
      <c r="W196" s="106"/>
      <c r="X196" s="106"/>
      <c r="Y196" s="106"/>
      <c r="Z196" s="106"/>
      <c r="AA196" s="106"/>
      <c r="AB196" s="106"/>
      <c r="AC196" s="106"/>
      <c r="AD196" s="110"/>
      <c r="AE196" s="110"/>
      <c r="AF196" s="110"/>
    </row>
    <row r="197">
      <c r="A197" s="106"/>
      <c r="B197" s="127">
        <f t="shared" si="1"/>
        <v>194</v>
      </c>
      <c r="C197" s="183"/>
      <c r="D197" s="139"/>
      <c r="E197" s="165"/>
      <c r="F197" s="151"/>
      <c r="G197" s="175"/>
      <c r="H197" s="175" t="s">
        <v>361</v>
      </c>
      <c r="I197" s="175"/>
      <c r="J197" s="131"/>
      <c r="K197" s="132" t="s">
        <v>362</v>
      </c>
      <c r="L197" s="132" t="s">
        <v>363</v>
      </c>
      <c r="M197" s="132"/>
      <c r="N197" s="135" t="s">
        <v>84</v>
      </c>
      <c r="O197" s="135" t="s">
        <v>86</v>
      </c>
      <c r="P197" s="135" t="s">
        <v>86</v>
      </c>
      <c r="Q197" s="135" t="s">
        <v>86</v>
      </c>
      <c r="R197" s="136" t="s">
        <v>157</v>
      </c>
      <c r="S197" s="136"/>
      <c r="T197" s="137"/>
      <c r="U197" s="106"/>
      <c r="V197" s="111"/>
      <c r="W197" s="106"/>
      <c r="X197" s="106"/>
      <c r="Y197" s="106"/>
      <c r="Z197" s="106"/>
      <c r="AA197" s="106"/>
      <c r="AB197" s="106"/>
      <c r="AC197" s="106"/>
      <c r="AD197" s="110"/>
      <c r="AE197" s="110"/>
      <c r="AF197" s="110"/>
    </row>
    <row r="198">
      <c r="A198" s="106"/>
      <c r="B198" s="127">
        <f t="shared" si="1"/>
        <v>195</v>
      </c>
      <c r="C198" s="183"/>
      <c r="D198" s="139"/>
      <c r="E198" s="165"/>
      <c r="F198" s="151"/>
      <c r="G198" s="129" t="s">
        <v>504</v>
      </c>
      <c r="H198" s="143"/>
      <c r="I198" s="131"/>
      <c r="J198" s="131"/>
      <c r="K198" s="132" t="s">
        <v>505</v>
      </c>
      <c r="L198" s="133" t="s">
        <v>506</v>
      </c>
      <c r="M198" s="134"/>
      <c r="N198" s="135" t="s">
        <v>84</v>
      </c>
      <c r="O198" s="135" t="s">
        <v>86</v>
      </c>
      <c r="P198" s="135" t="s">
        <v>86</v>
      </c>
      <c r="Q198" s="135" t="s">
        <v>86</v>
      </c>
      <c r="R198" s="136" t="s">
        <v>157</v>
      </c>
      <c r="S198" s="136"/>
      <c r="T198" s="137"/>
      <c r="U198" s="106"/>
      <c r="V198" s="111"/>
      <c r="W198" s="106"/>
      <c r="X198" s="106"/>
      <c r="Y198" s="106"/>
      <c r="Z198" s="106"/>
      <c r="AA198" s="106"/>
      <c r="AB198" s="106"/>
      <c r="AC198" s="106"/>
      <c r="AD198" s="110"/>
      <c r="AE198" s="110"/>
      <c r="AF198" s="110"/>
    </row>
    <row r="199">
      <c r="A199" s="106"/>
      <c r="B199" s="127">
        <f t="shared" si="1"/>
        <v>196</v>
      </c>
      <c r="C199" s="183"/>
      <c r="D199" s="139"/>
      <c r="E199" s="165"/>
      <c r="F199" s="151"/>
      <c r="G199" s="129" t="s">
        <v>507</v>
      </c>
      <c r="H199" s="129" t="s">
        <v>508</v>
      </c>
      <c r="I199" s="130" t="s">
        <v>509</v>
      </c>
      <c r="J199" s="131"/>
      <c r="K199" s="132" t="s">
        <v>510</v>
      </c>
      <c r="L199" s="133" t="s">
        <v>511</v>
      </c>
      <c r="M199" s="134"/>
      <c r="N199" s="135" t="s">
        <v>84</v>
      </c>
      <c r="O199" s="135" t="s">
        <v>86</v>
      </c>
      <c r="P199" s="135" t="s">
        <v>86</v>
      </c>
      <c r="Q199" s="135" t="s">
        <v>86</v>
      </c>
      <c r="R199" s="136" t="s">
        <v>157</v>
      </c>
      <c r="S199" s="137"/>
      <c r="T199" s="137"/>
      <c r="U199" s="106"/>
      <c r="V199" s="111"/>
      <c r="W199" s="106"/>
      <c r="X199" s="106"/>
      <c r="Y199" s="106"/>
      <c r="Z199" s="106"/>
      <c r="AA199" s="106"/>
      <c r="AB199" s="106"/>
      <c r="AC199" s="106"/>
      <c r="AD199" s="110"/>
      <c r="AE199" s="110"/>
      <c r="AF199" s="110"/>
    </row>
    <row r="200">
      <c r="A200" s="106"/>
      <c r="B200" s="127">
        <f t="shared" si="1"/>
        <v>197</v>
      </c>
      <c r="C200" s="183"/>
      <c r="D200" s="139"/>
      <c r="E200" s="165"/>
      <c r="F200" s="151"/>
      <c r="G200" s="139"/>
      <c r="H200" s="139"/>
      <c r="I200" s="130" t="s">
        <v>512</v>
      </c>
      <c r="J200" s="131"/>
      <c r="K200" s="132" t="s">
        <v>513</v>
      </c>
      <c r="L200" s="133" t="s">
        <v>514</v>
      </c>
      <c r="M200" s="134"/>
      <c r="N200" s="135" t="s">
        <v>84</v>
      </c>
      <c r="O200" s="135" t="s">
        <v>86</v>
      </c>
      <c r="P200" s="135" t="s">
        <v>86</v>
      </c>
      <c r="Q200" s="135" t="s">
        <v>86</v>
      </c>
      <c r="R200" s="136" t="s">
        <v>157</v>
      </c>
      <c r="S200" s="137"/>
      <c r="T200" s="137"/>
      <c r="U200" s="106"/>
      <c r="V200" s="111"/>
      <c r="W200" s="106"/>
      <c r="X200" s="106"/>
      <c r="Y200" s="106"/>
      <c r="Z200" s="106"/>
      <c r="AA200" s="106"/>
      <c r="AB200" s="106"/>
      <c r="AC200" s="106"/>
      <c r="AD200" s="110"/>
      <c r="AE200" s="110"/>
      <c r="AF200" s="110"/>
    </row>
    <row r="201">
      <c r="A201" s="106"/>
      <c r="B201" s="127">
        <f t="shared" si="1"/>
        <v>198</v>
      </c>
      <c r="C201" s="183"/>
      <c r="D201" s="139"/>
      <c r="E201" s="165"/>
      <c r="F201" s="151"/>
      <c r="G201" s="139"/>
      <c r="H201" s="139"/>
      <c r="I201" s="130" t="s">
        <v>515</v>
      </c>
      <c r="J201" s="131"/>
      <c r="K201" s="132" t="s">
        <v>173</v>
      </c>
      <c r="L201" s="133" t="s">
        <v>516</v>
      </c>
      <c r="M201" s="134"/>
      <c r="N201" s="135" t="s">
        <v>84</v>
      </c>
      <c r="O201" s="135" t="s">
        <v>86</v>
      </c>
      <c r="P201" s="135" t="s">
        <v>86</v>
      </c>
      <c r="Q201" s="135" t="s">
        <v>86</v>
      </c>
      <c r="R201" s="136" t="s">
        <v>157</v>
      </c>
      <c r="S201" s="137"/>
      <c r="T201" s="137"/>
      <c r="U201" s="106"/>
      <c r="V201" s="111"/>
      <c r="W201" s="106"/>
      <c r="X201" s="106"/>
      <c r="Y201" s="106"/>
      <c r="Z201" s="106"/>
      <c r="AA201" s="106"/>
      <c r="AB201" s="106"/>
      <c r="AC201" s="106"/>
      <c r="AD201" s="110"/>
      <c r="AE201" s="110"/>
      <c r="AF201" s="110"/>
    </row>
    <row r="202">
      <c r="A202" s="106"/>
      <c r="B202" s="127">
        <f t="shared" si="1"/>
        <v>199</v>
      </c>
      <c r="C202" s="183"/>
      <c r="D202" s="139"/>
      <c r="E202" s="165"/>
      <c r="F202" s="151"/>
      <c r="G202" s="139"/>
      <c r="H202" s="139"/>
      <c r="I202" s="130" t="s">
        <v>517</v>
      </c>
      <c r="J202" s="131"/>
      <c r="K202" s="132" t="s">
        <v>173</v>
      </c>
      <c r="L202" s="133" t="s">
        <v>518</v>
      </c>
      <c r="M202" s="134"/>
      <c r="N202" s="135" t="s">
        <v>84</v>
      </c>
      <c r="O202" s="135" t="s">
        <v>86</v>
      </c>
      <c r="P202" s="135" t="s">
        <v>86</v>
      </c>
      <c r="Q202" s="135" t="s">
        <v>86</v>
      </c>
      <c r="R202" s="136" t="s">
        <v>157</v>
      </c>
      <c r="S202" s="137"/>
      <c r="T202" s="137"/>
      <c r="U202" s="106"/>
      <c r="V202" s="111"/>
      <c r="W202" s="106"/>
      <c r="X202" s="106"/>
      <c r="Y202" s="106"/>
      <c r="Z202" s="106"/>
      <c r="AA202" s="106"/>
      <c r="AB202" s="106"/>
      <c r="AC202" s="106"/>
      <c r="AD202" s="110"/>
      <c r="AE202" s="110"/>
      <c r="AF202" s="110"/>
    </row>
    <row r="203">
      <c r="A203" s="106"/>
      <c r="B203" s="127">
        <f t="shared" si="1"/>
        <v>200</v>
      </c>
      <c r="C203" s="183"/>
      <c r="D203" s="139"/>
      <c r="E203" s="165"/>
      <c r="F203" s="153"/>
      <c r="G203" s="141"/>
      <c r="H203" s="141"/>
      <c r="I203" s="130" t="s">
        <v>507</v>
      </c>
      <c r="J203" s="131"/>
      <c r="K203" s="132" t="s">
        <v>519</v>
      </c>
      <c r="L203" s="133" t="s">
        <v>520</v>
      </c>
      <c r="M203" s="134"/>
      <c r="N203" s="135" t="s">
        <v>84</v>
      </c>
      <c r="O203" s="135" t="s">
        <v>86</v>
      </c>
      <c r="P203" s="135" t="s">
        <v>86</v>
      </c>
      <c r="Q203" s="135" t="s">
        <v>86</v>
      </c>
      <c r="R203" s="136" t="s">
        <v>157</v>
      </c>
      <c r="S203" s="137"/>
      <c r="T203" s="137"/>
      <c r="U203" s="106"/>
      <c r="V203" s="111"/>
      <c r="W203" s="106"/>
      <c r="X203" s="106"/>
      <c r="Y203" s="106"/>
      <c r="Z203" s="106"/>
      <c r="AA203" s="106"/>
      <c r="AB203" s="106"/>
      <c r="AC203" s="106"/>
      <c r="AD203" s="110"/>
      <c r="AE203" s="110"/>
      <c r="AF203" s="110"/>
    </row>
    <row r="204">
      <c r="A204" s="106"/>
      <c r="B204" s="127">
        <f t="shared" si="1"/>
        <v>201</v>
      </c>
      <c r="C204" s="183"/>
      <c r="D204" s="139"/>
      <c r="E204" s="148"/>
      <c r="F204" s="146" t="s">
        <v>521</v>
      </c>
      <c r="G204" s="146" t="s">
        <v>517</v>
      </c>
      <c r="H204" s="129" t="s">
        <v>522</v>
      </c>
      <c r="I204" s="175"/>
      <c r="J204" s="131"/>
      <c r="K204" s="131"/>
      <c r="L204" s="133"/>
      <c r="M204" s="134"/>
      <c r="N204" s="135" t="s">
        <v>84</v>
      </c>
      <c r="O204" s="135" t="s">
        <v>86</v>
      </c>
      <c r="P204" s="135" t="s">
        <v>86</v>
      </c>
      <c r="Q204" s="135" t="s">
        <v>86</v>
      </c>
      <c r="R204" s="136" t="s">
        <v>157</v>
      </c>
      <c r="S204" s="136" t="s">
        <v>460</v>
      </c>
      <c r="T204" s="137"/>
      <c r="U204" s="106"/>
      <c r="V204" s="111"/>
      <c r="W204" s="106"/>
      <c r="X204" s="106"/>
      <c r="Y204" s="106"/>
      <c r="Z204" s="106"/>
      <c r="AA204" s="106"/>
      <c r="AB204" s="106"/>
      <c r="AC204" s="106"/>
      <c r="AD204" s="110"/>
      <c r="AE204" s="110"/>
      <c r="AF204" s="110"/>
    </row>
    <row r="205">
      <c r="A205" s="106"/>
      <c r="B205" s="127">
        <f t="shared" si="1"/>
        <v>202</v>
      </c>
      <c r="C205" s="183"/>
      <c r="D205" s="139"/>
      <c r="E205" s="165"/>
      <c r="F205" s="151"/>
      <c r="G205" s="151"/>
      <c r="H205" s="129" t="s">
        <v>523</v>
      </c>
      <c r="I205" s="175"/>
      <c r="J205" s="131"/>
      <c r="K205" s="131"/>
      <c r="L205" s="133"/>
      <c r="M205" s="134"/>
      <c r="N205" s="135" t="s">
        <v>84</v>
      </c>
      <c r="O205" s="135" t="s">
        <v>86</v>
      </c>
      <c r="P205" s="135" t="s">
        <v>86</v>
      </c>
      <c r="Q205" s="135" t="s">
        <v>86</v>
      </c>
      <c r="R205" s="136" t="s">
        <v>157</v>
      </c>
      <c r="S205" s="136" t="s">
        <v>173</v>
      </c>
      <c r="T205" s="137"/>
      <c r="U205" s="106"/>
      <c r="V205" s="111"/>
      <c r="W205" s="106"/>
      <c r="X205" s="106"/>
      <c r="Y205" s="106"/>
      <c r="Z205" s="106"/>
      <c r="AA205" s="106"/>
      <c r="AB205" s="106"/>
      <c r="AC205" s="106"/>
      <c r="AD205" s="110"/>
      <c r="AE205" s="110"/>
      <c r="AF205" s="110"/>
    </row>
    <row r="206">
      <c r="A206" s="106"/>
      <c r="B206" s="127">
        <f t="shared" si="1"/>
        <v>203</v>
      </c>
      <c r="C206" s="183"/>
      <c r="D206" s="139"/>
      <c r="E206" s="165"/>
      <c r="F206" s="151"/>
      <c r="G206" s="153"/>
      <c r="H206" s="129" t="s">
        <v>480</v>
      </c>
      <c r="I206" s="175"/>
      <c r="J206" s="131"/>
      <c r="K206" s="131"/>
      <c r="L206" s="133"/>
      <c r="M206" s="134"/>
      <c r="N206" s="135" t="s">
        <v>84</v>
      </c>
      <c r="O206" s="135" t="s">
        <v>86</v>
      </c>
      <c r="P206" s="135" t="s">
        <v>86</v>
      </c>
      <c r="Q206" s="135" t="s">
        <v>86</v>
      </c>
      <c r="R206" s="136" t="s">
        <v>157</v>
      </c>
      <c r="S206" s="136" t="s">
        <v>173</v>
      </c>
      <c r="T206" s="137"/>
      <c r="U206" s="106"/>
      <c r="V206" s="111"/>
      <c r="W206" s="106"/>
      <c r="X206" s="106"/>
      <c r="Y206" s="106"/>
      <c r="Z206" s="106"/>
      <c r="AA206" s="106"/>
      <c r="AB206" s="106"/>
      <c r="AC206" s="106"/>
      <c r="AD206" s="110"/>
      <c r="AE206" s="110"/>
      <c r="AF206" s="110"/>
    </row>
    <row r="207">
      <c r="A207" s="106"/>
      <c r="B207" s="127">
        <f t="shared" si="1"/>
        <v>204</v>
      </c>
      <c r="C207" s="183"/>
      <c r="D207" s="139"/>
      <c r="E207" s="165"/>
      <c r="F207" s="151"/>
      <c r="G207" s="142" t="s">
        <v>503</v>
      </c>
      <c r="H207" s="130" t="s">
        <v>355</v>
      </c>
      <c r="I207" s="130"/>
      <c r="J207" s="131"/>
      <c r="K207" s="132" t="s">
        <v>356</v>
      </c>
      <c r="L207" s="132" t="s">
        <v>357</v>
      </c>
      <c r="M207" s="132"/>
      <c r="N207" s="135" t="s">
        <v>84</v>
      </c>
      <c r="O207" s="135" t="s">
        <v>86</v>
      </c>
      <c r="P207" s="135" t="s">
        <v>86</v>
      </c>
      <c r="Q207" s="135" t="s">
        <v>86</v>
      </c>
      <c r="R207" s="136" t="s">
        <v>157</v>
      </c>
      <c r="S207" s="137"/>
      <c r="T207" s="137"/>
      <c r="U207" s="106"/>
      <c r="V207" s="111"/>
      <c r="W207" s="106"/>
      <c r="X207" s="106"/>
      <c r="Y207" s="106"/>
      <c r="Z207" s="106"/>
      <c r="AA207" s="106"/>
      <c r="AB207" s="106"/>
      <c r="AC207" s="106"/>
      <c r="AD207" s="110"/>
      <c r="AE207" s="110"/>
      <c r="AF207" s="110"/>
    </row>
    <row r="208">
      <c r="A208" s="106"/>
      <c r="B208" s="127">
        <f t="shared" si="1"/>
        <v>205</v>
      </c>
      <c r="C208" s="183"/>
      <c r="D208" s="165"/>
      <c r="E208" s="191"/>
      <c r="F208" s="151"/>
      <c r="G208" s="140" t="s">
        <v>524</v>
      </c>
      <c r="H208" s="129"/>
      <c r="I208" s="175"/>
      <c r="J208" s="131"/>
      <c r="K208" s="132" t="s">
        <v>525</v>
      </c>
      <c r="L208" s="133" t="s">
        <v>526</v>
      </c>
      <c r="M208" s="134"/>
      <c r="N208" s="135" t="s">
        <v>84</v>
      </c>
      <c r="O208" s="135" t="s">
        <v>86</v>
      </c>
      <c r="P208" s="135" t="s">
        <v>86</v>
      </c>
      <c r="Q208" s="135" t="s">
        <v>86</v>
      </c>
      <c r="R208" s="136" t="s">
        <v>157</v>
      </c>
      <c r="S208" s="136"/>
      <c r="T208" s="137"/>
      <c r="U208" s="106"/>
      <c r="V208" s="111"/>
      <c r="W208" s="106"/>
      <c r="X208" s="106"/>
      <c r="Y208" s="106"/>
      <c r="Z208" s="106"/>
      <c r="AA208" s="106"/>
      <c r="AB208" s="106"/>
      <c r="AC208" s="106"/>
      <c r="AD208" s="110"/>
      <c r="AE208" s="110"/>
      <c r="AF208" s="110"/>
    </row>
    <row r="209">
      <c r="A209" s="106"/>
      <c r="B209" s="127">
        <f t="shared" si="1"/>
        <v>206</v>
      </c>
      <c r="C209" s="183"/>
      <c r="D209" s="139"/>
      <c r="E209" s="165"/>
      <c r="F209" s="151"/>
      <c r="G209" s="129" t="s">
        <v>507</v>
      </c>
      <c r="H209" s="129" t="s">
        <v>508</v>
      </c>
      <c r="I209" s="130" t="s">
        <v>509</v>
      </c>
      <c r="J209" s="131"/>
      <c r="K209" s="132" t="s">
        <v>510</v>
      </c>
      <c r="L209" s="133" t="s">
        <v>511</v>
      </c>
      <c r="M209" s="134"/>
      <c r="N209" s="135" t="s">
        <v>84</v>
      </c>
      <c r="O209" s="135" t="s">
        <v>86</v>
      </c>
      <c r="P209" s="135" t="s">
        <v>86</v>
      </c>
      <c r="Q209" s="135" t="s">
        <v>86</v>
      </c>
      <c r="R209" s="136" t="s">
        <v>157</v>
      </c>
      <c r="S209" s="137"/>
      <c r="T209" s="137"/>
      <c r="U209" s="106"/>
      <c r="V209" s="111"/>
      <c r="W209" s="106"/>
      <c r="X209" s="106"/>
      <c r="Y209" s="106"/>
      <c r="Z209" s="106"/>
      <c r="AA209" s="106"/>
      <c r="AB209" s="106"/>
      <c r="AC209" s="106"/>
      <c r="AD209" s="110"/>
      <c r="AE209" s="110"/>
      <c r="AF209" s="110"/>
    </row>
    <row r="210">
      <c r="A210" s="106"/>
      <c r="B210" s="127">
        <f t="shared" si="1"/>
        <v>207</v>
      </c>
      <c r="C210" s="183"/>
      <c r="D210" s="139"/>
      <c r="E210" s="165"/>
      <c r="F210" s="151"/>
      <c r="G210" s="139"/>
      <c r="H210" s="139"/>
      <c r="I210" s="130" t="s">
        <v>512</v>
      </c>
      <c r="J210" s="131"/>
      <c r="K210" s="132" t="s">
        <v>513</v>
      </c>
      <c r="L210" s="133" t="s">
        <v>514</v>
      </c>
      <c r="M210" s="134"/>
      <c r="N210" s="135" t="s">
        <v>84</v>
      </c>
      <c r="O210" s="135" t="s">
        <v>86</v>
      </c>
      <c r="P210" s="135" t="s">
        <v>86</v>
      </c>
      <c r="Q210" s="135" t="s">
        <v>86</v>
      </c>
      <c r="R210" s="136" t="s">
        <v>157</v>
      </c>
      <c r="S210" s="137"/>
      <c r="T210" s="137"/>
      <c r="U210" s="106"/>
      <c r="V210" s="111"/>
      <c r="W210" s="106"/>
      <c r="X210" s="106"/>
      <c r="Y210" s="106"/>
      <c r="Z210" s="106"/>
      <c r="AA210" s="106"/>
      <c r="AB210" s="106"/>
      <c r="AC210" s="106"/>
      <c r="AD210" s="110"/>
      <c r="AE210" s="110"/>
      <c r="AF210" s="110"/>
    </row>
    <row r="211">
      <c r="A211" s="106"/>
      <c r="B211" s="127">
        <f t="shared" si="1"/>
        <v>208</v>
      </c>
      <c r="C211" s="183"/>
      <c r="D211" s="139"/>
      <c r="E211" s="165"/>
      <c r="F211" s="151"/>
      <c r="G211" s="139"/>
      <c r="H211" s="139"/>
      <c r="I211" s="130" t="s">
        <v>515</v>
      </c>
      <c r="J211" s="131"/>
      <c r="K211" s="132" t="s">
        <v>173</v>
      </c>
      <c r="L211" s="133" t="s">
        <v>516</v>
      </c>
      <c r="M211" s="134"/>
      <c r="N211" s="135" t="s">
        <v>84</v>
      </c>
      <c r="O211" s="135" t="s">
        <v>86</v>
      </c>
      <c r="P211" s="135" t="s">
        <v>86</v>
      </c>
      <c r="Q211" s="135" t="s">
        <v>86</v>
      </c>
      <c r="R211" s="136" t="s">
        <v>157</v>
      </c>
      <c r="S211" s="137"/>
      <c r="T211" s="137"/>
      <c r="U211" s="106"/>
      <c r="V211" s="111"/>
      <c r="W211" s="106"/>
      <c r="X211" s="106"/>
      <c r="Y211" s="106"/>
      <c r="Z211" s="106"/>
      <c r="AA211" s="106"/>
      <c r="AB211" s="106"/>
      <c r="AC211" s="106"/>
      <c r="AD211" s="110"/>
      <c r="AE211" s="110"/>
      <c r="AF211" s="110"/>
    </row>
    <row r="212">
      <c r="A212" s="106"/>
      <c r="B212" s="127">
        <f t="shared" si="1"/>
        <v>209</v>
      </c>
      <c r="C212" s="183"/>
      <c r="D212" s="139"/>
      <c r="E212" s="165"/>
      <c r="F212" s="151"/>
      <c r="G212" s="139"/>
      <c r="H212" s="139"/>
      <c r="I212" s="130" t="s">
        <v>517</v>
      </c>
      <c r="J212" s="131"/>
      <c r="K212" s="132" t="s">
        <v>173</v>
      </c>
      <c r="L212" s="133" t="s">
        <v>518</v>
      </c>
      <c r="M212" s="134"/>
      <c r="N212" s="135" t="s">
        <v>84</v>
      </c>
      <c r="O212" s="135" t="s">
        <v>86</v>
      </c>
      <c r="P212" s="135" t="s">
        <v>86</v>
      </c>
      <c r="Q212" s="135" t="s">
        <v>86</v>
      </c>
      <c r="R212" s="136" t="s">
        <v>157</v>
      </c>
      <c r="S212" s="137"/>
      <c r="T212" s="137"/>
      <c r="U212" s="106"/>
      <c r="V212" s="111"/>
      <c r="W212" s="106"/>
      <c r="X212" s="106"/>
      <c r="Y212" s="106"/>
      <c r="Z212" s="106"/>
      <c r="AA212" s="106"/>
      <c r="AB212" s="106"/>
      <c r="AC212" s="106"/>
      <c r="AD212" s="110"/>
      <c r="AE212" s="110"/>
      <c r="AF212" s="110"/>
    </row>
    <row r="213">
      <c r="A213" s="106"/>
      <c r="B213" s="127">
        <f t="shared" si="1"/>
        <v>210</v>
      </c>
      <c r="C213" s="183"/>
      <c r="D213" s="139"/>
      <c r="E213" s="165"/>
      <c r="F213" s="153"/>
      <c r="G213" s="141"/>
      <c r="H213" s="141"/>
      <c r="I213" s="130" t="s">
        <v>507</v>
      </c>
      <c r="J213" s="131"/>
      <c r="K213" s="132" t="s">
        <v>519</v>
      </c>
      <c r="L213" s="133" t="s">
        <v>520</v>
      </c>
      <c r="M213" s="134"/>
      <c r="N213" s="135" t="s">
        <v>84</v>
      </c>
      <c r="O213" s="135" t="s">
        <v>86</v>
      </c>
      <c r="P213" s="135" t="s">
        <v>86</v>
      </c>
      <c r="Q213" s="135" t="s">
        <v>86</v>
      </c>
      <c r="R213" s="136" t="s">
        <v>157</v>
      </c>
      <c r="S213" s="137"/>
      <c r="T213" s="137"/>
      <c r="U213" s="106"/>
      <c r="V213" s="111"/>
      <c r="W213" s="106"/>
      <c r="X213" s="106"/>
      <c r="Y213" s="106"/>
      <c r="Z213" s="106"/>
      <c r="AA213" s="106"/>
      <c r="AB213" s="106"/>
      <c r="AC213" s="106"/>
      <c r="AD213" s="110"/>
      <c r="AE213" s="110"/>
      <c r="AF213" s="110"/>
    </row>
    <row r="214">
      <c r="A214" s="106"/>
      <c r="B214" s="127">
        <f t="shared" si="1"/>
        <v>211</v>
      </c>
      <c r="C214" s="183"/>
      <c r="D214" s="165"/>
      <c r="E214" s="192" t="s">
        <v>527</v>
      </c>
      <c r="F214" s="149" t="s">
        <v>528</v>
      </c>
      <c r="G214" s="130" t="s">
        <v>355</v>
      </c>
      <c r="H214" s="130"/>
      <c r="I214" s="131"/>
      <c r="J214" s="132"/>
      <c r="K214" s="132" t="s">
        <v>356</v>
      </c>
      <c r="L214" s="132" t="s">
        <v>357</v>
      </c>
      <c r="M214" s="134"/>
      <c r="N214" s="135" t="s">
        <v>84</v>
      </c>
      <c r="O214" s="135" t="s">
        <v>86</v>
      </c>
      <c r="P214" s="135" t="s">
        <v>86</v>
      </c>
      <c r="Q214" s="135" t="s">
        <v>86</v>
      </c>
      <c r="R214" s="136" t="s">
        <v>157</v>
      </c>
      <c r="S214" s="137"/>
      <c r="T214" s="137"/>
      <c r="U214" s="106"/>
      <c r="V214" s="111"/>
      <c r="W214" s="106"/>
      <c r="X214" s="106"/>
      <c r="Y214" s="106"/>
      <c r="Z214" s="106"/>
      <c r="AA214" s="106"/>
      <c r="AB214" s="106"/>
      <c r="AC214" s="106"/>
      <c r="AD214" s="110"/>
      <c r="AE214" s="110"/>
      <c r="AF214" s="110"/>
    </row>
    <row r="215">
      <c r="A215" s="106"/>
      <c r="B215" s="127">
        <f t="shared" si="1"/>
        <v>212</v>
      </c>
      <c r="C215" s="183"/>
      <c r="D215" s="165"/>
      <c r="E215" s="191"/>
      <c r="F215" s="151"/>
      <c r="G215" s="175" t="s">
        <v>358</v>
      </c>
      <c r="H215" s="175"/>
      <c r="I215" s="131"/>
      <c r="J215" s="132"/>
      <c r="K215" s="132" t="s">
        <v>359</v>
      </c>
      <c r="L215" s="132" t="s">
        <v>360</v>
      </c>
      <c r="M215" s="134"/>
      <c r="N215" s="135" t="s">
        <v>84</v>
      </c>
      <c r="O215" s="135" t="s">
        <v>86</v>
      </c>
      <c r="P215" s="135" t="s">
        <v>86</v>
      </c>
      <c r="Q215" s="135" t="s">
        <v>86</v>
      </c>
      <c r="R215" s="136" t="s">
        <v>157</v>
      </c>
      <c r="S215" s="136" t="s">
        <v>529</v>
      </c>
      <c r="T215" s="137"/>
      <c r="U215" s="106"/>
      <c r="V215" s="111"/>
      <c r="W215" s="106"/>
      <c r="X215" s="106"/>
      <c r="Y215" s="106"/>
      <c r="Z215" s="106"/>
      <c r="AA215" s="106"/>
      <c r="AB215" s="106"/>
      <c r="AC215" s="106"/>
      <c r="AD215" s="110"/>
      <c r="AE215" s="110"/>
      <c r="AF215" s="110"/>
    </row>
    <row r="216">
      <c r="A216" s="106"/>
      <c r="B216" s="127">
        <f t="shared" si="1"/>
        <v>213</v>
      </c>
      <c r="C216" s="183"/>
      <c r="D216" s="165"/>
      <c r="E216" s="191"/>
      <c r="F216" s="151"/>
      <c r="G216" s="175" t="s">
        <v>361</v>
      </c>
      <c r="H216" s="175"/>
      <c r="I216" s="131"/>
      <c r="J216" s="132"/>
      <c r="K216" s="132" t="s">
        <v>362</v>
      </c>
      <c r="L216" s="132" t="s">
        <v>363</v>
      </c>
      <c r="M216" s="134"/>
      <c r="N216" s="135" t="s">
        <v>85</v>
      </c>
      <c r="O216" s="135" t="s">
        <v>86</v>
      </c>
      <c r="P216" s="135" t="s">
        <v>86</v>
      </c>
      <c r="Q216" s="135" t="s">
        <v>86</v>
      </c>
      <c r="R216" s="136" t="s">
        <v>157</v>
      </c>
      <c r="S216" s="136" t="s">
        <v>530</v>
      </c>
      <c r="T216" s="137"/>
      <c r="U216" s="106"/>
      <c r="V216" s="111"/>
      <c r="W216" s="106"/>
      <c r="X216" s="106"/>
      <c r="Y216" s="106"/>
      <c r="Z216" s="106"/>
      <c r="AA216" s="106"/>
      <c r="AB216" s="106"/>
      <c r="AC216" s="106"/>
      <c r="AD216" s="110"/>
      <c r="AE216" s="110"/>
      <c r="AF216" s="110"/>
    </row>
    <row r="217">
      <c r="A217" s="106"/>
      <c r="B217" s="127">
        <f t="shared" si="1"/>
        <v>214</v>
      </c>
      <c r="C217" s="183"/>
      <c r="D217" s="165"/>
      <c r="E217" s="191"/>
      <c r="F217" s="146" t="s">
        <v>524</v>
      </c>
      <c r="G217" s="130" t="s">
        <v>531</v>
      </c>
      <c r="H217" s="131"/>
      <c r="I217" s="131"/>
      <c r="J217" s="131"/>
      <c r="K217" s="132" t="s">
        <v>532</v>
      </c>
      <c r="L217" s="133" t="s">
        <v>533</v>
      </c>
      <c r="M217" s="134"/>
      <c r="N217" s="135" t="s">
        <v>84</v>
      </c>
      <c r="O217" s="135" t="s">
        <v>86</v>
      </c>
      <c r="P217" s="135" t="s">
        <v>86</v>
      </c>
      <c r="Q217" s="135" t="s">
        <v>86</v>
      </c>
      <c r="R217" s="136" t="s">
        <v>157</v>
      </c>
      <c r="S217" s="137"/>
      <c r="T217" s="137"/>
      <c r="U217" s="106"/>
      <c r="V217" s="111"/>
      <c r="W217" s="106"/>
      <c r="X217" s="106"/>
      <c r="Y217" s="106"/>
      <c r="Z217" s="106"/>
      <c r="AA217" s="106"/>
      <c r="AB217" s="106"/>
      <c r="AC217" s="106"/>
      <c r="AD217" s="110"/>
      <c r="AE217" s="110"/>
      <c r="AF217" s="110"/>
    </row>
    <row r="218">
      <c r="A218" s="106"/>
      <c r="B218" s="127">
        <f t="shared" si="1"/>
        <v>215</v>
      </c>
      <c r="C218" s="183"/>
      <c r="D218" s="165"/>
      <c r="E218" s="191"/>
      <c r="F218" s="151"/>
      <c r="G218" s="129" t="s">
        <v>534</v>
      </c>
      <c r="H218" s="143"/>
      <c r="I218" s="131"/>
      <c r="J218" s="131"/>
      <c r="K218" s="132" t="s">
        <v>535</v>
      </c>
      <c r="L218" s="133" t="s">
        <v>536</v>
      </c>
      <c r="M218" s="134"/>
      <c r="N218" s="135" t="s">
        <v>84</v>
      </c>
      <c r="O218" s="135" t="s">
        <v>86</v>
      </c>
      <c r="P218" s="135" t="s">
        <v>86</v>
      </c>
      <c r="Q218" s="135" t="s">
        <v>86</v>
      </c>
      <c r="R218" s="136" t="s">
        <v>157</v>
      </c>
      <c r="S218" s="137"/>
      <c r="T218" s="137"/>
      <c r="U218" s="106"/>
      <c r="V218" s="111"/>
      <c r="W218" s="106"/>
      <c r="X218" s="106"/>
      <c r="Y218" s="106"/>
      <c r="Z218" s="106"/>
      <c r="AA218" s="106"/>
      <c r="AB218" s="106"/>
      <c r="AC218" s="106"/>
      <c r="AD218" s="110"/>
      <c r="AE218" s="110"/>
      <c r="AF218" s="110"/>
    </row>
    <row r="219">
      <c r="A219" s="106"/>
      <c r="B219" s="127">
        <f t="shared" si="1"/>
        <v>216</v>
      </c>
      <c r="C219" s="183"/>
      <c r="D219" s="165"/>
      <c r="E219" s="191"/>
      <c r="F219" s="191"/>
      <c r="G219" s="192" t="s">
        <v>537</v>
      </c>
      <c r="H219" s="146" t="s">
        <v>538</v>
      </c>
      <c r="I219" s="129" t="s">
        <v>167</v>
      </c>
      <c r="J219" s="131"/>
      <c r="K219" s="132" t="s">
        <v>539</v>
      </c>
      <c r="L219" s="133" t="s">
        <v>540</v>
      </c>
      <c r="M219" s="133"/>
      <c r="N219" s="135" t="s">
        <v>85</v>
      </c>
      <c r="O219" s="135" t="s">
        <v>86</v>
      </c>
      <c r="P219" s="135" t="s">
        <v>86</v>
      </c>
      <c r="Q219" s="135" t="s">
        <v>86</v>
      </c>
      <c r="R219" s="136" t="s">
        <v>157</v>
      </c>
      <c r="S219" s="136" t="s">
        <v>541</v>
      </c>
      <c r="T219" s="152" t="s">
        <v>542</v>
      </c>
      <c r="U219" s="106"/>
      <c r="V219" s="111"/>
      <c r="W219" s="106"/>
      <c r="X219" s="106"/>
      <c r="Y219" s="106"/>
      <c r="Z219" s="106"/>
      <c r="AA219" s="106"/>
      <c r="AB219" s="106"/>
      <c r="AC219" s="106"/>
      <c r="AD219" s="110"/>
      <c r="AE219" s="110"/>
      <c r="AF219" s="110"/>
    </row>
    <row r="220">
      <c r="A220" s="106"/>
      <c r="B220" s="127">
        <f t="shared" si="1"/>
        <v>217</v>
      </c>
      <c r="C220" s="183"/>
      <c r="D220" s="165"/>
      <c r="E220" s="191"/>
      <c r="F220" s="191"/>
      <c r="G220" s="193"/>
      <c r="H220" s="149"/>
      <c r="I220" s="129" t="s">
        <v>543</v>
      </c>
      <c r="J220" s="130" t="s">
        <v>544</v>
      </c>
      <c r="K220" s="132" t="s">
        <v>545</v>
      </c>
      <c r="L220" s="133" t="s">
        <v>546</v>
      </c>
      <c r="M220" s="133"/>
      <c r="N220" s="135" t="s">
        <v>84</v>
      </c>
      <c r="O220" s="135" t="s">
        <v>86</v>
      </c>
      <c r="P220" s="135" t="s">
        <v>86</v>
      </c>
      <c r="Q220" s="135" t="s">
        <v>86</v>
      </c>
      <c r="R220" s="136" t="s">
        <v>157</v>
      </c>
      <c r="S220" s="137"/>
      <c r="T220" s="137"/>
      <c r="U220" s="106"/>
      <c r="V220" s="111"/>
      <c r="W220" s="106"/>
      <c r="X220" s="106"/>
      <c r="Y220" s="106"/>
      <c r="Z220" s="106"/>
      <c r="AA220" s="106"/>
      <c r="AB220" s="106"/>
      <c r="AC220" s="106"/>
      <c r="AD220" s="110"/>
      <c r="AE220" s="110"/>
      <c r="AF220" s="110"/>
    </row>
    <row r="221">
      <c r="A221" s="106"/>
      <c r="B221" s="127">
        <f t="shared" si="1"/>
        <v>218</v>
      </c>
      <c r="C221" s="183"/>
      <c r="D221" s="165"/>
      <c r="E221" s="191"/>
      <c r="F221" s="191"/>
      <c r="G221" s="193"/>
      <c r="H221" s="149"/>
      <c r="I221" s="140"/>
      <c r="J221" s="130" t="s">
        <v>547</v>
      </c>
      <c r="K221" s="132" t="s">
        <v>173</v>
      </c>
      <c r="L221" s="132" t="s">
        <v>173</v>
      </c>
      <c r="M221" s="133"/>
      <c r="N221" s="135" t="s">
        <v>84</v>
      </c>
      <c r="O221" s="135" t="s">
        <v>86</v>
      </c>
      <c r="P221" s="135" t="s">
        <v>86</v>
      </c>
      <c r="Q221" s="135" t="s">
        <v>86</v>
      </c>
      <c r="R221" s="136" t="s">
        <v>157</v>
      </c>
      <c r="S221" s="137"/>
      <c r="T221" s="137"/>
      <c r="U221" s="106"/>
      <c r="V221" s="111"/>
      <c r="W221" s="106"/>
      <c r="X221" s="106"/>
      <c r="Y221" s="106"/>
      <c r="Z221" s="106"/>
      <c r="AA221" s="106"/>
      <c r="AB221" s="106"/>
      <c r="AC221" s="106"/>
      <c r="AD221" s="110"/>
      <c r="AE221" s="110"/>
      <c r="AF221" s="110"/>
    </row>
    <row r="222">
      <c r="A222" s="106"/>
      <c r="B222" s="127">
        <f t="shared" si="1"/>
        <v>219</v>
      </c>
      <c r="C222" s="183"/>
      <c r="D222" s="165"/>
      <c r="E222" s="191"/>
      <c r="F222" s="191"/>
      <c r="G222" s="193"/>
      <c r="H222" s="149"/>
      <c r="I222" s="140"/>
      <c r="J222" s="130" t="s">
        <v>548</v>
      </c>
      <c r="K222" s="132" t="s">
        <v>173</v>
      </c>
      <c r="L222" s="132" t="s">
        <v>173</v>
      </c>
      <c r="M222" s="133"/>
      <c r="N222" s="135" t="s">
        <v>84</v>
      </c>
      <c r="O222" s="135" t="s">
        <v>86</v>
      </c>
      <c r="P222" s="135" t="s">
        <v>86</v>
      </c>
      <c r="Q222" s="135" t="s">
        <v>86</v>
      </c>
      <c r="R222" s="136" t="s">
        <v>157</v>
      </c>
      <c r="S222" s="137"/>
      <c r="T222" s="137"/>
      <c r="U222" s="106"/>
      <c r="V222" s="111"/>
      <c r="W222" s="106"/>
      <c r="X222" s="106"/>
      <c r="Y222" s="106"/>
      <c r="Z222" s="106"/>
      <c r="AA222" s="106"/>
      <c r="AB222" s="106"/>
      <c r="AC222" s="106"/>
      <c r="AD222" s="110"/>
      <c r="AE222" s="110"/>
      <c r="AF222" s="110"/>
    </row>
    <row r="223">
      <c r="A223" s="106"/>
      <c r="B223" s="127">
        <f t="shared" si="1"/>
        <v>220</v>
      </c>
      <c r="C223" s="183"/>
      <c r="D223" s="165"/>
      <c r="E223" s="191"/>
      <c r="F223" s="191"/>
      <c r="G223" s="193"/>
      <c r="H223" s="149"/>
      <c r="I223" s="140"/>
      <c r="J223" s="130" t="s">
        <v>549</v>
      </c>
      <c r="K223" s="132" t="s">
        <v>173</v>
      </c>
      <c r="L223" s="132" t="s">
        <v>173</v>
      </c>
      <c r="M223" s="133"/>
      <c r="N223" s="135" t="s">
        <v>84</v>
      </c>
      <c r="O223" s="135" t="s">
        <v>86</v>
      </c>
      <c r="P223" s="135" t="s">
        <v>86</v>
      </c>
      <c r="Q223" s="135" t="s">
        <v>86</v>
      </c>
      <c r="R223" s="136" t="s">
        <v>157</v>
      </c>
      <c r="S223" s="137"/>
      <c r="T223" s="137"/>
      <c r="U223" s="106"/>
      <c r="V223" s="111"/>
      <c r="W223" s="106"/>
      <c r="X223" s="106"/>
      <c r="Y223" s="106"/>
      <c r="Z223" s="106"/>
      <c r="AA223" s="106"/>
      <c r="AB223" s="106"/>
      <c r="AC223" s="106"/>
      <c r="AD223" s="110"/>
      <c r="AE223" s="110"/>
      <c r="AF223" s="110"/>
    </row>
    <row r="224">
      <c r="A224" s="106"/>
      <c r="B224" s="127">
        <f t="shared" si="1"/>
        <v>221</v>
      </c>
      <c r="C224" s="183"/>
      <c r="D224" s="165"/>
      <c r="E224" s="191"/>
      <c r="F224" s="191"/>
      <c r="G224" s="193"/>
      <c r="H224" s="149"/>
      <c r="I224" s="142"/>
      <c r="J224" s="130" t="s">
        <v>550</v>
      </c>
      <c r="K224" s="132" t="s">
        <v>173</v>
      </c>
      <c r="L224" s="132" t="s">
        <v>173</v>
      </c>
      <c r="M224" s="133"/>
      <c r="N224" s="135" t="s">
        <v>84</v>
      </c>
      <c r="O224" s="135" t="s">
        <v>86</v>
      </c>
      <c r="P224" s="135" t="s">
        <v>86</v>
      </c>
      <c r="Q224" s="135" t="s">
        <v>86</v>
      </c>
      <c r="R224" s="136" t="s">
        <v>157</v>
      </c>
      <c r="S224" s="137"/>
      <c r="T224" s="137"/>
      <c r="U224" s="106"/>
      <c r="V224" s="111"/>
      <c r="W224" s="106"/>
      <c r="X224" s="106"/>
      <c r="Y224" s="106"/>
      <c r="Z224" s="106"/>
      <c r="AA224" s="106"/>
      <c r="AB224" s="106"/>
      <c r="AC224" s="106"/>
      <c r="AD224" s="110"/>
      <c r="AE224" s="110"/>
      <c r="AF224" s="110"/>
    </row>
    <row r="225">
      <c r="A225" s="106"/>
      <c r="B225" s="127">
        <f t="shared" si="1"/>
        <v>222</v>
      </c>
      <c r="C225" s="183"/>
      <c r="D225" s="165"/>
      <c r="E225" s="191"/>
      <c r="F225" s="191"/>
      <c r="G225" s="191"/>
      <c r="H225" s="149"/>
      <c r="I225" s="142" t="s">
        <v>179</v>
      </c>
      <c r="J225" s="131"/>
      <c r="K225" s="132" t="s">
        <v>551</v>
      </c>
      <c r="L225" s="133" t="s">
        <v>552</v>
      </c>
      <c r="M225" s="134"/>
      <c r="N225" s="135" t="s">
        <v>84</v>
      </c>
      <c r="O225" s="135" t="s">
        <v>86</v>
      </c>
      <c r="P225" s="135" t="s">
        <v>86</v>
      </c>
      <c r="Q225" s="135" t="s">
        <v>86</v>
      </c>
      <c r="R225" s="136" t="s">
        <v>157</v>
      </c>
      <c r="S225" s="137"/>
      <c r="T225" s="137"/>
      <c r="U225" s="106"/>
      <c r="V225" s="111"/>
      <c r="W225" s="106"/>
      <c r="X225" s="106"/>
      <c r="Y225" s="106"/>
      <c r="Z225" s="106"/>
      <c r="AA225" s="106"/>
      <c r="AB225" s="106"/>
      <c r="AC225" s="106"/>
      <c r="AD225" s="110"/>
      <c r="AE225" s="110"/>
      <c r="AF225" s="110"/>
    </row>
    <row r="226">
      <c r="A226" s="106"/>
      <c r="B226" s="127">
        <f t="shared" si="1"/>
        <v>223</v>
      </c>
      <c r="C226" s="183"/>
      <c r="D226" s="165"/>
      <c r="E226" s="191"/>
      <c r="F226" s="191"/>
      <c r="G226" s="191"/>
      <c r="H226" s="149"/>
      <c r="I226" s="130" t="s">
        <v>255</v>
      </c>
      <c r="J226" s="131"/>
      <c r="K226" s="132" t="s">
        <v>553</v>
      </c>
      <c r="L226" s="133" t="s">
        <v>183</v>
      </c>
      <c r="M226" s="134"/>
      <c r="N226" s="135" t="s">
        <v>84</v>
      </c>
      <c r="O226" s="135" t="s">
        <v>86</v>
      </c>
      <c r="P226" s="135" t="s">
        <v>86</v>
      </c>
      <c r="Q226" s="135" t="s">
        <v>86</v>
      </c>
      <c r="R226" s="136" t="s">
        <v>157</v>
      </c>
      <c r="S226" s="137"/>
      <c r="T226" s="137"/>
      <c r="U226" s="106"/>
      <c r="V226" s="111"/>
      <c r="W226" s="106"/>
      <c r="X226" s="106"/>
      <c r="Y226" s="106"/>
      <c r="Z226" s="106"/>
      <c r="AA226" s="106"/>
      <c r="AB226" s="106"/>
      <c r="AC226" s="106"/>
      <c r="AD226" s="110"/>
      <c r="AE226" s="110"/>
      <c r="AF226" s="110"/>
    </row>
    <row r="227">
      <c r="A227" s="106"/>
      <c r="B227" s="127">
        <f t="shared" si="1"/>
        <v>224</v>
      </c>
      <c r="C227" s="183"/>
      <c r="D227" s="165"/>
      <c r="E227" s="191"/>
      <c r="F227" s="191"/>
      <c r="G227" s="191"/>
      <c r="H227" s="149"/>
      <c r="I227" s="130" t="s">
        <v>174</v>
      </c>
      <c r="J227" s="131"/>
      <c r="K227" s="132" t="s">
        <v>554</v>
      </c>
      <c r="L227" s="133" t="s">
        <v>183</v>
      </c>
      <c r="M227" s="134"/>
      <c r="N227" s="135" t="s">
        <v>84</v>
      </c>
      <c r="O227" s="135" t="s">
        <v>86</v>
      </c>
      <c r="P227" s="135" t="s">
        <v>86</v>
      </c>
      <c r="Q227" s="135" t="s">
        <v>86</v>
      </c>
      <c r="R227" s="136" t="s">
        <v>157</v>
      </c>
      <c r="S227" s="137"/>
      <c r="T227" s="137"/>
      <c r="U227" s="106"/>
      <c r="V227" s="111"/>
      <c r="W227" s="106"/>
      <c r="X227" s="106"/>
      <c r="Y227" s="106"/>
      <c r="Z227" s="106"/>
      <c r="AA227" s="106"/>
      <c r="AB227" s="106"/>
      <c r="AC227" s="106"/>
      <c r="AD227" s="110"/>
      <c r="AE227" s="110"/>
      <c r="AF227" s="110"/>
    </row>
    <row r="228">
      <c r="A228" s="106"/>
      <c r="B228" s="127">
        <f t="shared" si="1"/>
        <v>225</v>
      </c>
      <c r="C228" s="183"/>
      <c r="D228" s="165"/>
      <c r="E228" s="191"/>
      <c r="F228" s="191"/>
      <c r="G228" s="194"/>
      <c r="H228" s="155"/>
      <c r="I228" s="130" t="s">
        <v>184</v>
      </c>
      <c r="J228" s="131"/>
      <c r="K228" s="132" t="s">
        <v>184</v>
      </c>
      <c r="L228" s="133" t="s">
        <v>183</v>
      </c>
      <c r="M228" s="134"/>
      <c r="N228" s="135" t="s">
        <v>84</v>
      </c>
      <c r="O228" s="135" t="s">
        <v>86</v>
      </c>
      <c r="P228" s="135" t="s">
        <v>86</v>
      </c>
      <c r="Q228" s="135" t="s">
        <v>86</v>
      </c>
      <c r="R228" s="136" t="s">
        <v>157</v>
      </c>
      <c r="S228" s="137"/>
      <c r="T228" s="137"/>
      <c r="U228" s="106"/>
      <c r="V228" s="111"/>
      <c r="W228" s="106"/>
      <c r="X228" s="106"/>
      <c r="Y228" s="106"/>
      <c r="Z228" s="106"/>
      <c r="AA228" s="106"/>
      <c r="AB228" s="106"/>
      <c r="AC228" s="106"/>
      <c r="AD228" s="110"/>
      <c r="AE228" s="110"/>
      <c r="AF228" s="110"/>
    </row>
    <row r="229">
      <c r="A229" s="106"/>
      <c r="B229" s="127">
        <f t="shared" si="1"/>
        <v>226</v>
      </c>
      <c r="C229" s="183"/>
      <c r="D229" s="165"/>
      <c r="E229" s="191"/>
      <c r="F229" s="146" t="s">
        <v>507</v>
      </c>
      <c r="G229" s="142" t="s">
        <v>555</v>
      </c>
      <c r="H229" s="153"/>
      <c r="I229" s="131"/>
      <c r="J229" s="131"/>
      <c r="K229" s="132" t="s">
        <v>556</v>
      </c>
      <c r="L229" s="133" t="s">
        <v>557</v>
      </c>
      <c r="M229" s="134"/>
      <c r="N229" s="135" t="s">
        <v>84</v>
      </c>
      <c r="O229" s="135" t="s">
        <v>86</v>
      </c>
      <c r="P229" s="135" t="s">
        <v>86</v>
      </c>
      <c r="Q229" s="135" t="s">
        <v>86</v>
      </c>
      <c r="R229" s="136" t="s">
        <v>157</v>
      </c>
      <c r="S229" s="137"/>
      <c r="T229" s="137"/>
      <c r="U229" s="106"/>
      <c r="V229" s="111"/>
      <c r="W229" s="106"/>
      <c r="X229" s="106"/>
      <c r="Y229" s="106"/>
      <c r="Z229" s="106"/>
      <c r="AA229" s="106"/>
      <c r="AB229" s="106"/>
      <c r="AC229" s="106"/>
      <c r="AD229" s="110"/>
      <c r="AE229" s="110"/>
      <c r="AF229" s="110"/>
    </row>
    <row r="230">
      <c r="A230" s="106"/>
      <c r="B230" s="127">
        <f t="shared" si="1"/>
        <v>227</v>
      </c>
      <c r="C230" s="183"/>
      <c r="D230" s="165"/>
      <c r="E230" s="194"/>
      <c r="F230" s="153"/>
      <c r="G230" s="130" t="s">
        <v>558</v>
      </c>
      <c r="H230" s="131"/>
      <c r="I230" s="131"/>
      <c r="J230" s="131"/>
      <c r="K230" s="132" t="s">
        <v>556</v>
      </c>
      <c r="L230" s="133" t="s">
        <v>559</v>
      </c>
      <c r="M230" s="134"/>
      <c r="N230" s="135" t="s">
        <v>84</v>
      </c>
      <c r="O230" s="135" t="s">
        <v>86</v>
      </c>
      <c r="P230" s="135" t="s">
        <v>86</v>
      </c>
      <c r="Q230" s="135" t="s">
        <v>86</v>
      </c>
      <c r="R230" s="136" t="s">
        <v>157</v>
      </c>
      <c r="S230" s="137"/>
      <c r="T230" s="137"/>
      <c r="U230" s="106"/>
      <c r="V230" s="111"/>
      <c r="W230" s="106"/>
      <c r="X230" s="106"/>
      <c r="Y230" s="106"/>
      <c r="Z230" s="106"/>
      <c r="AA230" s="106"/>
      <c r="AB230" s="106"/>
      <c r="AC230" s="106"/>
      <c r="AD230" s="110"/>
      <c r="AE230" s="110"/>
      <c r="AF230" s="110"/>
    </row>
    <row r="231">
      <c r="A231" s="106"/>
      <c r="B231" s="127">
        <f t="shared" si="1"/>
        <v>228</v>
      </c>
      <c r="C231" s="195" t="s">
        <v>560</v>
      </c>
      <c r="D231" s="146" t="s">
        <v>561</v>
      </c>
      <c r="E231" s="140" t="s">
        <v>562</v>
      </c>
      <c r="F231" s="153"/>
      <c r="G231" s="131"/>
      <c r="H231" s="131"/>
      <c r="I231" s="131"/>
      <c r="J231" s="131"/>
      <c r="K231" s="132" t="s">
        <v>563</v>
      </c>
      <c r="L231" s="133" t="s">
        <v>564</v>
      </c>
      <c r="M231" s="134"/>
      <c r="N231" s="135" t="s">
        <v>84</v>
      </c>
      <c r="O231" s="135" t="s">
        <v>86</v>
      </c>
      <c r="P231" s="135" t="s">
        <v>86</v>
      </c>
      <c r="Q231" s="135" t="s">
        <v>86</v>
      </c>
      <c r="R231" s="136" t="s">
        <v>157</v>
      </c>
      <c r="S231" s="137"/>
      <c r="T231" s="137"/>
      <c r="U231" s="106"/>
      <c r="V231" s="111"/>
      <c r="W231" s="106"/>
      <c r="X231" s="106"/>
      <c r="Y231" s="106"/>
      <c r="Z231" s="106"/>
      <c r="AA231" s="106"/>
      <c r="AB231" s="106"/>
      <c r="AC231" s="106"/>
      <c r="AD231" s="110"/>
      <c r="AE231" s="110"/>
      <c r="AF231" s="110"/>
    </row>
    <row r="232">
      <c r="A232" s="106"/>
      <c r="B232" s="127">
        <f t="shared" si="1"/>
        <v>229</v>
      </c>
      <c r="C232" s="196"/>
      <c r="D232" s="149"/>
      <c r="E232" s="129" t="s">
        <v>565</v>
      </c>
      <c r="F232" s="130" t="s">
        <v>566</v>
      </c>
      <c r="G232" s="131"/>
      <c r="H232" s="131"/>
      <c r="I232" s="131"/>
      <c r="J232" s="131"/>
      <c r="K232" s="132" t="s">
        <v>567</v>
      </c>
      <c r="L232" s="133" t="s">
        <v>568</v>
      </c>
      <c r="M232" s="134"/>
      <c r="N232" s="135" t="s">
        <v>84</v>
      </c>
      <c r="O232" s="135" t="s">
        <v>86</v>
      </c>
      <c r="P232" s="135" t="s">
        <v>86</v>
      </c>
      <c r="Q232" s="135" t="s">
        <v>86</v>
      </c>
      <c r="R232" s="136" t="s">
        <v>157</v>
      </c>
      <c r="S232" s="137"/>
      <c r="T232" s="137"/>
      <c r="U232" s="106"/>
      <c r="V232" s="111"/>
      <c r="W232" s="106"/>
      <c r="X232" s="106"/>
      <c r="Y232" s="106"/>
      <c r="Z232" s="106"/>
      <c r="AA232" s="106"/>
      <c r="AB232" s="106"/>
      <c r="AC232" s="106"/>
      <c r="AD232" s="110"/>
      <c r="AE232" s="110"/>
      <c r="AF232" s="110"/>
    </row>
    <row r="233">
      <c r="A233" s="106"/>
      <c r="B233" s="127">
        <f t="shared" si="1"/>
        <v>230</v>
      </c>
      <c r="C233" s="196"/>
      <c r="D233" s="151"/>
      <c r="E233" s="139"/>
      <c r="F233" s="130" t="s">
        <v>569</v>
      </c>
      <c r="G233" s="131"/>
      <c r="H233" s="131"/>
      <c r="I233" s="131"/>
      <c r="J233" s="131"/>
      <c r="K233" s="132" t="s">
        <v>570</v>
      </c>
      <c r="L233" s="133" t="s">
        <v>571</v>
      </c>
      <c r="M233" s="134"/>
      <c r="N233" s="135" t="s">
        <v>84</v>
      </c>
      <c r="O233" s="135" t="s">
        <v>86</v>
      </c>
      <c r="P233" s="135" t="s">
        <v>86</v>
      </c>
      <c r="Q233" s="135" t="s">
        <v>86</v>
      </c>
      <c r="R233" s="136" t="s">
        <v>157</v>
      </c>
      <c r="S233" s="137"/>
      <c r="T233" s="137"/>
      <c r="U233" s="106"/>
      <c r="V233" s="111"/>
      <c r="W233" s="106"/>
      <c r="X233" s="106"/>
      <c r="Y233" s="106"/>
      <c r="Z233" s="106"/>
      <c r="AA233" s="106"/>
      <c r="AB233" s="106"/>
      <c r="AC233" s="106"/>
      <c r="AD233" s="110"/>
      <c r="AE233" s="110"/>
      <c r="AF233" s="110"/>
    </row>
    <row r="234">
      <c r="A234" s="106"/>
      <c r="B234" s="127">
        <f t="shared" si="1"/>
        <v>231</v>
      </c>
      <c r="C234" s="196"/>
      <c r="D234" s="149"/>
      <c r="E234" s="129" t="s">
        <v>391</v>
      </c>
      <c r="F234" s="130" t="s">
        <v>572</v>
      </c>
      <c r="G234" s="131"/>
      <c r="H234" s="131"/>
      <c r="I234" s="131"/>
      <c r="J234" s="131"/>
      <c r="K234" s="132" t="s">
        <v>573</v>
      </c>
      <c r="L234" s="133" t="s">
        <v>546</v>
      </c>
      <c r="M234" s="134"/>
      <c r="N234" s="135" t="s">
        <v>84</v>
      </c>
      <c r="O234" s="135" t="s">
        <v>86</v>
      </c>
      <c r="P234" s="135" t="s">
        <v>86</v>
      </c>
      <c r="Q234" s="135" t="s">
        <v>86</v>
      </c>
      <c r="R234" s="136" t="s">
        <v>157</v>
      </c>
      <c r="S234" s="137"/>
      <c r="T234" s="137"/>
      <c r="U234" s="106"/>
      <c r="V234" s="111"/>
      <c r="W234" s="106"/>
      <c r="X234" s="106"/>
      <c r="Y234" s="106"/>
      <c r="Z234" s="106"/>
      <c r="AA234" s="106"/>
      <c r="AB234" s="106"/>
      <c r="AC234" s="106"/>
      <c r="AD234" s="110"/>
      <c r="AE234" s="110"/>
      <c r="AF234" s="110"/>
    </row>
    <row r="235">
      <c r="A235" s="106"/>
      <c r="B235" s="127">
        <f t="shared" si="1"/>
        <v>232</v>
      </c>
      <c r="C235" s="196"/>
      <c r="D235" s="151"/>
      <c r="E235" s="139"/>
      <c r="F235" s="130" t="s">
        <v>574</v>
      </c>
      <c r="G235" s="131"/>
      <c r="H235" s="131"/>
      <c r="I235" s="131"/>
      <c r="J235" s="131"/>
      <c r="K235" s="132" t="s">
        <v>173</v>
      </c>
      <c r="L235" s="132" t="s">
        <v>173</v>
      </c>
      <c r="M235" s="134"/>
      <c r="N235" s="135" t="s">
        <v>84</v>
      </c>
      <c r="O235" s="135" t="s">
        <v>86</v>
      </c>
      <c r="P235" s="135" t="s">
        <v>86</v>
      </c>
      <c r="Q235" s="135" t="s">
        <v>86</v>
      </c>
      <c r="R235" s="136" t="s">
        <v>157</v>
      </c>
      <c r="S235" s="137"/>
      <c r="T235" s="137"/>
      <c r="U235" s="106"/>
      <c r="V235" s="111"/>
      <c r="W235" s="106"/>
      <c r="X235" s="106"/>
      <c r="Y235" s="106"/>
      <c r="Z235" s="106"/>
      <c r="AA235" s="106"/>
      <c r="AB235" s="106"/>
      <c r="AC235" s="106"/>
      <c r="AD235" s="110"/>
      <c r="AE235" s="110"/>
      <c r="AF235" s="110"/>
    </row>
    <row r="236">
      <c r="A236" s="106"/>
      <c r="B236" s="127">
        <f t="shared" si="1"/>
        <v>233</v>
      </c>
      <c r="C236" s="196"/>
      <c r="D236" s="151"/>
      <c r="E236" s="139"/>
      <c r="F236" s="130" t="s">
        <v>575</v>
      </c>
      <c r="G236" s="131"/>
      <c r="H236" s="131"/>
      <c r="I236" s="131"/>
      <c r="J236" s="131"/>
      <c r="K236" s="132" t="s">
        <v>173</v>
      </c>
      <c r="L236" s="132" t="s">
        <v>173</v>
      </c>
      <c r="M236" s="134"/>
      <c r="N236" s="135" t="s">
        <v>84</v>
      </c>
      <c r="O236" s="135" t="s">
        <v>86</v>
      </c>
      <c r="P236" s="135" t="s">
        <v>86</v>
      </c>
      <c r="Q236" s="135" t="s">
        <v>86</v>
      </c>
      <c r="R236" s="136" t="s">
        <v>157</v>
      </c>
      <c r="S236" s="137"/>
      <c r="T236" s="137"/>
      <c r="U236" s="106"/>
      <c r="V236" s="111"/>
      <c r="W236" s="106"/>
      <c r="X236" s="106"/>
      <c r="Y236" s="106"/>
      <c r="Z236" s="106"/>
      <c r="AA236" s="106"/>
      <c r="AB236" s="106"/>
      <c r="AC236" s="106"/>
      <c r="AD236" s="110"/>
      <c r="AE236" s="110"/>
      <c r="AF236" s="110"/>
    </row>
    <row r="237">
      <c r="A237" s="106"/>
      <c r="B237" s="127">
        <f t="shared" si="1"/>
        <v>234</v>
      </c>
      <c r="C237" s="196"/>
      <c r="D237" s="151"/>
      <c r="E237" s="139"/>
      <c r="F237" s="130" t="s">
        <v>576</v>
      </c>
      <c r="G237" s="131"/>
      <c r="H237" s="131"/>
      <c r="I237" s="131"/>
      <c r="J237" s="131"/>
      <c r="K237" s="132" t="s">
        <v>173</v>
      </c>
      <c r="L237" s="132" t="s">
        <v>173</v>
      </c>
      <c r="M237" s="134"/>
      <c r="N237" s="135" t="s">
        <v>84</v>
      </c>
      <c r="O237" s="135" t="s">
        <v>86</v>
      </c>
      <c r="P237" s="135" t="s">
        <v>86</v>
      </c>
      <c r="Q237" s="135" t="s">
        <v>86</v>
      </c>
      <c r="R237" s="136" t="s">
        <v>157</v>
      </c>
      <c r="S237" s="137"/>
      <c r="T237" s="137"/>
      <c r="U237" s="106"/>
      <c r="V237" s="111"/>
      <c r="W237" s="106"/>
      <c r="X237" s="106"/>
      <c r="Y237" s="106"/>
      <c r="Z237" s="106"/>
      <c r="AA237" s="106"/>
      <c r="AB237" s="106"/>
      <c r="AC237" s="106"/>
      <c r="AD237" s="110"/>
      <c r="AE237" s="110"/>
      <c r="AF237" s="110"/>
    </row>
    <row r="238">
      <c r="A238" s="106"/>
      <c r="B238" s="127">
        <f t="shared" si="1"/>
        <v>235</v>
      </c>
      <c r="C238" s="196"/>
      <c r="D238" s="151"/>
      <c r="E238" s="141"/>
      <c r="F238" s="130" t="s">
        <v>507</v>
      </c>
      <c r="G238" s="131"/>
      <c r="H238" s="131"/>
      <c r="I238" s="131"/>
      <c r="J238" s="131"/>
      <c r="K238" s="132" t="s">
        <v>577</v>
      </c>
      <c r="L238" s="132" t="s">
        <v>578</v>
      </c>
      <c r="M238" s="134"/>
      <c r="N238" s="135" t="s">
        <v>84</v>
      </c>
      <c r="O238" s="135" t="s">
        <v>86</v>
      </c>
      <c r="P238" s="135" t="s">
        <v>86</v>
      </c>
      <c r="Q238" s="135" t="s">
        <v>86</v>
      </c>
      <c r="R238" s="136" t="s">
        <v>157</v>
      </c>
      <c r="S238" s="137"/>
      <c r="T238" s="137"/>
      <c r="U238" s="106"/>
      <c r="V238" s="111"/>
      <c r="W238" s="106"/>
      <c r="X238" s="106"/>
      <c r="Y238" s="106"/>
      <c r="Z238" s="106"/>
      <c r="AA238" s="106"/>
      <c r="AB238" s="106"/>
      <c r="AC238" s="106"/>
      <c r="AD238" s="110"/>
      <c r="AE238" s="110"/>
      <c r="AF238" s="110"/>
    </row>
    <row r="239">
      <c r="A239" s="106"/>
      <c r="B239" s="127">
        <f t="shared" si="1"/>
        <v>236</v>
      </c>
      <c r="C239" s="196"/>
      <c r="D239" s="149"/>
      <c r="E239" s="142" t="s">
        <v>579</v>
      </c>
      <c r="F239" s="131"/>
      <c r="G239" s="131"/>
      <c r="H239" s="131"/>
      <c r="I239" s="131"/>
      <c r="J239" s="131"/>
      <c r="K239" s="132" t="s">
        <v>580</v>
      </c>
      <c r="L239" s="132" t="s">
        <v>581</v>
      </c>
      <c r="M239" s="134"/>
      <c r="N239" s="135" t="s">
        <v>84</v>
      </c>
      <c r="O239" s="135" t="s">
        <v>86</v>
      </c>
      <c r="P239" s="135" t="s">
        <v>86</v>
      </c>
      <c r="Q239" s="135" t="s">
        <v>86</v>
      </c>
      <c r="R239" s="197" t="s">
        <v>104</v>
      </c>
      <c r="S239" s="136" t="s">
        <v>582</v>
      </c>
      <c r="T239" s="137"/>
      <c r="U239" s="106"/>
      <c r="V239" s="111"/>
      <c r="W239" s="106"/>
      <c r="X239" s="106"/>
      <c r="Y239" s="106"/>
      <c r="Z239" s="106"/>
      <c r="AA239" s="106"/>
      <c r="AB239" s="106"/>
      <c r="AC239" s="106"/>
      <c r="AD239" s="110"/>
      <c r="AE239" s="110"/>
      <c r="AF239" s="110"/>
    </row>
    <row r="240">
      <c r="A240" s="106"/>
      <c r="B240" s="127">
        <f t="shared" si="1"/>
        <v>237</v>
      </c>
      <c r="C240" s="196"/>
      <c r="D240" s="149"/>
      <c r="E240" s="130" t="s">
        <v>437</v>
      </c>
      <c r="F240" s="131"/>
      <c r="G240" s="131"/>
      <c r="H240" s="131"/>
      <c r="I240" s="131"/>
      <c r="J240" s="131"/>
      <c r="K240" s="132" t="s">
        <v>583</v>
      </c>
      <c r="L240" s="133" t="s">
        <v>584</v>
      </c>
      <c r="M240" s="134"/>
      <c r="N240" s="135" t="s">
        <v>84</v>
      </c>
      <c r="O240" s="135" t="s">
        <v>86</v>
      </c>
      <c r="P240" s="135" t="s">
        <v>86</v>
      </c>
      <c r="Q240" s="135" t="s">
        <v>86</v>
      </c>
      <c r="R240" s="136" t="s">
        <v>157</v>
      </c>
      <c r="S240" s="137"/>
      <c r="T240" s="137"/>
      <c r="U240" s="106"/>
      <c r="V240" s="111"/>
      <c r="W240" s="106"/>
      <c r="X240" s="106"/>
      <c r="Y240" s="106"/>
      <c r="Z240" s="106"/>
      <c r="AA240" s="106"/>
      <c r="AB240" s="106"/>
      <c r="AC240" s="106"/>
      <c r="AD240" s="110"/>
      <c r="AE240" s="110"/>
      <c r="AF240" s="110"/>
    </row>
    <row r="241">
      <c r="A241" s="106"/>
      <c r="B241" s="127">
        <f t="shared" si="1"/>
        <v>238</v>
      </c>
      <c r="C241" s="196"/>
      <c r="D241" s="149"/>
      <c r="E241" s="130" t="s">
        <v>174</v>
      </c>
      <c r="F241" s="131"/>
      <c r="G241" s="131"/>
      <c r="H241" s="131"/>
      <c r="I241" s="131"/>
      <c r="J241" s="131"/>
      <c r="K241" s="132" t="s">
        <v>182</v>
      </c>
      <c r="L241" s="133" t="s">
        <v>584</v>
      </c>
      <c r="M241" s="134"/>
      <c r="N241" s="135" t="s">
        <v>84</v>
      </c>
      <c r="O241" s="135" t="s">
        <v>86</v>
      </c>
      <c r="P241" s="135" t="s">
        <v>86</v>
      </c>
      <c r="Q241" s="135" t="s">
        <v>86</v>
      </c>
      <c r="R241" s="136" t="s">
        <v>157</v>
      </c>
      <c r="S241" s="137"/>
      <c r="T241" s="137"/>
      <c r="U241" s="106"/>
      <c r="V241" s="111"/>
      <c r="W241" s="106"/>
      <c r="X241" s="106"/>
      <c r="Y241" s="106"/>
      <c r="Z241" s="106"/>
      <c r="AA241" s="106"/>
      <c r="AB241" s="106"/>
      <c r="AC241" s="106"/>
      <c r="AD241" s="110"/>
      <c r="AE241" s="110"/>
      <c r="AF241" s="110"/>
    </row>
    <row r="242">
      <c r="A242" s="106"/>
      <c r="B242" s="127">
        <f t="shared" si="1"/>
        <v>239</v>
      </c>
      <c r="C242" s="196"/>
      <c r="D242" s="149"/>
      <c r="E242" s="129" t="s">
        <v>184</v>
      </c>
      <c r="F242" s="143"/>
      <c r="G242" s="131"/>
      <c r="H242" s="131"/>
      <c r="I242" s="131"/>
      <c r="J242" s="131"/>
      <c r="K242" s="132" t="s">
        <v>185</v>
      </c>
      <c r="L242" s="133" t="s">
        <v>584</v>
      </c>
      <c r="M242" s="134"/>
      <c r="N242" s="135" t="s">
        <v>84</v>
      </c>
      <c r="O242" s="135" t="s">
        <v>86</v>
      </c>
      <c r="P242" s="135" t="s">
        <v>86</v>
      </c>
      <c r="Q242" s="135" t="s">
        <v>86</v>
      </c>
      <c r="R242" s="136" t="s">
        <v>157</v>
      </c>
      <c r="S242" s="137"/>
      <c r="T242" s="137"/>
      <c r="U242" s="106"/>
      <c r="V242" s="111"/>
      <c r="W242" s="106"/>
      <c r="X242" s="106"/>
      <c r="Y242" s="106"/>
      <c r="Z242" s="106"/>
      <c r="AA242" s="106"/>
      <c r="AB242" s="106"/>
      <c r="AC242" s="106"/>
      <c r="AD242" s="110"/>
      <c r="AE242" s="110"/>
      <c r="AF242" s="110"/>
    </row>
    <row r="243">
      <c r="A243" s="106"/>
      <c r="B243" s="127">
        <f t="shared" si="1"/>
        <v>240</v>
      </c>
      <c r="C243" s="162" t="s">
        <v>585</v>
      </c>
      <c r="D243" s="129" t="s">
        <v>187</v>
      </c>
      <c r="E243" s="129" t="s">
        <v>586</v>
      </c>
      <c r="F243" s="129" t="s">
        <v>167</v>
      </c>
      <c r="G243" s="130" t="s">
        <v>168</v>
      </c>
      <c r="H243" s="131"/>
      <c r="I243" s="131"/>
      <c r="J243" s="131"/>
      <c r="K243" s="132" t="s">
        <v>587</v>
      </c>
      <c r="L243" s="133" t="s">
        <v>588</v>
      </c>
      <c r="M243" s="134"/>
      <c r="N243" s="135" t="s">
        <v>84</v>
      </c>
      <c r="O243" s="135" t="s">
        <v>86</v>
      </c>
      <c r="P243" s="135" t="s">
        <v>86</v>
      </c>
      <c r="Q243" s="135" t="s">
        <v>86</v>
      </c>
      <c r="R243" s="136" t="s">
        <v>157</v>
      </c>
      <c r="S243" s="137"/>
      <c r="T243" s="137"/>
      <c r="U243" s="106"/>
      <c r="V243" s="111"/>
      <c r="W243" s="106"/>
      <c r="X243" s="106"/>
      <c r="Y243" s="106"/>
      <c r="Z243" s="106"/>
      <c r="AA243" s="106"/>
      <c r="AB243" s="106"/>
      <c r="AC243" s="106"/>
      <c r="AD243" s="110"/>
      <c r="AE243" s="110"/>
      <c r="AF243" s="110"/>
    </row>
    <row r="244">
      <c r="A244" s="106"/>
      <c r="B244" s="127">
        <f t="shared" si="1"/>
        <v>241</v>
      </c>
      <c r="C244" s="163"/>
      <c r="D244" s="139"/>
      <c r="E244" s="139"/>
      <c r="F244" s="139"/>
      <c r="G244" s="130" t="s">
        <v>237</v>
      </c>
      <c r="H244" s="131"/>
      <c r="I244" s="131"/>
      <c r="J244" s="131"/>
      <c r="K244" s="132" t="s">
        <v>589</v>
      </c>
      <c r="L244" s="133" t="s">
        <v>173</v>
      </c>
      <c r="M244" s="134"/>
      <c r="N244" s="135" t="s">
        <v>84</v>
      </c>
      <c r="O244" s="135" t="s">
        <v>86</v>
      </c>
      <c r="P244" s="135" t="s">
        <v>86</v>
      </c>
      <c r="Q244" s="135" t="s">
        <v>86</v>
      </c>
      <c r="R244" s="136" t="s">
        <v>157</v>
      </c>
      <c r="S244" s="137"/>
      <c r="T244" s="137"/>
      <c r="U244" s="106"/>
      <c r="V244" s="111"/>
      <c r="W244" s="106"/>
      <c r="X244" s="106"/>
      <c r="Y244" s="106"/>
      <c r="Z244" s="106"/>
      <c r="AA244" s="106"/>
      <c r="AB244" s="106"/>
      <c r="AC244" s="106"/>
      <c r="AD244" s="110"/>
      <c r="AE244" s="110"/>
      <c r="AF244" s="110"/>
    </row>
    <row r="245">
      <c r="A245" s="106"/>
      <c r="B245" s="127">
        <f t="shared" si="1"/>
        <v>242</v>
      </c>
      <c r="C245" s="163"/>
      <c r="D245" s="139"/>
      <c r="E245" s="139"/>
      <c r="F245" s="140"/>
      <c r="G245" s="130" t="s">
        <v>174</v>
      </c>
      <c r="H245" s="131"/>
      <c r="I245" s="131"/>
      <c r="J245" s="131"/>
      <c r="K245" s="132" t="s">
        <v>182</v>
      </c>
      <c r="L245" s="133" t="s">
        <v>176</v>
      </c>
      <c r="M245" s="134"/>
      <c r="N245" s="135" t="s">
        <v>84</v>
      </c>
      <c r="O245" s="135" t="s">
        <v>86</v>
      </c>
      <c r="P245" s="135" t="s">
        <v>86</v>
      </c>
      <c r="Q245" s="135" t="s">
        <v>86</v>
      </c>
      <c r="R245" s="136" t="s">
        <v>157</v>
      </c>
      <c r="S245" s="137"/>
      <c r="T245" s="137"/>
      <c r="U245" s="106"/>
      <c r="V245" s="111"/>
      <c r="W245" s="106"/>
      <c r="X245" s="106"/>
      <c r="Y245" s="106"/>
      <c r="Z245" s="106"/>
      <c r="AA245" s="106"/>
      <c r="AB245" s="106"/>
      <c r="AC245" s="106"/>
      <c r="AD245" s="110"/>
      <c r="AE245" s="110"/>
      <c r="AF245" s="110"/>
    </row>
    <row r="246">
      <c r="A246" s="106"/>
      <c r="B246" s="127">
        <f t="shared" si="1"/>
        <v>243</v>
      </c>
      <c r="C246" s="163"/>
      <c r="D246" s="139"/>
      <c r="E246" s="145" t="s">
        <v>590</v>
      </c>
      <c r="F246" s="146" t="s">
        <v>78</v>
      </c>
      <c r="G246" s="141" t="s">
        <v>591</v>
      </c>
      <c r="H246" s="131" t="s">
        <v>592</v>
      </c>
      <c r="I246" s="131"/>
      <c r="J246" s="131"/>
      <c r="K246" s="132" t="s">
        <v>593</v>
      </c>
      <c r="L246" s="133" t="s">
        <v>594</v>
      </c>
      <c r="M246" s="134"/>
      <c r="N246" s="135" t="s">
        <v>84</v>
      </c>
      <c r="O246" s="135" t="s">
        <v>86</v>
      </c>
      <c r="P246" s="135" t="s">
        <v>86</v>
      </c>
      <c r="Q246" s="135" t="s">
        <v>86</v>
      </c>
      <c r="R246" s="136" t="s">
        <v>157</v>
      </c>
      <c r="S246" s="137"/>
      <c r="T246" s="137"/>
      <c r="U246" s="106"/>
      <c r="V246" s="111"/>
      <c r="W246" s="106"/>
      <c r="X246" s="106"/>
      <c r="Y246" s="106"/>
      <c r="Z246" s="106"/>
      <c r="AA246" s="106"/>
      <c r="AB246" s="106"/>
      <c r="AC246" s="106"/>
      <c r="AD246" s="110"/>
      <c r="AE246" s="110"/>
      <c r="AF246" s="110"/>
    </row>
    <row r="247">
      <c r="A247" s="106"/>
      <c r="B247" s="127">
        <f t="shared" si="1"/>
        <v>244</v>
      </c>
      <c r="C247" s="163"/>
      <c r="D247" s="139"/>
      <c r="E247" s="165"/>
      <c r="F247" s="149"/>
      <c r="G247" s="175" t="s">
        <v>595</v>
      </c>
      <c r="H247" s="131" t="s">
        <v>592</v>
      </c>
      <c r="I247" s="131"/>
      <c r="J247" s="131"/>
      <c r="K247" s="132" t="s">
        <v>173</v>
      </c>
      <c r="L247" s="132" t="s">
        <v>173</v>
      </c>
      <c r="M247" s="134"/>
      <c r="N247" s="135" t="s">
        <v>84</v>
      </c>
      <c r="O247" s="135" t="s">
        <v>86</v>
      </c>
      <c r="P247" s="135" t="s">
        <v>86</v>
      </c>
      <c r="Q247" s="135" t="s">
        <v>86</v>
      </c>
      <c r="R247" s="136" t="s">
        <v>157</v>
      </c>
      <c r="S247" s="137"/>
      <c r="T247" s="137"/>
      <c r="U247" s="106"/>
      <c r="V247" s="111"/>
      <c r="W247" s="106"/>
      <c r="X247" s="106"/>
      <c r="Y247" s="106"/>
      <c r="Z247" s="106"/>
      <c r="AA247" s="106"/>
      <c r="AB247" s="106"/>
      <c r="AC247" s="106"/>
      <c r="AD247" s="110"/>
      <c r="AE247" s="110"/>
      <c r="AF247" s="110"/>
    </row>
    <row r="248">
      <c r="A248" s="106"/>
      <c r="B248" s="127">
        <f t="shared" si="1"/>
        <v>245</v>
      </c>
      <c r="C248" s="163"/>
      <c r="D248" s="139"/>
      <c r="E248" s="165"/>
      <c r="F248" s="149"/>
      <c r="G248" s="175" t="s">
        <v>596</v>
      </c>
      <c r="H248" s="131" t="s">
        <v>592</v>
      </c>
      <c r="I248" s="131"/>
      <c r="J248" s="131"/>
      <c r="K248" s="132" t="s">
        <v>173</v>
      </c>
      <c r="L248" s="132" t="s">
        <v>173</v>
      </c>
      <c r="M248" s="134"/>
      <c r="N248" s="135" t="s">
        <v>84</v>
      </c>
      <c r="O248" s="135" t="s">
        <v>86</v>
      </c>
      <c r="P248" s="135" t="s">
        <v>86</v>
      </c>
      <c r="Q248" s="135" t="s">
        <v>86</v>
      </c>
      <c r="R248" s="136" t="s">
        <v>157</v>
      </c>
      <c r="S248" s="137"/>
      <c r="T248" s="137"/>
      <c r="U248" s="106"/>
      <c r="V248" s="111"/>
      <c r="W248" s="106"/>
      <c r="X248" s="106"/>
      <c r="Y248" s="106"/>
      <c r="Z248" s="106"/>
      <c r="AA248" s="106"/>
      <c r="AB248" s="106"/>
      <c r="AC248" s="106"/>
      <c r="AD248" s="110"/>
      <c r="AE248" s="110"/>
      <c r="AF248" s="110"/>
    </row>
    <row r="249">
      <c r="A249" s="106"/>
      <c r="B249" s="127">
        <f t="shared" si="1"/>
        <v>246</v>
      </c>
      <c r="C249" s="163"/>
      <c r="D249" s="139"/>
      <c r="E249" s="165"/>
      <c r="F249" s="149"/>
      <c r="G249" s="175" t="s">
        <v>597</v>
      </c>
      <c r="H249" s="131" t="s">
        <v>592</v>
      </c>
      <c r="I249" s="131"/>
      <c r="J249" s="131"/>
      <c r="K249" s="132" t="s">
        <v>173</v>
      </c>
      <c r="L249" s="132" t="s">
        <v>173</v>
      </c>
      <c r="M249" s="134"/>
      <c r="N249" s="135" t="s">
        <v>84</v>
      </c>
      <c r="O249" s="135" t="s">
        <v>86</v>
      </c>
      <c r="P249" s="135" t="s">
        <v>86</v>
      </c>
      <c r="Q249" s="135" t="s">
        <v>86</v>
      </c>
      <c r="R249" s="136" t="s">
        <v>157</v>
      </c>
      <c r="S249" s="137"/>
      <c r="T249" s="137"/>
      <c r="U249" s="106"/>
      <c r="V249" s="111"/>
      <c r="W249" s="106"/>
      <c r="X249" s="106"/>
      <c r="Y249" s="106"/>
      <c r="Z249" s="106"/>
      <c r="AA249" s="106"/>
      <c r="AB249" s="106"/>
      <c r="AC249" s="106"/>
      <c r="AD249" s="110"/>
      <c r="AE249" s="110"/>
      <c r="AF249" s="110"/>
    </row>
    <row r="250">
      <c r="A250" s="106"/>
      <c r="B250" s="127">
        <f t="shared" si="1"/>
        <v>247</v>
      </c>
      <c r="C250" s="163"/>
      <c r="D250" s="139"/>
      <c r="E250" s="165"/>
      <c r="F250" s="149"/>
      <c r="G250" s="175" t="s">
        <v>598</v>
      </c>
      <c r="H250" s="131" t="s">
        <v>599</v>
      </c>
      <c r="I250" s="131"/>
      <c r="J250" s="131"/>
      <c r="K250" s="132" t="s">
        <v>173</v>
      </c>
      <c r="L250" s="133" t="s">
        <v>600</v>
      </c>
      <c r="M250" s="134"/>
      <c r="N250" s="135" t="s">
        <v>84</v>
      </c>
      <c r="O250" s="135" t="s">
        <v>86</v>
      </c>
      <c r="P250" s="135" t="s">
        <v>86</v>
      </c>
      <c r="Q250" s="135" t="s">
        <v>86</v>
      </c>
      <c r="R250" s="136" t="s">
        <v>157</v>
      </c>
      <c r="S250" s="137"/>
      <c r="T250" s="137"/>
      <c r="U250" s="106"/>
      <c r="V250" s="111"/>
      <c r="W250" s="106"/>
      <c r="X250" s="106"/>
      <c r="Y250" s="106"/>
      <c r="Z250" s="106"/>
      <c r="AA250" s="106"/>
      <c r="AB250" s="106"/>
      <c r="AC250" s="106"/>
      <c r="AD250" s="110"/>
      <c r="AE250" s="110"/>
      <c r="AF250" s="110"/>
    </row>
    <row r="251">
      <c r="A251" s="106"/>
      <c r="B251" s="127">
        <f t="shared" si="1"/>
        <v>248</v>
      </c>
      <c r="C251" s="163"/>
      <c r="D251" s="139"/>
      <c r="E251" s="165"/>
      <c r="F251" s="155"/>
      <c r="G251" s="175" t="s">
        <v>601</v>
      </c>
      <c r="H251" s="131" t="s">
        <v>599</v>
      </c>
      <c r="I251" s="131"/>
      <c r="J251" s="131"/>
      <c r="K251" s="132" t="s">
        <v>173</v>
      </c>
      <c r="L251" s="132" t="s">
        <v>173</v>
      </c>
      <c r="M251" s="134"/>
      <c r="N251" s="135" t="s">
        <v>84</v>
      </c>
      <c r="O251" s="135" t="s">
        <v>86</v>
      </c>
      <c r="P251" s="135" t="s">
        <v>86</v>
      </c>
      <c r="Q251" s="135" t="s">
        <v>86</v>
      </c>
      <c r="R251" s="136" t="s">
        <v>157</v>
      </c>
      <c r="S251" s="137"/>
      <c r="T251" s="137"/>
      <c r="U251" s="106"/>
      <c r="V251" s="111"/>
      <c r="W251" s="106"/>
      <c r="X251" s="106"/>
      <c r="Y251" s="106"/>
      <c r="Z251" s="106"/>
      <c r="AA251" s="106"/>
      <c r="AB251" s="106"/>
      <c r="AC251" s="106"/>
      <c r="AD251" s="110"/>
      <c r="AE251" s="110"/>
      <c r="AF251" s="110"/>
    </row>
    <row r="252">
      <c r="A252" s="106"/>
      <c r="B252" s="127">
        <f t="shared" si="1"/>
        <v>249</v>
      </c>
      <c r="C252" s="163"/>
      <c r="D252" s="139"/>
      <c r="E252" s="139"/>
      <c r="F252" s="142" t="s">
        <v>179</v>
      </c>
      <c r="G252" s="132"/>
      <c r="H252" s="131"/>
      <c r="I252" s="131"/>
      <c r="J252" s="131"/>
      <c r="K252" s="132" t="s">
        <v>602</v>
      </c>
      <c r="L252" s="133" t="s">
        <v>603</v>
      </c>
      <c r="M252" s="134"/>
      <c r="N252" s="135" t="s">
        <v>84</v>
      </c>
      <c r="O252" s="135" t="s">
        <v>86</v>
      </c>
      <c r="P252" s="135" t="s">
        <v>86</v>
      </c>
      <c r="Q252" s="135" t="s">
        <v>86</v>
      </c>
      <c r="R252" s="136" t="s">
        <v>157</v>
      </c>
      <c r="S252" s="137"/>
      <c r="T252" s="137"/>
      <c r="U252" s="106"/>
      <c r="V252" s="111"/>
      <c r="W252" s="106"/>
      <c r="X252" s="106"/>
      <c r="Y252" s="106"/>
      <c r="Z252" s="106"/>
      <c r="AA252" s="106"/>
      <c r="AB252" s="106"/>
      <c r="AC252" s="106"/>
      <c r="AD252" s="110"/>
      <c r="AE252" s="110"/>
      <c r="AF252" s="110"/>
    </row>
    <row r="253">
      <c r="A253" s="106"/>
      <c r="B253" s="127">
        <f t="shared" si="1"/>
        <v>250</v>
      </c>
      <c r="C253" s="163"/>
      <c r="D253" s="139"/>
      <c r="E253" s="129" t="s">
        <v>604</v>
      </c>
      <c r="F253" s="146" t="s">
        <v>78</v>
      </c>
      <c r="G253" s="130" t="s">
        <v>605</v>
      </c>
      <c r="H253" s="132" t="s">
        <v>592</v>
      </c>
      <c r="I253" s="131"/>
      <c r="J253" s="131"/>
      <c r="K253" s="132" t="s">
        <v>606</v>
      </c>
      <c r="L253" s="133" t="s">
        <v>594</v>
      </c>
      <c r="M253" s="134"/>
      <c r="N253" s="135" t="s">
        <v>84</v>
      </c>
      <c r="O253" s="135" t="s">
        <v>86</v>
      </c>
      <c r="P253" s="135" t="s">
        <v>86</v>
      </c>
      <c r="Q253" s="135" t="s">
        <v>86</v>
      </c>
      <c r="R253" s="136" t="s">
        <v>157</v>
      </c>
      <c r="S253" s="137"/>
      <c r="T253" s="137"/>
      <c r="U253" s="106"/>
      <c r="V253" s="111"/>
      <c r="W253" s="106"/>
      <c r="X253" s="106"/>
      <c r="Y253" s="106"/>
      <c r="Z253" s="106"/>
      <c r="AA253" s="106"/>
      <c r="AB253" s="106"/>
      <c r="AC253" s="106"/>
      <c r="AD253" s="110"/>
      <c r="AE253" s="110"/>
      <c r="AF253" s="110"/>
    </row>
    <row r="254">
      <c r="A254" s="106"/>
      <c r="B254" s="127">
        <f t="shared" si="1"/>
        <v>251</v>
      </c>
      <c r="C254" s="163"/>
      <c r="D254" s="139"/>
      <c r="E254" s="139"/>
      <c r="F254" s="149"/>
      <c r="G254" s="130" t="s">
        <v>607</v>
      </c>
      <c r="H254" s="132" t="s">
        <v>592</v>
      </c>
      <c r="I254" s="131"/>
      <c r="J254" s="131"/>
      <c r="K254" s="132" t="s">
        <v>173</v>
      </c>
      <c r="L254" s="132" t="s">
        <v>173</v>
      </c>
      <c r="M254" s="134"/>
      <c r="N254" s="135" t="s">
        <v>84</v>
      </c>
      <c r="O254" s="135" t="s">
        <v>86</v>
      </c>
      <c r="P254" s="135" t="s">
        <v>86</v>
      </c>
      <c r="Q254" s="135" t="s">
        <v>86</v>
      </c>
      <c r="R254" s="136" t="s">
        <v>157</v>
      </c>
      <c r="S254" s="137"/>
      <c r="T254" s="137"/>
      <c r="U254" s="106"/>
      <c r="V254" s="111"/>
      <c r="W254" s="106"/>
      <c r="X254" s="106"/>
      <c r="Y254" s="106"/>
      <c r="Z254" s="106"/>
      <c r="AA254" s="106"/>
      <c r="AB254" s="106"/>
      <c r="AC254" s="106"/>
      <c r="AD254" s="110"/>
      <c r="AE254" s="110"/>
      <c r="AF254" s="110"/>
    </row>
    <row r="255">
      <c r="A255" s="106"/>
      <c r="B255" s="127">
        <f t="shared" si="1"/>
        <v>252</v>
      </c>
      <c r="C255" s="163"/>
      <c r="D255" s="139"/>
      <c r="E255" s="139"/>
      <c r="F255" s="149"/>
      <c r="G255" s="130" t="s">
        <v>608</v>
      </c>
      <c r="H255" s="132" t="s">
        <v>592</v>
      </c>
      <c r="I255" s="131"/>
      <c r="J255" s="131"/>
      <c r="K255" s="132" t="s">
        <v>173</v>
      </c>
      <c r="L255" s="132" t="s">
        <v>173</v>
      </c>
      <c r="M255" s="134"/>
      <c r="N255" s="135" t="s">
        <v>84</v>
      </c>
      <c r="O255" s="135" t="s">
        <v>86</v>
      </c>
      <c r="P255" s="135" t="s">
        <v>86</v>
      </c>
      <c r="Q255" s="135" t="s">
        <v>86</v>
      </c>
      <c r="R255" s="136" t="s">
        <v>157</v>
      </c>
      <c r="S255" s="137"/>
      <c r="T255" s="137"/>
      <c r="U255" s="106"/>
      <c r="V255" s="111"/>
      <c r="W255" s="106"/>
      <c r="X255" s="106"/>
      <c r="Y255" s="106"/>
      <c r="Z255" s="106"/>
      <c r="AA255" s="106"/>
      <c r="AB255" s="106"/>
      <c r="AC255" s="106"/>
      <c r="AD255" s="110"/>
      <c r="AE255" s="110"/>
      <c r="AF255" s="110"/>
    </row>
    <row r="256">
      <c r="A256" s="106"/>
      <c r="B256" s="127">
        <f t="shared" si="1"/>
        <v>253</v>
      </c>
      <c r="C256" s="163"/>
      <c r="D256" s="139"/>
      <c r="E256" s="139"/>
      <c r="F256" s="149"/>
      <c r="G256" s="130" t="s">
        <v>597</v>
      </c>
      <c r="H256" s="132" t="s">
        <v>592</v>
      </c>
      <c r="I256" s="131"/>
      <c r="J256" s="131"/>
      <c r="K256" s="132" t="s">
        <v>173</v>
      </c>
      <c r="L256" s="132" t="s">
        <v>173</v>
      </c>
      <c r="M256" s="134"/>
      <c r="N256" s="135" t="s">
        <v>84</v>
      </c>
      <c r="O256" s="135" t="s">
        <v>86</v>
      </c>
      <c r="P256" s="135" t="s">
        <v>86</v>
      </c>
      <c r="Q256" s="135" t="s">
        <v>86</v>
      </c>
      <c r="R256" s="136" t="s">
        <v>157</v>
      </c>
      <c r="S256" s="137"/>
      <c r="T256" s="137"/>
      <c r="U256" s="106"/>
      <c r="V256" s="111"/>
      <c r="W256" s="106"/>
      <c r="X256" s="106"/>
      <c r="Y256" s="106"/>
      <c r="Z256" s="106"/>
      <c r="AA256" s="106"/>
      <c r="AB256" s="106"/>
      <c r="AC256" s="106"/>
      <c r="AD256" s="110"/>
      <c r="AE256" s="110"/>
      <c r="AF256" s="110"/>
    </row>
    <row r="257">
      <c r="A257" s="106"/>
      <c r="B257" s="127">
        <f t="shared" si="1"/>
        <v>254</v>
      </c>
      <c r="C257" s="163"/>
      <c r="D257" s="139"/>
      <c r="E257" s="139"/>
      <c r="F257" s="149"/>
      <c r="G257" s="198" t="s">
        <v>598</v>
      </c>
      <c r="H257" s="132" t="s">
        <v>599</v>
      </c>
      <c r="I257" s="131"/>
      <c r="J257" s="131"/>
      <c r="K257" s="132" t="s">
        <v>173</v>
      </c>
      <c r="L257" s="133" t="s">
        <v>600</v>
      </c>
      <c r="M257" s="134"/>
      <c r="N257" s="135" t="s">
        <v>84</v>
      </c>
      <c r="O257" s="135" t="s">
        <v>86</v>
      </c>
      <c r="P257" s="135" t="s">
        <v>86</v>
      </c>
      <c r="Q257" s="135" t="s">
        <v>86</v>
      </c>
      <c r="R257" s="136" t="s">
        <v>157</v>
      </c>
      <c r="S257" s="137"/>
      <c r="T257" s="137"/>
      <c r="U257" s="106"/>
      <c r="V257" s="111"/>
      <c r="W257" s="106"/>
      <c r="X257" s="106"/>
      <c r="Y257" s="106"/>
      <c r="Z257" s="106"/>
      <c r="AA257" s="106"/>
      <c r="AB257" s="106"/>
      <c r="AC257" s="106"/>
      <c r="AD257" s="110"/>
      <c r="AE257" s="110"/>
      <c r="AF257" s="110"/>
    </row>
    <row r="258">
      <c r="A258" s="106"/>
      <c r="B258" s="127">
        <f t="shared" si="1"/>
        <v>255</v>
      </c>
      <c r="C258" s="163"/>
      <c r="D258" s="139"/>
      <c r="E258" s="139"/>
      <c r="F258" s="155"/>
      <c r="G258" s="130" t="s">
        <v>609</v>
      </c>
      <c r="H258" s="132" t="s">
        <v>599</v>
      </c>
      <c r="I258" s="131"/>
      <c r="J258" s="131"/>
      <c r="K258" s="132" t="s">
        <v>173</v>
      </c>
      <c r="L258" s="132" t="s">
        <v>173</v>
      </c>
      <c r="M258" s="134"/>
      <c r="N258" s="135" t="s">
        <v>84</v>
      </c>
      <c r="O258" s="135" t="s">
        <v>86</v>
      </c>
      <c r="P258" s="135" t="s">
        <v>86</v>
      </c>
      <c r="Q258" s="135" t="s">
        <v>86</v>
      </c>
      <c r="R258" s="136" t="s">
        <v>157</v>
      </c>
      <c r="S258" s="137"/>
      <c r="T258" s="137"/>
      <c r="U258" s="106"/>
      <c r="V258" s="111"/>
      <c r="W258" s="106"/>
      <c r="X258" s="106"/>
      <c r="Y258" s="106"/>
      <c r="Z258" s="106"/>
      <c r="AA258" s="106"/>
      <c r="AB258" s="106"/>
      <c r="AC258" s="106"/>
      <c r="AD258" s="110"/>
      <c r="AE258" s="110"/>
      <c r="AF258" s="110"/>
    </row>
    <row r="259">
      <c r="A259" s="106"/>
      <c r="B259" s="127">
        <f t="shared" si="1"/>
        <v>256</v>
      </c>
      <c r="C259" s="163"/>
      <c r="D259" s="139"/>
      <c r="E259" s="141"/>
      <c r="F259" s="130" t="s">
        <v>179</v>
      </c>
      <c r="G259" s="132"/>
      <c r="H259" s="131"/>
      <c r="I259" s="131"/>
      <c r="J259" s="131"/>
      <c r="K259" s="132" t="s">
        <v>610</v>
      </c>
      <c r="L259" s="133" t="s">
        <v>603</v>
      </c>
      <c r="M259" s="134"/>
      <c r="N259" s="135" t="s">
        <v>84</v>
      </c>
      <c r="O259" s="135" t="s">
        <v>86</v>
      </c>
      <c r="P259" s="135" t="s">
        <v>86</v>
      </c>
      <c r="Q259" s="135" t="s">
        <v>86</v>
      </c>
      <c r="R259" s="136" t="s">
        <v>157</v>
      </c>
      <c r="S259" s="137"/>
      <c r="T259" s="137"/>
      <c r="U259" s="106"/>
      <c r="V259" s="111"/>
      <c r="W259" s="106"/>
      <c r="X259" s="106"/>
      <c r="Y259" s="106"/>
      <c r="Z259" s="106"/>
      <c r="AA259" s="106"/>
      <c r="AB259" s="106"/>
      <c r="AC259" s="106"/>
      <c r="AD259" s="110"/>
      <c r="AE259" s="110"/>
      <c r="AF259" s="110"/>
    </row>
    <row r="260">
      <c r="A260" s="106"/>
      <c r="B260" s="127">
        <f t="shared" si="1"/>
        <v>257</v>
      </c>
      <c r="C260" s="163"/>
      <c r="D260" s="139"/>
      <c r="E260" s="130" t="s">
        <v>174</v>
      </c>
      <c r="F260" s="131"/>
      <c r="G260" s="131"/>
      <c r="H260" s="131"/>
      <c r="I260" s="131"/>
      <c r="J260" s="131"/>
      <c r="K260" s="132" t="s">
        <v>182</v>
      </c>
      <c r="L260" s="133" t="s">
        <v>584</v>
      </c>
      <c r="M260" s="134"/>
      <c r="N260" s="135" t="s">
        <v>84</v>
      </c>
      <c r="O260" s="135" t="s">
        <v>86</v>
      </c>
      <c r="P260" s="135" t="s">
        <v>86</v>
      </c>
      <c r="Q260" s="135" t="s">
        <v>86</v>
      </c>
      <c r="R260" s="136" t="s">
        <v>157</v>
      </c>
      <c r="S260" s="137"/>
      <c r="T260" s="137"/>
      <c r="U260" s="106"/>
      <c r="V260" s="111"/>
      <c r="W260" s="106"/>
      <c r="X260" s="106"/>
      <c r="Y260" s="106"/>
      <c r="Z260" s="106"/>
      <c r="AA260" s="106"/>
      <c r="AB260" s="106"/>
      <c r="AC260" s="106"/>
      <c r="AD260" s="110"/>
      <c r="AE260" s="110"/>
      <c r="AF260" s="110"/>
    </row>
    <row r="261">
      <c r="A261" s="106"/>
      <c r="B261" s="127">
        <f t="shared" si="1"/>
        <v>258</v>
      </c>
      <c r="C261" s="163"/>
      <c r="D261" s="139"/>
      <c r="E261" s="130" t="s">
        <v>184</v>
      </c>
      <c r="F261" s="131"/>
      <c r="G261" s="131"/>
      <c r="H261" s="131"/>
      <c r="I261" s="131"/>
      <c r="J261" s="131"/>
      <c r="K261" s="132" t="s">
        <v>185</v>
      </c>
      <c r="L261" s="133" t="s">
        <v>584</v>
      </c>
      <c r="M261" s="134"/>
      <c r="N261" s="135" t="s">
        <v>84</v>
      </c>
      <c r="O261" s="135" t="s">
        <v>86</v>
      </c>
      <c r="P261" s="135" t="s">
        <v>86</v>
      </c>
      <c r="Q261" s="135" t="s">
        <v>86</v>
      </c>
      <c r="R261" s="136" t="s">
        <v>157</v>
      </c>
      <c r="S261" s="137"/>
      <c r="T261" s="137"/>
      <c r="U261" s="106"/>
      <c r="V261" s="111"/>
      <c r="W261" s="106"/>
      <c r="X261" s="106"/>
      <c r="Y261" s="106"/>
      <c r="Z261" s="106"/>
      <c r="AA261" s="106"/>
      <c r="AB261" s="106"/>
      <c r="AC261" s="106"/>
      <c r="AD261" s="110"/>
      <c r="AE261" s="110"/>
      <c r="AF261" s="110"/>
    </row>
    <row r="262">
      <c r="A262" s="106"/>
      <c r="B262" s="127">
        <f t="shared" si="1"/>
        <v>259</v>
      </c>
      <c r="C262" s="144" t="s">
        <v>611</v>
      </c>
      <c r="D262" s="129" t="s">
        <v>612</v>
      </c>
      <c r="E262" s="129" t="s">
        <v>613</v>
      </c>
      <c r="F262" s="143"/>
      <c r="G262" s="131"/>
      <c r="H262" s="131"/>
      <c r="I262" s="131"/>
      <c r="J262" s="131"/>
      <c r="K262" s="132" t="s">
        <v>614</v>
      </c>
      <c r="L262" s="133" t="s">
        <v>615</v>
      </c>
      <c r="M262" s="134"/>
      <c r="N262" s="135" t="s">
        <v>84</v>
      </c>
      <c r="O262" s="135" t="s">
        <v>86</v>
      </c>
      <c r="P262" s="135" t="s">
        <v>86</v>
      </c>
      <c r="Q262" s="135" t="s">
        <v>86</v>
      </c>
      <c r="R262" s="136" t="s">
        <v>157</v>
      </c>
      <c r="S262" s="137"/>
      <c r="T262" s="137"/>
      <c r="U262" s="106"/>
      <c r="V262" s="111"/>
      <c r="W262" s="106"/>
      <c r="X262" s="106"/>
      <c r="Y262" s="106"/>
      <c r="Z262" s="106"/>
      <c r="AA262" s="106"/>
      <c r="AB262" s="106"/>
      <c r="AC262" s="106"/>
      <c r="AD262" s="110"/>
      <c r="AE262" s="110"/>
      <c r="AF262" s="110"/>
    </row>
    <row r="263">
      <c r="A263" s="106"/>
      <c r="B263" s="127">
        <f t="shared" si="1"/>
        <v>260</v>
      </c>
      <c r="C263" s="147"/>
      <c r="D263" s="139"/>
      <c r="E263" s="129" t="s">
        <v>616</v>
      </c>
      <c r="F263" s="129" t="s">
        <v>617</v>
      </c>
      <c r="G263" s="130" t="s">
        <v>618</v>
      </c>
      <c r="H263" s="131"/>
      <c r="I263" s="131"/>
      <c r="J263" s="131"/>
      <c r="K263" s="132" t="s">
        <v>619</v>
      </c>
      <c r="L263" s="133" t="s">
        <v>620</v>
      </c>
      <c r="M263" s="134"/>
      <c r="N263" s="135" t="s">
        <v>84</v>
      </c>
      <c r="O263" s="135" t="s">
        <v>86</v>
      </c>
      <c r="P263" s="135" t="s">
        <v>86</v>
      </c>
      <c r="Q263" s="135" t="s">
        <v>86</v>
      </c>
      <c r="R263" s="136" t="s">
        <v>157</v>
      </c>
      <c r="S263" s="137"/>
      <c r="T263" s="137"/>
      <c r="U263" s="106"/>
      <c r="V263" s="111"/>
      <c r="W263" s="106"/>
      <c r="X263" s="106"/>
      <c r="Y263" s="106"/>
      <c r="Z263" s="106"/>
      <c r="AA263" s="106"/>
      <c r="AB263" s="106"/>
      <c r="AC263" s="106"/>
      <c r="AD263" s="110"/>
      <c r="AE263" s="110"/>
      <c r="AF263" s="110"/>
    </row>
    <row r="264">
      <c r="A264" s="106"/>
      <c r="B264" s="127">
        <f t="shared" si="1"/>
        <v>261</v>
      </c>
      <c r="C264" s="147"/>
      <c r="D264" s="139"/>
      <c r="E264" s="139"/>
      <c r="F264" s="139"/>
      <c r="G264" s="129" t="s">
        <v>621</v>
      </c>
      <c r="H264" s="131"/>
      <c r="I264" s="131"/>
      <c r="J264" s="131"/>
      <c r="K264" s="132" t="s">
        <v>622</v>
      </c>
      <c r="L264" s="133" t="s">
        <v>623</v>
      </c>
      <c r="M264" s="134"/>
      <c r="N264" s="135" t="s">
        <v>84</v>
      </c>
      <c r="O264" s="135" t="s">
        <v>86</v>
      </c>
      <c r="P264" s="135" t="s">
        <v>86</v>
      </c>
      <c r="Q264" s="135" t="s">
        <v>86</v>
      </c>
      <c r="R264" s="136" t="s">
        <v>157</v>
      </c>
      <c r="S264" s="137"/>
      <c r="T264" s="137"/>
      <c r="U264" s="106"/>
      <c r="V264" s="111"/>
      <c r="W264" s="106"/>
      <c r="X264" s="106"/>
      <c r="Y264" s="106"/>
      <c r="Z264" s="106"/>
      <c r="AA264" s="106"/>
      <c r="AB264" s="106"/>
      <c r="AC264" s="106"/>
      <c r="AD264" s="110"/>
      <c r="AE264" s="110"/>
      <c r="AF264" s="110"/>
    </row>
    <row r="265">
      <c r="A265" s="106"/>
      <c r="B265" s="127">
        <f t="shared" si="1"/>
        <v>262</v>
      </c>
      <c r="C265" s="147"/>
      <c r="D265" s="139"/>
      <c r="E265" s="139"/>
      <c r="F265" s="165"/>
      <c r="G265" s="146" t="s">
        <v>624</v>
      </c>
      <c r="H265" s="130" t="s">
        <v>625</v>
      </c>
      <c r="I265" s="131"/>
      <c r="J265" s="131"/>
      <c r="K265" s="132" t="s">
        <v>626</v>
      </c>
      <c r="L265" s="133" t="s">
        <v>627</v>
      </c>
      <c r="M265" s="134"/>
      <c r="N265" s="135" t="s">
        <v>84</v>
      </c>
      <c r="O265" s="135" t="s">
        <v>86</v>
      </c>
      <c r="P265" s="135" t="s">
        <v>86</v>
      </c>
      <c r="Q265" s="135" t="s">
        <v>86</v>
      </c>
      <c r="R265" s="136" t="s">
        <v>157</v>
      </c>
      <c r="S265" s="137"/>
      <c r="T265" s="137"/>
      <c r="U265" s="106"/>
      <c r="V265" s="111"/>
      <c r="W265" s="106"/>
      <c r="X265" s="106"/>
      <c r="Y265" s="106"/>
      <c r="Z265" s="106"/>
      <c r="AA265" s="106"/>
      <c r="AB265" s="106"/>
      <c r="AC265" s="106"/>
      <c r="AD265" s="110"/>
      <c r="AE265" s="110"/>
      <c r="AF265" s="110"/>
    </row>
    <row r="266">
      <c r="A266" s="106"/>
      <c r="B266" s="127">
        <f t="shared" si="1"/>
        <v>263</v>
      </c>
      <c r="C266" s="147"/>
      <c r="D266" s="139"/>
      <c r="E266" s="139"/>
      <c r="F266" s="165"/>
      <c r="G266" s="153"/>
      <c r="H266" s="130" t="s">
        <v>628</v>
      </c>
      <c r="I266" s="131"/>
      <c r="J266" s="131"/>
      <c r="K266" s="132" t="s">
        <v>629</v>
      </c>
      <c r="L266" s="133" t="s">
        <v>630</v>
      </c>
      <c r="M266" s="134"/>
      <c r="N266" s="135" t="s">
        <v>84</v>
      </c>
      <c r="O266" s="135" t="s">
        <v>86</v>
      </c>
      <c r="P266" s="135" t="s">
        <v>86</v>
      </c>
      <c r="Q266" s="135" t="s">
        <v>86</v>
      </c>
      <c r="R266" s="136" t="s">
        <v>157</v>
      </c>
      <c r="S266" s="137"/>
      <c r="T266" s="137"/>
      <c r="U266" s="106"/>
      <c r="V266" s="111"/>
      <c r="W266" s="106"/>
      <c r="X266" s="106"/>
      <c r="Y266" s="106"/>
      <c r="Z266" s="106"/>
      <c r="AA266" s="106"/>
      <c r="AB266" s="106"/>
      <c r="AC266" s="106"/>
      <c r="AD266" s="110"/>
      <c r="AE266" s="110"/>
      <c r="AF266" s="110"/>
    </row>
    <row r="267">
      <c r="A267" s="106"/>
      <c r="B267" s="127">
        <f t="shared" si="1"/>
        <v>264</v>
      </c>
      <c r="C267" s="147"/>
      <c r="D267" s="139"/>
      <c r="E267" s="139"/>
      <c r="F267" s="139"/>
      <c r="G267" s="140" t="s">
        <v>631</v>
      </c>
      <c r="H267" s="132"/>
      <c r="I267" s="131"/>
      <c r="J267" s="131"/>
      <c r="K267" s="132" t="s">
        <v>632</v>
      </c>
      <c r="L267" s="133" t="s">
        <v>633</v>
      </c>
      <c r="M267" s="134"/>
      <c r="N267" s="135" t="s">
        <v>84</v>
      </c>
      <c r="O267" s="135" t="s">
        <v>86</v>
      </c>
      <c r="P267" s="135" t="s">
        <v>86</v>
      </c>
      <c r="Q267" s="135" t="s">
        <v>86</v>
      </c>
      <c r="R267" s="136" t="s">
        <v>157</v>
      </c>
      <c r="S267" s="137"/>
      <c r="T267" s="137"/>
      <c r="U267" s="106"/>
      <c r="V267" s="111"/>
      <c r="W267" s="106"/>
      <c r="X267" s="106"/>
      <c r="Y267" s="106"/>
      <c r="Z267" s="106"/>
      <c r="AA267" s="106"/>
      <c r="AB267" s="106"/>
      <c r="AC267" s="106"/>
      <c r="AD267" s="110"/>
      <c r="AE267" s="110"/>
      <c r="AF267" s="110"/>
    </row>
    <row r="268">
      <c r="A268" s="106"/>
      <c r="B268" s="127">
        <f t="shared" si="1"/>
        <v>265</v>
      </c>
      <c r="C268" s="147"/>
      <c r="D268" s="139"/>
      <c r="E268" s="139"/>
      <c r="F268" s="165"/>
      <c r="G268" s="146" t="s">
        <v>179</v>
      </c>
      <c r="H268" s="130" t="s">
        <v>634</v>
      </c>
      <c r="I268" s="131"/>
      <c r="J268" s="131"/>
      <c r="K268" s="132" t="s">
        <v>635</v>
      </c>
      <c r="L268" s="133" t="s">
        <v>636</v>
      </c>
      <c r="M268" s="134"/>
      <c r="N268" s="135" t="s">
        <v>84</v>
      </c>
      <c r="O268" s="135" t="s">
        <v>86</v>
      </c>
      <c r="P268" s="135" t="s">
        <v>86</v>
      </c>
      <c r="Q268" s="135" t="s">
        <v>86</v>
      </c>
      <c r="R268" s="136" t="s">
        <v>157</v>
      </c>
      <c r="S268" s="137"/>
      <c r="T268" s="137"/>
      <c r="U268" s="106"/>
      <c r="V268" s="111"/>
      <c r="W268" s="106"/>
      <c r="X268" s="106"/>
      <c r="Y268" s="106"/>
      <c r="Z268" s="106"/>
      <c r="AA268" s="106"/>
      <c r="AB268" s="106"/>
      <c r="AC268" s="106"/>
      <c r="AD268" s="110"/>
      <c r="AE268" s="110"/>
      <c r="AF268" s="110"/>
    </row>
    <row r="269">
      <c r="A269" s="106"/>
      <c r="B269" s="127">
        <f t="shared" si="1"/>
        <v>266</v>
      </c>
      <c r="C269" s="147"/>
      <c r="D269" s="139"/>
      <c r="E269" s="139"/>
      <c r="F269" s="165"/>
      <c r="G269" s="151"/>
      <c r="H269" s="130" t="s">
        <v>637</v>
      </c>
      <c r="I269" s="131"/>
      <c r="J269" s="131"/>
      <c r="K269" s="132" t="s">
        <v>638</v>
      </c>
      <c r="L269" s="133" t="s">
        <v>639</v>
      </c>
      <c r="M269" s="134"/>
      <c r="N269" s="135" t="s">
        <v>84</v>
      </c>
      <c r="O269" s="135" t="s">
        <v>86</v>
      </c>
      <c r="P269" s="135" t="s">
        <v>86</v>
      </c>
      <c r="Q269" s="135" t="s">
        <v>86</v>
      </c>
      <c r="R269" s="136" t="s">
        <v>157</v>
      </c>
      <c r="S269" s="137"/>
      <c r="T269" s="137"/>
      <c r="U269" s="106"/>
      <c r="V269" s="111"/>
      <c r="W269" s="106"/>
      <c r="X269" s="106"/>
      <c r="Y269" s="106"/>
      <c r="Z269" s="106"/>
      <c r="AA269" s="106"/>
      <c r="AB269" s="106"/>
      <c r="AC269" s="106"/>
      <c r="AD269" s="110"/>
      <c r="AE269" s="110"/>
      <c r="AF269" s="110"/>
    </row>
    <row r="270">
      <c r="A270" s="106"/>
      <c r="B270" s="127">
        <f t="shared" si="1"/>
        <v>267</v>
      </c>
      <c r="C270" s="147"/>
      <c r="D270" s="139"/>
      <c r="E270" s="139"/>
      <c r="F270" s="129" t="s">
        <v>640</v>
      </c>
      <c r="G270" s="130" t="s">
        <v>618</v>
      </c>
      <c r="H270" s="130" t="s">
        <v>641</v>
      </c>
      <c r="I270" s="131"/>
      <c r="J270" s="131"/>
      <c r="K270" s="132" t="s">
        <v>642</v>
      </c>
      <c r="L270" s="133" t="s">
        <v>643</v>
      </c>
      <c r="M270" s="134"/>
      <c r="N270" s="135" t="s">
        <v>84</v>
      </c>
      <c r="O270" s="135" t="s">
        <v>86</v>
      </c>
      <c r="P270" s="135" t="s">
        <v>86</v>
      </c>
      <c r="Q270" s="135" t="s">
        <v>86</v>
      </c>
      <c r="R270" s="136" t="s">
        <v>157</v>
      </c>
      <c r="S270" s="137"/>
      <c r="T270" s="137"/>
      <c r="U270" s="106"/>
      <c r="V270" s="111"/>
      <c r="W270" s="106"/>
      <c r="X270" s="106"/>
      <c r="Y270" s="106"/>
      <c r="Z270" s="106"/>
      <c r="AA270" s="106"/>
      <c r="AB270" s="106"/>
      <c r="AC270" s="106"/>
      <c r="AD270" s="110"/>
      <c r="AE270" s="110"/>
      <c r="AF270" s="110"/>
    </row>
    <row r="271">
      <c r="A271" s="106"/>
      <c r="B271" s="127">
        <f t="shared" si="1"/>
        <v>268</v>
      </c>
      <c r="C271" s="147"/>
      <c r="D271" s="139"/>
      <c r="E271" s="139"/>
      <c r="F271" s="139"/>
      <c r="G271" s="140" t="s">
        <v>621</v>
      </c>
      <c r="H271" s="131"/>
      <c r="I271" s="131"/>
      <c r="J271" s="131"/>
      <c r="K271" s="132" t="s">
        <v>622</v>
      </c>
      <c r="L271" s="133" t="s">
        <v>623</v>
      </c>
      <c r="M271" s="134"/>
      <c r="N271" s="135" t="s">
        <v>84</v>
      </c>
      <c r="O271" s="135" t="s">
        <v>86</v>
      </c>
      <c r="P271" s="135" t="s">
        <v>86</v>
      </c>
      <c r="Q271" s="135" t="s">
        <v>86</v>
      </c>
      <c r="R271" s="136" t="s">
        <v>157</v>
      </c>
      <c r="S271" s="137"/>
      <c r="T271" s="137"/>
      <c r="U271" s="106"/>
      <c r="V271" s="111"/>
      <c r="W271" s="106"/>
      <c r="X271" s="106"/>
      <c r="Y271" s="106"/>
      <c r="Z271" s="106"/>
      <c r="AA271" s="106"/>
      <c r="AB271" s="106"/>
      <c r="AC271" s="106"/>
      <c r="AD271" s="110"/>
      <c r="AE271" s="110"/>
      <c r="AF271" s="110"/>
    </row>
    <row r="272">
      <c r="A272" s="106"/>
      <c r="B272" s="127">
        <f t="shared" si="1"/>
        <v>269</v>
      </c>
      <c r="C272" s="147"/>
      <c r="D272" s="139"/>
      <c r="E272" s="139"/>
      <c r="F272" s="165"/>
      <c r="G272" s="146" t="s">
        <v>624</v>
      </c>
      <c r="H272" s="130" t="s">
        <v>625</v>
      </c>
      <c r="I272" s="131"/>
      <c r="J272" s="131"/>
      <c r="K272" s="132" t="s">
        <v>626</v>
      </c>
      <c r="L272" s="133" t="s">
        <v>627</v>
      </c>
      <c r="M272" s="134"/>
      <c r="N272" s="135" t="s">
        <v>84</v>
      </c>
      <c r="O272" s="135" t="s">
        <v>86</v>
      </c>
      <c r="P272" s="135" t="s">
        <v>86</v>
      </c>
      <c r="Q272" s="135" t="s">
        <v>86</v>
      </c>
      <c r="R272" s="136" t="s">
        <v>157</v>
      </c>
      <c r="S272" s="137"/>
      <c r="T272" s="137"/>
      <c r="U272" s="106"/>
      <c r="V272" s="111"/>
      <c r="W272" s="106"/>
      <c r="X272" s="106"/>
      <c r="Y272" s="106"/>
      <c r="Z272" s="106"/>
      <c r="AA272" s="106"/>
      <c r="AB272" s="106"/>
      <c r="AC272" s="106"/>
      <c r="AD272" s="110"/>
      <c r="AE272" s="110"/>
      <c r="AF272" s="110"/>
    </row>
    <row r="273">
      <c r="A273" s="106"/>
      <c r="B273" s="127">
        <f t="shared" si="1"/>
        <v>270</v>
      </c>
      <c r="C273" s="147"/>
      <c r="D273" s="139"/>
      <c r="E273" s="139"/>
      <c r="F273" s="165"/>
      <c r="G273" s="153"/>
      <c r="H273" s="130" t="s">
        <v>628</v>
      </c>
      <c r="I273" s="131"/>
      <c r="J273" s="131"/>
      <c r="K273" s="132" t="s">
        <v>629</v>
      </c>
      <c r="L273" s="133" t="s">
        <v>630</v>
      </c>
      <c r="M273" s="134"/>
      <c r="N273" s="135" t="s">
        <v>84</v>
      </c>
      <c r="O273" s="135" t="s">
        <v>86</v>
      </c>
      <c r="P273" s="135" t="s">
        <v>86</v>
      </c>
      <c r="Q273" s="135" t="s">
        <v>86</v>
      </c>
      <c r="R273" s="136" t="s">
        <v>157</v>
      </c>
      <c r="S273" s="137"/>
      <c r="T273" s="137"/>
      <c r="U273" s="106"/>
      <c r="V273" s="111"/>
      <c r="W273" s="106"/>
      <c r="X273" s="106"/>
      <c r="Y273" s="106"/>
      <c r="Z273" s="106"/>
      <c r="AA273" s="106"/>
      <c r="AB273" s="106"/>
      <c r="AC273" s="106"/>
      <c r="AD273" s="110"/>
      <c r="AE273" s="110"/>
      <c r="AF273" s="110"/>
    </row>
    <row r="274">
      <c r="A274" s="106"/>
      <c r="B274" s="127">
        <f t="shared" si="1"/>
        <v>271</v>
      </c>
      <c r="C274" s="147"/>
      <c r="D274" s="139"/>
      <c r="E274" s="139"/>
      <c r="F274" s="139"/>
      <c r="G274" s="140" t="s">
        <v>631</v>
      </c>
      <c r="H274" s="132"/>
      <c r="I274" s="131"/>
      <c r="J274" s="131"/>
      <c r="K274" s="132" t="s">
        <v>632</v>
      </c>
      <c r="L274" s="133" t="s">
        <v>633</v>
      </c>
      <c r="M274" s="134"/>
      <c r="N274" s="135" t="s">
        <v>84</v>
      </c>
      <c r="O274" s="135" t="s">
        <v>86</v>
      </c>
      <c r="P274" s="135" t="s">
        <v>86</v>
      </c>
      <c r="Q274" s="135" t="s">
        <v>86</v>
      </c>
      <c r="R274" s="136" t="s">
        <v>157</v>
      </c>
      <c r="S274" s="137"/>
      <c r="T274" s="137"/>
      <c r="U274" s="106"/>
      <c r="V274" s="111"/>
      <c r="W274" s="106"/>
      <c r="X274" s="106"/>
      <c r="Y274" s="106"/>
      <c r="Z274" s="106"/>
      <c r="AA274" s="106"/>
      <c r="AB274" s="106"/>
      <c r="AC274" s="106"/>
      <c r="AD274" s="110"/>
      <c r="AE274" s="110"/>
      <c r="AF274" s="110"/>
    </row>
    <row r="275">
      <c r="A275" s="106"/>
      <c r="B275" s="127">
        <f t="shared" si="1"/>
        <v>272</v>
      </c>
      <c r="C275" s="147"/>
      <c r="D275" s="139"/>
      <c r="E275" s="139"/>
      <c r="F275" s="165"/>
      <c r="G275" s="146" t="s">
        <v>179</v>
      </c>
      <c r="H275" s="130" t="s">
        <v>634</v>
      </c>
      <c r="I275" s="131"/>
      <c r="J275" s="131"/>
      <c r="K275" s="132" t="s">
        <v>635</v>
      </c>
      <c r="L275" s="133" t="s">
        <v>636</v>
      </c>
      <c r="M275" s="134"/>
      <c r="N275" s="135" t="s">
        <v>84</v>
      </c>
      <c r="O275" s="135" t="s">
        <v>86</v>
      </c>
      <c r="P275" s="135" t="s">
        <v>86</v>
      </c>
      <c r="Q275" s="135" t="s">
        <v>86</v>
      </c>
      <c r="R275" s="136" t="s">
        <v>157</v>
      </c>
      <c r="S275" s="137"/>
      <c r="T275" s="137"/>
      <c r="U275" s="106"/>
      <c r="V275" s="111"/>
      <c r="W275" s="106"/>
      <c r="X275" s="106"/>
      <c r="Y275" s="106"/>
      <c r="Z275" s="106"/>
      <c r="AA275" s="106"/>
      <c r="AB275" s="106"/>
      <c r="AC275" s="106"/>
      <c r="AD275" s="110"/>
      <c r="AE275" s="110"/>
      <c r="AF275" s="110"/>
    </row>
    <row r="276">
      <c r="A276" s="106"/>
      <c r="B276" s="127">
        <f t="shared" si="1"/>
        <v>273</v>
      </c>
      <c r="C276" s="147"/>
      <c r="D276" s="139"/>
      <c r="E276" s="141"/>
      <c r="F276" s="199"/>
      <c r="G276" s="153"/>
      <c r="H276" s="130" t="s">
        <v>637</v>
      </c>
      <c r="I276" s="131"/>
      <c r="J276" s="131"/>
      <c r="K276" s="132" t="s">
        <v>638</v>
      </c>
      <c r="L276" s="133" t="s">
        <v>639</v>
      </c>
      <c r="M276" s="134"/>
      <c r="N276" s="135" t="s">
        <v>84</v>
      </c>
      <c r="O276" s="135" t="s">
        <v>86</v>
      </c>
      <c r="P276" s="135" t="s">
        <v>86</v>
      </c>
      <c r="Q276" s="135" t="s">
        <v>86</v>
      </c>
      <c r="R276" s="136" t="s">
        <v>157</v>
      </c>
      <c r="S276" s="137"/>
      <c r="T276" s="137"/>
      <c r="U276" s="106"/>
      <c r="V276" s="111"/>
      <c r="W276" s="106"/>
      <c r="X276" s="106"/>
      <c r="Y276" s="106"/>
      <c r="Z276" s="106"/>
      <c r="AA276" s="106"/>
      <c r="AB276" s="106"/>
      <c r="AC276" s="106"/>
      <c r="AD276" s="110"/>
      <c r="AE276" s="110"/>
      <c r="AF276" s="110"/>
    </row>
    <row r="277">
      <c r="A277" s="106"/>
      <c r="B277" s="127">
        <f t="shared" si="1"/>
        <v>274</v>
      </c>
      <c r="C277" s="200"/>
      <c r="D277" s="139"/>
      <c r="E277" s="129" t="s">
        <v>644</v>
      </c>
      <c r="F277" s="129" t="s">
        <v>645</v>
      </c>
      <c r="G277" s="142"/>
      <c r="H277" s="131"/>
      <c r="I277" s="131"/>
      <c r="J277" s="131"/>
      <c r="K277" s="132" t="s">
        <v>646</v>
      </c>
      <c r="L277" s="133" t="s">
        <v>647</v>
      </c>
      <c r="M277" s="134"/>
      <c r="N277" s="135" t="s">
        <v>84</v>
      </c>
      <c r="O277" s="135" t="s">
        <v>86</v>
      </c>
      <c r="P277" s="135" t="s">
        <v>86</v>
      </c>
      <c r="Q277" s="135" t="s">
        <v>86</v>
      </c>
      <c r="R277" s="136" t="s">
        <v>157</v>
      </c>
      <c r="S277" s="137"/>
      <c r="T277" s="137"/>
      <c r="U277" s="106"/>
      <c r="V277" s="106"/>
      <c r="W277" s="106"/>
      <c r="X277" s="106"/>
      <c r="Y277" s="106"/>
      <c r="Z277" s="106"/>
      <c r="AA277" s="106"/>
      <c r="AB277" s="106"/>
      <c r="AC277" s="106"/>
      <c r="AD277" s="110"/>
      <c r="AE277" s="110"/>
      <c r="AF277" s="110"/>
    </row>
    <row r="278">
      <c r="A278" s="106"/>
      <c r="B278" s="127">
        <f t="shared" si="1"/>
        <v>275</v>
      </c>
      <c r="C278" s="159" t="s">
        <v>648</v>
      </c>
      <c r="D278" s="129" t="s">
        <v>649</v>
      </c>
      <c r="E278" s="129" t="s">
        <v>650</v>
      </c>
      <c r="F278" s="129" t="s">
        <v>651</v>
      </c>
      <c r="G278" s="132" t="s">
        <v>652</v>
      </c>
      <c r="H278" s="132"/>
      <c r="I278" s="201"/>
      <c r="J278" s="201"/>
      <c r="K278" s="132" t="s">
        <v>653</v>
      </c>
      <c r="L278" s="133" t="s">
        <v>654</v>
      </c>
      <c r="M278" s="134"/>
      <c r="N278" s="135" t="s">
        <v>84</v>
      </c>
      <c r="O278" s="135" t="s">
        <v>86</v>
      </c>
      <c r="P278" s="135" t="s">
        <v>86</v>
      </c>
      <c r="Q278" s="135" t="s">
        <v>86</v>
      </c>
      <c r="R278" s="136" t="s">
        <v>157</v>
      </c>
      <c r="S278" s="137"/>
      <c r="T278" s="137"/>
      <c r="U278" s="106"/>
      <c r="V278" s="106"/>
      <c r="W278" s="106"/>
      <c r="X278" s="106"/>
      <c r="Y278" s="106"/>
      <c r="Z278" s="106"/>
      <c r="AA278" s="106"/>
      <c r="AB278" s="106"/>
      <c r="AC278" s="106"/>
      <c r="AD278" s="110"/>
      <c r="AE278" s="110"/>
      <c r="AF278" s="110"/>
    </row>
    <row r="279">
      <c r="A279" s="106"/>
      <c r="B279" s="127">
        <f t="shared" si="1"/>
        <v>276</v>
      </c>
      <c r="C279" s="161"/>
      <c r="D279" s="202"/>
      <c r="E279" s="139"/>
      <c r="F279" s="141"/>
      <c r="G279" s="132" t="s">
        <v>655</v>
      </c>
      <c r="H279" s="132"/>
      <c r="I279" s="201"/>
      <c r="J279" s="201"/>
      <c r="K279" s="132" t="s">
        <v>656</v>
      </c>
      <c r="L279" s="133" t="s">
        <v>173</v>
      </c>
      <c r="M279" s="134"/>
      <c r="N279" s="135" t="s">
        <v>84</v>
      </c>
      <c r="O279" s="135" t="s">
        <v>86</v>
      </c>
      <c r="P279" s="135" t="s">
        <v>86</v>
      </c>
      <c r="Q279" s="135" t="s">
        <v>86</v>
      </c>
      <c r="R279" s="136" t="s">
        <v>157</v>
      </c>
      <c r="S279" s="137"/>
      <c r="T279" s="137"/>
      <c r="U279" s="106"/>
      <c r="V279" s="106"/>
      <c r="W279" s="106"/>
      <c r="X279" s="106"/>
      <c r="Y279" s="106"/>
      <c r="Z279" s="106"/>
      <c r="AA279" s="106"/>
      <c r="AB279" s="106"/>
      <c r="AC279" s="106"/>
      <c r="AD279" s="110"/>
      <c r="AE279" s="110"/>
      <c r="AF279" s="110"/>
    </row>
    <row r="280">
      <c r="A280" s="106"/>
      <c r="B280" s="127">
        <f t="shared" si="1"/>
        <v>277</v>
      </c>
      <c r="C280" s="161"/>
      <c r="D280" s="202"/>
      <c r="E280" s="139"/>
      <c r="F280" s="130" t="s">
        <v>657</v>
      </c>
      <c r="G280" s="131"/>
      <c r="H280" s="132"/>
      <c r="I280" s="201"/>
      <c r="J280" s="201"/>
      <c r="K280" s="132" t="s">
        <v>658</v>
      </c>
      <c r="L280" s="133" t="s">
        <v>659</v>
      </c>
      <c r="M280" s="134"/>
      <c r="N280" s="135" t="s">
        <v>84</v>
      </c>
      <c r="O280" s="135" t="s">
        <v>86</v>
      </c>
      <c r="P280" s="135" t="s">
        <v>86</v>
      </c>
      <c r="Q280" s="135" t="s">
        <v>86</v>
      </c>
      <c r="R280" s="136" t="s">
        <v>157</v>
      </c>
      <c r="S280" s="137"/>
      <c r="T280" s="137"/>
      <c r="U280" s="106"/>
      <c r="V280" s="106"/>
      <c r="W280" s="106"/>
      <c r="X280" s="106"/>
      <c r="Y280" s="106"/>
      <c r="Z280" s="106"/>
      <c r="AA280" s="106"/>
      <c r="AB280" s="106"/>
      <c r="AC280" s="106"/>
      <c r="AD280" s="110"/>
      <c r="AE280" s="110"/>
      <c r="AF280" s="110"/>
    </row>
    <row r="281">
      <c r="A281" s="106"/>
      <c r="B281" s="127">
        <f t="shared" si="1"/>
        <v>278</v>
      </c>
      <c r="C281" s="161"/>
      <c r="D281" s="202"/>
      <c r="E281" s="139"/>
      <c r="F281" s="130" t="s">
        <v>660</v>
      </c>
      <c r="G281" s="131"/>
      <c r="H281" s="132"/>
      <c r="I281" s="201"/>
      <c r="J281" s="201"/>
      <c r="K281" s="132" t="s">
        <v>661</v>
      </c>
      <c r="L281" s="133" t="s">
        <v>662</v>
      </c>
      <c r="M281" s="134"/>
      <c r="N281" s="135" t="s">
        <v>84</v>
      </c>
      <c r="O281" s="135" t="s">
        <v>86</v>
      </c>
      <c r="P281" s="135" t="s">
        <v>86</v>
      </c>
      <c r="Q281" s="135" t="s">
        <v>86</v>
      </c>
      <c r="R281" s="136" t="s">
        <v>157</v>
      </c>
      <c r="S281" s="137"/>
      <c r="T281" s="137"/>
      <c r="U281" s="106"/>
      <c r="V281" s="106"/>
      <c r="W281" s="106"/>
      <c r="X281" s="106"/>
      <c r="Y281" s="106"/>
      <c r="Z281" s="106"/>
      <c r="AA281" s="106"/>
      <c r="AB281" s="106"/>
      <c r="AC281" s="106"/>
      <c r="AD281" s="110"/>
      <c r="AE281" s="110"/>
      <c r="AF281" s="110"/>
    </row>
    <row r="282">
      <c r="A282" s="106"/>
      <c r="B282" s="127">
        <f t="shared" si="1"/>
        <v>279</v>
      </c>
      <c r="C282" s="161"/>
      <c r="D282" s="202"/>
      <c r="E282" s="139"/>
      <c r="F282" s="129" t="s">
        <v>663</v>
      </c>
      <c r="G282" s="132" t="s">
        <v>664</v>
      </c>
      <c r="H282" s="132"/>
      <c r="I282" s="201"/>
      <c r="J282" s="201"/>
      <c r="K282" s="132" t="s">
        <v>665</v>
      </c>
      <c r="L282" s="133" t="s">
        <v>666</v>
      </c>
      <c r="M282" s="134"/>
      <c r="N282" s="135" t="s">
        <v>84</v>
      </c>
      <c r="O282" s="135" t="s">
        <v>86</v>
      </c>
      <c r="P282" s="135" t="s">
        <v>86</v>
      </c>
      <c r="Q282" s="135" t="s">
        <v>86</v>
      </c>
      <c r="R282" s="136" t="s">
        <v>157</v>
      </c>
      <c r="S282" s="137"/>
      <c r="T282" s="137"/>
      <c r="U282" s="106"/>
      <c r="V282" s="106"/>
      <c r="W282" s="106"/>
      <c r="X282" s="106"/>
      <c r="Y282" s="106"/>
      <c r="Z282" s="106"/>
      <c r="AA282" s="106"/>
      <c r="AB282" s="106"/>
      <c r="AC282" s="106"/>
      <c r="AD282" s="110"/>
      <c r="AE282" s="110"/>
      <c r="AF282" s="110"/>
    </row>
    <row r="283">
      <c r="A283" s="106"/>
      <c r="B283" s="127">
        <f t="shared" si="1"/>
        <v>280</v>
      </c>
      <c r="C283" s="161"/>
      <c r="D283" s="202"/>
      <c r="E283" s="139"/>
      <c r="F283" s="140"/>
      <c r="G283" s="132" t="s">
        <v>667</v>
      </c>
      <c r="H283" s="132"/>
      <c r="I283" s="201"/>
      <c r="J283" s="201"/>
      <c r="K283" s="132" t="s">
        <v>668</v>
      </c>
      <c r="L283" s="133" t="s">
        <v>669</v>
      </c>
      <c r="M283" s="134"/>
      <c r="N283" s="135" t="s">
        <v>84</v>
      </c>
      <c r="O283" s="135" t="s">
        <v>86</v>
      </c>
      <c r="P283" s="135" t="s">
        <v>86</v>
      </c>
      <c r="Q283" s="135" t="s">
        <v>86</v>
      </c>
      <c r="R283" s="136" t="s">
        <v>157</v>
      </c>
      <c r="S283" s="137"/>
      <c r="T283" s="137"/>
      <c r="U283" s="106"/>
      <c r="V283" s="106"/>
      <c r="W283" s="106"/>
      <c r="X283" s="106"/>
      <c r="Y283" s="106"/>
      <c r="Z283" s="106"/>
      <c r="AA283" s="106"/>
      <c r="AB283" s="106"/>
      <c r="AC283" s="106"/>
      <c r="AD283" s="110"/>
      <c r="AE283" s="110"/>
      <c r="AF283" s="110"/>
    </row>
    <row r="284">
      <c r="A284" s="106"/>
      <c r="B284" s="127">
        <f t="shared" si="1"/>
        <v>281</v>
      </c>
      <c r="C284" s="161"/>
      <c r="D284" s="202"/>
      <c r="E284" s="139"/>
      <c r="F284" s="142"/>
      <c r="G284" s="132" t="s">
        <v>670</v>
      </c>
      <c r="H284" s="132"/>
      <c r="I284" s="201"/>
      <c r="J284" s="201"/>
      <c r="K284" s="132" t="s">
        <v>671</v>
      </c>
      <c r="L284" s="133" t="s">
        <v>672</v>
      </c>
      <c r="M284" s="134"/>
      <c r="N284" s="135" t="s">
        <v>84</v>
      </c>
      <c r="O284" s="135" t="s">
        <v>86</v>
      </c>
      <c r="P284" s="135" t="s">
        <v>86</v>
      </c>
      <c r="Q284" s="135" t="s">
        <v>86</v>
      </c>
      <c r="R284" s="136" t="s">
        <v>157</v>
      </c>
      <c r="S284" s="137"/>
      <c r="T284" s="137"/>
      <c r="U284" s="106"/>
      <c r="V284" s="106"/>
      <c r="W284" s="106"/>
      <c r="X284" s="106"/>
      <c r="Y284" s="106"/>
      <c r="Z284" s="106"/>
      <c r="AA284" s="106"/>
      <c r="AB284" s="106"/>
      <c r="AC284" s="106"/>
      <c r="AD284" s="110"/>
      <c r="AE284" s="110"/>
      <c r="AF284" s="110"/>
    </row>
    <row r="285">
      <c r="A285" s="106"/>
      <c r="B285" s="127">
        <f t="shared" si="1"/>
        <v>282</v>
      </c>
      <c r="C285" s="161"/>
      <c r="D285" s="202"/>
      <c r="E285" s="139"/>
      <c r="F285" s="129" t="s">
        <v>402</v>
      </c>
      <c r="G285" s="132" t="s">
        <v>673</v>
      </c>
      <c r="H285" s="132"/>
      <c r="I285" s="201"/>
      <c r="J285" s="201"/>
      <c r="K285" s="132" t="s">
        <v>674</v>
      </c>
      <c r="L285" s="133" t="s">
        <v>675</v>
      </c>
      <c r="M285" s="134"/>
      <c r="N285" s="135" t="s">
        <v>84</v>
      </c>
      <c r="O285" s="135" t="s">
        <v>86</v>
      </c>
      <c r="P285" s="135" t="s">
        <v>86</v>
      </c>
      <c r="Q285" s="135" t="s">
        <v>86</v>
      </c>
      <c r="R285" s="136" t="s">
        <v>157</v>
      </c>
      <c r="S285" s="137"/>
      <c r="T285" s="137"/>
      <c r="U285" s="106"/>
      <c r="V285" s="106"/>
      <c r="W285" s="106"/>
      <c r="X285" s="106"/>
      <c r="Y285" s="106"/>
      <c r="Z285" s="106"/>
      <c r="AA285" s="106"/>
      <c r="AB285" s="106"/>
      <c r="AC285" s="106"/>
      <c r="AD285" s="110"/>
      <c r="AE285" s="110"/>
      <c r="AF285" s="110"/>
    </row>
    <row r="286">
      <c r="A286" s="106"/>
      <c r="B286" s="127">
        <f t="shared" si="1"/>
        <v>283</v>
      </c>
      <c r="C286" s="161"/>
      <c r="D286" s="202"/>
      <c r="E286" s="139"/>
      <c r="F286" s="132" t="s">
        <v>401</v>
      </c>
      <c r="G286" s="131"/>
      <c r="H286" s="132"/>
      <c r="I286" s="201"/>
      <c r="J286" s="201"/>
      <c r="K286" s="132" t="s">
        <v>676</v>
      </c>
      <c r="L286" s="133" t="s">
        <v>677</v>
      </c>
      <c r="M286" s="134"/>
      <c r="N286" s="135" t="s">
        <v>84</v>
      </c>
      <c r="O286" s="135" t="s">
        <v>86</v>
      </c>
      <c r="P286" s="135" t="s">
        <v>86</v>
      </c>
      <c r="Q286" s="135" t="s">
        <v>86</v>
      </c>
      <c r="R286" s="136" t="s">
        <v>157</v>
      </c>
      <c r="S286" s="137"/>
      <c r="T286" s="137"/>
      <c r="U286" s="106"/>
      <c r="V286" s="106"/>
      <c r="W286" s="106"/>
      <c r="X286" s="106"/>
      <c r="Y286" s="106"/>
      <c r="Z286" s="106"/>
      <c r="AA286" s="106"/>
      <c r="AB286" s="106"/>
      <c r="AC286" s="106"/>
      <c r="AD286" s="110"/>
      <c r="AE286" s="110"/>
      <c r="AF286" s="110"/>
    </row>
    <row r="287">
      <c r="A287" s="106"/>
      <c r="B287" s="127">
        <f t="shared" si="1"/>
        <v>284</v>
      </c>
      <c r="C287" s="161"/>
      <c r="D287" s="202"/>
      <c r="E287" s="139"/>
      <c r="F287" s="132" t="s">
        <v>678</v>
      </c>
      <c r="G287" s="131"/>
      <c r="H287" s="132"/>
      <c r="I287" s="201"/>
      <c r="J287" s="201"/>
      <c r="K287" s="132" t="s">
        <v>679</v>
      </c>
      <c r="L287" s="133" t="s">
        <v>680</v>
      </c>
      <c r="M287" s="134"/>
      <c r="N287" s="135" t="s">
        <v>84</v>
      </c>
      <c r="O287" s="135" t="s">
        <v>86</v>
      </c>
      <c r="P287" s="135" t="s">
        <v>86</v>
      </c>
      <c r="Q287" s="135" t="s">
        <v>86</v>
      </c>
      <c r="R287" s="136" t="s">
        <v>157</v>
      </c>
      <c r="S287" s="137"/>
      <c r="T287" s="137"/>
      <c r="U287" s="106"/>
      <c r="V287" s="106"/>
      <c r="W287" s="106"/>
      <c r="X287" s="106"/>
      <c r="Y287" s="106"/>
      <c r="Z287" s="106"/>
      <c r="AA287" s="106"/>
      <c r="AB287" s="106"/>
      <c r="AC287" s="106"/>
      <c r="AD287" s="110"/>
      <c r="AE287" s="110"/>
      <c r="AF287" s="110"/>
    </row>
    <row r="288">
      <c r="A288" s="106"/>
      <c r="B288" s="127">
        <f t="shared" si="1"/>
        <v>285</v>
      </c>
      <c r="C288" s="161"/>
      <c r="D288" s="202"/>
      <c r="E288" s="139"/>
      <c r="F288" s="132" t="s">
        <v>681</v>
      </c>
      <c r="G288" s="132" t="s">
        <v>174</v>
      </c>
      <c r="H288" s="132"/>
      <c r="I288" s="201"/>
      <c r="J288" s="201"/>
      <c r="K288" s="132" t="s">
        <v>682</v>
      </c>
      <c r="L288" s="133" t="s">
        <v>683</v>
      </c>
      <c r="M288" s="134"/>
      <c r="N288" s="135" t="s">
        <v>84</v>
      </c>
      <c r="O288" s="135" t="s">
        <v>86</v>
      </c>
      <c r="P288" s="135" t="s">
        <v>86</v>
      </c>
      <c r="Q288" s="135" t="s">
        <v>86</v>
      </c>
      <c r="R288" s="136" t="s">
        <v>157</v>
      </c>
      <c r="S288" s="137"/>
      <c r="T288" s="137"/>
      <c r="U288" s="106"/>
      <c r="V288" s="106"/>
      <c r="W288" s="106"/>
      <c r="X288" s="106"/>
      <c r="Y288" s="106"/>
      <c r="Z288" s="106"/>
      <c r="AA288" s="106"/>
      <c r="AB288" s="106"/>
      <c r="AC288" s="106"/>
      <c r="AD288" s="110"/>
      <c r="AE288" s="110"/>
      <c r="AF288" s="110"/>
    </row>
    <row r="289">
      <c r="A289" s="106"/>
      <c r="B289" s="127">
        <f t="shared" si="1"/>
        <v>286</v>
      </c>
      <c r="C289" s="161"/>
      <c r="D289" s="202"/>
      <c r="E289" s="139"/>
      <c r="F289" s="129" t="s">
        <v>684</v>
      </c>
      <c r="G289" s="130" t="s">
        <v>685</v>
      </c>
      <c r="H289" s="132"/>
      <c r="I289" s="201"/>
      <c r="J289" s="201"/>
      <c r="K289" s="132" t="s">
        <v>686</v>
      </c>
      <c r="L289" s="133" t="s">
        <v>687</v>
      </c>
      <c r="M289" s="134"/>
      <c r="N289" s="135" t="s">
        <v>84</v>
      </c>
      <c r="O289" s="135" t="s">
        <v>86</v>
      </c>
      <c r="P289" s="135" t="s">
        <v>86</v>
      </c>
      <c r="Q289" s="135" t="s">
        <v>86</v>
      </c>
      <c r="R289" s="136" t="s">
        <v>157</v>
      </c>
      <c r="S289" s="137"/>
      <c r="T289" s="137"/>
      <c r="U289" s="106"/>
      <c r="V289" s="106"/>
      <c r="W289" s="106"/>
      <c r="X289" s="106"/>
      <c r="Y289" s="106"/>
      <c r="Z289" s="106"/>
      <c r="AA289" s="106"/>
      <c r="AB289" s="106"/>
      <c r="AC289" s="106"/>
      <c r="AD289" s="110"/>
      <c r="AE289" s="110"/>
      <c r="AF289" s="110"/>
    </row>
    <row r="290">
      <c r="A290" s="106"/>
      <c r="B290" s="127">
        <f t="shared" si="1"/>
        <v>287</v>
      </c>
      <c r="C290" s="161"/>
      <c r="D290" s="202"/>
      <c r="E290" s="139"/>
      <c r="F290" s="139"/>
      <c r="G290" s="130" t="s">
        <v>688</v>
      </c>
      <c r="H290" s="132"/>
      <c r="I290" s="201"/>
      <c r="J290" s="201"/>
      <c r="K290" s="132" t="s">
        <v>173</v>
      </c>
      <c r="L290" s="132" t="s">
        <v>173</v>
      </c>
      <c r="M290" s="134"/>
      <c r="N290" s="135" t="s">
        <v>84</v>
      </c>
      <c r="O290" s="135" t="s">
        <v>86</v>
      </c>
      <c r="P290" s="135" t="s">
        <v>86</v>
      </c>
      <c r="Q290" s="135" t="s">
        <v>86</v>
      </c>
      <c r="R290" s="136" t="s">
        <v>157</v>
      </c>
      <c r="S290" s="137"/>
      <c r="T290" s="137"/>
      <c r="U290" s="106"/>
      <c r="V290" s="106"/>
      <c r="W290" s="106"/>
      <c r="X290" s="106"/>
      <c r="Y290" s="106"/>
      <c r="Z290" s="106"/>
      <c r="AA290" s="106"/>
      <c r="AB290" s="106"/>
      <c r="AC290" s="106"/>
      <c r="AD290" s="110"/>
      <c r="AE290" s="110"/>
      <c r="AF290" s="110"/>
    </row>
    <row r="291">
      <c r="A291" s="106"/>
      <c r="B291" s="127">
        <f t="shared" si="1"/>
        <v>288</v>
      </c>
      <c r="C291" s="161"/>
      <c r="D291" s="202"/>
      <c r="E291" s="139"/>
      <c r="F291" s="139"/>
      <c r="G291" s="130" t="s">
        <v>689</v>
      </c>
      <c r="H291" s="132" t="s">
        <v>690</v>
      </c>
      <c r="I291" s="132" t="s">
        <v>691</v>
      </c>
      <c r="J291" s="201"/>
      <c r="K291" s="132" t="s">
        <v>692</v>
      </c>
      <c r="L291" s="133" t="s">
        <v>693</v>
      </c>
      <c r="M291" s="134"/>
      <c r="N291" s="135" t="s">
        <v>84</v>
      </c>
      <c r="O291" s="135" t="s">
        <v>86</v>
      </c>
      <c r="P291" s="135" t="s">
        <v>86</v>
      </c>
      <c r="Q291" s="135" t="s">
        <v>86</v>
      </c>
      <c r="R291" s="136" t="s">
        <v>157</v>
      </c>
      <c r="S291" s="137"/>
      <c r="T291" s="137"/>
      <c r="U291" s="106"/>
      <c r="V291" s="106"/>
      <c r="W291" s="106"/>
      <c r="X291" s="106"/>
      <c r="Y291" s="106"/>
      <c r="Z291" s="106"/>
      <c r="AA291" s="106"/>
      <c r="AB291" s="106"/>
      <c r="AC291" s="106"/>
      <c r="AD291" s="110"/>
      <c r="AE291" s="110"/>
      <c r="AF291" s="110"/>
    </row>
    <row r="292">
      <c r="A292" s="106"/>
      <c r="B292" s="127">
        <f t="shared" si="1"/>
        <v>289</v>
      </c>
      <c r="C292" s="161"/>
      <c r="D292" s="202"/>
      <c r="E292" s="139"/>
      <c r="F292" s="141"/>
      <c r="G292" s="175"/>
      <c r="H292" s="132"/>
      <c r="I292" s="132" t="s">
        <v>437</v>
      </c>
      <c r="J292" s="201"/>
      <c r="K292" s="132" t="s">
        <v>694</v>
      </c>
      <c r="L292" s="133" t="s">
        <v>183</v>
      </c>
      <c r="M292" s="134"/>
      <c r="N292" s="135" t="s">
        <v>84</v>
      </c>
      <c r="O292" s="135" t="s">
        <v>86</v>
      </c>
      <c r="P292" s="135" t="s">
        <v>86</v>
      </c>
      <c r="Q292" s="135" t="s">
        <v>86</v>
      </c>
      <c r="R292" s="136" t="s">
        <v>157</v>
      </c>
      <c r="S292" s="137"/>
      <c r="T292" s="137"/>
      <c r="U292" s="106"/>
      <c r="V292" s="106"/>
      <c r="W292" s="106"/>
      <c r="X292" s="106"/>
      <c r="Y292" s="106"/>
      <c r="Z292" s="106"/>
      <c r="AA292" s="106"/>
      <c r="AB292" s="106"/>
      <c r="AC292" s="106"/>
      <c r="AD292" s="110"/>
      <c r="AE292" s="110"/>
      <c r="AF292" s="110"/>
    </row>
    <row r="293">
      <c r="A293" s="106"/>
      <c r="B293" s="127">
        <f t="shared" si="1"/>
        <v>290</v>
      </c>
      <c r="C293" s="161"/>
      <c r="D293" s="202"/>
      <c r="E293" s="139"/>
      <c r="F293" s="130" t="s">
        <v>695</v>
      </c>
      <c r="G293" s="131"/>
      <c r="H293" s="132"/>
      <c r="I293" s="201"/>
      <c r="J293" s="201"/>
      <c r="K293" s="132" t="s">
        <v>583</v>
      </c>
      <c r="L293" s="133" t="s">
        <v>183</v>
      </c>
      <c r="M293" s="134"/>
      <c r="N293" s="135" t="s">
        <v>84</v>
      </c>
      <c r="O293" s="135" t="s">
        <v>86</v>
      </c>
      <c r="P293" s="135" t="s">
        <v>86</v>
      </c>
      <c r="Q293" s="135" t="s">
        <v>86</v>
      </c>
      <c r="R293" s="136" t="s">
        <v>157</v>
      </c>
      <c r="S293" s="137"/>
      <c r="T293" s="137"/>
      <c r="U293" s="106"/>
      <c r="V293" s="106"/>
      <c r="W293" s="106"/>
      <c r="X293" s="106"/>
      <c r="Y293" s="106"/>
      <c r="Z293" s="106"/>
      <c r="AA293" s="106"/>
      <c r="AB293" s="106"/>
      <c r="AC293" s="106"/>
      <c r="AD293" s="110"/>
      <c r="AE293" s="110"/>
      <c r="AF293" s="110"/>
    </row>
    <row r="294">
      <c r="A294" s="106"/>
      <c r="B294" s="127">
        <f t="shared" si="1"/>
        <v>291</v>
      </c>
      <c r="C294" s="161"/>
      <c r="D294" s="202"/>
      <c r="E294" s="139"/>
      <c r="F294" s="130" t="s">
        <v>293</v>
      </c>
      <c r="G294" s="131"/>
      <c r="H294" s="132"/>
      <c r="I294" s="201"/>
      <c r="J294" s="201"/>
      <c r="K294" s="132" t="s">
        <v>293</v>
      </c>
      <c r="L294" s="133" t="s">
        <v>183</v>
      </c>
      <c r="M294" s="134"/>
      <c r="N294" s="135" t="s">
        <v>84</v>
      </c>
      <c r="O294" s="135" t="s">
        <v>86</v>
      </c>
      <c r="P294" s="135" t="s">
        <v>86</v>
      </c>
      <c r="Q294" s="135" t="s">
        <v>86</v>
      </c>
      <c r="R294" s="136" t="s">
        <v>157</v>
      </c>
      <c r="S294" s="137"/>
      <c r="T294" s="137"/>
      <c r="U294" s="106"/>
      <c r="V294" s="106"/>
      <c r="W294" s="106"/>
      <c r="X294" s="106"/>
      <c r="Y294" s="106"/>
      <c r="Z294" s="106"/>
      <c r="AA294" s="106"/>
      <c r="AB294" s="106"/>
      <c r="AC294" s="106"/>
      <c r="AD294" s="110"/>
      <c r="AE294" s="110"/>
      <c r="AF294" s="110"/>
    </row>
    <row r="295">
      <c r="A295" s="106"/>
      <c r="B295" s="127">
        <f t="shared" si="1"/>
        <v>292</v>
      </c>
      <c r="C295" s="161"/>
      <c r="D295" s="202"/>
      <c r="E295" s="141"/>
      <c r="F295" s="130" t="s">
        <v>174</v>
      </c>
      <c r="G295" s="131"/>
      <c r="H295" s="132"/>
      <c r="I295" s="201"/>
      <c r="J295" s="201"/>
      <c r="K295" s="132" t="s">
        <v>182</v>
      </c>
      <c r="L295" s="133" t="s">
        <v>183</v>
      </c>
      <c r="M295" s="134"/>
      <c r="N295" s="135" t="s">
        <v>84</v>
      </c>
      <c r="O295" s="135" t="s">
        <v>86</v>
      </c>
      <c r="P295" s="135" t="s">
        <v>86</v>
      </c>
      <c r="Q295" s="135" t="s">
        <v>86</v>
      </c>
      <c r="R295" s="136" t="s">
        <v>157</v>
      </c>
      <c r="S295" s="137"/>
      <c r="T295" s="137"/>
      <c r="U295" s="106"/>
      <c r="V295" s="106"/>
      <c r="W295" s="106"/>
      <c r="X295" s="106"/>
      <c r="Y295" s="106"/>
      <c r="Z295" s="106"/>
      <c r="AA295" s="106"/>
      <c r="AB295" s="106"/>
      <c r="AC295" s="106"/>
      <c r="AD295" s="110"/>
      <c r="AE295" s="110"/>
      <c r="AF295" s="110"/>
    </row>
    <row r="296">
      <c r="A296" s="106"/>
      <c r="B296" s="127">
        <f t="shared" si="1"/>
        <v>293</v>
      </c>
      <c r="C296" s="161"/>
      <c r="D296" s="202"/>
      <c r="E296" s="129" t="s">
        <v>696</v>
      </c>
      <c r="F296" s="129" t="s">
        <v>651</v>
      </c>
      <c r="G296" s="132" t="s">
        <v>652</v>
      </c>
      <c r="H296" s="132"/>
      <c r="I296" s="201"/>
      <c r="J296" s="201"/>
      <c r="K296" s="132" t="s">
        <v>697</v>
      </c>
      <c r="L296" s="133" t="s">
        <v>654</v>
      </c>
      <c r="M296" s="134"/>
      <c r="N296" s="135" t="s">
        <v>84</v>
      </c>
      <c r="O296" s="135" t="s">
        <v>86</v>
      </c>
      <c r="P296" s="135" t="s">
        <v>86</v>
      </c>
      <c r="Q296" s="135" t="s">
        <v>86</v>
      </c>
      <c r="R296" s="136" t="s">
        <v>157</v>
      </c>
      <c r="S296" s="137"/>
      <c r="T296" s="137"/>
      <c r="U296" s="106"/>
      <c r="V296" s="106"/>
      <c r="W296" s="106"/>
      <c r="X296" s="106"/>
      <c r="Y296" s="106"/>
      <c r="Z296" s="106"/>
      <c r="AA296" s="106"/>
      <c r="AB296" s="106"/>
      <c r="AC296" s="106"/>
      <c r="AD296" s="110"/>
      <c r="AE296" s="110"/>
      <c r="AF296" s="110"/>
    </row>
    <row r="297">
      <c r="A297" s="106"/>
      <c r="B297" s="127">
        <f t="shared" si="1"/>
        <v>294</v>
      </c>
      <c r="C297" s="161"/>
      <c r="D297" s="202"/>
      <c r="E297" s="139"/>
      <c r="F297" s="141"/>
      <c r="G297" s="132" t="s">
        <v>655</v>
      </c>
      <c r="H297" s="132"/>
      <c r="I297" s="201"/>
      <c r="J297" s="201"/>
      <c r="K297" s="132" t="s">
        <v>698</v>
      </c>
      <c r="L297" s="133" t="s">
        <v>173</v>
      </c>
      <c r="M297" s="134"/>
      <c r="N297" s="135" t="s">
        <v>84</v>
      </c>
      <c r="O297" s="135" t="s">
        <v>86</v>
      </c>
      <c r="P297" s="135" t="s">
        <v>86</v>
      </c>
      <c r="Q297" s="135" t="s">
        <v>86</v>
      </c>
      <c r="R297" s="136" t="s">
        <v>157</v>
      </c>
      <c r="S297" s="137"/>
      <c r="T297" s="137"/>
      <c r="U297" s="106"/>
      <c r="V297" s="106"/>
      <c r="W297" s="106"/>
      <c r="X297" s="106"/>
      <c r="Y297" s="106"/>
      <c r="Z297" s="106"/>
      <c r="AA297" s="106"/>
      <c r="AB297" s="106"/>
      <c r="AC297" s="106"/>
      <c r="AD297" s="110"/>
      <c r="AE297" s="110"/>
      <c r="AF297" s="110"/>
    </row>
    <row r="298">
      <c r="A298" s="106"/>
      <c r="B298" s="127">
        <f t="shared" si="1"/>
        <v>295</v>
      </c>
      <c r="C298" s="161"/>
      <c r="D298" s="202"/>
      <c r="E298" s="139"/>
      <c r="F298" s="130" t="s">
        <v>657</v>
      </c>
      <c r="G298" s="131"/>
      <c r="H298" s="132"/>
      <c r="I298" s="201"/>
      <c r="J298" s="201"/>
      <c r="K298" s="132" t="s">
        <v>658</v>
      </c>
      <c r="L298" s="133" t="s">
        <v>659</v>
      </c>
      <c r="M298" s="134"/>
      <c r="N298" s="135" t="s">
        <v>84</v>
      </c>
      <c r="O298" s="135" t="s">
        <v>86</v>
      </c>
      <c r="P298" s="135" t="s">
        <v>86</v>
      </c>
      <c r="Q298" s="135" t="s">
        <v>86</v>
      </c>
      <c r="R298" s="136" t="s">
        <v>157</v>
      </c>
      <c r="S298" s="137"/>
      <c r="T298" s="137"/>
      <c r="U298" s="106"/>
      <c r="V298" s="106"/>
      <c r="W298" s="106"/>
      <c r="X298" s="106"/>
      <c r="Y298" s="106"/>
      <c r="Z298" s="106"/>
      <c r="AA298" s="106"/>
      <c r="AB298" s="106"/>
      <c r="AC298" s="106"/>
      <c r="AD298" s="110"/>
      <c r="AE298" s="110"/>
      <c r="AF298" s="110"/>
    </row>
    <row r="299">
      <c r="A299" s="106"/>
      <c r="B299" s="127">
        <f t="shared" si="1"/>
        <v>296</v>
      </c>
      <c r="C299" s="161"/>
      <c r="D299" s="202"/>
      <c r="E299" s="139"/>
      <c r="F299" s="130" t="s">
        <v>660</v>
      </c>
      <c r="G299" s="131"/>
      <c r="H299" s="132"/>
      <c r="I299" s="201"/>
      <c r="J299" s="201"/>
      <c r="K299" s="132" t="s">
        <v>661</v>
      </c>
      <c r="L299" s="133" t="s">
        <v>662</v>
      </c>
      <c r="M299" s="134"/>
      <c r="N299" s="135" t="s">
        <v>84</v>
      </c>
      <c r="O299" s="135" t="s">
        <v>86</v>
      </c>
      <c r="P299" s="135" t="s">
        <v>86</v>
      </c>
      <c r="Q299" s="135" t="s">
        <v>86</v>
      </c>
      <c r="R299" s="136" t="s">
        <v>157</v>
      </c>
      <c r="S299" s="137"/>
      <c r="T299" s="137"/>
      <c r="U299" s="106"/>
      <c r="V299" s="106"/>
      <c r="W299" s="106"/>
      <c r="X299" s="106"/>
      <c r="Y299" s="106"/>
      <c r="Z299" s="106"/>
      <c r="AA299" s="106"/>
      <c r="AB299" s="106"/>
      <c r="AC299" s="106"/>
      <c r="AD299" s="110"/>
      <c r="AE299" s="110"/>
      <c r="AF299" s="110"/>
    </row>
    <row r="300">
      <c r="A300" s="106"/>
      <c r="B300" s="127">
        <f t="shared" si="1"/>
        <v>297</v>
      </c>
      <c r="C300" s="161"/>
      <c r="D300" s="202"/>
      <c r="E300" s="139"/>
      <c r="F300" s="129" t="s">
        <v>663</v>
      </c>
      <c r="G300" s="132" t="s">
        <v>664</v>
      </c>
      <c r="H300" s="132"/>
      <c r="I300" s="201"/>
      <c r="J300" s="201"/>
      <c r="K300" s="132" t="s">
        <v>665</v>
      </c>
      <c r="L300" s="133" t="s">
        <v>666</v>
      </c>
      <c r="M300" s="134"/>
      <c r="N300" s="135" t="s">
        <v>84</v>
      </c>
      <c r="O300" s="135" t="s">
        <v>86</v>
      </c>
      <c r="P300" s="135" t="s">
        <v>86</v>
      </c>
      <c r="Q300" s="135" t="s">
        <v>86</v>
      </c>
      <c r="R300" s="136" t="s">
        <v>157</v>
      </c>
      <c r="S300" s="137"/>
      <c r="T300" s="137"/>
      <c r="U300" s="106"/>
      <c r="V300" s="106"/>
      <c r="W300" s="106"/>
      <c r="X300" s="106"/>
      <c r="Y300" s="106"/>
      <c r="Z300" s="106"/>
      <c r="AA300" s="106"/>
      <c r="AB300" s="106"/>
      <c r="AC300" s="106"/>
      <c r="AD300" s="110"/>
      <c r="AE300" s="110"/>
      <c r="AF300" s="110"/>
    </row>
    <row r="301">
      <c r="A301" s="106"/>
      <c r="B301" s="127">
        <f t="shared" si="1"/>
        <v>298</v>
      </c>
      <c r="C301" s="161"/>
      <c r="D301" s="202"/>
      <c r="E301" s="139"/>
      <c r="F301" s="140"/>
      <c r="G301" s="132" t="s">
        <v>667</v>
      </c>
      <c r="H301" s="132"/>
      <c r="I301" s="201"/>
      <c r="J301" s="201"/>
      <c r="K301" s="132" t="s">
        <v>668</v>
      </c>
      <c r="L301" s="133" t="s">
        <v>669</v>
      </c>
      <c r="M301" s="134"/>
      <c r="N301" s="135" t="s">
        <v>84</v>
      </c>
      <c r="O301" s="135" t="s">
        <v>86</v>
      </c>
      <c r="P301" s="135" t="s">
        <v>86</v>
      </c>
      <c r="Q301" s="135" t="s">
        <v>86</v>
      </c>
      <c r="R301" s="136" t="s">
        <v>157</v>
      </c>
      <c r="S301" s="137"/>
      <c r="T301" s="137"/>
      <c r="U301" s="106"/>
      <c r="V301" s="106"/>
      <c r="W301" s="106"/>
      <c r="X301" s="106"/>
      <c r="Y301" s="106"/>
      <c r="Z301" s="106"/>
      <c r="AA301" s="106"/>
      <c r="AB301" s="106"/>
      <c r="AC301" s="106"/>
      <c r="AD301" s="110"/>
      <c r="AE301" s="110"/>
      <c r="AF301" s="110"/>
    </row>
    <row r="302">
      <c r="A302" s="106"/>
      <c r="B302" s="127">
        <f t="shared" si="1"/>
        <v>299</v>
      </c>
      <c r="C302" s="161"/>
      <c r="D302" s="202"/>
      <c r="E302" s="139"/>
      <c r="F302" s="142"/>
      <c r="G302" s="132" t="s">
        <v>670</v>
      </c>
      <c r="H302" s="132"/>
      <c r="I302" s="201"/>
      <c r="J302" s="201"/>
      <c r="K302" s="132" t="s">
        <v>671</v>
      </c>
      <c r="L302" s="133" t="s">
        <v>672</v>
      </c>
      <c r="M302" s="134"/>
      <c r="N302" s="135" t="s">
        <v>84</v>
      </c>
      <c r="O302" s="135" t="s">
        <v>86</v>
      </c>
      <c r="P302" s="135" t="s">
        <v>86</v>
      </c>
      <c r="Q302" s="135" t="s">
        <v>86</v>
      </c>
      <c r="R302" s="136" t="s">
        <v>157</v>
      </c>
      <c r="S302" s="137"/>
      <c r="T302" s="137"/>
      <c r="U302" s="106"/>
      <c r="V302" s="106"/>
      <c r="W302" s="106"/>
      <c r="X302" s="106"/>
      <c r="Y302" s="106"/>
      <c r="Z302" s="106"/>
      <c r="AA302" s="106"/>
      <c r="AB302" s="106"/>
      <c r="AC302" s="106"/>
      <c r="AD302" s="110"/>
      <c r="AE302" s="110"/>
      <c r="AF302" s="110"/>
    </row>
    <row r="303">
      <c r="A303" s="106"/>
      <c r="B303" s="127">
        <f t="shared" si="1"/>
        <v>300</v>
      </c>
      <c r="C303" s="161"/>
      <c r="D303" s="202"/>
      <c r="E303" s="139"/>
      <c r="F303" s="129" t="s">
        <v>699</v>
      </c>
      <c r="G303" s="132" t="s">
        <v>673</v>
      </c>
      <c r="H303" s="132"/>
      <c r="I303" s="201"/>
      <c r="J303" s="201"/>
      <c r="K303" s="132" t="s">
        <v>674</v>
      </c>
      <c r="L303" s="133" t="s">
        <v>700</v>
      </c>
      <c r="M303" s="134"/>
      <c r="N303" s="135" t="s">
        <v>84</v>
      </c>
      <c r="O303" s="135" t="s">
        <v>86</v>
      </c>
      <c r="P303" s="135" t="s">
        <v>86</v>
      </c>
      <c r="Q303" s="135" t="s">
        <v>86</v>
      </c>
      <c r="R303" s="136" t="s">
        <v>157</v>
      </c>
      <c r="S303" s="137"/>
      <c r="T303" s="137"/>
      <c r="U303" s="106"/>
      <c r="V303" s="106"/>
      <c r="W303" s="106"/>
      <c r="X303" s="106"/>
      <c r="Y303" s="106"/>
      <c r="Z303" s="106"/>
      <c r="AA303" s="106"/>
      <c r="AB303" s="106"/>
      <c r="AC303" s="106"/>
      <c r="AD303" s="110"/>
      <c r="AE303" s="110"/>
      <c r="AF303" s="110"/>
    </row>
    <row r="304">
      <c r="A304" s="106"/>
      <c r="B304" s="127">
        <f t="shared" si="1"/>
        <v>301</v>
      </c>
      <c r="C304" s="161"/>
      <c r="D304" s="202"/>
      <c r="E304" s="139"/>
      <c r="F304" s="132" t="s">
        <v>401</v>
      </c>
      <c r="G304" s="131"/>
      <c r="H304" s="132"/>
      <c r="I304" s="201"/>
      <c r="J304" s="201"/>
      <c r="K304" s="132" t="s">
        <v>676</v>
      </c>
      <c r="L304" s="133" t="s">
        <v>677</v>
      </c>
      <c r="M304" s="134"/>
      <c r="N304" s="135" t="s">
        <v>84</v>
      </c>
      <c r="O304" s="135" t="s">
        <v>86</v>
      </c>
      <c r="P304" s="135" t="s">
        <v>86</v>
      </c>
      <c r="Q304" s="135" t="s">
        <v>86</v>
      </c>
      <c r="R304" s="136" t="s">
        <v>157</v>
      </c>
      <c r="S304" s="137"/>
      <c r="T304" s="137"/>
      <c r="U304" s="106"/>
      <c r="V304" s="106"/>
      <c r="W304" s="106"/>
      <c r="X304" s="106"/>
      <c r="Y304" s="106"/>
      <c r="Z304" s="106"/>
      <c r="AA304" s="106"/>
      <c r="AB304" s="106"/>
      <c r="AC304" s="106"/>
      <c r="AD304" s="110"/>
      <c r="AE304" s="110"/>
      <c r="AF304" s="110"/>
    </row>
    <row r="305">
      <c r="A305" s="106"/>
      <c r="B305" s="127">
        <f t="shared" si="1"/>
        <v>302</v>
      </c>
      <c r="C305" s="161"/>
      <c r="D305" s="202"/>
      <c r="E305" s="139"/>
      <c r="F305" s="132" t="s">
        <v>678</v>
      </c>
      <c r="G305" s="131"/>
      <c r="H305" s="132"/>
      <c r="I305" s="201"/>
      <c r="J305" s="201"/>
      <c r="K305" s="132" t="s">
        <v>679</v>
      </c>
      <c r="L305" s="133" t="s">
        <v>680</v>
      </c>
      <c r="M305" s="134"/>
      <c r="N305" s="135" t="s">
        <v>84</v>
      </c>
      <c r="O305" s="135" t="s">
        <v>86</v>
      </c>
      <c r="P305" s="135" t="s">
        <v>86</v>
      </c>
      <c r="Q305" s="135" t="s">
        <v>86</v>
      </c>
      <c r="R305" s="136" t="s">
        <v>157</v>
      </c>
      <c r="S305" s="137"/>
      <c r="T305" s="137"/>
      <c r="U305" s="106"/>
      <c r="V305" s="106"/>
      <c r="W305" s="106"/>
      <c r="X305" s="106"/>
      <c r="Y305" s="106"/>
      <c r="Z305" s="106"/>
      <c r="AA305" s="106"/>
      <c r="AB305" s="106"/>
      <c r="AC305" s="106"/>
      <c r="AD305" s="110"/>
      <c r="AE305" s="110"/>
      <c r="AF305" s="110"/>
    </row>
    <row r="306">
      <c r="A306" s="106"/>
      <c r="B306" s="127">
        <f t="shared" si="1"/>
        <v>303</v>
      </c>
      <c r="C306" s="161"/>
      <c r="D306" s="202"/>
      <c r="E306" s="139"/>
      <c r="F306" s="132" t="s">
        <v>681</v>
      </c>
      <c r="G306" s="132" t="s">
        <v>174</v>
      </c>
      <c r="H306" s="132"/>
      <c r="I306" s="201"/>
      <c r="J306" s="201"/>
      <c r="K306" s="132" t="s">
        <v>682</v>
      </c>
      <c r="L306" s="133" t="s">
        <v>683</v>
      </c>
      <c r="M306" s="134"/>
      <c r="N306" s="135" t="s">
        <v>84</v>
      </c>
      <c r="O306" s="135" t="s">
        <v>86</v>
      </c>
      <c r="P306" s="135" t="s">
        <v>86</v>
      </c>
      <c r="Q306" s="135" t="s">
        <v>86</v>
      </c>
      <c r="R306" s="136" t="s">
        <v>157</v>
      </c>
      <c r="S306" s="137"/>
      <c r="T306" s="137"/>
      <c r="U306" s="106"/>
      <c r="V306" s="106"/>
      <c r="W306" s="106"/>
      <c r="X306" s="106"/>
      <c r="Y306" s="106"/>
      <c r="Z306" s="106"/>
      <c r="AA306" s="106"/>
      <c r="AB306" s="106"/>
      <c r="AC306" s="106"/>
      <c r="AD306" s="110"/>
      <c r="AE306" s="110"/>
      <c r="AF306" s="110"/>
    </row>
    <row r="307">
      <c r="A307" s="106"/>
      <c r="B307" s="127">
        <f t="shared" si="1"/>
        <v>304</v>
      </c>
      <c r="C307" s="161"/>
      <c r="D307" s="202"/>
      <c r="E307" s="139"/>
      <c r="F307" s="129" t="s">
        <v>684</v>
      </c>
      <c r="G307" s="130" t="s">
        <v>685</v>
      </c>
      <c r="H307" s="132"/>
      <c r="I307" s="201"/>
      <c r="J307" s="201"/>
      <c r="K307" s="132" t="s">
        <v>686</v>
      </c>
      <c r="L307" s="133" t="s">
        <v>687</v>
      </c>
      <c r="M307" s="134"/>
      <c r="N307" s="135" t="s">
        <v>84</v>
      </c>
      <c r="O307" s="135" t="s">
        <v>86</v>
      </c>
      <c r="P307" s="135" t="s">
        <v>86</v>
      </c>
      <c r="Q307" s="135" t="s">
        <v>86</v>
      </c>
      <c r="R307" s="136" t="s">
        <v>157</v>
      </c>
      <c r="S307" s="137"/>
      <c r="T307" s="137"/>
      <c r="U307" s="106"/>
      <c r="V307" s="106"/>
      <c r="W307" s="106"/>
      <c r="X307" s="106"/>
      <c r="Y307" s="106"/>
      <c r="Z307" s="106"/>
      <c r="AA307" s="106"/>
      <c r="AB307" s="106"/>
      <c r="AC307" s="106"/>
      <c r="AD307" s="110"/>
      <c r="AE307" s="110"/>
      <c r="AF307" s="110"/>
    </row>
    <row r="308">
      <c r="A308" s="106"/>
      <c r="B308" s="127">
        <f t="shared" si="1"/>
        <v>305</v>
      </c>
      <c r="C308" s="161"/>
      <c r="D308" s="202"/>
      <c r="E308" s="139"/>
      <c r="F308" s="139"/>
      <c r="G308" s="130" t="s">
        <v>701</v>
      </c>
      <c r="H308" s="132"/>
      <c r="I308" s="201"/>
      <c r="J308" s="201"/>
      <c r="K308" s="132" t="s">
        <v>173</v>
      </c>
      <c r="L308" s="132" t="s">
        <v>173</v>
      </c>
      <c r="M308" s="134"/>
      <c r="N308" s="135" t="s">
        <v>84</v>
      </c>
      <c r="O308" s="135" t="s">
        <v>86</v>
      </c>
      <c r="P308" s="135" t="s">
        <v>86</v>
      </c>
      <c r="Q308" s="135" t="s">
        <v>86</v>
      </c>
      <c r="R308" s="136" t="s">
        <v>157</v>
      </c>
      <c r="S308" s="137"/>
      <c r="T308" s="137"/>
      <c r="U308" s="106"/>
      <c r="V308" s="106"/>
      <c r="W308" s="106"/>
      <c r="X308" s="106"/>
      <c r="Y308" s="106"/>
      <c r="Z308" s="106"/>
      <c r="AA308" s="106"/>
      <c r="AB308" s="106"/>
      <c r="AC308" s="106"/>
      <c r="AD308" s="110"/>
      <c r="AE308" s="110"/>
      <c r="AF308" s="110"/>
    </row>
    <row r="309">
      <c r="A309" s="106"/>
      <c r="B309" s="127">
        <f t="shared" si="1"/>
        <v>306</v>
      </c>
      <c r="C309" s="161"/>
      <c r="D309" s="202"/>
      <c r="E309" s="139"/>
      <c r="F309" s="139"/>
      <c r="G309" s="130" t="s">
        <v>702</v>
      </c>
      <c r="H309" s="132" t="s">
        <v>690</v>
      </c>
      <c r="I309" s="132" t="s">
        <v>691</v>
      </c>
      <c r="J309" s="201"/>
      <c r="K309" s="132" t="s">
        <v>692</v>
      </c>
      <c r="L309" s="133" t="s">
        <v>693</v>
      </c>
      <c r="M309" s="134"/>
      <c r="N309" s="135" t="s">
        <v>84</v>
      </c>
      <c r="O309" s="135" t="s">
        <v>86</v>
      </c>
      <c r="P309" s="135" t="s">
        <v>86</v>
      </c>
      <c r="Q309" s="135" t="s">
        <v>86</v>
      </c>
      <c r="R309" s="136" t="s">
        <v>157</v>
      </c>
      <c r="S309" s="137"/>
      <c r="T309" s="137"/>
      <c r="U309" s="106"/>
      <c r="V309" s="106"/>
      <c r="W309" s="106"/>
      <c r="X309" s="106"/>
      <c r="Y309" s="106"/>
      <c r="Z309" s="106"/>
      <c r="AA309" s="106"/>
      <c r="AB309" s="106"/>
      <c r="AC309" s="106"/>
      <c r="AD309" s="110"/>
      <c r="AE309" s="110"/>
      <c r="AF309" s="110"/>
    </row>
    <row r="310">
      <c r="A310" s="106"/>
      <c r="B310" s="127">
        <f t="shared" si="1"/>
        <v>307</v>
      </c>
      <c r="C310" s="161"/>
      <c r="D310" s="202"/>
      <c r="E310" s="139"/>
      <c r="F310" s="141"/>
      <c r="G310" s="175"/>
      <c r="H310" s="132"/>
      <c r="I310" s="132" t="s">
        <v>437</v>
      </c>
      <c r="J310" s="201"/>
      <c r="K310" s="132" t="s">
        <v>703</v>
      </c>
      <c r="L310" s="133" t="s">
        <v>183</v>
      </c>
      <c r="M310" s="134"/>
      <c r="N310" s="135" t="s">
        <v>84</v>
      </c>
      <c r="O310" s="135" t="s">
        <v>86</v>
      </c>
      <c r="P310" s="135" t="s">
        <v>86</v>
      </c>
      <c r="Q310" s="135" t="s">
        <v>86</v>
      </c>
      <c r="R310" s="136" t="s">
        <v>157</v>
      </c>
      <c r="S310" s="137"/>
      <c r="T310" s="137"/>
      <c r="U310" s="106"/>
      <c r="V310" s="106"/>
      <c r="W310" s="106"/>
      <c r="X310" s="106"/>
      <c r="Y310" s="106"/>
      <c r="Z310" s="106"/>
      <c r="AA310" s="106"/>
      <c r="AB310" s="106"/>
      <c r="AC310" s="106"/>
      <c r="AD310" s="110"/>
      <c r="AE310" s="110"/>
      <c r="AF310" s="110"/>
    </row>
    <row r="311">
      <c r="A311" s="106"/>
      <c r="B311" s="127">
        <f t="shared" si="1"/>
        <v>308</v>
      </c>
      <c r="C311" s="161"/>
      <c r="D311" s="202"/>
      <c r="E311" s="139"/>
      <c r="F311" s="130" t="s">
        <v>695</v>
      </c>
      <c r="G311" s="131"/>
      <c r="H311" s="132"/>
      <c r="I311" s="201"/>
      <c r="J311" s="201"/>
      <c r="K311" s="132" t="s">
        <v>583</v>
      </c>
      <c r="L311" s="133" t="s">
        <v>183</v>
      </c>
      <c r="M311" s="134"/>
      <c r="N311" s="135" t="s">
        <v>84</v>
      </c>
      <c r="O311" s="135" t="s">
        <v>86</v>
      </c>
      <c r="P311" s="135" t="s">
        <v>86</v>
      </c>
      <c r="Q311" s="135" t="s">
        <v>86</v>
      </c>
      <c r="R311" s="136" t="s">
        <v>157</v>
      </c>
      <c r="S311" s="137"/>
      <c r="T311" s="137"/>
      <c r="U311" s="106"/>
      <c r="V311" s="106"/>
      <c r="W311" s="106"/>
      <c r="X311" s="106"/>
      <c r="Y311" s="106"/>
      <c r="Z311" s="106"/>
      <c r="AA311" s="106"/>
      <c r="AB311" s="106"/>
      <c r="AC311" s="106"/>
      <c r="AD311" s="110"/>
      <c r="AE311" s="110"/>
      <c r="AF311" s="110"/>
    </row>
    <row r="312">
      <c r="A312" s="106"/>
      <c r="B312" s="127">
        <f t="shared" si="1"/>
        <v>309</v>
      </c>
      <c r="C312" s="161"/>
      <c r="D312" s="202"/>
      <c r="E312" s="139"/>
      <c r="F312" s="130" t="s">
        <v>293</v>
      </c>
      <c r="G312" s="131"/>
      <c r="H312" s="132"/>
      <c r="I312" s="201"/>
      <c r="J312" s="201"/>
      <c r="K312" s="132" t="s">
        <v>293</v>
      </c>
      <c r="L312" s="133" t="s">
        <v>183</v>
      </c>
      <c r="M312" s="134"/>
      <c r="N312" s="135" t="s">
        <v>84</v>
      </c>
      <c r="O312" s="135" t="s">
        <v>86</v>
      </c>
      <c r="P312" s="135" t="s">
        <v>86</v>
      </c>
      <c r="Q312" s="135" t="s">
        <v>86</v>
      </c>
      <c r="R312" s="136" t="s">
        <v>157</v>
      </c>
      <c r="S312" s="137"/>
      <c r="T312" s="137"/>
      <c r="U312" s="106"/>
      <c r="V312" s="106"/>
      <c r="W312" s="106"/>
      <c r="X312" s="106"/>
      <c r="Y312" s="106"/>
      <c r="Z312" s="106"/>
      <c r="AA312" s="106"/>
      <c r="AB312" s="106"/>
      <c r="AC312" s="106"/>
      <c r="AD312" s="110"/>
      <c r="AE312" s="110"/>
      <c r="AF312" s="110"/>
    </row>
    <row r="313">
      <c r="A313" s="106"/>
      <c r="B313" s="127">
        <f t="shared" si="1"/>
        <v>310</v>
      </c>
      <c r="C313" s="203"/>
      <c r="D313" s="204"/>
      <c r="E313" s="141"/>
      <c r="F313" s="130" t="s">
        <v>174</v>
      </c>
      <c r="G313" s="131"/>
      <c r="H313" s="132"/>
      <c r="I313" s="201"/>
      <c r="J313" s="201"/>
      <c r="K313" s="132" t="s">
        <v>182</v>
      </c>
      <c r="L313" s="133" t="s">
        <v>183</v>
      </c>
      <c r="M313" s="134"/>
      <c r="N313" s="135" t="s">
        <v>84</v>
      </c>
      <c r="O313" s="135" t="s">
        <v>86</v>
      </c>
      <c r="P313" s="135" t="s">
        <v>86</v>
      </c>
      <c r="Q313" s="135" t="s">
        <v>86</v>
      </c>
      <c r="R313" s="136" t="s">
        <v>157</v>
      </c>
      <c r="S313" s="137"/>
      <c r="T313" s="137"/>
      <c r="U313" s="106"/>
      <c r="V313" s="106"/>
      <c r="W313" s="106"/>
      <c r="X313" s="106"/>
      <c r="Y313" s="106"/>
      <c r="Z313" s="106"/>
      <c r="AA313" s="106"/>
      <c r="AB313" s="106"/>
      <c r="AC313" s="106"/>
      <c r="AD313" s="110"/>
      <c r="AE313" s="110"/>
      <c r="AF313" s="110"/>
    </row>
    <row r="314">
      <c r="A314" s="106"/>
      <c r="B314" s="127">
        <f t="shared" si="1"/>
        <v>311</v>
      </c>
      <c r="C314" s="156" t="s">
        <v>704</v>
      </c>
      <c r="D314" s="146" t="s">
        <v>705</v>
      </c>
      <c r="E314" s="132" t="s">
        <v>706</v>
      </c>
      <c r="F314" s="131"/>
      <c r="G314" s="131"/>
      <c r="H314" s="146"/>
      <c r="I314" s="201"/>
      <c r="J314" s="201"/>
      <c r="K314" s="132" t="s">
        <v>707</v>
      </c>
      <c r="L314" s="133" t="s">
        <v>708</v>
      </c>
      <c r="M314" s="134"/>
      <c r="N314" s="135" t="s">
        <v>84</v>
      </c>
      <c r="O314" s="135" t="s">
        <v>86</v>
      </c>
      <c r="P314" s="135" t="s">
        <v>86</v>
      </c>
      <c r="Q314" s="135" t="s">
        <v>86</v>
      </c>
      <c r="R314" s="197" t="s">
        <v>104</v>
      </c>
      <c r="S314" s="137"/>
      <c r="T314" s="137"/>
      <c r="U314" s="106"/>
      <c r="V314" s="106"/>
      <c r="W314" s="106"/>
      <c r="X314" s="106"/>
      <c r="Y314" s="106"/>
      <c r="Z314" s="106"/>
      <c r="AA314" s="106"/>
      <c r="AB314" s="106"/>
      <c r="AC314" s="106"/>
      <c r="AD314" s="110"/>
      <c r="AE314" s="110"/>
      <c r="AF314" s="110"/>
    </row>
    <row r="315">
      <c r="A315" s="106"/>
      <c r="B315" s="127">
        <f t="shared" si="1"/>
        <v>312</v>
      </c>
      <c r="C315" s="157"/>
      <c r="D315" s="205"/>
      <c r="E315" s="146" t="s">
        <v>709</v>
      </c>
      <c r="F315" s="146" t="s">
        <v>704</v>
      </c>
      <c r="G315" s="192" t="s">
        <v>710</v>
      </c>
      <c r="H315" s="146" t="s">
        <v>711</v>
      </c>
      <c r="I315" s="148" t="s">
        <v>208</v>
      </c>
      <c r="J315" s="201"/>
      <c r="K315" s="132" t="s">
        <v>712</v>
      </c>
      <c r="L315" s="133" t="s">
        <v>156</v>
      </c>
      <c r="M315" s="134"/>
      <c r="N315" s="135" t="s">
        <v>84</v>
      </c>
      <c r="O315" s="135" t="s">
        <v>86</v>
      </c>
      <c r="P315" s="135" t="s">
        <v>86</v>
      </c>
      <c r="Q315" s="135" t="s">
        <v>86</v>
      </c>
      <c r="R315" s="197" t="s">
        <v>104</v>
      </c>
      <c r="S315" s="137"/>
      <c r="T315" s="137"/>
      <c r="U315" s="106"/>
      <c r="V315" s="106"/>
      <c r="W315" s="106"/>
      <c r="X315" s="106"/>
      <c r="Y315" s="106"/>
      <c r="Z315" s="106"/>
      <c r="AA315" s="106"/>
      <c r="AB315" s="106"/>
      <c r="AC315" s="106"/>
      <c r="AD315" s="110"/>
      <c r="AE315" s="110"/>
      <c r="AF315" s="110"/>
    </row>
    <row r="316">
      <c r="A316" s="106"/>
      <c r="B316" s="127">
        <f t="shared" si="1"/>
        <v>313</v>
      </c>
      <c r="C316" s="157"/>
      <c r="D316" s="205"/>
      <c r="E316" s="151"/>
      <c r="F316" s="151"/>
      <c r="G316" s="191"/>
      <c r="H316" s="151"/>
      <c r="I316" s="129" t="s">
        <v>354</v>
      </c>
      <c r="J316" s="130" t="s">
        <v>355</v>
      </c>
      <c r="K316" s="132" t="s">
        <v>356</v>
      </c>
      <c r="L316" s="132" t="s">
        <v>357</v>
      </c>
      <c r="M316" s="134"/>
      <c r="N316" s="135" t="s">
        <v>84</v>
      </c>
      <c r="O316" s="135" t="s">
        <v>86</v>
      </c>
      <c r="P316" s="135" t="s">
        <v>86</v>
      </c>
      <c r="Q316" s="135" t="s">
        <v>86</v>
      </c>
      <c r="R316" s="197" t="s">
        <v>104</v>
      </c>
      <c r="S316" s="137"/>
      <c r="T316" s="137"/>
      <c r="U316" s="106"/>
      <c r="V316" s="106"/>
      <c r="W316" s="106"/>
      <c r="X316" s="106"/>
      <c r="Y316" s="106"/>
      <c r="Z316" s="106"/>
      <c r="AA316" s="106"/>
      <c r="AB316" s="106"/>
      <c r="AC316" s="106"/>
      <c r="AD316" s="110"/>
      <c r="AE316" s="110"/>
      <c r="AF316" s="110"/>
    </row>
    <row r="317">
      <c r="A317" s="106"/>
      <c r="B317" s="127">
        <f t="shared" si="1"/>
        <v>314</v>
      </c>
      <c r="C317" s="157"/>
      <c r="D317" s="205"/>
      <c r="E317" s="151"/>
      <c r="F317" s="151"/>
      <c r="G317" s="191"/>
      <c r="H317" s="151"/>
      <c r="I317" s="140"/>
      <c r="J317" s="175" t="s">
        <v>358</v>
      </c>
      <c r="K317" s="132" t="s">
        <v>359</v>
      </c>
      <c r="L317" s="132" t="s">
        <v>360</v>
      </c>
      <c r="M317" s="134"/>
      <c r="N317" s="135" t="s">
        <v>84</v>
      </c>
      <c r="O317" s="135" t="s">
        <v>86</v>
      </c>
      <c r="P317" s="135" t="s">
        <v>86</v>
      </c>
      <c r="Q317" s="135" t="s">
        <v>86</v>
      </c>
      <c r="R317" s="197" t="s">
        <v>104</v>
      </c>
      <c r="S317" s="137"/>
      <c r="T317" s="137"/>
      <c r="U317" s="106"/>
      <c r="V317" s="106"/>
      <c r="W317" s="106"/>
      <c r="X317" s="106"/>
      <c r="Y317" s="106"/>
      <c r="Z317" s="106"/>
      <c r="AA317" s="106"/>
      <c r="AB317" s="106"/>
      <c r="AC317" s="106"/>
      <c r="AD317" s="110"/>
      <c r="AE317" s="110"/>
      <c r="AF317" s="110"/>
    </row>
    <row r="318">
      <c r="A318" s="106"/>
      <c r="B318" s="127">
        <f t="shared" si="1"/>
        <v>315</v>
      </c>
      <c r="C318" s="157"/>
      <c r="D318" s="205"/>
      <c r="E318" s="151"/>
      <c r="F318" s="151"/>
      <c r="G318" s="194"/>
      <c r="H318" s="151"/>
      <c r="I318" s="142"/>
      <c r="J318" s="175" t="s">
        <v>361</v>
      </c>
      <c r="K318" s="132" t="s">
        <v>362</v>
      </c>
      <c r="L318" s="132" t="s">
        <v>363</v>
      </c>
      <c r="M318" s="134"/>
      <c r="N318" s="135" t="s">
        <v>84</v>
      </c>
      <c r="O318" s="135" t="s">
        <v>86</v>
      </c>
      <c r="P318" s="135" t="s">
        <v>86</v>
      </c>
      <c r="Q318" s="135" t="s">
        <v>86</v>
      </c>
      <c r="R318" s="197" t="s">
        <v>104</v>
      </c>
      <c r="S318" s="137"/>
      <c r="T318" s="137"/>
      <c r="U318" s="106"/>
      <c r="V318" s="106"/>
      <c r="W318" s="106"/>
      <c r="X318" s="106"/>
      <c r="Y318" s="106"/>
      <c r="Z318" s="106"/>
      <c r="AA318" s="106"/>
      <c r="AB318" s="106"/>
      <c r="AC318" s="106"/>
      <c r="AD318" s="110"/>
      <c r="AE318" s="110"/>
      <c r="AF318" s="110"/>
    </row>
    <row r="319">
      <c r="A319" s="106"/>
      <c r="B319" s="127">
        <f t="shared" si="1"/>
        <v>316</v>
      </c>
      <c r="C319" s="157"/>
      <c r="D319" s="205"/>
      <c r="E319" s="151"/>
      <c r="F319" s="151"/>
      <c r="G319" s="192" t="s">
        <v>713</v>
      </c>
      <c r="H319" s="153"/>
      <c r="I319" s="142"/>
      <c r="J319" s="175"/>
      <c r="K319" s="132" t="s">
        <v>714</v>
      </c>
      <c r="L319" s="132" t="s">
        <v>715</v>
      </c>
      <c r="M319" s="134"/>
      <c r="N319" s="135" t="s">
        <v>84</v>
      </c>
      <c r="O319" s="135" t="s">
        <v>86</v>
      </c>
      <c r="P319" s="135" t="s">
        <v>86</v>
      </c>
      <c r="Q319" s="135" t="s">
        <v>86</v>
      </c>
      <c r="R319" s="197" t="s">
        <v>104</v>
      </c>
      <c r="S319" s="137"/>
      <c r="T319" s="137"/>
      <c r="U319" s="106"/>
      <c r="V319" s="106"/>
      <c r="W319" s="106"/>
      <c r="X319" s="106"/>
      <c r="Y319" s="106"/>
      <c r="Z319" s="106"/>
      <c r="AA319" s="106"/>
      <c r="AB319" s="106"/>
      <c r="AC319" s="106"/>
      <c r="AD319" s="110"/>
      <c r="AE319" s="110"/>
      <c r="AF319" s="110"/>
    </row>
    <row r="320">
      <c r="A320" s="106"/>
      <c r="B320" s="127">
        <f t="shared" si="1"/>
        <v>317</v>
      </c>
      <c r="C320" s="157"/>
      <c r="D320" s="205"/>
      <c r="E320" s="151"/>
      <c r="F320" s="149"/>
      <c r="G320" s="146" t="s">
        <v>716</v>
      </c>
      <c r="H320" s="155"/>
      <c r="I320" s="201"/>
      <c r="J320" s="201"/>
      <c r="K320" s="132" t="s">
        <v>717</v>
      </c>
      <c r="L320" s="133" t="s">
        <v>156</v>
      </c>
      <c r="M320" s="134"/>
      <c r="N320" s="135" t="s">
        <v>84</v>
      </c>
      <c r="O320" s="135" t="s">
        <v>86</v>
      </c>
      <c r="P320" s="135" t="s">
        <v>86</v>
      </c>
      <c r="Q320" s="135" t="s">
        <v>86</v>
      </c>
      <c r="R320" s="197" t="s">
        <v>104</v>
      </c>
      <c r="S320" s="137"/>
      <c r="T320" s="137"/>
      <c r="U320" s="106"/>
      <c r="V320" s="106"/>
      <c r="W320" s="106"/>
      <c r="X320" s="106"/>
      <c r="Y320" s="106"/>
      <c r="Z320" s="106"/>
      <c r="AA320" s="106"/>
      <c r="AB320" s="106"/>
      <c r="AC320" s="106"/>
      <c r="AD320" s="110"/>
      <c r="AE320" s="110"/>
      <c r="AF320" s="110"/>
    </row>
    <row r="321">
      <c r="A321" s="106"/>
      <c r="B321" s="127">
        <f t="shared" si="1"/>
        <v>318</v>
      </c>
      <c r="C321" s="157"/>
      <c r="D321" s="205"/>
      <c r="E321" s="151"/>
      <c r="F321" s="191"/>
      <c r="G321" s="146" t="s">
        <v>718</v>
      </c>
      <c r="H321" s="132"/>
      <c r="I321" s="201"/>
      <c r="J321" s="201"/>
      <c r="K321" s="132" t="s">
        <v>719</v>
      </c>
      <c r="L321" s="133" t="s">
        <v>720</v>
      </c>
      <c r="M321" s="134"/>
      <c r="N321" s="135" t="s">
        <v>84</v>
      </c>
      <c r="O321" s="135" t="s">
        <v>86</v>
      </c>
      <c r="P321" s="135" t="s">
        <v>86</v>
      </c>
      <c r="Q321" s="135" t="s">
        <v>86</v>
      </c>
      <c r="R321" s="197" t="s">
        <v>104</v>
      </c>
      <c r="S321" s="137"/>
      <c r="T321" s="137"/>
      <c r="U321" s="106"/>
      <c r="V321" s="106"/>
      <c r="W321" s="106"/>
      <c r="X321" s="106"/>
      <c r="Y321" s="106"/>
      <c r="Z321" s="106"/>
      <c r="AA321" s="106"/>
      <c r="AB321" s="106"/>
      <c r="AC321" s="106"/>
      <c r="AD321" s="110"/>
      <c r="AE321" s="110"/>
      <c r="AF321" s="110"/>
    </row>
    <row r="322">
      <c r="A322" s="106"/>
      <c r="B322" s="127">
        <f t="shared" si="1"/>
        <v>319</v>
      </c>
      <c r="C322" s="157"/>
      <c r="D322" s="205"/>
      <c r="E322" s="151"/>
      <c r="F322" s="191"/>
      <c r="G322" s="149"/>
      <c r="H322" s="132" t="s">
        <v>382</v>
      </c>
      <c r="I322" s="132" t="s">
        <v>721</v>
      </c>
      <c r="J322" s="201"/>
      <c r="K322" s="132" t="s">
        <v>722</v>
      </c>
      <c r="L322" s="133" t="s">
        <v>557</v>
      </c>
      <c r="M322" s="134"/>
      <c r="N322" s="135" t="s">
        <v>84</v>
      </c>
      <c r="O322" s="135" t="s">
        <v>86</v>
      </c>
      <c r="P322" s="135" t="s">
        <v>86</v>
      </c>
      <c r="Q322" s="135" t="s">
        <v>86</v>
      </c>
      <c r="R322" s="197" t="s">
        <v>104</v>
      </c>
      <c r="S322" s="137"/>
      <c r="T322" s="137"/>
      <c r="U322" s="106"/>
      <c r="V322" s="106"/>
      <c r="W322" s="106"/>
      <c r="X322" s="106"/>
      <c r="Y322" s="106"/>
      <c r="Z322" s="106"/>
      <c r="AA322" s="106"/>
      <c r="AB322" s="106"/>
      <c r="AC322" s="106"/>
      <c r="AD322" s="110"/>
      <c r="AE322" s="110"/>
      <c r="AF322" s="110"/>
    </row>
    <row r="323">
      <c r="A323" s="106"/>
      <c r="B323" s="127">
        <f t="shared" si="1"/>
        <v>320</v>
      </c>
      <c r="C323" s="157"/>
      <c r="D323" s="205"/>
      <c r="E323" s="151"/>
      <c r="F323" s="191"/>
      <c r="G323" s="151"/>
      <c r="H323" s="129" t="s">
        <v>60</v>
      </c>
      <c r="I323" s="132" t="s">
        <v>723</v>
      </c>
      <c r="J323" s="201"/>
      <c r="K323" s="132" t="s">
        <v>724</v>
      </c>
      <c r="L323" s="133" t="s">
        <v>725</v>
      </c>
      <c r="M323" s="134"/>
      <c r="N323" s="135" t="s">
        <v>84</v>
      </c>
      <c r="O323" s="135" t="s">
        <v>86</v>
      </c>
      <c r="P323" s="135" t="s">
        <v>86</v>
      </c>
      <c r="Q323" s="135" t="s">
        <v>86</v>
      </c>
      <c r="R323" s="197" t="s">
        <v>104</v>
      </c>
      <c r="S323" s="137"/>
      <c r="T323" s="137"/>
      <c r="U323" s="106"/>
      <c r="V323" s="106"/>
      <c r="W323" s="106"/>
      <c r="X323" s="106"/>
      <c r="Y323" s="106"/>
      <c r="Z323" s="106"/>
      <c r="AA323" s="106"/>
      <c r="AB323" s="106"/>
      <c r="AC323" s="106"/>
      <c r="AD323" s="110"/>
      <c r="AE323" s="110"/>
      <c r="AF323" s="110"/>
    </row>
    <row r="324">
      <c r="A324" s="106"/>
      <c r="B324" s="127">
        <f t="shared" si="1"/>
        <v>321</v>
      </c>
      <c r="C324" s="157"/>
      <c r="D324" s="205"/>
      <c r="E324" s="151"/>
      <c r="F324" s="191"/>
      <c r="G324" s="153"/>
      <c r="H324" s="142"/>
      <c r="I324" s="132" t="s">
        <v>726</v>
      </c>
      <c r="J324" s="201"/>
      <c r="K324" s="132" t="s">
        <v>727</v>
      </c>
      <c r="L324" s="133" t="s">
        <v>728</v>
      </c>
      <c r="M324" s="134"/>
      <c r="N324" s="135" t="s">
        <v>84</v>
      </c>
      <c r="O324" s="135" t="s">
        <v>86</v>
      </c>
      <c r="P324" s="135" t="s">
        <v>86</v>
      </c>
      <c r="Q324" s="135" t="s">
        <v>86</v>
      </c>
      <c r="R324" s="197" t="s">
        <v>104</v>
      </c>
      <c r="S324" s="137"/>
      <c r="T324" s="137"/>
      <c r="U324" s="106"/>
      <c r="V324" s="106"/>
      <c r="W324" s="106"/>
      <c r="X324" s="106"/>
      <c r="Y324" s="106"/>
      <c r="Z324" s="106"/>
      <c r="AA324" s="106"/>
      <c r="AB324" s="106"/>
      <c r="AC324" s="106"/>
      <c r="AD324" s="110"/>
      <c r="AE324" s="110"/>
      <c r="AF324" s="110"/>
    </row>
    <row r="325">
      <c r="A325" s="106"/>
      <c r="B325" s="127">
        <f t="shared" si="1"/>
        <v>322</v>
      </c>
      <c r="C325" s="157"/>
      <c r="D325" s="205"/>
      <c r="E325" s="151"/>
      <c r="F325" s="151"/>
      <c r="G325" s="142" t="s">
        <v>695</v>
      </c>
      <c r="H325" s="132"/>
      <c r="I325" s="201"/>
      <c r="J325" s="201"/>
      <c r="K325" s="132" t="s">
        <v>583</v>
      </c>
      <c r="L325" s="133" t="s">
        <v>183</v>
      </c>
      <c r="M325" s="134"/>
      <c r="N325" s="135" t="s">
        <v>84</v>
      </c>
      <c r="O325" s="135" t="s">
        <v>86</v>
      </c>
      <c r="P325" s="135" t="s">
        <v>86</v>
      </c>
      <c r="Q325" s="135" t="s">
        <v>86</v>
      </c>
      <c r="R325" s="197" t="s">
        <v>104</v>
      </c>
      <c r="S325" s="137"/>
      <c r="T325" s="137"/>
      <c r="U325" s="106"/>
      <c r="V325" s="106"/>
      <c r="W325" s="106"/>
      <c r="X325" s="106"/>
      <c r="Y325" s="106"/>
      <c r="Z325" s="106"/>
      <c r="AA325" s="106"/>
      <c r="AB325" s="106"/>
      <c r="AC325" s="106"/>
      <c r="AD325" s="110"/>
      <c r="AE325" s="110"/>
      <c r="AF325" s="110"/>
    </row>
    <row r="326">
      <c r="A326" s="106"/>
      <c r="B326" s="127">
        <f t="shared" si="1"/>
        <v>323</v>
      </c>
      <c r="C326" s="157"/>
      <c r="D326" s="205"/>
      <c r="E326" s="151"/>
      <c r="F326" s="151"/>
      <c r="G326" s="130" t="s">
        <v>293</v>
      </c>
      <c r="H326" s="132"/>
      <c r="I326" s="201"/>
      <c r="J326" s="201"/>
      <c r="K326" s="132" t="s">
        <v>293</v>
      </c>
      <c r="L326" s="133" t="s">
        <v>183</v>
      </c>
      <c r="M326" s="134"/>
      <c r="N326" s="135" t="s">
        <v>84</v>
      </c>
      <c r="O326" s="135" t="s">
        <v>86</v>
      </c>
      <c r="P326" s="135" t="s">
        <v>86</v>
      </c>
      <c r="Q326" s="135" t="s">
        <v>86</v>
      </c>
      <c r="R326" s="197" t="s">
        <v>104</v>
      </c>
      <c r="S326" s="137"/>
      <c r="T326" s="137"/>
      <c r="U326" s="106"/>
      <c r="V326" s="106"/>
      <c r="W326" s="106"/>
      <c r="X326" s="106"/>
      <c r="Y326" s="106"/>
      <c r="Z326" s="106"/>
      <c r="AA326" s="106"/>
      <c r="AB326" s="106"/>
      <c r="AC326" s="106"/>
      <c r="AD326" s="110"/>
      <c r="AE326" s="110"/>
      <c r="AF326" s="110"/>
    </row>
    <row r="327">
      <c r="A327" s="106"/>
      <c r="B327" s="127">
        <f t="shared" si="1"/>
        <v>324</v>
      </c>
      <c r="C327" s="206"/>
      <c r="D327" s="207"/>
      <c r="E327" s="153"/>
      <c r="F327" s="153"/>
      <c r="G327" s="130" t="s">
        <v>174</v>
      </c>
      <c r="H327" s="132"/>
      <c r="I327" s="201"/>
      <c r="J327" s="201"/>
      <c r="K327" s="132" t="s">
        <v>182</v>
      </c>
      <c r="L327" s="133" t="s">
        <v>183</v>
      </c>
      <c r="M327" s="134"/>
      <c r="N327" s="135" t="s">
        <v>84</v>
      </c>
      <c r="O327" s="135" t="s">
        <v>86</v>
      </c>
      <c r="P327" s="135" t="s">
        <v>86</v>
      </c>
      <c r="Q327" s="135" t="s">
        <v>86</v>
      </c>
      <c r="R327" s="197" t="s">
        <v>104</v>
      </c>
      <c r="S327" s="137"/>
      <c r="T327" s="137"/>
      <c r="U327" s="106"/>
      <c r="V327" s="106"/>
      <c r="W327" s="106"/>
      <c r="X327" s="106"/>
      <c r="Y327" s="106"/>
      <c r="Z327" s="106"/>
      <c r="AA327" s="106"/>
      <c r="AB327" s="106"/>
      <c r="AC327" s="106"/>
      <c r="AD327" s="110"/>
      <c r="AE327" s="110"/>
      <c r="AF327" s="110"/>
    </row>
    <row r="328">
      <c r="A328" s="106"/>
      <c r="B328" s="127">
        <f t="shared" si="1"/>
        <v>325</v>
      </c>
      <c r="C328" s="208" t="s">
        <v>729</v>
      </c>
      <c r="D328" s="146" t="s">
        <v>730</v>
      </c>
      <c r="E328" s="132" t="s">
        <v>731</v>
      </c>
      <c r="F328" s="131"/>
      <c r="G328" s="131"/>
      <c r="H328" s="146"/>
      <c r="I328" s="201"/>
      <c r="J328" s="201"/>
      <c r="K328" s="132" t="s">
        <v>732</v>
      </c>
      <c r="L328" s="133" t="s">
        <v>708</v>
      </c>
      <c r="M328" s="134"/>
      <c r="N328" s="135" t="s">
        <v>84</v>
      </c>
      <c r="O328" s="135" t="s">
        <v>86</v>
      </c>
      <c r="P328" s="135" t="s">
        <v>86</v>
      </c>
      <c r="Q328" s="135" t="s">
        <v>86</v>
      </c>
      <c r="R328" s="197" t="s">
        <v>104</v>
      </c>
      <c r="S328" s="137"/>
      <c r="T328" s="137"/>
      <c r="U328" s="106"/>
      <c r="V328" s="106"/>
      <c r="W328" s="106"/>
      <c r="X328" s="106"/>
      <c r="Y328" s="106"/>
      <c r="Z328" s="106"/>
      <c r="AA328" s="106"/>
      <c r="AB328" s="106"/>
      <c r="AC328" s="106"/>
      <c r="AD328" s="110"/>
      <c r="AE328" s="110"/>
      <c r="AF328" s="110"/>
    </row>
    <row r="329">
      <c r="A329" s="106"/>
      <c r="B329" s="127">
        <f t="shared" si="1"/>
        <v>326</v>
      </c>
      <c r="C329" s="209"/>
      <c r="D329" s="205"/>
      <c r="E329" s="146" t="s">
        <v>733</v>
      </c>
      <c r="F329" s="146" t="s">
        <v>729</v>
      </c>
      <c r="G329" s="192" t="s">
        <v>734</v>
      </c>
      <c r="H329" s="146" t="s">
        <v>735</v>
      </c>
      <c r="I329" s="148" t="s">
        <v>208</v>
      </c>
      <c r="J329" s="201"/>
      <c r="K329" s="148" t="s">
        <v>736</v>
      </c>
      <c r="L329" s="210" t="s">
        <v>737</v>
      </c>
      <c r="M329" s="134"/>
      <c r="N329" s="135" t="s">
        <v>84</v>
      </c>
      <c r="O329" s="135" t="s">
        <v>86</v>
      </c>
      <c r="P329" s="135" t="s">
        <v>86</v>
      </c>
      <c r="Q329" s="135" t="s">
        <v>86</v>
      </c>
      <c r="R329" s="197" t="s">
        <v>104</v>
      </c>
      <c r="S329" s="137"/>
      <c r="T329" s="137"/>
      <c r="U329" s="106"/>
      <c r="V329" s="106"/>
      <c r="W329" s="106"/>
      <c r="X329" s="106"/>
      <c r="Y329" s="106"/>
      <c r="Z329" s="106"/>
      <c r="AA329" s="106"/>
      <c r="AB329" s="106"/>
      <c r="AC329" s="106"/>
      <c r="AD329" s="110"/>
      <c r="AE329" s="110"/>
      <c r="AF329" s="110"/>
    </row>
    <row r="330">
      <c r="A330" s="106"/>
      <c r="B330" s="127">
        <f t="shared" si="1"/>
        <v>327</v>
      </c>
      <c r="C330" s="209"/>
      <c r="D330" s="205"/>
      <c r="E330" s="151"/>
      <c r="F330" s="151"/>
      <c r="G330" s="191"/>
      <c r="H330" s="151"/>
      <c r="I330" s="129" t="s">
        <v>354</v>
      </c>
      <c r="J330" s="130" t="s">
        <v>355</v>
      </c>
      <c r="K330" s="132" t="s">
        <v>356</v>
      </c>
      <c r="L330" s="132" t="s">
        <v>357</v>
      </c>
      <c r="M330" s="134"/>
      <c r="N330" s="135" t="s">
        <v>84</v>
      </c>
      <c r="O330" s="135" t="s">
        <v>86</v>
      </c>
      <c r="P330" s="135" t="s">
        <v>86</v>
      </c>
      <c r="Q330" s="135" t="s">
        <v>86</v>
      </c>
      <c r="R330" s="197" t="s">
        <v>104</v>
      </c>
      <c r="S330" s="137"/>
      <c r="T330" s="137"/>
      <c r="U330" s="106"/>
      <c r="V330" s="106"/>
      <c r="W330" s="106"/>
      <c r="X330" s="106"/>
      <c r="Y330" s="106"/>
      <c r="Z330" s="106"/>
      <c r="AA330" s="106"/>
      <c r="AB330" s="106"/>
      <c r="AC330" s="106"/>
      <c r="AD330" s="110"/>
      <c r="AE330" s="110"/>
      <c r="AF330" s="110"/>
    </row>
    <row r="331">
      <c r="A331" s="106"/>
      <c r="B331" s="127">
        <f t="shared" si="1"/>
        <v>328</v>
      </c>
      <c r="C331" s="209"/>
      <c r="D331" s="205"/>
      <c r="E331" s="151"/>
      <c r="F331" s="151"/>
      <c r="G331" s="191"/>
      <c r="H331" s="151"/>
      <c r="I331" s="140"/>
      <c r="J331" s="175" t="s">
        <v>358</v>
      </c>
      <c r="K331" s="132" t="s">
        <v>359</v>
      </c>
      <c r="L331" s="132" t="s">
        <v>360</v>
      </c>
      <c r="M331" s="134"/>
      <c r="N331" s="135" t="s">
        <v>84</v>
      </c>
      <c r="O331" s="135" t="s">
        <v>86</v>
      </c>
      <c r="P331" s="135" t="s">
        <v>86</v>
      </c>
      <c r="Q331" s="135" t="s">
        <v>86</v>
      </c>
      <c r="R331" s="197" t="s">
        <v>104</v>
      </c>
      <c r="S331" s="137"/>
      <c r="T331" s="137"/>
      <c r="U331" s="106"/>
      <c r="V331" s="106"/>
      <c r="W331" s="106"/>
      <c r="X331" s="106"/>
      <c r="Y331" s="106"/>
      <c r="Z331" s="106"/>
      <c r="AA331" s="106"/>
      <c r="AB331" s="106"/>
      <c r="AC331" s="106"/>
      <c r="AD331" s="110"/>
      <c r="AE331" s="110"/>
      <c r="AF331" s="110"/>
    </row>
    <row r="332">
      <c r="A332" s="106"/>
      <c r="B332" s="127">
        <f t="shared" si="1"/>
        <v>329</v>
      </c>
      <c r="C332" s="209"/>
      <c r="D332" s="205"/>
      <c r="E332" s="151"/>
      <c r="F332" s="151"/>
      <c r="G332" s="194"/>
      <c r="H332" s="151"/>
      <c r="I332" s="142"/>
      <c r="J332" s="175" t="s">
        <v>361</v>
      </c>
      <c r="K332" s="132" t="s">
        <v>362</v>
      </c>
      <c r="L332" s="132" t="s">
        <v>363</v>
      </c>
      <c r="M332" s="134"/>
      <c r="N332" s="135" t="s">
        <v>84</v>
      </c>
      <c r="O332" s="135" t="s">
        <v>86</v>
      </c>
      <c r="P332" s="135" t="s">
        <v>86</v>
      </c>
      <c r="Q332" s="135" t="s">
        <v>86</v>
      </c>
      <c r="R332" s="197" t="s">
        <v>104</v>
      </c>
      <c r="S332" s="137"/>
      <c r="T332" s="137"/>
      <c r="U332" s="106"/>
      <c r="V332" s="106"/>
      <c r="W332" s="106"/>
      <c r="X332" s="106"/>
      <c r="Y332" s="106"/>
      <c r="Z332" s="106"/>
      <c r="AA332" s="106"/>
      <c r="AB332" s="106"/>
      <c r="AC332" s="106"/>
      <c r="AD332" s="110"/>
      <c r="AE332" s="110"/>
      <c r="AF332" s="110"/>
    </row>
    <row r="333">
      <c r="A333" s="106"/>
      <c r="B333" s="127">
        <f t="shared" si="1"/>
        <v>330</v>
      </c>
      <c r="C333" s="209"/>
      <c r="D333" s="205"/>
      <c r="E333" s="151"/>
      <c r="F333" s="151"/>
      <c r="G333" s="193" t="s">
        <v>738</v>
      </c>
      <c r="H333" s="155"/>
      <c r="I333" s="175"/>
      <c r="J333" s="175"/>
      <c r="K333" s="132" t="s">
        <v>739</v>
      </c>
      <c r="L333" s="132" t="s">
        <v>740</v>
      </c>
      <c r="M333" s="134"/>
      <c r="N333" s="135" t="s">
        <v>84</v>
      </c>
      <c r="O333" s="135" t="s">
        <v>86</v>
      </c>
      <c r="P333" s="135" t="s">
        <v>86</v>
      </c>
      <c r="Q333" s="135" t="s">
        <v>86</v>
      </c>
      <c r="R333" s="197" t="s">
        <v>104</v>
      </c>
      <c r="S333" s="137"/>
      <c r="T333" s="137"/>
      <c r="U333" s="106"/>
      <c r="V333" s="106"/>
      <c r="W333" s="106"/>
      <c r="X333" s="106"/>
      <c r="Y333" s="106"/>
      <c r="Z333" s="106"/>
      <c r="AA333" s="106"/>
      <c r="AB333" s="106"/>
      <c r="AC333" s="106"/>
      <c r="AD333" s="110"/>
      <c r="AE333" s="110"/>
      <c r="AF333" s="110"/>
    </row>
    <row r="334">
      <c r="A334" s="106"/>
      <c r="B334" s="127">
        <f t="shared" si="1"/>
        <v>331</v>
      </c>
      <c r="C334" s="209"/>
      <c r="D334" s="205"/>
      <c r="E334" s="151"/>
      <c r="F334" s="149"/>
      <c r="G334" s="146" t="s">
        <v>716</v>
      </c>
      <c r="H334" s="155"/>
      <c r="I334" s="201"/>
      <c r="J334" s="201"/>
      <c r="K334" s="132" t="s">
        <v>717</v>
      </c>
      <c r="L334" s="133" t="s">
        <v>156</v>
      </c>
      <c r="M334" s="134"/>
      <c r="N334" s="135" t="s">
        <v>84</v>
      </c>
      <c r="O334" s="135" t="s">
        <v>86</v>
      </c>
      <c r="P334" s="135" t="s">
        <v>86</v>
      </c>
      <c r="Q334" s="135" t="s">
        <v>86</v>
      </c>
      <c r="R334" s="197" t="s">
        <v>104</v>
      </c>
      <c r="S334" s="137"/>
      <c r="T334" s="137"/>
      <c r="U334" s="106"/>
      <c r="V334" s="106"/>
      <c r="W334" s="106"/>
      <c r="X334" s="106"/>
      <c r="Y334" s="106"/>
      <c r="Z334" s="106"/>
      <c r="AA334" s="106"/>
      <c r="AB334" s="106"/>
      <c r="AC334" s="106"/>
      <c r="AD334" s="110"/>
      <c r="AE334" s="110"/>
      <c r="AF334" s="110"/>
    </row>
    <row r="335">
      <c r="A335" s="106"/>
      <c r="B335" s="127">
        <f t="shared" si="1"/>
        <v>332</v>
      </c>
      <c r="C335" s="209"/>
      <c r="D335" s="205"/>
      <c r="E335" s="151"/>
      <c r="F335" s="191"/>
      <c r="G335" s="146" t="s">
        <v>741</v>
      </c>
      <c r="H335" s="132"/>
      <c r="I335" s="201"/>
      <c r="J335" s="201"/>
      <c r="K335" s="132" t="s">
        <v>742</v>
      </c>
      <c r="L335" s="133" t="s">
        <v>743</v>
      </c>
      <c r="M335" s="134"/>
      <c r="N335" s="135" t="s">
        <v>84</v>
      </c>
      <c r="O335" s="135" t="s">
        <v>86</v>
      </c>
      <c r="P335" s="135" t="s">
        <v>86</v>
      </c>
      <c r="Q335" s="135" t="s">
        <v>86</v>
      </c>
      <c r="R335" s="197" t="s">
        <v>104</v>
      </c>
      <c r="S335" s="137"/>
      <c r="T335" s="137"/>
      <c r="U335" s="106"/>
      <c r="V335" s="106"/>
      <c r="W335" s="106"/>
      <c r="X335" s="106"/>
      <c r="Y335" s="106"/>
      <c r="Z335" s="106"/>
      <c r="AA335" s="106"/>
      <c r="AB335" s="106"/>
      <c r="AC335" s="106"/>
      <c r="AD335" s="110"/>
      <c r="AE335" s="110"/>
      <c r="AF335" s="110"/>
    </row>
    <row r="336">
      <c r="A336" s="106"/>
      <c r="B336" s="127">
        <f t="shared" si="1"/>
        <v>333</v>
      </c>
      <c r="C336" s="209"/>
      <c r="D336" s="205"/>
      <c r="E336" s="151"/>
      <c r="F336" s="191"/>
      <c r="G336" s="149"/>
      <c r="H336" s="132" t="s">
        <v>382</v>
      </c>
      <c r="I336" s="132" t="s">
        <v>744</v>
      </c>
      <c r="J336" s="201"/>
      <c r="K336" s="132" t="s">
        <v>745</v>
      </c>
      <c r="L336" s="133" t="s">
        <v>557</v>
      </c>
      <c r="M336" s="134"/>
      <c r="N336" s="135" t="s">
        <v>84</v>
      </c>
      <c r="O336" s="135" t="s">
        <v>86</v>
      </c>
      <c r="P336" s="135" t="s">
        <v>86</v>
      </c>
      <c r="Q336" s="135" t="s">
        <v>86</v>
      </c>
      <c r="R336" s="197" t="s">
        <v>104</v>
      </c>
      <c r="S336" s="137"/>
      <c r="T336" s="137"/>
      <c r="U336" s="106"/>
      <c r="V336" s="106"/>
      <c r="W336" s="106"/>
      <c r="X336" s="106"/>
      <c r="Y336" s="106"/>
      <c r="Z336" s="106"/>
      <c r="AA336" s="106"/>
      <c r="AB336" s="106"/>
      <c r="AC336" s="106"/>
      <c r="AD336" s="110"/>
      <c r="AE336" s="110"/>
      <c r="AF336" s="110"/>
    </row>
    <row r="337">
      <c r="A337" s="106"/>
      <c r="B337" s="127">
        <f t="shared" si="1"/>
        <v>334</v>
      </c>
      <c r="C337" s="209"/>
      <c r="D337" s="205"/>
      <c r="E337" s="151"/>
      <c r="F337" s="191"/>
      <c r="G337" s="151"/>
      <c r="H337" s="129" t="s">
        <v>60</v>
      </c>
      <c r="I337" s="132" t="s">
        <v>723</v>
      </c>
      <c r="J337" s="201"/>
      <c r="K337" s="132" t="s">
        <v>746</v>
      </c>
      <c r="L337" s="133" t="s">
        <v>747</v>
      </c>
      <c r="M337" s="134"/>
      <c r="N337" s="135" t="s">
        <v>84</v>
      </c>
      <c r="O337" s="135" t="s">
        <v>86</v>
      </c>
      <c r="P337" s="135" t="s">
        <v>86</v>
      </c>
      <c r="Q337" s="135" t="s">
        <v>86</v>
      </c>
      <c r="R337" s="197" t="s">
        <v>104</v>
      </c>
      <c r="S337" s="137"/>
      <c r="T337" s="137"/>
      <c r="U337" s="106"/>
      <c r="V337" s="106"/>
      <c r="W337" s="106"/>
      <c r="X337" s="106"/>
      <c r="Y337" s="106"/>
      <c r="Z337" s="106"/>
      <c r="AA337" s="106"/>
      <c r="AB337" s="106"/>
      <c r="AC337" s="106"/>
      <c r="AD337" s="110"/>
      <c r="AE337" s="110"/>
      <c r="AF337" s="110"/>
    </row>
    <row r="338">
      <c r="A338" s="106"/>
      <c r="B338" s="127">
        <f t="shared" si="1"/>
        <v>335</v>
      </c>
      <c r="C338" s="209"/>
      <c r="D338" s="205"/>
      <c r="E338" s="151"/>
      <c r="F338" s="191"/>
      <c r="G338" s="153"/>
      <c r="H338" s="142"/>
      <c r="I338" s="132" t="s">
        <v>726</v>
      </c>
      <c r="J338" s="201"/>
      <c r="K338" s="132" t="s">
        <v>727</v>
      </c>
      <c r="L338" s="133" t="s">
        <v>728</v>
      </c>
      <c r="M338" s="134"/>
      <c r="N338" s="135" t="s">
        <v>84</v>
      </c>
      <c r="O338" s="135" t="s">
        <v>86</v>
      </c>
      <c r="P338" s="135" t="s">
        <v>86</v>
      </c>
      <c r="Q338" s="135" t="s">
        <v>86</v>
      </c>
      <c r="R338" s="197" t="s">
        <v>104</v>
      </c>
      <c r="S338" s="137"/>
      <c r="T338" s="137"/>
      <c r="U338" s="106"/>
      <c r="V338" s="106"/>
      <c r="W338" s="106"/>
      <c r="X338" s="106"/>
      <c r="Y338" s="106"/>
      <c r="Z338" s="106"/>
      <c r="AA338" s="106"/>
      <c r="AB338" s="106"/>
      <c r="AC338" s="106"/>
      <c r="AD338" s="110"/>
      <c r="AE338" s="110"/>
      <c r="AF338" s="110"/>
    </row>
    <row r="339">
      <c r="A339" s="106"/>
      <c r="B339" s="127">
        <f t="shared" si="1"/>
        <v>336</v>
      </c>
      <c r="C339" s="209"/>
      <c r="D339" s="205"/>
      <c r="E339" s="151"/>
      <c r="F339" s="151"/>
      <c r="G339" s="142" t="s">
        <v>695</v>
      </c>
      <c r="H339" s="132"/>
      <c r="I339" s="201"/>
      <c r="J339" s="201"/>
      <c r="K339" s="132" t="s">
        <v>583</v>
      </c>
      <c r="L339" s="133" t="s">
        <v>183</v>
      </c>
      <c r="M339" s="134"/>
      <c r="N339" s="135" t="s">
        <v>84</v>
      </c>
      <c r="O339" s="135" t="s">
        <v>86</v>
      </c>
      <c r="P339" s="135" t="s">
        <v>86</v>
      </c>
      <c r="Q339" s="135" t="s">
        <v>86</v>
      </c>
      <c r="R339" s="197" t="s">
        <v>104</v>
      </c>
      <c r="S339" s="137"/>
      <c r="T339" s="137"/>
      <c r="U339" s="106"/>
      <c r="V339" s="106"/>
      <c r="W339" s="106"/>
      <c r="X339" s="106"/>
      <c r="Y339" s="106"/>
      <c r="Z339" s="106"/>
      <c r="AA339" s="106"/>
      <c r="AB339" s="106"/>
      <c r="AC339" s="106"/>
      <c r="AD339" s="110"/>
      <c r="AE339" s="110"/>
      <c r="AF339" s="110"/>
    </row>
    <row r="340">
      <c r="A340" s="106"/>
      <c r="B340" s="127">
        <f t="shared" si="1"/>
        <v>337</v>
      </c>
      <c r="C340" s="209"/>
      <c r="D340" s="205"/>
      <c r="E340" s="151"/>
      <c r="F340" s="151"/>
      <c r="G340" s="130" t="s">
        <v>293</v>
      </c>
      <c r="H340" s="132"/>
      <c r="I340" s="201"/>
      <c r="J340" s="201"/>
      <c r="K340" s="132" t="s">
        <v>293</v>
      </c>
      <c r="L340" s="133" t="s">
        <v>183</v>
      </c>
      <c r="M340" s="134"/>
      <c r="N340" s="135" t="s">
        <v>84</v>
      </c>
      <c r="O340" s="135" t="s">
        <v>86</v>
      </c>
      <c r="P340" s="135" t="s">
        <v>86</v>
      </c>
      <c r="Q340" s="135" t="s">
        <v>86</v>
      </c>
      <c r="R340" s="197" t="s">
        <v>104</v>
      </c>
      <c r="S340" s="137"/>
      <c r="T340" s="137"/>
      <c r="U340" s="106"/>
      <c r="V340" s="106"/>
      <c r="W340" s="106"/>
      <c r="X340" s="106"/>
      <c r="Y340" s="106"/>
      <c r="Z340" s="106"/>
      <c r="AA340" s="106"/>
      <c r="AB340" s="106"/>
      <c r="AC340" s="106"/>
      <c r="AD340" s="110"/>
      <c r="AE340" s="110"/>
      <c r="AF340" s="110"/>
    </row>
    <row r="341">
      <c r="A341" s="106"/>
      <c r="B341" s="127">
        <f t="shared" si="1"/>
        <v>338</v>
      </c>
      <c r="C341" s="211"/>
      <c r="D341" s="207"/>
      <c r="E341" s="153"/>
      <c r="F341" s="153"/>
      <c r="G341" s="130" t="s">
        <v>174</v>
      </c>
      <c r="H341" s="132"/>
      <c r="I341" s="201"/>
      <c r="J341" s="201"/>
      <c r="K341" s="132" t="s">
        <v>182</v>
      </c>
      <c r="L341" s="133" t="s">
        <v>183</v>
      </c>
      <c r="M341" s="134"/>
      <c r="N341" s="135" t="s">
        <v>84</v>
      </c>
      <c r="O341" s="135" t="s">
        <v>86</v>
      </c>
      <c r="P341" s="135" t="s">
        <v>86</v>
      </c>
      <c r="Q341" s="135" t="s">
        <v>86</v>
      </c>
      <c r="R341" s="197" t="s">
        <v>104</v>
      </c>
      <c r="S341" s="137"/>
      <c r="T341" s="137"/>
      <c r="U341" s="106"/>
      <c r="V341" s="106"/>
      <c r="W341" s="106"/>
      <c r="X341" s="106"/>
      <c r="Y341" s="106"/>
      <c r="Z341" s="106"/>
      <c r="AA341" s="106"/>
      <c r="AB341" s="106"/>
      <c r="AC341" s="106"/>
      <c r="AD341" s="110"/>
      <c r="AE341" s="110"/>
      <c r="AF341" s="110"/>
    </row>
  </sheetData>
  <dataValidations>
    <dataValidation type="list" allowBlank="1" sqref="N4:Q341">
      <formula1>"未,OK,NG,保,外,-"</formula1>
    </dataValidation>
  </dataValidations>
  <hyperlinks>
    <hyperlink r:id="rId1" ref="T33"/>
    <hyperlink r:id="rId2" ref="T58"/>
    <hyperlink r:id="rId3" ref="T183"/>
    <hyperlink r:id="rId4" ref="T219"/>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22.38"/>
    <col customWidth="1" min="4" max="4" width="29.13"/>
    <col customWidth="1" min="5" max="10" width="22.38"/>
    <col customWidth="1" min="11" max="11" width="32.88"/>
    <col customWidth="1" min="12" max="12" width="50.88"/>
    <col customWidth="1" min="13" max="13" width="21.13"/>
    <col customWidth="1" min="14" max="18" width="11.13"/>
    <col customWidth="1" min="19" max="19" width="8.75"/>
    <col customWidth="1" min="20" max="21" width="10.88"/>
    <col customWidth="1" min="22" max="24" width="14.0"/>
    <col customWidth="1" min="25" max="33" width="7.5"/>
  </cols>
  <sheetData>
    <row r="1" ht="8.25" customHeight="1">
      <c r="A1" s="106"/>
      <c r="B1" s="106"/>
      <c r="C1" s="106"/>
      <c r="D1" s="106"/>
      <c r="E1" s="106"/>
      <c r="F1" s="106"/>
      <c r="G1" s="106"/>
      <c r="H1" s="106"/>
      <c r="I1" s="106"/>
      <c r="J1" s="106"/>
      <c r="K1" s="106"/>
      <c r="L1" s="107"/>
      <c r="M1" s="107"/>
      <c r="N1" s="108"/>
      <c r="O1" s="108"/>
      <c r="P1" s="108"/>
      <c r="Q1" s="80"/>
      <c r="R1" s="80"/>
      <c r="S1" s="109"/>
      <c r="T1" s="109"/>
      <c r="U1" s="109"/>
      <c r="V1" s="106"/>
      <c r="W1" s="106"/>
      <c r="X1" s="106"/>
      <c r="Y1" s="106"/>
      <c r="Z1" s="106"/>
      <c r="AA1" s="106"/>
      <c r="AB1" s="106"/>
      <c r="AC1" s="106"/>
      <c r="AD1" s="106"/>
      <c r="AE1" s="110"/>
      <c r="AF1" s="110"/>
      <c r="AG1" s="110"/>
    </row>
    <row r="2">
      <c r="A2" s="106"/>
      <c r="B2" s="106"/>
      <c r="C2" s="111"/>
      <c r="D2" s="106"/>
      <c r="E2" s="212"/>
      <c r="F2" s="106"/>
      <c r="G2" s="106"/>
      <c r="H2" s="106"/>
      <c r="I2" s="106"/>
      <c r="J2" s="106"/>
      <c r="K2" s="106"/>
      <c r="L2" s="107"/>
      <c r="M2" s="107"/>
      <c r="N2" s="112" t="s">
        <v>135</v>
      </c>
      <c r="O2" s="213"/>
      <c r="P2" s="214" t="s">
        <v>136</v>
      </c>
      <c r="Q2" s="114" t="s">
        <v>137</v>
      </c>
      <c r="R2" s="115" t="s">
        <v>138</v>
      </c>
      <c r="S2" s="116"/>
      <c r="T2" s="116"/>
      <c r="U2" s="116"/>
      <c r="V2" s="106"/>
      <c r="W2" s="106"/>
      <c r="X2" s="106"/>
      <c r="Y2" s="106"/>
      <c r="Z2" s="106"/>
      <c r="AA2" s="106"/>
      <c r="AB2" s="106"/>
      <c r="AC2" s="106"/>
      <c r="AD2" s="106"/>
      <c r="AE2" s="110"/>
      <c r="AF2" s="110"/>
      <c r="AG2" s="110"/>
    </row>
    <row r="3">
      <c r="A3" s="106"/>
      <c r="B3" s="215" t="s">
        <v>139</v>
      </c>
      <c r="C3" s="119" t="s">
        <v>140</v>
      </c>
      <c r="D3" s="119" t="s">
        <v>748</v>
      </c>
      <c r="E3" s="119" t="s">
        <v>142</v>
      </c>
      <c r="F3" s="119"/>
      <c r="G3" s="119"/>
      <c r="H3" s="119"/>
      <c r="I3" s="119"/>
      <c r="J3" s="119"/>
      <c r="K3" s="120" t="s">
        <v>143</v>
      </c>
      <c r="L3" s="121" t="s">
        <v>144</v>
      </c>
      <c r="M3" s="122" t="s">
        <v>145</v>
      </c>
      <c r="N3" s="123" t="s">
        <v>146</v>
      </c>
      <c r="O3" s="123" t="s">
        <v>749</v>
      </c>
      <c r="P3" s="216" t="s">
        <v>750</v>
      </c>
      <c r="Q3" s="114" t="s">
        <v>147</v>
      </c>
      <c r="R3" s="114" t="s">
        <v>751</v>
      </c>
      <c r="S3" s="217" t="s">
        <v>148</v>
      </c>
      <c r="T3" s="218" t="s">
        <v>149</v>
      </c>
      <c r="U3" s="219" t="s">
        <v>150</v>
      </c>
      <c r="V3" s="106"/>
      <c r="W3" s="106"/>
      <c r="X3" s="106"/>
      <c r="Y3" s="106"/>
      <c r="Z3" s="106"/>
      <c r="AA3" s="106"/>
      <c r="AB3" s="106"/>
      <c r="AC3" s="106"/>
      <c r="AD3" s="106"/>
      <c r="AE3" s="110"/>
      <c r="AF3" s="110"/>
      <c r="AG3" s="110"/>
    </row>
    <row r="4">
      <c r="A4" s="106"/>
      <c r="B4" s="127">
        <f t="shared" ref="B4:B131" si="1">ROW()-ROW($B$3)</f>
        <v>1</v>
      </c>
      <c r="C4" s="220" t="s">
        <v>392</v>
      </c>
      <c r="D4" s="221" t="s">
        <v>752</v>
      </c>
      <c r="E4" s="222" t="s">
        <v>753</v>
      </c>
      <c r="F4" s="137"/>
      <c r="G4" s="223"/>
      <c r="H4" s="223"/>
      <c r="I4" s="224"/>
      <c r="J4" s="224"/>
      <c r="K4" s="223" t="s">
        <v>754</v>
      </c>
      <c r="L4" s="223" t="s">
        <v>755</v>
      </c>
      <c r="M4" s="225" t="s">
        <v>756</v>
      </c>
      <c r="N4" s="226" t="s">
        <v>81</v>
      </c>
      <c r="O4" s="226" t="s">
        <v>81</v>
      </c>
      <c r="P4" s="227" t="s">
        <v>81</v>
      </c>
      <c r="Q4" s="228" t="s">
        <v>81</v>
      </c>
      <c r="R4" s="228" t="s">
        <v>81</v>
      </c>
      <c r="S4" s="137"/>
      <c r="T4" s="137"/>
      <c r="U4" s="137"/>
      <c r="V4" s="106"/>
      <c r="W4" s="106"/>
      <c r="X4" s="106"/>
      <c r="Y4" s="106"/>
      <c r="Z4" s="106"/>
      <c r="AA4" s="106"/>
      <c r="AB4" s="106"/>
      <c r="AC4" s="106"/>
      <c r="AD4" s="106"/>
      <c r="AE4" s="110"/>
      <c r="AF4" s="110"/>
      <c r="AG4" s="110"/>
    </row>
    <row r="5">
      <c r="A5" s="106"/>
      <c r="B5" s="127">
        <f t="shared" si="1"/>
        <v>2</v>
      </c>
      <c r="C5" s="229" t="s">
        <v>392</v>
      </c>
      <c r="D5" s="230"/>
      <c r="E5" s="222" t="s">
        <v>757</v>
      </c>
      <c r="F5" s="137"/>
      <c r="G5" s="223"/>
      <c r="H5" s="223"/>
      <c r="I5" s="224"/>
      <c r="J5" s="224"/>
      <c r="K5" s="223" t="s">
        <v>758</v>
      </c>
      <c r="L5" s="223" t="s">
        <v>86</v>
      </c>
      <c r="M5" s="225" t="s">
        <v>756</v>
      </c>
      <c r="N5" s="226" t="s">
        <v>81</v>
      </c>
      <c r="O5" s="226" t="s">
        <v>81</v>
      </c>
      <c r="P5" s="227" t="s">
        <v>81</v>
      </c>
      <c r="Q5" s="228" t="s">
        <v>81</v>
      </c>
      <c r="R5" s="228" t="s">
        <v>81</v>
      </c>
      <c r="S5" s="137"/>
      <c r="T5" s="137"/>
      <c r="U5" s="137"/>
      <c r="V5" s="106"/>
      <c r="W5" s="106"/>
      <c r="X5" s="106"/>
      <c r="Y5" s="106"/>
      <c r="Z5" s="106"/>
      <c r="AA5" s="106"/>
      <c r="AB5" s="106"/>
      <c r="AC5" s="106"/>
      <c r="AD5" s="106"/>
      <c r="AE5" s="110"/>
      <c r="AF5" s="110"/>
      <c r="AG5" s="110"/>
    </row>
    <row r="6">
      <c r="A6" s="106"/>
      <c r="B6" s="127">
        <f t="shared" si="1"/>
        <v>3</v>
      </c>
      <c r="C6" s="229" t="s">
        <v>392</v>
      </c>
      <c r="D6" s="230"/>
      <c r="E6" s="222" t="s">
        <v>759</v>
      </c>
      <c r="F6" s="137"/>
      <c r="G6" s="223"/>
      <c r="H6" s="223"/>
      <c r="I6" s="224"/>
      <c r="J6" s="224"/>
      <c r="K6" s="223" t="s">
        <v>760</v>
      </c>
      <c r="L6" s="223" t="s">
        <v>86</v>
      </c>
      <c r="M6" s="225" t="s">
        <v>756</v>
      </c>
      <c r="N6" s="226" t="s">
        <v>81</v>
      </c>
      <c r="O6" s="226" t="s">
        <v>81</v>
      </c>
      <c r="P6" s="227" t="s">
        <v>81</v>
      </c>
      <c r="Q6" s="228" t="s">
        <v>81</v>
      </c>
      <c r="R6" s="228" t="s">
        <v>81</v>
      </c>
      <c r="S6" s="137"/>
      <c r="T6" s="137"/>
      <c r="U6" s="137"/>
      <c r="V6" s="106"/>
      <c r="W6" s="106"/>
      <c r="X6" s="106"/>
      <c r="Y6" s="106"/>
      <c r="Z6" s="106"/>
      <c r="AA6" s="106"/>
      <c r="AB6" s="106"/>
      <c r="AC6" s="106"/>
      <c r="AD6" s="106"/>
      <c r="AE6" s="110"/>
      <c r="AF6" s="110"/>
      <c r="AG6" s="110"/>
    </row>
    <row r="7">
      <c r="A7" s="106"/>
      <c r="B7" s="127">
        <f t="shared" si="1"/>
        <v>4</v>
      </c>
      <c r="C7" s="229" t="s">
        <v>392</v>
      </c>
      <c r="D7" s="231"/>
      <c r="E7" s="232" t="s">
        <v>761</v>
      </c>
      <c r="F7" s="225"/>
      <c r="G7" s="224"/>
      <c r="H7" s="224"/>
      <c r="I7" s="224"/>
      <c r="J7" s="224"/>
      <c r="K7" s="132" t="s">
        <v>762</v>
      </c>
      <c r="L7" s="225" t="s">
        <v>763</v>
      </c>
      <c r="M7" s="225" t="s">
        <v>756</v>
      </c>
      <c r="N7" s="226" t="s">
        <v>81</v>
      </c>
      <c r="O7" s="226" t="s">
        <v>81</v>
      </c>
      <c r="P7" s="227" t="s">
        <v>81</v>
      </c>
      <c r="Q7" s="228" t="s">
        <v>81</v>
      </c>
      <c r="R7" s="228" t="s">
        <v>81</v>
      </c>
      <c r="S7" s="137"/>
      <c r="T7" s="137"/>
      <c r="U7" s="137"/>
      <c r="V7" s="106"/>
      <c r="W7" s="106"/>
      <c r="X7" s="106"/>
      <c r="Y7" s="106"/>
      <c r="Z7" s="106"/>
      <c r="AA7" s="106"/>
      <c r="AB7" s="106"/>
      <c r="AC7" s="106"/>
      <c r="AD7" s="106"/>
      <c r="AE7" s="110"/>
      <c r="AF7" s="110"/>
      <c r="AG7" s="110"/>
    </row>
    <row r="8">
      <c r="A8" s="106"/>
      <c r="B8" s="127">
        <f t="shared" si="1"/>
        <v>5</v>
      </c>
      <c r="C8" s="229" t="s">
        <v>392</v>
      </c>
      <c r="D8" s="221" t="s">
        <v>764</v>
      </c>
      <c r="E8" s="222" t="s">
        <v>765</v>
      </c>
      <c r="F8" s="137"/>
      <c r="G8" s="223"/>
      <c r="H8" s="223"/>
      <c r="I8" s="233"/>
      <c r="J8" s="224"/>
      <c r="K8" s="223" t="s">
        <v>766</v>
      </c>
      <c r="L8" s="223" t="s">
        <v>170</v>
      </c>
      <c r="M8" s="234"/>
      <c r="N8" s="226" t="s">
        <v>81</v>
      </c>
      <c r="O8" s="226" t="s">
        <v>81</v>
      </c>
      <c r="P8" s="227" t="s">
        <v>81</v>
      </c>
      <c r="Q8" s="228" t="s">
        <v>81</v>
      </c>
      <c r="R8" s="228" t="s">
        <v>81</v>
      </c>
      <c r="S8" s="137"/>
      <c r="T8" s="137"/>
      <c r="U8" s="137"/>
      <c r="V8" s="106"/>
      <c r="W8" s="106"/>
      <c r="X8" s="106"/>
      <c r="Y8" s="106"/>
      <c r="Z8" s="106"/>
      <c r="AA8" s="106"/>
      <c r="AB8" s="106"/>
      <c r="AC8" s="106"/>
      <c r="AD8" s="106"/>
      <c r="AE8" s="110"/>
      <c r="AF8" s="110"/>
      <c r="AG8" s="110"/>
    </row>
    <row r="9">
      <c r="A9" s="106"/>
      <c r="B9" s="127">
        <f t="shared" si="1"/>
        <v>6</v>
      </c>
      <c r="C9" s="229" t="s">
        <v>392</v>
      </c>
      <c r="D9" s="230"/>
      <c r="E9" s="222" t="s">
        <v>631</v>
      </c>
      <c r="F9" s="137"/>
      <c r="G9" s="223" t="s">
        <v>86</v>
      </c>
      <c r="H9" s="223" t="s">
        <v>86</v>
      </c>
      <c r="I9" s="233"/>
      <c r="J9" s="224"/>
      <c r="K9" s="225" t="s">
        <v>173</v>
      </c>
      <c r="L9" s="225" t="s">
        <v>173</v>
      </c>
      <c r="M9" s="234"/>
      <c r="N9" s="226" t="s">
        <v>81</v>
      </c>
      <c r="O9" s="226" t="s">
        <v>81</v>
      </c>
      <c r="P9" s="227" t="s">
        <v>81</v>
      </c>
      <c r="Q9" s="228" t="s">
        <v>81</v>
      </c>
      <c r="R9" s="228" t="s">
        <v>81</v>
      </c>
      <c r="S9" s="137"/>
      <c r="T9" s="137"/>
      <c r="U9" s="137"/>
      <c r="V9" s="106"/>
      <c r="W9" s="106"/>
      <c r="X9" s="106"/>
      <c r="Y9" s="106"/>
      <c r="Z9" s="106"/>
      <c r="AA9" s="106"/>
      <c r="AB9" s="106"/>
      <c r="AC9" s="106"/>
      <c r="AD9" s="106"/>
      <c r="AE9" s="110"/>
      <c r="AF9" s="110"/>
      <c r="AG9" s="110"/>
    </row>
    <row r="10">
      <c r="A10" s="106"/>
      <c r="B10" s="127">
        <f t="shared" si="1"/>
        <v>7</v>
      </c>
      <c r="C10" s="229" t="s">
        <v>392</v>
      </c>
      <c r="D10" s="230"/>
      <c r="E10" s="222" t="s">
        <v>767</v>
      </c>
      <c r="F10" s="137"/>
      <c r="G10" s="223" t="s">
        <v>86</v>
      </c>
      <c r="H10" s="223" t="s">
        <v>86</v>
      </c>
      <c r="I10" s="233"/>
      <c r="J10" s="224"/>
      <c r="K10" s="225" t="s">
        <v>173</v>
      </c>
      <c r="L10" s="225" t="s">
        <v>173</v>
      </c>
      <c r="M10" s="234"/>
      <c r="N10" s="226" t="s">
        <v>81</v>
      </c>
      <c r="O10" s="226" t="s">
        <v>81</v>
      </c>
      <c r="P10" s="227" t="s">
        <v>81</v>
      </c>
      <c r="Q10" s="228" t="s">
        <v>81</v>
      </c>
      <c r="R10" s="228" t="s">
        <v>81</v>
      </c>
      <c r="S10" s="137"/>
      <c r="T10" s="137"/>
      <c r="U10" s="137"/>
      <c r="V10" s="106"/>
      <c r="W10" s="106"/>
      <c r="X10" s="106"/>
      <c r="Y10" s="106"/>
      <c r="Z10" s="106"/>
      <c r="AA10" s="106"/>
      <c r="AB10" s="106"/>
      <c r="AC10" s="106"/>
      <c r="AD10" s="106"/>
      <c r="AE10" s="110"/>
      <c r="AF10" s="110"/>
      <c r="AG10" s="110"/>
    </row>
    <row r="11">
      <c r="A11" s="106"/>
      <c r="B11" s="127">
        <f t="shared" si="1"/>
        <v>8</v>
      </c>
      <c r="C11" s="229" t="s">
        <v>392</v>
      </c>
      <c r="D11" s="230"/>
      <c r="E11" s="235" t="s">
        <v>768</v>
      </c>
      <c r="F11" s="137"/>
      <c r="G11" s="223" t="s">
        <v>86</v>
      </c>
      <c r="H11" s="223" t="s">
        <v>86</v>
      </c>
      <c r="I11" s="233"/>
      <c r="J11" s="224"/>
      <c r="K11" s="225" t="s">
        <v>173</v>
      </c>
      <c r="L11" s="225" t="s">
        <v>173</v>
      </c>
      <c r="M11" s="234"/>
      <c r="N11" s="226" t="s">
        <v>81</v>
      </c>
      <c r="O11" s="226" t="s">
        <v>81</v>
      </c>
      <c r="P11" s="227" t="s">
        <v>81</v>
      </c>
      <c r="Q11" s="228" t="s">
        <v>81</v>
      </c>
      <c r="R11" s="228" t="s">
        <v>81</v>
      </c>
      <c r="S11" s="137"/>
      <c r="T11" s="137"/>
      <c r="U11" s="137"/>
      <c r="V11" s="106"/>
      <c r="W11" s="106"/>
      <c r="X11" s="106"/>
      <c r="Y11" s="106"/>
      <c r="Z11" s="106"/>
      <c r="AA11" s="106"/>
      <c r="AB11" s="106"/>
      <c r="AC11" s="106"/>
      <c r="AD11" s="106"/>
      <c r="AE11" s="110"/>
      <c r="AF11" s="110"/>
      <c r="AG11" s="110"/>
    </row>
    <row r="12">
      <c r="A12" s="106"/>
      <c r="B12" s="127">
        <f t="shared" si="1"/>
        <v>9</v>
      </c>
      <c r="C12" s="229" t="s">
        <v>392</v>
      </c>
      <c r="D12" s="236"/>
      <c r="E12" s="221" t="s">
        <v>397</v>
      </c>
      <c r="F12" s="237" t="s">
        <v>769</v>
      </c>
      <c r="G12" s="223" t="s">
        <v>86</v>
      </c>
      <c r="H12" s="223" t="s">
        <v>86</v>
      </c>
      <c r="I12" s="233"/>
      <c r="J12" s="224"/>
      <c r="K12" s="225" t="s">
        <v>173</v>
      </c>
      <c r="L12" s="225" t="s">
        <v>173</v>
      </c>
      <c r="M12" s="234"/>
      <c r="N12" s="226" t="s">
        <v>81</v>
      </c>
      <c r="O12" s="226" t="s">
        <v>81</v>
      </c>
      <c r="P12" s="227" t="s">
        <v>81</v>
      </c>
      <c r="Q12" s="228" t="s">
        <v>81</v>
      </c>
      <c r="R12" s="228" t="s">
        <v>81</v>
      </c>
      <c r="S12" s="137"/>
      <c r="T12" s="137"/>
      <c r="U12" s="137"/>
      <c r="V12" s="106"/>
      <c r="W12" s="106"/>
      <c r="X12" s="106"/>
      <c r="Y12" s="106"/>
      <c r="Z12" s="106"/>
      <c r="AA12" s="106"/>
      <c r="AB12" s="106"/>
      <c r="AC12" s="106"/>
      <c r="AD12" s="106"/>
      <c r="AE12" s="110"/>
      <c r="AF12" s="110"/>
      <c r="AG12" s="110"/>
    </row>
    <row r="13">
      <c r="A13" s="106"/>
      <c r="B13" s="127">
        <f t="shared" si="1"/>
        <v>10</v>
      </c>
      <c r="C13" s="229" t="s">
        <v>392</v>
      </c>
      <c r="D13" s="236"/>
      <c r="E13" s="230"/>
      <c r="F13" s="237" t="s">
        <v>770</v>
      </c>
      <c r="G13" s="223" t="s">
        <v>86</v>
      </c>
      <c r="H13" s="223" t="s">
        <v>86</v>
      </c>
      <c r="I13" s="233"/>
      <c r="J13" s="224"/>
      <c r="K13" s="225" t="s">
        <v>173</v>
      </c>
      <c r="L13" s="225" t="s">
        <v>173</v>
      </c>
      <c r="M13" s="234"/>
      <c r="N13" s="226" t="s">
        <v>81</v>
      </c>
      <c r="O13" s="226" t="s">
        <v>81</v>
      </c>
      <c r="P13" s="227" t="s">
        <v>81</v>
      </c>
      <c r="Q13" s="228" t="s">
        <v>81</v>
      </c>
      <c r="R13" s="228" t="s">
        <v>81</v>
      </c>
      <c r="S13" s="137"/>
      <c r="T13" s="137"/>
      <c r="U13" s="137"/>
      <c r="V13" s="106"/>
      <c r="W13" s="106"/>
      <c r="X13" s="106"/>
      <c r="Y13" s="106"/>
      <c r="Z13" s="106"/>
      <c r="AA13" s="106"/>
      <c r="AB13" s="106"/>
      <c r="AC13" s="106"/>
      <c r="AD13" s="106"/>
      <c r="AE13" s="110"/>
      <c r="AF13" s="110"/>
      <c r="AG13" s="110"/>
    </row>
    <row r="14">
      <c r="A14" s="106"/>
      <c r="B14" s="127">
        <f t="shared" si="1"/>
        <v>11</v>
      </c>
      <c r="C14" s="229" t="s">
        <v>392</v>
      </c>
      <c r="D14" s="236"/>
      <c r="E14" s="230"/>
      <c r="F14" s="237" t="s">
        <v>771</v>
      </c>
      <c r="G14" s="223" t="s">
        <v>86</v>
      </c>
      <c r="H14" s="223" t="s">
        <v>86</v>
      </c>
      <c r="I14" s="233"/>
      <c r="J14" s="224"/>
      <c r="K14" s="225" t="s">
        <v>173</v>
      </c>
      <c r="L14" s="225" t="s">
        <v>173</v>
      </c>
      <c r="M14" s="234"/>
      <c r="N14" s="226" t="s">
        <v>81</v>
      </c>
      <c r="O14" s="226" t="s">
        <v>81</v>
      </c>
      <c r="P14" s="227" t="s">
        <v>81</v>
      </c>
      <c r="Q14" s="228" t="s">
        <v>81</v>
      </c>
      <c r="R14" s="228" t="s">
        <v>81</v>
      </c>
      <c r="S14" s="137"/>
      <c r="T14" s="137"/>
      <c r="U14" s="137"/>
      <c r="V14" s="106"/>
      <c r="W14" s="106"/>
      <c r="X14" s="106"/>
      <c r="Y14" s="106"/>
      <c r="Z14" s="106"/>
      <c r="AA14" s="106"/>
      <c r="AB14" s="106"/>
      <c r="AC14" s="106"/>
      <c r="AD14" s="106"/>
      <c r="AE14" s="110"/>
      <c r="AF14" s="110"/>
      <c r="AG14" s="110"/>
    </row>
    <row r="15">
      <c r="A15" s="106"/>
      <c r="B15" s="127">
        <f t="shared" si="1"/>
        <v>12</v>
      </c>
      <c r="C15" s="229" t="s">
        <v>392</v>
      </c>
      <c r="D15" s="236"/>
      <c r="E15" s="221" t="s">
        <v>772</v>
      </c>
      <c r="F15" s="238"/>
      <c r="G15" s="223" t="s">
        <v>86</v>
      </c>
      <c r="H15" s="223" t="s">
        <v>86</v>
      </c>
      <c r="I15" s="233"/>
      <c r="J15" s="224"/>
      <c r="K15" s="225" t="s">
        <v>173</v>
      </c>
      <c r="L15" s="225" t="s">
        <v>173</v>
      </c>
      <c r="M15" s="234"/>
      <c r="N15" s="226" t="s">
        <v>81</v>
      </c>
      <c r="O15" s="226" t="s">
        <v>81</v>
      </c>
      <c r="P15" s="227" t="s">
        <v>81</v>
      </c>
      <c r="Q15" s="228" t="s">
        <v>81</v>
      </c>
      <c r="R15" s="228" t="s">
        <v>81</v>
      </c>
      <c r="S15" s="137"/>
      <c r="T15" s="137"/>
      <c r="U15" s="137"/>
      <c r="V15" s="106"/>
      <c r="W15" s="106"/>
      <c r="X15" s="106"/>
      <c r="Y15" s="106"/>
      <c r="Z15" s="106"/>
      <c r="AA15" s="106"/>
      <c r="AB15" s="106"/>
      <c r="AC15" s="106"/>
      <c r="AD15" s="106"/>
      <c r="AE15" s="110"/>
      <c r="AF15" s="110"/>
      <c r="AG15" s="110"/>
    </row>
    <row r="16">
      <c r="A16" s="106"/>
      <c r="B16" s="127">
        <f t="shared" si="1"/>
        <v>13</v>
      </c>
      <c r="C16" s="229" t="s">
        <v>392</v>
      </c>
      <c r="D16" s="236"/>
      <c r="E16" s="230"/>
      <c r="F16" s="237" t="s">
        <v>771</v>
      </c>
      <c r="G16" s="223" t="s">
        <v>86</v>
      </c>
      <c r="H16" s="223" t="s">
        <v>86</v>
      </c>
      <c r="I16" s="233"/>
      <c r="J16" s="224"/>
      <c r="K16" s="225" t="s">
        <v>173</v>
      </c>
      <c r="L16" s="225" t="s">
        <v>173</v>
      </c>
      <c r="M16" s="234"/>
      <c r="N16" s="226" t="s">
        <v>81</v>
      </c>
      <c r="O16" s="226" t="s">
        <v>81</v>
      </c>
      <c r="P16" s="227" t="s">
        <v>81</v>
      </c>
      <c r="Q16" s="228" t="s">
        <v>81</v>
      </c>
      <c r="R16" s="228" t="s">
        <v>81</v>
      </c>
      <c r="S16" s="137"/>
      <c r="T16" s="137"/>
      <c r="U16" s="137"/>
      <c r="V16" s="106"/>
      <c r="W16" s="106"/>
      <c r="X16" s="106"/>
      <c r="Y16" s="106"/>
      <c r="Z16" s="106"/>
      <c r="AA16" s="106"/>
      <c r="AB16" s="106"/>
      <c r="AC16" s="106"/>
      <c r="AD16" s="106"/>
      <c r="AE16" s="110"/>
      <c r="AF16" s="110"/>
      <c r="AG16" s="110"/>
    </row>
    <row r="17">
      <c r="A17" s="106"/>
      <c r="B17" s="127">
        <f t="shared" si="1"/>
        <v>14</v>
      </c>
      <c r="C17" s="229" t="s">
        <v>392</v>
      </c>
      <c r="D17" s="236"/>
      <c r="E17" s="221" t="s">
        <v>401</v>
      </c>
      <c r="F17" s="237" t="s">
        <v>769</v>
      </c>
      <c r="G17" s="223" t="s">
        <v>86</v>
      </c>
      <c r="H17" s="223" t="s">
        <v>86</v>
      </c>
      <c r="I17" s="233"/>
      <c r="J17" s="224"/>
      <c r="K17" s="225" t="s">
        <v>173</v>
      </c>
      <c r="L17" s="225" t="s">
        <v>173</v>
      </c>
      <c r="M17" s="234"/>
      <c r="N17" s="226" t="s">
        <v>81</v>
      </c>
      <c r="O17" s="226" t="s">
        <v>81</v>
      </c>
      <c r="P17" s="227" t="s">
        <v>81</v>
      </c>
      <c r="Q17" s="228" t="s">
        <v>81</v>
      </c>
      <c r="R17" s="228" t="s">
        <v>81</v>
      </c>
      <c r="S17" s="137"/>
      <c r="T17" s="137"/>
      <c r="U17" s="137"/>
      <c r="V17" s="106"/>
      <c r="W17" s="106"/>
      <c r="X17" s="106"/>
      <c r="Y17" s="106"/>
      <c r="Z17" s="106"/>
      <c r="AA17" s="106"/>
      <c r="AB17" s="106"/>
      <c r="AC17" s="106"/>
      <c r="AD17" s="106"/>
      <c r="AE17" s="110"/>
      <c r="AF17" s="110"/>
      <c r="AG17" s="110"/>
    </row>
    <row r="18">
      <c r="A18" s="106"/>
      <c r="B18" s="127">
        <f t="shared" si="1"/>
        <v>15</v>
      </c>
      <c r="C18" s="229" t="s">
        <v>392</v>
      </c>
      <c r="D18" s="236"/>
      <c r="E18" s="230"/>
      <c r="F18" s="237" t="s">
        <v>770</v>
      </c>
      <c r="G18" s="223" t="s">
        <v>86</v>
      </c>
      <c r="H18" s="223" t="s">
        <v>86</v>
      </c>
      <c r="I18" s="233"/>
      <c r="J18" s="224"/>
      <c r="K18" s="225" t="s">
        <v>173</v>
      </c>
      <c r="L18" s="225" t="s">
        <v>173</v>
      </c>
      <c r="M18" s="234"/>
      <c r="N18" s="226" t="s">
        <v>81</v>
      </c>
      <c r="O18" s="226" t="s">
        <v>81</v>
      </c>
      <c r="P18" s="227" t="s">
        <v>81</v>
      </c>
      <c r="Q18" s="228" t="s">
        <v>81</v>
      </c>
      <c r="R18" s="228" t="s">
        <v>81</v>
      </c>
      <c r="S18" s="137"/>
      <c r="T18" s="137"/>
      <c r="U18" s="137"/>
      <c r="V18" s="106"/>
      <c r="W18" s="106"/>
      <c r="X18" s="106"/>
      <c r="Y18" s="106"/>
      <c r="Z18" s="106"/>
      <c r="AA18" s="106"/>
      <c r="AB18" s="106"/>
      <c r="AC18" s="106"/>
      <c r="AD18" s="106"/>
      <c r="AE18" s="110"/>
      <c r="AF18" s="110"/>
      <c r="AG18" s="110"/>
    </row>
    <row r="19">
      <c r="A19" s="106"/>
      <c r="B19" s="127">
        <f t="shared" si="1"/>
        <v>16</v>
      </c>
      <c r="C19" s="229" t="s">
        <v>392</v>
      </c>
      <c r="D19" s="236"/>
      <c r="E19" s="239"/>
      <c r="F19" s="237" t="s">
        <v>771</v>
      </c>
      <c r="G19" s="223" t="s">
        <v>86</v>
      </c>
      <c r="H19" s="223" t="s">
        <v>86</v>
      </c>
      <c r="I19" s="233"/>
      <c r="J19" s="224"/>
      <c r="K19" s="225" t="s">
        <v>173</v>
      </c>
      <c r="L19" s="225" t="s">
        <v>173</v>
      </c>
      <c r="M19" s="234"/>
      <c r="N19" s="226" t="s">
        <v>81</v>
      </c>
      <c r="O19" s="226" t="s">
        <v>81</v>
      </c>
      <c r="P19" s="227" t="s">
        <v>81</v>
      </c>
      <c r="Q19" s="228" t="s">
        <v>81</v>
      </c>
      <c r="R19" s="228" t="s">
        <v>81</v>
      </c>
      <c r="S19" s="137"/>
      <c r="T19" s="137"/>
      <c r="U19" s="137"/>
      <c r="V19" s="106"/>
      <c r="W19" s="106"/>
      <c r="X19" s="106"/>
      <c r="Y19" s="106"/>
      <c r="Z19" s="106"/>
      <c r="AA19" s="106"/>
      <c r="AB19" s="106"/>
      <c r="AC19" s="106"/>
      <c r="AD19" s="106"/>
      <c r="AE19" s="110"/>
      <c r="AF19" s="110"/>
      <c r="AG19" s="110"/>
    </row>
    <row r="20">
      <c r="A20" s="106"/>
      <c r="B20" s="127">
        <f t="shared" si="1"/>
        <v>17</v>
      </c>
      <c r="C20" s="229" t="s">
        <v>392</v>
      </c>
      <c r="D20" s="230"/>
      <c r="E20" s="240" t="s">
        <v>402</v>
      </c>
      <c r="F20" s="137"/>
      <c r="G20" s="223" t="s">
        <v>86</v>
      </c>
      <c r="H20" s="223" t="s">
        <v>86</v>
      </c>
      <c r="I20" s="233"/>
      <c r="J20" s="224"/>
      <c r="K20" s="225" t="s">
        <v>173</v>
      </c>
      <c r="L20" s="225" t="s">
        <v>173</v>
      </c>
      <c r="M20" s="234"/>
      <c r="N20" s="226" t="s">
        <v>81</v>
      </c>
      <c r="O20" s="226" t="s">
        <v>81</v>
      </c>
      <c r="P20" s="227" t="s">
        <v>81</v>
      </c>
      <c r="Q20" s="228" t="s">
        <v>81</v>
      </c>
      <c r="R20" s="228" t="s">
        <v>81</v>
      </c>
      <c r="S20" s="137"/>
      <c r="T20" s="137"/>
      <c r="U20" s="137"/>
      <c r="V20" s="106"/>
      <c r="W20" s="106"/>
      <c r="X20" s="106"/>
      <c r="Y20" s="106"/>
      <c r="Z20" s="106"/>
      <c r="AA20" s="106"/>
      <c r="AB20" s="106"/>
      <c r="AC20" s="106"/>
      <c r="AD20" s="106"/>
      <c r="AE20" s="110"/>
      <c r="AF20" s="110"/>
      <c r="AG20" s="110"/>
    </row>
    <row r="21">
      <c r="A21" s="106"/>
      <c r="B21" s="127">
        <f t="shared" si="1"/>
        <v>18</v>
      </c>
      <c r="C21" s="229" t="s">
        <v>392</v>
      </c>
      <c r="D21" s="236"/>
      <c r="E21" s="221" t="s">
        <v>404</v>
      </c>
      <c r="F21" s="238"/>
      <c r="G21" s="223" t="s">
        <v>86</v>
      </c>
      <c r="H21" s="223" t="s">
        <v>86</v>
      </c>
      <c r="I21" s="233"/>
      <c r="J21" s="224"/>
      <c r="K21" s="225" t="s">
        <v>173</v>
      </c>
      <c r="L21" s="225" t="s">
        <v>173</v>
      </c>
      <c r="M21" s="234"/>
      <c r="N21" s="226" t="s">
        <v>81</v>
      </c>
      <c r="O21" s="226" t="s">
        <v>81</v>
      </c>
      <c r="P21" s="227" t="s">
        <v>81</v>
      </c>
      <c r="Q21" s="228" t="s">
        <v>81</v>
      </c>
      <c r="R21" s="228" t="s">
        <v>81</v>
      </c>
      <c r="S21" s="137"/>
      <c r="T21" s="137"/>
      <c r="U21" s="137"/>
      <c r="V21" s="106"/>
      <c r="W21" s="106"/>
      <c r="X21" s="106"/>
      <c r="Y21" s="106"/>
      <c r="Z21" s="106"/>
      <c r="AA21" s="106"/>
      <c r="AB21" s="106"/>
      <c r="AC21" s="106"/>
      <c r="AD21" s="106"/>
      <c r="AE21" s="110"/>
      <c r="AF21" s="110"/>
      <c r="AG21" s="110"/>
    </row>
    <row r="22">
      <c r="A22" s="106"/>
      <c r="B22" s="127">
        <f t="shared" si="1"/>
        <v>19</v>
      </c>
      <c r="C22" s="229" t="s">
        <v>392</v>
      </c>
      <c r="D22" s="236"/>
      <c r="E22" s="230"/>
      <c r="F22" s="237" t="s">
        <v>773</v>
      </c>
      <c r="G22" s="223" t="s">
        <v>86</v>
      </c>
      <c r="H22" s="223" t="s">
        <v>86</v>
      </c>
      <c r="I22" s="233"/>
      <c r="J22" s="224"/>
      <c r="K22" s="225" t="s">
        <v>173</v>
      </c>
      <c r="L22" s="225" t="s">
        <v>173</v>
      </c>
      <c r="M22" s="234"/>
      <c r="N22" s="226" t="s">
        <v>81</v>
      </c>
      <c r="O22" s="226" t="s">
        <v>81</v>
      </c>
      <c r="P22" s="227" t="s">
        <v>81</v>
      </c>
      <c r="Q22" s="228" t="s">
        <v>81</v>
      </c>
      <c r="R22" s="228" t="s">
        <v>81</v>
      </c>
      <c r="S22" s="137"/>
      <c r="T22" s="137"/>
      <c r="U22" s="137"/>
      <c r="V22" s="106"/>
      <c r="W22" s="106"/>
      <c r="X22" s="106"/>
      <c r="Y22" s="106"/>
      <c r="Z22" s="106"/>
      <c r="AA22" s="106"/>
      <c r="AB22" s="106"/>
      <c r="AC22" s="106"/>
      <c r="AD22" s="106"/>
      <c r="AE22" s="110"/>
      <c r="AF22" s="110"/>
      <c r="AG22" s="110"/>
    </row>
    <row r="23">
      <c r="A23" s="106"/>
      <c r="B23" s="127">
        <f t="shared" si="1"/>
        <v>20</v>
      </c>
      <c r="C23" s="229" t="s">
        <v>392</v>
      </c>
      <c r="D23" s="236"/>
      <c r="E23" s="221" t="s">
        <v>774</v>
      </c>
      <c r="F23" s="237" t="s">
        <v>775</v>
      </c>
      <c r="G23" s="223" t="s">
        <v>86</v>
      </c>
      <c r="H23" s="223" t="s">
        <v>86</v>
      </c>
      <c r="I23" s="233"/>
      <c r="J23" s="224"/>
      <c r="K23" s="225" t="s">
        <v>173</v>
      </c>
      <c r="L23" s="225" t="s">
        <v>173</v>
      </c>
      <c r="M23" s="234"/>
      <c r="N23" s="226" t="s">
        <v>81</v>
      </c>
      <c r="O23" s="226" t="s">
        <v>81</v>
      </c>
      <c r="P23" s="227" t="s">
        <v>81</v>
      </c>
      <c r="Q23" s="228" t="s">
        <v>81</v>
      </c>
      <c r="R23" s="228" t="s">
        <v>81</v>
      </c>
      <c r="S23" s="137"/>
      <c r="T23" s="137"/>
      <c r="U23" s="137"/>
      <c r="V23" s="106"/>
      <c r="W23" s="106"/>
      <c r="X23" s="106"/>
      <c r="Y23" s="106"/>
      <c r="Z23" s="106"/>
      <c r="AA23" s="106"/>
      <c r="AB23" s="106"/>
      <c r="AC23" s="106"/>
      <c r="AD23" s="106"/>
      <c r="AE23" s="110"/>
      <c r="AF23" s="110"/>
      <c r="AG23" s="110"/>
    </row>
    <row r="24">
      <c r="A24" s="106"/>
      <c r="B24" s="127">
        <f t="shared" si="1"/>
        <v>21</v>
      </c>
      <c r="C24" s="229" t="s">
        <v>392</v>
      </c>
      <c r="D24" s="236"/>
      <c r="E24" s="230"/>
      <c r="F24" s="237" t="s">
        <v>776</v>
      </c>
      <c r="G24" s="223" t="s">
        <v>86</v>
      </c>
      <c r="H24" s="223" t="s">
        <v>86</v>
      </c>
      <c r="I24" s="233"/>
      <c r="J24" s="224"/>
      <c r="K24" s="225" t="s">
        <v>173</v>
      </c>
      <c r="L24" s="225" t="s">
        <v>173</v>
      </c>
      <c r="M24" s="234"/>
      <c r="N24" s="226" t="s">
        <v>81</v>
      </c>
      <c r="O24" s="226" t="s">
        <v>81</v>
      </c>
      <c r="P24" s="227" t="s">
        <v>81</v>
      </c>
      <c r="Q24" s="228" t="s">
        <v>81</v>
      </c>
      <c r="R24" s="228" t="s">
        <v>81</v>
      </c>
      <c r="S24" s="137"/>
      <c r="T24" s="137"/>
      <c r="U24" s="137"/>
      <c r="V24" s="106"/>
      <c r="W24" s="106"/>
      <c r="X24" s="106"/>
      <c r="Y24" s="106"/>
      <c r="Z24" s="106"/>
      <c r="AA24" s="106"/>
      <c r="AB24" s="106"/>
      <c r="AC24" s="106"/>
      <c r="AD24" s="106"/>
      <c r="AE24" s="110"/>
      <c r="AF24" s="110"/>
      <c r="AG24" s="110"/>
    </row>
    <row r="25">
      <c r="A25" s="106"/>
      <c r="B25" s="127">
        <f t="shared" si="1"/>
        <v>22</v>
      </c>
      <c r="C25" s="229" t="s">
        <v>392</v>
      </c>
      <c r="D25" s="236"/>
      <c r="E25" s="221" t="s">
        <v>777</v>
      </c>
      <c r="F25" s="237" t="s">
        <v>778</v>
      </c>
      <c r="G25" s="223" t="s">
        <v>86</v>
      </c>
      <c r="H25" s="223" t="s">
        <v>86</v>
      </c>
      <c r="I25" s="233"/>
      <c r="J25" s="224"/>
      <c r="K25" s="225" t="s">
        <v>173</v>
      </c>
      <c r="L25" s="225" t="s">
        <v>173</v>
      </c>
      <c r="M25" s="234"/>
      <c r="N25" s="226" t="s">
        <v>81</v>
      </c>
      <c r="O25" s="226" t="s">
        <v>81</v>
      </c>
      <c r="P25" s="227" t="s">
        <v>81</v>
      </c>
      <c r="Q25" s="228" t="s">
        <v>81</v>
      </c>
      <c r="R25" s="228" t="s">
        <v>81</v>
      </c>
      <c r="S25" s="137"/>
      <c r="T25" s="137"/>
      <c r="U25" s="137"/>
      <c r="V25" s="106"/>
      <c r="W25" s="106"/>
      <c r="X25" s="106"/>
      <c r="Y25" s="106"/>
      <c r="Z25" s="106"/>
      <c r="AA25" s="106"/>
      <c r="AB25" s="106"/>
      <c r="AC25" s="106"/>
      <c r="AD25" s="106"/>
      <c r="AE25" s="110"/>
      <c r="AF25" s="110"/>
      <c r="AG25" s="110"/>
    </row>
    <row r="26">
      <c r="A26" s="106"/>
      <c r="B26" s="127">
        <f t="shared" si="1"/>
        <v>23</v>
      </c>
      <c r="C26" s="229" t="s">
        <v>392</v>
      </c>
      <c r="D26" s="236"/>
      <c r="E26" s="230"/>
      <c r="F26" s="237" t="s">
        <v>779</v>
      </c>
      <c r="G26" s="223" t="s">
        <v>86</v>
      </c>
      <c r="H26" s="223" t="s">
        <v>86</v>
      </c>
      <c r="I26" s="233"/>
      <c r="J26" s="224"/>
      <c r="K26" s="225" t="s">
        <v>173</v>
      </c>
      <c r="L26" s="225" t="s">
        <v>173</v>
      </c>
      <c r="M26" s="234"/>
      <c r="N26" s="226" t="s">
        <v>81</v>
      </c>
      <c r="O26" s="226" t="s">
        <v>81</v>
      </c>
      <c r="P26" s="227" t="s">
        <v>81</v>
      </c>
      <c r="Q26" s="228" t="s">
        <v>81</v>
      </c>
      <c r="R26" s="228" t="s">
        <v>81</v>
      </c>
      <c r="S26" s="137"/>
      <c r="T26" s="137"/>
      <c r="U26" s="137"/>
      <c r="V26" s="106"/>
      <c r="W26" s="106"/>
      <c r="X26" s="106"/>
      <c r="Y26" s="106"/>
      <c r="Z26" s="106"/>
      <c r="AA26" s="106"/>
      <c r="AB26" s="106"/>
      <c r="AC26" s="106"/>
      <c r="AD26" s="106"/>
      <c r="AE26" s="110"/>
      <c r="AF26" s="110"/>
      <c r="AG26" s="110"/>
    </row>
    <row r="27">
      <c r="A27" s="106"/>
      <c r="B27" s="127">
        <f t="shared" si="1"/>
        <v>24</v>
      </c>
      <c r="C27" s="229" t="s">
        <v>392</v>
      </c>
      <c r="D27" s="236"/>
      <c r="E27" s="221" t="s">
        <v>780</v>
      </c>
      <c r="F27" s="237" t="s">
        <v>781</v>
      </c>
      <c r="G27" s="233"/>
      <c r="H27" s="233"/>
      <c r="I27" s="233"/>
      <c r="J27" s="224"/>
      <c r="K27" s="225" t="s">
        <v>173</v>
      </c>
      <c r="L27" s="225" t="s">
        <v>173</v>
      </c>
      <c r="M27" s="234"/>
      <c r="N27" s="226" t="s">
        <v>81</v>
      </c>
      <c r="O27" s="226" t="s">
        <v>81</v>
      </c>
      <c r="P27" s="227" t="s">
        <v>81</v>
      </c>
      <c r="Q27" s="228" t="s">
        <v>81</v>
      </c>
      <c r="R27" s="228" t="s">
        <v>81</v>
      </c>
      <c r="S27" s="137"/>
      <c r="T27" s="137"/>
      <c r="U27" s="137"/>
      <c r="V27" s="106"/>
      <c r="W27" s="106"/>
      <c r="X27" s="106"/>
      <c r="Y27" s="106"/>
      <c r="Z27" s="106"/>
      <c r="AA27" s="106"/>
      <c r="AB27" s="106"/>
      <c r="AC27" s="106"/>
      <c r="AD27" s="106"/>
      <c r="AE27" s="110"/>
      <c r="AF27" s="110"/>
      <c r="AG27" s="110"/>
    </row>
    <row r="28">
      <c r="A28" s="106"/>
      <c r="B28" s="127">
        <f t="shared" si="1"/>
        <v>25</v>
      </c>
      <c r="C28" s="229" t="s">
        <v>392</v>
      </c>
      <c r="D28" s="236"/>
      <c r="E28" s="230"/>
      <c r="F28" s="237" t="s">
        <v>782</v>
      </c>
      <c r="G28" s="233"/>
      <c r="H28" s="233"/>
      <c r="I28" s="233"/>
      <c r="J28" s="224"/>
      <c r="K28" s="225" t="s">
        <v>173</v>
      </c>
      <c r="L28" s="225" t="s">
        <v>173</v>
      </c>
      <c r="M28" s="234"/>
      <c r="N28" s="226" t="s">
        <v>81</v>
      </c>
      <c r="O28" s="226" t="s">
        <v>81</v>
      </c>
      <c r="P28" s="227" t="s">
        <v>81</v>
      </c>
      <c r="Q28" s="228" t="s">
        <v>81</v>
      </c>
      <c r="R28" s="228" t="s">
        <v>81</v>
      </c>
      <c r="S28" s="137"/>
      <c r="T28" s="137"/>
      <c r="U28" s="137"/>
      <c r="V28" s="106"/>
      <c r="W28" s="106"/>
      <c r="X28" s="106"/>
      <c r="Y28" s="106"/>
      <c r="Z28" s="106"/>
      <c r="AA28" s="106"/>
      <c r="AB28" s="106"/>
      <c r="AC28" s="106"/>
      <c r="AD28" s="106"/>
      <c r="AE28" s="110"/>
      <c r="AF28" s="110"/>
      <c r="AG28" s="110"/>
    </row>
    <row r="29">
      <c r="A29" s="106"/>
      <c r="B29" s="127">
        <f t="shared" si="1"/>
        <v>26</v>
      </c>
      <c r="C29" s="229" t="s">
        <v>392</v>
      </c>
      <c r="D29" s="236"/>
      <c r="E29" s="230"/>
      <c r="F29" s="237" t="s">
        <v>783</v>
      </c>
      <c r="G29" s="233"/>
      <c r="H29" s="233"/>
      <c r="I29" s="233"/>
      <c r="J29" s="224"/>
      <c r="K29" s="225" t="s">
        <v>173</v>
      </c>
      <c r="L29" s="225" t="s">
        <v>173</v>
      </c>
      <c r="M29" s="234"/>
      <c r="N29" s="226" t="s">
        <v>81</v>
      </c>
      <c r="O29" s="226" t="s">
        <v>81</v>
      </c>
      <c r="P29" s="227" t="s">
        <v>81</v>
      </c>
      <c r="Q29" s="228" t="s">
        <v>81</v>
      </c>
      <c r="R29" s="228" t="s">
        <v>81</v>
      </c>
      <c r="S29" s="137"/>
      <c r="T29" s="137"/>
      <c r="U29" s="137"/>
      <c r="V29" s="106"/>
      <c r="W29" s="106"/>
      <c r="X29" s="106"/>
      <c r="Y29" s="106"/>
      <c r="Z29" s="106"/>
      <c r="AA29" s="106"/>
      <c r="AB29" s="106"/>
      <c r="AC29" s="106"/>
      <c r="AD29" s="106"/>
      <c r="AE29" s="110"/>
      <c r="AF29" s="110"/>
      <c r="AG29" s="110"/>
    </row>
    <row r="30">
      <c r="A30" s="106"/>
      <c r="B30" s="127">
        <f t="shared" si="1"/>
        <v>27</v>
      </c>
      <c r="C30" s="229" t="s">
        <v>392</v>
      </c>
      <c r="D30" s="236"/>
      <c r="E30" s="239"/>
      <c r="F30" s="237" t="s">
        <v>784</v>
      </c>
      <c r="G30" s="233"/>
      <c r="H30" s="233"/>
      <c r="I30" s="233"/>
      <c r="J30" s="224"/>
      <c r="K30" s="225" t="s">
        <v>173</v>
      </c>
      <c r="L30" s="225" t="s">
        <v>173</v>
      </c>
      <c r="M30" s="234"/>
      <c r="N30" s="226" t="s">
        <v>81</v>
      </c>
      <c r="O30" s="226" t="s">
        <v>81</v>
      </c>
      <c r="P30" s="227" t="s">
        <v>81</v>
      </c>
      <c r="Q30" s="228" t="s">
        <v>81</v>
      </c>
      <c r="R30" s="228" t="s">
        <v>81</v>
      </c>
      <c r="S30" s="137"/>
      <c r="T30" s="137"/>
      <c r="U30" s="137"/>
      <c r="V30" s="106"/>
      <c r="W30" s="106"/>
      <c r="X30" s="106"/>
      <c r="Y30" s="106"/>
      <c r="Z30" s="106"/>
      <c r="AA30" s="106"/>
      <c r="AB30" s="106"/>
      <c r="AC30" s="106"/>
      <c r="AD30" s="106"/>
      <c r="AE30" s="110"/>
      <c r="AF30" s="110"/>
      <c r="AG30" s="110"/>
    </row>
    <row r="31">
      <c r="A31" s="106"/>
      <c r="B31" s="127">
        <f t="shared" si="1"/>
        <v>28</v>
      </c>
      <c r="C31" s="229" t="s">
        <v>392</v>
      </c>
      <c r="D31" s="230"/>
      <c r="E31" s="240" t="s">
        <v>785</v>
      </c>
      <c r="F31" s="137"/>
      <c r="G31" s="223" t="s">
        <v>86</v>
      </c>
      <c r="H31" s="223" t="s">
        <v>86</v>
      </c>
      <c r="I31" s="223"/>
      <c r="J31" s="224"/>
      <c r="K31" s="225" t="s">
        <v>173</v>
      </c>
      <c r="L31" s="225" t="s">
        <v>173</v>
      </c>
      <c r="M31" s="223" t="s">
        <v>786</v>
      </c>
      <c r="N31" s="226" t="s">
        <v>81</v>
      </c>
      <c r="O31" s="226" t="s">
        <v>81</v>
      </c>
      <c r="P31" s="227" t="s">
        <v>81</v>
      </c>
      <c r="Q31" s="228" t="s">
        <v>81</v>
      </c>
      <c r="R31" s="228" t="s">
        <v>81</v>
      </c>
      <c r="S31" s="137"/>
      <c r="T31" s="137"/>
      <c r="U31" s="137"/>
      <c r="V31" s="106"/>
      <c r="W31" s="106"/>
      <c r="X31" s="106"/>
      <c r="Y31" s="106"/>
      <c r="Z31" s="106"/>
      <c r="AA31" s="106"/>
      <c r="AB31" s="106"/>
      <c r="AC31" s="106"/>
      <c r="AD31" s="106"/>
      <c r="AE31" s="110"/>
      <c r="AF31" s="110"/>
      <c r="AG31" s="110"/>
    </row>
    <row r="32">
      <c r="A32" s="106"/>
      <c r="B32" s="127">
        <f t="shared" si="1"/>
        <v>29</v>
      </c>
      <c r="C32" s="229" t="s">
        <v>392</v>
      </c>
      <c r="D32" s="236"/>
      <c r="E32" s="221" t="s">
        <v>787</v>
      </c>
      <c r="F32" s="237" t="s">
        <v>399</v>
      </c>
      <c r="G32" s="223" t="s">
        <v>86</v>
      </c>
      <c r="H32" s="223" t="s">
        <v>86</v>
      </c>
      <c r="I32" s="233"/>
      <c r="J32" s="224"/>
      <c r="K32" s="225" t="s">
        <v>173</v>
      </c>
      <c r="L32" s="225" t="s">
        <v>173</v>
      </c>
      <c r="M32" s="234"/>
      <c r="N32" s="226" t="s">
        <v>81</v>
      </c>
      <c r="O32" s="226" t="s">
        <v>81</v>
      </c>
      <c r="P32" s="227" t="s">
        <v>81</v>
      </c>
      <c r="Q32" s="228" t="s">
        <v>81</v>
      </c>
      <c r="R32" s="228" t="s">
        <v>81</v>
      </c>
      <c r="S32" s="137"/>
      <c r="T32" s="137"/>
      <c r="U32" s="137"/>
      <c r="V32" s="106"/>
      <c r="W32" s="106"/>
      <c r="X32" s="106"/>
      <c r="Y32" s="106"/>
      <c r="Z32" s="106"/>
      <c r="AA32" s="106"/>
      <c r="AB32" s="106"/>
      <c r="AC32" s="106"/>
      <c r="AD32" s="106"/>
      <c r="AE32" s="110"/>
      <c r="AF32" s="110"/>
      <c r="AG32" s="110"/>
    </row>
    <row r="33">
      <c r="A33" s="106"/>
      <c r="B33" s="127">
        <f t="shared" si="1"/>
        <v>30</v>
      </c>
      <c r="C33" s="229" t="s">
        <v>392</v>
      </c>
      <c r="D33" s="236"/>
      <c r="E33" s="230"/>
      <c r="F33" s="237" t="s">
        <v>788</v>
      </c>
      <c r="G33" s="233"/>
      <c r="H33" s="233"/>
      <c r="I33" s="233"/>
      <c r="J33" s="224"/>
      <c r="K33" s="225" t="s">
        <v>173</v>
      </c>
      <c r="L33" s="225" t="s">
        <v>173</v>
      </c>
      <c r="M33" s="234"/>
      <c r="N33" s="226" t="s">
        <v>81</v>
      </c>
      <c r="O33" s="226" t="s">
        <v>81</v>
      </c>
      <c r="P33" s="227" t="s">
        <v>81</v>
      </c>
      <c r="Q33" s="228" t="s">
        <v>81</v>
      </c>
      <c r="R33" s="228" t="s">
        <v>81</v>
      </c>
      <c r="S33" s="137"/>
      <c r="T33" s="137"/>
      <c r="U33" s="137"/>
      <c r="V33" s="106"/>
      <c r="W33" s="106"/>
      <c r="X33" s="106"/>
      <c r="Y33" s="106"/>
      <c r="Z33" s="106"/>
      <c r="AA33" s="106"/>
      <c r="AB33" s="106"/>
      <c r="AC33" s="106"/>
      <c r="AD33" s="106"/>
      <c r="AE33" s="110"/>
      <c r="AF33" s="110"/>
      <c r="AG33" s="110"/>
    </row>
    <row r="34">
      <c r="A34" s="106"/>
      <c r="B34" s="127">
        <f t="shared" si="1"/>
        <v>31</v>
      </c>
      <c r="C34" s="229" t="s">
        <v>392</v>
      </c>
      <c r="D34" s="236"/>
      <c r="E34" s="221" t="s">
        <v>410</v>
      </c>
      <c r="F34" s="237" t="s">
        <v>789</v>
      </c>
      <c r="G34" s="223" t="s">
        <v>86</v>
      </c>
      <c r="H34" s="223" t="s">
        <v>86</v>
      </c>
      <c r="I34" s="233"/>
      <c r="J34" s="224"/>
      <c r="K34" s="225" t="s">
        <v>173</v>
      </c>
      <c r="L34" s="225" t="s">
        <v>173</v>
      </c>
      <c r="M34" s="234"/>
      <c r="N34" s="226" t="s">
        <v>81</v>
      </c>
      <c r="O34" s="226" t="s">
        <v>81</v>
      </c>
      <c r="P34" s="227" t="s">
        <v>81</v>
      </c>
      <c r="Q34" s="228" t="s">
        <v>81</v>
      </c>
      <c r="R34" s="228" t="s">
        <v>81</v>
      </c>
      <c r="S34" s="137"/>
      <c r="T34" s="137"/>
      <c r="U34" s="137"/>
      <c r="V34" s="106"/>
      <c r="W34" s="106"/>
      <c r="X34" s="106"/>
      <c r="Y34" s="106"/>
      <c r="Z34" s="106"/>
      <c r="AA34" s="106"/>
      <c r="AB34" s="106"/>
      <c r="AC34" s="106"/>
      <c r="AD34" s="106"/>
      <c r="AE34" s="110"/>
      <c r="AF34" s="110"/>
      <c r="AG34" s="110"/>
    </row>
    <row r="35">
      <c r="A35" s="106"/>
      <c r="B35" s="127">
        <f t="shared" si="1"/>
        <v>32</v>
      </c>
      <c r="C35" s="229" t="s">
        <v>392</v>
      </c>
      <c r="D35" s="236"/>
      <c r="E35" s="239"/>
      <c r="F35" s="237" t="s">
        <v>790</v>
      </c>
      <c r="G35" s="233"/>
      <c r="H35" s="233"/>
      <c r="I35" s="233"/>
      <c r="J35" s="224"/>
      <c r="K35" s="225" t="s">
        <v>173</v>
      </c>
      <c r="L35" s="225" t="s">
        <v>173</v>
      </c>
      <c r="M35" s="234"/>
      <c r="N35" s="226" t="s">
        <v>81</v>
      </c>
      <c r="O35" s="226" t="s">
        <v>81</v>
      </c>
      <c r="P35" s="227" t="s">
        <v>81</v>
      </c>
      <c r="Q35" s="228" t="s">
        <v>81</v>
      </c>
      <c r="R35" s="228" t="s">
        <v>81</v>
      </c>
      <c r="S35" s="137"/>
      <c r="T35" s="137"/>
      <c r="U35" s="137"/>
      <c r="V35" s="106"/>
      <c r="W35" s="106"/>
      <c r="X35" s="106"/>
      <c r="Y35" s="106"/>
      <c r="Z35" s="106"/>
      <c r="AA35" s="106"/>
      <c r="AB35" s="106"/>
      <c r="AC35" s="106"/>
      <c r="AD35" s="106"/>
      <c r="AE35" s="110"/>
      <c r="AF35" s="110"/>
      <c r="AG35" s="110"/>
    </row>
    <row r="36">
      <c r="A36" s="106"/>
      <c r="B36" s="127">
        <f t="shared" si="1"/>
        <v>33</v>
      </c>
      <c r="C36" s="229" t="s">
        <v>392</v>
      </c>
      <c r="D36" s="236"/>
      <c r="E36" s="241" t="s">
        <v>408</v>
      </c>
      <c r="F36" s="238"/>
      <c r="G36" s="223" t="s">
        <v>86</v>
      </c>
      <c r="H36" s="223" t="s">
        <v>86</v>
      </c>
      <c r="I36" s="233"/>
      <c r="J36" s="224"/>
      <c r="K36" s="225" t="s">
        <v>173</v>
      </c>
      <c r="L36" s="225" t="s">
        <v>173</v>
      </c>
      <c r="M36" s="234"/>
      <c r="N36" s="226" t="s">
        <v>81</v>
      </c>
      <c r="O36" s="226" t="s">
        <v>81</v>
      </c>
      <c r="P36" s="227" t="s">
        <v>81</v>
      </c>
      <c r="Q36" s="228" t="s">
        <v>81</v>
      </c>
      <c r="R36" s="228" t="s">
        <v>81</v>
      </c>
      <c r="S36" s="137"/>
      <c r="T36" s="137"/>
      <c r="U36" s="137"/>
      <c r="V36" s="106"/>
      <c r="W36" s="106"/>
      <c r="X36" s="106"/>
      <c r="Y36" s="106"/>
      <c r="Z36" s="106"/>
      <c r="AA36" s="106"/>
      <c r="AB36" s="106"/>
      <c r="AC36" s="106"/>
      <c r="AD36" s="106"/>
      <c r="AE36" s="110"/>
      <c r="AF36" s="110"/>
      <c r="AG36" s="110"/>
    </row>
    <row r="37">
      <c r="A37" s="106"/>
      <c r="B37" s="127">
        <f t="shared" si="1"/>
        <v>34</v>
      </c>
      <c r="C37" s="229" t="s">
        <v>392</v>
      </c>
      <c r="D37" s="236"/>
      <c r="E37" s="230"/>
      <c r="F37" s="237" t="s">
        <v>771</v>
      </c>
      <c r="G37" s="223" t="s">
        <v>86</v>
      </c>
      <c r="H37" s="223" t="s">
        <v>86</v>
      </c>
      <c r="I37" s="233"/>
      <c r="J37" s="224"/>
      <c r="K37" s="225" t="s">
        <v>173</v>
      </c>
      <c r="L37" s="225" t="s">
        <v>173</v>
      </c>
      <c r="M37" s="234"/>
      <c r="N37" s="226" t="s">
        <v>81</v>
      </c>
      <c r="O37" s="226" t="s">
        <v>81</v>
      </c>
      <c r="P37" s="227" t="s">
        <v>81</v>
      </c>
      <c r="Q37" s="228" t="s">
        <v>81</v>
      </c>
      <c r="R37" s="228" t="s">
        <v>81</v>
      </c>
      <c r="S37" s="137"/>
      <c r="T37" s="137"/>
      <c r="U37" s="137"/>
      <c r="V37" s="106"/>
      <c r="W37" s="106"/>
      <c r="X37" s="106"/>
      <c r="Y37" s="106"/>
      <c r="Z37" s="106"/>
      <c r="AA37" s="106"/>
      <c r="AB37" s="106"/>
      <c r="AC37" s="106"/>
      <c r="AD37" s="106"/>
      <c r="AE37" s="110"/>
      <c r="AF37" s="110"/>
      <c r="AG37" s="110"/>
    </row>
    <row r="38">
      <c r="A38" s="106"/>
      <c r="B38" s="127">
        <f t="shared" si="1"/>
        <v>35</v>
      </c>
      <c r="C38" s="229" t="s">
        <v>392</v>
      </c>
      <c r="D38" s="236"/>
      <c r="E38" s="221" t="s">
        <v>791</v>
      </c>
      <c r="F38" s="237" t="s">
        <v>778</v>
      </c>
      <c r="G38" s="223" t="s">
        <v>86</v>
      </c>
      <c r="H38" s="223" t="s">
        <v>86</v>
      </c>
      <c r="I38" s="233"/>
      <c r="J38" s="224"/>
      <c r="K38" s="225" t="s">
        <v>173</v>
      </c>
      <c r="L38" s="225" t="s">
        <v>173</v>
      </c>
      <c r="M38" s="234"/>
      <c r="N38" s="226" t="s">
        <v>81</v>
      </c>
      <c r="O38" s="226" t="s">
        <v>81</v>
      </c>
      <c r="P38" s="227" t="s">
        <v>81</v>
      </c>
      <c r="Q38" s="228" t="s">
        <v>81</v>
      </c>
      <c r="R38" s="228" t="s">
        <v>81</v>
      </c>
      <c r="S38" s="137"/>
      <c r="T38" s="137"/>
      <c r="U38" s="137"/>
      <c r="V38" s="106"/>
      <c r="W38" s="106"/>
      <c r="X38" s="106"/>
      <c r="Y38" s="106"/>
      <c r="Z38" s="106"/>
      <c r="AA38" s="106"/>
      <c r="AB38" s="106"/>
      <c r="AC38" s="106"/>
      <c r="AD38" s="106"/>
      <c r="AE38" s="110"/>
      <c r="AF38" s="110"/>
      <c r="AG38" s="110"/>
    </row>
    <row r="39">
      <c r="A39" s="106"/>
      <c r="B39" s="127">
        <f t="shared" si="1"/>
        <v>36</v>
      </c>
      <c r="C39" s="229" t="s">
        <v>392</v>
      </c>
      <c r="D39" s="236"/>
      <c r="E39" s="230"/>
      <c r="F39" s="237" t="s">
        <v>779</v>
      </c>
      <c r="G39" s="223" t="s">
        <v>86</v>
      </c>
      <c r="H39" s="223" t="s">
        <v>86</v>
      </c>
      <c r="I39" s="233"/>
      <c r="J39" s="224"/>
      <c r="K39" s="225" t="s">
        <v>173</v>
      </c>
      <c r="L39" s="225" t="s">
        <v>173</v>
      </c>
      <c r="M39" s="234"/>
      <c r="N39" s="226" t="s">
        <v>81</v>
      </c>
      <c r="O39" s="226" t="s">
        <v>81</v>
      </c>
      <c r="P39" s="227" t="s">
        <v>81</v>
      </c>
      <c r="Q39" s="228" t="s">
        <v>81</v>
      </c>
      <c r="R39" s="228" t="s">
        <v>81</v>
      </c>
      <c r="S39" s="137"/>
      <c r="T39" s="137"/>
      <c r="U39" s="137"/>
      <c r="V39" s="106"/>
      <c r="W39" s="106"/>
      <c r="X39" s="106"/>
      <c r="Y39" s="106"/>
      <c r="Z39" s="106"/>
      <c r="AA39" s="106"/>
      <c r="AB39" s="106"/>
      <c r="AC39" s="106"/>
      <c r="AD39" s="106"/>
      <c r="AE39" s="110"/>
      <c r="AF39" s="110"/>
      <c r="AG39" s="110"/>
    </row>
    <row r="40">
      <c r="A40" s="106"/>
      <c r="B40" s="127">
        <f t="shared" si="1"/>
        <v>37</v>
      </c>
      <c r="C40" s="229" t="s">
        <v>392</v>
      </c>
      <c r="D40" s="236"/>
      <c r="E40" s="221" t="s">
        <v>78</v>
      </c>
      <c r="F40" s="237" t="s">
        <v>591</v>
      </c>
      <c r="G40" s="223" t="s">
        <v>86</v>
      </c>
      <c r="H40" s="223" t="s">
        <v>86</v>
      </c>
      <c r="I40" s="233"/>
      <c r="J40" s="224"/>
      <c r="K40" s="225" t="s">
        <v>173</v>
      </c>
      <c r="L40" s="225" t="s">
        <v>173</v>
      </c>
      <c r="M40" s="234"/>
      <c r="N40" s="226" t="s">
        <v>81</v>
      </c>
      <c r="O40" s="226" t="s">
        <v>81</v>
      </c>
      <c r="P40" s="227" t="s">
        <v>81</v>
      </c>
      <c r="Q40" s="228" t="s">
        <v>81</v>
      </c>
      <c r="R40" s="228" t="s">
        <v>81</v>
      </c>
      <c r="S40" s="137"/>
      <c r="T40" s="137"/>
      <c r="U40" s="137"/>
      <c r="V40" s="106"/>
      <c r="W40" s="106"/>
      <c r="X40" s="106"/>
      <c r="Y40" s="106"/>
      <c r="Z40" s="106"/>
      <c r="AA40" s="106"/>
      <c r="AB40" s="106"/>
      <c r="AC40" s="106"/>
      <c r="AD40" s="106"/>
      <c r="AE40" s="110"/>
      <c r="AF40" s="110"/>
      <c r="AG40" s="110"/>
    </row>
    <row r="41">
      <c r="A41" s="106"/>
      <c r="B41" s="127">
        <f t="shared" si="1"/>
        <v>38</v>
      </c>
      <c r="C41" s="229" t="s">
        <v>392</v>
      </c>
      <c r="D41" s="236"/>
      <c r="E41" s="230"/>
      <c r="F41" s="237" t="s">
        <v>792</v>
      </c>
      <c r="G41" s="223" t="s">
        <v>86</v>
      </c>
      <c r="H41" s="223" t="s">
        <v>86</v>
      </c>
      <c r="I41" s="233"/>
      <c r="J41" s="224"/>
      <c r="K41" s="225" t="s">
        <v>173</v>
      </c>
      <c r="L41" s="225" t="s">
        <v>173</v>
      </c>
      <c r="M41" s="234"/>
      <c r="N41" s="226" t="s">
        <v>81</v>
      </c>
      <c r="O41" s="226" t="s">
        <v>81</v>
      </c>
      <c r="P41" s="227" t="s">
        <v>81</v>
      </c>
      <c r="Q41" s="228" t="s">
        <v>81</v>
      </c>
      <c r="R41" s="228" t="s">
        <v>81</v>
      </c>
      <c r="S41" s="137"/>
      <c r="T41" s="137"/>
      <c r="U41" s="137"/>
      <c r="V41" s="106"/>
      <c r="W41" s="106"/>
      <c r="X41" s="106"/>
      <c r="Y41" s="106"/>
      <c r="Z41" s="106"/>
      <c r="AA41" s="106"/>
      <c r="AB41" s="106"/>
      <c r="AC41" s="106"/>
      <c r="AD41" s="106"/>
      <c r="AE41" s="110"/>
      <c r="AF41" s="110"/>
      <c r="AG41" s="110"/>
    </row>
    <row r="42">
      <c r="A42" s="106"/>
      <c r="B42" s="127">
        <f t="shared" si="1"/>
        <v>39</v>
      </c>
      <c r="C42" s="229" t="s">
        <v>392</v>
      </c>
      <c r="D42" s="236"/>
      <c r="E42" s="230"/>
      <c r="F42" s="237" t="s">
        <v>793</v>
      </c>
      <c r="G42" s="223" t="s">
        <v>86</v>
      </c>
      <c r="H42" s="223" t="s">
        <v>86</v>
      </c>
      <c r="I42" s="233"/>
      <c r="J42" s="224"/>
      <c r="K42" s="225" t="s">
        <v>173</v>
      </c>
      <c r="L42" s="225" t="s">
        <v>173</v>
      </c>
      <c r="M42" s="234"/>
      <c r="N42" s="226" t="s">
        <v>81</v>
      </c>
      <c r="O42" s="226" t="s">
        <v>81</v>
      </c>
      <c r="P42" s="227" t="s">
        <v>81</v>
      </c>
      <c r="Q42" s="228" t="s">
        <v>81</v>
      </c>
      <c r="R42" s="228" t="s">
        <v>81</v>
      </c>
      <c r="S42" s="137"/>
      <c r="T42" s="137"/>
      <c r="U42" s="137"/>
      <c r="V42" s="106"/>
      <c r="W42" s="106"/>
      <c r="X42" s="106"/>
      <c r="Y42" s="106"/>
      <c r="Z42" s="106"/>
      <c r="AA42" s="106"/>
      <c r="AB42" s="106"/>
      <c r="AC42" s="106"/>
      <c r="AD42" s="106"/>
      <c r="AE42" s="110"/>
      <c r="AF42" s="110"/>
      <c r="AG42" s="110"/>
    </row>
    <row r="43">
      <c r="A43" s="106"/>
      <c r="B43" s="127">
        <f t="shared" si="1"/>
        <v>40</v>
      </c>
      <c r="C43" s="229" t="s">
        <v>392</v>
      </c>
      <c r="D43" s="236"/>
      <c r="E43" s="230"/>
      <c r="F43" s="237" t="s">
        <v>794</v>
      </c>
      <c r="G43" s="223" t="s">
        <v>86</v>
      </c>
      <c r="H43" s="223" t="s">
        <v>86</v>
      </c>
      <c r="I43" s="233"/>
      <c r="J43" s="224"/>
      <c r="K43" s="225" t="s">
        <v>173</v>
      </c>
      <c r="L43" s="225" t="s">
        <v>173</v>
      </c>
      <c r="M43" s="234"/>
      <c r="N43" s="226" t="s">
        <v>81</v>
      </c>
      <c r="O43" s="226" t="s">
        <v>81</v>
      </c>
      <c r="P43" s="227" t="s">
        <v>81</v>
      </c>
      <c r="Q43" s="228" t="s">
        <v>81</v>
      </c>
      <c r="R43" s="228" t="s">
        <v>81</v>
      </c>
      <c r="S43" s="137"/>
      <c r="T43" s="137"/>
      <c r="U43" s="137"/>
      <c r="V43" s="106"/>
      <c r="W43" s="106"/>
      <c r="X43" s="106"/>
      <c r="Y43" s="106"/>
      <c r="Z43" s="106"/>
      <c r="AA43" s="106"/>
      <c r="AB43" s="106"/>
      <c r="AC43" s="106"/>
      <c r="AD43" s="106"/>
      <c r="AE43" s="110"/>
      <c r="AF43" s="110"/>
      <c r="AG43" s="110"/>
    </row>
    <row r="44">
      <c r="A44" s="106"/>
      <c r="B44" s="127">
        <f t="shared" si="1"/>
        <v>41</v>
      </c>
      <c r="C44" s="229" t="s">
        <v>392</v>
      </c>
      <c r="D44" s="236"/>
      <c r="E44" s="230"/>
      <c r="F44" s="237" t="s">
        <v>598</v>
      </c>
      <c r="G44" s="223" t="s">
        <v>86</v>
      </c>
      <c r="H44" s="223" t="s">
        <v>86</v>
      </c>
      <c r="I44" s="233"/>
      <c r="J44" s="224"/>
      <c r="K44" s="225" t="s">
        <v>173</v>
      </c>
      <c r="L44" s="225" t="s">
        <v>173</v>
      </c>
      <c r="M44" s="234"/>
      <c r="N44" s="226" t="s">
        <v>81</v>
      </c>
      <c r="O44" s="226" t="s">
        <v>81</v>
      </c>
      <c r="P44" s="227" t="s">
        <v>81</v>
      </c>
      <c r="Q44" s="228" t="s">
        <v>81</v>
      </c>
      <c r="R44" s="228" t="s">
        <v>81</v>
      </c>
      <c r="S44" s="137"/>
      <c r="T44" s="137"/>
      <c r="U44" s="137"/>
      <c r="V44" s="106"/>
      <c r="W44" s="106"/>
      <c r="X44" s="106"/>
      <c r="Y44" s="106"/>
      <c r="Z44" s="106"/>
      <c r="AA44" s="106"/>
      <c r="AB44" s="106"/>
      <c r="AC44" s="106"/>
      <c r="AD44" s="106"/>
      <c r="AE44" s="110"/>
      <c r="AF44" s="110"/>
      <c r="AG44" s="110"/>
    </row>
    <row r="45">
      <c r="A45" s="106"/>
      <c r="B45" s="127">
        <f t="shared" si="1"/>
        <v>42</v>
      </c>
      <c r="C45" s="229" t="s">
        <v>392</v>
      </c>
      <c r="D45" s="236"/>
      <c r="E45" s="239"/>
      <c r="F45" s="237" t="s">
        <v>601</v>
      </c>
      <c r="G45" s="223" t="s">
        <v>86</v>
      </c>
      <c r="H45" s="223" t="s">
        <v>86</v>
      </c>
      <c r="I45" s="233"/>
      <c r="J45" s="224"/>
      <c r="K45" s="225" t="s">
        <v>173</v>
      </c>
      <c r="L45" s="225" t="s">
        <v>173</v>
      </c>
      <c r="M45" s="234"/>
      <c r="N45" s="226" t="s">
        <v>81</v>
      </c>
      <c r="O45" s="226" t="s">
        <v>81</v>
      </c>
      <c r="P45" s="227" t="s">
        <v>81</v>
      </c>
      <c r="Q45" s="228" t="s">
        <v>81</v>
      </c>
      <c r="R45" s="228" t="s">
        <v>81</v>
      </c>
      <c r="S45" s="137"/>
      <c r="T45" s="137"/>
      <c r="U45" s="137"/>
      <c r="V45" s="106"/>
      <c r="W45" s="106"/>
      <c r="X45" s="106"/>
      <c r="Y45" s="106"/>
      <c r="Z45" s="106"/>
      <c r="AA45" s="106"/>
      <c r="AB45" s="106"/>
      <c r="AC45" s="106"/>
      <c r="AD45" s="106"/>
      <c r="AE45" s="110"/>
      <c r="AF45" s="110"/>
      <c r="AG45" s="110"/>
    </row>
    <row r="46">
      <c r="A46" s="106"/>
      <c r="B46" s="127">
        <f t="shared" si="1"/>
        <v>43</v>
      </c>
      <c r="C46" s="229" t="s">
        <v>392</v>
      </c>
      <c r="D46" s="230"/>
      <c r="E46" s="242" t="s">
        <v>249</v>
      </c>
      <c r="F46" s="137"/>
      <c r="G46" s="223"/>
      <c r="H46" s="223"/>
      <c r="I46" s="233"/>
      <c r="J46" s="224"/>
      <c r="K46" s="223" t="s">
        <v>795</v>
      </c>
      <c r="L46" s="223" t="s">
        <v>796</v>
      </c>
      <c r="M46" s="234"/>
      <c r="N46" s="226" t="s">
        <v>81</v>
      </c>
      <c r="O46" s="226" t="s">
        <v>81</v>
      </c>
      <c r="P46" s="227" t="s">
        <v>81</v>
      </c>
      <c r="Q46" s="228" t="s">
        <v>81</v>
      </c>
      <c r="R46" s="228" t="s">
        <v>81</v>
      </c>
      <c r="S46" s="137"/>
      <c r="T46" s="137"/>
      <c r="U46" s="137"/>
      <c r="V46" s="106"/>
      <c r="W46" s="106"/>
      <c r="X46" s="106"/>
      <c r="Y46" s="106"/>
      <c r="Z46" s="106"/>
      <c r="AA46" s="106"/>
      <c r="AB46" s="106"/>
      <c r="AC46" s="106"/>
      <c r="AD46" s="106"/>
      <c r="AE46" s="110"/>
      <c r="AF46" s="110"/>
      <c r="AG46" s="110"/>
    </row>
    <row r="47">
      <c r="A47" s="106"/>
      <c r="B47" s="127">
        <f t="shared" si="1"/>
        <v>44</v>
      </c>
      <c r="C47" s="229" t="s">
        <v>392</v>
      </c>
      <c r="D47" s="230"/>
      <c r="E47" s="222" t="s">
        <v>373</v>
      </c>
      <c r="F47" s="137"/>
      <c r="G47" s="223"/>
      <c r="H47" s="223"/>
      <c r="I47" s="233"/>
      <c r="J47" s="224"/>
      <c r="K47" s="223" t="s">
        <v>797</v>
      </c>
      <c r="L47" s="223" t="s">
        <v>170</v>
      </c>
      <c r="M47" s="234"/>
      <c r="N47" s="226" t="s">
        <v>81</v>
      </c>
      <c r="O47" s="226" t="s">
        <v>81</v>
      </c>
      <c r="P47" s="227" t="s">
        <v>81</v>
      </c>
      <c r="Q47" s="228" t="s">
        <v>81</v>
      </c>
      <c r="R47" s="228" t="s">
        <v>81</v>
      </c>
      <c r="S47" s="137"/>
      <c r="T47" s="137"/>
      <c r="U47" s="137"/>
      <c r="V47" s="106"/>
      <c r="W47" s="106"/>
      <c r="X47" s="106"/>
      <c r="Y47" s="106"/>
      <c r="Z47" s="106"/>
      <c r="AA47" s="106"/>
      <c r="AB47" s="106"/>
      <c r="AC47" s="106"/>
      <c r="AD47" s="106"/>
      <c r="AE47" s="110"/>
      <c r="AF47" s="110"/>
      <c r="AG47" s="110"/>
    </row>
    <row r="48">
      <c r="A48" s="106"/>
      <c r="B48" s="127">
        <f t="shared" si="1"/>
        <v>45</v>
      </c>
      <c r="C48" s="229" t="s">
        <v>392</v>
      </c>
      <c r="D48" s="221" t="s">
        <v>99</v>
      </c>
      <c r="E48" s="222" t="s">
        <v>798</v>
      </c>
      <c r="F48" s="137"/>
      <c r="G48" s="223"/>
      <c r="H48" s="223"/>
      <c r="I48" s="233"/>
      <c r="J48" s="224"/>
      <c r="K48" s="223" t="s">
        <v>799</v>
      </c>
      <c r="L48" s="223" t="s">
        <v>800</v>
      </c>
      <c r="M48" s="234"/>
      <c r="N48" s="226" t="s">
        <v>81</v>
      </c>
      <c r="O48" s="226" t="s">
        <v>81</v>
      </c>
      <c r="P48" s="227" t="s">
        <v>81</v>
      </c>
      <c r="Q48" s="228" t="s">
        <v>81</v>
      </c>
      <c r="R48" s="228" t="s">
        <v>81</v>
      </c>
      <c r="S48" s="137"/>
      <c r="T48" s="137"/>
      <c r="U48" s="137"/>
      <c r="V48" s="106"/>
      <c r="W48" s="106"/>
      <c r="X48" s="106"/>
      <c r="Y48" s="106"/>
      <c r="Z48" s="106"/>
      <c r="AA48" s="106"/>
      <c r="AB48" s="106"/>
      <c r="AC48" s="106"/>
      <c r="AD48" s="106"/>
      <c r="AE48" s="110"/>
      <c r="AF48" s="110"/>
      <c r="AG48" s="110"/>
    </row>
    <row r="49">
      <c r="A49" s="106"/>
      <c r="B49" s="127">
        <f t="shared" si="1"/>
        <v>46</v>
      </c>
      <c r="C49" s="229" t="s">
        <v>392</v>
      </c>
      <c r="D49" s="239"/>
      <c r="E49" s="222" t="s">
        <v>801</v>
      </c>
      <c r="F49" s="233"/>
      <c r="G49" s="223"/>
      <c r="H49" s="223"/>
      <c r="I49" s="233"/>
      <c r="J49" s="233"/>
      <c r="K49" s="223" t="s">
        <v>802</v>
      </c>
      <c r="L49" s="223" t="s">
        <v>803</v>
      </c>
      <c r="M49" s="234"/>
      <c r="N49" s="226" t="s">
        <v>81</v>
      </c>
      <c r="O49" s="226" t="s">
        <v>81</v>
      </c>
      <c r="P49" s="227" t="s">
        <v>81</v>
      </c>
      <c r="Q49" s="228" t="s">
        <v>81</v>
      </c>
      <c r="R49" s="228" t="s">
        <v>81</v>
      </c>
      <c r="S49" s="137"/>
      <c r="T49" s="137"/>
      <c r="U49" s="137"/>
      <c r="V49" s="106"/>
      <c r="W49" s="106"/>
      <c r="X49" s="106"/>
      <c r="Y49" s="106"/>
      <c r="Z49" s="106"/>
      <c r="AA49" s="106"/>
      <c r="AB49" s="106"/>
      <c r="AC49" s="106"/>
      <c r="AD49" s="106"/>
      <c r="AE49" s="110"/>
      <c r="AF49" s="110"/>
      <c r="AG49" s="110"/>
    </row>
    <row r="50">
      <c r="A50" s="106"/>
      <c r="B50" s="127">
        <f t="shared" si="1"/>
        <v>47</v>
      </c>
      <c r="C50" s="229" t="s">
        <v>392</v>
      </c>
      <c r="D50" s="241" t="s">
        <v>804</v>
      </c>
      <c r="E50" s="233"/>
      <c r="F50" s="233"/>
      <c r="G50" s="223"/>
      <c r="H50" s="223"/>
      <c r="I50" s="233"/>
      <c r="J50" s="233"/>
      <c r="K50" s="223" t="s">
        <v>805</v>
      </c>
      <c r="L50" s="223" t="s">
        <v>806</v>
      </c>
      <c r="M50" s="225" t="s">
        <v>560</v>
      </c>
      <c r="N50" s="226" t="s">
        <v>81</v>
      </c>
      <c r="O50" s="226" t="s">
        <v>81</v>
      </c>
      <c r="P50" s="227" t="s">
        <v>81</v>
      </c>
      <c r="Q50" s="228" t="s">
        <v>81</v>
      </c>
      <c r="R50" s="228" t="s">
        <v>81</v>
      </c>
      <c r="S50" s="137"/>
      <c r="T50" s="137"/>
      <c r="U50" s="137"/>
      <c r="V50" s="106"/>
      <c r="W50" s="106"/>
      <c r="X50" s="106"/>
      <c r="Y50" s="106"/>
      <c r="Z50" s="106"/>
      <c r="AA50" s="106"/>
      <c r="AB50" s="106"/>
      <c r="AC50" s="106"/>
      <c r="AD50" s="106"/>
      <c r="AE50" s="110"/>
      <c r="AF50" s="110"/>
      <c r="AG50" s="110"/>
    </row>
    <row r="51">
      <c r="A51" s="106"/>
      <c r="B51" s="127">
        <f t="shared" si="1"/>
        <v>48</v>
      </c>
      <c r="C51" s="229" t="s">
        <v>392</v>
      </c>
      <c r="D51" s="221" t="s">
        <v>807</v>
      </c>
      <c r="E51" s="243" t="s">
        <v>543</v>
      </c>
      <c r="F51" s="233"/>
      <c r="G51" s="223"/>
      <c r="H51" s="223"/>
      <c r="I51" s="233"/>
      <c r="J51" s="233"/>
      <c r="K51" s="132" t="s">
        <v>808</v>
      </c>
      <c r="L51" s="223" t="s">
        <v>809</v>
      </c>
      <c r="M51" s="244" t="s">
        <v>810</v>
      </c>
      <c r="N51" s="226" t="s">
        <v>81</v>
      </c>
      <c r="O51" s="226" t="s">
        <v>81</v>
      </c>
      <c r="P51" s="227" t="s">
        <v>81</v>
      </c>
      <c r="Q51" s="228" t="s">
        <v>81</v>
      </c>
      <c r="R51" s="228" t="s">
        <v>81</v>
      </c>
      <c r="S51" s="137"/>
      <c r="T51" s="137"/>
      <c r="U51" s="137"/>
      <c r="V51" s="106"/>
      <c r="W51" s="106"/>
      <c r="X51" s="106"/>
      <c r="Y51" s="106"/>
      <c r="Z51" s="106"/>
      <c r="AA51" s="106"/>
      <c r="AB51" s="106"/>
      <c r="AC51" s="106"/>
      <c r="AD51" s="106"/>
      <c r="AE51" s="110"/>
      <c r="AF51" s="110"/>
      <c r="AG51" s="110"/>
    </row>
    <row r="52">
      <c r="A52" s="106"/>
      <c r="B52" s="127">
        <f t="shared" si="1"/>
        <v>49</v>
      </c>
      <c r="C52" s="229"/>
      <c r="D52" s="241"/>
      <c r="E52" s="243" t="s">
        <v>811</v>
      </c>
      <c r="F52" s="233"/>
      <c r="G52" s="223"/>
      <c r="H52" s="223"/>
      <c r="I52" s="233"/>
      <c r="J52" s="233"/>
      <c r="K52" s="132" t="s">
        <v>812</v>
      </c>
      <c r="L52" s="132" t="s">
        <v>813</v>
      </c>
      <c r="M52" s="244"/>
      <c r="N52" s="226"/>
      <c r="O52" s="226"/>
      <c r="P52" s="227"/>
      <c r="Q52" s="228"/>
      <c r="R52" s="228"/>
      <c r="S52" s="137"/>
      <c r="T52" s="137"/>
      <c r="U52" s="137"/>
      <c r="V52" s="106"/>
      <c r="W52" s="106"/>
      <c r="X52" s="106"/>
      <c r="Y52" s="106"/>
      <c r="Z52" s="106"/>
      <c r="AA52" s="106"/>
      <c r="AB52" s="106"/>
      <c r="AC52" s="106"/>
      <c r="AD52" s="106"/>
      <c r="AE52" s="110"/>
      <c r="AF52" s="110"/>
      <c r="AG52" s="110"/>
    </row>
    <row r="53">
      <c r="A53" s="106"/>
      <c r="B53" s="127">
        <f t="shared" si="1"/>
        <v>50</v>
      </c>
      <c r="C53" s="229"/>
      <c r="D53" s="241"/>
      <c r="E53" s="243" t="s">
        <v>814</v>
      </c>
      <c r="F53" s="233"/>
      <c r="G53" s="223"/>
      <c r="H53" s="223"/>
      <c r="I53" s="233"/>
      <c r="J53" s="233"/>
      <c r="K53" s="132" t="s">
        <v>815</v>
      </c>
      <c r="L53" s="132" t="s">
        <v>816</v>
      </c>
      <c r="M53" s="244"/>
      <c r="N53" s="226"/>
      <c r="O53" s="226"/>
      <c r="P53" s="227"/>
      <c r="Q53" s="228"/>
      <c r="R53" s="228"/>
      <c r="S53" s="137"/>
      <c r="T53" s="137"/>
      <c r="U53" s="137"/>
      <c r="V53" s="106"/>
      <c r="W53" s="106"/>
      <c r="X53" s="106"/>
      <c r="Y53" s="106"/>
      <c r="Z53" s="106"/>
      <c r="AA53" s="106"/>
      <c r="AB53" s="106"/>
      <c r="AC53" s="106"/>
      <c r="AD53" s="106"/>
      <c r="AE53" s="110"/>
      <c r="AF53" s="110"/>
      <c r="AG53" s="110"/>
    </row>
    <row r="54">
      <c r="A54" s="106"/>
      <c r="B54" s="127">
        <f t="shared" si="1"/>
        <v>51</v>
      </c>
      <c r="C54" s="229"/>
      <c r="D54" s="241"/>
      <c r="E54" s="243" t="s">
        <v>410</v>
      </c>
      <c r="F54" s="233"/>
      <c r="G54" s="223"/>
      <c r="H54" s="223"/>
      <c r="I54" s="233"/>
      <c r="J54" s="233"/>
      <c r="K54" s="132" t="s">
        <v>817</v>
      </c>
      <c r="L54" s="132" t="s">
        <v>818</v>
      </c>
      <c r="M54" s="244"/>
      <c r="N54" s="226"/>
      <c r="O54" s="226"/>
      <c r="P54" s="227"/>
      <c r="Q54" s="228"/>
      <c r="R54" s="228"/>
      <c r="S54" s="137"/>
      <c r="T54" s="137"/>
      <c r="U54" s="137"/>
      <c r="V54" s="106"/>
      <c r="W54" s="106"/>
      <c r="X54" s="106"/>
      <c r="Y54" s="106"/>
      <c r="Z54" s="106"/>
      <c r="AA54" s="106"/>
      <c r="AB54" s="106"/>
      <c r="AC54" s="106"/>
      <c r="AD54" s="106"/>
      <c r="AE54" s="110"/>
      <c r="AF54" s="110"/>
      <c r="AG54" s="110"/>
    </row>
    <row r="55">
      <c r="A55" s="106"/>
      <c r="B55" s="127">
        <f t="shared" si="1"/>
        <v>52</v>
      </c>
      <c r="C55" s="229"/>
      <c r="D55" s="245"/>
      <c r="E55" s="243" t="s">
        <v>431</v>
      </c>
      <c r="F55" s="233"/>
      <c r="G55" s="223"/>
      <c r="H55" s="223"/>
      <c r="I55" s="233"/>
      <c r="J55" s="233"/>
      <c r="K55" s="132" t="s">
        <v>819</v>
      </c>
      <c r="L55" s="132" t="s">
        <v>433</v>
      </c>
      <c r="M55" s="244"/>
      <c r="N55" s="226"/>
      <c r="O55" s="226"/>
      <c r="P55" s="227"/>
      <c r="Q55" s="228"/>
      <c r="R55" s="228"/>
      <c r="S55" s="137"/>
      <c r="T55" s="137"/>
      <c r="U55" s="137"/>
      <c r="V55" s="106"/>
      <c r="W55" s="106"/>
      <c r="X55" s="106"/>
      <c r="Y55" s="106"/>
      <c r="Z55" s="106"/>
      <c r="AA55" s="106"/>
      <c r="AB55" s="106"/>
      <c r="AC55" s="106"/>
      <c r="AD55" s="106"/>
      <c r="AE55" s="110"/>
      <c r="AF55" s="110"/>
      <c r="AG55" s="110"/>
    </row>
    <row r="56">
      <c r="A56" s="106"/>
      <c r="B56" s="127">
        <f t="shared" si="1"/>
        <v>53</v>
      </c>
      <c r="C56" s="229" t="s">
        <v>392</v>
      </c>
      <c r="D56" s="241" t="s">
        <v>820</v>
      </c>
      <c r="E56" s="222" t="s">
        <v>397</v>
      </c>
      <c r="F56" s="233"/>
      <c r="G56" s="223"/>
      <c r="H56" s="223"/>
      <c r="I56" s="233"/>
      <c r="J56" s="233"/>
      <c r="K56" s="223" t="s">
        <v>821</v>
      </c>
      <c r="L56" s="223" t="s">
        <v>822</v>
      </c>
      <c r="M56" s="234"/>
      <c r="N56" s="226" t="s">
        <v>81</v>
      </c>
      <c r="O56" s="226" t="s">
        <v>81</v>
      </c>
      <c r="P56" s="227" t="s">
        <v>81</v>
      </c>
      <c r="Q56" s="228" t="s">
        <v>81</v>
      </c>
      <c r="R56" s="228" t="s">
        <v>81</v>
      </c>
      <c r="S56" s="137"/>
      <c r="T56" s="137"/>
      <c r="U56" s="137"/>
      <c r="V56" s="106"/>
      <c r="W56" s="106"/>
      <c r="X56" s="106"/>
      <c r="Y56" s="106"/>
      <c r="Z56" s="106"/>
      <c r="AA56" s="106"/>
      <c r="AB56" s="106"/>
      <c r="AC56" s="106"/>
      <c r="AD56" s="106"/>
      <c r="AE56" s="110"/>
      <c r="AF56" s="110"/>
      <c r="AG56" s="110"/>
    </row>
    <row r="57">
      <c r="A57" s="106"/>
      <c r="B57" s="127">
        <f t="shared" si="1"/>
        <v>54</v>
      </c>
      <c r="C57" s="229" t="s">
        <v>392</v>
      </c>
      <c r="D57" s="230"/>
      <c r="E57" s="222" t="s">
        <v>400</v>
      </c>
      <c r="F57" s="233"/>
      <c r="G57" s="223"/>
      <c r="H57" s="223"/>
      <c r="I57" s="233"/>
      <c r="J57" s="233"/>
      <c r="K57" s="225" t="s">
        <v>173</v>
      </c>
      <c r="L57" s="225" t="s">
        <v>173</v>
      </c>
      <c r="M57" s="234"/>
      <c r="N57" s="226" t="s">
        <v>81</v>
      </c>
      <c r="O57" s="226" t="s">
        <v>81</v>
      </c>
      <c r="P57" s="227" t="s">
        <v>81</v>
      </c>
      <c r="Q57" s="228" t="s">
        <v>81</v>
      </c>
      <c r="R57" s="228" t="s">
        <v>81</v>
      </c>
      <c r="S57" s="137"/>
      <c r="T57" s="137"/>
      <c r="U57" s="137"/>
      <c r="V57" s="106"/>
      <c r="W57" s="106"/>
      <c r="X57" s="106"/>
      <c r="Y57" s="106"/>
      <c r="Z57" s="106"/>
      <c r="AA57" s="106"/>
      <c r="AB57" s="106"/>
      <c r="AC57" s="106"/>
      <c r="AD57" s="106"/>
      <c r="AE57" s="110"/>
      <c r="AF57" s="110"/>
      <c r="AG57" s="110"/>
    </row>
    <row r="58">
      <c r="A58" s="106"/>
      <c r="B58" s="127">
        <f t="shared" si="1"/>
        <v>55</v>
      </c>
      <c r="C58" s="229" t="s">
        <v>392</v>
      </c>
      <c r="D58" s="230"/>
      <c r="E58" s="222" t="s">
        <v>401</v>
      </c>
      <c r="F58" s="233"/>
      <c r="G58" s="223"/>
      <c r="H58" s="223"/>
      <c r="I58" s="233"/>
      <c r="J58" s="233"/>
      <c r="K58" s="225" t="s">
        <v>173</v>
      </c>
      <c r="L58" s="225" t="s">
        <v>173</v>
      </c>
      <c r="M58" s="234"/>
      <c r="N58" s="226" t="s">
        <v>81</v>
      </c>
      <c r="O58" s="226" t="s">
        <v>81</v>
      </c>
      <c r="P58" s="227" t="s">
        <v>81</v>
      </c>
      <c r="Q58" s="228" t="s">
        <v>81</v>
      </c>
      <c r="R58" s="228" t="s">
        <v>81</v>
      </c>
      <c r="S58" s="137"/>
      <c r="T58" s="137"/>
      <c r="U58" s="137"/>
      <c r="V58" s="106"/>
      <c r="W58" s="106"/>
      <c r="X58" s="106"/>
      <c r="Y58" s="106"/>
      <c r="Z58" s="106"/>
      <c r="AA58" s="106"/>
      <c r="AB58" s="106"/>
      <c r="AC58" s="106"/>
      <c r="AD58" s="106"/>
      <c r="AE58" s="110"/>
      <c r="AF58" s="110"/>
      <c r="AG58" s="110"/>
    </row>
    <row r="59">
      <c r="A59" s="106"/>
      <c r="B59" s="127">
        <f t="shared" si="1"/>
        <v>56</v>
      </c>
      <c r="C59" s="229" t="s">
        <v>392</v>
      </c>
      <c r="D59" s="230"/>
      <c r="E59" s="222" t="s">
        <v>402</v>
      </c>
      <c r="F59" s="233"/>
      <c r="G59" s="223"/>
      <c r="H59" s="223"/>
      <c r="I59" s="233"/>
      <c r="J59" s="233"/>
      <c r="K59" s="225" t="s">
        <v>173</v>
      </c>
      <c r="L59" s="225" t="s">
        <v>173</v>
      </c>
      <c r="M59" s="234"/>
      <c r="N59" s="226" t="s">
        <v>81</v>
      </c>
      <c r="O59" s="226" t="s">
        <v>81</v>
      </c>
      <c r="P59" s="227" t="s">
        <v>81</v>
      </c>
      <c r="Q59" s="228" t="s">
        <v>81</v>
      </c>
      <c r="R59" s="228" t="s">
        <v>81</v>
      </c>
      <c r="S59" s="137"/>
      <c r="T59" s="137"/>
      <c r="U59" s="137"/>
      <c r="V59" s="106"/>
      <c r="W59" s="106"/>
      <c r="X59" s="106"/>
      <c r="Y59" s="106"/>
      <c r="Z59" s="106"/>
      <c r="AA59" s="106"/>
      <c r="AB59" s="106"/>
      <c r="AC59" s="106"/>
      <c r="AD59" s="106"/>
      <c r="AE59" s="110"/>
      <c r="AF59" s="110"/>
      <c r="AG59" s="110"/>
    </row>
    <row r="60">
      <c r="A60" s="106"/>
      <c r="B60" s="127">
        <f t="shared" si="1"/>
        <v>57</v>
      </c>
      <c r="C60" s="229" t="s">
        <v>392</v>
      </c>
      <c r="D60" s="230"/>
      <c r="E60" s="222" t="s">
        <v>404</v>
      </c>
      <c r="F60" s="233"/>
      <c r="G60" s="223"/>
      <c r="H60" s="223"/>
      <c r="I60" s="233"/>
      <c r="J60" s="233"/>
      <c r="K60" s="225" t="s">
        <v>173</v>
      </c>
      <c r="L60" s="225" t="s">
        <v>173</v>
      </c>
      <c r="M60" s="234"/>
      <c r="N60" s="226" t="s">
        <v>81</v>
      </c>
      <c r="O60" s="226" t="s">
        <v>81</v>
      </c>
      <c r="P60" s="227" t="s">
        <v>81</v>
      </c>
      <c r="Q60" s="228" t="s">
        <v>81</v>
      </c>
      <c r="R60" s="228" t="s">
        <v>81</v>
      </c>
      <c r="S60" s="137"/>
      <c r="T60" s="137"/>
      <c r="U60" s="137"/>
      <c r="V60" s="106"/>
      <c r="W60" s="106"/>
      <c r="X60" s="106"/>
      <c r="Y60" s="106"/>
      <c r="Z60" s="106"/>
      <c r="AA60" s="106"/>
      <c r="AB60" s="106"/>
      <c r="AC60" s="106"/>
      <c r="AD60" s="106"/>
      <c r="AE60" s="110"/>
      <c r="AF60" s="110"/>
      <c r="AG60" s="110"/>
    </row>
    <row r="61">
      <c r="A61" s="106"/>
      <c r="B61" s="127">
        <f t="shared" si="1"/>
        <v>58</v>
      </c>
      <c r="C61" s="229" t="s">
        <v>392</v>
      </c>
      <c r="D61" s="230"/>
      <c r="E61" s="222" t="s">
        <v>406</v>
      </c>
      <c r="F61" s="233"/>
      <c r="G61" s="223"/>
      <c r="H61" s="223"/>
      <c r="I61" s="233"/>
      <c r="J61" s="233"/>
      <c r="K61" s="225" t="s">
        <v>173</v>
      </c>
      <c r="L61" s="225" t="s">
        <v>173</v>
      </c>
      <c r="M61" s="234"/>
      <c r="N61" s="226" t="s">
        <v>81</v>
      </c>
      <c r="O61" s="226" t="s">
        <v>81</v>
      </c>
      <c r="P61" s="227" t="s">
        <v>81</v>
      </c>
      <c r="Q61" s="228" t="s">
        <v>81</v>
      </c>
      <c r="R61" s="228" t="s">
        <v>81</v>
      </c>
      <c r="S61" s="137"/>
      <c r="T61" s="137"/>
      <c r="U61" s="137"/>
      <c r="V61" s="106"/>
      <c r="W61" s="106"/>
      <c r="X61" s="106"/>
      <c r="Y61" s="106"/>
      <c r="Z61" s="106"/>
      <c r="AA61" s="106"/>
      <c r="AB61" s="106"/>
      <c r="AC61" s="106"/>
      <c r="AD61" s="106"/>
      <c r="AE61" s="110"/>
      <c r="AF61" s="110"/>
      <c r="AG61" s="110"/>
    </row>
    <row r="62">
      <c r="A62" s="106"/>
      <c r="B62" s="127">
        <f t="shared" si="1"/>
        <v>59</v>
      </c>
      <c r="C62" s="229" t="s">
        <v>392</v>
      </c>
      <c r="D62" s="230"/>
      <c r="E62" s="222" t="s">
        <v>78</v>
      </c>
      <c r="F62" s="233"/>
      <c r="G62" s="223"/>
      <c r="H62" s="223"/>
      <c r="I62" s="233"/>
      <c r="J62" s="233"/>
      <c r="K62" s="225" t="s">
        <v>173</v>
      </c>
      <c r="L62" s="225" t="s">
        <v>173</v>
      </c>
      <c r="M62" s="234"/>
      <c r="N62" s="226" t="s">
        <v>81</v>
      </c>
      <c r="O62" s="226" t="s">
        <v>81</v>
      </c>
      <c r="P62" s="227" t="s">
        <v>81</v>
      </c>
      <c r="Q62" s="228" t="s">
        <v>81</v>
      </c>
      <c r="R62" s="228" t="s">
        <v>81</v>
      </c>
      <c r="S62" s="137"/>
      <c r="T62" s="137"/>
      <c r="U62" s="137"/>
      <c r="V62" s="106"/>
      <c r="W62" s="106"/>
      <c r="X62" s="106"/>
      <c r="Y62" s="106"/>
      <c r="Z62" s="106"/>
      <c r="AA62" s="106"/>
      <c r="AB62" s="106"/>
      <c r="AC62" s="106"/>
      <c r="AD62" s="106"/>
      <c r="AE62" s="110"/>
      <c r="AF62" s="110"/>
      <c r="AG62" s="110"/>
    </row>
    <row r="63">
      <c r="A63" s="106"/>
      <c r="B63" s="127">
        <f t="shared" si="1"/>
        <v>60</v>
      </c>
      <c r="C63" s="229" t="s">
        <v>392</v>
      </c>
      <c r="D63" s="230"/>
      <c r="E63" s="222" t="s">
        <v>407</v>
      </c>
      <c r="F63" s="233"/>
      <c r="G63" s="223"/>
      <c r="H63" s="223"/>
      <c r="I63" s="233"/>
      <c r="J63" s="233"/>
      <c r="K63" s="225" t="s">
        <v>173</v>
      </c>
      <c r="L63" s="225" t="s">
        <v>173</v>
      </c>
      <c r="M63" s="234"/>
      <c r="N63" s="226" t="s">
        <v>81</v>
      </c>
      <c r="O63" s="226" t="s">
        <v>81</v>
      </c>
      <c r="P63" s="227" t="s">
        <v>81</v>
      </c>
      <c r="Q63" s="228" t="s">
        <v>81</v>
      </c>
      <c r="R63" s="228" t="s">
        <v>81</v>
      </c>
      <c r="S63" s="137"/>
      <c r="T63" s="137"/>
      <c r="U63" s="137"/>
      <c r="V63" s="106"/>
      <c r="W63" s="106"/>
      <c r="X63" s="106"/>
      <c r="Y63" s="106"/>
      <c r="Z63" s="106"/>
      <c r="AA63" s="106"/>
      <c r="AB63" s="106"/>
      <c r="AC63" s="106"/>
      <c r="AD63" s="106"/>
      <c r="AE63" s="110"/>
      <c r="AF63" s="110"/>
      <c r="AG63" s="110"/>
    </row>
    <row r="64">
      <c r="A64" s="106"/>
      <c r="B64" s="127">
        <f t="shared" si="1"/>
        <v>61</v>
      </c>
      <c r="C64" s="229" t="s">
        <v>392</v>
      </c>
      <c r="D64" s="239"/>
      <c r="E64" s="222" t="s">
        <v>699</v>
      </c>
      <c r="F64" s="233"/>
      <c r="G64" s="223"/>
      <c r="H64" s="223"/>
      <c r="I64" s="233"/>
      <c r="J64" s="233"/>
      <c r="K64" s="225" t="s">
        <v>173</v>
      </c>
      <c r="L64" s="225" t="s">
        <v>173</v>
      </c>
      <c r="M64" s="234"/>
      <c r="N64" s="226" t="s">
        <v>81</v>
      </c>
      <c r="O64" s="226" t="s">
        <v>81</v>
      </c>
      <c r="P64" s="227" t="s">
        <v>81</v>
      </c>
      <c r="Q64" s="228" t="s">
        <v>81</v>
      </c>
      <c r="R64" s="228" t="s">
        <v>81</v>
      </c>
      <c r="S64" s="137"/>
      <c r="T64" s="137"/>
      <c r="U64" s="137"/>
      <c r="V64" s="106"/>
      <c r="W64" s="106"/>
      <c r="X64" s="106"/>
      <c r="Y64" s="106"/>
      <c r="Z64" s="106"/>
      <c r="AA64" s="106"/>
      <c r="AB64" s="106"/>
      <c r="AC64" s="106"/>
      <c r="AD64" s="106"/>
      <c r="AE64" s="110"/>
      <c r="AF64" s="110"/>
      <c r="AG64" s="110"/>
    </row>
    <row r="65">
      <c r="A65" s="106"/>
      <c r="B65" s="127">
        <f t="shared" si="1"/>
        <v>62</v>
      </c>
      <c r="C65" s="229" t="s">
        <v>392</v>
      </c>
      <c r="D65" s="241" t="s">
        <v>252</v>
      </c>
      <c r="E65" s="233"/>
      <c r="F65" s="233"/>
      <c r="G65" s="223"/>
      <c r="H65" s="223"/>
      <c r="I65" s="233"/>
      <c r="J65" s="233"/>
      <c r="K65" s="223" t="s">
        <v>823</v>
      </c>
      <c r="L65" s="223" t="s">
        <v>442</v>
      </c>
      <c r="M65" s="234"/>
      <c r="N65" s="226" t="s">
        <v>81</v>
      </c>
      <c r="O65" s="226" t="s">
        <v>81</v>
      </c>
      <c r="P65" s="227" t="s">
        <v>81</v>
      </c>
      <c r="Q65" s="228" t="s">
        <v>81</v>
      </c>
      <c r="R65" s="228" t="s">
        <v>81</v>
      </c>
      <c r="S65" s="137"/>
      <c r="T65" s="137"/>
      <c r="U65" s="137"/>
      <c r="V65" s="106"/>
      <c r="W65" s="106"/>
      <c r="X65" s="106"/>
      <c r="Y65" s="106"/>
      <c r="Z65" s="106"/>
      <c r="AA65" s="106"/>
      <c r="AB65" s="106"/>
      <c r="AC65" s="106"/>
      <c r="AD65" s="106"/>
      <c r="AE65" s="110"/>
      <c r="AF65" s="110"/>
      <c r="AG65" s="110"/>
    </row>
    <row r="66">
      <c r="A66" s="106"/>
      <c r="B66" s="127">
        <f t="shared" si="1"/>
        <v>63</v>
      </c>
      <c r="C66" s="229" t="s">
        <v>392</v>
      </c>
      <c r="D66" s="221" t="s">
        <v>824</v>
      </c>
      <c r="E66" s="222" t="s">
        <v>825</v>
      </c>
      <c r="F66" s="233"/>
      <c r="G66" s="223"/>
      <c r="H66" s="223"/>
      <c r="I66" s="233"/>
      <c r="J66" s="233"/>
      <c r="K66" s="223" t="s">
        <v>826</v>
      </c>
      <c r="L66" s="223" t="s">
        <v>827</v>
      </c>
      <c r="M66" s="234"/>
      <c r="N66" s="226" t="s">
        <v>81</v>
      </c>
      <c r="O66" s="226" t="s">
        <v>81</v>
      </c>
      <c r="P66" s="227" t="s">
        <v>81</v>
      </c>
      <c r="Q66" s="228" t="s">
        <v>81</v>
      </c>
      <c r="R66" s="228" t="s">
        <v>81</v>
      </c>
      <c r="S66" s="137"/>
      <c r="T66" s="137"/>
      <c r="U66" s="137"/>
      <c r="V66" s="106"/>
      <c r="W66" s="106"/>
      <c r="X66" s="106"/>
      <c r="Y66" s="106"/>
      <c r="Z66" s="106"/>
      <c r="AA66" s="106"/>
      <c r="AB66" s="106"/>
      <c r="AC66" s="106"/>
      <c r="AD66" s="106"/>
      <c r="AE66" s="110"/>
      <c r="AF66" s="110"/>
      <c r="AG66" s="110"/>
    </row>
    <row r="67">
      <c r="A67" s="106"/>
      <c r="B67" s="127">
        <f t="shared" si="1"/>
        <v>64</v>
      </c>
      <c r="C67" s="229" t="s">
        <v>392</v>
      </c>
      <c r="D67" s="230"/>
      <c r="E67" s="222" t="s">
        <v>828</v>
      </c>
      <c r="F67" s="233"/>
      <c r="G67" s="223"/>
      <c r="H67" s="223"/>
      <c r="I67" s="233"/>
      <c r="J67" s="233"/>
      <c r="K67" s="223" t="s">
        <v>829</v>
      </c>
      <c r="L67" s="223" t="s">
        <v>827</v>
      </c>
      <c r="M67" s="234"/>
      <c r="N67" s="226" t="s">
        <v>81</v>
      </c>
      <c r="O67" s="226" t="s">
        <v>81</v>
      </c>
      <c r="P67" s="227" t="s">
        <v>81</v>
      </c>
      <c r="Q67" s="228" t="s">
        <v>81</v>
      </c>
      <c r="R67" s="228" t="s">
        <v>81</v>
      </c>
      <c r="S67" s="137"/>
      <c r="T67" s="137"/>
      <c r="U67" s="137"/>
      <c r="V67" s="106"/>
      <c r="W67" s="106"/>
      <c r="X67" s="106"/>
      <c r="Y67" s="106"/>
      <c r="Z67" s="106"/>
      <c r="AA67" s="106"/>
      <c r="AB67" s="106"/>
      <c r="AC67" s="106"/>
      <c r="AD67" s="106"/>
      <c r="AE67" s="110"/>
      <c r="AF67" s="110"/>
      <c r="AG67" s="110"/>
    </row>
    <row r="68">
      <c r="A68" s="106"/>
      <c r="B68" s="127">
        <f t="shared" si="1"/>
        <v>65</v>
      </c>
      <c r="C68" s="229" t="s">
        <v>392</v>
      </c>
      <c r="D68" s="230"/>
      <c r="E68" s="222" t="s">
        <v>830</v>
      </c>
      <c r="F68" s="233"/>
      <c r="G68" s="223"/>
      <c r="H68" s="223"/>
      <c r="I68" s="233"/>
      <c r="J68" s="233"/>
      <c r="K68" s="223" t="s">
        <v>831</v>
      </c>
      <c r="L68" s="223" t="s">
        <v>832</v>
      </c>
      <c r="M68" s="234"/>
      <c r="N68" s="226" t="s">
        <v>81</v>
      </c>
      <c r="O68" s="226" t="s">
        <v>81</v>
      </c>
      <c r="P68" s="227" t="s">
        <v>81</v>
      </c>
      <c r="Q68" s="228" t="s">
        <v>81</v>
      </c>
      <c r="R68" s="228" t="s">
        <v>81</v>
      </c>
      <c r="S68" s="137"/>
      <c r="T68" s="137"/>
      <c r="U68" s="137"/>
      <c r="V68" s="106"/>
      <c r="W68" s="106"/>
      <c r="X68" s="106"/>
      <c r="Y68" s="106"/>
      <c r="Z68" s="106"/>
      <c r="AA68" s="106"/>
      <c r="AB68" s="106"/>
      <c r="AC68" s="106"/>
      <c r="AD68" s="106"/>
      <c r="AE68" s="110"/>
      <c r="AF68" s="110"/>
      <c r="AG68" s="110"/>
    </row>
    <row r="69">
      <c r="A69" s="106"/>
      <c r="B69" s="127">
        <f t="shared" si="1"/>
        <v>66</v>
      </c>
      <c r="C69" s="229" t="s">
        <v>392</v>
      </c>
      <c r="D69" s="230"/>
      <c r="E69" s="222" t="s">
        <v>833</v>
      </c>
      <c r="F69" s="233"/>
      <c r="G69" s="223"/>
      <c r="H69" s="223"/>
      <c r="I69" s="233"/>
      <c r="J69" s="233"/>
      <c r="K69" s="223" t="s">
        <v>834</v>
      </c>
      <c r="L69" s="223" t="s">
        <v>827</v>
      </c>
      <c r="M69" s="234"/>
      <c r="N69" s="226" t="s">
        <v>81</v>
      </c>
      <c r="O69" s="226" t="s">
        <v>81</v>
      </c>
      <c r="P69" s="227" t="s">
        <v>81</v>
      </c>
      <c r="Q69" s="228" t="s">
        <v>81</v>
      </c>
      <c r="R69" s="228" t="s">
        <v>81</v>
      </c>
      <c r="S69" s="137"/>
      <c r="T69" s="137"/>
      <c r="U69" s="137"/>
      <c r="V69" s="106"/>
      <c r="W69" s="106"/>
      <c r="X69" s="106"/>
      <c r="Y69" s="106"/>
      <c r="Z69" s="106"/>
      <c r="AA69" s="106"/>
      <c r="AB69" s="106"/>
      <c r="AC69" s="106"/>
      <c r="AD69" s="106"/>
      <c r="AE69" s="110"/>
      <c r="AF69" s="110"/>
      <c r="AG69" s="110"/>
    </row>
    <row r="70">
      <c r="A70" s="106"/>
      <c r="B70" s="127">
        <f t="shared" si="1"/>
        <v>67</v>
      </c>
      <c r="C70" s="229" t="s">
        <v>392</v>
      </c>
      <c r="D70" s="239"/>
      <c r="E70" s="222" t="s">
        <v>835</v>
      </c>
      <c r="F70" s="233"/>
      <c r="G70" s="223"/>
      <c r="H70" s="223"/>
      <c r="I70" s="233"/>
      <c r="J70" s="233"/>
      <c r="K70" s="223" t="s">
        <v>836</v>
      </c>
      <c r="L70" s="223" t="s">
        <v>837</v>
      </c>
      <c r="M70" s="234"/>
      <c r="N70" s="226" t="s">
        <v>81</v>
      </c>
      <c r="O70" s="226" t="s">
        <v>81</v>
      </c>
      <c r="P70" s="227" t="s">
        <v>81</v>
      </c>
      <c r="Q70" s="228" t="s">
        <v>81</v>
      </c>
      <c r="R70" s="228" t="s">
        <v>81</v>
      </c>
      <c r="S70" s="137"/>
      <c r="T70" s="137"/>
      <c r="U70" s="137"/>
      <c r="V70" s="106"/>
      <c r="W70" s="106"/>
      <c r="X70" s="106"/>
      <c r="Y70" s="106"/>
      <c r="Z70" s="106"/>
      <c r="AA70" s="106"/>
      <c r="AB70" s="106"/>
      <c r="AC70" s="106"/>
      <c r="AD70" s="106"/>
      <c r="AE70" s="110"/>
      <c r="AF70" s="110"/>
      <c r="AG70" s="110"/>
    </row>
    <row r="71">
      <c r="A71" s="106"/>
      <c r="B71" s="127">
        <f t="shared" si="1"/>
        <v>68</v>
      </c>
      <c r="C71" s="229" t="s">
        <v>392</v>
      </c>
      <c r="D71" s="246" t="s">
        <v>838</v>
      </c>
      <c r="E71" s="246" t="s">
        <v>393</v>
      </c>
      <c r="F71" s="197" t="s">
        <v>839</v>
      </c>
      <c r="G71" s="233"/>
      <c r="H71" s="233"/>
      <c r="I71" s="233"/>
      <c r="J71" s="233"/>
      <c r="K71" s="197" t="s">
        <v>840</v>
      </c>
      <c r="L71" s="132" t="s">
        <v>841</v>
      </c>
      <c r="M71" s="234"/>
      <c r="N71" s="226" t="s">
        <v>81</v>
      </c>
      <c r="O71" s="226" t="s">
        <v>81</v>
      </c>
      <c r="P71" s="227" t="s">
        <v>81</v>
      </c>
      <c r="Q71" s="228" t="s">
        <v>81</v>
      </c>
      <c r="R71" s="228" t="s">
        <v>81</v>
      </c>
      <c r="S71" s="137"/>
      <c r="T71" s="137"/>
      <c r="U71" s="137"/>
      <c r="V71" s="106"/>
      <c r="W71" s="106"/>
      <c r="X71" s="106"/>
      <c r="Y71" s="106"/>
      <c r="Z71" s="106"/>
      <c r="AA71" s="106"/>
      <c r="AB71" s="106"/>
      <c r="AC71" s="106"/>
      <c r="AD71" s="106"/>
      <c r="AE71" s="110"/>
      <c r="AF71" s="110"/>
      <c r="AG71" s="110"/>
    </row>
    <row r="72">
      <c r="A72" s="106"/>
      <c r="B72" s="127">
        <f t="shared" si="1"/>
        <v>69</v>
      </c>
      <c r="C72" s="229" t="s">
        <v>392</v>
      </c>
      <c r="D72" s="230"/>
      <c r="E72" s="230"/>
      <c r="F72" s="197" t="s">
        <v>842</v>
      </c>
      <c r="G72" s="233"/>
      <c r="H72" s="233"/>
      <c r="I72" s="233"/>
      <c r="J72" s="233"/>
      <c r="K72" s="197" t="s">
        <v>843</v>
      </c>
      <c r="L72" s="132" t="s">
        <v>844</v>
      </c>
      <c r="M72" s="234"/>
      <c r="N72" s="226" t="s">
        <v>81</v>
      </c>
      <c r="O72" s="226" t="s">
        <v>81</v>
      </c>
      <c r="P72" s="227" t="s">
        <v>81</v>
      </c>
      <c r="Q72" s="228" t="s">
        <v>81</v>
      </c>
      <c r="R72" s="228" t="s">
        <v>81</v>
      </c>
      <c r="S72" s="137"/>
      <c r="T72" s="137"/>
      <c r="U72" s="137"/>
      <c r="V72" s="106"/>
      <c r="W72" s="106"/>
      <c r="X72" s="106"/>
      <c r="Y72" s="106"/>
      <c r="Z72" s="106"/>
      <c r="AA72" s="106"/>
      <c r="AB72" s="106"/>
      <c r="AC72" s="106"/>
      <c r="AD72" s="106"/>
      <c r="AE72" s="110"/>
      <c r="AF72" s="110"/>
      <c r="AG72" s="110"/>
    </row>
    <row r="73">
      <c r="A73" s="106"/>
      <c r="B73" s="127">
        <f t="shared" si="1"/>
        <v>70</v>
      </c>
      <c r="C73" s="229" t="s">
        <v>392</v>
      </c>
      <c r="D73" s="230"/>
      <c r="E73" s="230"/>
      <c r="F73" s="197" t="s">
        <v>845</v>
      </c>
      <c r="G73" s="233"/>
      <c r="H73" s="233"/>
      <c r="I73" s="233"/>
      <c r="J73" s="233"/>
      <c r="K73" s="197" t="s">
        <v>846</v>
      </c>
      <c r="L73" s="132" t="s">
        <v>847</v>
      </c>
      <c r="M73" s="234"/>
      <c r="N73" s="226" t="s">
        <v>81</v>
      </c>
      <c r="O73" s="226" t="s">
        <v>81</v>
      </c>
      <c r="P73" s="227" t="s">
        <v>81</v>
      </c>
      <c r="Q73" s="228" t="s">
        <v>81</v>
      </c>
      <c r="R73" s="228" t="s">
        <v>81</v>
      </c>
      <c r="S73" s="137"/>
      <c r="T73" s="137"/>
      <c r="U73" s="137"/>
      <c r="V73" s="106"/>
      <c r="W73" s="106"/>
      <c r="X73" s="106"/>
      <c r="Y73" s="106"/>
      <c r="Z73" s="106"/>
      <c r="AA73" s="106"/>
      <c r="AB73" s="106"/>
      <c r="AC73" s="106"/>
      <c r="AD73" s="106"/>
      <c r="AE73" s="110"/>
      <c r="AF73" s="110"/>
      <c r="AG73" s="110"/>
    </row>
    <row r="74">
      <c r="A74" s="106"/>
      <c r="B74" s="127">
        <f t="shared" si="1"/>
        <v>71</v>
      </c>
      <c r="C74" s="229" t="s">
        <v>392</v>
      </c>
      <c r="D74" s="230"/>
      <c r="E74" s="239"/>
      <c r="F74" s="197" t="s">
        <v>779</v>
      </c>
      <c r="G74" s="233"/>
      <c r="H74" s="233"/>
      <c r="I74" s="233"/>
      <c r="J74" s="233"/>
      <c r="K74" s="197" t="s">
        <v>848</v>
      </c>
      <c r="L74" s="132" t="s">
        <v>849</v>
      </c>
      <c r="M74" s="234"/>
      <c r="N74" s="226" t="s">
        <v>81</v>
      </c>
      <c r="O74" s="226" t="s">
        <v>81</v>
      </c>
      <c r="P74" s="227" t="s">
        <v>81</v>
      </c>
      <c r="Q74" s="228" t="s">
        <v>81</v>
      </c>
      <c r="R74" s="228" t="s">
        <v>81</v>
      </c>
      <c r="S74" s="137"/>
      <c r="T74" s="137"/>
      <c r="U74" s="137"/>
      <c r="V74" s="106"/>
      <c r="W74" s="106"/>
      <c r="X74" s="106"/>
      <c r="Y74" s="106"/>
      <c r="Z74" s="106"/>
      <c r="AA74" s="106"/>
      <c r="AB74" s="106"/>
      <c r="AC74" s="106"/>
      <c r="AD74" s="106"/>
      <c r="AE74" s="110"/>
      <c r="AF74" s="110"/>
      <c r="AG74" s="110"/>
    </row>
    <row r="75">
      <c r="A75" s="106"/>
      <c r="B75" s="127">
        <f t="shared" si="1"/>
        <v>72</v>
      </c>
      <c r="C75" s="229" t="s">
        <v>392</v>
      </c>
      <c r="D75" s="230"/>
      <c r="E75" s="246" t="s">
        <v>397</v>
      </c>
      <c r="F75" s="197" t="s">
        <v>355</v>
      </c>
      <c r="G75" s="233"/>
      <c r="H75" s="233"/>
      <c r="I75" s="233"/>
      <c r="J75" s="233"/>
      <c r="K75" s="197" t="s">
        <v>850</v>
      </c>
      <c r="L75" s="132" t="s">
        <v>851</v>
      </c>
      <c r="M75" s="234"/>
      <c r="N75" s="226" t="s">
        <v>81</v>
      </c>
      <c r="O75" s="226" t="s">
        <v>81</v>
      </c>
      <c r="P75" s="227" t="s">
        <v>81</v>
      </c>
      <c r="Q75" s="228" t="s">
        <v>81</v>
      </c>
      <c r="R75" s="228" t="s">
        <v>81</v>
      </c>
      <c r="S75" s="137"/>
      <c r="T75" s="137"/>
      <c r="U75" s="137"/>
      <c r="V75" s="106"/>
      <c r="W75" s="106"/>
      <c r="X75" s="106"/>
      <c r="Y75" s="106"/>
      <c r="Z75" s="106"/>
      <c r="AA75" s="106"/>
      <c r="AB75" s="106"/>
      <c r="AC75" s="106"/>
      <c r="AD75" s="106"/>
      <c r="AE75" s="110"/>
      <c r="AF75" s="110"/>
      <c r="AG75" s="110"/>
    </row>
    <row r="76">
      <c r="A76" s="106"/>
      <c r="B76" s="127">
        <f t="shared" si="1"/>
        <v>73</v>
      </c>
      <c r="C76" s="229" t="s">
        <v>392</v>
      </c>
      <c r="D76" s="230"/>
      <c r="E76" s="239"/>
      <c r="F76" s="197" t="s">
        <v>852</v>
      </c>
      <c r="G76" s="233"/>
      <c r="H76" s="233"/>
      <c r="I76" s="233"/>
      <c r="J76" s="233"/>
      <c r="K76" s="197" t="s">
        <v>853</v>
      </c>
      <c r="L76" s="132" t="s">
        <v>854</v>
      </c>
      <c r="M76" s="234"/>
      <c r="N76" s="226" t="s">
        <v>81</v>
      </c>
      <c r="O76" s="226" t="s">
        <v>81</v>
      </c>
      <c r="P76" s="227" t="s">
        <v>81</v>
      </c>
      <c r="Q76" s="228" t="s">
        <v>81</v>
      </c>
      <c r="R76" s="228" t="s">
        <v>81</v>
      </c>
      <c r="S76" s="137"/>
      <c r="T76" s="137"/>
      <c r="U76" s="137"/>
      <c r="V76" s="106"/>
      <c r="W76" s="106"/>
      <c r="X76" s="106"/>
      <c r="Y76" s="106"/>
      <c r="Z76" s="106"/>
      <c r="AA76" s="106"/>
      <c r="AB76" s="106"/>
      <c r="AC76" s="106"/>
      <c r="AD76" s="106"/>
      <c r="AE76" s="110"/>
      <c r="AF76" s="110"/>
      <c r="AG76" s="110"/>
    </row>
    <row r="77">
      <c r="A77" s="106"/>
      <c r="B77" s="127">
        <f t="shared" si="1"/>
        <v>74</v>
      </c>
      <c r="C77" s="229" t="s">
        <v>392</v>
      </c>
      <c r="D77" s="230"/>
      <c r="E77" s="246" t="s">
        <v>398</v>
      </c>
      <c r="F77" s="197" t="s">
        <v>855</v>
      </c>
      <c r="G77" s="233"/>
      <c r="H77" s="233"/>
      <c r="I77" s="233"/>
      <c r="J77" s="233"/>
      <c r="K77" s="197" t="s">
        <v>856</v>
      </c>
      <c r="L77" s="132" t="s">
        <v>857</v>
      </c>
      <c r="M77" s="234"/>
      <c r="N77" s="226" t="s">
        <v>81</v>
      </c>
      <c r="O77" s="226" t="s">
        <v>81</v>
      </c>
      <c r="P77" s="227" t="s">
        <v>81</v>
      </c>
      <c r="Q77" s="228" t="s">
        <v>81</v>
      </c>
      <c r="R77" s="228" t="s">
        <v>81</v>
      </c>
      <c r="S77" s="137"/>
      <c r="T77" s="137"/>
      <c r="U77" s="137"/>
      <c r="V77" s="106"/>
      <c r="W77" s="106"/>
      <c r="X77" s="106"/>
      <c r="Y77" s="106"/>
      <c r="Z77" s="106"/>
      <c r="AA77" s="106"/>
      <c r="AB77" s="106"/>
      <c r="AC77" s="106"/>
      <c r="AD77" s="106"/>
      <c r="AE77" s="110"/>
      <c r="AF77" s="110"/>
      <c r="AG77" s="110"/>
    </row>
    <row r="78">
      <c r="A78" s="106"/>
      <c r="B78" s="127">
        <f t="shared" si="1"/>
        <v>75</v>
      </c>
      <c r="C78" s="229" t="s">
        <v>392</v>
      </c>
      <c r="D78" s="230"/>
      <c r="E78" s="230"/>
      <c r="F78" s="197" t="s">
        <v>858</v>
      </c>
      <c r="G78" s="233"/>
      <c r="H78" s="233"/>
      <c r="I78" s="233"/>
      <c r="J78" s="233"/>
      <c r="K78" s="197" t="s">
        <v>173</v>
      </c>
      <c r="L78" s="132" t="s">
        <v>859</v>
      </c>
      <c r="M78" s="234"/>
      <c r="N78" s="226" t="s">
        <v>81</v>
      </c>
      <c r="O78" s="226" t="s">
        <v>81</v>
      </c>
      <c r="P78" s="227" t="s">
        <v>81</v>
      </c>
      <c r="Q78" s="228" t="s">
        <v>81</v>
      </c>
      <c r="R78" s="228" t="s">
        <v>81</v>
      </c>
      <c r="S78" s="137"/>
      <c r="T78" s="137"/>
      <c r="U78" s="137"/>
      <c r="V78" s="106"/>
      <c r="W78" s="106"/>
      <c r="X78" s="106"/>
      <c r="Y78" s="106"/>
      <c r="Z78" s="106"/>
      <c r="AA78" s="106"/>
      <c r="AB78" s="106"/>
      <c r="AC78" s="106"/>
      <c r="AD78" s="106"/>
      <c r="AE78" s="110"/>
      <c r="AF78" s="110"/>
      <c r="AG78" s="110"/>
    </row>
    <row r="79">
      <c r="A79" s="106"/>
      <c r="B79" s="127">
        <f t="shared" si="1"/>
        <v>76</v>
      </c>
      <c r="C79" s="229" t="s">
        <v>392</v>
      </c>
      <c r="D79" s="230"/>
      <c r="E79" s="230"/>
      <c r="F79" s="197" t="s">
        <v>860</v>
      </c>
      <c r="G79" s="233"/>
      <c r="H79" s="233"/>
      <c r="I79" s="233"/>
      <c r="J79" s="233"/>
      <c r="K79" s="197" t="s">
        <v>173</v>
      </c>
      <c r="L79" s="197" t="s">
        <v>173</v>
      </c>
      <c r="M79" s="234"/>
      <c r="N79" s="226" t="s">
        <v>81</v>
      </c>
      <c r="O79" s="226" t="s">
        <v>81</v>
      </c>
      <c r="P79" s="227" t="s">
        <v>81</v>
      </c>
      <c r="Q79" s="228" t="s">
        <v>81</v>
      </c>
      <c r="R79" s="228" t="s">
        <v>81</v>
      </c>
      <c r="S79" s="137"/>
      <c r="T79" s="137"/>
      <c r="U79" s="137"/>
      <c r="V79" s="106"/>
      <c r="W79" s="106"/>
      <c r="X79" s="106"/>
      <c r="Y79" s="106"/>
      <c r="Z79" s="106"/>
      <c r="AA79" s="106"/>
      <c r="AB79" s="106"/>
      <c r="AC79" s="106"/>
      <c r="AD79" s="106"/>
      <c r="AE79" s="110"/>
      <c r="AF79" s="110"/>
      <c r="AG79" s="110"/>
    </row>
    <row r="80">
      <c r="A80" s="106"/>
      <c r="B80" s="127">
        <f t="shared" si="1"/>
        <v>77</v>
      </c>
      <c r="C80" s="229" t="s">
        <v>392</v>
      </c>
      <c r="D80" s="230"/>
      <c r="E80" s="230"/>
      <c r="F80" s="197" t="s">
        <v>399</v>
      </c>
      <c r="G80" s="233"/>
      <c r="H80" s="233"/>
      <c r="I80" s="233"/>
      <c r="J80" s="233"/>
      <c r="K80" s="197" t="s">
        <v>173</v>
      </c>
      <c r="L80" s="197" t="s">
        <v>173</v>
      </c>
      <c r="M80" s="234"/>
      <c r="N80" s="226" t="s">
        <v>81</v>
      </c>
      <c r="O80" s="226" t="s">
        <v>81</v>
      </c>
      <c r="P80" s="227" t="s">
        <v>81</v>
      </c>
      <c r="Q80" s="228" t="s">
        <v>81</v>
      </c>
      <c r="R80" s="228" t="s">
        <v>81</v>
      </c>
      <c r="S80" s="137"/>
      <c r="T80" s="137"/>
      <c r="U80" s="137"/>
      <c r="V80" s="106"/>
      <c r="W80" s="106"/>
      <c r="X80" s="106"/>
      <c r="Y80" s="106"/>
      <c r="Z80" s="106"/>
      <c r="AA80" s="106"/>
      <c r="AB80" s="106"/>
      <c r="AC80" s="106"/>
      <c r="AD80" s="106"/>
      <c r="AE80" s="110"/>
      <c r="AF80" s="110"/>
      <c r="AG80" s="110"/>
    </row>
    <row r="81">
      <c r="A81" s="106"/>
      <c r="B81" s="127">
        <f t="shared" si="1"/>
        <v>78</v>
      </c>
      <c r="C81" s="229" t="s">
        <v>392</v>
      </c>
      <c r="D81" s="230"/>
      <c r="E81" s="230"/>
      <c r="F81" s="197" t="s">
        <v>776</v>
      </c>
      <c r="G81" s="233"/>
      <c r="H81" s="233"/>
      <c r="I81" s="233"/>
      <c r="J81" s="233"/>
      <c r="K81" s="197" t="s">
        <v>173</v>
      </c>
      <c r="L81" s="197" t="s">
        <v>173</v>
      </c>
      <c r="M81" s="234"/>
      <c r="N81" s="226" t="s">
        <v>81</v>
      </c>
      <c r="O81" s="226" t="s">
        <v>81</v>
      </c>
      <c r="P81" s="227" t="s">
        <v>81</v>
      </c>
      <c r="Q81" s="228" t="s">
        <v>81</v>
      </c>
      <c r="R81" s="228" t="s">
        <v>81</v>
      </c>
      <c r="S81" s="137"/>
      <c r="T81" s="137"/>
      <c r="U81" s="137"/>
      <c r="V81" s="106"/>
      <c r="W81" s="106"/>
      <c r="X81" s="106"/>
      <c r="Y81" s="106"/>
      <c r="Z81" s="106"/>
      <c r="AA81" s="106"/>
      <c r="AB81" s="106"/>
      <c r="AC81" s="106"/>
      <c r="AD81" s="106"/>
      <c r="AE81" s="110"/>
      <c r="AF81" s="110"/>
      <c r="AG81" s="110"/>
    </row>
    <row r="82">
      <c r="A82" s="106"/>
      <c r="B82" s="127">
        <f t="shared" si="1"/>
        <v>79</v>
      </c>
      <c r="C82" s="229" t="s">
        <v>392</v>
      </c>
      <c r="D82" s="230"/>
      <c r="E82" s="230"/>
      <c r="F82" s="197" t="s">
        <v>861</v>
      </c>
      <c r="G82" s="233"/>
      <c r="H82" s="233"/>
      <c r="I82" s="233"/>
      <c r="J82" s="233"/>
      <c r="K82" s="197" t="s">
        <v>173</v>
      </c>
      <c r="L82" s="197" t="s">
        <v>173</v>
      </c>
      <c r="M82" s="234"/>
      <c r="N82" s="226" t="s">
        <v>81</v>
      </c>
      <c r="O82" s="226" t="s">
        <v>81</v>
      </c>
      <c r="P82" s="227" t="s">
        <v>81</v>
      </c>
      <c r="Q82" s="228" t="s">
        <v>81</v>
      </c>
      <c r="R82" s="228" t="s">
        <v>81</v>
      </c>
      <c r="S82" s="137"/>
      <c r="T82" s="137"/>
      <c r="U82" s="137"/>
      <c r="V82" s="106"/>
      <c r="W82" s="106"/>
      <c r="X82" s="106"/>
      <c r="Y82" s="106"/>
      <c r="Z82" s="106"/>
      <c r="AA82" s="106"/>
      <c r="AB82" s="106"/>
      <c r="AC82" s="106"/>
      <c r="AD82" s="106"/>
      <c r="AE82" s="110"/>
      <c r="AF82" s="110"/>
      <c r="AG82" s="110"/>
    </row>
    <row r="83">
      <c r="A83" s="106"/>
      <c r="B83" s="127">
        <f t="shared" si="1"/>
        <v>80</v>
      </c>
      <c r="C83" s="229" t="s">
        <v>392</v>
      </c>
      <c r="D83" s="230"/>
      <c r="E83" s="230"/>
      <c r="F83" s="197" t="s">
        <v>862</v>
      </c>
      <c r="G83" s="233"/>
      <c r="H83" s="233"/>
      <c r="I83" s="233"/>
      <c r="J83" s="233"/>
      <c r="K83" s="197" t="s">
        <v>173</v>
      </c>
      <c r="L83" s="197" t="s">
        <v>173</v>
      </c>
      <c r="M83" s="234"/>
      <c r="N83" s="226" t="s">
        <v>81</v>
      </c>
      <c r="O83" s="226" t="s">
        <v>81</v>
      </c>
      <c r="P83" s="227" t="s">
        <v>81</v>
      </c>
      <c r="Q83" s="228" t="s">
        <v>81</v>
      </c>
      <c r="R83" s="228" t="s">
        <v>81</v>
      </c>
      <c r="S83" s="137"/>
      <c r="T83" s="137"/>
      <c r="U83" s="137"/>
      <c r="V83" s="106"/>
      <c r="W83" s="106"/>
      <c r="X83" s="106"/>
      <c r="Y83" s="106"/>
      <c r="Z83" s="106"/>
      <c r="AA83" s="106"/>
      <c r="AB83" s="106"/>
      <c r="AC83" s="106"/>
      <c r="AD83" s="106"/>
      <c r="AE83" s="110"/>
      <c r="AF83" s="110"/>
      <c r="AG83" s="110"/>
    </row>
    <row r="84">
      <c r="A84" s="106"/>
      <c r="B84" s="127">
        <f t="shared" si="1"/>
        <v>81</v>
      </c>
      <c r="C84" s="229" t="s">
        <v>392</v>
      </c>
      <c r="D84" s="230"/>
      <c r="E84" s="230"/>
      <c r="F84" s="197" t="s">
        <v>863</v>
      </c>
      <c r="G84" s="233"/>
      <c r="H84" s="233"/>
      <c r="I84" s="233"/>
      <c r="J84" s="233"/>
      <c r="K84" s="197" t="s">
        <v>173</v>
      </c>
      <c r="L84" s="197" t="s">
        <v>173</v>
      </c>
      <c r="M84" s="234"/>
      <c r="N84" s="226" t="s">
        <v>81</v>
      </c>
      <c r="O84" s="226" t="s">
        <v>81</v>
      </c>
      <c r="P84" s="227" t="s">
        <v>81</v>
      </c>
      <c r="Q84" s="228" t="s">
        <v>81</v>
      </c>
      <c r="R84" s="228" t="s">
        <v>81</v>
      </c>
      <c r="S84" s="137"/>
      <c r="T84" s="137"/>
      <c r="U84" s="137"/>
      <c r="V84" s="106"/>
      <c r="W84" s="106"/>
      <c r="X84" s="106"/>
      <c r="Y84" s="106"/>
      <c r="Z84" s="106"/>
      <c r="AA84" s="106"/>
      <c r="AB84" s="106"/>
      <c r="AC84" s="106"/>
      <c r="AD84" s="106"/>
      <c r="AE84" s="110"/>
      <c r="AF84" s="110"/>
      <c r="AG84" s="110"/>
    </row>
    <row r="85">
      <c r="A85" s="106"/>
      <c r="B85" s="127">
        <f t="shared" si="1"/>
        <v>82</v>
      </c>
      <c r="C85" s="229" t="s">
        <v>392</v>
      </c>
      <c r="D85" s="230"/>
      <c r="E85" s="239"/>
      <c r="F85" s="197" t="s">
        <v>864</v>
      </c>
      <c r="G85" s="233"/>
      <c r="H85" s="233"/>
      <c r="I85" s="233"/>
      <c r="J85" s="233"/>
      <c r="K85" s="197" t="s">
        <v>865</v>
      </c>
      <c r="L85" s="197" t="s">
        <v>173</v>
      </c>
      <c r="M85" s="234"/>
      <c r="N85" s="226" t="s">
        <v>81</v>
      </c>
      <c r="O85" s="226" t="s">
        <v>81</v>
      </c>
      <c r="P85" s="227" t="s">
        <v>81</v>
      </c>
      <c r="Q85" s="228" t="s">
        <v>81</v>
      </c>
      <c r="R85" s="228" t="s">
        <v>81</v>
      </c>
      <c r="S85" s="137"/>
      <c r="T85" s="137"/>
      <c r="U85" s="137"/>
      <c r="V85" s="106"/>
      <c r="W85" s="106"/>
      <c r="X85" s="106"/>
      <c r="Y85" s="106"/>
      <c r="Z85" s="106"/>
      <c r="AA85" s="106"/>
      <c r="AB85" s="106"/>
      <c r="AC85" s="106"/>
      <c r="AD85" s="106"/>
      <c r="AE85" s="110"/>
      <c r="AF85" s="110"/>
      <c r="AG85" s="110"/>
    </row>
    <row r="86">
      <c r="A86" s="106"/>
      <c r="B86" s="127">
        <f t="shared" si="1"/>
        <v>83</v>
      </c>
      <c r="C86" s="229" t="s">
        <v>392</v>
      </c>
      <c r="D86" s="230"/>
      <c r="E86" s="246" t="s">
        <v>399</v>
      </c>
      <c r="F86" s="197" t="s">
        <v>866</v>
      </c>
      <c r="G86" s="233"/>
      <c r="H86" s="233"/>
      <c r="I86" s="233"/>
      <c r="J86" s="233"/>
      <c r="K86" s="197" t="s">
        <v>867</v>
      </c>
      <c r="L86" s="132" t="s">
        <v>868</v>
      </c>
      <c r="M86" s="234"/>
      <c r="N86" s="226" t="s">
        <v>81</v>
      </c>
      <c r="O86" s="226" t="s">
        <v>81</v>
      </c>
      <c r="P86" s="227" t="s">
        <v>81</v>
      </c>
      <c r="Q86" s="228" t="s">
        <v>81</v>
      </c>
      <c r="R86" s="228" t="s">
        <v>81</v>
      </c>
      <c r="S86" s="137"/>
      <c r="T86" s="137"/>
      <c r="U86" s="137"/>
      <c r="V86" s="106"/>
      <c r="W86" s="106"/>
      <c r="X86" s="106"/>
      <c r="Y86" s="106"/>
      <c r="Z86" s="106"/>
      <c r="AA86" s="106"/>
      <c r="AB86" s="106"/>
      <c r="AC86" s="106"/>
      <c r="AD86" s="106"/>
      <c r="AE86" s="110"/>
      <c r="AF86" s="110"/>
      <c r="AG86" s="110"/>
    </row>
    <row r="87">
      <c r="A87" s="106"/>
      <c r="B87" s="127">
        <f t="shared" si="1"/>
        <v>84</v>
      </c>
      <c r="C87" s="229" t="s">
        <v>392</v>
      </c>
      <c r="D87" s="230"/>
      <c r="E87" s="239"/>
      <c r="F87" s="197" t="s">
        <v>869</v>
      </c>
      <c r="G87" s="233"/>
      <c r="H87" s="233"/>
      <c r="I87" s="233"/>
      <c r="J87" s="233"/>
      <c r="K87" s="197" t="s">
        <v>173</v>
      </c>
      <c r="L87" s="132" t="s">
        <v>870</v>
      </c>
      <c r="M87" s="234"/>
      <c r="N87" s="226" t="s">
        <v>81</v>
      </c>
      <c r="O87" s="226" t="s">
        <v>81</v>
      </c>
      <c r="P87" s="227" t="s">
        <v>81</v>
      </c>
      <c r="Q87" s="228" t="s">
        <v>81</v>
      </c>
      <c r="R87" s="228" t="s">
        <v>81</v>
      </c>
      <c r="S87" s="137"/>
      <c r="T87" s="137"/>
      <c r="U87" s="137"/>
      <c r="V87" s="106"/>
      <c r="W87" s="106"/>
      <c r="X87" s="106"/>
      <c r="Y87" s="106"/>
      <c r="Z87" s="106"/>
      <c r="AA87" s="106"/>
      <c r="AB87" s="106"/>
      <c r="AC87" s="106"/>
      <c r="AD87" s="106"/>
      <c r="AE87" s="110"/>
      <c r="AF87" s="110"/>
      <c r="AG87" s="110"/>
    </row>
    <row r="88">
      <c r="A88" s="106"/>
      <c r="B88" s="127">
        <f t="shared" si="1"/>
        <v>85</v>
      </c>
      <c r="C88" s="229" t="s">
        <v>392</v>
      </c>
      <c r="D88" s="230"/>
      <c r="E88" s="246" t="s">
        <v>400</v>
      </c>
      <c r="F88" s="197" t="s">
        <v>871</v>
      </c>
      <c r="G88" s="233"/>
      <c r="H88" s="233"/>
      <c r="I88" s="233"/>
      <c r="J88" s="233"/>
      <c r="K88" s="197" t="s">
        <v>173</v>
      </c>
      <c r="L88" s="132" t="s">
        <v>868</v>
      </c>
      <c r="M88" s="234"/>
      <c r="N88" s="226" t="s">
        <v>81</v>
      </c>
      <c r="O88" s="226" t="s">
        <v>81</v>
      </c>
      <c r="P88" s="227" t="s">
        <v>81</v>
      </c>
      <c r="Q88" s="228" t="s">
        <v>81</v>
      </c>
      <c r="R88" s="228" t="s">
        <v>81</v>
      </c>
      <c r="S88" s="137"/>
      <c r="T88" s="137"/>
      <c r="U88" s="137"/>
      <c r="V88" s="106"/>
      <c r="W88" s="106"/>
      <c r="X88" s="106"/>
      <c r="Y88" s="106"/>
      <c r="Z88" s="106"/>
      <c r="AA88" s="106"/>
      <c r="AB88" s="106"/>
      <c r="AC88" s="106"/>
      <c r="AD88" s="106"/>
      <c r="AE88" s="110"/>
      <c r="AF88" s="110"/>
      <c r="AG88" s="110"/>
    </row>
    <row r="89">
      <c r="A89" s="106"/>
      <c r="B89" s="127">
        <f t="shared" si="1"/>
        <v>86</v>
      </c>
      <c r="C89" s="229" t="s">
        <v>392</v>
      </c>
      <c r="D89" s="230"/>
      <c r="E89" s="247"/>
      <c r="F89" s="197" t="s">
        <v>869</v>
      </c>
      <c r="G89" s="233"/>
      <c r="H89" s="233"/>
      <c r="I89" s="233"/>
      <c r="J89" s="233"/>
      <c r="K89" s="197" t="s">
        <v>173</v>
      </c>
      <c r="L89" s="132" t="s">
        <v>870</v>
      </c>
      <c r="M89" s="234"/>
      <c r="N89" s="226"/>
      <c r="O89" s="226"/>
      <c r="P89" s="227"/>
      <c r="Q89" s="228"/>
      <c r="R89" s="228"/>
      <c r="S89" s="137"/>
      <c r="T89" s="137"/>
      <c r="U89" s="137"/>
      <c r="V89" s="106"/>
      <c r="W89" s="106"/>
      <c r="X89" s="106"/>
      <c r="Y89" s="106"/>
      <c r="Z89" s="106"/>
      <c r="AA89" s="106"/>
      <c r="AB89" s="106"/>
      <c r="AC89" s="106"/>
      <c r="AD89" s="106"/>
      <c r="AE89" s="110"/>
      <c r="AF89" s="110"/>
      <c r="AG89" s="110"/>
    </row>
    <row r="90">
      <c r="A90" s="106"/>
      <c r="B90" s="127">
        <f t="shared" si="1"/>
        <v>87</v>
      </c>
      <c r="C90" s="229" t="s">
        <v>392</v>
      </c>
      <c r="D90" s="230"/>
      <c r="E90" s="246" t="s">
        <v>401</v>
      </c>
      <c r="F90" s="197" t="s">
        <v>871</v>
      </c>
      <c r="G90" s="233"/>
      <c r="H90" s="233"/>
      <c r="I90" s="233"/>
      <c r="J90" s="233"/>
      <c r="K90" s="197" t="s">
        <v>173</v>
      </c>
      <c r="L90" s="132" t="s">
        <v>868</v>
      </c>
      <c r="M90" s="234"/>
      <c r="N90" s="226" t="s">
        <v>81</v>
      </c>
      <c r="O90" s="226" t="s">
        <v>81</v>
      </c>
      <c r="P90" s="227" t="s">
        <v>81</v>
      </c>
      <c r="Q90" s="228" t="s">
        <v>81</v>
      </c>
      <c r="R90" s="228" t="s">
        <v>81</v>
      </c>
      <c r="S90" s="137"/>
      <c r="T90" s="137"/>
      <c r="U90" s="137"/>
      <c r="V90" s="106"/>
      <c r="W90" s="106"/>
      <c r="X90" s="106"/>
      <c r="Y90" s="106"/>
      <c r="Z90" s="106"/>
      <c r="AA90" s="106"/>
      <c r="AB90" s="106"/>
      <c r="AC90" s="106"/>
      <c r="AD90" s="106"/>
      <c r="AE90" s="110"/>
      <c r="AF90" s="110"/>
      <c r="AG90" s="110"/>
    </row>
    <row r="91">
      <c r="A91" s="106"/>
      <c r="B91" s="127">
        <f t="shared" si="1"/>
        <v>88</v>
      </c>
      <c r="C91" s="229" t="s">
        <v>392</v>
      </c>
      <c r="D91" s="230"/>
      <c r="E91" s="247"/>
      <c r="F91" s="197" t="s">
        <v>869</v>
      </c>
      <c r="G91" s="233"/>
      <c r="H91" s="233"/>
      <c r="I91" s="233"/>
      <c r="J91" s="233"/>
      <c r="K91" s="197" t="s">
        <v>173</v>
      </c>
      <c r="L91" s="132" t="s">
        <v>870</v>
      </c>
      <c r="M91" s="234"/>
      <c r="N91" s="226"/>
      <c r="O91" s="226"/>
      <c r="P91" s="227"/>
      <c r="Q91" s="228"/>
      <c r="R91" s="228"/>
      <c r="S91" s="137"/>
      <c r="T91" s="137"/>
      <c r="U91" s="137"/>
      <c r="V91" s="106"/>
      <c r="W91" s="106"/>
      <c r="X91" s="106"/>
      <c r="Y91" s="106"/>
      <c r="Z91" s="106"/>
      <c r="AA91" s="106"/>
      <c r="AB91" s="106"/>
      <c r="AC91" s="106"/>
      <c r="AD91" s="106"/>
      <c r="AE91" s="110"/>
      <c r="AF91" s="110"/>
      <c r="AG91" s="110"/>
    </row>
    <row r="92">
      <c r="A92" s="106"/>
      <c r="B92" s="127">
        <f t="shared" si="1"/>
        <v>89</v>
      </c>
      <c r="C92" s="229" t="s">
        <v>392</v>
      </c>
      <c r="D92" s="230"/>
      <c r="E92" s="246" t="s">
        <v>402</v>
      </c>
      <c r="F92" s="197" t="s">
        <v>871</v>
      </c>
      <c r="G92" s="233"/>
      <c r="H92" s="233"/>
      <c r="I92" s="233"/>
      <c r="J92" s="233"/>
      <c r="K92" s="197" t="s">
        <v>173</v>
      </c>
      <c r="L92" s="132" t="s">
        <v>868</v>
      </c>
      <c r="M92" s="234"/>
      <c r="N92" s="226" t="s">
        <v>81</v>
      </c>
      <c r="O92" s="226" t="s">
        <v>81</v>
      </c>
      <c r="P92" s="227" t="s">
        <v>81</v>
      </c>
      <c r="Q92" s="228" t="s">
        <v>81</v>
      </c>
      <c r="R92" s="228" t="s">
        <v>81</v>
      </c>
      <c r="S92" s="137"/>
      <c r="T92" s="137"/>
      <c r="U92" s="137"/>
      <c r="V92" s="106"/>
      <c r="W92" s="106"/>
      <c r="X92" s="106"/>
      <c r="Y92" s="106"/>
      <c r="Z92" s="106"/>
      <c r="AA92" s="106"/>
      <c r="AB92" s="106"/>
      <c r="AC92" s="106"/>
      <c r="AD92" s="106"/>
      <c r="AE92" s="110"/>
      <c r="AF92" s="110"/>
      <c r="AG92" s="110"/>
    </row>
    <row r="93">
      <c r="A93" s="106"/>
      <c r="B93" s="127">
        <f t="shared" si="1"/>
        <v>90</v>
      </c>
      <c r="C93" s="229" t="s">
        <v>392</v>
      </c>
      <c r="D93" s="230"/>
      <c r="E93" s="247"/>
      <c r="F93" s="197" t="s">
        <v>869</v>
      </c>
      <c r="G93" s="233"/>
      <c r="H93" s="233"/>
      <c r="I93" s="233"/>
      <c r="J93" s="233"/>
      <c r="K93" s="197" t="s">
        <v>173</v>
      </c>
      <c r="L93" s="132" t="s">
        <v>870</v>
      </c>
      <c r="M93" s="234"/>
      <c r="N93" s="226"/>
      <c r="O93" s="226"/>
      <c r="P93" s="227"/>
      <c r="Q93" s="228"/>
      <c r="R93" s="228"/>
      <c r="S93" s="137"/>
      <c r="T93" s="137"/>
      <c r="U93" s="137"/>
      <c r="V93" s="106"/>
      <c r="W93" s="106"/>
      <c r="X93" s="106"/>
      <c r="Y93" s="106"/>
      <c r="Z93" s="106"/>
      <c r="AA93" s="106"/>
      <c r="AB93" s="106"/>
      <c r="AC93" s="106"/>
      <c r="AD93" s="106"/>
      <c r="AE93" s="110"/>
      <c r="AF93" s="110"/>
      <c r="AG93" s="110"/>
    </row>
    <row r="94">
      <c r="A94" s="106"/>
      <c r="B94" s="127">
        <f t="shared" si="1"/>
        <v>91</v>
      </c>
      <c r="C94" s="229" t="s">
        <v>392</v>
      </c>
      <c r="D94" s="230"/>
      <c r="E94" s="246" t="s">
        <v>403</v>
      </c>
      <c r="F94" s="197" t="s">
        <v>871</v>
      </c>
      <c r="G94" s="233"/>
      <c r="H94" s="233"/>
      <c r="I94" s="233"/>
      <c r="J94" s="233"/>
      <c r="K94" s="197" t="s">
        <v>173</v>
      </c>
      <c r="L94" s="132" t="s">
        <v>868</v>
      </c>
      <c r="M94" s="234"/>
      <c r="N94" s="226" t="s">
        <v>81</v>
      </c>
      <c r="O94" s="226" t="s">
        <v>81</v>
      </c>
      <c r="P94" s="227" t="s">
        <v>81</v>
      </c>
      <c r="Q94" s="228" t="s">
        <v>81</v>
      </c>
      <c r="R94" s="228" t="s">
        <v>81</v>
      </c>
      <c r="S94" s="137"/>
      <c r="T94" s="137"/>
      <c r="U94" s="137"/>
      <c r="V94" s="106"/>
      <c r="W94" s="106"/>
      <c r="X94" s="106"/>
      <c r="Y94" s="106"/>
      <c r="Z94" s="106"/>
      <c r="AA94" s="106"/>
      <c r="AB94" s="106"/>
      <c r="AC94" s="106"/>
      <c r="AD94" s="106"/>
      <c r="AE94" s="110"/>
      <c r="AF94" s="110"/>
      <c r="AG94" s="110"/>
    </row>
    <row r="95">
      <c r="A95" s="106"/>
      <c r="B95" s="127">
        <f t="shared" si="1"/>
        <v>92</v>
      </c>
      <c r="C95" s="229" t="s">
        <v>392</v>
      </c>
      <c r="D95" s="230"/>
      <c r="E95" s="247"/>
      <c r="F95" s="197" t="s">
        <v>869</v>
      </c>
      <c r="G95" s="233"/>
      <c r="H95" s="233"/>
      <c r="I95" s="233"/>
      <c r="J95" s="233"/>
      <c r="K95" s="197" t="s">
        <v>173</v>
      </c>
      <c r="L95" s="132" t="s">
        <v>870</v>
      </c>
      <c r="M95" s="234"/>
      <c r="N95" s="226"/>
      <c r="O95" s="226"/>
      <c r="P95" s="227"/>
      <c r="Q95" s="228"/>
      <c r="R95" s="228"/>
      <c r="S95" s="137"/>
      <c r="T95" s="137"/>
      <c r="U95" s="137"/>
      <c r="V95" s="106"/>
      <c r="W95" s="106"/>
      <c r="X95" s="106"/>
      <c r="Y95" s="106"/>
      <c r="Z95" s="106"/>
      <c r="AA95" s="106"/>
      <c r="AB95" s="106"/>
      <c r="AC95" s="106"/>
      <c r="AD95" s="106"/>
      <c r="AE95" s="110"/>
      <c r="AF95" s="110"/>
      <c r="AG95" s="110"/>
    </row>
    <row r="96">
      <c r="A96" s="106"/>
      <c r="B96" s="127">
        <f t="shared" si="1"/>
        <v>93</v>
      </c>
      <c r="C96" s="229" t="s">
        <v>392</v>
      </c>
      <c r="D96" s="230"/>
      <c r="E96" s="246" t="s">
        <v>404</v>
      </c>
      <c r="F96" s="197" t="s">
        <v>871</v>
      </c>
      <c r="G96" s="233"/>
      <c r="H96" s="233"/>
      <c r="I96" s="233"/>
      <c r="J96" s="233"/>
      <c r="K96" s="197" t="s">
        <v>173</v>
      </c>
      <c r="L96" s="132" t="s">
        <v>868</v>
      </c>
      <c r="M96" s="234"/>
      <c r="N96" s="226" t="s">
        <v>81</v>
      </c>
      <c r="O96" s="226" t="s">
        <v>81</v>
      </c>
      <c r="P96" s="227" t="s">
        <v>81</v>
      </c>
      <c r="Q96" s="228" t="s">
        <v>81</v>
      </c>
      <c r="R96" s="228" t="s">
        <v>81</v>
      </c>
      <c r="S96" s="137"/>
      <c r="T96" s="137"/>
      <c r="U96" s="137"/>
      <c r="V96" s="106"/>
      <c r="W96" s="106"/>
      <c r="X96" s="106"/>
      <c r="Y96" s="106"/>
      <c r="Z96" s="106"/>
      <c r="AA96" s="106"/>
      <c r="AB96" s="106"/>
      <c r="AC96" s="106"/>
      <c r="AD96" s="106"/>
      <c r="AE96" s="110"/>
      <c r="AF96" s="110"/>
      <c r="AG96" s="110"/>
    </row>
    <row r="97">
      <c r="A97" s="106"/>
      <c r="B97" s="127">
        <f t="shared" si="1"/>
        <v>94</v>
      </c>
      <c r="C97" s="229" t="s">
        <v>392</v>
      </c>
      <c r="D97" s="230"/>
      <c r="E97" s="247"/>
      <c r="F97" s="197" t="s">
        <v>869</v>
      </c>
      <c r="G97" s="233"/>
      <c r="H97" s="233"/>
      <c r="I97" s="233"/>
      <c r="J97" s="233"/>
      <c r="K97" s="197" t="s">
        <v>173</v>
      </c>
      <c r="L97" s="132" t="s">
        <v>870</v>
      </c>
      <c r="M97" s="234"/>
      <c r="N97" s="226"/>
      <c r="O97" s="226"/>
      <c r="P97" s="227"/>
      <c r="Q97" s="228"/>
      <c r="R97" s="228"/>
      <c r="S97" s="137"/>
      <c r="T97" s="137"/>
      <c r="U97" s="137"/>
      <c r="V97" s="106"/>
      <c r="W97" s="106"/>
      <c r="X97" s="106"/>
      <c r="Y97" s="106"/>
      <c r="Z97" s="106"/>
      <c r="AA97" s="106"/>
      <c r="AB97" s="106"/>
      <c r="AC97" s="106"/>
      <c r="AD97" s="106"/>
      <c r="AE97" s="110"/>
      <c r="AF97" s="110"/>
      <c r="AG97" s="110"/>
    </row>
    <row r="98">
      <c r="A98" s="106"/>
      <c r="B98" s="127">
        <f t="shared" si="1"/>
        <v>95</v>
      </c>
      <c r="C98" s="229" t="s">
        <v>392</v>
      </c>
      <c r="D98" s="230"/>
      <c r="E98" s="246" t="s">
        <v>405</v>
      </c>
      <c r="F98" s="197" t="s">
        <v>871</v>
      </c>
      <c r="G98" s="233"/>
      <c r="H98" s="233"/>
      <c r="I98" s="233"/>
      <c r="J98" s="233"/>
      <c r="K98" s="197" t="s">
        <v>173</v>
      </c>
      <c r="L98" s="132" t="s">
        <v>868</v>
      </c>
      <c r="M98" s="234"/>
      <c r="N98" s="226" t="s">
        <v>81</v>
      </c>
      <c r="O98" s="226" t="s">
        <v>81</v>
      </c>
      <c r="P98" s="227" t="s">
        <v>81</v>
      </c>
      <c r="Q98" s="228" t="s">
        <v>81</v>
      </c>
      <c r="R98" s="228" t="s">
        <v>81</v>
      </c>
      <c r="S98" s="137"/>
      <c r="T98" s="137"/>
      <c r="U98" s="137"/>
      <c r="V98" s="106"/>
      <c r="W98" s="106"/>
      <c r="X98" s="106"/>
      <c r="Y98" s="106"/>
      <c r="Z98" s="106"/>
      <c r="AA98" s="106"/>
      <c r="AB98" s="106"/>
      <c r="AC98" s="106"/>
      <c r="AD98" s="106"/>
      <c r="AE98" s="110"/>
      <c r="AF98" s="110"/>
      <c r="AG98" s="110"/>
    </row>
    <row r="99">
      <c r="A99" s="106"/>
      <c r="B99" s="127">
        <f t="shared" si="1"/>
        <v>96</v>
      </c>
      <c r="C99" s="229" t="s">
        <v>392</v>
      </c>
      <c r="D99" s="230"/>
      <c r="E99" s="247"/>
      <c r="F99" s="197" t="s">
        <v>869</v>
      </c>
      <c r="G99" s="233"/>
      <c r="H99" s="233"/>
      <c r="I99" s="233"/>
      <c r="J99" s="233"/>
      <c r="K99" s="197" t="s">
        <v>173</v>
      </c>
      <c r="L99" s="132" t="s">
        <v>870</v>
      </c>
      <c r="M99" s="234"/>
      <c r="N99" s="226"/>
      <c r="O99" s="226"/>
      <c r="P99" s="227"/>
      <c r="Q99" s="228"/>
      <c r="R99" s="228"/>
      <c r="S99" s="137"/>
      <c r="T99" s="137"/>
      <c r="U99" s="137"/>
      <c r="V99" s="106"/>
      <c r="W99" s="106"/>
      <c r="X99" s="106"/>
      <c r="Y99" s="106"/>
      <c r="Z99" s="106"/>
      <c r="AA99" s="106"/>
      <c r="AB99" s="106"/>
      <c r="AC99" s="106"/>
      <c r="AD99" s="106"/>
      <c r="AE99" s="110"/>
      <c r="AF99" s="110"/>
      <c r="AG99" s="110"/>
    </row>
    <row r="100">
      <c r="A100" s="106"/>
      <c r="B100" s="127">
        <f t="shared" si="1"/>
        <v>97</v>
      </c>
      <c r="C100" s="229" t="s">
        <v>392</v>
      </c>
      <c r="D100" s="230"/>
      <c r="E100" s="246" t="s">
        <v>406</v>
      </c>
      <c r="F100" s="197" t="s">
        <v>871</v>
      </c>
      <c r="G100" s="233"/>
      <c r="H100" s="233"/>
      <c r="I100" s="233"/>
      <c r="J100" s="233"/>
      <c r="K100" s="197" t="s">
        <v>173</v>
      </c>
      <c r="L100" s="132" t="s">
        <v>868</v>
      </c>
      <c r="M100" s="234"/>
      <c r="N100" s="226" t="s">
        <v>81</v>
      </c>
      <c r="O100" s="226" t="s">
        <v>81</v>
      </c>
      <c r="P100" s="227" t="s">
        <v>81</v>
      </c>
      <c r="Q100" s="228" t="s">
        <v>81</v>
      </c>
      <c r="R100" s="228" t="s">
        <v>81</v>
      </c>
      <c r="S100" s="137"/>
      <c r="T100" s="137"/>
      <c r="U100" s="137"/>
      <c r="V100" s="106"/>
      <c r="W100" s="106"/>
      <c r="X100" s="106"/>
      <c r="Y100" s="106"/>
      <c r="Z100" s="106"/>
      <c r="AA100" s="106"/>
      <c r="AB100" s="106"/>
      <c r="AC100" s="106"/>
      <c r="AD100" s="106"/>
      <c r="AE100" s="110"/>
      <c r="AF100" s="110"/>
      <c r="AG100" s="110"/>
    </row>
    <row r="101">
      <c r="A101" s="106"/>
      <c r="B101" s="127">
        <f t="shared" si="1"/>
        <v>98</v>
      </c>
      <c r="C101" s="229" t="s">
        <v>392</v>
      </c>
      <c r="D101" s="230"/>
      <c r="E101" s="247"/>
      <c r="F101" s="197" t="s">
        <v>869</v>
      </c>
      <c r="G101" s="233"/>
      <c r="H101" s="233"/>
      <c r="I101" s="233"/>
      <c r="J101" s="233"/>
      <c r="K101" s="197" t="s">
        <v>173</v>
      </c>
      <c r="L101" s="132" t="s">
        <v>870</v>
      </c>
      <c r="M101" s="234"/>
      <c r="N101" s="226"/>
      <c r="O101" s="226"/>
      <c r="P101" s="227"/>
      <c r="Q101" s="228"/>
      <c r="R101" s="228"/>
      <c r="S101" s="137"/>
      <c r="T101" s="137"/>
      <c r="U101" s="137"/>
      <c r="V101" s="106"/>
      <c r="W101" s="106"/>
      <c r="X101" s="106"/>
      <c r="Y101" s="106"/>
      <c r="Z101" s="106"/>
      <c r="AA101" s="106"/>
      <c r="AB101" s="106"/>
      <c r="AC101" s="106"/>
      <c r="AD101" s="106"/>
      <c r="AE101" s="110"/>
      <c r="AF101" s="110"/>
      <c r="AG101" s="110"/>
    </row>
    <row r="102">
      <c r="A102" s="106"/>
      <c r="B102" s="127">
        <f t="shared" si="1"/>
        <v>99</v>
      </c>
      <c r="C102" s="229" t="s">
        <v>392</v>
      </c>
      <c r="D102" s="230"/>
      <c r="E102" s="246" t="s">
        <v>78</v>
      </c>
      <c r="F102" s="197" t="s">
        <v>591</v>
      </c>
      <c r="G102" s="233"/>
      <c r="H102" s="233"/>
      <c r="I102" s="233"/>
      <c r="J102" s="233"/>
      <c r="K102" s="197" t="s">
        <v>173</v>
      </c>
      <c r="L102" s="132" t="s">
        <v>868</v>
      </c>
      <c r="M102" s="234"/>
      <c r="N102" s="226" t="s">
        <v>81</v>
      </c>
      <c r="O102" s="226" t="s">
        <v>81</v>
      </c>
      <c r="P102" s="227" t="s">
        <v>81</v>
      </c>
      <c r="Q102" s="228" t="s">
        <v>81</v>
      </c>
      <c r="R102" s="228" t="s">
        <v>81</v>
      </c>
      <c r="S102" s="137"/>
      <c r="T102" s="137"/>
      <c r="U102" s="137"/>
      <c r="V102" s="106"/>
      <c r="W102" s="106"/>
      <c r="X102" s="106"/>
      <c r="Y102" s="106"/>
      <c r="Z102" s="106"/>
      <c r="AA102" s="106"/>
      <c r="AB102" s="106"/>
      <c r="AC102" s="106"/>
      <c r="AD102" s="106"/>
      <c r="AE102" s="110"/>
      <c r="AF102" s="110"/>
      <c r="AG102" s="110"/>
    </row>
    <row r="103">
      <c r="A103" s="106"/>
      <c r="B103" s="127">
        <f t="shared" si="1"/>
        <v>100</v>
      </c>
      <c r="C103" s="229" t="s">
        <v>392</v>
      </c>
      <c r="D103" s="230"/>
      <c r="E103" s="248"/>
      <c r="F103" s="197" t="s">
        <v>793</v>
      </c>
      <c r="G103" s="233"/>
      <c r="H103" s="233"/>
      <c r="I103" s="233"/>
      <c r="J103" s="233"/>
      <c r="K103" s="197" t="s">
        <v>173</v>
      </c>
      <c r="L103" s="132" t="s">
        <v>870</v>
      </c>
      <c r="M103" s="234"/>
      <c r="N103" s="226"/>
      <c r="O103" s="226"/>
      <c r="P103" s="227"/>
      <c r="Q103" s="228"/>
      <c r="R103" s="228"/>
      <c r="S103" s="137"/>
      <c r="T103" s="137"/>
      <c r="U103" s="137"/>
      <c r="V103" s="106"/>
      <c r="W103" s="106"/>
      <c r="X103" s="106"/>
      <c r="Y103" s="106"/>
      <c r="Z103" s="106"/>
      <c r="AA103" s="106"/>
      <c r="AB103" s="106"/>
      <c r="AC103" s="106"/>
      <c r="AD103" s="106"/>
      <c r="AE103" s="110"/>
      <c r="AF103" s="110"/>
      <c r="AG103" s="110"/>
    </row>
    <row r="104">
      <c r="A104" s="106"/>
      <c r="B104" s="127">
        <f t="shared" si="1"/>
        <v>101</v>
      </c>
      <c r="C104" s="229" t="s">
        <v>392</v>
      </c>
      <c r="D104" s="230"/>
      <c r="E104" s="248"/>
      <c r="F104" s="197" t="s">
        <v>794</v>
      </c>
      <c r="G104" s="233"/>
      <c r="H104" s="233"/>
      <c r="I104" s="233"/>
      <c r="J104" s="233"/>
      <c r="K104" s="197" t="s">
        <v>173</v>
      </c>
      <c r="L104" s="132" t="s">
        <v>868</v>
      </c>
      <c r="M104" s="234"/>
      <c r="N104" s="226"/>
      <c r="O104" s="226"/>
      <c r="P104" s="227"/>
      <c r="Q104" s="228"/>
      <c r="R104" s="228"/>
      <c r="S104" s="137"/>
      <c r="T104" s="137"/>
      <c r="U104" s="137"/>
      <c r="V104" s="106"/>
      <c r="W104" s="106"/>
      <c r="X104" s="106"/>
      <c r="Y104" s="106"/>
      <c r="Z104" s="106"/>
      <c r="AA104" s="106"/>
      <c r="AB104" s="106"/>
      <c r="AC104" s="106"/>
      <c r="AD104" s="106"/>
      <c r="AE104" s="110"/>
      <c r="AF104" s="110"/>
      <c r="AG104" s="110"/>
    </row>
    <row r="105">
      <c r="A105" s="106"/>
      <c r="B105" s="127">
        <f t="shared" si="1"/>
        <v>102</v>
      </c>
      <c r="C105" s="229" t="s">
        <v>392</v>
      </c>
      <c r="D105" s="230"/>
      <c r="E105" s="248"/>
      <c r="F105" s="197" t="s">
        <v>598</v>
      </c>
      <c r="G105" s="233"/>
      <c r="H105" s="233"/>
      <c r="I105" s="233"/>
      <c r="J105" s="233"/>
      <c r="K105" s="197" t="s">
        <v>173</v>
      </c>
      <c r="L105" s="132" t="s">
        <v>870</v>
      </c>
      <c r="M105" s="234"/>
      <c r="N105" s="226"/>
      <c r="O105" s="226"/>
      <c r="P105" s="227"/>
      <c r="Q105" s="228"/>
      <c r="R105" s="228"/>
      <c r="S105" s="137"/>
      <c r="T105" s="137"/>
      <c r="U105" s="137"/>
      <c r="V105" s="106"/>
      <c r="W105" s="106"/>
      <c r="X105" s="106"/>
      <c r="Y105" s="106"/>
      <c r="Z105" s="106"/>
      <c r="AA105" s="106"/>
      <c r="AB105" s="106"/>
      <c r="AC105" s="106"/>
      <c r="AD105" s="106"/>
      <c r="AE105" s="110"/>
      <c r="AF105" s="110"/>
      <c r="AG105" s="110"/>
    </row>
    <row r="106">
      <c r="A106" s="106"/>
      <c r="B106" s="127">
        <f t="shared" si="1"/>
        <v>103</v>
      </c>
      <c r="C106" s="229" t="s">
        <v>392</v>
      </c>
      <c r="D106" s="230"/>
      <c r="E106" s="247"/>
      <c r="F106" s="197" t="s">
        <v>601</v>
      </c>
      <c r="G106" s="233"/>
      <c r="H106" s="233"/>
      <c r="I106" s="233"/>
      <c r="J106" s="233"/>
      <c r="K106" s="197" t="s">
        <v>173</v>
      </c>
      <c r="L106" s="132" t="s">
        <v>868</v>
      </c>
      <c r="M106" s="234"/>
      <c r="N106" s="226"/>
      <c r="O106" s="226"/>
      <c r="P106" s="227"/>
      <c r="Q106" s="228"/>
      <c r="R106" s="228"/>
      <c r="S106" s="137"/>
      <c r="T106" s="137"/>
      <c r="U106" s="137"/>
      <c r="V106" s="106"/>
      <c r="W106" s="106"/>
      <c r="X106" s="106"/>
      <c r="Y106" s="106"/>
      <c r="Z106" s="106"/>
      <c r="AA106" s="106"/>
      <c r="AB106" s="106"/>
      <c r="AC106" s="106"/>
      <c r="AD106" s="106"/>
      <c r="AE106" s="110"/>
      <c r="AF106" s="110"/>
      <c r="AG106" s="110"/>
    </row>
    <row r="107">
      <c r="A107" s="106"/>
      <c r="B107" s="127">
        <f t="shared" si="1"/>
        <v>104</v>
      </c>
      <c r="C107" s="229" t="s">
        <v>392</v>
      </c>
      <c r="D107" s="230"/>
      <c r="E107" s="249" t="s">
        <v>407</v>
      </c>
      <c r="F107" s="233"/>
      <c r="G107" s="233"/>
      <c r="H107" s="233"/>
      <c r="I107" s="233"/>
      <c r="J107" s="233"/>
      <c r="K107" s="197" t="s">
        <v>173</v>
      </c>
      <c r="L107" s="132" t="s">
        <v>870</v>
      </c>
      <c r="M107" s="234"/>
      <c r="N107" s="226" t="s">
        <v>81</v>
      </c>
      <c r="O107" s="226" t="s">
        <v>81</v>
      </c>
      <c r="P107" s="227" t="s">
        <v>81</v>
      </c>
      <c r="Q107" s="228" t="s">
        <v>81</v>
      </c>
      <c r="R107" s="228" t="s">
        <v>81</v>
      </c>
      <c r="S107" s="137"/>
      <c r="T107" s="137"/>
      <c r="U107" s="137"/>
      <c r="V107" s="106"/>
      <c r="W107" s="106"/>
      <c r="X107" s="106"/>
      <c r="Y107" s="106"/>
      <c r="Z107" s="106"/>
      <c r="AA107" s="106"/>
      <c r="AB107" s="106"/>
      <c r="AC107" s="106"/>
      <c r="AD107" s="106"/>
      <c r="AE107" s="110"/>
      <c r="AF107" s="110"/>
      <c r="AG107" s="110"/>
    </row>
    <row r="108">
      <c r="A108" s="106"/>
      <c r="B108" s="127">
        <f t="shared" si="1"/>
        <v>105</v>
      </c>
      <c r="C108" s="229" t="s">
        <v>392</v>
      </c>
      <c r="D108" s="230"/>
      <c r="E108" s="246" t="s">
        <v>408</v>
      </c>
      <c r="F108" s="197" t="s">
        <v>871</v>
      </c>
      <c r="G108" s="233"/>
      <c r="H108" s="233"/>
      <c r="I108" s="233"/>
      <c r="J108" s="233"/>
      <c r="K108" s="197" t="s">
        <v>173</v>
      </c>
      <c r="L108" s="132" t="s">
        <v>868</v>
      </c>
      <c r="M108" s="234"/>
      <c r="N108" s="226" t="s">
        <v>81</v>
      </c>
      <c r="O108" s="226" t="s">
        <v>81</v>
      </c>
      <c r="P108" s="227" t="s">
        <v>81</v>
      </c>
      <c r="Q108" s="228" t="s">
        <v>81</v>
      </c>
      <c r="R108" s="228" t="s">
        <v>81</v>
      </c>
      <c r="S108" s="137"/>
      <c r="T108" s="137"/>
      <c r="U108" s="137"/>
      <c r="V108" s="106"/>
      <c r="W108" s="106"/>
      <c r="X108" s="106"/>
      <c r="Y108" s="106"/>
      <c r="Z108" s="106"/>
      <c r="AA108" s="106"/>
      <c r="AB108" s="106"/>
      <c r="AC108" s="106"/>
      <c r="AD108" s="106"/>
      <c r="AE108" s="110"/>
      <c r="AF108" s="110"/>
      <c r="AG108" s="110"/>
    </row>
    <row r="109">
      <c r="A109" s="106"/>
      <c r="B109" s="127">
        <f t="shared" si="1"/>
        <v>106</v>
      </c>
      <c r="C109" s="229" t="s">
        <v>392</v>
      </c>
      <c r="D109" s="230"/>
      <c r="E109" s="239"/>
      <c r="F109" s="197" t="s">
        <v>869</v>
      </c>
      <c r="G109" s="233"/>
      <c r="H109" s="233"/>
      <c r="I109" s="233"/>
      <c r="J109" s="233"/>
      <c r="K109" s="197" t="s">
        <v>173</v>
      </c>
      <c r="L109" s="132" t="s">
        <v>870</v>
      </c>
      <c r="M109" s="234"/>
      <c r="N109" s="226" t="s">
        <v>81</v>
      </c>
      <c r="O109" s="226" t="s">
        <v>81</v>
      </c>
      <c r="P109" s="227" t="s">
        <v>81</v>
      </c>
      <c r="Q109" s="228" t="s">
        <v>81</v>
      </c>
      <c r="R109" s="228" t="s">
        <v>81</v>
      </c>
      <c r="S109" s="137"/>
      <c r="T109" s="137"/>
      <c r="U109" s="137"/>
      <c r="V109" s="106"/>
      <c r="W109" s="106"/>
      <c r="X109" s="106"/>
      <c r="Y109" s="106"/>
      <c r="Z109" s="106"/>
      <c r="AA109" s="106"/>
      <c r="AB109" s="106"/>
      <c r="AC109" s="106"/>
      <c r="AD109" s="106"/>
      <c r="AE109" s="110"/>
      <c r="AF109" s="110"/>
      <c r="AG109" s="110"/>
    </row>
    <row r="110">
      <c r="A110" s="106"/>
      <c r="B110" s="127">
        <f t="shared" si="1"/>
        <v>107</v>
      </c>
      <c r="C110" s="229" t="s">
        <v>392</v>
      </c>
      <c r="D110" s="230"/>
      <c r="E110" s="246" t="s">
        <v>409</v>
      </c>
      <c r="F110" s="197" t="s">
        <v>866</v>
      </c>
      <c r="G110" s="233"/>
      <c r="H110" s="233"/>
      <c r="I110" s="233"/>
      <c r="J110" s="233"/>
      <c r="K110" s="197" t="s">
        <v>173</v>
      </c>
      <c r="L110" s="132" t="s">
        <v>868</v>
      </c>
      <c r="M110" s="234"/>
      <c r="N110" s="226"/>
      <c r="O110" s="226"/>
      <c r="P110" s="227"/>
      <c r="Q110" s="228"/>
      <c r="R110" s="228"/>
      <c r="S110" s="137"/>
      <c r="T110" s="137"/>
      <c r="U110" s="137"/>
      <c r="V110" s="106"/>
      <c r="W110" s="106"/>
      <c r="X110" s="106"/>
      <c r="Y110" s="106"/>
      <c r="Z110" s="106"/>
      <c r="AA110" s="106"/>
      <c r="AB110" s="106"/>
      <c r="AC110" s="106"/>
      <c r="AD110" s="106"/>
      <c r="AE110" s="110"/>
      <c r="AF110" s="110"/>
      <c r="AG110" s="110"/>
    </row>
    <row r="111">
      <c r="A111" s="106"/>
      <c r="B111" s="127">
        <f t="shared" si="1"/>
        <v>108</v>
      </c>
      <c r="C111" s="229" t="s">
        <v>392</v>
      </c>
      <c r="D111" s="230"/>
      <c r="E111" s="239"/>
      <c r="F111" s="197" t="s">
        <v>869</v>
      </c>
      <c r="G111" s="233"/>
      <c r="H111" s="233"/>
      <c r="I111" s="233"/>
      <c r="J111" s="233"/>
      <c r="K111" s="197" t="s">
        <v>173</v>
      </c>
      <c r="L111" s="132" t="s">
        <v>870</v>
      </c>
      <c r="M111" s="234"/>
      <c r="N111" s="226" t="s">
        <v>81</v>
      </c>
      <c r="O111" s="226" t="s">
        <v>81</v>
      </c>
      <c r="P111" s="227" t="s">
        <v>81</v>
      </c>
      <c r="Q111" s="228" t="s">
        <v>81</v>
      </c>
      <c r="R111" s="228" t="s">
        <v>81</v>
      </c>
      <c r="S111" s="137"/>
      <c r="T111" s="137"/>
      <c r="U111" s="137"/>
      <c r="V111" s="106"/>
      <c r="W111" s="106"/>
      <c r="X111" s="106"/>
      <c r="Y111" s="106"/>
      <c r="Z111" s="106"/>
      <c r="AA111" s="106"/>
      <c r="AB111" s="106"/>
      <c r="AC111" s="106"/>
      <c r="AD111" s="106"/>
      <c r="AE111" s="110"/>
      <c r="AF111" s="110"/>
      <c r="AG111" s="110"/>
    </row>
    <row r="112">
      <c r="A112" s="106"/>
      <c r="B112" s="127">
        <f t="shared" si="1"/>
        <v>109</v>
      </c>
      <c r="C112" s="229" t="s">
        <v>392</v>
      </c>
      <c r="D112" s="230"/>
      <c r="E112" s="246" t="s">
        <v>872</v>
      </c>
      <c r="F112" s="197" t="s">
        <v>871</v>
      </c>
      <c r="G112" s="233"/>
      <c r="H112" s="233"/>
      <c r="I112" s="233"/>
      <c r="J112" s="233"/>
      <c r="K112" s="197" t="s">
        <v>173</v>
      </c>
      <c r="L112" s="132" t="s">
        <v>868</v>
      </c>
      <c r="M112" s="234"/>
      <c r="N112" s="226" t="s">
        <v>81</v>
      </c>
      <c r="O112" s="226" t="s">
        <v>81</v>
      </c>
      <c r="P112" s="227" t="s">
        <v>81</v>
      </c>
      <c r="Q112" s="228" t="s">
        <v>81</v>
      </c>
      <c r="R112" s="228" t="s">
        <v>81</v>
      </c>
      <c r="S112" s="137"/>
      <c r="T112" s="137"/>
      <c r="U112" s="137"/>
      <c r="V112" s="106"/>
      <c r="W112" s="106"/>
      <c r="X112" s="106"/>
      <c r="Y112" s="106"/>
      <c r="Z112" s="106"/>
      <c r="AA112" s="106"/>
      <c r="AB112" s="106"/>
      <c r="AC112" s="106"/>
      <c r="AD112" s="106"/>
      <c r="AE112" s="110"/>
      <c r="AF112" s="110"/>
      <c r="AG112" s="110"/>
    </row>
    <row r="113">
      <c r="A113" s="106"/>
      <c r="B113" s="127">
        <f t="shared" si="1"/>
        <v>110</v>
      </c>
      <c r="C113" s="229" t="s">
        <v>392</v>
      </c>
      <c r="D113" s="230"/>
      <c r="E113" s="239"/>
      <c r="F113" s="197" t="s">
        <v>869</v>
      </c>
      <c r="G113" s="233"/>
      <c r="H113" s="233"/>
      <c r="I113" s="233"/>
      <c r="J113" s="233"/>
      <c r="K113" s="197" t="s">
        <v>173</v>
      </c>
      <c r="L113" s="132" t="s">
        <v>870</v>
      </c>
      <c r="M113" s="234"/>
      <c r="N113" s="226" t="s">
        <v>81</v>
      </c>
      <c r="O113" s="226" t="s">
        <v>81</v>
      </c>
      <c r="P113" s="227" t="s">
        <v>81</v>
      </c>
      <c r="Q113" s="228" t="s">
        <v>81</v>
      </c>
      <c r="R113" s="228" t="s">
        <v>81</v>
      </c>
      <c r="S113" s="137"/>
      <c r="T113" s="137"/>
      <c r="U113" s="137"/>
      <c r="V113" s="106"/>
      <c r="W113" s="106"/>
      <c r="X113" s="106"/>
      <c r="Y113" s="106"/>
      <c r="Z113" s="106"/>
      <c r="AA113" s="106"/>
      <c r="AB113" s="106"/>
      <c r="AC113" s="106"/>
      <c r="AD113" s="106"/>
      <c r="AE113" s="110"/>
      <c r="AF113" s="110"/>
      <c r="AG113" s="110"/>
    </row>
    <row r="114">
      <c r="A114" s="106"/>
      <c r="B114" s="127">
        <f t="shared" si="1"/>
        <v>111</v>
      </c>
      <c r="C114" s="229" t="s">
        <v>392</v>
      </c>
      <c r="D114" s="230"/>
      <c r="E114" s="246" t="s">
        <v>863</v>
      </c>
      <c r="F114" s="197" t="s">
        <v>871</v>
      </c>
      <c r="G114" s="233"/>
      <c r="H114" s="233"/>
      <c r="I114" s="233"/>
      <c r="J114" s="233"/>
      <c r="K114" s="197" t="s">
        <v>173</v>
      </c>
      <c r="L114" s="132" t="s">
        <v>868</v>
      </c>
      <c r="M114" s="234"/>
      <c r="N114" s="226" t="s">
        <v>81</v>
      </c>
      <c r="O114" s="226" t="s">
        <v>81</v>
      </c>
      <c r="P114" s="227" t="s">
        <v>81</v>
      </c>
      <c r="Q114" s="228" t="s">
        <v>81</v>
      </c>
      <c r="R114" s="228" t="s">
        <v>81</v>
      </c>
      <c r="S114" s="137"/>
      <c r="T114" s="137"/>
      <c r="U114" s="137"/>
      <c r="V114" s="106"/>
      <c r="W114" s="106"/>
      <c r="X114" s="106"/>
      <c r="Y114" s="106"/>
      <c r="Z114" s="106"/>
      <c r="AA114" s="106"/>
      <c r="AB114" s="106"/>
      <c r="AC114" s="106"/>
      <c r="AD114" s="106"/>
      <c r="AE114" s="110"/>
      <c r="AF114" s="110"/>
      <c r="AG114" s="110"/>
    </row>
    <row r="115">
      <c r="A115" s="106"/>
      <c r="B115" s="127">
        <f t="shared" si="1"/>
        <v>112</v>
      </c>
      <c r="C115" s="229" t="s">
        <v>392</v>
      </c>
      <c r="D115" s="230"/>
      <c r="E115" s="239"/>
      <c r="F115" s="197" t="s">
        <v>869</v>
      </c>
      <c r="G115" s="233"/>
      <c r="H115" s="233"/>
      <c r="I115" s="233"/>
      <c r="J115" s="233"/>
      <c r="K115" s="197" t="s">
        <v>173</v>
      </c>
      <c r="L115" s="132" t="s">
        <v>870</v>
      </c>
      <c r="M115" s="234"/>
      <c r="N115" s="226" t="s">
        <v>81</v>
      </c>
      <c r="O115" s="226" t="s">
        <v>81</v>
      </c>
      <c r="P115" s="227" t="s">
        <v>81</v>
      </c>
      <c r="Q115" s="228" t="s">
        <v>81</v>
      </c>
      <c r="R115" s="228" t="s">
        <v>81</v>
      </c>
      <c r="S115" s="137"/>
      <c r="T115" s="137"/>
      <c r="U115" s="137"/>
      <c r="V115" s="106"/>
      <c r="W115" s="106"/>
      <c r="X115" s="106"/>
      <c r="Y115" s="106"/>
      <c r="Z115" s="106"/>
      <c r="AA115" s="106"/>
      <c r="AB115" s="106"/>
      <c r="AC115" s="106"/>
      <c r="AD115" s="106"/>
      <c r="AE115" s="110"/>
      <c r="AF115" s="110"/>
      <c r="AG115" s="110"/>
    </row>
    <row r="116">
      <c r="A116" s="106"/>
      <c r="B116" s="127">
        <f t="shared" si="1"/>
        <v>113</v>
      </c>
      <c r="C116" s="229" t="s">
        <v>392</v>
      </c>
      <c r="D116" s="230"/>
      <c r="E116" s="246" t="s">
        <v>862</v>
      </c>
      <c r="F116" s="197" t="s">
        <v>871</v>
      </c>
      <c r="G116" s="233"/>
      <c r="H116" s="233"/>
      <c r="I116" s="233"/>
      <c r="J116" s="233"/>
      <c r="K116" s="197" t="s">
        <v>173</v>
      </c>
      <c r="L116" s="132" t="s">
        <v>868</v>
      </c>
      <c r="M116" s="234"/>
      <c r="N116" s="226" t="s">
        <v>81</v>
      </c>
      <c r="O116" s="226" t="s">
        <v>81</v>
      </c>
      <c r="P116" s="227" t="s">
        <v>81</v>
      </c>
      <c r="Q116" s="228" t="s">
        <v>81</v>
      </c>
      <c r="R116" s="228" t="s">
        <v>81</v>
      </c>
      <c r="S116" s="137"/>
      <c r="T116" s="137"/>
      <c r="U116" s="137"/>
      <c r="V116" s="106"/>
      <c r="W116" s="106"/>
      <c r="X116" s="106"/>
      <c r="Y116" s="106"/>
      <c r="Z116" s="106"/>
      <c r="AA116" s="106"/>
      <c r="AB116" s="106"/>
      <c r="AC116" s="106"/>
      <c r="AD116" s="106"/>
      <c r="AE116" s="110"/>
      <c r="AF116" s="110"/>
      <c r="AG116" s="110"/>
    </row>
    <row r="117">
      <c r="A117" s="106"/>
      <c r="B117" s="127">
        <f t="shared" si="1"/>
        <v>114</v>
      </c>
      <c r="C117" s="229" t="s">
        <v>392</v>
      </c>
      <c r="D117" s="230"/>
      <c r="E117" s="239"/>
      <c r="F117" s="197" t="s">
        <v>869</v>
      </c>
      <c r="G117" s="233"/>
      <c r="H117" s="233"/>
      <c r="I117" s="233"/>
      <c r="J117" s="233"/>
      <c r="K117" s="197" t="s">
        <v>173</v>
      </c>
      <c r="L117" s="132" t="s">
        <v>870</v>
      </c>
      <c r="M117" s="234"/>
      <c r="N117" s="226" t="s">
        <v>81</v>
      </c>
      <c r="O117" s="226" t="s">
        <v>81</v>
      </c>
      <c r="P117" s="227" t="s">
        <v>81</v>
      </c>
      <c r="Q117" s="228" t="s">
        <v>81</v>
      </c>
      <c r="R117" s="228" t="s">
        <v>81</v>
      </c>
      <c r="S117" s="137"/>
      <c r="T117" s="137"/>
      <c r="U117" s="137"/>
      <c r="V117" s="106"/>
      <c r="W117" s="106"/>
      <c r="X117" s="106"/>
      <c r="Y117" s="106"/>
      <c r="Z117" s="106"/>
      <c r="AA117" s="106"/>
      <c r="AB117" s="106"/>
      <c r="AC117" s="106"/>
      <c r="AD117" s="106"/>
      <c r="AE117" s="110"/>
      <c r="AF117" s="110"/>
      <c r="AG117" s="110"/>
    </row>
    <row r="118">
      <c r="A118" s="106"/>
      <c r="B118" s="127">
        <f t="shared" si="1"/>
        <v>115</v>
      </c>
      <c r="C118" s="229" t="s">
        <v>392</v>
      </c>
      <c r="D118" s="230"/>
      <c r="E118" s="246" t="s">
        <v>873</v>
      </c>
      <c r="F118" s="197" t="s">
        <v>871</v>
      </c>
      <c r="G118" s="233"/>
      <c r="H118" s="233"/>
      <c r="I118" s="233"/>
      <c r="J118" s="233"/>
      <c r="K118" s="197" t="s">
        <v>173</v>
      </c>
      <c r="L118" s="132" t="s">
        <v>868</v>
      </c>
      <c r="M118" s="234"/>
      <c r="N118" s="226" t="s">
        <v>81</v>
      </c>
      <c r="O118" s="226" t="s">
        <v>81</v>
      </c>
      <c r="P118" s="227" t="s">
        <v>81</v>
      </c>
      <c r="Q118" s="228" t="s">
        <v>81</v>
      </c>
      <c r="R118" s="228" t="s">
        <v>81</v>
      </c>
      <c r="S118" s="137"/>
      <c r="T118" s="137"/>
      <c r="U118" s="137"/>
      <c r="V118" s="106"/>
      <c r="W118" s="106"/>
      <c r="X118" s="106"/>
      <c r="Y118" s="106"/>
      <c r="Z118" s="106"/>
      <c r="AA118" s="106"/>
      <c r="AB118" s="106"/>
      <c r="AC118" s="106"/>
      <c r="AD118" s="106"/>
      <c r="AE118" s="110"/>
      <c r="AF118" s="110"/>
      <c r="AG118" s="110"/>
    </row>
    <row r="119">
      <c r="A119" s="106"/>
      <c r="B119" s="127">
        <f t="shared" si="1"/>
        <v>116</v>
      </c>
      <c r="C119" s="229" t="s">
        <v>392</v>
      </c>
      <c r="D119" s="230"/>
      <c r="E119" s="239"/>
      <c r="F119" s="197" t="s">
        <v>869</v>
      </c>
      <c r="G119" s="233"/>
      <c r="H119" s="233"/>
      <c r="I119" s="233"/>
      <c r="J119" s="233"/>
      <c r="K119" s="197" t="s">
        <v>173</v>
      </c>
      <c r="L119" s="132" t="s">
        <v>870</v>
      </c>
      <c r="M119" s="234"/>
      <c r="N119" s="226" t="s">
        <v>81</v>
      </c>
      <c r="O119" s="226" t="s">
        <v>81</v>
      </c>
      <c r="P119" s="227" t="s">
        <v>81</v>
      </c>
      <c r="Q119" s="228" t="s">
        <v>81</v>
      </c>
      <c r="R119" s="228" t="s">
        <v>81</v>
      </c>
      <c r="S119" s="137"/>
      <c r="T119" s="137"/>
      <c r="U119" s="137"/>
      <c r="V119" s="106"/>
      <c r="W119" s="106"/>
      <c r="X119" s="106"/>
      <c r="Y119" s="106"/>
      <c r="Z119" s="106"/>
      <c r="AA119" s="106"/>
      <c r="AB119" s="106"/>
      <c r="AC119" s="106"/>
      <c r="AD119" s="106"/>
      <c r="AE119" s="110"/>
      <c r="AF119" s="110"/>
      <c r="AG119" s="110"/>
    </row>
    <row r="120">
      <c r="A120" s="106"/>
      <c r="B120" s="127">
        <f t="shared" si="1"/>
        <v>117</v>
      </c>
      <c r="C120" s="229" t="s">
        <v>392</v>
      </c>
      <c r="D120" s="230"/>
      <c r="E120" s="246" t="s">
        <v>874</v>
      </c>
      <c r="F120" s="197" t="s">
        <v>871</v>
      </c>
      <c r="G120" s="233"/>
      <c r="H120" s="233"/>
      <c r="I120" s="233"/>
      <c r="J120" s="233"/>
      <c r="K120" s="197" t="s">
        <v>173</v>
      </c>
      <c r="L120" s="132" t="s">
        <v>868</v>
      </c>
      <c r="M120" s="234"/>
      <c r="N120" s="226" t="s">
        <v>81</v>
      </c>
      <c r="O120" s="226" t="s">
        <v>81</v>
      </c>
      <c r="P120" s="227" t="s">
        <v>81</v>
      </c>
      <c r="Q120" s="228" t="s">
        <v>81</v>
      </c>
      <c r="R120" s="228" t="s">
        <v>81</v>
      </c>
      <c r="S120" s="137"/>
      <c r="T120" s="137"/>
      <c r="U120" s="137"/>
      <c r="V120" s="106"/>
      <c r="W120" s="106"/>
      <c r="X120" s="106"/>
      <c r="Y120" s="106"/>
      <c r="Z120" s="106"/>
      <c r="AA120" s="106"/>
      <c r="AB120" s="106"/>
      <c r="AC120" s="106"/>
      <c r="AD120" s="106"/>
      <c r="AE120" s="110"/>
      <c r="AF120" s="110"/>
      <c r="AG120" s="110"/>
    </row>
    <row r="121">
      <c r="A121" s="106"/>
      <c r="B121" s="127">
        <f t="shared" si="1"/>
        <v>118</v>
      </c>
      <c r="C121" s="229" t="s">
        <v>392</v>
      </c>
      <c r="D121" s="230"/>
      <c r="E121" s="239"/>
      <c r="F121" s="197" t="s">
        <v>869</v>
      </c>
      <c r="G121" s="233"/>
      <c r="H121" s="233"/>
      <c r="I121" s="233"/>
      <c r="J121" s="233"/>
      <c r="K121" s="197" t="s">
        <v>173</v>
      </c>
      <c r="L121" s="132" t="s">
        <v>870</v>
      </c>
      <c r="M121" s="234"/>
      <c r="N121" s="226" t="s">
        <v>81</v>
      </c>
      <c r="O121" s="226" t="s">
        <v>81</v>
      </c>
      <c r="P121" s="227" t="s">
        <v>81</v>
      </c>
      <c r="Q121" s="228" t="s">
        <v>81</v>
      </c>
      <c r="R121" s="228" t="s">
        <v>81</v>
      </c>
      <c r="S121" s="137"/>
      <c r="T121" s="137"/>
      <c r="U121" s="137"/>
      <c r="V121" s="106"/>
      <c r="W121" s="106"/>
      <c r="X121" s="106"/>
      <c r="Y121" s="106"/>
      <c r="Z121" s="106"/>
      <c r="AA121" s="106"/>
      <c r="AB121" s="106"/>
      <c r="AC121" s="106"/>
      <c r="AD121" s="106"/>
      <c r="AE121" s="110"/>
      <c r="AF121" s="110"/>
      <c r="AG121" s="110"/>
    </row>
    <row r="122">
      <c r="A122" s="106"/>
      <c r="B122" s="127">
        <f t="shared" si="1"/>
        <v>119</v>
      </c>
      <c r="C122" s="229" t="s">
        <v>392</v>
      </c>
      <c r="D122" s="230"/>
      <c r="E122" s="246" t="s">
        <v>875</v>
      </c>
      <c r="F122" s="197" t="s">
        <v>871</v>
      </c>
      <c r="G122" s="233"/>
      <c r="H122" s="233"/>
      <c r="I122" s="233"/>
      <c r="J122" s="233"/>
      <c r="K122" s="197" t="s">
        <v>173</v>
      </c>
      <c r="L122" s="132" t="s">
        <v>868</v>
      </c>
      <c r="M122" s="234"/>
      <c r="N122" s="226" t="s">
        <v>81</v>
      </c>
      <c r="O122" s="226" t="s">
        <v>81</v>
      </c>
      <c r="P122" s="227" t="s">
        <v>81</v>
      </c>
      <c r="Q122" s="228" t="s">
        <v>81</v>
      </c>
      <c r="R122" s="228" t="s">
        <v>81</v>
      </c>
      <c r="S122" s="137"/>
      <c r="T122" s="137"/>
      <c r="U122" s="137"/>
      <c r="V122" s="106"/>
      <c r="W122" s="106"/>
      <c r="X122" s="106"/>
      <c r="Y122" s="106"/>
      <c r="Z122" s="106"/>
      <c r="AA122" s="106"/>
      <c r="AB122" s="106"/>
      <c r="AC122" s="106"/>
      <c r="AD122" s="106"/>
      <c r="AE122" s="110"/>
      <c r="AF122" s="110"/>
      <c r="AG122" s="110"/>
    </row>
    <row r="123">
      <c r="A123" s="106"/>
      <c r="B123" s="127">
        <f t="shared" si="1"/>
        <v>120</v>
      </c>
      <c r="C123" s="229" t="s">
        <v>392</v>
      </c>
      <c r="D123" s="230"/>
      <c r="E123" s="239"/>
      <c r="F123" s="197" t="s">
        <v>869</v>
      </c>
      <c r="G123" s="233"/>
      <c r="H123" s="233"/>
      <c r="I123" s="233"/>
      <c r="J123" s="233"/>
      <c r="K123" s="197" t="s">
        <v>173</v>
      </c>
      <c r="L123" s="132" t="s">
        <v>870</v>
      </c>
      <c r="M123" s="234"/>
      <c r="N123" s="226" t="s">
        <v>81</v>
      </c>
      <c r="O123" s="226" t="s">
        <v>81</v>
      </c>
      <c r="P123" s="227" t="s">
        <v>81</v>
      </c>
      <c r="Q123" s="228" t="s">
        <v>81</v>
      </c>
      <c r="R123" s="228" t="s">
        <v>81</v>
      </c>
      <c r="S123" s="137"/>
      <c r="T123" s="137"/>
      <c r="U123" s="137"/>
      <c r="V123" s="106"/>
      <c r="W123" s="106"/>
      <c r="X123" s="106"/>
      <c r="Y123" s="106"/>
      <c r="Z123" s="106"/>
      <c r="AA123" s="106"/>
      <c r="AB123" s="106"/>
      <c r="AC123" s="106"/>
      <c r="AD123" s="106"/>
      <c r="AE123" s="110"/>
      <c r="AF123" s="110"/>
      <c r="AG123" s="110"/>
    </row>
    <row r="124">
      <c r="A124" s="106"/>
      <c r="B124" s="127">
        <f t="shared" si="1"/>
        <v>121</v>
      </c>
      <c r="C124" s="229" t="s">
        <v>392</v>
      </c>
      <c r="D124" s="230"/>
      <c r="E124" s="246" t="s">
        <v>699</v>
      </c>
      <c r="F124" s="197" t="s">
        <v>871</v>
      </c>
      <c r="G124" s="233"/>
      <c r="H124" s="233"/>
      <c r="I124" s="233"/>
      <c r="J124" s="233"/>
      <c r="K124" s="197" t="s">
        <v>173</v>
      </c>
      <c r="L124" s="132" t="s">
        <v>868</v>
      </c>
      <c r="M124" s="234"/>
      <c r="N124" s="226" t="s">
        <v>81</v>
      </c>
      <c r="O124" s="226" t="s">
        <v>81</v>
      </c>
      <c r="P124" s="227" t="s">
        <v>81</v>
      </c>
      <c r="Q124" s="228" t="s">
        <v>81</v>
      </c>
      <c r="R124" s="228" t="s">
        <v>81</v>
      </c>
      <c r="S124" s="137"/>
      <c r="T124" s="137"/>
      <c r="U124" s="137"/>
      <c r="V124" s="106"/>
      <c r="W124" s="106"/>
      <c r="X124" s="106"/>
      <c r="Y124" s="106"/>
      <c r="Z124" s="106"/>
      <c r="AA124" s="106"/>
      <c r="AB124" s="106"/>
      <c r="AC124" s="106"/>
      <c r="AD124" s="106"/>
      <c r="AE124" s="110"/>
      <c r="AF124" s="110"/>
      <c r="AG124" s="110"/>
    </row>
    <row r="125">
      <c r="A125" s="106"/>
      <c r="B125" s="127">
        <f t="shared" si="1"/>
        <v>122</v>
      </c>
      <c r="C125" s="229" t="s">
        <v>392</v>
      </c>
      <c r="D125" s="230"/>
      <c r="E125" s="239"/>
      <c r="F125" s="197" t="s">
        <v>869</v>
      </c>
      <c r="G125" s="233"/>
      <c r="H125" s="233"/>
      <c r="I125" s="233"/>
      <c r="J125" s="233"/>
      <c r="K125" s="197" t="s">
        <v>173</v>
      </c>
      <c r="L125" s="132" t="s">
        <v>870</v>
      </c>
      <c r="M125" s="234"/>
      <c r="N125" s="226" t="s">
        <v>81</v>
      </c>
      <c r="O125" s="226" t="s">
        <v>81</v>
      </c>
      <c r="P125" s="227" t="s">
        <v>81</v>
      </c>
      <c r="Q125" s="228" t="s">
        <v>81</v>
      </c>
      <c r="R125" s="228" t="s">
        <v>81</v>
      </c>
      <c r="S125" s="137"/>
      <c r="T125" s="137"/>
      <c r="U125" s="137"/>
      <c r="V125" s="106"/>
      <c r="W125" s="106"/>
      <c r="X125" s="106"/>
      <c r="Y125" s="106"/>
      <c r="Z125" s="106"/>
      <c r="AA125" s="106"/>
      <c r="AB125" s="106"/>
      <c r="AC125" s="106"/>
      <c r="AD125" s="106"/>
      <c r="AE125" s="110"/>
      <c r="AF125" s="110"/>
      <c r="AG125" s="110"/>
    </row>
    <row r="126">
      <c r="A126" s="106"/>
      <c r="B126" s="127">
        <f t="shared" si="1"/>
        <v>123</v>
      </c>
      <c r="C126" s="229" t="s">
        <v>392</v>
      </c>
      <c r="D126" s="230"/>
      <c r="E126" s="246" t="s">
        <v>876</v>
      </c>
      <c r="F126" s="197" t="s">
        <v>871</v>
      </c>
      <c r="G126" s="233"/>
      <c r="H126" s="233"/>
      <c r="I126" s="233"/>
      <c r="J126" s="233"/>
      <c r="K126" s="197" t="s">
        <v>173</v>
      </c>
      <c r="L126" s="132" t="s">
        <v>868</v>
      </c>
      <c r="M126" s="234"/>
      <c r="N126" s="226" t="s">
        <v>81</v>
      </c>
      <c r="O126" s="226" t="s">
        <v>81</v>
      </c>
      <c r="P126" s="227" t="s">
        <v>81</v>
      </c>
      <c r="Q126" s="228" t="s">
        <v>81</v>
      </c>
      <c r="R126" s="228" t="s">
        <v>81</v>
      </c>
      <c r="S126" s="137"/>
      <c r="T126" s="137"/>
      <c r="U126" s="137"/>
      <c r="V126" s="106"/>
      <c r="W126" s="106"/>
      <c r="X126" s="106"/>
      <c r="Y126" s="106"/>
      <c r="Z126" s="106"/>
      <c r="AA126" s="106"/>
      <c r="AB126" s="106"/>
      <c r="AC126" s="106"/>
      <c r="AD126" s="106"/>
      <c r="AE126" s="110"/>
      <c r="AF126" s="110"/>
      <c r="AG126" s="110"/>
    </row>
    <row r="127">
      <c r="A127" s="106"/>
      <c r="B127" s="127">
        <f t="shared" si="1"/>
        <v>124</v>
      </c>
      <c r="C127" s="229" t="s">
        <v>392</v>
      </c>
      <c r="D127" s="230"/>
      <c r="E127" s="239"/>
      <c r="F127" s="197" t="s">
        <v>869</v>
      </c>
      <c r="G127" s="233"/>
      <c r="H127" s="233"/>
      <c r="I127" s="233"/>
      <c r="J127" s="233"/>
      <c r="K127" s="197" t="s">
        <v>173</v>
      </c>
      <c r="L127" s="132" t="s">
        <v>870</v>
      </c>
      <c r="M127" s="234"/>
      <c r="N127" s="226" t="s">
        <v>81</v>
      </c>
      <c r="O127" s="226" t="s">
        <v>81</v>
      </c>
      <c r="P127" s="227" t="s">
        <v>81</v>
      </c>
      <c r="Q127" s="228" t="s">
        <v>81</v>
      </c>
      <c r="R127" s="228" t="s">
        <v>81</v>
      </c>
      <c r="S127" s="137"/>
      <c r="T127" s="137"/>
      <c r="U127" s="137"/>
      <c r="V127" s="106"/>
      <c r="W127" s="106"/>
      <c r="X127" s="106"/>
      <c r="Y127" s="106"/>
      <c r="Z127" s="106"/>
      <c r="AA127" s="106"/>
      <c r="AB127" s="106"/>
      <c r="AC127" s="106"/>
      <c r="AD127" s="106"/>
      <c r="AE127" s="110"/>
      <c r="AF127" s="110"/>
      <c r="AG127" s="110"/>
    </row>
    <row r="128">
      <c r="A128" s="106"/>
      <c r="B128" s="127">
        <f t="shared" si="1"/>
        <v>125</v>
      </c>
      <c r="C128" s="229" t="s">
        <v>392</v>
      </c>
      <c r="D128" s="230"/>
      <c r="E128" s="246" t="s">
        <v>877</v>
      </c>
      <c r="F128" s="197" t="s">
        <v>871</v>
      </c>
      <c r="G128" s="233"/>
      <c r="H128" s="233"/>
      <c r="I128" s="233"/>
      <c r="J128" s="233"/>
      <c r="K128" s="197" t="s">
        <v>173</v>
      </c>
      <c r="L128" s="132" t="s">
        <v>868</v>
      </c>
      <c r="M128" s="234"/>
      <c r="N128" s="226" t="s">
        <v>81</v>
      </c>
      <c r="O128" s="226" t="s">
        <v>81</v>
      </c>
      <c r="P128" s="227" t="s">
        <v>81</v>
      </c>
      <c r="Q128" s="228" t="s">
        <v>81</v>
      </c>
      <c r="R128" s="228" t="s">
        <v>81</v>
      </c>
      <c r="S128" s="137"/>
      <c r="T128" s="137"/>
      <c r="U128" s="137"/>
      <c r="V128" s="106"/>
      <c r="W128" s="106"/>
      <c r="X128" s="106"/>
      <c r="Y128" s="106"/>
      <c r="Z128" s="106"/>
      <c r="AA128" s="106"/>
      <c r="AB128" s="106"/>
      <c r="AC128" s="106"/>
      <c r="AD128" s="106"/>
      <c r="AE128" s="110"/>
      <c r="AF128" s="110"/>
      <c r="AG128" s="110"/>
    </row>
    <row r="129">
      <c r="A129" s="106"/>
      <c r="B129" s="127">
        <f t="shared" si="1"/>
        <v>126</v>
      </c>
      <c r="C129" s="229" t="s">
        <v>392</v>
      </c>
      <c r="D129" s="230"/>
      <c r="E129" s="239"/>
      <c r="F129" s="197" t="s">
        <v>869</v>
      </c>
      <c r="G129" s="233"/>
      <c r="H129" s="233"/>
      <c r="I129" s="233"/>
      <c r="J129" s="233"/>
      <c r="K129" s="197" t="s">
        <v>173</v>
      </c>
      <c r="L129" s="132" t="s">
        <v>870</v>
      </c>
      <c r="M129" s="234"/>
      <c r="N129" s="226" t="s">
        <v>81</v>
      </c>
      <c r="O129" s="226" t="s">
        <v>81</v>
      </c>
      <c r="P129" s="227" t="s">
        <v>81</v>
      </c>
      <c r="Q129" s="228" t="s">
        <v>81</v>
      </c>
      <c r="R129" s="228" t="s">
        <v>81</v>
      </c>
      <c r="S129" s="137"/>
      <c r="T129" s="137"/>
      <c r="U129" s="137"/>
      <c r="V129" s="106"/>
      <c r="W129" s="106"/>
      <c r="X129" s="106"/>
      <c r="Y129" s="106"/>
      <c r="Z129" s="106"/>
      <c r="AA129" s="106"/>
      <c r="AB129" s="106"/>
      <c r="AC129" s="106"/>
      <c r="AD129" s="106"/>
      <c r="AE129" s="110"/>
      <c r="AF129" s="110"/>
      <c r="AG129" s="110"/>
    </row>
    <row r="130">
      <c r="A130" s="106"/>
      <c r="B130" s="127">
        <f t="shared" si="1"/>
        <v>127</v>
      </c>
      <c r="C130" s="229" t="s">
        <v>392</v>
      </c>
      <c r="D130" s="230"/>
      <c r="E130" s="246" t="s">
        <v>410</v>
      </c>
      <c r="F130" s="197" t="s">
        <v>871</v>
      </c>
      <c r="G130" s="233"/>
      <c r="H130" s="233"/>
      <c r="I130" s="233"/>
      <c r="J130" s="233"/>
      <c r="K130" s="197" t="s">
        <v>173</v>
      </c>
      <c r="L130" s="132" t="s">
        <v>868</v>
      </c>
      <c r="M130" s="234"/>
      <c r="N130" s="226" t="s">
        <v>81</v>
      </c>
      <c r="O130" s="226" t="s">
        <v>81</v>
      </c>
      <c r="P130" s="227" t="s">
        <v>81</v>
      </c>
      <c r="Q130" s="228" t="s">
        <v>81</v>
      </c>
      <c r="R130" s="228" t="s">
        <v>81</v>
      </c>
      <c r="S130" s="137"/>
      <c r="T130" s="137"/>
      <c r="U130" s="137"/>
      <c r="V130" s="106"/>
      <c r="W130" s="106"/>
      <c r="X130" s="106"/>
      <c r="Y130" s="106"/>
      <c r="Z130" s="106"/>
      <c r="AA130" s="106"/>
      <c r="AB130" s="106"/>
      <c r="AC130" s="106"/>
      <c r="AD130" s="106"/>
      <c r="AE130" s="110"/>
      <c r="AF130" s="110"/>
      <c r="AG130" s="110"/>
    </row>
    <row r="131">
      <c r="A131" s="106"/>
      <c r="B131" s="127">
        <f t="shared" si="1"/>
        <v>128</v>
      </c>
      <c r="C131" s="229" t="s">
        <v>392</v>
      </c>
      <c r="D131" s="239"/>
      <c r="E131" s="239"/>
      <c r="F131" s="197" t="s">
        <v>869</v>
      </c>
      <c r="G131" s="233"/>
      <c r="H131" s="233"/>
      <c r="I131" s="233"/>
      <c r="J131" s="233"/>
      <c r="K131" s="197" t="s">
        <v>173</v>
      </c>
      <c r="L131" s="132" t="s">
        <v>870</v>
      </c>
      <c r="M131" s="234"/>
      <c r="N131" s="226" t="s">
        <v>81</v>
      </c>
      <c r="O131" s="226" t="s">
        <v>81</v>
      </c>
      <c r="P131" s="227" t="s">
        <v>81</v>
      </c>
      <c r="Q131" s="228" t="s">
        <v>81</v>
      </c>
      <c r="R131" s="228" t="s">
        <v>81</v>
      </c>
      <c r="S131" s="137"/>
      <c r="T131" s="137"/>
      <c r="U131" s="137"/>
      <c r="V131" s="106"/>
      <c r="W131" s="106"/>
      <c r="X131" s="106"/>
      <c r="Y131" s="106"/>
      <c r="Z131" s="106"/>
      <c r="AA131" s="106"/>
      <c r="AB131" s="106"/>
      <c r="AC131" s="106"/>
      <c r="AD131" s="106"/>
      <c r="AE131" s="110"/>
      <c r="AF131" s="110"/>
      <c r="AG131" s="110"/>
    </row>
    <row r="132">
      <c r="A132" s="106"/>
      <c r="B132" s="127"/>
      <c r="C132" s="229"/>
      <c r="D132" s="230"/>
      <c r="E132" s="248" t="s">
        <v>878</v>
      </c>
      <c r="F132" s="243"/>
      <c r="G132" s="233"/>
      <c r="H132" s="233"/>
      <c r="I132" s="233"/>
      <c r="J132" s="233"/>
      <c r="K132" s="250" t="s">
        <v>879</v>
      </c>
      <c r="L132" s="142" t="s">
        <v>880</v>
      </c>
      <c r="M132" s="234"/>
      <c r="N132" s="226"/>
      <c r="O132" s="226"/>
      <c r="P132" s="227"/>
      <c r="Q132" s="228"/>
      <c r="R132" s="228"/>
      <c r="S132" s="137"/>
      <c r="T132" s="137"/>
      <c r="U132" s="137"/>
      <c r="V132" s="106"/>
      <c r="W132" s="106"/>
      <c r="X132" s="106"/>
      <c r="Y132" s="106"/>
      <c r="Z132" s="106"/>
      <c r="AA132" s="106"/>
      <c r="AB132" s="106"/>
      <c r="AC132" s="106"/>
      <c r="AD132" s="106"/>
      <c r="AE132" s="110"/>
      <c r="AF132" s="110"/>
      <c r="AG132" s="110"/>
    </row>
    <row r="133">
      <c r="A133" s="106"/>
      <c r="B133" s="127">
        <f t="shared" ref="B133:B303" si="2">ROW()-ROW($B$3)</f>
        <v>130</v>
      </c>
      <c r="C133" s="251" t="s">
        <v>881</v>
      </c>
      <c r="D133" s="246" t="s">
        <v>753</v>
      </c>
      <c r="E133" s="246" t="s">
        <v>882</v>
      </c>
      <c r="F133" s="243" t="s">
        <v>883</v>
      </c>
      <c r="G133" s="233"/>
      <c r="H133" s="233"/>
      <c r="I133" s="233"/>
      <c r="J133" s="233"/>
      <c r="K133" s="142" t="s">
        <v>884</v>
      </c>
      <c r="L133" s="142" t="s">
        <v>885</v>
      </c>
      <c r="M133" s="234"/>
      <c r="N133" s="226"/>
      <c r="O133" s="226"/>
      <c r="P133" s="227"/>
      <c r="Q133" s="228"/>
      <c r="R133" s="228"/>
      <c r="S133" s="137"/>
      <c r="T133" s="137"/>
      <c r="U133" s="137"/>
      <c r="V133" s="106"/>
      <c r="W133" s="106"/>
      <c r="X133" s="106"/>
      <c r="Y133" s="106"/>
      <c r="Z133" s="106"/>
      <c r="AA133" s="106"/>
      <c r="AB133" s="106"/>
      <c r="AC133" s="106"/>
      <c r="AD133" s="106"/>
      <c r="AE133" s="110"/>
      <c r="AF133" s="110"/>
      <c r="AG133" s="110"/>
    </row>
    <row r="134">
      <c r="A134" s="106"/>
      <c r="B134" s="127">
        <f t="shared" si="2"/>
        <v>131</v>
      </c>
      <c r="C134" s="229" t="s">
        <v>881</v>
      </c>
      <c r="D134" s="252" t="s">
        <v>753</v>
      </c>
      <c r="E134" s="248"/>
      <c r="F134" s="243" t="s">
        <v>886</v>
      </c>
      <c r="G134" s="233"/>
      <c r="H134" s="233"/>
      <c r="I134" s="233"/>
      <c r="J134" s="233"/>
      <c r="K134" s="250" t="s">
        <v>887</v>
      </c>
      <c r="L134" s="142" t="s">
        <v>888</v>
      </c>
      <c r="M134" s="234"/>
      <c r="N134" s="226"/>
      <c r="O134" s="226"/>
      <c r="P134" s="227"/>
      <c r="Q134" s="228"/>
      <c r="R134" s="228"/>
      <c r="S134" s="137"/>
      <c r="T134" s="137"/>
      <c r="U134" s="137"/>
      <c r="V134" s="106"/>
      <c r="W134" s="106"/>
      <c r="X134" s="106"/>
      <c r="Y134" s="106"/>
      <c r="Z134" s="106"/>
      <c r="AA134" s="106"/>
      <c r="AB134" s="106"/>
      <c r="AC134" s="106"/>
      <c r="AD134" s="106"/>
      <c r="AE134" s="110"/>
      <c r="AF134" s="110"/>
      <c r="AG134" s="110"/>
    </row>
    <row r="135">
      <c r="A135" s="106"/>
      <c r="B135" s="127">
        <f t="shared" si="2"/>
        <v>132</v>
      </c>
      <c r="C135" s="229" t="s">
        <v>881</v>
      </c>
      <c r="D135" s="252" t="s">
        <v>753</v>
      </c>
      <c r="E135" s="248"/>
      <c r="F135" s="243" t="s">
        <v>889</v>
      </c>
      <c r="G135" s="233"/>
      <c r="H135" s="233"/>
      <c r="I135" s="233"/>
      <c r="J135" s="233"/>
      <c r="K135" s="250" t="s">
        <v>890</v>
      </c>
      <c r="L135" s="142" t="s">
        <v>891</v>
      </c>
      <c r="M135" s="234"/>
      <c r="N135" s="226"/>
      <c r="O135" s="226"/>
      <c r="P135" s="227"/>
      <c r="Q135" s="228"/>
      <c r="R135" s="228"/>
      <c r="S135" s="137"/>
      <c r="T135" s="137"/>
      <c r="U135" s="137"/>
      <c r="V135" s="106"/>
      <c r="W135" s="106"/>
      <c r="X135" s="106"/>
      <c r="Y135" s="106"/>
      <c r="Z135" s="106"/>
      <c r="AA135" s="106"/>
      <c r="AB135" s="106"/>
      <c r="AC135" s="106"/>
      <c r="AD135" s="106"/>
      <c r="AE135" s="110"/>
      <c r="AF135" s="110"/>
      <c r="AG135" s="110"/>
    </row>
    <row r="136">
      <c r="A136" s="106"/>
      <c r="B136" s="127">
        <f t="shared" si="2"/>
        <v>133</v>
      </c>
      <c r="C136" s="229" t="s">
        <v>881</v>
      </c>
      <c r="D136" s="252" t="s">
        <v>753</v>
      </c>
      <c r="E136" s="247"/>
      <c r="F136" s="243" t="s">
        <v>174</v>
      </c>
      <c r="G136" s="233"/>
      <c r="H136" s="233"/>
      <c r="I136" s="233"/>
      <c r="J136" s="233"/>
      <c r="K136" s="250" t="s">
        <v>892</v>
      </c>
      <c r="L136" s="142" t="s">
        <v>893</v>
      </c>
      <c r="M136" s="234"/>
      <c r="N136" s="226"/>
      <c r="O136" s="226"/>
      <c r="P136" s="227"/>
      <c r="Q136" s="228"/>
      <c r="R136" s="228"/>
      <c r="S136" s="137"/>
      <c r="T136" s="137"/>
      <c r="U136" s="137"/>
      <c r="V136" s="106"/>
      <c r="W136" s="106"/>
      <c r="X136" s="106"/>
      <c r="Y136" s="106"/>
      <c r="Z136" s="106"/>
      <c r="AA136" s="106"/>
      <c r="AB136" s="106"/>
      <c r="AC136" s="106"/>
      <c r="AD136" s="106"/>
      <c r="AE136" s="110"/>
      <c r="AF136" s="110"/>
      <c r="AG136" s="110"/>
    </row>
    <row r="137">
      <c r="A137" s="106"/>
      <c r="B137" s="127">
        <f t="shared" si="2"/>
        <v>134</v>
      </c>
      <c r="C137" s="229" t="s">
        <v>881</v>
      </c>
      <c r="D137" s="252" t="s">
        <v>753</v>
      </c>
      <c r="E137" s="253" t="s">
        <v>397</v>
      </c>
      <c r="F137" s="232" t="s">
        <v>208</v>
      </c>
      <c r="G137" s="225"/>
      <c r="H137" s="225"/>
      <c r="I137" s="225"/>
      <c r="J137" s="225"/>
      <c r="K137" s="254" t="s">
        <v>894</v>
      </c>
      <c r="L137" s="254" t="s">
        <v>895</v>
      </c>
      <c r="M137" s="234"/>
      <c r="N137" s="226" t="s">
        <v>81</v>
      </c>
      <c r="O137" s="226" t="s">
        <v>81</v>
      </c>
      <c r="P137" s="227" t="s">
        <v>81</v>
      </c>
      <c r="Q137" s="228" t="s">
        <v>81</v>
      </c>
      <c r="R137" s="228" t="s">
        <v>81</v>
      </c>
      <c r="S137" s="137"/>
      <c r="T137" s="137"/>
      <c r="U137" s="137"/>
      <c r="V137" s="106"/>
      <c r="W137" s="106"/>
      <c r="X137" s="106"/>
      <c r="Y137" s="106"/>
      <c r="Z137" s="106"/>
      <c r="AA137" s="106"/>
      <c r="AB137" s="106"/>
      <c r="AC137" s="106"/>
      <c r="AD137" s="106"/>
      <c r="AE137" s="110"/>
      <c r="AF137" s="110"/>
      <c r="AG137" s="110"/>
    </row>
    <row r="138">
      <c r="A138" s="106"/>
      <c r="B138" s="127">
        <f t="shared" si="2"/>
        <v>135</v>
      </c>
      <c r="C138" s="229" t="s">
        <v>881</v>
      </c>
      <c r="D138" s="252" t="s">
        <v>753</v>
      </c>
      <c r="E138" s="255"/>
      <c r="F138" s="232" t="s">
        <v>896</v>
      </c>
      <c r="G138" s="225"/>
      <c r="H138" s="225"/>
      <c r="I138" s="225"/>
      <c r="J138" s="225"/>
      <c r="K138" s="225" t="s">
        <v>173</v>
      </c>
      <c r="L138" s="225" t="s">
        <v>173</v>
      </c>
      <c r="M138" s="234"/>
      <c r="N138" s="226" t="s">
        <v>81</v>
      </c>
      <c r="O138" s="226" t="s">
        <v>81</v>
      </c>
      <c r="P138" s="227" t="s">
        <v>81</v>
      </c>
      <c r="Q138" s="228" t="s">
        <v>81</v>
      </c>
      <c r="R138" s="228" t="s">
        <v>81</v>
      </c>
      <c r="S138" s="137"/>
      <c r="T138" s="137"/>
      <c r="U138" s="137"/>
      <c r="V138" s="106"/>
      <c r="W138" s="106"/>
      <c r="X138" s="106"/>
      <c r="Y138" s="106"/>
      <c r="Z138" s="106"/>
      <c r="AA138" s="106"/>
      <c r="AB138" s="106"/>
      <c r="AC138" s="106"/>
      <c r="AD138" s="106"/>
      <c r="AE138" s="110"/>
      <c r="AF138" s="110"/>
      <c r="AG138" s="110"/>
    </row>
    <row r="139">
      <c r="A139" s="106"/>
      <c r="B139" s="127">
        <f t="shared" si="2"/>
        <v>136</v>
      </c>
      <c r="C139" s="229" t="s">
        <v>881</v>
      </c>
      <c r="D139" s="252" t="s">
        <v>753</v>
      </c>
      <c r="E139" s="255"/>
      <c r="F139" s="232" t="s">
        <v>358</v>
      </c>
      <c r="G139" s="225"/>
      <c r="H139" s="225"/>
      <c r="I139" s="225"/>
      <c r="J139" s="225"/>
      <c r="K139" s="225" t="s">
        <v>173</v>
      </c>
      <c r="L139" s="225" t="s">
        <v>173</v>
      </c>
      <c r="M139" s="234"/>
      <c r="N139" s="226" t="s">
        <v>81</v>
      </c>
      <c r="O139" s="226" t="s">
        <v>81</v>
      </c>
      <c r="P139" s="227" t="s">
        <v>81</v>
      </c>
      <c r="Q139" s="228" t="s">
        <v>81</v>
      </c>
      <c r="R139" s="228" t="s">
        <v>81</v>
      </c>
      <c r="S139" s="137"/>
      <c r="T139" s="137"/>
      <c r="U139" s="137"/>
      <c r="V139" s="106"/>
      <c r="W139" s="106"/>
      <c r="X139" s="106"/>
      <c r="Y139" s="106"/>
      <c r="Z139" s="106"/>
      <c r="AA139" s="106"/>
      <c r="AB139" s="106"/>
      <c r="AC139" s="106"/>
      <c r="AD139" s="106"/>
      <c r="AE139" s="110"/>
      <c r="AF139" s="110"/>
      <c r="AG139" s="110"/>
    </row>
    <row r="140">
      <c r="A140" s="106"/>
      <c r="B140" s="127">
        <f t="shared" si="2"/>
        <v>137</v>
      </c>
      <c r="C140" s="229" t="s">
        <v>881</v>
      </c>
      <c r="D140" s="252" t="s">
        <v>753</v>
      </c>
      <c r="E140" s="255"/>
      <c r="F140" s="232" t="s">
        <v>361</v>
      </c>
      <c r="G140" s="225"/>
      <c r="H140" s="225"/>
      <c r="I140" s="225"/>
      <c r="J140" s="225"/>
      <c r="K140" s="225" t="s">
        <v>173</v>
      </c>
      <c r="L140" s="225" t="s">
        <v>173</v>
      </c>
      <c r="M140" s="234"/>
      <c r="N140" s="226" t="s">
        <v>81</v>
      </c>
      <c r="O140" s="226" t="s">
        <v>81</v>
      </c>
      <c r="P140" s="227" t="s">
        <v>81</v>
      </c>
      <c r="Q140" s="228" t="s">
        <v>81</v>
      </c>
      <c r="R140" s="228" t="s">
        <v>81</v>
      </c>
      <c r="S140" s="137"/>
      <c r="T140" s="137"/>
      <c r="U140" s="137"/>
      <c r="V140" s="106"/>
      <c r="W140" s="106"/>
      <c r="X140" s="106"/>
      <c r="Y140" s="106"/>
      <c r="Z140" s="106"/>
      <c r="AA140" s="106"/>
      <c r="AB140" s="106"/>
      <c r="AC140" s="106"/>
      <c r="AD140" s="106"/>
      <c r="AE140" s="110"/>
      <c r="AF140" s="110"/>
      <c r="AG140" s="110"/>
    </row>
    <row r="141">
      <c r="A141" s="106"/>
      <c r="B141" s="127">
        <f t="shared" si="2"/>
        <v>138</v>
      </c>
      <c r="C141" s="229" t="s">
        <v>881</v>
      </c>
      <c r="D141" s="252" t="s">
        <v>753</v>
      </c>
      <c r="E141" s="256"/>
      <c r="F141" s="257" t="s">
        <v>897</v>
      </c>
      <c r="G141" s="225"/>
      <c r="H141" s="225"/>
      <c r="I141" s="225"/>
      <c r="J141" s="225"/>
      <c r="K141" s="225" t="s">
        <v>173</v>
      </c>
      <c r="L141" s="225" t="s">
        <v>173</v>
      </c>
      <c r="M141" s="234"/>
      <c r="N141" s="226" t="s">
        <v>81</v>
      </c>
      <c r="O141" s="226" t="s">
        <v>81</v>
      </c>
      <c r="P141" s="227" t="s">
        <v>81</v>
      </c>
      <c r="Q141" s="228" t="s">
        <v>81</v>
      </c>
      <c r="R141" s="228" t="s">
        <v>81</v>
      </c>
      <c r="S141" s="137"/>
      <c r="T141" s="137"/>
      <c r="U141" s="137"/>
      <c r="V141" s="106"/>
      <c r="W141" s="106"/>
      <c r="X141" s="106"/>
      <c r="Y141" s="106"/>
      <c r="Z141" s="106"/>
      <c r="AA141" s="106"/>
      <c r="AB141" s="106"/>
      <c r="AC141" s="106"/>
      <c r="AD141" s="106"/>
      <c r="AE141" s="110"/>
      <c r="AF141" s="110"/>
      <c r="AG141" s="110"/>
    </row>
    <row r="142">
      <c r="A142" s="106"/>
      <c r="B142" s="127">
        <f t="shared" si="2"/>
        <v>139</v>
      </c>
      <c r="C142" s="229" t="s">
        <v>881</v>
      </c>
      <c r="D142" s="252" t="s">
        <v>753</v>
      </c>
      <c r="E142" s="258" t="s">
        <v>401</v>
      </c>
      <c r="F142" s="253" t="s">
        <v>898</v>
      </c>
      <c r="G142" s="259" t="s">
        <v>899</v>
      </c>
      <c r="H142" s="259"/>
      <c r="I142" s="259"/>
      <c r="J142" s="259"/>
      <c r="K142" s="259" t="s">
        <v>900</v>
      </c>
      <c r="L142" s="259" t="s">
        <v>320</v>
      </c>
      <c r="M142" s="234"/>
      <c r="N142" s="226" t="s">
        <v>81</v>
      </c>
      <c r="O142" s="226" t="s">
        <v>81</v>
      </c>
      <c r="P142" s="227" t="s">
        <v>81</v>
      </c>
      <c r="Q142" s="228" t="s">
        <v>81</v>
      </c>
      <c r="R142" s="228" t="s">
        <v>81</v>
      </c>
      <c r="S142" s="137"/>
      <c r="T142" s="137"/>
      <c r="U142" s="137"/>
      <c r="V142" s="106"/>
      <c r="W142" s="106"/>
      <c r="X142" s="106"/>
      <c r="Y142" s="106"/>
      <c r="Z142" s="106"/>
      <c r="AA142" s="106"/>
      <c r="AB142" s="106"/>
      <c r="AC142" s="106"/>
      <c r="AD142" s="106"/>
      <c r="AE142" s="110"/>
      <c r="AF142" s="110"/>
      <c r="AG142" s="110"/>
    </row>
    <row r="143">
      <c r="A143" s="106"/>
      <c r="B143" s="127">
        <f t="shared" si="2"/>
        <v>140</v>
      </c>
      <c r="C143" s="229" t="s">
        <v>881</v>
      </c>
      <c r="D143" s="252" t="s">
        <v>753</v>
      </c>
      <c r="E143" s="260"/>
      <c r="F143" s="261"/>
      <c r="G143" s="262" t="s">
        <v>901</v>
      </c>
      <c r="H143" s="262"/>
      <c r="I143" s="262"/>
      <c r="J143" s="262"/>
      <c r="K143" s="263" t="s">
        <v>173</v>
      </c>
      <c r="L143" s="263" t="s">
        <v>173</v>
      </c>
      <c r="M143" s="234"/>
      <c r="N143" s="226" t="s">
        <v>81</v>
      </c>
      <c r="O143" s="226" t="s">
        <v>81</v>
      </c>
      <c r="P143" s="227" t="s">
        <v>81</v>
      </c>
      <c r="Q143" s="228" t="s">
        <v>81</v>
      </c>
      <c r="R143" s="228" t="s">
        <v>81</v>
      </c>
      <c r="S143" s="137"/>
      <c r="T143" s="137"/>
      <c r="U143" s="137"/>
      <c r="V143" s="106"/>
      <c r="W143" s="106"/>
      <c r="X143" s="106"/>
      <c r="Y143" s="106"/>
      <c r="Z143" s="106"/>
      <c r="AA143" s="106"/>
      <c r="AB143" s="106"/>
      <c r="AC143" s="106"/>
      <c r="AD143" s="106"/>
      <c r="AE143" s="110"/>
      <c r="AF143" s="110"/>
      <c r="AG143" s="110"/>
    </row>
    <row r="144">
      <c r="A144" s="106"/>
      <c r="B144" s="127">
        <f t="shared" si="2"/>
        <v>141</v>
      </c>
      <c r="C144" s="229" t="s">
        <v>881</v>
      </c>
      <c r="D144" s="252" t="s">
        <v>753</v>
      </c>
      <c r="E144" s="260"/>
      <c r="F144" s="261"/>
      <c r="G144" s="262" t="s">
        <v>902</v>
      </c>
      <c r="H144" s="262"/>
      <c r="I144" s="262"/>
      <c r="J144" s="262"/>
      <c r="K144" s="263" t="s">
        <v>173</v>
      </c>
      <c r="L144" s="263" t="s">
        <v>173</v>
      </c>
      <c r="M144" s="234"/>
      <c r="N144" s="226" t="s">
        <v>81</v>
      </c>
      <c r="O144" s="226" t="s">
        <v>81</v>
      </c>
      <c r="P144" s="227" t="s">
        <v>81</v>
      </c>
      <c r="Q144" s="228" t="s">
        <v>81</v>
      </c>
      <c r="R144" s="228" t="s">
        <v>81</v>
      </c>
      <c r="S144" s="137"/>
      <c r="T144" s="137"/>
      <c r="U144" s="137"/>
      <c r="V144" s="106"/>
      <c r="W144" s="106"/>
      <c r="X144" s="106"/>
      <c r="Y144" s="106"/>
      <c r="Z144" s="106"/>
      <c r="AA144" s="106"/>
      <c r="AB144" s="106"/>
      <c r="AC144" s="106"/>
      <c r="AD144" s="106"/>
      <c r="AE144" s="110"/>
      <c r="AF144" s="110"/>
      <c r="AG144" s="110"/>
    </row>
    <row r="145">
      <c r="A145" s="106"/>
      <c r="B145" s="127">
        <f t="shared" si="2"/>
        <v>142</v>
      </c>
      <c r="C145" s="229" t="s">
        <v>881</v>
      </c>
      <c r="D145" s="252" t="s">
        <v>753</v>
      </c>
      <c r="E145" s="260"/>
      <c r="F145" s="261"/>
      <c r="G145" s="264" t="s">
        <v>903</v>
      </c>
      <c r="H145" s="264"/>
      <c r="I145" s="264"/>
      <c r="J145" s="264"/>
      <c r="K145" s="263" t="s">
        <v>173</v>
      </c>
      <c r="L145" s="263" t="s">
        <v>173</v>
      </c>
      <c r="M145" s="234"/>
      <c r="N145" s="226" t="s">
        <v>81</v>
      </c>
      <c r="O145" s="226" t="s">
        <v>81</v>
      </c>
      <c r="P145" s="227" t="s">
        <v>81</v>
      </c>
      <c r="Q145" s="228" t="s">
        <v>81</v>
      </c>
      <c r="R145" s="228" t="s">
        <v>81</v>
      </c>
      <c r="S145" s="137"/>
      <c r="T145" s="137"/>
      <c r="U145" s="137"/>
      <c r="V145" s="106"/>
      <c r="W145" s="106"/>
      <c r="X145" s="106"/>
      <c r="Y145" s="106"/>
      <c r="Z145" s="106"/>
      <c r="AA145" s="106"/>
      <c r="AB145" s="106"/>
      <c r="AC145" s="106"/>
      <c r="AD145" s="106"/>
      <c r="AE145" s="110"/>
      <c r="AF145" s="110"/>
      <c r="AG145" s="110"/>
    </row>
    <row r="146">
      <c r="A146" s="106"/>
      <c r="B146" s="127">
        <f t="shared" si="2"/>
        <v>143</v>
      </c>
      <c r="C146" s="229" t="s">
        <v>881</v>
      </c>
      <c r="D146" s="252" t="s">
        <v>753</v>
      </c>
      <c r="E146" s="260"/>
      <c r="F146" s="253" t="s">
        <v>904</v>
      </c>
      <c r="G146" s="224" t="s">
        <v>899</v>
      </c>
      <c r="H146" s="224"/>
      <c r="I146" s="224"/>
      <c r="J146" s="224"/>
      <c r="K146" s="263" t="s">
        <v>173</v>
      </c>
      <c r="L146" s="263" t="s">
        <v>173</v>
      </c>
      <c r="M146" s="234"/>
      <c r="N146" s="226" t="s">
        <v>81</v>
      </c>
      <c r="O146" s="226" t="s">
        <v>81</v>
      </c>
      <c r="P146" s="227" t="s">
        <v>81</v>
      </c>
      <c r="Q146" s="228" t="s">
        <v>81</v>
      </c>
      <c r="R146" s="228" t="s">
        <v>81</v>
      </c>
      <c r="S146" s="137"/>
      <c r="T146" s="137"/>
      <c r="U146" s="137"/>
      <c r="V146" s="106"/>
      <c r="W146" s="106"/>
      <c r="X146" s="106"/>
      <c r="Y146" s="106"/>
      <c r="Z146" s="106"/>
      <c r="AA146" s="106"/>
      <c r="AB146" s="106"/>
      <c r="AC146" s="106"/>
      <c r="AD146" s="106"/>
      <c r="AE146" s="110"/>
      <c r="AF146" s="110"/>
      <c r="AG146" s="110"/>
    </row>
    <row r="147">
      <c r="A147" s="106"/>
      <c r="B147" s="127">
        <f t="shared" si="2"/>
        <v>144</v>
      </c>
      <c r="C147" s="229" t="s">
        <v>881</v>
      </c>
      <c r="D147" s="252" t="s">
        <v>753</v>
      </c>
      <c r="E147" s="260"/>
      <c r="F147" s="261"/>
      <c r="G147" s="262" t="s">
        <v>901</v>
      </c>
      <c r="H147" s="262"/>
      <c r="I147" s="262"/>
      <c r="J147" s="262"/>
      <c r="K147" s="263" t="s">
        <v>173</v>
      </c>
      <c r="L147" s="263" t="s">
        <v>173</v>
      </c>
      <c r="M147" s="234"/>
      <c r="N147" s="226" t="s">
        <v>81</v>
      </c>
      <c r="O147" s="226" t="s">
        <v>81</v>
      </c>
      <c r="P147" s="227" t="s">
        <v>81</v>
      </c>
      <c r="Q147" s="228" t="s">
        <v>81</v>
      </c>
      <c r="R147" s="228" t="s">
        <v>81</v>
      </c>
      <c r="S147" s="137"/>
      <c r="T147" s="137"/>
      <c r="U147" s="137"/>
      <c r="V147" s="106"/>
      <c r="W147" s="106"/>
      <c r="X147" s="106"/>
      <c r="Y147" s="106"/>
      <c r="Z147" s="106"/>
      <c r="AA147" s="106"/>
      <c r="AB147" s="106"/>
      <c r="AC147" s="106"/>
      <c r="AD147" s="106"/>
      <c r="AE147" s="110"/>
      <c r="AF147" s="110"/>
      <c r="AG147" s="110"/>
    </row>
    <row r="148">
      <c r="A148" s="106"/>
      <c r="B148" s="127">
        <f t="shared" si="2"/>
        <v>145</v>
      </c>
      <c r="C148" s="229" t="s">
        <v>881</v>
      </c>
      <c r="D148" s="252" t="s">
        <v>753</v>
      </c>
      <c r="E148" s="260"/>
      <c r="F148" s="261"/>
      <c r="G148" s="262" t="s">
        <v>902</v>
      </c>
      <c r="H148" s="262"/>
      <c r="I148" s="262"/>
      <c r="J148" s="262"/>
      <c r="K148" s="263" t="s">
        <v>173</v>
      </c>
      <c r="L148" s="263" t="s">
        <v>173</v>
      </c>
      <c r="M148" s="234"/>
      <c r="N148" s="226" t="s">
        <v>81</v>
      </c>
      <c r="O148" s="226" t="s">
        <v>81</v>
      </c>
      <c r="P148" s="227" t="s">
        <v>81</v>
      </c>
      <c r="Q148" s="228" t="s">
        <v>81</v>
      </c>
      <c r="R148" s="228" t="s">
        <v>81</v>
      </c>
      <c r="S148" s="137"/>
      <c r="T148" s="137"/>
      <c r="U148" s="137"/>
      <c r="V148" s="106"/>
      <c r="W148" s="106"/>
      <c r="X148" s="106"/>
      <c r="Y148" s="106"/>
      <c r="Z148" s="106"/>
      <c r="AA148" s="106"/>
      <c r="AB148" s="106"/>
      <c r="AC148" s="106"/>
      <c r="AD148" s="106"/>
      <c r="AE148" s="110"/>
      <c r="AF148" s="110"/>
      <c r="AG148" s="110"/>
    </row>
    <row r="149">
      <c r="A149" s="106"/>
      <c r="B149" s="127">
        <f t="shared" si="2"/>
        <v>146</v>
      </c>
      <c r="C149" s="229" t="s">
        <v>881</v>
      </c>
      <c r="D149" s="252" t="s">
        <v>753</v>
      </c>
      <c r="E149" s="265"/>
      <c r="F149" s="231"/>
      <c r="G149" s="264" t="s">
        <v>903</v>
      </c>
      <c r="H149" s="264"/>
      <c r="I149" s="264"/>
      <c r="J149" s="264"/>
      <c r="K149" s="263" t="s">
        <v>173</v>
      </c>
      <c r="L149" s="263" t="s">
        <v>173</v>
      </c>
      <c r="M149" s="234"/>
      <c r="N149" s="226" t="s">
        <v>81</v>
      </c>
      <c r="O149" s="226" t="s">
        <v>81</v>
      </c>
      <c r="P149" s="227" t="s">
        <v>81</v>
      </c>
      <c r="Q149" s="228" t="s">
        <v>81</v>
      </c>
      <c r="R149" s="228" t="s">
        <v>81</v>
      </c>
      <c r="S149" s="137"/>
      <c r="T149" s="137"/>
      <c r="U149" s="137"/>
      <c r="V149" s="106"/>
      <c r="W149" s="106"/>
      <c r="X149" s="106"/>
      <c r="Y149" s="106"/>
      <c r="Z149" s="106"/>
      <c r="AA149" s="106"/>
      <c r="AB149" s="106"/>
      <c r="AC149" s="106"/>
      <c r="AD149" s="106"/>
      <c r="AE149" s="110"/>
      <c r="AF149" s="110"/>
      <c r="AG149" s="110"/>
    </row>
    <row r="150">
      <c r="A150" s="106"/>
      <c r="B150" s="127">
        <f t="shared" si="2"/>
        <v>147</v>
      </c>
      <c r="C150" s="229" t="s">
        <v>881</v>
      </c>
      <c r="D150" s="252" t="s">
        <v>753</v>
      </c>
      <c r="E150" s="266" t="s">
        <v>400</v>
      </c>
      <c r="F150" s="254" t="s">
        <v>905</v>
      </c>
      <c r="G150" s="267"/>
      <c r="H150" s="267"/>
      <c r="I150" s="267"/>
      <c r="J150" s="267"/>
      <c r="K150" s="268" t="s">
        <v>86</v>
      </c>
      <c r="L150" s="234"/>
      <c r="M150" s="234"/>
      <c r="N150" s="226" t="s">
        <v>81</v>
      </c>
      <c r="O150" s="226" t="s">
        <v>81</v>
      </c>
      <c r="P150" s="227" t="s">
        <v>81</v>
      </c>
      <c r="Q150" s="228" t="s">
        <v>81</v>
      </c>
      <c r="R150" s="228" t="s">
        <v>81</v>
      </c>
      <c r="S150" s="137"/>
      <c r="T150" s="137"/>
      <c r="U150" s="137"/>
      <c r="V150" s="106"/>
      <c r="W150" s="106"/>
      <c r="X150" s="106"/>
      <c r="Y150" s="106"/>
      <c r="Z150" s="106"/>
      <c r="AA150" s="106"/>
      <c r="AB150" s="106"/>
      <c r="AC150" s="106"/>
      <c r="AD150" s="106"/>
      <c r="AE150" s="110"/>
      <c r="AF150" s="110"/>
      <c r="AG150" s="110"/>
    </row>
    <row r="151">
      <c r="A151" s="106"/>
      <c r="B151" s="127">
        <f t="shared" si="2"/>
        <v>148</v>
      </c>
      <c r="C151" s="229" t="s">
        <v>881</v>
      </c>
      <c r="D151" s="252" t="s">
        <v>753</v>
      </c>
      <c r="E151" s="253" t="s">
        <v>402</v>
      </c>
      <c r="F151" s="264" t="s">
        <v>862</v>
      </c>
      <c r="G151" s="269" t="s">
        <v>906</v>
      </c>
      <c r="H151" s="230"/>
      <c r="I151" s="233"/>
      <c r="J151" s="233"/>
      <c r="K151" s="259" t="s">
        <v>907</v>
      </c>
      <c r="L151" s="263" t="s">
        <v>908</v>
      </c>
      <c r="M151" s="234"/>
      <c r="N151" s="226" t="s">
        <v>81</v>
      </c>
      <c r="O151" s="226" t="s">
        <v>81</v>
      </c>
      <c r="P151" s="227" t="s">
        <v>81</v>
      </c>
      <c r="Q151" s="228" t="s">
        <v>81</v>
      </c>
      <c r="R151" s="228" t="s">
        <v>81</v>
      </c>
      <c r="S151" s="137"/>
      <c r="T151" s="137"/>
      <c r="U151" s="137"/>
      <c r="V151" s="106"/>
      <c r="W151" s="106"/>
      <c r="X151" s="106"/>
      <c r="Y151" s="106"/>
      <c r="Z151" s="106"/>
      <c r="AA151" s="106"/>
      <c r="AB151" s="106"/>
      <c r="AC151" s="106"/>
      <c r="AD151" s="106"/>
      <c r="AE151" s="110"/>
      <c r="AF151" s="110"/>
      <c r="AG151" s="110"/>
    </row>
    <row r="152">
      <c r="A152" s="106"/>
      <c r="B152" s="127">
        <f t="shared" si="2"/>
        <v>149</v>
      </c>
      <c r="C152" s="229" t="s">
        <v>881</v>
      </c>
      <c r="D152" s="252" t="s">
        <v>753</v>
      </c>
      <c r="E152" s="270"/>
      <c r="F152" s="106"/>
      <c r="G152" s="271" t="s">
        <v>909</v>
      </c>
      <c r="H152" s="272" t="s">
        <v>218</v>
      </c>
      <c r="I152" s="224" t="s">
        <v>910</v>
      </c>
      <c r="J152" s="224" t="s">
        <v>910</v>
      </c>
      <c r="K152" s="259" t="s">
        <v>911</v>
      </c>
      <c r="L152" s="259" t="s">
        <v>320</v>
      </c>
      <c r="M152" s="234"/>
      <c r="N152" s="226" t="s">
        <v>81</v>
      </c>
      <c r="O152" s="226" t="s">
        <v>81</v>
      </c>
      <c r="P152" s="227" t="s">
        <v>81</v>
      </c>
      <c r="Q152" s="228" t="s">
        <v>81</v>
      </c>
      <c r="R152" s="228" t="s">
        <v>81</v>
      </c>
      <c r="S152" s="137"/>
      <c r="T152" s="137"/>
      <c r="U152" s="137"/>
      <c r="V152" s="106"/>
      <c r="W152" s="106"/>
      <c r="X152" s="106"/>
      <c r="Y152" s="106"/>
      <c r="Z152" s="106"/>
      <c r="AA152" s="106"/>
      <c r="AB152" s="106"/>
      <c r="AC152" s="106"/>
      <c r="AD152" s="106"/>
      <c r="AE152" s="110"/>
      <c r="AF152" s="110"/>
      <c r="AG152" s="110"/>
    </row>
    <row r="153">
      <c r="A153" s="106"/>
      <c r="B153" s="127">
        <f t="shared" si="2"/>
        <v>150</v>
      </c>
      <c r="C153" s="229" t="s">
        <v>881</v>
      </c>
      <c r="D153" s="252" t="s">
        <v>753</v>
      </c>
      <c r="E153" s="270"/>
      <c r="F153" s="224"/>
      <c r="G153" s="224"/>
      <c r="H153" s="224"/>
      <c r="I153" s="267" t="s">
        <v>912</v>
      </c>
      <c r="J153" s="267" t="s">
        <v>912</v>
      </c>
      <c r="K153" s="268" t="s">
        <v>86</v>
      </c>
      <c r="L153" s="234"/>
      <c r="M153" s="234"/>
      <c r="N153" s="226" t="s">
        <v>81</v>
      </c>
      <c r="O153" s="226" t="s">
        <v>81</v>
      </c>
      <c r="P153" s="227" t="s">
        <v>81</v>
      </c>
      <c r="Q153" s="228" t="s">
        <v>81</v>
      </c>
      <c r="R153" s="228" t="s">
        <v>81</v>
      </c>
      <c r="S153" s="137"/>
      <c r="T153" s="137"/>
      <c r="U153" s="137"/>
      <c r="V153" s="106"/>
      <c r="W153" s="106"/>
      <c r="X153" s="106"/>
      <c r="Y153" s="106"/>
      <c r="Z153" s="106"/>
      <c r="AA153" s="106"/>
      <c r="AB153" s="106"/>
      <c r="AC153" s="106"/>
      <c r="AD153" s="106"/>
      <c r="AE153" s="110"/>
      <c r="AF153" s="110"/>
      <c r="AG153" s="110"/>
    </row>
    <row r="154">
      <c r="A154" s="106"/>
      <c r="B154" s="127">
        <f t="shared" si="2"/>
        <v>151</v>
      </c>
      <c r="C154" s="229" t="s">
        <v>881</v>
      </c>
      <c r="D154" s="252" t="s">
        <v>753</v>
      </c>
      <c r="E154" s="270"/>
      <c r="F154" s="224"/>
      <c r="G154" s="224"/>
      <c r="H154" s="267" t="s">
        <v>198</v>
      </c>
      <c r="I154" s="224" t="s">
        <v>910</v>
      </c>
      <c r="J154" s="224" t="s">
        <v>910</v>
      </c>
      <c r="K154" s="259" t="s">
        <v>913</v>
      </c>
      <c r="L154" s="263" t="s">
        <v>173</v>
      </c>
      <c r="M154" s="234"/>
      <c r="N154" s="226" t="s">
        <v>81</v>
      </c>
      <c r="O154" s="226" t="s">
        <v>81</v>
      </c>
      <c r="P154" s="227" t="s">
        <v>81</v>
      </c>
      <c r="Q154" s="228" t="s">
        <v>81</v>
      </c>
      <c r="R154" s="228" t="s">
        <v>81</v>
      </c>
      <c r="S154" s="137"/>
      <c r="T154" s="137"/>
      <c r="U154" s="137"/>
      <c r="V154" s="106"/>
      <c r="W154" s="106"/>
      <c r="X154" s="106"/>
      <c r="Y154" s="106"/>
      <c r="Z154" s="106"/>
      <c r="AA154" s="106"/>
      <c r="AB154" s="106"/>
      <c r="AC154" s="106"/>
      <c r="AD154" s="106"/>
      <c r="AE154" s="110"/>
      <c r="AF154" s="110"/>
      <c r="AG154" s="110"/>
    </row>
    <row r="155">
      <c r="A155" s="106"/>
      <c r="B155" s="127">
        <f t="shared" si="2"/>
        <v>152</v>
      </c>
      <c r="C155" s="229" t="s">
        <v>881</v>
      </c>
      <c r="D155" s="252" t="s">
        <v>753</v>
      </c>
      <c r="E155" s="270"/>
      <c r="F155" s="224"/>
      <c r="G155" s="224"/>
      <c r="H155" s="224"/>
      <c r="I155" s="267" t="s">
        <v>912</v>
      </c>
      <c r="J155" s="267" t="s">
        <v>912</v>
      </c>
      <c r="K155" s="268" t="s">
        <v>86</v>
      </c>
      <c r="L155" s="234"/>
      <c r="M155" s="234"/>
      <c r="N155" s="226" t="s">
        <v>81</v>
      </c>
      <c r="O155" s="226" t="s">
        <v>81</v>
      </c>
      <c r="P155" s="227" t="s">
        <v>81</v>
      </c>
      <c r="Q155" s="228" t="s">
        <v>81</v>
      </c>
      <c r="R155" s="228" t="s">
        <v>81</v>
      </c>
      <c r="S155" s="137"/>
      <c r="T155" s="137"/>
      <c r="U155" s="137"/>
      <c r="V155" s="106"/>
      <c r="W155" s="106"/>
      <c r="X155" s="106"/>
      <c r="Y155" s="106"/>
      <c r="Z155" s="106"/>
      <c r="AA155" s="106"/>
      <c r="AB155" s="106"/>
      <c r="AC155" s="106"/>
      <c r="AD155" s="106"/>
      <c r="AE155" s="110"/>
      <c r="AF155" s="110"/>
      <c r="AG155" s="110"/>
    </row>
    <row r="156">
      <c r="A156" s="106"/>
      <c r="B156" s="127">
        <f t="shared" si="2"/>
        <v>153</v>
      </c>
      <c r="C156" s="229" t="s">
        <v>881</v>
      </c>
      <c r="D156" s="252" t="s">
        <v>753</v>
      </c>
      <c r="E156" s="270"/>
      <c r="F156" s="273" t="s">
        <v>914</v>
      </c>
      <c r="G156" s="274" t="s">
        <v>915</v>
      </c>
      <c r="H156" s="239"/>
      <c r="I156" s="224"/>
      <c r="J156" s="224"/>
      <c r="K156" s="259" t="s">
        <v>916</v>
      </c>
      <c r="L156" s="263" t="s">
        <v>908</v>
      </c>
      <c r="M156" s="234"/>
      <c r="N156" s="226" t="s">
        <v>81</v>
      </c>
      <c r="O156" s="226" t="s">
        <v>81</v>
      </c>
      <c r="P156" s="227" t="s">
        <v>81</v>
      </c>
      <c r="Q156" s="228" t="s">
        <v>81</v>
      </c>
      <c r="R156" s="228" t="s">
        <v>81</v>
      </c>
      <c r="S156" s="137"/>
      <c r="T156" s="137"/>
      <c r="U156" s="137"/>
      <c r="V156" s="106"/>
      <c r="W156" s="106"/>
      <c r="X156" s="106"/>
      <c r="Y156" s="106"/>
      <c r="Z156" s="106"/>
      <c r="AA156" s="106"/>
      <c r="AB156" s="106"/>
      <c r="AC156" s="106"/>
      <c r="AD156" s="106"/>
      <c r="AE156" s="110"/>
      <c r="AF156" s="110"/>
      <c r="AG156" s="110"/>
    </row>
    <row r="157">
      <c r="A157" s="106"/>
      <c r="B157" s="127">
        <f t="shared" si="2"/>
        <v>154</v>
      </c>
      <c r="C157" s="229" t="s">
        <v>881</v>
      </c>
      <c r="D157" s="252" t="s">
        <v>753</v>
      </c>
      <c r="E157" s="270"/>
      <c r="F157" s="275"/>
      <c r="G157" s="269" t="s">
        <v>917</v>
      </c>
      <c r="H157" s="276" t="s">
        <v>918</v>
      </c>
      <c r="I157" s="224"/>
      <c r="J157" s="224"/>
      <c r="K157" s="259" t="s">
        <v>919</v>
      </c>
      <c r="L157" s="259" t="s">
        <v>320</v>
      </c>
      <c r="M157" s="234"/>
      <c r="N157" s="226" t="s">
        <v>81</v>
      </c>
      <c r="O157" s="226" t="s">
        <v>81</v>
      </c>
      <c r="P157" s="227" t="s">
        <v>81</v>
      </c>
      <c r="Q157" s="228" t="s">
        <v>81</v>
      </c>
      <c r="R157" s="228" t="s">
        <v>81</v>
      </c>
      <c r="S157" s="137"/>
      <c r="T157" s="137"/>
      <c r="U157" s="137"/>
      <c r="V157" s="106"/>
      <c r="W157" s="106"/>
      <c r="X157" s="106"/>
      <c r="Y157" s="106"/>
      <c r="Z157" s="106"/>
      <c r="AA157" s="106"/>
      <c r="AB157" s="106"/>
      <c r="AC157" s="106"/>
      <c r="AD157" s="106"/>
      <c r="AE157" s="110"/>
      <c r="AF157" s="110"/>
      <c r="AG157" s="110"/>
    </row>
    <row r="158">
      <c r="A158" s="106"/>
      <c r="B158" s="127">
        <f t="shared" si="2"/>
        <v>155</v>
      </c>
      <c r="C158" s="229" t="s">
        <v>881</v>
      </c>
      <c r="D158" s="252" t="s">
        <v>753</v>
      </c>
      <c r="E158" s="270"/>
      <c r="F158" s="277"/>
      <c r="G158" s="106"/>
      <c r="H158" s="276" t="s">
        <v>920</v>
      </c>
      <c r="I158" s="224"/>
      <c r="J158" s="224"/>
      <c r="K158" s="259" t="s">
        <v>921</v>
      </c>
      <c r="L158" s="263" t="s">
        <v>173</v>
      </c>
      <c r="M158" s="234"/>
      <c r="N158" s="226" t="s">
        <v>81</v>
      </c>
      <c r="O158" s="226" t="s">
        <v>81</v>
      </c>
      <c r="P158" s="227" t="s">
        <v>81</v>
      </c>
      <c r="Q158" s="228" t="s">
        <v>81</v>
      </c>
      <c r="R158" s="228" t="s">
        <v>81</v>
      </c>
      <c r="S158" s="137"/>
      <c r="T158" s="137"/>
      <c r="U158" s="137"/>
      <c r="V158" s="106"/>
      <c r="W158" s="106"/>
      <c r="X158" s="106"/>
      <c r="Y158" s="106"/>
      <c r="Z158" s="106"/>
      <c r="AA158" s="106"/>
      <c r="AB158" s="106"/>
      <c r="AC158" s="106"/>
      <c r="AD158" s="106"/>
      <c r="AE158" s="110"/>
      <c r="AF158" s="110"/>
      <c r="AG158" s="110"/>
    </row>
    <row r="159">
      <c r="A159" s="106"/>
      <c r="B159" s="127">
        <f t="shared" si="2"/>
        <v>156</v>
      </c>
      <c r="C159" s="229" t="s">
        <v>881</v>
      </c>
      <c r="D159" s="252" t="s">
        <v>753</v>
      </c>
      <c r="E159" s="270"/>
      <c r="F159" s="264" t="s">
        <v>922</v>
      </c>
      <c r="G159" s="276" t="s">
        <v>915</v>
      </c>
      <c r="H159" s="233"/>
      <c r="I159" s="224"/>
      <c r="J159" s="224"/>
      <c r="K159" s="259" t="s">
        <v>923</v>
      </c>
      <c r="L159" s="263" t="s">
        <v>908</v>
      </c>
      <c r="M159" s="234"/>
      <c r="N159" s="226" t="s">
        <v>81</v>
      </c>
      <c r="O159" s="226" t="s">
        <v>81</v>
      </c>
      <c r="P159" s="227" t="s">
        <v>81</v>
      </c>
      <c r="Q159" s="228" t="s">
        <v>81</v>
      </c>
      <c r="R159" s="228" t="s">
        <v>81</v>
      </c>
      <c r="S159" s="137"/>
      <c r="T159" s="137"/>
      <c r="U159" s="137"/>
      <c r="V159" s="106"/>
      <c r="W159" s="106"/>
      <c r="X159" s="106"/>
      <c r="Y159" s="106"/>
      <c r="Z159" s="106"/>
      <c r="AA159" s="106"/>
      <c r="AB159" s="106"/>
      <c r="AC159" s="106"/>
      <c r="AD159" s="106"/>
      <c r="AE159" s="110"/>
      <c r="AF159" s="110"/>
      <c r="AG159" s="110"/>
    </row>
    <row r="160">
      <c r="A160" s="106"/>
      <c r="B160" s="127">
        <f t="shared" si="2"/>
        <v>157</v>
      </c>
      <c r="C160" s="229" t="s">
        <v>881</v>
      </c>
      <c r="D160" s="252" t="s">
        <v>753</v>
      </c>
      <c r="E160" s="270"/>
      <c r="F160" s="275"/>
      <c r="G160" s="269" t="s">
        <v>917</v>
      </c>
      <c r="H160" s="276" t="s">
        <v>918</v>
      </c>
      <c r="I160" s="224"/>
      <c r="J160" s="224"/>
      <c r="K160" s="259" t="s">
        <v>924</v>
      </c>
      <c r="L160" s="259" t="s">
        <v>320</v>
      </c>
      <c r="M160" s="234"/>
      <c r="N160" s="226" t="s">
        <v>81</v>
      </c>
      <c r="O160" s="226" t="s">
        <v>81</v>
      </c>
      <c r="P160" s="227" t="s">
        <v>81</v>
      </c>
      <c r="Q160" s="228" t="s">
        <v>81</v>
      </c>
      <c r="R160" s="228" t="s">
        <v>81</v>
      </c>
      <c r="S160" s="137"/>
      <c r="T160" s="137"/>
      <c r="U160" s="137"/>
      <c r="V160" s="106"/>
      <c r="W160" s="106"/>
      <c r="X160" s="106"/>
      <c r="Y160" s="106"/>
      <c r="Z160" s="106"/>
      <c r="AA160" s="106"/>
      <c r="AB160" s="106"/>
      <c r="AC160" s="106"/>
      <c r="AD160" s="106"/>
      <c r="AE160" s="110"/>
      <c r="AF160" s="110"/>
      <c r="AG160" s="110"/>
    </row>
    <row r="161">
      <c r="A161" s="106"/>
      <c r="B161" s="127">
        <f t="shared" si="2"/>
        <v>158</v>
      </c>
      <c r="C161" s="229" t="s">
        <v>881</v>
      </c>
      <c r="D161" s="252" t="s">
        <v>753</v>
      </c>
      <c r="E161" s="270"/>
      <c r="F161" s="277"/>
      <c r="G161" s="106"/>
      <c r="H161" s="276" t="s">
        <v>920</v>
      </c>
      <c r="I161" s="224"/>
      <c r="J161" s="224"/>
      <c r="K161" s="259" t="s">
        <v>925</v>
      </c>
      <c r="L161" s="263" t="s">
        <v>173</v>
      </c>
      <c r="M161" s="234"/>
      <c r="N161" s="226" t="s">
        <v>81</v>
      </c>
      <c r="O161" s="226" t="s">
        <v>81</v>
      </c>
      <c r="P161" s="227" t="s">
        <v>81</v>
      </c>
      <c r="Q161" s="228" t="s">
        <v>81</v>
      </c>
      <c r="R161" s="228" t="s">
        <v>81</v>
      </c>
      <c r="S161" s="137"/>
      <c r="T161" s="137"/>
      <c r="U161" s="137"/>
      <c r="V161" s="106"/>
      <c r="W161" s="106"/>
      <c r="X161" s="106"/>
      <c r="Y161" s="106"/>
      <c r="Z161" s="106"/>
      <c r="AA161" s="106"/>
      <c r="AB161" s="106"/>
      <c r="AC161" s="106"/>
      <c r="AD161" s="106"/>
      <c r="AE161" s="110"/>
      <c r="AF161" s="110"/>
      <c r="AG161" s="110"/>
    </row>
    <row r="162">
      <c r="A162" s="106"/>
      <c r="B162" s="127">
        <f t="shared" si="2"/>
        <v>159</v>
      </c>
      <c r="C162" s="229" t="s">
        <v>881</v>
      </c>
      <c r="D162" s="252" t="s">
        <v>753</v>
      </c>
      <c r="E162" s="270"/>
      <c r="F162" s="264" t="s">
        <v>873</v>
      </c>
      <c r="G162" s="276" t="s">
        <v>915</v>
      </c>
      <c r="H162" s="233"/>
      <c r="I162" s="224"/>
      <c r="J162" s="224"/>
      <c r="K162" s="259" t="s">
        <v>926</v>
      </c>
      <c r="L162" s="263" t="s">
        <v>927</v>
      </c>
      <c r="M162" s="234"/>
      <c r="N162" s="226" t="s">
        <v>81</v>
      </c>
      <c r="O162" s="226" t="s">
        <v>81</v>
      </c>
      <c r="P162" s="227" t="s">
        <v>81</v>
      </c>
      <c r="Q162" s="228" t="s">
        <v>81</v>
      </c>
      <c r="R162" s="228" t="s">
        <v>81</v>
      </c>
      <c r="S162" s="137"/>
      <c r="T162" s="137"/>
      <c r="U162" s="137"/>
      <c r="V162" s="106"/>
      <c r="W162" s="106"/>
      <c r="X162" s="106"/>
      <c r="Y162" s="106"/>
      <c r="Z162" s="106"/>
      <c r="AA162" s="106"/>
      <c r="AB162" s="106"/>
      <c r="AC162" s="106"/>
      <c r="AD162" s="106"/>
      <c r="AE162" s="110"/>
      <c r="AF162" s="110"/>
      <c r="AG162" s="110"/>
    </row>
    <row r="163">
      <c r="A163" s="106"/>
      <c r="B163" s="127">
        <f t="shared" si="2"/>
        <v>160</v>
      </c>
      <c r="C163" s="229" t="s">
        <v>881</v>
      </c>
      <c r="D163" s="252" t="s">
        <v>753</v>
      </c>
      <c r="E163" s="270"/>
      <c r="F163" s="275"/>
      <c r="G163" s="269" t="s">
        <v>917</v>
      </c>
      <c r="H163" s="276" t="s">
        <v>918</v>
      </c>
      <c r="I163" s="224"/>
      <c r="J163" s="224"/>
      <c r="K163" s="259" t="s">
        <v>928</v>
      </c>
      <c r="L163" s="259" t="s">
        <v>929</v>
      </c>
      <c r="M163" s="234"/>
      <c r="N163" s="226" t="s">
        <v>81</v>
      </c>
      <c r="O163" s="226" t="s">
        <v>81</v>
      </c>
      <c r="P163" s="227" t="s">
        <v>81</v>
      </c>
      <c r="Q163" s="228" t="s">
        <v>81</v>
      </c>
      <c r="R163" s="228" t="s">
        <v>81</v>
      </c>
      <c r="S163" s="137"/>
      <c r="T163" s="137"/>
      <c r="U163" s="137"/>
      <c r="V163" s="106"/>
      <c r="W163" s="106"/>
      <c r="X163" s="106"/>
      <c r="Y163" s="106"/>
      <c r="Z163" s="106"/>
      <c r="AA163" s="106"/>
      <c r="AB163" s="106"/>
      <c r="AC163" s="106"/>
      <c r="AD163" s="106"/>
      <c r="AE163" s="110"/>
      <c r="AF163" s="110"/>
      <c r="AG163" s="110"/>
    </row>
    <row r="164">
      <c r="A164" s="106"/>
      <c r="B164" s="127">
        <f t="shared" si="2"/>
        <v>161</v>
      </c>
      <c r="C164" s="229" t="s">
        <v>881</v>
      </c>
      <c r="D164" s="252" t="s">
        <v>753</v>
      </c>
      <c r="E164" s="270"/>
      <c r="F164" s="277"/>
      <c r="G164" s="106"/>
      <c r="H164" s="276" t="s">
        <v>920</v>
      </c>
      <c r="I164" s="224"/>
      <c r="J164" s="224"/>
      <c r="K164" s="259" t="s">
        <v>930</v>
      </c>
      <c r="L164" s="263" t="s">
        <v>173</v>
      </c>
      <c r="M164" s="234"/>
      <c r="N164" s="226" t="s">
        <v>81</v>
      </c>
      <c r="O164" s="226" t="s">
        <v>81</v>
      </c>
      <c r="P164" s="227" t="s">
        <v>81</v>
      </c>
      <c r="Q164" s="228" t="s">
        <v>81</v>
      </c>
      <c r="R164" s="228" t="s">
        <v>81</v>
      </c>
      <c r="S164" s="137"/>
      <c r="T164" s="137"/>
      <c r="U164" s="137"/>
      <c r="V164" s="106"/>
      <c r="W164" s="106"/>
      <c r="X164" s="106"/>
      <c r="Y164" s="106"/>
      <c r="Z164" s="106"/>
      <c r="AA164" s="106"/>
      <c r="AB164" s="106"/>
      <c r="AC164" s="106"/>
      <c r="AD164" s="106"/>
      <c r="AE164" s="110"/>
      <c r="AF164" s="110"/>
      <c r="AG164" s="110"/>
    </row>
    <row r="165">
      <c r="A165" s="106"/>
      <c r="B165" s="127">
        <f t="shared" si="2"/>
        <v>162</v>
      </c>
      <c r="C165" s="229" t="s">
        <v>881</v>
      </c>
      <c r="D165" s="252" t="s">
        <v>753</v>
      </c>
      <c r="E165" s="270"/>
      <c r="F165" s="264" t="s">
        <v>875</v>
      </c>
      <c r="G165" s="276" t="s">
        <v>915</v>
      </c>
      <c r="H165" s="233"/>
      <c r="I165" s="224"/>
      <c r="J165" s="224"/>
      <c r="K165" s="259" t="s">
        <v>931</v>
      </c>
      <c r="L165" s="263" t="s">
        <v>908</v>
      </c>
      <c r="M165" s="234"/>
      <c r="N165" s="226" t="s">
        <v>81</v>
      </c>
      <c r="O165" s="226" t="s">
        <v>81</v>
      </c>
      <c r="P165" s="227" t="s">
        <v>81</v>
      </c>
      <c r="Q165" s="228" t="s">
        <v>81</v>
      </c>
      <c r="R165" s="228" t="s">
        <v>81</v>
      </c>
      <c r="S165" s="137"/>
      <c r="T165" s="137"/>
      <c r="U165" s="137"/>
      <c r="V165" s="106"/>
      <c r="W165" s="106"/>
      <c r="X165" s="106"/>
      <c r="Y165" s="106"/>
      <c r="Z165" s="106"/>
      <c r="AA165" s="106"/>
      <c r="AB165" s="106"/>
      <c r="AC165" s="106"/>
      <c r="AD165" s="106"/>
      <c r="AE165" s="110"/>
      <c r="AF165" s="110"/>
      <c r="AG165" s="110"/>
    </row>
    <row r="166">
      <c r="A166" s="106"/>
      <c r="B166" s="127">
        <f t="shared" si="2"/>
        <v>163</v>
      </c>
      <c r="C166" s="229" t="s">
        <v>881</v>
      </c>
      <c r="D166" s="252" t="s">
        <v>753</v>
      </c>
      <c r="E166" s="270"/>
      <c r="F166" s="275"/>
      <c r="G166" s="269" t="s">
        <v>917</v>
      </c>
      <c r="H166" s="276" t="s">
        <v>918</v>
      </c>
      <c r="I166" s="224"/>
      <c r="J166" s="224"/>
      <c r="K166" s="259" t="s">
        <v>932</v>
      </c>
      <c r="L166" s="259" t="s">
        <v>320</v>
      </c>
      <c r="M166" s="234"/>
      <c r="N166" s="226" t="s">
        <v>81</v>
      </c>
      <c r="O166" s="226" t="s">
        <v>81</v>
      </c>
      <c r="P166" s="227" t="s">
        <v>81</v>
      </c>
      <c r="Q166" s="228" t="s">
        <v>81</v>
      </c>
      <c r="R166" s="228" t="s">
        <v>81</v>
      </c>
      <c r="S166" s="137"/>
      <c r="T166" s="137"/>
      <c r="U166" s="137"/>
      <c r="V166" s="106"/>
      <c r="W166" s="106"/>
      <c r="X166" s="106"/>
      <c r="Y166" s="106"/>
      <c r="Z166" s="106"/>
      <c r="AA166" s="106"/>
      <c r="AB166" s="106"/>
      <c r="AC166" s="106"/>
      <c r="AD166" s="106"/>
      <c r="AE166" s="110"/>
      <c r="AF166" s="110"/>
      <c r="AG166" s="110"/>
    </row>
    <row r="167">
      <c r="A167" s="106"/>
      <c r="B167" s="127">
        <f t="shared" si="2"/>
        <v>164</v>
      </c>
      <c r="C167" s="229" t="s">
        <v>881</v>
      </c>
      <c r="D167" s="252" t="s">
        <v>753</v>
      </c>
      <c r="E167" s="270"/>
      <c r="F167" s="277"/>
      <c r="G167" s="106"/>
      <c r="H167" s="276" t="s">
        <v>920</v>
      </c>
      <c r="I167" s="224"/>
      <c r="J167" s="224"/>
      <c r="K167" s="259" t="s">
        <v>933</v>
      </c>
      <c r="L167" s="263" t="s">
        <v>173</v>
      </c>
      <c r="M167" s="234"/>
      <c r="N167" s="226" t="s">
        <v>81</v>
      </c>
      <c r="O167" s="226" t="s">
        <v>81</v>
      </c>
      <c r="P167" s="227" t="s">
        <v>81</v>
      </c>
      <c r="Q167" s="228" t="s">
        <v>81</v>
      </c>
      <c r="R167" s="228" t="s">
        <v>81</v>
      </c>
      <c r="S167" s="137"/>
      <c r="T167" s="137"/>
      <c r="U167" s="137"/>
      <c r="V167" s="106"/>
      <c r="W167" s="106"/>
      <c r="X167" s="106"/>
      <c r="Y167" s="106"/>
      <c r="Z167" s="106"/>
      <c r="AA167" s="106"/>
      <c r="AB167" s="106"/>
      <c r="AC167" s="106"/>
      <c r="AD167" s="106"/>
      <c r="AE167" s="110"/>
      <c r="AF167" s="110"/>
      <c r="AG167" s="110"/>
    </row>
    <row r="168">
      <c r="A168" s="106"/>
      <c r="B168" s="127">
        <f t="shared" si="2"/>
        <v>165</v>
      </c>
      <c r="C168" s="229" t="s">
        <v>881</v>
      </c>
      <c r="D168" s="252" t="s">
        <v>753</v>
      </c>
      <c r="E168" s="270"/>
      <c r="F168" s="264" t="s">
        <v>934</v>
      </c>
      <c r="G168" s="272" t="s">
        <v>935</v>
      </c>
      <c r="H168" s="278" t="s">
        <v>936</v>
      </c>
      <c r="I168" s="224"/>
      <c r="J168" s="224"/>
      <c r="K168" s="259" t="s">
        <v>937</v>
      </c>
      <c r="L168" s="259" t="s">
        <v>320</v>
      </c>
      <c r="M168" s="234"/>
      <c r="N168" s="226" t="s">
        <v>81</v>
      </c>
      <c r="O168" s="226" t="s">
        <v>81</v>
      </c>
      <c r="P168" s="227" t="s">
        <v>81</v>
      </c>
      <c r="Q168" s="228" t="s">
        <v>81</v>
      </c>
      <c r="R168" s="228" t="s">
        <v>81</v>
      </c>
      <c r="S168" s="137"/>
      <c r="T168" s="137"/>
      <c r="U168" s="137"/>
      <c r="V168" s="106"/>
      <c r="W168" s="106"/>
      <c r="X168" s="106"/>
      <c r="Y168" s="106"/>
      <c r="Z168" s="106"/>
      <c r="AA168" s="106"/>
      <c r="AB168" s="106"/>
      <c r="AC168" s="106"/>
      <c r="AD168" s="106"/>
      <c r="AE168" s="110"/>
      <c r="AF168" s="110"/>
      <c r="AG168" s="110"/>
    </row>
    <row r="169">
      <c r="A169" s="106"/>
      <c r="B169" s="127">
        <f t="shared" si="2"/>
        <v>166</v>
      </c>
      <c r="C169" s="229" t="s">
        <v>881</v>
      </c>
      <c r="D169" s="252" t="s">
        <v>753</v>
      </c>
      <c r="E169" s="270"/>
      <c r="F169" s="275"/>
      <c r="G169" s="239"/>
      <c r="H169" s="278" t="s">
        <v>938</v>
      </c>
      <c r="I169" s="224"/>
      <c r="J169" s="224"/>
      <c r="K169" s="263" t="s">
        <v>173</v>
      </c>
      <c r="L169" s="263" t="s">
        <v>173</v>
      </c>
      <c r="M169" s="234"/>
      <c r="N169" s="226" t="s">
        <v>81</v>
      </c>
      <c r="O169" s="226" t="s">
        <v>81</v>
      </c>
      <c r="P169" s="227" t="s">
        <v>81</v>
      </c>
      <c r="Q169" s="228" t="s">
        <v>81</v>
      </c>
      <c r="R169" s="228" t="s">
        <v>81</v>
      </c>
      <c r="S169" s="137"/>
      <c r="T169" s="137"/>
      <c r="U169" s="137"/>
      <c r="V169" s="106"/>
      <c r="W169" s="106"/>
      <c r="X169" s="106"/>
      <c r="Y169" s="106"/>
      <c r="Z169" s="106"/>
      <c r="AA169" s="106"/>
      <c r="AB169" s="106"/>
      <c r="AC169" s="106"/>
      <c r="AD169" s="106"/>
      <c r="AE169" s="110"/>
      <c r="AF169" s="110"/>
      <c r="AG169" s="110"/>
    </row>
    <row r="170">
      <c r="A170" s="106"/>
      <c r="B170" s="127">
        <f t="shared" si="2"/>
        <v>167</v>
      </c>
      <c r="C170" s="229" t="s">
        <v>881</v>
      </c>
      <c r="D170" s="252" t="s">
        <v>753</v>
      </c>
      <c r="E170" s="270"/>
      <c r="F170" s="275"/>
      <c r="G170" s="272" t="s">
        <v>939</v>
      </c>
      <c r="H170" s="278" t="s">
        <v>938</v>
      </c>
      <c r="I170" s="224"/>
      <c r="J170" s="224"/>
      <c r="K170" s="263" t="s">
        <v>173</v>
      </c>
      <c r="L170" s="259" t="s">
        <v>940</v>
      </c>
      <c r="M170" s="234"/>
      <c r="N170" s="226" t="s">
        <v>81</v>
      </c>
      <c r="O170" s="226" t="s">
        <v>81</v>
      </c>
      <c r="P170" s="227" t="s">
        <v>81</v>
      </c>
      <c r="Q170" s="228" t="s">
        <v>81</v>
      </c>
      <c r="R170" s="228" t="s">
        <v>81</v>
      </c>
      <c r="S170" s="137"/>
      <c r="T170" s="137"/>
      <c r="U170" s="137"/>
      <c r="V170" s="106"/>
      <c r="W170" s="106"/>
      <c r="X170" s="106"/>
      <c r="Y170" s="106"/>
      <c r="Z170" s="106"/>
      <c r="AA170" s="106"/>
      <c r="AB170" s="106"/>
      <c r="AC170" s="106"/>
      <c r="AD170" s="106"/>
      <c r="AE170" s="110"/>
      <c r="AF170" s="110"/>
      <c r="AG170" s="110"/>
    </row>
    <row r="171">
      <c r="A171" s="106"/>
      <c r="B171" s="127">
        <f t="shared" si="2"/>
        <v>168</v>
      </c>
      <c r="C171" s="229" t="s">
        <v>881</v>
      </c>
      <c r="D171" s="252" t="s">
        <v>753</v>
      </c>
      <c r="E171" s="270"/>
      <c r="F171" s="275"/>
      <c r="G171" s="279"/>
      <c r="H171" s="278" t="s">
        <v>936</v>
      </c>
      <c r="I171" s="224"/>
      <c r="J171" s="224"/>
      <c r="K171" s="263" t="s">
        <v>173</v>
      </c>
      <c r="L171" s="263" t="s">
        <v>173</v>
      </c>
      <c r="M171" s="234"/>
      <c r="N171" s="226" t="s">
        <v>81</v>
      </c>
      <c r="O171" s="226" t="s">
        <v>81</v>
      </c>
      <c r="P171" s="227" t="s">
        <v>81</v>
      </c>
      <c r="Q171" s="228" t="s">
        <v>81</v>
      </c>
      <c r="R171" s="228" t="s">
        <v>81</v>
      </c>
      <c r="S171" s="137"/>
      <c r="T171" s="137"/>
      <c r="U171" s="137"/>
      <c r="V171" s="106"/>
      <c r="W171" s="106"/>
      <c r="X171" s="106"/>
      <c r="Y171" s="106"/>
      <c r="Z171" s="106"/>
      <c r="AA171" s="106"/>
      <c r="AB171" s="106"/>
      <c r="AC171" s="106"/>
      <c r="AD171" s="106"/>
      <c r="AE171" s="110"/>
      <c r="AF171" s="110"/>
      <c r="AG171" s="110"/>
    </row>
    <row r="172">
      <c r="A172" s="106"/>
      <c r="B172" s="127">
        <f t="shared" si="2"/>
        <v>169</v>
      </c>
      <c r="C172" s="229" t="s">
        <v>881</v>
      </c>
      <c r="D172" s="252" t="s">
        <v>753</v>
      </c>
      <c r="E172" s="270"/>
      <c r="F172" s="264" t="s">
        <v>408</v>
      </c>
      <c r="G172" s="224" t="s">
        <v>915</v>
      </c>
      <c r="H172" s="233"/>
      <c r="I172" s="233"/>
      <c r="J172" s="233"/>
      <c r="K172" s="259" t="s">
        <v>941</v>
      </c>
      <c r="L172" s="263" t="s">
        <v>908</v>
      </c>
      <c r="M172" s="234"/>
      <c r="N172" s="226" t="s">
        <v>81</v>
      </c>
      <c r="O172" s="226" t="s">
        <v>81</v>
      </c>
      <c r="P172" s="227" t="s">
        <v>81</v>
      </c>
      <c r="Q172" s="228" t="s">
        <v>81</v>
      </c>
      <c r="R172" s="228" t="s">
        <v>81</v>
      </c>
      <c r="S172" s="137"/>
      <c r="T172" s="137"/>
      <c r="U172" s="137"/>
      <c r="V172" s="106"/>
      <c r="W172" s="106"/>
      <c r="X172" s="106"/>
      <c r="Y172" s="106"/>
      <c r="Z172" s="106"/>
      <c r="AA172" s="106"/>
      <c r="AB172" s="106"/>
      <c r="AC172" s="106"/>
      <c r="AD172" s="106"/>
      <c r="AE172" s="110"/>
      <c r="AF172" s="110"/>
      <c r="AG172" s="110"/>
    </row>
    <row r="173">
      <c r="A173" s="106"/>
      <c r="B173" s="127">
        <f t="shared" si="2"/>
        <v>170</v>
      </c>
      <c r="C173" s="229" t="s">
        <v>881</v>
      </c>
      <c r="D173" s="252" t="s">
        <v>753</v>
      </c>
      <c r="E173" s="270"/>
      <c r="F173" s="275"/>
      <c r="G173" s="269" t="s">
        <v>917</v>
      </c>
      <c r="H173" s="272" t="s">
        <v>942</v>
      </c>
      <c r="I173" s="233"/>
      <c r="J173" s="233"/>
      <c r="K173" s="259" t="s">
        <v>943</v>
      </c>
      <c r="L173" s="259" t="s">
        <v>320</v>
      </c>
      <c r="M173" s="234"/>
      <c r="N173" s="226" t="s">
        <v>81</v>
      </c>
      <c r="O173" s="226" t="s">
        <v>81</v>
      </c>
      <c r="P173" s="227" t="s">
        <v>81</v>
      </c>
      <c r="Q173" s="228" t="s">
        <v>81</v>
      </c>
      <c r="R173" s="228" t="s">
        <v>81</v>
      </c>
      <c r="S173" s="137"/>
      <c r="T173" s="137"/>
      <c r="U173" s="137"/>
      <c r="V173" s="106"/>
      <c r="W173" s="106"/>
      <c r="X173" s="106"/>
      <c r="Y173" s="106"/>
      <c r="Z173" s="106"/>
      <c r="AA173" s="106"/>
      <c r="AB173" s="106"/>
      <c r="AC173" s="106"/>
      <c r="AD173" s="106"/>
      <c r="AE173" s="110"/>
      <c r="AF173" s="110"/>
      <c r="AG173" s="110"/>
    </row>
    <row r="174">
      <c r="A174" s="106"/>
      <c r="B174" s="127">
        <f t="shared" si="2"/>
        <v>171</v>
      </c>
      <c r="C174" s="229" t="s">
        <v>881</v>
      </c>
      <c r="D174" s="252" t="s">
        <v>753</v>
      </c>
      <c r="E174" s="270"/>
      <c r="F174" s="275"/>
      <c r="G174" s="280"/>
      <c r="H174" s="272" t="s">
        <v>944</v>
      </c>
      <c r="I174" s="224" t="s">
        <v>945</v>
      </c>
      <c r="J174" s="224" t="s">
        <v>945</v>
      </c>
      <c r="K174" s="259" t="s">
        <v>946</v>
      </c>
      <c r="L174" s="263" t="s">
        <v>947</v>
      </c>
      <c r="M174" s="234"/>
      <c r="N174" s="226" t="s">
        <v>81</v>
      </c>
      <c r="O174" s="226" t="s">
        <v>81</v>
      </c>
      <c r="P174" s="227" t="s">
        <v>81</v>
      </c>
      <c r="Q174" s="228" t="s">
        <v>81</v>
      </c>
      <c r="R174" s="228" t="s">
        <v>81</v>
      </c>
      <c r="S174" s="137"/>
      <c r="T174" s="137"/>
      <c r="U174" s="137"/>
      <c r="V174" s="106"/>
      <c r="W174" s="106"/>
      <c r="X174" s="106"/>
      <c r="Y174" s="106"/>
      <c r="Z174" s="106"/>
      <c r="AA174" s="106"/>
      <c r="AB174" s="106"/>
      <c r="AC174" s="106"/>
      <c r="AD174" s="106"/>
      <c r="AE174" s="110"/>
      <c r="AF174" s="110"/>
      <c r="AG174" s="110"/>
    </row>
    <row r="175">
      <c r="A175" s="106"/>
      <c r="B175" s="127">
        <f t="shared" si="2"/>
        <v>172</v>
      </c>
      <c r="C175" s="229" t="s">
        <v>881</v>
      </c>
      <c r="D175" s="252" t="s">
        <v>753</v>
      </c>
      <c r="E175" s="270"/>
      <c r="F175" s="281"/>
      <c r="G175" s="224"/>
      <c r="H175" s="224"/>
      <c r="I175" s="224" t="s">
        <v>948</v>
      </c>
      <c r="J175" s="224" t="s">
        <v>948</v>
      </c>
      <c r="K175" s="263" t="s">
        <v>173</v>
      </c>
      <c r="L175" s="263" t="s">
        <v>173</v>
      </c>
      <c r="M175" s="234"/>
      <c r="N175" s="226" t="s">
        <v>81</v>
      </c>
      <c r="O175" s="226" t="s">
        <v>81</v>
      </c>
      <c r="P175" s="227" t="s">
        <v>81</v>
      </c>
      <c r="Q175" s="228" t="s">
        <v>81</v>
      </c>
      <c r="R175" s="228" t="s">
        <v>81</v>
      </c>
      <c r="S175" s="137"/>
      <c r="T175" s="137"/>
      <c r="U175" s="137"/>
      <c r="V175" s="106"/>
      <c r="W175" s="106"/>
      <c r="X175" s="106"/>
      <c r="Y175" s="106"/>
      <c r="Z175" s="106"/>
      <c r="AA175" s="106"/>
      <c r="AB175" s="106"/>
      <c r="AC175" s="106"/>
      <c r="AD175" s="106"/>
      <c r="AE175" s="110"/>
      <c r="AF175" s="110"/>
      <c r="AG175" s="110"/>
    </row>
    <row r="176">
      <c r="A176" s="106"/>
      <c r="B176" s="127">
        <f t="shared" si="2"/>
        <v>173</v>
      </c>
      <c r="C176" s="229" t="s">
        <v>881</v>
      </c>
      <c r="D176" s="252" t="s">
        <v>753</v>
      </c>
      <c r="E176" s="270"/>
      <c r="F176" s="281"/>
      <c r="G176" s="224"/>
      <c r="H176" s="224"/>
      <c r="I176" s="224" t="s">
        <v>949</v>
      </c>
      <c r="J176" s="224" t="s">
        <v>949</v>
      </c>
      <c r="K176" s="263" t="s">
        <v>173</v>
      </c>
      <c r="L176" s="263" t="s">
        <v>173</v>
      </c>
      <c r="M176" s="234"/>
      <c r="N176" s="226" t="s">
        <v>81</v>
      </c>
      <c r="O176" s="226" t="s">
        <v>81</v>
      </c>
      <c r="P176" s="227" t="s">
        <v>81</v>
      </c>
      <c r="Q176" s="228" t="s">
        <v>81</v>
      </c>
      <c r="R176" s="228" t="s">
        <v>81</v>
      </c>
      <c r="S176" s="137"/>
      <c r="T176" s="137"/>
      <c r="U176" s="137"/>
      <c r="V176" s="106"/>
      <c r="W176" s="106"/>
      <c r="X176" s="106"/>
      <c r="Y176" s="106"/>
      <c r="Z176" s="106"/>
      <c r="AA176" s="106"/>
      <c r="AB176" s="106"/>
      <c r="AC176" s="106"/>
      <c r="AD176" s="106"/>
      <c r="AE176" s="110"/>
      <c r="AF176" s="110"/>
      <c r="AG176" s="110"/>
    </row>
    <row r="177">
      <c r="A177" s="106"/>
      <c r="B177" s="127">
        <f t="shared" si="2"/>
        <v>174</v>
      </c>
      <c r="C177" s="229" t="s">
        <v>881</v>
      </c>
      <c r="D177" s="252" t="s">
        <v>753</v>
      </c>
      <c r="E177" s="270"/>
      <c r="F177" s="281"/>
      <c r="G177" s="224"/>
      <c r="H177" s="224"/>
      <c r="I177" s="224" t="s">
        <v>950</v>
      </c>
      <c r="J177" s="224" t="s">
        <v>950</v>
      </c>
      <c r="K177" s="263" t="s">
        <v>173</v>
      </c>
      <c r="L177" s="263" t="s">
        <v>173</v>
      </c>
      <c r="M177" s="234"/>
      <c r="N177" s="226" t="s">
        <v>81</v>
      </c>
      <c r="O177" s="226" t="s">
        <v>81</v>
      </c>
      <c r="P177" s="227" t="s">
        <v>81</v>
      </c>
      <c r="Q177" s="228" t="s">
        <v>81</v>
      </c>
      <c r="R177" s="228" t="s">
        <v>81</v>
      </c>
      <c r="S177" s="137"/>
      <c r="T177" s="137"/>
      <c r="U177" s="137"/>
      <c r="V177" s="106"/>
      <c r="W177" s="106"/>
      <c r="X177" s="106"/>
      <c r="Y177" s="106"/>
      <c r="Z177" s="106"/>
      <c r="AA177" s="106"/>
      <c r="AB177" s="106"/>
      <c r="AC177" s="106"/>
      <c r="AD177" s="106"/>
      <c r="AE177" s="110"/>
      <c r="AF177" s="110"/>
      <c r="AG177" s="110"/>
    </row>
    <row r="178">
      <c r="A178" s="106"/>
      <c r="B178" s="127">
        <f t="shared" si="2"/>
        <v>175</v>
      </c>
      <c r="C178" s="229" t="s">
        <v>881</v>
      </c>
      <c r="D178" s="252" t="s">
        <v>753</v>
      </c>
      <c r="E178" s="270"/>
      <c r="F178" s="282"/>
      <c r="G178" s="224"/>
      <c r="H178" s="224"/>
      <c r="I178" s="224" t="s">
        <v>951</v>
      </c>
      <c r="J178" s="224" t="s">
        <v>951</v>
      </c>
      <c r="K178" s="263" t="s">
        <v>173</v>
      </c>
      <c r="L178" s="263" t="s">
        <v>952</v>
      </c>
      <c r="M178" s="234"/>
      <c r="N178" s="226" t="s">
        <v>81</v>
      </c>
      <c r="O178" s="226" t="s">
        <v>81</v>
      </c>
      <c r="P178" s="227" t="s">
        <v>81</v>
      </c>
      <c r="Q178" s="228" t="s">
        <v>81</v>
      </c>
      <c r="R178" s="228" t="s">
        <v>81</v>
      </c>
      <c r="S178" s="137"/>
      <c r="T178" s="137"/>
      <c r="U178" s="137"/>
      <c r="V178" s="106"/>
      <c r="W178" s="106"/>
      <c r="X178" s="106"/>
      <c r="Y178" s="106"/>
      <c r="Z178" s="106"/>
      <c r="AA178" s="106"/>
      <c r="AB178" s="106"/>
      <c r="AC178" s="106"/>
      <c r="AD178" s="106"/>
      <c r="AE178" s="110"/>
      <c r="AF178" s="110"/>
      <c r="AG178" s="110"/>
    </row>
    <row r="179">
      <c r="A179" s="106"/>
      <c r="B179" s="127">
        <f t="shared" si="2"/>
        <v>176</v>
      </c>
      <c r="C179" s="229" t="s">
        <v>881</v>
      </c>
      <c r="D179" s="252" t="s">
        <v>753</v>
      </c>
      <c r="E179" s="270"/>
      <c r="F179" s="273" t="s">
        <v>953</v>
      </c>
      <c r="G179" s="276" t="s">
        <v>915</v>
      </c>
      <c r="H179" s="239"/>
      <c r="I179" s="224"/>
      <c r="J179" s="224"/>
      <c r="K179" s="259" t="s">
        <v>954</v>
      </c>
      <c r="L179" s="263" t="s">
        <v>908</v>
      </c>
      <c r="M179" s="234"/>
      <c r="N179" s="226" t="s">
        <v>81</v>
      </c>
      <c r="O179" s="226" t="s">
        <v>81</v>
      </c>
      <c r="P179" s="227" t="s">
        <v>81</v>
      </c>
      <c r="Q179" s="228" t="s">
        <v>81</v>
      </c>
      <c r="R179" s="228" t="s">
        <v>81</v>
      </c>
      <c r="S179" s="137"/>
      <c r="T179" s="137"/>
      <c r="U179" s="137"/>
      <c r="V179" s="106"/>
      <c r="W179" s="106"/>
      <c r="X179" s="106"/>
      <c r="Y179" s="106"/>
      <c r="Z179" s="106"/>
      <c r="AA179" s="106"/>
      <c r="AB179" s="106"/>
      <c r="AC179" s="106"/>
      <c r="AD179" s="106"/>
      <c r="AE179" s="110"/>
      <c r="AF179" s="110"/>
      <c r="AG179" s="110"/>
    </row>
    <row r="180">
      <c r="A180" s="106"/>
      <c r="B180" s="127">
        <f t="shared" si="2"/>
        <v>177</v>
      </c>
      <c r="C180" s="229" t="s">
        <v>881</v>
      </c>
      <c r="D180" s="252" t="s">
        <v>753</v>
      </c>
      <c r="E180" s="270"/>
      <c r="F180" s="275"/>
      <c r="G180" s="269" t="s">
        <v>917</v>
      </c>
      <c r="H180" s="276" t="s">
        <v>942</v>
      </c>
      <c r="I180" s="224"/>
      <c r="J180" s="224"/>
      <c r="K180" s="259" t="s">
        <v>955</v>
      </c>
      <c r="L180" s="259" t="s">
        <v>320</v>
      </c>
      <c r="M180" s="234"/>
      <c r="N180" s="226" t="s">
        <v>81</v>
      </c>
      <c r="O180" s="226" t="s">
        <v>81</v>
      </c>
      <c r="P180" s="227" t="s">
        <v>81</v>
      </c>
      <c r="Q180" s="228" t="s">
        <v>81</v>
      </c>
      <c r="R180" s="228" t="s">
        <v>81</v>
      </c>
      <c r="S180" s="137"/>
      <c r="T180" s="137"/>
      <c r="U180" s="137"/>
      <c r="V180" s="106"/>
      <c r="W180" s="106"/>
      <c r="X180" s="106"/>
      <c r="Y180" s="106"/>
      <c r="Z180" s="106"/>
      <c r="AA180" s="106"/>
      <c r="AB180" s="106"/>
      <c r="AC180" s="106"/>
      <c r="AD180" s="106"/>
      <c r="AE180" s="110"/>
      <c r="AF180" s="110"/>
      <c r="AG180" s="110"/>
    </row>
    <row r="181">
      <c r="A181" s="106"/>
      <c r="B181" s="127">
        <f t="shared" si="2"/>
        <v>178</v>
      </c>
      <c r="C181" s="229" t="s">
        <v>881</v>
      </c>
      <c r="D181" s="252" t="s">
        <v>753</v>
      </c>
      <c r="E181" s="270"/>
      <c r="F181" s="277"/>
      <c r="G181" s="280"/>
      <c r="H181" s="276" t="s">
        <v>944</v>
      </c>
      <c r="I181" s="224"/>
      <c r="J181" s="224"/>
      <c r="K181" s="259" t="s">
        <v>956</v>
      </c>
      <c r="L181" s="263" t="s">
        <v>173</v>
      </c>
      <c r="M181" s="234"/>
      <c r="N181" s="226" t="s">
        <v>81</v>
      </c>
      <c r="O181" s="226" t="s">
        <v>81</v>
      </c>
      <c r="P181" s="227" t="s">
        <v>81</v>
      </c>
      <c r="Q181" s="228" t="s">
        <v>81</v>
      </c>
      <c r="R181" s="228" t="s">
        <v>81</v>
      </c>
      <c r="S181" s="137"/>
      <c r="T181" s="137"/>
      <c r="U181" s="137"/>
      <c r="V181" s="106"/>
      <c r="W181" s="106"/>
      <c r="X181" s="106"/>
      <c r="Y181" s="106"/>
      <c r="Z181" s="106"/>
      <c r="AA181" s="106"/>
      <c r="AB181" s="106"/>
      <c r="AC181" s="106"/>
      <c r="AD181" s="106"/>
      <c r="AE181" s="110"/>
      <c r="AF181" s="110"/>
      <c r="AG181" s="110"/>
    </row>
    <row r="182">
      <c r="A182" s="106"/>
      <c r="B182" s="127">
        <f t="shared" si="2"/>
        <v>179</v>
      </c>
      <c r="C182" s="229" t="s">
        <v>881</v>
      </c>
      <c r="D182" s="252" t="s">
        <v>753</v>
      </c>
      <c r="E182" s="270"/>
      <c r="F182" s="264" t="s">
        <v>957</v>
      </c>
      <c r="G182" s="276" t="s">
        <v>915</v>
      </c>
      <c r="H182" s="233"/>
      <c r="I182" s="224"/>
      <c r="J182" s="224"/>
      <c r="K182" s="259" t="s">
        <v>958</v>
      </c>
      <c r="L182" s="263" t="s">
        <v>908</v>
      </c>
      <c r="M182" s="234"/>
      <c r="N182" s="226" t="s">
        <v>81</v>
      </c>
      <c r="O182" s="226" t="s">
        <v>81</v>
      </c>
      <c r="P182" s="227" t="s">
        <v>81</v>
      </c>
      <c r="Q182" s="228" t="s">
        <v>81</v>
      </c>
      <c r="R182" s="228" t="s">
        <v>81</v>
      </c>
      <c r="S182" s="137"/>
      <c r="T182" s="137"/>
      <c r="U182" s="137"/>
      <c r="V182" s="106"/>
      <c r="W182" s="106"/>
      <c r="X182" s="106"/>
      <c r="Y182" s="106"/>
      <c r="Z182" s="106"/>
      <c r="AA182" s="106"/>
      <c r="AB182" s="106"/>
      <c r="AC182" s="106"/>
      <c r="AD182" s="106"/>
      <c r="AE182" s="110"/>
      <c r="AF182" s="110"/>
      <c r="AG182" s="110"/>
    </row>
    <row r="183">
      <c r="A183" s="106"/>
      <c r="B183" s="127">
        <f t="shared" si="2"/>
        <v>180</v>
      </c>
      <c r="C183" s="229" t="s">
        <v>881</v>
      </c>
      <c r="D183" s="252" t="s">
        <v>753</v>
      </c>
      <c r="E183" s="270"/>
      <c r="F183" s="275"/>
      <c r="G183" s="269" t="s">
        <v>917</v>
      </c>
      <c r="H183" s="276" t="s">
        <v>942</v>
      </c>
      <c r="I183" s="224"/>
      <c r="J183" s="224"/>
      <c r="K183" s="259" t="s">
        <v>959</v>
      </c>
      <c r="L183" s="259" t="s">
        <v>320</v>
      </c>
      <c r="M183" s="234"/>
      <c r="N183" s="226" t="s">
        <v>81</v>
      </c>
      <c r="O183" s="226" t="s">
        <v>81</v>
      </c>
      <c r="P183" s="227" t="s">
        <v>81</v>
      </c>
      <c r="Q183" s="228" t="s">
        <v>81</v>
      </c>
      <c r="R183" s="228" t="s">
        <v>81</v>
      </c>
      <c r="S183" s="137"/>
      <c r="T183" s="137"/>
      <c r="U183" s="137"/>
      <c r="V183" s="106"/>
      <c r="W183" s="106"/>
      <c r="X183" s="106"/>
      <c r="Y183" s="106"/>
      <c r="Z183" s="106"/>
      <c r="AA183" s="106"/>
      <c r="AB183" s="106"/>
      <c r="AC183" s="106"/>
      <c r="AD183" s="106"/>
      <c r="AE183" s="110"/>
      <c r="AF183" s="110"/>
      <c r="AG183" s="110"/>
    </row>
    <row r="184">
      <c r="A184" s="106"/>
      <c r="B184" s="127">
        <f t="shared" si="2"/>
        <v>181</v>
      </c>
      <c r="C184" s="229" t="s">
        <v>881</v>
      </c>
      <c r="D184" s="252" t="s">
        <v>753</v>
      </c>
      <c r="E184" s="270"/>
      <c r="F184" s="277"/>
      <c r="G184" s="280"/>
      <c r="H184" s="276" t="s">
        <v>944</v>
      </c>
      <c r="I184" s="224"/>
      <c r="J184" s="224"/>
      <c r="K184" s="259" t="s">
        <v>960</v>
      </c>
      <c r="L184" s="263" t="s">
        <v>173</v>
      </c>
      <c r="M184" s="234"/>
      <c r="N184" s="226" t="s">
        <v>81</v>
      </c>
      <c r="O184" s="226" t="s">
        <v>81</v>
      </c>
      <c r="P184" s="227" t="s">
        <v>81</v>
      </c>
      <c r="Q184" s="228" t="s">
        <v>81</v>
      </c>
      <c r="R184" s="228" t="s">
        <v>81</v>
      </c>
      <c r="S184" s="137"/>
      <c r="T184" s="137"/>
      <c r="U184" s="137"/>
      <c r="V184" s="106"/>
      <c r="W184" s="106"/>
      <c r="X184" s="106"/>
      <c r="Y184" s="106"/>
      <c r="Z184" s="106"/>
      <c r="AA184" s="106"/>
      <c r="AB184" s="106"/>
      <c r="AC184" s="106"/>
      <c r="AD184" s="106"/>
      <c r="AE184" s="110"/>
      <c r="AF184" s="110"/>
      <c r="AG184" s="110"/>
    </row>
    <row r="185">
      <c r="A185" s="106"/>
      <c r="B185" s="127">
        <f t="shared" si="2"/>
        <v>182</v>
      </c>
      <c r="C185" s="229" t="s">
        <v>881</v>
      </c>
      <c r="D185" s="252" t="s">
        <v>753</v>
      </c>
      <c r="E185" s="270"/>
      <c r="F185" s="283" t="s">
        <v>961</v>
      </c>
      <c r="G185" s="276" t="s">
        <v>915</v>
      </c>
      <c r="H185" s="233"/>
      <c r="I185" s="224"/>
      <c r="J185" s="224"/>
      <c r="K185" s="259" t="s">
        <v>962</v>
      </c>
      <c r="L185" s="263" t="s">
        <v>908</v>
      </c>
      <c r="M185" s="234"/>
      <c r="N185" s="226" t="s">
        <v>81</v>
      </c>
      <c r="O185" s="226" t="s">
        <v>81</v>
      </c>
      <c r="P185" s="227" t="s">
        <v>81</v>
      </c>
      <c r="Q185" s="228" t="s">
        <v>81</v>
      </c>
      <c r="R185" s="228" t="s">
        <v>81</v>
      </c>
      <c r="S185" s="137"/>
      <c r="T185" s="137"/>
      <c r="U185" s="137"/>
      <c r="V185" s="106"/>
      <c r="W185" s="106"/>
      <c r="X185" s="106"/>
      <c r="Y185" s="106"/>
      <c r="Z185" s="106"/>
      <c r="AA185" s="106"/>
      <c r="AB185" s="106"/>
      <c r="AC185" s="106"/>
      <c r="AD185" s="106"/>
      <c r="AE185" s="110"/>
      <c r="AF185" s="110"/>
      <c r="AG185" s="110"/>
    </row>
    <row r="186">
      <c r="A186" s="106"/>
      <c r="B186" s="127">
        <f t="shared" si="2"/>
        <v>183</v>
      </c>
      <c r="C186" s="229" t="s">
        <v>881</v>
      </c>
      <c r="D186" s="252" t="s">
        <v>753</v>
      </c>
      <c r="E186" s="270"/>
      <c r="F186" s="275"/>
      <c r="G186" s="272" t="s">
        <v>917</v>
      </c>
      <c r="H186" s="276" t="s">
        <v>942</v>
      </c>
      <c r="I186" s="224"/>
      <c r="J186" s="224"/>
      <c r="K186" s="259" t="s">
        <v>963</v>
      </c>
      <c r="L186" s="259" t="s">
        <v>320</v>
      </c>
      <c r="M186" s="234"/>
      <c r="N186" s="226" t="s">
        <v>81</v>
      </c>
      <c r="O186" s="226" t="s">
        <v>81</v>
      </c>
      <c r="P186" s="227" t="s">
        <v>81</v>
      </c>
      <c r="Q186" s="228" t="s">
        <v>81</v>
      </c>
      <c r="R186" s="228" t="s">
        <v>81</v>
      </c>
      <c r="S186" s="137"/>
      <c r="T186" s="137"/>
      <c r="U186" s="137"/>
      <c r="V186" s="106"/>
      <c r="W186" s="106"/>
      <c r="X186" s="106"/>
      <c r="Y186" s="106"/>
      <c r="Z186" s="106"/>
      <c r="AA186" s="106"/>
      <c r="AB186" s="106"/>
      <c r="AC186" s="106"/>
      <c r="AD186" s="106"/>
      <c r="AE186" s="110"/>
      <c r="AF186" s="110"/>
      <c r="AG186" s="110"/>
    </row>
    <row r="187">
      <c r="A187" s="106"/>
      <c r="B187" s="127">
        <f t="shared" si="2"/>
        <v>184</v>
      </c>
      <c r="C187" s="229" t="s">
        <v>881</v>
      </c>
      <c r="D187" s="252" t="s">
        <v>753</v>
      </c>
      <c r="E187" s="270"/>
      <c r="F187" s="275"/>
      <c r="G187" s="279"/>
      <c r="H187" s="276" t="s">
        <v>944</v>
      </c>
      <c r="I187" s="224"/>
      <c r="J187" s="224"/>
      <c r="K187" s="259" t="s">
        <v>964</v>
      </c>
      <c r="L187" s="263" t="s">
        <v>173</v>
      </c>
      <c r="M187" s="234"/>
      <c r="N187" s="226" t="s">
        <v>81</v>
      </c>
      <c r="O187" s="226" t="s">
        <v>81</v>
      </c>
      <c r="P187" s="227" t="s">
        <v>81</v>
      </c>
      <c r="Q187" s="228" t="s">
        <v>81</v>
      </c>
      <c r="R187" s="228" t="s">
        <v>81</v>
      </c>
      <c r="S187" s="137"/>
      <c r="T187" s="137"/>
      <c r="U187" s="137"/>
      <c r="V187" s="106"/>
      <c r="W187" s="106"/>
      <c r="X187" s="106"/>
      <c r="Y187" s="106"/>
      <c r="Z187" s="106"/>
      <c r="AA187" s="106"/>
      <c r="AB187" s="106"/>
      <c r="AC187" s="106"/>
      <c r="AD187" s="106"/>
      <c r="AE187" s="110"/>
      <c r="AF187" s="110"/>
      <c r="AG187" s="110"/>
    </row>
    <row r="188">
      <c r="A188" s="106"/>
      <c r="B188" s="127">
        <f t="shared" si="2"/>
        <v>185</v>
      </c>
      <c r="C188" s="229" t="s">
        <v>881</v>
      </c>
      <c r="D188" s="252" t="s">
        <v>753</v>
      </c>
      <c r="E188" s="270"/>
      <c r="F188" s="283" t="s">
        <v>965</v>
      </c>
      <c r="G188" s="284" t="s">
        <v>915</v>
      </c>
      <c r="H188" s="285"/>
      <c r="I188" s="224"/>
      <c r="J188" s="224"/>
      <c r="K188" s="259" t="s">
        <v>966</v>
      </c>
      <c r="L188" s="263" t="s">
        <v>908</v>
      </c>
      <c r="M188" s="234"/>
      <c r="N188" s="226" t="s">
        <v>81</v>
      </c>
      <c r="O188" s="226" t="s">
        <v>81</v>
      </c>
      <c r="P188" s="227" t="s">
        <v>81</v>
      </c>
      <c r="Q188" s="228" t="s">
        <v>81</v>
      </c>
      <c r="R188" s="228" t="s">
        <v>81</v>
      </c>
      <c r="S188" s="137"/>
      <c r="T188" s="137"/>
      <c r="U188" s="137"/>
      <c r="V188" s="106"/>
      <c r="W188" s="106"/>
      <c r="X188" s="106"/>
      <c r="Y188" s="106"/>
      <c r="Z188" s="106"/>
      <c r="AA188" s="106"/>
      <c r="AB188" s="106"/>
      <c r="AC188" s="106"/>
      <c r="AD188" s="106"/>
      <c r="AE188" s="110"/>
      <c r="AF188" s="110"/>
      <c r="AG188" s="110"/>
    </row>
    <row r="189">
      <c r="A189" s="106"/>
      <c r="B189" s="127">
        <f t="shared" si="2"/>
        <v>186</v>
      </c>
      <c r="C189" s="229" t="s">
        <v>881</v>
      </c>
      <c r="D189" s="252" t="s">
        <v>753</v>
      </c>
      <c r="E189" s="270"/>
      <c r="F189" s="286"/>
      <c r="G189" s="287" t="s">
        <v>917</v>
      </c>
      <c r="H189" s="288" t="s">
        <v>942</v>
      </c>
      <c r="I189" s="224"/>
      <c r="J189" s="224"/>
      <c r="K189" s="259" t="s">
        <v>967</v>
      </c>
      <c r="L189" s="259" t="s">
        <v>968</v>
      </c>
      <c r="M189" s="234"/>
      <c r="N189" s="226" t="s">
        <v>81</v>
      </c>
      <c r="O189" s="226" t="s">
        <v>81</v>
      </c>
      <c r="P189" s="227" t="s">
        <v>81</v>
      </c>
      <c r="Q189" s="228" t="s">
        <v>81</v>
      </c>
      <c r="R189" s="228" t="s">
        <v>81</v>
      </c>
      <c r="S189" s="137"/>
      <c r="T189" s="137"/>
      <c r="U189" s="137"/>
      <c r="V189" s="106"/>
      <c r="W189" s="106"/>
      <c r="X189" s="106"/>
      <c r="Y189" s="106"/>
      <c r="Z189" s="106"/>
      <c r="AA189" s="106"/>
      <c r="AB189" s="106"/>
      <c r="AC189" s="106"/>
      <c r="AD189" s="106"/>
      <c r="AE189" s="110"/>
      <c r="AF189" s="110"/>
      <c r="AG189" s="110"/>
    </row>
    <row r="190">
      <c r="A190" s="106"/>
      <c r="B190" s="127">
        <f t="shared" si="2"/>
        <v>187</v>
      </c>
      <c r="C190" s="229" t="s">
        <v>881</v>
      </c>
      <c r="D190" s="252" t="s">
        <v>753</v>
      </c>
      <c r="E190" s="270"/>
      <c r="F190" s="286"/>
      <c r="G190" s="289"/>
      <c r="H190" s="290" t="s">
        <v>944</v>
      </c>
      <c r="I190" s="224"/>
      <c r="J190" s="224"/>
      <c r="K190" s="259" t="s">
        <v>969</v>
      </c>
      <c r="L190" s="263" t="s">
        <v>173</v>
      </c>
      <c r="M190" s="234"/>
      <c r="N190" s="226" t="s">
        <v>81</v>
      </c>
      <c r="O190" s="226" t="s">
        <v>81</v>
      </c>
      <c r="P190" s="227" t="s">
        <v>81</v>
      </c>
      <c r="Q190" s="228" t="s">
        <v>81</v>
      </c>
      <c r="R190" s="228" t="s">
        <v>81</v>
      </c>
      <c r="S190" s="137"/>
      <c r="T190" s="137"/>
      <c r="U190" s="137"/>
      <c r="V190" s="106"/>
      <c r="W190" s="106"/>
      <c r="X190" s="106"/>
      <c r="Y190" s="106"/>
      <c r="Z190" s="106"/>
      <c r="AA190" s="106"/>
      <c r="AB190" s="106"/>
      <c r="AC190" s="106"/>
      <c r="AD190" s="106"/>
      <c r="AE190" s="110"/>
      <c r="AF190" s="110"/>
      <c r="AG190" s="110"/>
    </row>
    <row r="191">
      <c r="A191" s="106"/>
      <c r="B191" s="127">
        <f t="shared" si="2"/>
        <v>188</v>
      </c>
      <c r="C191" s="229" t="s">
        <v>881</v>
      </c>
      <c r="D191" s="252" t="s">
        <v>753</v>
      </c>
      <c r="E191" s="291"/>
      <c r="F191" s="292" t="s">
        <v>970</v>
      </c>
      <c r="G191" s="293" t="s">
        <v>971</v>
      </c>
      <c r="H191" s="294" t="s">
        <v>972</v>
      </c>
      <c r="I191" s="224"/>
      <c r="J191" s="224"/>
      <c r="K191" s="295" t="s">
        <v>973</v>
      </c>
      <c r="L191" s="296" t="s">
        <v>974</v>
      </c>
      <c r="M191" s="234"/>
      <c r="N191" s="226" t="s">
        <v>81</v>
      </c>
      <c r="O191" s="226" t="s">
        <v>81</v>
      </c>
      <c r="P191" s="227" t="s">
        <v>81</v>
      </c>
      <c r="Q191" s="228" t="s">
        <v>81</v>
      </c>
      <c r="R191" s="228" t="s">
        <v>81</v>
      </c>
      <c r="S191" s="137"/>
      <c r="T191" s="137"/>
      <c r="U191" s="137"/>
      <c r="V191" s="106"/>
      <c r="W191" s="106"/>
      <c r="X191" s="106"/>
      <c r="Y191" s="106"/>
      <c r="Z191" s="106"/>
      <c r="AA191" s="106"/>
      <c r="AB191" s="106"/>
      <c r="AC191" s="106"/>
      <c r="AD191" s="106"/>
      <c r="AE191" s="110"/>
      <c r="AF191" s="110"/>
      <c r="AG191" s="110"/>
    </row>
    <row r="192">
      <c r="A192" s="106"/>
      <c r="B192" s="127">
        <f t="shared" si="2"/>
        <v>189</v>
      </c>
      <c r="C192" s="229" t="s">
        <v>881</v>
      </c>
      <c r="D192" s="252" t="s">
        <v>753</v>
      </c>
      <c r="E192" s="297" t="s">
        <v>975</v>
      </c>
      <c r="F192" s="298" t="s">
        <v>976</v>
      </c>
      <c r="G192" s="233"/>
      <c r="H192" s="224"/>
      <c r="I192" s="224"/>
      <c r="J192" s="224"/>
      <c r="K192" s="263" t="s">
        <v>173</v>
      </c>
      <c r="L192" s="263" t="s">
        <v>173</v>
      </c>
      <c r="M192" s="234"/>
      <c r="N192" s="226" t="s">
        <v>81</v>
      </c>
      <c r="O192" s="226" t="s">
        <v>81</v>
      </c>
      <c r="P192" s="227" t="s">
        <v>81</v>
      </c>
      <c r="Q192" s="228" t="s">
        <v>81</v>
      </c>
      <c r="R192" s="228" t="s">
        <v>81</v>
      </c>
      <c r="S192" s="137"/>
      <c r="T192" s="137"/>
      <c r="U192" s="137"/>
      <c r="V192" s="106"/>
      <c r="W192" s="106"/>
      <c r="X192" s="106"/>
      <c r="Y192" s="106"/>
      <c r="Z192" s="106"/>
      <c r="AA192" s="106"/>
      <c r="AB192" s="106"/>
      <c r="AC192" s="106"/>
      <c r="AD192" s="106"/>
      <c r="AE192" s="110"/>
      <c r="AF192" s="110"/>
      <c r="AG192" s="110"/>
    </row>
    <row r="193">
      <c r="A193" s="106"/>
      <c r="B193" s="127">
        <f t="shared" si="2"/>
        <v>190</v>
      </c>
      <c r="C193" s="229" t="s">
        <v>881</v>
      </c>
      <c r="D193" s="252" t="s">
        <v>753</v>
      </c>
      <c r="E193" s="230"/>
      <c r="F193" s="299" t="s">
        <v>977</v>
      </c>
      <c r="G193" s="278" t="s">
        <v>978</v>
      </c>
      <c r="H193" s="224"/>
      <c r="I193" s="224"/>
      <c r="J193" s="224"/>
      <c r="K193" s="263" t="s">
        <v>173</v>
      </c>
      <c r="L193" s="263" t="s">
        <v>173</v>
      </c>
      <c r="M193" s="234"/>
      <c r="N193" s="226" t="s">
        <v>81</v>
      </c>
      <c r="O193" s="226" t="s">
        <v>81</v>
      </c>
      <c r="P193" s="227" t="s">
        <v>81</v>
      </c>
      <c r="Q193" s="228" t="s">
        <v>81</v>
      </c>
      <c r="R193" s="228" t="s">
        <v>81</v>
      </c>
      <c r="S193" s="137"/>
      <c r="T193" s="137"/>
      <c r="U193" s="137"/>
      <c r="V193" s="106"/>
      <c r="W193" s="106"/>
      <c r="X193" s="106"/>
      <c r="Y193" s="106"/>
      <c r="Z193" s="106"/>
      <c r="AA193" s="106"/>
      <c r="AB193" s="106"/>
      <c r="AC193" s="106"/>
      <c r="AD193" s="106"/>
      <c r="AE193" s="110"/>
      <c r="AF193" s="110"/>
      <c r="AG193" s="110"/>
    </row>
    <row r="194">
      <c r="A194" s="106"/>
      <c r="B194" s="127">
        <f t="shared" si="2"/>
        <v>191</v>
      </c>
      <c r="C194" s="229" t="s">
        <v>881</v>
      </c>
      <c r="D194" s="252" t="s">
        <v>753</v>
      </c>
      <c r="E194" s="230"/>
      <c r="F194" s="300"/>
      <c r="G194" s="278" t="s">
        <v>595</v>
      </c>
      <c r="H194" s="224"/>
      <c r="I194" s="224"/>
      <c r="J194" s="224"/>
      <c r="K194" s="263" t="s">
        <v>173</v>
      </c>
      <c r="L194" s="263" t="s">
        <v>173</v>
      </c>
      <c r="M194" s="234"/>
      <c r="N194" s="226" t="s">
        <v>81</v>
      </c>
      <c r="O194" s="226" t="s">
        <v>81</v>
      </c>
      <c r="P194" s="227" t="s">
        <v>81</v>
      </c>
      <c r="Q194" s="228" t="s">
        <v>81</v>
      </c>
      <c r="R194" s="228" t="s">
        <v>81</v>
      </c>
      <c r="S194" s="137"/>
      <c r="T194" s="137"/>
      <c r="U194" s="137"/>
      <c r="V194" s="106"/>
      <c r="W194" s="106"/>
      <c r="X194" s="106"/>
      <c r="Y194" s="106"/>
      <c r="Z194" s="106"/>
      <c r="AA194" s="106"/>
      <c r="AB194" s="106"/>
      <c r="AC194" s="106"/>
      <c r="AD194" s="106"/>
      <c r="AE194" s="110"/>
      <c r="AF194" s="110"/>
      <c r="AG194" s="110"/>
    </row>
    <row r="195">
      <c r="A195" s="106"/>
      <c r="B195" s="127">
        <f t="shared" si="2"/>
        <v>192</v>
      </c>
      <c r="C195" s="229" t="s">
        <v>881</v>
      </c>
      <c r="D195" s="252" t="s">
        <v>753</v>
      </c>
      <c r="E195" s="230"/>
      <c r="F195" s="300"/>
      <c r="G195" s="278" t="s">
        <v>596</v>
      </c>
      <c r="H195" s="224"/>
      <c r="I195" s="224"/>
      <c r="J195" s="224"/>
      <c r="K195" s="263" t="s">
        <v>173</v>
      </c>
      <c r="L195" s="263" t="s">
        <v>173</v>
      </c>
      <c r="M195" s="234"/>
      <c r="N195" s="226" t="s">
        <v>81</v>
      </c>
      <c r="O195" s="226" t="s">
        <v>81</v>
      </c>
      <c r="P195" s="227" t="s">
        <v>81</v>
      </c>
      <c r="Q195" s="228" t="s">
        <v>81</v>
      </c>
      <c r="R195" s="228" t="s">
        <v>81</v>
      </c>
      <c r="S195" s="137"/>
      <c r="T195" s="137"/>
      <c r="U195" s="137"/>
      <c r="V195" s="106"/>
      <c r="W195" s="106"/>
      <c r="X195" s="106"/>
      <c r="Y195" s="106"/>
      <c r="Z195" s="106"/>
      <c r="AA195" s="106"/>
      <c r="AB195" s="106"/>
      <c r="AC195" s="106"/>
      <c r="AD195" s="106"/>
      <c r="AE195" s="110"/>
      <c r="AF195" s="110"/>
      <c r="AG195" s="110"/>
    </row>
    <row r="196">
      <c r="A196" s="106"/>
      <c r="B196" s="127">
        <f t="shared" si="2"/>
        <v>193</v>
      </c>
      <c r="C196" s="229" t="s">
        <v>881</v>
      </c>
      <c r="D196" s="252" t="s">
        <v>753</v>
      </c>
      <c r="E196" s="230"/>
      <c r="F196" s="300"/>
      <c r="G196" s="278" t="s">
        <v>597</v>
      </c>
      <c r="H196" s="224"/>
      <c r="I196" s="224"/>
      <c r="J196" s="224"/>
      <c r="K196" s="263" t="s">
        <v>173</v>
      </c>
      <c r="L196" s="263" t="s">
        <v>173</v>
      </c>
      <c r="M196" s="234"/>
      <c r="N196" s="226" t="s">
        <v>81</v>
      </c>
      <c r="O196" s="226" t="s">
        <v>81</v>
      </c>
      <c r="P196" s="227" t="s">
        <v>81</v>
      </c>
      <c r="Q196" s="228" t="s">
        <v>81</v>
      </c>
      <c r="R196" s="228" t="s">
        <v>81</v>
      </c>
      <c r="S196" s="137"/>
      <c r="T196" s="137"/>
      <c r="U196" s="137"/>
      <c r="V196" s="106"/>
      <c r="W196" s="106"/>
      <c r="X196" s="106"/>
      <c r="Y196" s="106"/>
      <c r="Z196" s="106"/>
      <c r="AA196" s="106"/>
      <c r="AB196" s="106"/>
      <c r="AC196" s="106"/>
      <c r="AD196" s="106"/>
      <c r="AE196" s="110"/>
      <c r="AF196" s="110"/>
      <c r="AG196" s="110"/>
    </row>
    <row r="197">
      <c r="A197" s="106"/>
      <c r="B197" s="127">
        <f t="shared" si="2"/>
        <v>194</v>
      </c>
      <c r="C197" s="229" t="s">
        <v>881</v>
      </c>
      <c r="D197" s="252" t="s">
        <v>753</v>
      </c>
      <c r="E197" s="230"/>
      <c r="F197" s="300"/>
      <c r="G197" s="278" t="s">
        <v>598</v>
      </c>
      <c r="H197" s="224"/>
      <c r="I197" s="224"/>
      <c r="J197" s="224"/>
      <c r="K197" s="263" t="s">
        <v>173</v>
      </c>
      <c r="L197" s="263" t="s">
        <v>173</v>
      </c>
      <c r="M197" s="234"/>
      <c r="N197" s="226" t="s">
        <v>81</v>
      </c>
      <c r="O197" s="226" t="s">
        <v>81</v>
      </c>
      <c r="P197" s="227" t="s">
        <v>81</v>
      </c>
      <c r="Q197" s="228" t="s">
        <v>81</v>
      </c>
      <c r="R197" s="228" t="s">
        <v>81</v>
      </c>
      <c r="S197" s="137"/>
      <c r="T197" s="137"/>
      <c r="U197" s="137"/>
      <c r="V197" s="106"/>
      <c r="W197" s="106"/>
      <c r="X197" s="106"/>
      <c r="Y197" s="106"/>
      <c r="Z197" s="106"/>
      <c r="AA197" s="106"/>
      <c r="AB197" s="106"/>
      <c r="AC197" s="106"/>
      <c r="AD197" s="106"/>
      <c r="AE197" s="110"/>
      <c r="AF197" s="110"/>
      <c r="AG197" s="110"/>
    </row>
    <row r="198">
      <c r="A198" s="106"/>
      <c r="B198" s="127">
        <f t="shared" si="2"/>
        <v>195</v>
      </c>
      <c r="C198" s="229" t="s">
        <v>881</v>
      </c>
      <c r="D198" s="252" t="s">
        <v>753</v>
      </c>
      <c r="E198" s="230"/>
      <c r="F198" s="300"/>
      <c r="G198" s="278" t="s">
        <v>979</v>
      </c>
      <c r="H198" s="224"/>
      <c r="I198" s="224"/>
      <c r="J198" s="224"/>
      <c r="K198" s="263" t="s">
        <v>173</v>
      </c>
      <c r="L198" s="263" t="s">
        <v>173</v>
      </c>
      <c r="M198" s="234"/>
      <c r="N198" s="226" t="s">
        <v>81</v>
      </c>
      <c r="O198" s="226" t="s">
        <v>81</v>
      </c>
      <c r="P198" s="227" t="s">
        <v>81</v>
      </c>
      <c r="Q198" s="228" t="s">
        <v>81</v>
      </c>
      <c r="R198" s="228" t="s">
        <v>81</v>
      </c>
      <c r="S198" s="137"/>
      <c r="T198" s="137"/>
      <c r="U198" s="137"/>
      <c r="V198" s="106"/>
      <c r="W198" s="106"/>
      <c r="X198" s="106"/>
      <c r="Y198" s="106"/>
      <c r="Z198" s="106"/>
      <c r="AA198" s="106"/>
      <c r="AB198" s="106"/>
      <c r="AC198" s="106"/>
      <c r="AD198" s="106"/>
      <c r="AE198" s="110"/>
      <c r="AF198" s="110"/>
      <c r="AG198" s="110"/>
    </row>
    <row r="199">
      <c r="A199" s="106"/>
      <c r="B199" s="127">
        <f t="shared" si="2"/>
        <v>196</v>
      </c>
      <c r="C199" s="229" t="s">
        <v>881</v>
      </c>
      <c r="D199" s="252" t="s">
        <v>753</v>
      </c>
      <c r="E199" s="230"/>
      <c r="F199" s="300"/>
      <c r="G199" s="278" t="s">
        <v>601</v>
      </c>
      <c r="H199" s="224"/>
      <c r="I199" s="224"/>
      <c r="J199" s="224"/>
      <c r="K199" s="263" t="s">
        <v>173</v>
      </c>
      <c r="L199" s="263" t="s">
        <v>173</v>
      </c>
      <c r="M199" s="234"/>
      <c r="N199" s="226" t="s">
        <v>81</v>
      </c>
      <c r="O199" s="226" t="s">
        <v>81</v>
      </c>
      <c r="P199" s="227" t="s">
        <v>81</v>
      </c>
      <c r="Q199" s="228" t="s">
        <v>81</v>
      </c>
      <c r="R199" s="228" t="s">
        <v>81</v>
      </c>
      <c r="S199" s="137"/>
      <c r="T199" s="137"/>
      <c r="U199" s="137"/>
      <c r="V199" s="106"/>
      <c r="W199" s="106"/>
      <c r="X199" s="106"/>
      <c r="Y199" s="106"/>
      <c r="Z199" s="106"/>
      <c r="AA199" s="106"/>
      <c r="AB199" s="106"/>
      <c r="AC199" s="106"/>
      <c r="AD199" s="106"/>
      <c r="AE199" s="110"/>
      <c r="AF199" s="110"/>
      <c r="AG199" s="110"/>
    </row>
    <row r="200">
      <c r="A200" s="106"/>
      <c r="B200" s="127">
        <f t="shared" si="2"/>
        <v>197</v>
      </c>
      <c r="C200" s="229" t="s">
        <v>881</v>
      </c>
      <c r="D200" s="252" t="s">
        <v>753</v>
      </c>
      <c r="E200" s="230"/>
      <c r="F200" s="300"/>
      <c r="G200" s="278" t="s">
        <v>980</v>
      </c>
      <c r="H200" s="224"/>
      <c r="I200" s="224"/>
      <c r="J200" s="224"/>
      <c r="K200" s="263" t="s">
        <v>173</v>
      </c>
      <c r="L200" s="263" t="s">
        <v>173</v>
      </c>
      <c r="M200" s="234"/>
      <c r="N200" s="226" t="s">
        <v>81</v>
      </c>
      <c r="O200" s="226" t="s">
        <v>81</v>
      </c>
      <c r="P200" s="227" t="s">
        <v>81</v>
      </c>
      <c r="Q200" s="228" t="s">
        <v>81</v>
      </c>
      <c r="R200" s="228" t="s">
        <v>81</v>
      </c>
      <c r="S200" s="137"/>
      <c r="T200" s="137"/>
      <c r="U200" s="137"/>
      <c r="V200" s="106"/>
      <c r="W200" s="106"/>
      <c r="X200" s="106"/>
      <c r="Y200" s="106"/>
      <c r="Z200" s="106"/>
      <c r="AA200" s="106"/>
      <c r="AB200" s="106"/>
      <c r="AC200" s="106"/>
      <c r="AD200" s="106"/>
      <c r="AE200" s="110"/>
      <c r="AF200" s="110"/>
      <c r="AG200" s="110"/>
    </row>
    <row r="201">
      <c r="A201" s="106"/>
      <c r="B201" s="127">
        <f t="shared" si="2"/>
        <v>198</v>
      </c>
      <c r="C201" s="229" t="s">
        <v>881</v>
      </c>
      <c r="D201" s="252" t="s">
        <v>753</v>
      </c>
      <c r="E201" s="230"/>
      <c r="F201" s="300"/>
      <c r="G201" s="278" t="s">
        <v>981</v>
      </c>
      <c r="H201" s="224"/>
      <c r="I201" s="224"/>
      <c r="J201" s="224"/>
      <c r="K201" s="263" t="s">
        <v>173</v>
      </c>
      <c r="L201" s="263" t="s">
        <v>173</v>
      </c>
      <c r="M201" s="234"/>
      <c r="N201" s="226" t="s">
        <v>81</v>
      </c>
      <c r="O201" s="226" t="s">
        <v>81</v>
      </c>
      <c r="P201" s="227" t="s">
        <v>81</v>
      </c>
      <c r="Q201" s="228" t="s">
        <v>81</v>
      </c>
      <c r="R201" s="228" t="s">
        <v>81</v>
      </c>
      <c r="S201" s="137"/>
      <c r="T201" s="137"/>
      <c r="U201" s="137"/>
      <c r="V201" s="106"/>
      <c r="W201" s="106"/>
      <c r="X201" s="106"/>
      <c r="Y201" s="106"/>
      <c r="Z201" s="106"/>
      <c r="AA201" s="106"/>
      <c r="AB201" s="106"/>
      <c r="AC201" s="106"/>
      <c r="AD201" s="106"/>
      <c r="AE201" s="110"/>
      <c r="AF201" s="110"/>
      <c r="AG201" s="110"/>
    </row>
    <row r="202">
      <c r="A202" s="106"/>
      <c r="B202" s="127">
        <f t="shared" si="2"/>
        <v>199</v>
      </c>
      <c r="C202" s="229" t="s">
        <v>881</v>
      </c>
      <c r="D202" s="252" t="s">
        <v>753</v>
      </c>
      <c r="E202" s="230"/>
      <c r="F202" s="300"/>
      <c r="G202" s="278" t="s">
        <v>609</v>
      </c>
      <c r="H202" s="224"/>
      <c r="I202" s="224"/>
      <c r="J202" s="224"/>
      <c r="K202" s="263" t="s">
        <v>173</v>
      </c>
      <c r="L202" s="263" t="s">
        <v>173</v>
      </c>
      <c r="M202" s="234"/>
      <c r="N202" s="226" t="s">
        <v>81</v>
      </c>
      <c r="O202" s="226" t="s">
        <v>81</v>
      </c>
      <c r="P202" s="227" t="s">
        <v>81</v>
      </c>
      <c r="Q202" s="228" t="s">
        <v>81</v>
      </c>
      <c r="R202" s="228" t="s">
        <v>81</v>
      </c>
      <c r="S202" s="137"/>
      <c r="T202" s="137"/>
      <c r="U202" s="137"/>
      <c r="V202" s="106"/>
      <c r="W202" s="106"/>
      <c r="X202" s="106"/>
      <c r="Y202" s="106"/>
      <c r="Z202" s="106"/>
      <c r="AA202" s="106"/>
      <c r="AB202" s="106"/>
      <c r="AC202" s="106"/>
      <c r="AD202" s="106"/>
      <c r="AE202" s="110"/>
      <c r="AF202" s="110"/>
      <c r="AG202" s="110"/>
    </row>
    <row r="203">
      <c r="A203" s="106"/>
      <c r="B203" s="127">
        <f t="shared" si="2"/>
        <v>200</v>
      </c>
      <c r="C203" s="229" t="s">
        <v>881</v>
      </c>
      <c r="D203" s="252" t="s">
        <v>753</v>
      </c>
      <c r="E203" s="239"/>
      <c r="F203" s="301"/>
      <c r="G203" s="278" t="s">
        <v>982</v>
      </c>
      <c r="H203" s="224"/>
      <c r="I203" s="224"/>
      <c r="J203" s="224"/>
      <c r="K203" s="263" t="s">
        <v>173</v>
      </c>
      <c r="L203" s="263" t="s">
        <v>173</v>
      </c>
      <c r="M203" s="234"/>
      <c r="N203" s="226" t="s">
        <v>81</v>
      </c>
      <c r="O203" s="226" t="s">
        <v>81</v>
      </c>
      <c r="P203" s="227" t="s">
        <v>81</v>
      </c>
      <c r="Q203" s="228" t="s">
        <v>81</v>
      </c>
      <c r="R203" s="228" t="s">
        <v>81</v>
      </c>
      <c r="S203" s="137"/>
      <c r="T203" s="137"/>
      <c r="U203" s="137"/>
      <c r="V203" s="106"/>
      <c r="W203" s="106"/>
      <c r="X203" s="106"/>
      <c r="Y203" s="106"/>
      <c r="Z203" s="106"/>
      <c r="AA203" s="106"/>
      <c r="AB203" s="106"/>
      <c r="AC203" s="106"/>
      <c r="AD203" s="106"/>
      <c r="AE203" s="110"/>
      <c r="AF203" s="110"/>
      <c r="AG203" s="110"/>
    </row>
    <row r="204">
      <c r="A204" s="106"/>
      <c r="B204" s="127">
        <f t="shared" si="2"/>
        <v>201</v>
      </c>
      <c r="C204" s="229" t="s">
        <v>881</v>
      </c>
      <c r="D204" s="252" t="s">
        <v>753</v>
      </c>
      <c r="E204" s="302" t="s">
        <v>983</v>
      </c>
      <c r="F204" s="303" t="s">
        <v>984</v>
      </c>
      <c r="G204" s="224"/>
      <c r="H204" s="224"/>
      <c r="I204" s="224"/>
      <c r="J204" s="224"/>
      <c r="K204" s="263" t="s">
        <v>173</v>
      </c>
      <c r="L204" s="263" t="s">
        <v>173</v>
      </c>
      <c r="M204" s="234"/>
      <c r="N204" s="226" t="s">
        <v>81</v>
      </c>
      <c r="O204" s="226" t="s">
        <v>81</v>
      </c>
      <c r="P204" s="227" t="s">
        <v>81</v>
      </c>
      <c r="Q204" s="228" t="s">
        <v>81</v>
      </c>
      <c r="R204" s="228" t="s">
        <v>81</v>
      </c>
      <c r="S204" s="137"/>
      <c r="T204" s="137"/>
      <c r="U204" s="137"/>
      <c r="V204" s="106"/>
      <c r="W204" s="106"/>
      <c r="X204" s="106"/>
      <c r="Y204" s="106"/>
      <c r="Z204" s="106"/>
      <c r="AA204" s="106"/>
      <c r="AB204" s="106"/>
      <c r="AC204" s="106"/>
      <c r="AD204" s="106"/>
      <c r="AE204" s="110"/>
      <c r="AF204" s="110"/>
      <c r="AG204" s="110"/>
    </row>
    <row r="205">
      <c r="A205" s="106"/>
      <c r="B205" s="127">
        <f t="shared" si="2"/>
        <v>202</v>
      </c>
      <c r="C205" s="229" t="s">
        <v>881</v>
      </c>
      <c r="D205" s="252" t="s">
        <v>753</v>
      </c>
      <c r="E205" s="239"/>
      <c r="F205" s="303" t="s">
        <v>985</v>
      </c>
      <c r="G205" s="224"/>
      <c r="H205" s="224"/>
      <c r="I205" s="224"/>
      <c r="J205" s="224"/>
      <c r="K205" s="263" t="s">
        <v>173</v>
      </c>
      <c r="L205" s="263" t="s">
        <v>173</v>
      </c>
      <c r="M205" s="234"/>
      <c r="N205" s="226" t="s">
        <v>81</v>
      </c>
      <c r="O205" s="226" t="s">
        <v>81</v>
      </c>
      <c r="P205" s="227" t="s">
        <v>81</v>
      </c>
      <c r="Q205" s="228" t="s">
        <v>81</v>
      </c>
      <c r="R205" s="228" t="s">
        <v>81</v>
      </c>
      <c r="S205" s="137"/>
      <c r="T205" s="137"/>
      <c r="U205" s="137"/>
      <c r="V205" s="106"/>
      <c r="W205" s="106"/>
      <c r="X205" s="106"/>
      <c r="Y205" s="106"/>
      <c r="Z205" s="106"/>
      <c r="AA205" s="106"/>
      <c r="AB205" s="106"/>
      <c r="AC205" s="106"/>
      <c r="AD205" s="106"/>
      <c r="AE205" s="110"/>
      <c r="AF205" s="110"/>
      <c r="AG205" s="110"/>
    </row>
    <row r="206">
      <c r="A206" s="106"/>
      <c r="B206" s="127">
        <f t="shared" si="2"/>
        <v>203</v>
      </c>
      <c r="C206" s="229" t="s">
        <v>881</v>
      </c>
      <c r="D206" s="252" t="s">
        <v>753</v>
      </c>
      <c r="E206" s="288" t="s">
        <v>986</v>
      </c>
      <c r="F206" s="299" t="s">
        <v>987</v>
      </c>
      <c r="G206" s="297" t="s">
        <v>988</v>
      </c>
      <c r="H206" s="276" t="s">
        <v>989</v>
      </c>
      <c r="I206" s="224"/>
      <c r="J206" s="224"/>
      <c r="K206" s="263" t="s">
        <v>990</v>
      </c>
      <c r="L206" s="263" t="s">
        <v>991</v>
      </c>
      <c r="M206" s="234"/>
      <c r="N206" s="226" t="s">
        <v>81</v>
      </c>
      <c r="O206" s="226" t="s">
        <v>81</v>
      </c>
      <c r="P206" s="227" t="s">
        <v>81</v>
      </c>
      <c r="Q206" s="228" t="s">
        <v>81</v>
      </c>
      <c r="R206" s="228" t="s">
        <v>81</v>
      </c>
      <c r="S206" s="137"/>
      <c r="T206" s="137"/>
      <c r="U206" s="137"/>
      <c r="V206" s="106"/>
      <c r="W206" s="106"/>
      <c r="X206" s="106"/>
      <c r="Y206" s="106"/>
      <c r="Z206" s="106"/>
      <c r="AA206" s="106"/>
      <c r="AB206" s="106"/>
      <c r="AC206" s="106"/>
      <c r="AD206" s="106"/>
      <c r="AE206" s="110"/>
      <c r="AF206" s="110"/>
      <c r="AG206" s="110"/>
    </row>
    <row r="207">
      <c r="A207" s="106"/>
      <c r="B207" s="127">
        <f t="shared" si="2"/>
        <v>204</v>
      </c>
      <c r="C207" s="229" t="s">
        <v>881</v>
      </c>
      <c r="D207" s="252" t="s">
        <v>753</v>
      </c>
      <c r="E207" s="304"/>
      <c r="F207" s="300"/>
      <c r="G207" s="239"/>
      <c r="H207" s="276" t="s">
        <v>992</v>
      </c>
      <c r="I207" s="224"/>
      <c r="J207" s="224"/>
      <c r="K207" s="263" t="s">
        <v>173</v>
      </c>
      <c r="L207" s="263" t="s">
        <v>173</v>
      </c>
      <c r="M207" s="234"/>
      <c r="N207" s="226" t="s">
        <v>81</v>
      </c>
      <c r="O207" s="226" t="s">
        <v>81</v>
      </c>
      <c r="P207" s="227" t="s">
        <v>81</v>
      </c>
      <c r="Q207" s="228" t="s">
        <v>81</v>
      </c>
      <c r="R207" s="228" t="s">
        <v>81</v>
      </c>
      <c r="S207" s="137"/>
      <c r="T207" s="137"/>
      <c r="U207" s="137"/>
      <c r="V207" s="106"/>
      <c r="W207" s="106"/>
      <c r="X207" s="106"/>
      <c r="Y207" s="106"/>
      <c r="Z207" s="106"/>
      <c r="AA207" s="106"/>
      <c r="AB207" s="106"/>
      <c r="AC207" s="106"/>
      <c r="AD207" s="106"/>
      <c r="AE207" s="110"/>
      <c r="AF207" s="110"/>
      <c r="AG207" s="110"/>
    </row>
    <row r="208">
      <c r="A208" s="106"/>
      <c r="B208" s="127">
        <f t="shared" si="2"/>
        <v>205</v>
      </c>
      <c r="C208" s="229" t="s">
        <v>881</v>
      </c>
      <c r="D208" s="252" t="s">
        <v>753</v>
      </c>
      <c r="E208" s="304"/>
      <c r="F208" s="300"/>
      <c r="G208" s="272" t="s">
        <v>641</v>
      </c>
      <c r="H208" s="276" t="s">
        <v>989</v>
      </c>
      <c r="I208" s="224"/>
      <c r="J208" s="224"/>
      <c r="K208" s="263" t="s">
        <v>173</v>
      </c>
      <c r="L208" s="263" t="s">
        <v>173</v>
      </c>
      <c r="M208" s="234"/>
      <c r="N208" s="226" t="s">
        <v>81</v>
      </c>
      <c r="O208" s="226" t="s">
        <v>81</v>
      </c>
      <c r="P208" s="227" t="s">
        <v>81</v>
      </c>
      <c r="Q208" s="228" t="s">
        <v>81</v>
      </c>
      <c r="R208" s="228" t="s">
        <v>81</v>
      </c>
      <c r="S208" s="137"/>
      <c r="T208" s="137"/>
      <c r="U208" s="137"/>
      <c r="V208" s="106"/>
      <c r="W208" s="106"/>
      <c r="X208" s="106"/>
      <c r="Y208" s="106"/>
      <c r="Z208" s="106"/>
      <c r="AA208" s="106"/>
      <c r="AB208" s="106"/>
      <c r="AC208" s="106"/>
      <c r="AD208" s="106"/>
      <c r="AE208" s="110"/>
      <c r="AF208" s="110"/>
      <c r="AG208" s="110"/>
    </row>
    <row r="209">
      <c r="A209" s="106"/>
      <c r="B209" s="127">
        <f t="shared" si="2"/>
        <v>206</v>
      </c>
      <c r="C209" s="229" t="s">
        <v>881</v>
      </c>
      <c r="D209" s="252" t="s">
        <v>753</v>
      </c>
      <c r="E209" s="304"/>
      <c r="F209" s="301"/>
      <c r="G209" s="239"/>
      <c r="H209" s="276" t="s">
        <v>992</v>
      </c>
      <c r="I209" s="224"/>
      <c r="J209" s="224"/>
      <c r="K209" s="263" t="s">
        <v>173</v>
      </c>
      <c r="L209" s="263" t="s">
        <v>173</v>
      </c>
      <c r="M209" s="234"/>
      <c r="N209" s="226" t="s">
        <v>81</v>
      </c>
      <c r="O209" s="226" t="s">
        <v>81</v>
      </c>
      <c r="P209" s="227" t="s">
        <v>81</v>
      </c>
      <c r="Q209" s="228" t="s">
        <v>81</v>
      </c>
      <c r="R209" s="228" t="s">
        <v>81</v>
      </c>
      <c r="S209" s="137"/>
      <c r="T209" s="137"/>
      <c r="U209" s="137"/>
      <c r="V209" s="106"/>
      <c r="W209" s="106"/>
      <c r="X209" s="106"/>
      <c r="Y209" s="106"/>
      <c r="Z209" s="106"/>
      <c r="AA209" s="106"/>
      <c r="AB209" s="106"/>
      <c r="AC209" s="106"/>
      <c r="AD209" s="106"/>
      <c r="AE209" s="110"/>
      <c r="AF209" s="110"/>
      <c r="AG209" s="110"/>
    </row>
    <row r="210">
      <c r="A210" s="106"/>
      <c r="B210" s="127">
        <f t="shared" si="2"/>
        <v>207</v>
      </c>
      <c r="C210" s="229" t="s">
        <v>881</v>
      </c>
      <c r="D210" s="252" t="s">
        <v>753</v>
      </c>
      <c r="E210" s="304"/>
      <c r="F210" s="305" t="s">
        <v>993</v>
      </c>
      <c r="G210" s="297" t="s">
        <v>988</v>
      </c>
      <c r="H210" s="276" t="s">
        <v>989</v>
      </c>
      <c r="I210" s="224"/>
      <c r="J210" s="224"/>
      <c r="K210" s="263" t="s">
        <v>173</v>
      </c>
      <c r="L210" s="263" t="s">
        <v>173</v>
      </c>
      <c r="M210" s="234"/>
      <c r="N210" s="226" t="s">
        <v>81</v>
      </c>
      <c r="O210" s="226" t="s">
        <v>81</v>
      </c>
      <c r="P210" s="227" t="s">
        <v>81</v>
      </c>
      <c r="Q210" s="228" t="s">
        <v>81</v>
      </c>
      <c r="R210" s="228" t="s">
        <v>81</v>
      </c>
      <c r="S210" s="137"/>
      <c r="T210" s="137"/>
      <c r="U210" s="137"/>
      <c r="V210" s="106"/>
      <c r="W210" s="106"/>
      <c r="X210" s="106"/>
      <c r="Y210" s="106"/>
      <c r="Z210" s="106"/>
      <c r="AA210" s="106"/>
      <c r="AB210" s="106"/>
      <c r="AC210" s="106"/>
      <c r="AD210" s="106"/>
      <c r="AE210" s="110"/>
      <c r="AF210" s="110"/>
      <c r="AG210" s="110"/>
    </row>
    <row r="211">
      <c r="A211" s="106"/>
      <c r="B211" s="127">
        <f t="shared" si="2"/>
        <v>208</v>
      </c>
      <c r="C211" s="229" t="s">
        <v>881</v>
      </c>
      <c r="D211" s="252" t="s">
        <v>753</v>
      </c>
      <c r="E211" s="304"/>
      <c r="F211" s="300"/>
      <c r="G211" s="239"/>
      <c r="H211" s="276" t="s">
        <v>992</v>
      </c>
      <c r="I211" s="224"/>
      <c r="J211" s="224"/>
      <c r="K211" s="263" t="s">
        <v>173</v>
      </c>
      <c r="L211" s="263" t="s">
        <v>173</v>
      </c>
      <c r="M211" s="234"/>
      <c r="N211" s="226" t="s">
        <v>81</v>
      </c>
      <c r="O211" s="226" t="s">
        <v>81</v>
      </c>
      <c r="P211" s="227" t="s">
        <v>81</v>
      </c>
      <c r="Q211" s="228" t="s">
        <v>81</v>
      </c>
      <c r="R211" s="228" t="s">
        <v>81</v>
      </c>
      <c r="S211" s="137"/>
      <c r="T211" s="137"/>
      <c r="U211" s="137"/>
      <c r="V211" s="106"/>
      <c r="W211" s="106"/>
      <c r="X211" s="106"/>
      <c r="Y211" s="106"/>
      <c r="Z211" s="106"/>
      <c r="AA211" s="106"/>
      <c r="AB211" s="106"/>
      <c r="AC211" s="106"/>
      <c r="AD211" s="106"/>
      <c r="AE211" s="110"/>
      <c r="AF211" s="110"/>
      <c r="AG211" s="110"/>
    </row>
    <row r="212">
      <c r="A212" s="106"/>
      <c r="B212" s="127">
        <f t="shared" si="2"/>
        <v>209</v>
      </c>
      <c r="C212" s="229" t="s">
        <v>881</v>
      </c>
      <c r="D212" s="252" t="s">
        <v>753</v>
      </c>
      <c r="E212" s="304"/>
      <c r="F212" s="300"/>
      <c r="G212" s="272" t="s">
        <v>641</v>
      </c>
      <c r="H212" s="276" t="s">
        <v>989</v>
      </c>
      <c r="I212" s="224"/>
      <c r="J212" s="224"/>
      <c r="K212" s="263" t="s">
        <v>173</v>
      </c>
      <c r="L212" s="263" t="s">
        <v>173</v>
      </c>
      <c r="M212" s="234"/>
      <c r="N212" s="226" t="s">
        <v>81</v>
      </c>
      <c r="O212" s="226" t="s">
        <v>81</v>
      </c>
      <c r="P212" s="227" t="s">
        <v>81</v>
      </c>
      <c r="Q212" s="228" t="s">
        <v>81</v>
      </c>
      <c r="R212" s="228" t="s">
        <v>81</v>
      </c>
      <c r="S212" s="137"/>
      <c r="T212" s="137"/>
      <c r="U212" s="137"/>
      <c r="V212" s="106"/>
      <c r="W212" s="106"/>
      <c r="X212" s="106"/>
      <c r="Y212" s="106"/>
      <c r="Z212" s="106"/>
      <c r="AA212" s="106"/>
      <c r="AB212" s="106"/>
      <c r="AC212" s="106"/>
      <c r="AD212" s="106"/>
      <c r="AE212" s="110"/>
      <c r="AF212" s="110"/>
      <c r="AG212" s="110"/>
    </row>
    <row r="213">
      <c r="A213" s="106"/>
      <c r="B213" s="127">
        <f t="shared" si="2"/>
        <v>210</v>
      </c>
      <c r="C213" s="229" t="s">
        <v>881</v>
      </c>
      <c r="D213" s="252" t="s">
        <v>753</v>
      </c>
      <c r="E213" s="304"/>
      <c r="F213" s="300"/>
      <c r="G213" s="239"/>
      <c r="H213" s="276" t="s">
        <v>992</v>
      </c>
      <c r="I213" s="224"/>
      <c r="J213" s="224"/>
      <c r="K213" s="263" t="s">
        <v>173</v>
      </c>
      <c r="L213" s="263" t="s">
        <v>173</v>
      </c>
      <c r="M213" s="234"/>
      <c r="N213" s="226" t="s">
        <v>81</v>
      </c>
      <c r="O213" s="226" t="s">
        <v>81</v>
      </c>
      <c r="P213" s="227" t="s">
        <v>81</v>
      </c>
      <c r="Q213" s="228" t="s">
        <v>81</v>
      </c>
      <c r="R213" s="228" t="s">
        <v>81</v>
      </c>
      <c r="S213" s="137"/>
      <c r="T213" s="137"/>
      <c r="U213" s="137"/>
      <c r="V213" s="106"/>
      <c r="W213" s="106"/>
      <c r="X213" s="106"/>
      <c r="Y213" s="106"/>
      <c r="Z213" s="106"/>
      <c r="AA213" s="106"/>
      <c r="AB213" s="106"/>
      <c r="AC213" s="106"/>
      <c r="AD213" s="106"/>
      <c r="AE213" s="110"/>
      <c r="AF213" s="110"/>
      <c r="AG213" s="110"/>
    </row>
    <row r="214">
      <c r="A214" s="106"/>
      <c r="B214" s="127">
        <f t="shared" si="2"/>
        <v>211</v>
      </c>
      <c r="C214" s="229" t="s">
        <v>881</v>
      </c>
      <c r="D214" s="252" t="s">
        <v>753</v>
      </c>
      <c r="E214" s="306"/>
      <c r="F214" s="299" t="s">
        <v>987</v>
      </c>
      <c r="G214" s="307">
        <v>0.0</v>
      </c>
      <c r="H214" s="224"/>
      <c r="I214" s="224"/>
      <c r="J214" s="224"/>
      <c r="K214" s="263" t="s">
        <v>173</v>
      </c>
      <c r="L214" s="263" t="s">
        <v>173</v>
      </c>
      <c r="M214" s="234"/>
      <c r="N214" s="226" t="s">
        <v>81</v>
      </c>
      <c r="O214" s="226" t="s">
        <v>81</v>
      </c>
      <c r="P214" s="227" t="s">
        <v>81</v>
      </c>
      <c r="Q214" s="228" t="s">
        <v>81</v>
      </c>
      <c r="R214" s="228" t="s">
        <v>81</v>
      </c>
      <c r="S214" s="137"/>
      <c r="T214" s="137"/>
      <c r="U214" s="137"/>
      <c r="V214" s="106"/>
      <c r="W214" s="106"/>
      <c r="X214" s="106"/>
      <c r="Y214" s="106"/>
      <c r="Z214" s="106"/>
      <c r="AA214" s="106"/>
      <c r="AB214" s="106"/>
      <c r="AC214" s="106"/>
      <c r="AD214" s="106"/>
      <c r="AE214" s="110"/>
      <c r="AF214" s="110"/>
      <c r="AG214" s="110"/>
    </row>
    <row r="215">
      <c r="A215" s="106"/>
      <c r="B215" s="127">
        <f t="shared" si="2"/>
        <v>212</v>
      </c>
      <c r="C215" s="229" t="s">
        <v>881</v>
      </c>
      <c r="D215" s="252" t="s">
        <v>753</v>
      </c>
      <c r="E215" s="306"/>
      <c r="F215" s="308"/>
      <c r="G215" s="309" t="s">
        <v>994</v>
      </c>
      <c r="H215" s="224"/>
      <c r="I215" s="224"/>
      <c r="J215" s="224"/>
      <c r="K215" s="263" t="s">
        <v>173</v>
      </c>
      <c r="L215" s="263" t="s">
        <v>173</v>
      </c>
      <c r="M215" s="234"/>
      <c r="N215" s="226" t="s">
        <v>81</v>
      </c>
      <c r="O215" s="226" t="s">
        <v>81</v>
      </c>
      <c r="P215" s="227" t="s">
        <v>81</v>
      </c>
      <c r="Q215" s="228" t="s">
        <v>81</v>
      </c>
      <c r="R215" s="228" t="s">
        <v>81</v>
      </c>
      <c r="S215" s="137"/>
      <c r="T215" s="137"/>
      <c r="U215" s="137"/>
      <c r="V215" s="106"/>
      <c r="W215" s="106"/>
      <c r="X215" s="106"/>
      <c r="Y215" s="106"/>
      <c r="Z215" s="106"/>
      <c r="AA215" s="106"/>
      <c r="AB215" s="106"/>
      <c r="AC215" s="106"/>
      <c r="AD215" s="106"/>
      <c r="AE215" s="110"/>
      <c r="AF215" s="110"/>
      <c r="AG215" s="110"/>
    </row>
    <row r="216">
      <c r="A216" s="106"/>
      <c r="B216" s="127">
        <f t="shared" si="2"/>
        <v>213</v>
      </c>
      <c r="C216" s="229" t="s">
        <v>881</v>
      </c>
      <c r="D216" s="252" t="s">
        <v>753</v>
      </c>
      <c r="E216" s="306"/>
      <c r="F216" s="308"/>
      <c r="G216" s="309" t="s">
        <v>995</v>
      </c>
      <c r="H216" s="224"/>
      <c r="I216" s="224"/>
      <c r="J216" s="224"/>
      <c r="K216" s="263" t="s">
        <v>173</v>
      </c>
      <c r="L216" s="263" t="s">
        <v>173</v>
      </c>
      <c r="M216" s="234"/>
      <c r="N216" s="226" t="s">
        <v>81</v>
      </c>
      <c r="O216" s="226" t="s">
        <v>81</v>
      </c>
      <c r="P216" s="227" t="s">
        <v>81</v>
      </c>
      <c r="Q216" s="228" t="s">
        <v>81</v>
      </c>
      <c r="R216" s="228" t="s">
        <v>81</v>
      </c>
      <c r="S216" s="137"/>
      <c r="T216" s="137"/>
      <c r="U216" s="137"/>
      <c r="V216" s="106"/>
      <c r="W216" s="106"/>
      <c r="X216" s="106"/>
      <c r="Y216" s="106"/>
      <c r="Z216" s="106"/>
      <c r="AA216" s="106"/>
      <c r="AB216" s="106"/>
      <c r="AC216" s="106"/>
      <c r="AD216" s="106"/>
      <c r="AE216" s="110"/>
      <c r="AF216" s="110"/>
      <c r="AG216" s="110"/>
    </row>
    <row r="217">
      <c r="A217" s="106"/>
      <c r="B217" s="127">
        <f t="shared" si="2"/>
        <v>214</v>
      </c>
      <c r="C217" s="229" t="s">
        <v>881</v>
      </c>
      <c r="D217" s="252" t="s">
        <v>753</v>
      </c>
      <c r="E217" s="306"/>
      <c r="F217" s="308"/>
      <c r="G217" s="309" t="s">
        <v>995</v>
      </c>
      <c r="H217" s="267" t="s">
        <v>996</v>
      </c>
      <c r="I217" s="224"/>
      <c r="J217" s="224"/>
      <c r="K217" s="263" t="s">
        <v>173</v>
      </c>
      <c r="L217" s="263" t="s">
        <v>173</v>
      </c>
      <c r="M217" s="234"/>
      <c r="N217" s="226" t="s">
        <v>81</v>
      </c>
      <c r="O217" s="226" t="s">
        <v>81</v>
      </c>
      <c r="P217" s="227" t="s">
        <v>81</v>
      </c>
      <c r="Q217" s="228" t="s">
        <v>81</v>
      </c>
      <c r="R217" s="228" t="s">
        <v>81</v>
      </c>
      <c r="S217" s="137"/>
      <c r="T217" s="137"/>
      <c r="U217" s="137"/>
      <c r="V217" s="106"/>
      <c r="W217" s="106"/>
      <c r="X217" s="106"/>
      <c r="Y217" s="106"/>
      <c r="Z217" s="106"/>
      <c r="AA217" s="106"/>
      <c r="AB217" s="106"/>
      <c r="AC217" s="106"/>
      <c r="AD217" s="106"/>
      <c r="AE217" s="110"/>
      <c r="AF217" s="110"/>
      <c r="AG217" s="110"/>
    </row>
    <row r="218">
      <c r="A218" s="106"/>
      <c r="B218" s="127">
        <f t="shared" si="2"/>
        <v>215</v>
      </c>
      <c r="C218" s="229" t="s">
        <v>881</v>
      </c>
      <c r="D218" s="252" t="s">
        <v>753</v>
      </c>
      <c r="E218" s="310"/>
      <c r="F218" s="308"/>
      <c r="G218" s="309" t="s">
        <v>997</v>
      </c>
      <c r="H218" s="267" t="s">
        <v>998</v>
      </c>
      <c r="I218" s="224"/>
      <c r="J218" s="224"/>
      <c r="K218" s="263" t="s">
        <v>173</v>
      </c>
      <c r="L218" s="263" t="s">
        <v>173</v>
      </c>
      <c r="M218" s="234"/>
      <c r="N218" s="226" t="s">
        <v>81</v>
      </c>
      <c r="O218" s="226" t="s">
        <v>81</v>
      </c>
      <c r="P218" s="227" t="s">
        <v>81</v>
      </c>
      <c r="Q218" s="228" t="s">
        <v>81</v>
      </c>
      <c r="R218" s="228" t="s">
        <v>81</v>
      </c>
      <c r="S218" s="137"/>
      <c r="T218" s="137"/>
      <c r="U218" s="137"/>
      <c r="V218" s="106"/>
      <c r="W218" s="106"/>
      <c r="X218" s="106"/>
      <c r="Y218" s="106"/>
      <c r="Z218" s="106"/>
      <c r="AA218" s="106"/>
      <c r="AB218" s="106"/>
      <c r="AC218" s="106"/>
      <c r="AD218" s="106"/>
      <c r="AE218" s="110"/>
      <c r="AF218" s="110"/>
      <c r="AG218" s="110"/>
    </row>
    <row r="219">
      <c r="A219" s="106"/>
      <c r="B219" s="127">
        <f t="shared" si="2"/>
        <v>216</v>
      </c>
      <c r="C219" s="229" t="s">
        <v>881</v>
      </c>
      <c r="D219" s="252"/>
      <c r="E219" s="311" t="s">
        <v>999</v>
      </c>
      <c r="F219" s="312" t="s">
        <v>1000</v>
      </c>
      <c r="G219" s="307">
        <v>0.0</v>
      </c>
      <c r="H219" s="267"/>
      <c r="I219" s="224"/>
      <c r="J219" s="224"/>
      <c r="K219" s="254" t="s">
        <v>1001</v>
      </c>
      <c r="L219" s="254" t="s">
        <v>1002</v>
      </c>
      <c r="M219" s="234"/>
      <c r="N219" s="226" t="s">
        <v>81</v>
      </c>
      <c r="O219" s="226" t="s">
        <v>81</v>
      </c>
      <c r="P219" s="227" t="s">
        <v>81</v>
      </c>
      <c r="Q219" s="228" t="s">
        <v>81</v>
      </c>
      <c r="R219" s="228" t="s">
        <v>81</v>
      </c>
      <c r="S219" s="137"/>
      <c r="T219" s="137"/>
      <c r="U219" s="137"/>
      <c r="V219" s="106"/>
      <c r="W219" s="106"/>
      <c r="X219" s="106"/>
      <c r="Y219" s="106"/>
      <c r="Z219" s="106"/>
      <c r="AA219" s="106"/>
      <c r="AB219" s="106"/>
      <c r="AC219" s="106"/>
      <c r="AD219" s="106"/>
      <c r="AE219" s="110"/>
      <c r="AF219" s="110"/>
      <c r="AG219" s="110"/>
    </row>
    <row r="220">
      <c r="A220" s="106"/>
      <c r="B220" s="127">
        <f t="shared" si="2"/>
        <v>217</v>
      </c>
      <c r="C220" s="229" t="s">
        <v>881</v>
      </c>
      <c r="D220" s="252"/>
      <c r="E220" s="313"/>
      <c r="F220" s="314"/>
      <c r="G220" s="307">
        <v>0.08</v>
      </c>
      <c r="H220" s="267"/>
      <c r="I220" s="224"/>
      <c r="J220" s="224"/>
      <c r="K220" s="254" t="s">
        <v>173</v>
      </c>
      <c r="L220" s="254" t="s">
        <v>173</v>
      </c>
      <c r="M220" s="234"/>
      <c r="N220" s="226" t="s">
        <v>81</v>
      </c>
      <c r="O220" s="226" t="s">
        <v>81</v>
      </c>
      <c r="P220" s="227" t="s">
        <v>81</v>
      </c>
      <c r="Q220" s="228" t="s">
        <v>81</v>
      </c>
      <c r="R220" s="228" t="s">
        <v>81</v>
      </c>
      <c r="S220" s="137"/>
      <c r="T220" s="137"/>
      <c r="U220" s="137"/>
      <c r="V220" s="106"/>
      <c r="W220" s="106"/>
      <c r="X220" s="106"/>
      <c r="Y220" s="106"/>
      <c r="Z220" s="106"/>
      <c r="AA220" s="106"/>
      <c r="AB220" s="106"/>
      <c r="AC220" s="106"/>
      <c r="AD220" s="106"/>
      <c r="AE220" s="110"/>
      <c r="AF220" s="110"/>
      <c r="AG220" s="110"/>
    </row>
    <row r="221">
      <c r="A221" s="106"/>
      <c r="B221" s="127">
        <f t="shared" si="2"/>
        <v>218</v>
      </c>
      <c r="C221" s="229" t="s">
        <v>881</v>
      </c>
      <c r="D221" s="252"/>
      <c r="E221" s="313"/>
      <c r="F221" s="314"/>
      <c r="G221" s="309" t="s">
        <v>995</v>
      </c>
      <c r="H221" s="267"/>
      <c r="I221" s="224"/>
      <c r="J221" s="224"/>
      <c r="K221" s="254" t="s">
        <v>173</v>
      </c>
      <c r="L221" s="254" t="s">
        <v>173</v>
      </c>
      <c r="M221" s="234"/>
      <c r="N221" s="226" t="s">
        <v>81</v>
      </c>
      <c r="O221" s="226" t="s">
        <v>81</v>
      </c>
      <c r="P221" s="227" t="s">
        <v>81</v>
      </c>
      <c r="Q221" s="228" t="s">
        <v>81</v>
      </c>
      <c r="R221" s="228" t="s">
        <v>81</v>
      </c>
      <c r="S221" s="137"/>
      <c r="T221" s="137"/>
      <c r="U221" s="137"/>
      <c r="V221" s="106"/>
      <c r="W221" s="106"/>
      <c r="X221" s="106"/>
      <c r="Y221" s="106"/>
      <c r="Z221" s="106"/>
      <c r="AA221" s="106"/>
      <c r="AB221" s="106"/>
      <c r="AC221" s="106"/>
      <c r="AD221" s="106"/>
      <c r="AE221" s="110"/>
      <c r="AF221" s="110"/>
      <c r="AG221" s="110"/>
    </row>
    <row r="222">
      <c r="A222" s="106"/>
      <c r="B222" s="127">
        <f t="shared" si="2"/>
        <v>219</v>
      </c>
      <c r="C222" s="229" t="s">
        <v>881</v>
      </c>
      <c r="D222" s="252"/>
      <c r="E222" s="313"/>
      <c r="F222" s="315"/>
      <c r="G222" s="250" t="s">
        <v>997</v>
      </c>
      <c r="H222" s="267"/>
      <c r="I222" s="224"/>
      <c r="J222" s="224"/>
      <c r="K222" s="254" t="s">
        <v>173</v>
      </c>
      <c r="L222" s="254" t="s">
        <v>173</v>
      </c>
      <c r="M222" s="234"/>
      <c r="N222" s="226" t="s">
        <v>81</v>
      </c>
      <c r="O222" s="226" t="s">
        <v>81</v>
      </c>
      <c r="P222" s="227" t="s">
        <v>81</v>
      </c>
      <c r="Q222" s="228" t="s">
        <v>81</v>
      </c>
      <c r="R222" s="228" t="s">
        <v>81</v>
      </c>
      <c r="S222" s="137"/>
      <c r="T222" s="137"/>
      <c r="U222" s="137"/>
      <c r="V222" s="106"/>
      <c r="W222" s="106"/>
      <c r="X222" s="106"/>
      <c r="Y222" s="106"/>
      <c r="Z222" s="106"/>
      <c r="AA222" s="106"/>
      <c r="AB222" s="106"/>
      <c r="AC222" s="106"/>
      <c r="AD222" s="106"/>
      <c r="AE222" s="110"/>
      <c r="AF222" s="110"/>
      <c r="AG222" s="110"/>
    </row>
    <row r="223">
      <c r="A223" s="106"/>
      <c r="B223" s="127">
        <f t="shared" si="2"/>
        <v>220</v>
      </c>
      <c r="C223" s="229" t="s">
        <v>881</v>
      </c>
      <c r="D223" s="252"/>
      <c r="E223" s="316"/>
      <c r="F223" s="314" t="s">
        <v>1003</v>
      </c>
      <c r="G223" s="247"/>
      <c r="H223" s="267"/>
      <c r="I223" s="224"/>
      <c r="J223" s="224"/>
      <c r="K223" s="254" t="s">
        <v>1004</v>
      </c>
      <c r="L223" s="254" t="s">
        <v>1005</v>
      </c>
      <c r="M223" s="234"/>
      <c r="N223" s="226" t="s">
        <v>81</v>
      </c>
      <c r="O223" s="226" t="s">
        <v>81</v>
      </c>
      <c r="P223" s="227" t="s">
        <v>81</v>
      </c>
      <c r="Q223" s="228" t="s">
        <v>81</v>
      </c>
      <c r="R223" s="228" t="s">
        <v>81</v>
      </c>
      <c r="S223" s="137"/>
      <c r="T223" s="137"/>
      <c r="U223" s="137"/>
      <c r="V223" s="106"/>
      <c r="W223" s="106"/>
      <c r="X223" s="106"/>
      <c r="Y223" s="106"/>
      <c r="Z223" s="106"/>
      <c r="AA223" s="106"/>
      <c r="AB223" s="106"/>
      <c r="AC223" s="106"/>
      <c r="AD223" s="106"/>
      <c r="AE223" s="110"/>
      <c r="AF223" s="110"/>
      <c r="AG223" s="110"/>
    </row>
    <row r="224">
      <c r="A224" s="106"/>
      <c r="B224" s="127">
        <f t="shared" si="2"/>
        <v>221</v>
      </c>
      <c r="C224" s="229" t="s">
        <v>881</v>
      </c>
      <c r="D224" s="252" t="s">
        <v>753</v>
      </c>
      <c r="E224" s="297" t="s">
        <v>1006</v>
      </c>
      <c r="F224" s="303" t="s">
        <v>1007</v>
      </c>
      <c r="G224" s="233"/>
      <c r="H224" s="224"/>
      <c r="I224" s="224"/>
      <c r="J224" s="224"/>
      <c r="K224" s="259" t="s">
        <v>1008</v>
      </c>
      <c r="L224" s="263" t="s">
        <v>908</v>
      </c>
      <c r="M224" s="234"/>
      <c r="N224" s="226" t="s">
        <v>81</v>
      </c>
      <c r="O224" s="226" t="s">
        <v>81</v>
      </c>
      <c r="P224" s="227" t="s">
        <v>81</v>
      </c>
      <c r="Q224" s="228" t="s">
        <v>81</v>
      </c>
      <c r="R224" s="228" t="s">
        <v>81</v>
      </c>
      <c r="S224" s="137"/>
      <c r="T224" s="137"/>
      <c r="U224" s="137"/>
      <c r="V224" s="106"/>
      <c r="W224" s="106"/>
      <c r="X224" s="106"/>
      <c r="Y224" s="106"/>
      <c r="Z224" s="106"/>
      <c r="AA224" s="106"/>
      <c r="AB224" s="106"/>
      <c r="AC224" s="106"/>
      <c r="AD224" s="106"/>
      <c r="AE224" s="110"/>
      <c r="AF224" s="110"/>
      <c r="AG224" s="110"/>
    </row>
    <row r="225">
      <c r="A225" s="106"/>
      <c r="B225" s="127">
        <f t="shared" si="2"/>
        <v>222</v>
      </c>
      <c r="C225" s="229" t="s">
        <v>881</v>
      </c>
      <c r="D225" s="252" t="s">
        <v>753</v>
      </c>
      <c r="E225" s="230"/>
      <c r="F225" s="299" t="s">
        <v>1009</v>
      </c>
      <c r="G225" s="276" t="s">
        <v>1010</v>
      </c>
      <c r="H225" s="224"/>
      <c r="I225" s="224"/>
      <c r="J225" s="224"/>
      <c r="K225" s="259" t="s">
        <v>1008</v>
      </c>
      <c r="L225" s="259" t="s">
        <v>320</v>
      </c>
      <c r="M225" s="234"/>
      <c r="N225" s="226" t="s">
        <v>81</v>
      </c>
      <c r="O225" s="226" t="s">
        <v>81</v>
      </c>
      <c r="P225" s="227" t="s">
        <v>81</v>
      </c>
      <c r="Q225" s="228" t="s">
        <v>81</v>
      </c>
      <c r="R225" s="228" t="s">
        <v>81</v>
      </c>
      <c r="S225" s="137"/>
      <c r="T225" s="137"/>
      <c r="U225" s="137"/>
      <c r="V225" s="106"/>
      <c r="W225" s="106"/>
      <c r="X225" s="106"/>
      <c r="Y225" s="106"/>
      <c r="Z225" s="106"/>
      <c r="AA225" s="106"/>
      <c r="AB225" s="106"/>
      <c r="AC225" s="106"/>
      <c r="AD225" s="106"/>
      <c r="AE225" s="110"/>
      <c r="AF225" s="110"/>
      <c r="AG225" s="110"/>
    </row>
    <row r="226">
      <c r="A226" s="106"/>
      <c r="B226" s="127">
        <f t="shared" si="2"/>
        <v>223</v>
      </c>
      <c r="C226" s="229" t="s">
        <v>881</v>
      </c>
      <c r="D226" s="252" t="s">
        <v>753</v>
      </c>
      <c r="E226" s="239"/>
      <c r="F226" s="301"/>
      <c r="G226" s="276" t="s">
        <v>1011</v>
      </c>
      <c r="H226" s="224"/>
      <c r="I226" s="224"/>
      <c r="J226" s="224"/>
      <c r="K226" s="263" t="s">
        <v>173</v>
      </c>
      <c r="L226" s="263" t="s">
        <v>173</v>
      </c>
      <c r="M226" s="234"/>
      <c r="N226" s="226" t="s">
        <v>81</v>
      </c>
      <c r="O226" s="226" t="s">
        <v>81</v>
      </c>
      <c r="P226" s="227" t="s">
        <v>81</v>
      </c>
      <c r="Q226" s="228" t="s">
        <v>81</v>
      </c>
      <c r="R226" s="228" t="s">
        <v>81</v>
      </c>
      <c r="S226" s="137"/>
      <c r="T226" s="137"/>
      <c r="U226" s="137"/>
      <c r="V226" s="106"/>
      <c r="W226" s="106"/>
      <c r="X226" s="106"/>
      <c r="Y226" s="106"/>
      <c r="Z226" s="106"/>
      <c r="AA226" s="106"/>
      <c r="AB226" s="106"/>
      <c r="AC226" s="106"/>
      <c r="AD226" s="106"/>
      <c r="AE226" s="110"/>
      <c r="AF226" s="110"/>
      <c r="AG226" s="110"/>
    </row>
    <row r="227">
      <c r="A227" s="106"/>
      <c r="B227" s="127">
        <f t="shared" si="2"/>
        <v>224</v>
      </c>
      <c r="C227" s="229" t="s">
        <v>881</v>
      </c>
      <c r="D227" s="252" t="s">
        <v>753</v>
      </c>
      <c r="E227" s="302" t="s">
        <v>1012</v>
      </c>
      <c r="F227" s="317" t="s">
        <v>1013</v>
      </c>
      <c r="G227" s="224"/>
      <c r="H227" s="224"/>
      <c r="I227" s="224"/>
      <c r="J227" s="224"/>
      <c r="K227" s="263" t="s">
        <v>173</v>
      </c>
      <c r="L227" s="263" t="s">
        <v>173</v>
      </c>
      <c r="M227" s="234"/>
      <c r="N227" s="226" t="s">
        <v>81</v>
      </c>
      <c r="O227" s="226" t="s">
        <v>81</v>
      </c>
      <c r="P227" s="227" t="s">
        <v>81</v>
      </c>
      <c r="Q227" s="228" t="s">
        <v>81</v>
      </c>
      <c r="R227" s="228" t="s">
        <v>81</v>
      </c>
      <c r="S227" s="137"/>
      <c r="T227" s="137"/>
      <c r="U227" s="137"/>
      <c r="V227" s="106"/>
      <c r="W227" s="106"/>
      <c r="X227" s="106"/>
      <c r="Y227" s="106"/>
      <c r="Z227" s="106"/>
      <c r="AA227" s="106"/>
      <c r="AB227" s="106"/>
      <c r="AC227" s="106"/>
      <c r="AD227" s="106"/>
      <c r="AE227" s="110"/>
      <c r="AF227" s="110"/>
      <c r="AG227" s="110"/>
    </row>
    <row r="228">
      <c r="A228" s="106"/>
      <c r="B228" s="127">
        <f t="shared" si="2"/>
        <v>225</v>
      </c>
      <c r="C228" s="229" t="s">
        <v>881</v>
      </c>
      <c r="D228" s="252" t="s">
        <v>753</v>
      </c>
      <c r="E228" s="230"/>
      <c r="F228" s="259" t="s">
        <v>1014</v>
      </c>
      <c r="G228" s="224"/>
      <c r="H228" s="224"/>
      <c r="I228" s="224"/>
      <c r="J228" s="224"/>
      <c r="K228" s="263" t="s">
        <v>173</v>
      </c>
      <c r="L228" s="263" t="s">
        <v>173</v>
      </c>
      <c r="M228" s="234"/>
      <c r="N228" s="226" t="s">
        <v>81</v>
      </c>
      <c r="O228" s="226" t="s">
        <v>81</v>
      </c>
      <c r="P228" s="227" t="s">
        <v>81</v>
      </c>
      <c r="Q228" s="228" t="s">
        <v>81</v>
      </c>
      <c r="R228" s="228" t="s">
        <v>81</v>
      </c>
      <c r="S228" s="137"/>
      <c r="T228" s="137"/>
      <c r="U228" s="137"/>
      <c r="V228" s="106"/>
      <c r="W228" s="106"/>
      <c r="X228" s="106"/>
      <c r="Y228" s="106"/>
      <c r="Z228" s="106"/>
      <c r="AA228" s="106"/>
      <c r="AB228" s="106"/>
      <c r="AC228" s="106"/>
      <c r="AD228" s="106"/>
      <c r="AE228" s="110"/>
      <c r="AF228" s="110"/>
      <c r="AG228" s="110"/>
    </row>
    <row r="229">
      <c r="A229" s="106"/>
      <c r="B229" s="127">
        <f t="shared" si="2"/>
        <v>226</v>
      </c>
      <c r="C229" s="229" t="s">
        <v>881</v>
      </c>
      <c r="D229" s="252" t="s">
        <v>753</v>
      </c>
      <c r="E229" s="230"/>
      <c r="F229" s="259" t="s">
        <v>1015</v>
      </c>
      <c r="G229" s="224"/>
      <c r="H229" s="224"/>
      <c r="I229" s="224"/>
      <c r="J229" s="224"/>
      <c r="K229" s="263" t="s">
        <v>173</v>
      </c>
      <c r="L229" s="263" t="s">
        <v>173</v>
      </c>
      <c r="M229" s="234"/>
      <c r="N229" s="226" t="s">
        <v>81</v>
      </c>
      <c r="O229" s="226" t="s">
        <v>81</v>
      </c>
      <c r="P229" s="227" t="s">
        <v>81</v>
      </c>
      <c r="Q229" s="228" t="s">
        <v>81</v>
      </c>
      <c r="R229" s="228" t="s">
        <v>81</v>
      </c>
      <c r="S229" s="137"/>
      <c r="T229" s="137"/>
      <c r="U229" s="137"/>
      <c r="V229" s="106"/>
      <c r="W229" s="106"/>
      <c r="X229" s="106"/>
      <c r="Y229" s="106"/>
      <c r="Z229" s="106"/>
      <c r="AA229" s="106"/>
      <c r="AB229" s="106"/>
      <c r="AC229" s="106"/>
      <c r="AD229" s="106"/>
      <c r="AE229" s="110"/>
      <c r="AF229" s="110"/>
      <c r="AG229" s="110"/>
    </row>
    <row r="230">
      <c r="A230" s="106"/>
      <c r="B230" s="127">
        <f t="shared" si="2"/>
        <v>227</v>
      </c>
      <c r="C230" s="229" t="s">
        <v>881</v>
      </c>
      <c r="D230" s="252" t="s">
        <v>753</v>
      </c>
      <c r="E230" s="230"/>
      <c r="F230" s="318" t="s">
        <v>1016</v>
      </c>
      <c r="G230" s="224"/>
      <c r="H230" s="224"/>
      <c r="I230" s="224"/>
      <c r="J230" s="224"/>
      <c r="K230" s="263" t="s">
        <v>173</v>
      </c>
      <c r="L230" s="263" t="s">
        <v>173</v>
      </c>
      <c r="M230" s="234"/>
      <c r="N230" s="226" t="s">
        <v>81</v>
      </c>
      <c r="O230" s="226" t="s">
        <v>81</v>
      </c>
      <c r="P230" s="227" t="s">
        <v>81</v>
      </c>
      <c r="Q230" s="228" t="s">
        <v>81</v>
      </c>
      <c r="R230" s="228" t="s">
        <v>81</v>
      </c>
      <c r="S230" s="137"/>
      <c r="T230" s="137"/>
      <c r="U230" s="137"/>
      <c r="V230" s="106"/>
      <c r="W230" s="106"/>
      <c r="X230" s="106"/>
      <c r="Y230" s="106"/>
      <c r="Z230" s="106"/>
      <c r="AA230" s="106"/>
      <c r="AB230" s="106"/>
      <c r="AC230" s="106"/>
      <c r="AD230" s="106"/>
      <c r="AE230" s="110"/>
      <c r="AF230" s="110"/>
      <c r="AG230" s="110"/>
    </row>
    <row r="231">
      <c r="A231" s="106"/>
      <c r="B231" s="127">
        <f t="shared" si="2"/>
        <v>228</v>
      </c>
      <c r="C231" s="229" t="s">
        <v>881</v>
      </c>
      <c r="D231" s="252" t="s">
        <v>753</v>
      </c>
      <c r="E231" s="230"/>
      <c r="F231" s="318" t="s">
        <v>1017</v>
      </c>
      <c r="G231" s="224"/>
      <c r="H231" s="224"/>
      <c r="I231" s="224"/>
      <c r="J231" s="224"/>
      <c r="K231" s="263" t="s">
        <v>173</v>
      </c>
      <c r="L231" s="263" t="s">
        <v>173</v>
      </c>
      <c r="M231" s="234"/>
      <c r="N231" s="226" t="s">
        <v>81</v>
      </c>
      <c r="O231" s="226" t="s">
        <v>81</v>
      </c>
      <c r="P231" s="227" t="s">
        <v>81</v>
      </c>
      <c r="Q231" s="228" t="s">
        <v>81</v>
      </c>
      <c r="R231" s="228" t="s">
        <v>81</v>
      </c>
      <c r="S231" s="137"/>
      <c r="T231" s="137"/>
      <c r="U231" s="137"/>
      <c r="V231" s="106"/>
      <c r="W231" s="106"/>
      <c r="X231" s="106"/>
      <c r="Y231" s="106"/>
      <c r="Z231" s="106"/>
      <c r="AA231" s="106"/>
      <c r="AB231" s="106"/>
      <c r="AC231" s="106"/>
      <c r="AD231" s="106"/>
      <c r="AE231" s="110"/>
      <c r="AF231" s="110"/>
      <c r="AG231" s="110"/>
    </row>
    <row r="232">
      <c r="A232" s="106"/>
      <c r="B232" s="127">
        <f t="shared" si="2"/>
        <v>229</v>
      </c>
      <c r="C232" s="229" t="s">
        <v>881</v>
      </c>
      <c r="D232" s="252" t="s">
        <v>753</v>
      </c>
      <c r="E232" s="239"/>
      <c r="F232" s="318" t="s">
        <v>1018</v>
      </c>
      <c r="G232" s="224"/>
      <c r="H232" s="224"/>
      <c r="I232" s="224"/>
      <c r="J232" s="224"/>
      <c r="K232" s="263" t="s">
        <v>173</v>
      </c>
      <c r="L232" s="263" t="s">
        <v>173</v>
      </c>
      <c r="M232" s="234"/>
      <c r="N232" s="226" t="s">
        <v>81</v>
      </c>
      <c r="O232" s="226" t="s">
        <v>81</v>
      </c>
      <c r="P232" s="227" t="s">
        <v>81</v>
      </c>
      <c r="Q232" s="228" t="s">
        <v>81</v>
      </c>
      <c r="R232" s="228" t="s">
        <v>81</v>
      </c>
      <c r="S232" s="137"/>
      <c r="T232" s="137"/>
      <c r="U232" s="137"/>
      <c r="V232" s="106"/>
      <c r="W232" s="106"/>
      <c r="X232" s="106"/>
      <c r="Y232" s="106"/>
      <c r="Z232" s="106"/>
      <c r="AA232" s="106"/>
      <c r="AB232" s="106"/>
      <c r="AC232" s="106"/>
      <c r="AD232" s="106"/>
      <c r="AE232" s="110"/>
      <c r="AF232" s="110"/>
      <c r="AG232" s="110"/>
    </row>
    <row r="233">
      <c r="A233" s="106"/>
      <c r="B233" s="127">
        <f t="shared" si="2"/>
        <v>230</v>
      </c>
      <c r="C233" s="229" t="s">
        <v>881</v>
      </c>
      <c r="D233" s="252" t="s">
        <v>753</v>
      </c>
      <c r="E233" s="288" t="s">
        <v>405</v>
      </c>
      <c r="F233" s="319" t="s">
        <v>1019</v>
      </c>
      <c r="G233" s="106"/>
      <c r="H233" s="233"/>
      <c r="I233" s="224"/>
      <c r="J233" s="224"/>
      <c r="K233" s="263" t="s">
        <v>173</v>
      </c>
      <c r="L233" s="263" t="s">
        <v>173</v>
      </c>
      <c r="M233" s="234"/>
      <c r="N233" s="226" t="s">
        <v>81</v>
      </c>
      <c r="O233" s="226" t="s">
        <v>81</v>
      </c>
      <c r="P233" s="227" t="s">
        <v>81</v>
      </c>
      <c r="Q233" s="228" t="s">
        <v>81</v>
      </c>
      <c r="R233" s="228" t="s">
        <v>81</v>
      </c>
      <c r="S233" s="137"/>
      <c r="T233" s="137"/>
      <c r="U233" s="137"/>
      <c r="V233" s="106"/>
      <c r="W233" s="106"/>
      <c r="X233" s="106"/>
      <c r="Y233" s="106"/>
      <c r="Z233" s="106"/>
      <c r="AA233" s="106"/>
      <c r="AB233" s="106"/>
      <c r="AC233" s="106"/>
      <c r="AD233" s="106"/>
      <c r="AE233" s="110"/>
      <c r="AF233" s="110"/>
      <c r="AG233" s="110"/>
    </row>
    <row r="234">
      <c r="A234" s="106"/>
      <c r="B234" s="127">
        <f t="shared" si="2"/>
        <v>231</v>
      </c>
      <c r="C234" s="229" t="s">
        <v>881</v>
      </c>
      <c r="D234" s="252" t="s">
        <v>753</v>
      </c>
      <c r="E234" s="304"/>
      <c r="F234" s="305" t="s">
        <v>1020</v>
      </c>
      <c r="G234" s="320" t="s">
        <v>1021</v>
      </c>
      <c r="H234" s="276" t="s">
        <v>1022</v>
      </c>
      <c r="I234" s="224"/>
      <c r="J234" s="224"/>
      <c r="K234" s="263" t="s">
        <v>173</v>
      </c>
      <c r="L234" s="263" t="s">
        <v>173</v>
      </c>
      <c r="M234" s="234"/>
      <c r="N234" s="226" t="s">
        <v>81</v>
      </c>
      <c r="O234" s="226" t="s">
        <v>81</v>
      </c>
      <c r="P234" s="227" t="s">
        <v>81</v>
      </c>
      <c r="Q234" s="228" t="s">
        <v>81</v>
      </c>
      <c r="R234" s="228" t="s">
        <v>81</v>
      </c>
      <c r="S234" s="137"/>
      <c r="T234" s="137"/>
      <c r="U234" s="137"/>
      <c r="V234" s="106"/>
      <c r="W234" s="106"/>
      <c r="X234" s="106"/>
      <c r="Y234" s="106"/>
      <c r="Z234" s="106"/>
      <c r="AA234" s="106"/>
      <c r="AB234" s="106"/>
      <c r="AC234" s="106"/>
      <c r="AD234" s="106"/>
      <c r="AE234" s="110"/>
      <c r="AF234" s="110"/>
      <c r="AG234" s="110"/>
    </row>
    <row r="235">
      <c r="A235" s="106"/>
      <c r="B235" s="127">
        <f t="shared" si="2"/>
        <v>232</v>
      </c>
      <c r="C235" s="229" t="s">
        <v>881</v>
      </c>
      <c r="D235" s="252" t="s">
        <v>753</v>
      </c>
      <c r="E235" s="304"/>
      <c r="F235" s="300"/>
      <c r="G235" s="275"/>
      <c r="H235" s="276" t="s">
        <v>1023</v>
      </c>
      <c r="I235" s="224"/>
      <c r="J235" s="224"/>
      <c r="K235" s="263" t="s">
        <v>173</v>
      </c>
      <c r="L235" s="263" t="s">
        <v>173</v>
      </c>
      <c r="M235" s="234"/>
      <c r="N235" s="226" t="s">
        <v>81</v>
      </c>
      <c r="O235" s="226" t="s">
        <v>81</v>
      </c>
      <c r="P235" s="227" t="s">
        <v>81</v>
      </c>
      <c r="Q235" s="228" t="s">
        <v>81</v>
      </c>
      <c r="R235" s="228" t="s">
        <v>81</v>
      </c>
      <c r="S235" s="137"/>
      <c r="T235" s="137"/>
      <c r="U235" s="137"/>
      <c r="V235" s="106"/>
      <c r="W235" s="106"/>
      <c r="X235" s="106"/>
      <c r="Y235" s="106"/>
      <c r="Z235" s="106"/>
      <c r="AA235" s="106"/>
      <c r="AB235" s="106"/>
      <c r="AC235" s="106"/>
      <c r="AD235" s="106"/>
      <c r="AE235" s="110"/>
      <c r="AF235" s="110"/>
      <c r="AG235" s="110"/>
    </row>
    <row r="236">
      <c r="A236" s="106"/>
      <c r="B236" s="127">
        <f t="shared" si="2"/>
        <v>233</v>
      </c>
      <c r="C236" s="229" t="s">
        <v>881</v>
      </c>
      <c r="D236" s="252" t="s">
        <v>753</v>
      </c>
      <c r="E236" s="304"/>
      <c r="F236" s="321"/>
      <c r="G236" s="272" t="s">
        <v>1024</v>
      </c>
      <c r="H236" s="320" t="s">
        <v>1022</v>
      </c>
      <c r="I236" s="224"/>
      <c r="J236" s="224"/>
      <c r="K236" s="263" t="s">
        <v>173</v>
      </c>
      <c r="L236" s="263" t="s">
        <v>173</v>
      </c>
      <c r="M236" s="234"/>
      <c r="N236" s="226" t="s">
        <v>81</v>
      </c>
      <c r="O236" s="226" t="s">
        <v>81</v>
      </c>
      <c r="P236" s="227" t="s">
        <v>81</v>
      </c>
      <c r="Q236" s="228" t="s">
        <v>81</v>
      </c>
      <c r="R236" s="228" t="s">
        <v>81</v>
      </c>
      <c r="S236" s="137"/>
      <c r="T236" s="137"/>
      <c r="U236" s="137"/>
      <c r="V236" s="106"/>
      <c r="W236" s="106"/>
      <c r="X236" s="106"/>
      <c r="Y236" s="106"/>
      <c r="Z236" s="106"/>
      <c r="AA236" s="106"/>
      <c r="AB236" s="106"/>
      <c r="AC236" s="106"/>
      <c r="AD236" s="106"/>
      <c r="AE236" s="110"/>
      <c r="AF236" s="110"/>
      <c r="AG236" s="110"/>
    </row>
    <row r="237">
      <c r="A237" s="106"/>
      <c r="B237" s="127">
        <f t="shared" si="2"/>
        <v>234</v>
      </c>
      <c r="C237" s="229" t="s">
        <v>881</v>
      </c>
      <c r="D237" s="252" t="s">
        <v>753</v>
      </c>
      <c r="E237" s="304"/>
      <c r="F237" s="321"/>
      <c r="G237" s="236"/>
      <c r="H237" s="272" t="s">
        <v>1023</v>
      </c>
      <c r="I237" s="224"/>
      <c r="J237" s="224"/>
      <c r="K237" s="263" t="s">
        <v>173</v>
      </c>
      <c r="L237" s="263" t="s">
        <v>173</v>
      </c>
      <c r="M237" s="234"/>
      <c r="N237" s="226" t="s">
        <v>81</v>
      </c>
      <c r="O237" s="226" t="s">
        <v>81</v>
      </c>
      <c r="P237" s="227" t="s">
        <v>81</v>
      </c>
      <c r="Q237" s="228" t="s">
        <v>81</v>
      </c>
      <c r="R237" s="228" t="s">
        <v>81</v>
      </c>
      <c r="S237" s="137"/>
      <c r="T237" s="137"/>
      <c r="U237" s="137"/>
      <c r="V237" s="106"/>
      <c r="W237" s="106"/>
      <c r="X237" s="106"/>
      <c r="Y237" s="106"/>
      <c r="Z237" s="106"/>
      <c r="AA237" s="106"/>
      <c r="AB237" s="106"/>
      <c r="AC237" s="106"/>
      <c r="AD237" s="106"/>
      <c r="AE237" s="110"/>
      <c r="AF237" s="110"/>
      <c r="AG237" s="110"/>
    </row>
    <row r="238">
      <c r="A238" s="106"/>
      <c r="B238" s="127">
        <f t="shared" si="2"/>
        <v>235</v>
      </c>
      <c r="C238" s="229" t="s">
        <v>881</v>
      </c>
      <c r="D238" s="252" t="s">
        <v>753</v>
      </c>
      <c r="E238" s="322"/>
      <c r="F238" s="321"/>
      <c r="G238" s="323"/>
      <c r="H238" s="239"/>
      <c r="I238" s="224"/>
      <c r="J238" s="224"/>
      <c r="K238" s="263" t="s">
        <v>173</v>
      </c>
      <c r="L238" s="263" t="s">
        <v>173</v>
      </c>
      <c r="M238" s="234"/>
      <c r="N238" s="226" t="s">
        <v>81</v>
      </c>
      <c r="O238" s="226" t="s">
        <v>81</v>
      </c>
      <c r="P238" s="227" t="s">
        <v>81</v>
      </c>
      <c r="Q238" s="228" t="s">
        <v>81</v>
      </c>
      <c r="R238" s="228" t="s">
        <v>81</v>
      </c>
      <c r="S238" s="137"/>
      <c r="T238" s="137"/>
      <c r="U238" s="137"/>
      <c r="V238" s="106"/>
      <c r="W238" s="106"/>
      <c r="X238" s="106"/>
      <c r="Y238" s="106"/>
      <c r="Z238" s="106"/>
      <c r="AA238" s="106"/>
      <c r="AB238" s="106"/>
      <c r="AC238" s="106"/>
      <c r="AD238" s="106"/>
      <c r="AE238" s="110"/>
      <c r="AF238" s="110"/>
      <c r="AG238" s="110"/>
    </row>
    <row r="239">
      <c r="A239" s="106"/>
      <c r="B239" s="127">
        <f t="shared" si="2"/>
        <v>236</v>
      </c>
      <c r="C239" s="229" t="s">
        <v>881</v>
      </c>
      <c r="D239" s="252" t="s">
        <v>753</v>
      </c>
      <c r="E239" s="297" t="s">
        <v>1025</v>
      </c>
      <c r="F239" s="324" t="s">
        <v>415</v>
      </c>
      <c r="G239" s="224"/>
      <c r="H239" s="224"/>
      <c r="I239" s="224"/>
      <c r="J239" s="224"/>
      <c r="K239" s="259" t="s">
        <v>1008</v>
      </c>
      <c r="L239" s="259" t="s">
        <v>320</v>
      </c>
      <c r="M239" s="234"/>
      <c r="N239" s="226" t="s">
        <v>81</v>
      </c>
      <c r="O239" s="226" t="s">
        <v>81</v>
      </c>
      <c r="P239" s="227" t="s">
        <v>81</v>
      </c>
      <c r="Q239" s="228" t="s">
        <v>81</v>
      </c>
      <c r="R239" s="228" t="s">
        <v>81</v>
      </c>
      <c r="S239" s="137"/>
      <c r="T239" s="137"/>
      <c r="U239" s="137"/>
      <c r="V239" s="106"/>
      <c r="W239" s="106"/>
      <c r="X239" s="106"/>
      <c r="Y239" s="106"/>
      <c r="Z239" s="106"/>
      <c r="AA239" s="106"/>
      <c r="AB239" s="106"/>
      <c r="AC239" s="106"/>
      <c r="AD239" s="106"/>
      <c r="AE239" s="110"/>
      <c r="AF239" s="110"/>
      <c r="AG239" s="110"/>
    </row>
    <row r="240">
      <c r="A240" s="106"/>
      <c r="B240" s="127">
        <f t="shared" si="2"/>
        <v>237</v>
      </c>
      <c r="C240" s="229" t="s">
        <v>881</v>
      </c>
      <c r="D240" s="252" t="s">
        <v>753</v>
      </c>
      <c r="E240" s="230"/>
      <c r="F240" s="324" t="s">
        <v>412</v>
      </c>
      <c r="G240" s="224"/>
      <c r="H240" s="224"/>
      <c r="I240" s="224"/>
      <c r="J240" s="224"/>
      <c r="K240" s="263" t="s">
        <v>173</v>
      </c>
      <c r="L240" s="263" t="s">
        <v>173</v>
      </c>
      <c r="M240" s="234"/>
      <c r="N240" s="226" t="s">
        <v>81</v>
      </c>
      <c r="O240" s="226" t="s">
        <v>81</v>
      </c>
      <c r="P240" s="227" t="s">
        <v>81</v>
      </c>
      <c r="Q240" s="228" t="s">
        <v>81</v>
      </c>
      <c r="R240" s="228" t="s">
        <v>81</v>
      </c>
      <c r="S240" s="137"/>
      <c r="T240" s="137"/>
      <c r="U240" s="137"/>
      <c r="V240" s="106"/>
      <c r="W240" s="106"/>
      <c r="X240" s="106"/>
      <c r="Y240" s="106"/>
      <c r="Z240" s="106"/>
      <c r="AA240" s="106"/>
      <c r="AB240" s="106"/>
      <c r="AC240" s="106"/>
      <c r="AD240" s="106"/>
      <c r="AE240" s="110"/>
      <c r="AF240" s="110"/>
      <c r="AG240" s="110"/>
    </row>
    <row r="241">
      <c r="A241" s="106"/>
      <c r="B241" s="127">
        <f t="shared" si="2"/>
        <v>238</v>
      </c>
      <c r="C241" s="229" t="s">
        <v>881</v>
      </c>
      <c r="D241" s="325" t="s">
        <v>753</v>
      </c>
      <c r="E241" s="297" t="s">
        <v>1026</v>
      </c>
      <c r="F241" s="319" t="s">
        <v>415</v>
      </c>
      <c r="G241" s="224"/>
      <c r="H241" s="224"/>
      <c r="I241" s="224"/>
      <c r="J241" s="224"/>
      <c r="K241" s="263" t="s">
        <v>173</v>
      </c>
      <c r="L241" s="263" t="s">
        <v>173</v>
      </c>
      <c r="M241" s="234"/>
      <c r="N241" s="226" t="s">
        <v>81</v>
      </c>
      <c r="O241" s="226" t="s">
        <v>81</v>
      </c>
      <c r="P241" s="227" t="s">
        <v>81</v>
      </c>
      <c r="Q241" s="228" t="s">
        <v>81</v>
      </c>
      <c r="R241" s="228" t="s">
        <v>81</v>
      </c>
      <c r="S241" s="137"/>
      <c r="T241" s="137"/>
      <c r="U241" s="137"/>
      <c r="V241" s="106"/>
      <c r="W241" s="106"/>
      <c r="X241" s="106"/>
      <c r="Y241" s="106"/>
      <c r="Z241" s="106"/>
      <c r="AA241" s="106"/>
      <c r="AB241" s="106"/>
      <c r="AC241" s="106"/>
      <c r="AD241" s="106"/>
      <c r="AE241" s="110"/>
      <c r="AF241" s="110"/>
      <c r="AG241" s="110"/>
    </row>
    <row r="242">
      <c r="A242" s="106"/>
      <c r="B242" s="127">
        <f t="shared" si="2"/>
        <v>239</v>
      </c>
      <c r="C242" s="229" t="s">
        <v>881</v>
      </c>
      <c r="D242" s="325" t="s">
        <v>753</v>
      </c>
      <c r="E242" s="236"/>
      <c r="F242" s="305" t="s">
        <v>412</v>
      </c>
      <c r="G242" s="224"/>
      <c r="H242" s="224"/>
      <c r="I242" s="224"/>
      <c r="J242" s="224"/>
      <c r="K242" s="263" t="s">
        <v>173</v>
      </c>
      <c r="L242" s="263" t="s">
        <v>173</v>
      </c>
      <c r="M242" s="234"/>
      <c r="N242" s="226" t="s">
        <v>81</v>
      </c>
      <c r="O242" s="226" t="s">
        <v>81</v>
      </c>
      <c r="P242" s="227" t="s">
        <v>81</v>
      </c>
      <c r="Q242" s="228" t="s">
        <v>81</v>
      </c>
      <c r="R242" s="228" t="s">
        <v>81</v>
      </c>
      <c r="S242" s="137"/>
      <c r="T242" s="137"/>
      <c r="U242" s="137"/>
      <c r="V242" s="106"/>
      <c r="W242" s="106"/>
      <c r="X242" s="106"/>
      <c r="Y242" s="106"/>
      <c r="Z242" s="106"/>
      <c r="AA242" s="106"/>
      <c r="AB242" s="106"/>
      <c r="AC242" s="106"/>
      <c r="AD242" s="106"/>
      <c r="AE242" s="110"/>
      <c r="AF242" s="110"/>
      <c r="AG242" s="110"/>
    </row>
    <row r="243">
      <c r="A243" s="106"/>
      <c r="B243" s="127">
        <f t="shared" si="2"/>
        <v>240</v>
      </c>
      <c r="C243" s="229" t="s">
        <v>881</v>
      </c>
      <c r="D243" s="325" t="s">
        <v>753</v>
      </c>
      <c r="E243" s="323"/>
      <c r="F243" s="326"/>
      <c r="G243" s="267" t="s">
        <v>1027</v>
      </c>
      <c r="H243" s="224"/>
      <c r="I243" s="224"/>
      <c r="J243" s="224"/>
      <c r="K243" s="263" t="s">
        <v>173</v>
      </c>
      <c r="L243" s="263" t="s">
        <v>173</v>
      </c>
      <c r="M243" s="234"/>
      <c r="N243" s="226" t="s">
        <v>81</v>
      </c>
      <c r="O243" s="226" t="s">
        <v>81</v>
      </c>
      <c r="P243" s="227" t="s">
        <v>81</v>
      </c>
      <c r="Q243" s="228" t="s">
        <v>81</v>
      </c>
      <c r="R243" s="228" t="s">
        <v>81</v>
      </c>
      <c r="S243" s="137"/>
      <c r="T243" s="137"/>
      <c r="U243" s="137"/>
      <c r="V243" s="106"/>
      <c r="W243" s="106"/>
      <c r="X243" s="106"/>
      <c r="Y243" s="106"/>
      <c r="Z243" s="106"/>
      <c r="AA243" s="106"/>
      <c r="AB243" s="106"/>
      <c r="AC243" s="106"/>
      <c r="AD243" s="106"/>
      <c r="AE243" s="110"/>
      <c r="AF243" s="110"/>
      <c r="AG243" s="110"/>
    </row>
    <row r="244">
      <c r="A244" s="106"/>
      <c r="B244" s="127">
        <f t="shared" si="2"/>
        <v>241</v>
      </c>
      <c r="C244" s="229" t="s">
        <v>881</v>
      </c>
      <c r="D244" s="252" t="s">
        <v>753</v>
      </c>
      <c r="E244" s="327" t="s">
        <v>410</v>
      </c>
      <c r="F244" s="326" t="s">
        <v>1028</v>
      </c>
      <c r="G244" s="233"/>
      <c r="H244" s="233"/>
      <c r="I244" s="233"/>
      <c r="J244" s="233"/>
      <c r="K244" s="259" t="s">
        <v>1008</v>
      </c>
      <c r="L244" s="263" t="s">
        <v>908</v>
      </c>
      <c r="M244" s="234"/>
      <c r="N244" s="226" t="s">
        <v>81</v>
      </c>
      <c r="O244" s="226" t="s">
        <v>81</v>
      </c>
      <c r="P244" s="227" t="s">
        <v>81</v>
      </c>
      <c r="Q244" s="228" t="s">
        <v>81</v>
      </c>
      <c r="R244" s="228" t="s">
        <v>81</v>
      </c>
      <c r="S244" s="137"/>
      <c r="T244" s="137"/>
      <c r="U244" s="137"/>
      <c r="V244" s="106"/>
      <c r="W244" s="106"/>
      <c r="X244" s="106"/>
      <c r="Y244" s="106"/>
      <c r="Z244" s="106"/>
      <c r="AA244" s="106"/>
      <c r="AB244" s="106"/>
      <c r="AC244" s="106"/>
      <c r="AD244" s="106"/>
      <c r="AE244" s="110"/>
      <c r="AF244" s="110"/>
      <c r="AG244" s="110"/>
    </row>
    <row r="245">
      <c r="A245" s="106"/>
      <c r="B245" s="127">
        <f t="shared" si="2"/>
        <v>242</v>
      </c>
      <c r="C245" s="229" t="s">
        <v>881</v>
      </c>
      <c r="D245" s="252" t="s">
        <v>753</v>
      </c>
      <c r="E245" s="230"/>
      <c r="F245" s="305" t="s">
        <v>1029</v>
      </c>
      <c r="G245" s="276" t="s">
        <v>1030</v>
      </c>
      <c r="H245" s="328"/>
      <c r="I245" s="329"/>
      <c r="J245" s="330"/>
      <c r="K245" s="263" t="s">
        <v>173</v>
      </c>
      <c r="L245" s="263" t="s">
        <v>173</v>
      </c>
      <c r="M245" s="234"/>
      <c r="N245" s="226" t="s">
        <v>81</v>
      </c>
      <c r="O245" s="226" t="s">
        <v>81</v>
      </c>
      <c r="P245" s="227" t="s">
        <v>81</v>
      </c>
      <c r="Q245" s="228" t="s">
        <v>81</v>
      </c>
      <c r="R245" s="228" t="s">
        <v>81</v>
      </c>
      <c r="S245" s="137"/>
      <c r="T245" s="137"/>
      <c r="U245" s="137"/>
      <c r="V245" s="106"/>
      <c r="W245" s="106"/>
      <c r="X245" s="106"/>
      <c r="Y245" s="106"/>
      <c r="Z245" s="106"/>
      <c r="AA245" s="106"/>
      <c r="AB245" s="106"/>
      <c r="AC245" s="106"/>
      <c r="AD245" s="106"/>
      <c r="AE245" s="110"/>
      <c r="AF245" s="110"/>
      <c r="AG245" s="110"/>
    </row>
    <row r="246">
      <c r="A246" s="106"/>
      <c r="B246" s="127">
        <f t="shared" si="2"/>
        <v>243</v>
      </c>
      <c r="C246" s="229" t="s">
        <v>881</v>
      </c>
      <c r="D246" s="252" t="s">
        <v>753</v>
      </c>
      <c r="E246" s="230"/>
      <c r="F246" s="300"/>
      <c r="G246" s="272" t="s">
        <v>1031</v>
      </c>
      <c r="H246" s="276" t="s">
        <v>1032</v>
      </c>
      <c r="I246" s="276" t="s">
        <v>1033</v>
      </c>
      <c r="J246" s="276" t="s">
        <v>1034</v>
      </c>
      <c r="K246" s="259" t="s">
        <v>1008</v>
      </c>
      <c r="L246" s="259" t="s">
        <v>320</v>
      </c>
      <c r="M246" s="234"/>
      <c r="N246" s="226" t="s">
        <v>81</v>
      </c>
      <c r="O246" s="226" t="s">
        <v>81</v>
      </c>
      <c r="P246" s="227" t="s">
        <v>81</v>
      </c>
      <c r="Q246" s="228" t="s">
        <v>81</v>
      </c>
      <c r="R246" s="228" t="s">
        <v>81</v>
      </c>
      <c r="S246" s="137"/>
      <c r="T246" s="137"/>
      <c r="U246" s="137"/>
      <c r="V246" s="106"/>
      <c r="W246" s="106"/>
      <c r="X246" s="106"/>
      <c r="Y246" s="106"/>
      <c r="Z246" s="106"/>
      <c r="AA246" s="106"/>
      <c r="AB246" s="106"/>
      <c r="AC246" s="106"/>
      <c r="AD246" s="106"/>
      <c r="AE246" s="110"/>
      <c r="AF246" s="110"/>
      <c r="AG246" s="110"/>
    </row>
    <row r="247">
      <c r="A247" s="106"/>
      <c r="B247" s="127">
        <f t="shared" si="2"/>
        <v>244</v>
      </c>
      <c r="C247" s="229" t="s">
        <v>881</v>
      </c>
      <c r="D247" s="252" t="s">
        <v>753</v>
      </c>
      <c r="E247" s="230"/>
      <c r="F247" s="300"/>
      <c r="G247" s="230"/>
      <c r="H247" s="276" t="s">
        <v>1035</v>
      </c>
      <c r="I247" s="276" t="s">
        <v>1033</v>
      </c>
      <c r="J247" s="276" t="s">
        <v>173</v>
      </c>
      <c r="K247" s="263" t="s">
        <v>173</v>
      </c>
      <c r="L247" s="263" t="s">
        <v>173</v>
      </c>
      <c r="M247" s="234"/>
      <c r="N247" s="226" t="s">
        <v>81</v>
      </c>
      <c r="O247" s="226" t="s">
        <v>81</v>
      </c>
      <c r="P247" s="227" t="s">
        <v>81</v>
      </c>
      <c r="Q247" s="228" t="s">
        <v>81</v>
      </c>
      <c r="R247" s="228" t="s">
        <v>81</v>
      </c>
      <c r="S247" s="137"/>
      <c r="T247" s="137"/>
      <c r="U247" s="137"/>
      <c r="V247" s="106"/>
      <c r="W247" s="106"/>
      <c r="X247" s="106"/>
      <c r="Y247" s="106"/>
      <c r="Z247" s="106"/>
      <c r="AA247" s="106"/>
      <c r="AB247" s="106"/>
      <c r="AC247" s="106"/>
      <c r="AD247" s="106"/>
      <c r="AE247" s="110"/>
      <c r="AF247" s="110"/>
      <c r="AG247" s="110"/>
    </row>
    <row r="248">
      <c r="A248" s="106"/>
      <c r="B248" s="127">
        <f t="shared" si="2"/>
        <v>245</v>
      </c>
      <c r="C248" s="229" t="s">
        <v>881</v>
      </c>
      <c r="D248" s="252" t="s">
        <v>753</v>
      </c>
      <c r="E248" s="230"/>
      <c r="F248" s="300"/>
      <c r="G248" s="230"/>
      <c r="H248" s="276" t="s">
        <v>1032</v>
      </c>
      <c r="I248" s="276" t="s">
        <v>1036</v>
      </c>
      <c r="J248" s="276" t="s">
        <v>173</v>
      </c>
      <c r="K248" s="263" t="s">
        <v>173</v>
      </c>
      <c r="L248" s="263" t="s">
        <v>173</v>
      </c>
      <c r="M248" s="234"/>
      <c r="N248" s="226" t="s">
        <v>81</v>
      </c>
      <c r="O248" s="226" t="s">
        <v>81</v>
      </c>
      <c r="P248" s="227" t="s">
        <v>81</v>
      </c>
      <c r="Q248" s="228" t="s">
        <v>81</v>
      </c>
      <c r="R248" s="228" t="s">
        <v>81</v>
      </c>
      <c r="S248" s="137"/>
      <c r="T248" s="137"/>
      <c r="U248" s="137"/>
      <c r="V248" s="106"/>
      <c r="W248" s="106"/>
      <c r="X248" s="106"/>
      <c r="Y248" s="106"/>
      <c r="Z248" s="106"/>
      <c r="AA248" s="106"/>
      <c r="AB248" s="106"/>
      <c r="AC248" s="106"/>
      <c r="AD248" s="106"/>
      <c r="AE248" s="110"/>
      <c r="AF248" s="110"/>
      <c r="AG248" s="110"/>
    </row>
    <row r="249">
      <c r="A249" s="106"/>
      <c r="B249" s="127">
        <f t="shared" si="2"/>
        <v>246</v>
      </c>
      <c r="C249" s="229" t="s">
        <v>881</v>
      </c>
      <c r="D249" s="252" t="s">
        <v>753</v>
      </c>
      <c r="E249" s="230"/>
      <c r="F249" s="300"/>
      <c r="G249" s="239"/>
      <c r="H249" s="276" t="s">
        <v>1035</v>
      </c>
      <c r="I249" s="276" t="s">
        <v>1036</v>
      </c>
      <c r="J249" s="276" t="s">
        <v>173</v>
      </c>
      <c r="K249" s="263" t="s">
        <v>173</v>
      </c>
      <c r="L249" s="263" t="s">
        <v>173</v>
      </c>
      <c r="M249" s="234"/>
      <c r="N249" s="226" t="s">
        <v>81</v>
      </c>
      <c r="O249" s="226" t="s">
        <v>81</v>
      </c>
      <c r="P249" s="227" t="s">
        <v>81</v>
      </c>
      <c r="Q249" s="228" t="s">
        <v>81</v>
      </c>
      <c r="R249" s="228" t="s">
        <v>81</v>
      </c>
      <c r="S249" s="137"/>
      <c r="T249" s="137"/>
      <c r="U249" s="137"/>
      <c r="V249" s="106"/>
      <c r="W249" s="106"/>
      <c r="X249" s="106"/>
      <c r="Y249" s="106"/>
      <c r="Z249" s="106"/>
      <c r="AA249" s="106"/>
      <c r="AB249" s="106"/>
      <c r="AC249" s="106"/>
      <c r="AD249" s="106"/>
      <c r="AE249" s="110"/>
      <c r="AF249" s="110"/>
      <c r="AG249" s="110"/>
    </row>
    <row r="250">
      <c r="A250" s="106"/>
      <c r="B250" s="127">
        <f t="shared" si="2"/>
        <v>247</v>
      </c>
      <c r="C250" s="229" t="s">
        <v>881</v>
      </c>
      <c r="D250" s="252" t="s">
        <v>753</v>
      </c>
      <c r="E250" s="230"/>
      <c r="F250" s="300"/>
      <c r="G250" s="272" t="s">
        <v>1037</v>
      </c>
      <c r="H250" s="276">
        <v>1.0</v>
      </c>
      <c r="I250" s="276" t="s">
        <v>1038</v>
      </c>
      <c r="J250" s="276" t="s">
        <v>173</v>
      </c>
      <c r="K250" s="263" t="s">
        <v>173</v>
      </c>
      <c r="L250" s="263" t="s">
        <v>173</v>
      </c>
      <c r="M250" s="234"/>
      <c r="N250" s="226" t="s">
        <v>81</v>
      </c>
      <c r="O250" s="226" t="s">
        <v>81</v>
      </c>
      <c r="P250" s="227" t="s">
        <v>81</v>
      </c>
      <c r="Q250" s="228" t="s">
        <v>81</v>
      </c>
      <c r="R250" s="228" t="s">
        <v>81</v>
      </c>
      <c r="S250" s="137"/>
      <c r="T250" s="137"/>
      <c r="U250" s="137"/>
      <c r="V250" s="106"/>
      <c r="W250" s="106"/>
      <c r="X250" s="106"/>
      <c r="Y250" s="106"/>
      <c r="Z250" s="106"/>
      <c r="AA250" s="106"/>
      <c r="AB250" s="106"/>
      <c r="AC250" s="106"/>
      <c r="AD250" s="106"/>
      <c r="AE250" s="110"/>
      <c r="AF250" s="110"/>
      <c r="AG250" s="110"/>
    </row>
    <row r="251">
      <c r="A251" s="106"/>
      <c r="B251" s="127">
        <f t="shared" si="2"/>
        <v>248</v>
      </c>
      <c r="C251" s="229" t="s">
        <v>881</v>
      </c>
      <c r="D251" s="252" t="s">
        <v>753</v>
      </c>
      <c r="E251" s="230"/>
      <c r="F251" s="300"/>
      <c r="G251" s="230"/>
      <c r="H251" s="276">
        <v>2.0</v>
      </c>
      <c r="I251" s="278" t="s">
        <v>173</v>
      </c>
      <c r="J251" s="276" t="s">
        <v>173</v>
      </c>
      <c r="K251" s="263" t="s">
        <v>173</v>
      </c>
      <c r="L251" s="263" t="s">
        <v>173</v>
      </c>
      <c r="M251" s="234"/>
      <c r="N251" s="226" t="s">
        <v>81</v>
      </c>
      <c r="O251" s="226" t="s">
        <v>81</v>
      </c>
      <c r="P251" s="227" t="s">
        <v>81</v>
      </c>
      <c r="Q251" s="228" t="s">
        <v>81</v>
      </c>
      <c r="R251" s="228" t="s">
        <v>81</v>
      </c>
      <c r="S251" s="137"/>
      <c r="T251" s="137"/>
      <c r="U251" s="137"/>
      <c r="V251" s="106"/>
      <c r="W251" s="106"/>
      <c r="X251" s="106"/>
      <c r="Y251" s="106"/>
      <c r="Z251" s="106"/>
      <c r="AA251" s="106"/>
      <c r="AB251" s="106"/>
      <c r="AC251" s="106"/>
      <c r="AD251" s="106"/>
      <c r="AE251" s="110"/>
      <c r="AF251" s="110"/>
      <c r="AG251" s="110"/>
    </row>
    <row r="252">
      <c r="A252" s="106"/>
      <c r="B252" s="127">
        <f t="shared" si="2"/>
        <v>249</v>
      </c>
      <c r="C252" s="229" t="s">
        <v>881</v>
      </c>
      <c r="D252" s="252" t="s">
        <v>753</v>
      </c>
      <c r="E252" s="230"/>
      <c r="F252" s="300"/>
      <c r="G252" s="230"/>
      <c r="H252" s="276">
        <v>3.0</v>
      </c>
      <c r="I252" s="278" t="s">
        <v>173</v>
      </c>
      <c r="J252" s="276" t="s">
        <v>173</v>
      </c>
      <c r="K252" s="263" t="s">
        <v>173</v>
      </c>
      <c r="L252" s="263" t="s">
        <v>173</v>
      </c>
      <c r="M252" s="234"/>
      <c r="N252" s="226" t="s">
        <v>81</v>
      </c>
      <c r="O252" s="226" t="s">
        <v>81</v>
      </c>
      <c r="P252" s="227" t="s">
        <v>81</v>
      </c>
      <c r="Q252" s="228" t="s">
        <v>81</v>
      </c>
      <c r="R252" s="228" t="s">
        <v>81</v>
      </c>
      <c r="S252" s="137"/>
      <c r="T252" s="137"/>
      <c r="U252" s="137"/>
      <c r="V252" s="106"/>
      <c r="W252" s="106"/>
      <c r="X252" s="106"/>
      <c r="Y252" s="106"/>
      <c r="Z252" s="106"/>
      <c r="AA252" s="106"/>
      <c r="AB252" s="106"/>
      <c r="AC252" s="106"/>
      <c r="AD252" s="106"/>
      <c r="AE252" s="110"/>
      <c r="AF252" s="110"/>
      <c r="AG252" s="110"/>
    </row>
    <row r="253">
      <c r="A253" s="106"/>
      <c r="B253" s="127">
        <f t="shared" si="2"/>
        <v>250</v>
      </c>
      <c r="C253" s="229" t="s">
        <v>881</v>
      </c>
      <c r="D253" s="252" t="s">
        <v>753</v>
      </c>
      <c r="E253" s="230"/>
      <c r="F253" s="300"/>
      <c r="G253" s="230"/>
      <c r="H253" s="276">
        <v>4.0</v>
      </c>
      <c r="I253" s="278" t="s">
        <v>173</v>
      </c>
      <c r="J253" s="276" t="s">
        <v>173</v>
      </c>
      <c r="K253" s="263" t="s">
        <v>173</v>
      </c>
      <c r="L253" s="263" t="s">
        <v>173</v>
      </c>
      <c r="M253" s="234"/>
      <c r="N253" s="226" t="s">
        <v>81</v>
      </c>
      <c r="O253" s="226" t="s">
        <v>81</v>
      </c>
      <c r="P253" s="227" t="s">
        <v>81</v>
      </c>
      <c r="Q253" s="228" t="s">
        <v>81</v>
      </c>
      <c r="R253" s="228" t="s">
        <v>81</v>
      </c>
      <c r="S253" s="137"/>
      <c r="T253" s="137"/>
      <c r="U253" s="137"/>
      <c r="V253" s="106"/>
      <c r="W253" s="106"/>
      <c r="X253" s="106"/>
      <c r="Y253" s="106"/>
      <c r="Z253" s="106"/>
      <c r="AA253" s="106"/>
      <c r="AB253" s="106"/>
      <c r="AC253" s="106"/>
      <c r="AD253" s="106"/>
      <c r="AE253" s="110"/>
      <c r="AF253" s="110"/>
      <c r="AG253" s="110"/>
    </row>
    <row r="254">
      <c r="A254" s="106"/>
      <c r="B254" s="127">
        <f t="shared" si="2"/>
        <v>251</v>
      </c>
      <c r="C254" s="229" t="s">
        <v>881</v>
      </c>
      <c r="D254" s="252" t="s">
        <v>753</v>
      </c>
      <c r="E254" s="239"/>
      <c r="F254" s="301"/>
      <c r="G254" s="239"/>
      <c r="H254" s="276">
        <v>5.0</v>
      </c>
      <c r="I254" s="278" t="s">
        <v>173</v>
      </c>
      <c r="J254" s="276" t="s">
        <v>173</v>
      </c>
      <c r="K254" s="263" t="s">
        <v>173</v>
      </c>
      <c r="L254" s="263" t="s">
        <v>173</v>
      </c>
      <c r="M254" s="234"/>
      <c r="N254" s="226" t="s">
        <v>81</v>
      </c>
      <c r="O254" s="226" t="s">
        <v>81</v>
      </c>
      <c r="P254" s="227" t="s">
        <v>81</v>
      </c>
      <c r="Q254" s="228" t="s">
        <v>81</v>
      </c>
      <c r="R254" s="228" t="s">
        <v>81</v>
      </c>
      <c r="S254" s="137"/>
      <c r="T254" s="137"/>
      <c r="U254" s="137"/>
      <c r="V254" s="106"/>
      <c r="W254" s="106"/>
      <c r="X254" s="106"/>
      <c r="Y254" s="106"/>
      <c r="Z254" s="106"/>
      <c r="AA254" s="106"/>
      <c r="AB254" s="106"/>
      <c r="AC254" s="106"/>
      <c r="AD254" s="106"/>
      <c r="AE254" s="110"/>
      <c r="AF254" s="110"/>
      <c r="AG254" s="110"/>
    </row>
    <row r="255">
      <c r="A255" s="106"/>
      <c r="B255" s="127">
        <f t="shared" si="2"/>
        <v>252</v>
      </c>
      <c r="C255" s="229" t="s">
        <v>881</v>
      </c>
      <c r="D255" s="252" t="s">
        <v>753</v>
      </c>
      <c r="E255" s="272" t="s">
        <v>863</v>
      </c>
      <c r="F255" s="324" t="s">
        <v>944</v>
      </c>
      <c r="G255" s="233"/>
      <c r="H255" s="233"/>
      <c r="I255" s="233"/>
      <c r="J255" s="233"/>
      <c r="K255" s="263" t="s">
        <v>173</v>
      </c>
      <c r="L255" s="263" t="s">
        <v>173</v>
      </c>
      <c r="M255" s="234"/>
      <c r="N255" s="226" t="s">
        <v>81</v>
      </c>
      <c r="O255" s="226" t="s">
        <v>81</v>
      </c>
      <c r="P255" s="227" t="s">
        <v>81</v>
      </c>
      <c r="Q255" s="228" t="s">
        <v>81</v>
      </c>
      <c r="R255" s="228" t="s">
        <v>81</v>
      </c>
      <c r="S255" s="137"/>
      <c r="T255" s="137"/>
      <c r="U255" s="137"/>
      <c r="V255" s="106"/>
      <c r="W255" s="106"/>
      <c r="X255" s="106"/>
      <c r="Y255" s="106"/>
      <c r="Z255" s="106"/>
      <c r="AA255" s="106"/>
      <c r="AB255" s="106"/>
      <c r="AC255" s="106"/>
      <c r="AD255" s="106"/>
      <c r="AE255" s="110"/>
      <c r="AF255" s="110"/>
      <c r="AG255" s="110"/>
    </row>
    <row r="256">
      <c r="A256" s="106"/>
      <c r="B256" s="127">
        <f t="shared" si="2"/>
        <v>253</v>
      </c>
      <c r="C256" s="229" t="s">
        <v>881</v>
      </c>
      <c r="D256" s="252" t="s">
        <v>753</v>
      </c>
      <c r="E256" s="230"/>
      <c r="F256" s="305" t="s">
        <v>942</v>
      </c>
      <c r="G256" s="233"/>
      <c r="H256" s="233"/>
      <c r="I256" s="233"/>
      <c r="J256" s="233"/>
      <c r="K256" s="263" t="s">
        <v>173</v>
      </c>
      <c r="L256" s="263" t="s">
        <v>173</v>
      </c>
      <c r="M256" s="234"/>
      <c r="N256" s="226" t="s">
        <v>81</v>
      </c>
      <c r="O256" s="226" t="s">
        <v>81</v>
      </c>
      <c r="P256" s="227" t="s">
        <v>81</v>
      </c>
      <c r="Q256" s="228" t="s">
        <v>81</v>
      </c>
      <c r="R256" s="228" t="s">
        <v>81</v>
      </c>
      <c r="S256" s="137"/>
      <c r="T256" s="137"/>
      <c r="U256" s="137"/>
      <c r="V256" s="106"/>
      <c r="W256" s="106"/>
      <c r="X256" s="106"/>
      <c r="Y256" s="106"/>
      <c r="Z256" s="106"/>
      <c r="AA256" s="106"/>
      <c r="AB256" s="106"/>
      <c r="AC256" s="106"/>
      <c r="AD256" s="106"/>
      <c r="AE256" s="110"/>
      <c r="AF256" s="110"/>
      <c r="AG256" s="110"/>
    </row>
    <row r="257">
      <c r="A257" s="106"/>
      <c r="B257" s="127">
        <f t="shared" si="2"/>
        <v>254</v>
      </c>
      <c r="C257" s="229" t="s">
        <v>881</v>
      </c>
      <c r="D257" s="252" t="s">
        <v>753</v>
      </c>
      <c r="E257" s="297" t="s">
        <v>1039</v>
      </c>
      <c r="F257" s="331" t="s">
        <v>652</v>
      </c>
      <c r="G257" s="259" t="s">
        <v>779</v>
      </c>
      <c r="H257" s="224"/>
      <c r="I257" s="224"/>
      <c r="J257" s="224"/>
      <c r="K257" s="254" t="s">
        <v>1040</v>
      </c>
      <c r="L257" s="254" t="s">
        <v>1041</v>
      </c>
      <c r="M257" s="234"/>
      <c r="N257" s="226" t="s">
        <v>81</v>
      </c>
      <c r="O257" s="226" t="s">
        <v>81</v>
      </c>
      <c r="P257" s="227" t="s">
        <v>81</v>
      </c>
      <c r="Q257" s="228" t="s">
        <v>81</v>
      </c>
      <c r="R257" s="228" t="s">
        <v>81</v>
      </c>
      <c r="S257" s="137"/>
      <c r="T257" s="137"/>
      <c r="U257" s="137"/>
      <c r="V257" s="106"/>
      <c r="W257" s="106"/>
      <c r="X257" s="106"/>
      <c r="Y257" s="106"/>
      <c r="Z257" s="106"/>
      <c r="AA257" s="106"/>
      <c r="AB257" s="106"/>
      <c r="AC257" s="106"/>
      <c r="AD257" s="106"/>
      <c r="AE257" s="110"/>
      <c r="AF257" s="110"/>
      <c r="AG257" s="110"/>
    </row>
    <row r="258">
      <c r="A258" s="106"/>
      <c r="B258" s="127">
        <f t="shared" si="2"/>
        <v>255</v>
      </c>
      <c r="C258" s="229" t="s">
        <v>881</v>
      </c>
      <c r="D258" s="252" t="s">
        <v>753</v>
      </c>
      <c r="E258" s="230"/>
      <c r="F258" s="332"/>
      <c r="G258" s="259" t="s">
        <v>1042</v>
      </c>
      <c r="H258" s="224"/>
      <c r="I258" s="224"/>
      <c r="J258" s="224"/>
      <c r="K258" s="263" t="s">
        <v>173</v>
      </c>
      <c r="L258" s="263" t="s">
        <v>173</v>
      </c>
      <c r="M258" s="234"/>
      <c r="N258" s="226" t="s">
        <v>81</v>
      </c>
      <c r="O258" s="226" t="s">
        <v>81</v>
      </c>
      <c r="P258" s="227" t="s">
        <v>81</v>
      </c>
      <c r="Q258" s="228" t="s">
        <v>81</v>
      </c>
      <c r="R258" s="228" t="s">
        <v>81</v>
      </c>
      <c r="S258" s="137"/>
      <c r="T258" s="137"/>
      <c r="U258" s="137"/>
      <c r="V258" s="106"/>
      <c r="W258" s="106"/>
      <c r="X258" s="106"/>
      <c r="Y258" s="106"/>
      <c r="Z258" s="106"/>
      <c r="AA258" s="106"/>
      <c r="AB258" s="106"/>
      <c r="AC258" s="106"/>
      <c r="AD258" s="106"/>
      <c r="AE258" s="110"/>
      <c r="AF258" s="110"/>
      <c r="AG258" s="110"/>
    </row>
    <row r="259">
      <c r="A259" s="106"/>
      <c r="B259" s="127">
        <f t="shared" si="2"/>
        <v>256</v>
      </c>
      <c r="C259" s="229" t="s">
        <v>881</v>
      </c>
      <c r="D259" s="252" t="s">
        <v>753</v>
      </c>
      <c r="E259" s="230"/>
      <c r="F259" s="332"/>
      <c r="G259" s="259" t="s">
        <v>1043</v>
      </c>
      <c r="H259" s="224"/>
      <c r="I259" s="224"/>
      <c r="J259" s="224"/>
      <c r="K259" s="263" t="s">
        <v>173</v>
      </c>
      <c r="L259" s="263" t="s">
        <v>173</v>
      </c>
      <c r="M259" s="234"/>
      <c r="N259" s="226" t="s">
        <v>81</v>
      </c>
      <c r="O259" s="226" t="s">
        <v>81</v>
      </c>
      <c r="P259" s="227" t="s">
        <v>81</v>
      </c>
      <c r="Q259" s="228" t="s">
        <v>81</v>
      </c>
      <c r="R259" s="228" t="s">
        <v>81</v>
      </c>
      <c r="S259" s="137"/>
      <c r="T259" s="137"/>
      <c r="U259" s="137"/>
      <c r="V259" s="106"/>
      <c r="W259" s="106"/>
      <c r="X259" s="106"/>
      <c r="Y259" s="106"/>
      <c r="Z259" s="106"/>
      <c r="AA259" s="106"/>
      <c r="AB259" s="106"/>
      <c r="AC259" s="106"/>
      <c r="AD259" s="106"/>
      <c r="AE259" s="110"/>
      <c r="AF259" s="110"/>
      <c r="AG259" s="110"/>
    </row>
    <row r="260">
      <c r="A260" s="106"/>
      <c r="B260" s="127">
        <f t="shared" si="2"/>
        <v>257</v>
      </c>
      <c r="C260" s="229" t="s">
        <v>881</v>
      </c>
      <c r="D260" s="252" t="s">
        <v>753</v>
      </c>
      <c r="E260" s="230"/>
      <c r="F260" s="332"/>
      <c r="G260" s="259" t="s">
        <v>1044</v>
      </c>
      <c r="H260" s="224"/>
      <c r="I260" s="224"/>
      <c r="J260" s="224"/>
      <c r="K260" s="263" t="s">
        <v>173</v>
      </c>
      <c r="L260" s="263" t="s">
        <v>173</v>
      </c>
      <c r="M260" s="234"/>
      <c r="N260" s="226" t="s">
        <v>81</v>
      </c>
      <c r="O260" s="226" t="s">
        <v>81</v>
      </c>
      <c r="P260" s="227" t="s">
        <v>81</v>
      </c>
      <c r="Q260" s="228" t="s">
        <v>81</v>
      </c>
      <c r="R260" s="228" t="s">
        <v>81</v>
      </c>
      <c r="S260" s="137"/>
      <c r="T260" s="137"/>
      <c r="U260" s="137"/>
      <c r="V260" s="106"/>
      <c r="W260" s="106"/>
      <c r="X260" s="106"/>
      <c r="Y260" s="106"/>
      <c r="Z260" s="106"/>
      <c r="AA260" s="106"/>
      <c r="AB260" s="106"/>
      <c r="AC260" s="106"/>
      <c r="AD260" s="106"/>
      <c r="AE260" s="110"/>
      <c r="AF260" s="110"/>
      <c r="AG260" s="110"/>
    </row>
    <row r="261">
      <c r="A261" s="106"/>
      <c r="B261" s="127">
        <f t="shared" si="2"/>
        <v>258</v>
      </c>
      <c r="C261" s="229" t="s">
        <v>881</v>
      </c>
      <c r="D261" s="252" t="s">
        <v>753</v>
      </c>
      <c r="E261" s="230"/>
      <c r="F261" s="332"/>
      <c r="G261" s="259" t="s">
        <v>1045</v>
      </c>
      <c r="H261" s="224"/>
      <c r="I261" s="224"/>
      <c r="J261" s="224"/>
      <c r="K261" s="263" t="s">
        <v>173</v>
      </c>
      <c r="L261" s="263" t="s">
        <v>173</v>
      </c>
      <c r="M261" s="234"/>
      <c r="N261" s="226" t="s">
        <v>81</v>
      </c>
      <c r="O261" s="226" t="s">
        <v>81</v>
      </c>
      <c r="P261" s="227" t="s">
        <v>81</v>
      </c>
      <c r="Q261" s="228" t="s">
        <v>81</v>
      </c>
      <c r="R261" s="228" t="s">
        <v>81</v>
      </c>
      <c r="S261" s="137"/>
      <c r="T261" s="137"/>
      <c r="U261" s="137"/>
      <c r="V261" s="106"/>
      <c r="W261" s="106"/>
      <c r="X261" s="106"/>
      <c r="Y261" s="106"/>
      <c r="Z261" s="106"/>
      <c r="AA261" s="106"/>
      <c r="AB261" s="106"/>
      <c r="AC261" s="106"/>
      <c r="AD261" s="106"/>
      <c r="AE261" s="110"/>
      <c r="AF261" s="110"/>
      <c r="AG261" s="110"/>
    </row>
    <row r="262">
      <c r="A262" s="106"/>
      <c r="B262" s="127">
        <f t="shared" si="2"/>
        <v>259</v>
      </c>
      <c r="C262" s="229" t="s">
        <v>881</v>
      </c>
      <c r="D262" s="252" t="s">
        <v>753</v>
      </c>
      <c r="E262" s="230"/>
      <c r="F262" s="332"/>
      <c r="G262" s="259" t="s">
        <v>1046</v>
      </c>
      <c r="H262" s="224"/>
      <c r="I262" s="224"/>
      <c r="J262" s="224"/>
      <c r="K262" s="263" t="s">
        <v>173</v>
      </c>
      <c r="L262" s="263" t="s">
        <v>173</v>
      </c>
      <c r="M262" s="234"/>
      <c r="N262" s="226" t="s">
        <v>81</v>
      </c>
      <c r="O262" s="226" t="s">
        <v>81</v>
      </c>
      <c r="P262" s="227" t="s">
        <v>81</v>
      </c>
      <c r="Q262" s="228" t="s">
        <v>81</v>
      </c>
      <c r="R262" s="228" t="s">
        <v>81</v>
      </c>
      <c r="S262" s="137"/>
      <c r="T262" s="137"/>
      <c r="U262" s="137"/>
      <c r="V262" s="106"/>
      <c r="W262" s="106"/>
      <c r="X262" s="106"/>
      <c r="Y262" s="106"/>
      <c r="Z262" s="106"/>
      <c r="AA262" s="106"/>
      <c r="AB262" s="106"/>
      <c r="AC262" s="106"/>
      <c r="AD262" s="106"/>
      <c r="AE262" s="110"/>
      <c r="AF262" s="110"/>
      <c r="AG262" s="110"/>
    </row>
    <row r="263">
      <c r="A263" s="106"/>
      <c r="B263" s="127">
        <f t="shared" si="2"/>
        <v>260</v>
      </c>
      <c r="C263" s="229" t="s">
        <v>881</v>
      </c>
      <c r="D263" s="252" t="s">
        <v>753</v>
      </c>
      <c r="E263" s="230"/>
      <c r="F263" s="333"/>
      <c r="G263" s="317" t="s">
        <v>1047</v>
      </c>
      <c r="H263" s="224"/>
      <c r="I263" s="224"/>
      <c r="J263" s="224"/>
      <c r="K263" s="263" t="s">
        <v>173</v>
      </c>
      <c r="L263" s="263" t="s">
        <v>173</v>
      </c>
      <c r="M263" s="234"/>
      <c r="N263" s="226" t="s">
        <v>81</v>
      </c>
      <c r="O263" s="226" t="s">
        <v>81</v>
      </c>
      <c r="P263" s="227" t="s">
        <v>81</v>
      </c>
      <c r="Q263" s="228" t="s">
        <v>81</v>
      </c>
      <c r="R263" s="228" t="s">
        <v>81</v>
      </c>
      <c r="S263" s="137"/>
      <c r="T263" s="137"/>
      <c r="U263" s="137"/>
      <c r="V263" s="106"/>
      <c r="W263" s="106"/>
      <c r="X263" s="106"/>
      <c r="Y263" s="106"/>
      <c r="Z263" s="106"/>
      <c r="AA263" s="106"/>
      <c r="AB263" s="106"/>
      <c r="AC263" s="106"/>
      <c r="AD263" s="106"/>
      <c r="AE263" s="110"/>
      <c r="AF263" s="110"/>
      <c r="AG263" s="110"/>
    </row>
    <row r="264">
      <c r="A264" s="106"/>
      <c r="B264" s="127">
        <f t="shared" si="2"/>
        <v>261</v>
      </c>
      <c r="C264" s="229" t="s">
        <v>881</v>
      </c>
      <c r="D264" s="252" t="s">
        <v>753</v>
      </c>
      <c r="E264" s="261"/>
      <c r="F264" s="257" t="s">
        <v>655</v>
      </c>
      <c r="G264" s="259" t="s">
        <v>779</v>
      </c>
      <c r="H264" s="224"/>
      <c r="I264" s="224"/>
      <c r="J264" s="224"/>
      <c r="K264" s="263" t="s">
        <v>173</v>
      </c>
      <c r="L264" s="263" t="s">
        <v>173</v>
      </c>
      <c r="M264" s="234"/>
      <c r="N264" s="226" t="s">
        <v>81</v>
      </c>
      <c r="O264" s="226" t="s">
        <v>81</v>
      </c>
      <c r="P264" s="227" t="s">
        <v>81</v>
      </c>
      <c r="Q264" s="228" t="s">
        <v>81</v>
      </c>
      <c r="R264" s="228" t="s">
        <v>81</v>
      </c>
      <c r="S264" s="137"/>
      <c r="T264" s="137"/>
      <c r="U264" s="137"/>
      <c r="V264" s="106"/>
      <c r="W264" s="106"/>
      <c r="X264" s="106"/>
      <c r="Y264" s="106"/>
      <c r="Z264" s="106"/>
      <c r="AA264" s="106"/>
      <c r="AB264" s="106"/>
      <c r="AC264" s="106"/>
      <c r="AD264" s="106"/>
      <c r="AE264" s="110"/>
      <c r="AF264" s="110"/>
      <c r="AG264" s="110"/>
    </row>
    <row r="265">
      <c r="A265" s="106"/>
      <c r="B265" s="127">
        <f t="shared" si="2"/>
        <v>262</v>
      </c>
      <c r="C265" s="229" t="s">
        <v>881</v>
      </c>
      <c r="D265" s="252" t="s">
        <v>753</v>
      </c>
      <c r="E265" s="261"/>
      <c r="F265" s="334"/>
      <c r="G265" s="259" t="s">
        <v>1042</v>
      </c>
      <c r="H265" s="224"/>
      <c r="I265" s="224"/>
      <c r="J265" s="224"/>
      <c r="K265" s="263" t="s">
        <v>173</v>
      </c>
      <c r="L265" s="263" t="s">
        <v>173</v>
      </c>
      <c r="M265" s="234"/>
      <c r="N265" s="226" t="s">
        <v>81</v>
      </c>
      <c r="O265" s="226" t="s">
        <v>81</v>
      </c>
      <c r="P265" s="227" t="s">
        <v>81</v>
      </c>
      <c r="Q265" s="228" t="s">
        <v>81</v>
      </c>
      <c r="R265" s="228" t="s">
        <v>81</v>
      </c>
      <c r="S265" s="137"/>
      <c r="T265" s="137"/>
      <c r="U265" s="137"/>
      <c r="V265" s="106"/>
      <c r="W265" s="106"/>
      <c r="X265" s="106"/>
      <c r="Y265" s="106"/>
      <c r="Z265" s="106"/>
      <c r="AA265" s="106"/>
      <c r="AB265" s="106"/>
      <c r="AC265" s="106"/>
      <c r="AD265" s="106"/>
      <c r="AE265" s="110"/>
      <c r="AF265" s="110"/>
      <c r="AG265" s="110"/>
    </row>
    <row r="266">
      <c r="A266" s="106"/>
      <c r="B266" s="127">
        <f t="shared" si="2"/>
        <v>263</v>
      </c>
      <c r="C266" s="229" t="s">
        <v>881</v>
      </c>
      <c r="D266" s="252" t="s">
        <v>753</v>
      </c>
      <c r="E266" s="261"/>
      <c r="F266" s="334"/>
      <c r="G266" s="259" t="s">
        <v>1043</v>
      </c>
      <c r="H266" s="224"/>
      <c r="I266" s="224"/>
      <c r="J266" s="224"/>
      <c r="K266" s="263" t="s">
        <v>173</v>
      </c>
      <c r="L266" s="263" t="s">
        <v>173</v>
      </c>
      <c r="M266" s="234"/>
      <c r="N266" s="226" t="s">
        <v>81</v>
      </c>
      <c r="O266" s="226" t="s">
        <v>81</v>
      </c>
      <c r="P266" s="227" t="s">
        <v>81</v>
      </c>
      <c r="Q266" s="228" t="s">
        <v>81</v>
      </c>
      <c r="R266" s="228" t="s">
        <v>81</v>
      </c>
      <c r="S266" s="137"/>
      <c r="T266" s="137"/>
      <c r="U266" s="137"/>
      <c r="V266" s="106"/>
      <c r="W266" s="106"/>
      <c r="X266" s="106"/>
      <c r="Y266" s="106"/>
      <c r="Z266" s="106"/>
      <c r="AA266" s="106"/>
      <c r="AB266" s="106"/>
      <c r="AC266" s="106"/>
      <c r="AD266" s="106"/>
      <c r="AE266" s="110"/>
      <c r="AF266" s="110"/>
      <c r="AG266" s="110"/>
    </row>
    <row r="267">
      <c r="A267" s="106"/>
      <c r="B267" s="127">
        <f t="shared" si="2"/>
        <v>264</v>
      </c>
      <c r="C267" s="229" t="s">
        <v>881</v>
      </c>
      <c r="D267" s="252" t="s">
        <v>753</v>
      </c>
      <c r="E267" s="261"/>
      <c r="F267" s="334"/>
      <c r="G267" s="259" t="s">
        <v>1044</v>
      </c>
      <c r="H267" s="224"/>
      <c r="I267" s="224"/>
      <c r="J267" s="224"/>
      <c r="K267" s="263" t="s">
        <v>173</v>
      </c>
      <c r="L267" s="263" t="s">
        <v>173</v>
      </c>
      <c r="M267" s="234"/>
      <c r="N267" s="226" t="s">
        <v>81</v>
      </c>
      <c r="O267" s="226" t="s">
        <v>81</v>
      </c>
      <c r="P267" s="227" t="s">
        <v>81</v>
      </c>
      <c r="Q267" s="228" t="s">
        <v>81</v>
      </c>
      <c r="R267" s="228" t="s">
        <v>81</v>
      </c>
      <c r="S267" s="137"/>
      <c r="T267" s="137"/>
      <c r="U267" s="137"/>
      <c r="V267" s="106"/>
      <c r="W267" s="106"/>
      <c r="X267" s="106"/>
      <c r="Y267" s="106"/>
      <c r="Z267" s="106"/>
      <c r="AA267" s="106"/>
      <c r="AB267" s="106"/>
      <c r="AC267" s="106"/>
      <c r="AD267" s="106"/>
      <c r="AE267" s="110"/>
      <c r="AF267" s="110"/>
      <c r="AG267" s="110"/>
    </row>
    <row r="268">
      <c r="A268" s="106"/>
      <c r="B268" s="127">
        <f t="shared" si="2"/>
        <v>265</v>
      </c>
      <c r="C268" s="229" t="s">
        <v>881</v>
      </c>
      <c r="D268" s="252" t="s">
        <v>753</v>
      </c>
      <c r="E268" s="261"/>
      <c r="F268" s="334"/>
      <c r="G268" s="259" t="s">
        <v>1045</v>
      </c>
      <c r="H268" s="224"/>
      <c r="I268" s="224"/>
      <c r="J268" s="224"/>
      <c r="K268" s="263" t="s">
        <v>173</v>
      </c>
      <c r="L268" s="263" t="s">
        <v>173</v>
      </c>
      <c r="M268" s="234"/>
      <c r="N268" s="226" t="s">
        <v>81</v>
      </c>
      <c r="O268" s="226" t="s">
        <v>81</v>
      </c>
      <c r="P268" s="227" t="s">
        <v>81</v>
      </c>
      <c r="Q268" s="228" t="s">
        <v>81</v>
      </c>
      <c r="R268" s="228" t="s">
        <v>81</v>
      </c>
      <c r="S268" s="137"/>
      <c r="T268" s="137"/>
      <c r="U268" s="137"/>
      <c r="V268" s="106"/>
      <c r="W268" s="106"/>
      <c r="X268" s="106"/>
      <c r="Y268" s="106"/>
      <c r="Z268" s="106"/>
      <c r="AA268" s="106"/>
      <c r="AB268" s="106"/>
      <c r="AC268" s="106"/>
      <c r="AD268" s="106"/>
      <c r="AE268" s="110"/>
      <c r="AF268" s="110"/>
      <c r="AG268" s="110"/>
    </row>
    <row r="269">
      <c r="A269" s="106"/>
      <c r="B269" s="127">
        <f t="shared" si="2"/>
        <v>266</v>
      </c>
      <c r="C269" s="229" t="s">
        <v>881</v>
      </c>
      <c r="D269" s="252" t="s">
        <v>753</v>
      </c>
      <c r="E269" s="261"/>
      <c r="F269" s="334"/>
      <c r="G269" s="259" t="s">
        <v>1046</v>
      </c>
      <c r="H269" s="224"/>
      <c r="I269" s="224"/>
      <c r="J269" s="224"/>
      <c r="K269" s="263" t="s">
        <v>173</v>
      </c>
      <c r="L269" s="263" t="s">
        <v>173</v>
      </c>
      <c r="M269" s="234"/>
      <c r="N269" s="226" t="s">
        <v>81</v>
      </c>
      <c r="O269" s="226" t="s">
        <v>81</v>
      </c>
      <c r="P269" s="227" t="s">
        <v>81</v>
      </c>
      <c r="Q269" s="228" t="s">
        <v>81</v>
      </c>
      <c r="R269" s="228" t="s">
        <v>81</v>
      </c>
      <c r="S269" s="137"/>
      <c r="T269" s="137"/>
      <c r="U269" s="137"/>
      <c r="V269" s="106"/>
      <c r="W269" s="106"/>
      <c r="X269" s="106"/>
      <c r="Y269" s="106"/>
      <c r="Z269" s="106"/>
      <c r="AA269" s="106"/>
      <c r="AB269" s="106"/>
      <c r="AC269" s="106"/>
      <c r="AD269" s="106"/>
      <c r="AE269" s="110"/>
      <c r="AF269" s="110"/>
      <c r="AG269" s="110"/>
    </row>
    <row r="270">
      <c r="A270" s="106"/>
      <c r="B270" s="127">
        <f t="shared" si="2"/>
        <v>267</v>
      </c>
      <c r="C270" s="229" t="s">
        <v>881</v>
      </c>
      <c r="D270" s="252" t="s">
        <v>753</v>
      </c>
      <c r="E270" s="261"/>
      <c r="F270" s="335"/>
      <c r="G270" s="317" t="s">
        <v>1047</v>
      </c>
      <c r="H270" s="224"/>
      <c r="I270" s="224"/>
      <c r="J270" s="224"/>
      <c r="K270" s="263" t="s">
        <v>173</v>
      </c>
      <c r="L270" s="263" t="s">
        <v>173</v>
      </c>
      <c r="M270" s="234"/>
      <c r="N270" s="226" t="s">
        <v>81</v>
      </c>
      <c r="O270" s="226" t="s">
        <v>81</v>
      </c>
      <c r="P270" s="227" t="s">
        <v>81</v>
      </c>
      <c r="Q270" s="228" t="s">
        <v>81</v>
      </c>
      <c r="R270" s="228" t="s">
        <v>81</v>
      </c>
      <c r="S270" s="137"/>
      <c r="T270" s="137"/>
      <c r="U270" s="137"/>
      <c r="V270" s="106"/>
      <c r="W270" s="106"/>
      <c r="X270" s="106"/>
      <c r="Y270" s="106"/>
      <c r="Z270" s="106"/>
      <c r="AA270" s="106"/>
      <c r="AB270" s="106"/>
      <c r="AC270" s="106"/>
      <c r="AD270" s="106"/>
      <c r="AE270" s="110"/>
      <c r="AF270" s="110"/>
      <c r="AG270" s="110"/>
    </row>
    <row r="271">
      <c r="A271" s="106"/>
      <c r="B271" s="127">
        <f t="shared" si="2"/>
        <v>268</v>
      </c>
      <c r="C271" s="229" t="s">
        <v>881</v>
      </c>
      <c r="D271" s="252" t="s">
        <v>753</v>
      </c>
      <c r="E271" s="261"/>
      <c r="F271" s="334" t="s">
        <v>1048</v>
      </c>
      <c r="G271" s="259" t="s">
        <v>779</v>
      </c>
      <c r="H271" s="224"/>
      <c r="I271" s="224"/>
      <c r="J271" s="224"/>
      <c r="K271" s="263" t="s">
        <v>173</v>
      </c>
      <c r="L271" s="263" t="s">
        <v>173</v>
      </c>
      <c r="M271" s="234"/>
      <c r="N271" s="226" t="s">
        <v>81</v>
      </c>
      <c r="O271" s="226" t="s">
        <v>81</v>
      </c>
      <c r="P271" s="227" t="s">
        <v>81</v>
      </c>
      <c r="Q271" s="228" t="s">
        <v>81</v>
      </c>
      <c r="R271" s="228" t="s">
        <v>81</v>
      </c>
      <c r="S271" s="137"/>
      <c r="T271" s="137"/>
      <c r="U271" s="137"/>
      <c r="V271" s="106"/>
      <c r="W271" s="106"/>
      <c r="X271" s="106"/>
      <c r="Y271" s="106"/>
      <c r="Z271" s="106"/>
      <c r="AA271" s="106"/>
      <c r="AB271" s="106"/>
      <c r="AC271" s="106"/>
      <c r="AD271" s="106"/>
      <c r="AE271" s="110"/>
      <c r="AF271" s="110"/>
      <c r="AG271" s="110"/>
    </row>
    <row r="272">
      <c r="A272" s="106"/>
      <c r="B272" s="127">
        <f t="shared" si="2"/>
        <v>269</v>
      </c>
      <c r="C272" s="229" t="s">
        <v>881</v>
      </c>
      <c r="D272" s="252" t="s">
        <v>753</v>
      </c>
      <c r="E272" s="261"/>
      <c r="F272" s="334"/>
      <c r="G272" s="259" t="s">
        <v>1042</v>
      </c>
      <c r="H272" s="224"/>
      <c r="I272" s="224"/>
      <c r="J272" s="224"/>
      <c r="K272" s="263" t="s">
        <v>173</v>
      </c>
      <c r="L272" s="263" t="s">
        <v>173</v>
      </c>
      <c r="M272" s="234"/>
      <c r="N272" s="226" t="s">
        <v>81</v>
      </c>
      <c r="O272" s="226" t="s">
        <v>81</v>
      </c>
      <c r="P272" s="227" t="s">
        <v>81</v>
      </c>
      <c r="Q272" s="228" t="s">
        <v>81</v>
      </c>
      <c r="R272" s="228" t="s">
        <v>81</v>
      </c>
      <c r="S272" s="137"/>
      <c r="T272" s="137"/>
      <c r="U272" s="137"/>
      <c r="V272" s="106"/>
      <c r="W272" s="106"/>
      <c r="X272" s="106"/>
      <c r="Y272" s="106"/>
      <c r="Z272" s="106"/>
      <c r="AA272" s="106"/>
      <c r="AB272" s="106"/>
      <c r="AC272" s="106"/>
      <c r="AD272" s="106"/>
      <c r="AE272" s="110"/>
      <c r="AF272" s="110"/>
      <c r="AG272" s="110"/>
    </row>
    <row r="273">
      <c r="A273" s="106"/>
      <c r="B273" s="127">
        <f t="shared" si="2"/>
        <v>270</v>
      </c>
      <c r="C273" s="229" t="s">
        <v>881</v>
      </c>
      <c r="D273" s="252" t="s">
        <v>753</v>
      </c>
      <c r="E273" s="261"/>
      <c r="F273" s="334"/>
      <c r="G273" s="259" t="s">
        <v>1043</v>
      </c>
      <c r="H273" s="224"/>
      <c r="I273" s="224"/>
      <c r="J273" s="224"/>
      <c r="K273" s="263" t="s">
        <v>173</v>
      </c>
      <c r="L273" s="263" t="s">
        <v>173</v>
      </c>
      <c r="M273" s="234"/>
      <c r="N273" s="226" t="s">
        <v>81</v>
      </c>
      <c r="O273" s="226" t="s">
        <v>81</v>
      </c>
      <c r="P273" s="227" t="s">
        <v>81</v>
      </c>
      <c r="Q273" s="228" t="s">
        <v>81</v>
      </c>
      <c r="R273" s="228" t="s">
        <v>81</v>
      </c>
      <c r="S273" s="137"/>
      <c r="T273" s="137"/>
      <c r="U273" s="137"/>
      <c r="V273" s="106"/>
      <c r="W273" s="106"/>
      <c r="X273" s="106"/>
      <c r="Y273" s="106"/>
      <c r="Z273" s="106"/>
      <c r="AA273" s="106"/>
      <c r="AB273" s="106"/>
      <c r="AC273" s="106"/>
      <c r="AD273" s="106"/>
      <c r="AE273" s="110"/>
      <c r="AF273" s="110"/>
      <c r="AG273" s="110"/>
    </row>
    <row r="274">
      <c r="A274" s="106"/>
      <c r="B274" s="127">
        <f t="shared" si="2"/>
        <v>271</v>
      </c>
      <c r="C274" s="229" t="s">
        <v>881</v>
      </c>
      <c r="D274" s="252" t="s">
        <v>753</v>
      </c>
      <c r="E274" s="261"/>
      <c r="F274" s="334"/>
      <c r="G274" s="259" t="s">
        <v>1044</v>
      </c>
      <c r="H274" s="224"/>
      <c r="I274" s="224"/>
      <c r="J274" s="224"/>
      <c r="K274" s="263" t="s">
        <v>173</v>
      </c>
      <c r="L274" s="263" t="s">
        <v>173</v>
      </c>
      <c r="M274" s="234"/>
      <c r="N274" s="226" t="s">
        <v>81</v>
      </c>
      <c r="O274" s="226" t="s">
        <v>81</v>
      </c>
      <c r="P274" s="227" t="s">
        <v>81</v>
      </c>
      <c r="Q274" s="228" t="s">
        <v>81</v>
      </c>
      <c r="R274" s="228" t="s">
        <v>81</v>
      </c>
      <c r="S274" s="137"/>
      <c r="T274" s="137"/>
      <c r="U274" s="137"/>
      <c r="V274" s="106"/>
      <c r="W274" s="106"/>
      <c r="X274" s="106"/>
      <c r="Y274" s="106"/>
      <c r="Z274" s="106"/>
      <c r="AA274" s="106"/>
      <c r="AB274" s="106"/>
      <c r="AC274" s="106"/>
      <c r="AD274" s="106"/>
      <c r="AE274" s="110"/>
      <c r="AF274" s="110"/>
      <c r="AG274" s="110"/>
    </row>
    <row r="275">
      <c r="A275" s="106"/>
      <c r="B275" s="127">
        <f t="shared" si="2"/>
        <v>272</v>
      </c>
      <c r="C275" s="229" t="s">
        <v>881</v>
      </c>
      <c r="D275" s="252" t="s">
        <v>753</v>
      </c>
      <c r="E275" s="261"/>
      <c r="F275" s="334"/>
      <c r="G275" s="259" t="s">
        <v>1045</v>
      </c>
      <c r="H275" s="224"/>
      <c r="I275" s="224"/>
      <c r="J275" s="224"/>
      <c r="K275" s="263" t="s">
        <v>173</v>
      </c>
      <c r="L275" s="263" t="s">
        <v>173</v>
      </c>
      <c r="M275" s="234"/>
      <c r="N275" s="226" t="s">
        <v>81</v>
      </c>
      <c r="O275" s="226" t="s">
        <v>81</v>
      </c>
      <c r="P275" s="227" t="s">
        <v>81</v>
      </c>
      <c r="Q275" s="228" t="s">
        <v>81</v>
      </c>
      <c r="R275" s="228" t="s">
        <v>81</v>
      </c>
      <c r="S275" s="137"/>
      <c r="T275" s="137"/>
      <c r="U275" s="137"/>
      <c r="V275" s="106"/>
      <c r="W275" s="106"/>
      <c r="X275" s="106"/>
      <c r="Y275" s="106"/>
      <c r="Z275" s="106"/>
      <c r="AA275" s="106"/>
      <c r="AB275" s="106"/>
      <c r="AC275" s="106"/>
      <c r="AD275" s="106"/>
      <c r="AE275" s="110"/>
      <c r="AF275" s="110"/>
      <c r="AG275" s="110"/>
    </row>
    <row r="276">
      <c r="A276" s="106"/>
      <c r="B276" s="127">
        <f t="shared" si="2"/>
        <v>273</v>
      </c>
      <c r="C276" s="229" t="s">
        <v>881</v>
      </c>
      <c r="D276" s="252" t="s">
        <v>753</v>
      </c>
      <c r="E276" s="261"/>
      <c r="F276" s="334"/>
      <c r="G276" s="259" t="s">
        <v>1046</v>
      </c>
      <c r="H276" s="224"/>
      <c r="I276" s="224"/>
      <c r="J276" s="224"/>
      <c r="K276" s="263" t="s">
        <v>173</v>
      </c>
      <c r="L276" s="263" t="s">
        <v>173</v>
      </c>
      <c r="M276" s="234"/>
      <c r="N276" s="226" t="s">
        <v>81</v>
      </c>
      <c r="O276" s="226" t="s">
        <v>81</v>
      </c>
      <c r="P276" s="227" t="s">
        <v>81</v>
      </c>
      <c r="Q276" s="228" t="s">
        <v>81</v>
      </c>
      <c r="R276" s="228" t="s">
        <v>81</v>
      </c>
      <c r="S276" s="137"/>
      <c r="T276" s="137"/>
      <c r="U276" s="137"/>
      <c r="V276" s="106"/>
      <c r="W276" s="106"/>
      <c r="X276" s="106"/>
      <c r="Y276" s="106"/>
      <c r="Z276" s="106"/>
      <c r="AA276" s="106"/>
      <c r="AB276" s="106"/>
      <c r="AC276" s="106"/>
      <c r="AD276" s="106"/>
      <c r="AE276" s="110"/>
      <c r="AF276" s="110"/>
      <c r="AG276" s="110"/>
    </row>
    <row r="277">
      <c r="A277" s="106"/>
      <c r="B277" s="127">
        <f t="shared" si="2"/>
        <v>274</v>
      </c>
      <c r="C277" s="229" t="s">
        <v>881</v>
      </c>
      <c r="D277" s="252" t="s">
        <v>753</v>
      </c>
      <c r="E277" s="261"/>
      <c r="F277" s="334"/>
      <c r="G277" s="317" t="s">
        <v>1047</v>
      </c>
      <c r="H277" s="224"/>
      <c r="I277" s="224"/>
      <c r="J277" s="224"/>
      <c r="K277" s="263" t="s">
        <v>173</v>
      </c>
      <c r="L277" s="263" t="s">
        <v>173</v>
      </c>
      <c r="M277" s="234"/>
      <c r="N277" s="226" t="s">
        <v>81</v>
      </c>
      <c r="O277" s="226" t="s">
        <v>81</v>
      </c>
      <c r="P277" s="227" t="s">
        <v>81</v>
      </c>
      <c r="Q277" s="228" t="s">
        <v>81</v>
      </c>
      <c r="R277" s="228" t="s">
        <v>81</v>
      </c>
      <c r="S277" s="137"/>
      <c r="T277" s="137"/>
      <c r="U277" s="137"/>
      <c r="V277" s="106"/>
      <c r="W277" s="106"/>
      <c r="X277" s="106"/>
      <c r="Y277" s="106"/>
      <c r="Z277" s="106"/>
      <c r="AA277" s="106"/>
      <c r="AB277" s="106"/>
      <c r="AC277" s="106"/>
      <c r="AD277" s="106"/>
      <c r="AE277" s="110"/>
      <c r="AF277" s="110"/>
      <c r="AG277" s="110"/>
    </row>
    <row r="278" ht="46.5" customHeight="1">
      <c r="A278" s="106"/>
      <c r="B278" s="127">
        <f t="shared" si="2"/>
        <v>275</v>
      </c>
      <c r="C278" s="229" t="s">
        <v>881</v>
      </c>
      <c r="D278" s="252" t="s">
        <v>753</v>
      </c>
      <c r="E278" s="261"/>
      <c r="F278" s="257" t="s">
        <v>1049</v>
      </c>
      <c r="G278" s="336"/>
      <c r="H278" s="224"/>
      <c r="I278" s="224"/>
      <c r="J278" s="224"/>
      <c r="K278" s="254" t="s">
        <v>1050</v>
      </c>
      <c r="L278" s="254" t="s">
        <v>1051</v>
      </c>
      <c r="M278" s="234"/>
      <c r="N278" s="226" t="s">
        <v>81</v>
      </c>
      <c r="O278" s="226" t="s">
        <v>81</v>
      </c>
      <c r="P278" s="227" t="s">
        <v>81</v>
      </c>
      <c r="Q278" s="228" t="s">
        <v>81</v>
      </c>
      <c r="R278" s="228" t="s">
        <v>81</v>
      </c>
      <c r="S278" s="137"/>
      <c r="T278" s="137"/>
      <c r="U278" s="137"/>
      <c r="V278" s="106"/>
      <c r="W278" s="106"/>
      <c r="X278" s="106"/>
      <c r="Y278" s="106"/>
      <c r="Z278" s="106"/>
      <c r="AA278" s="106"/>
      <c r="AB278" s="106"/>
      <c r="AC278" s="106"/>
      <c r="AD278" s="106"/>
      <c r="AE278" s="110"/>
      <c r="AF278" s="110"/>
      <c r="AG278" s="110"/>
    </row>
    <row r="279">
      <c r="A279" s="106"/>
      <c r="B279" s="127">
        <f t="shared" si="2"/>
        <v>276</v>
      </c>
      <c r="C279" s="229" t="s">
        <v>881</v>
      </c>
      <c r="D279" s="252" t="s">
        <v>753</v>
      </c>
      <c r="E279" s="261"/>
      <c r="F279" s="334"/>
      <c r="G279" s="336" t="s">
        <v>1052</v>
      </c>
      <c r="H279" s="267" t="s">
        <v>1053</v>
      </c>
      <c r="I279" s="224"/>
      <c r="J279" s="224"/>
      <c r="K279" s="254" t="s">
        <v>1054</v>
      </c>
      <c r="L279" s="254" t="s">
        <v>1051</v>
      </c>
      <c r="M279" s="234"/>
      <c r="N279" s="226" t="s">
        <v>81</v>
      </c>
      <c r="O279" s="226" t="s">
        <v>81</v>
      </c>
      <c r="P279" s="227" t="s">
        <v>81</v>
      </c>
      <c r="Q279" s="228" t="s">
        <v>81</v>
      </c>
      <c r="R279" s="228" t="s">
        <v>81</v>
      </c>
      <c r="S279" s="137"/>
      <c r="T279" s="137"/>
      <c r="U279" s="137"/>
      <c r="V279" s="106"/>
      <c r="W279" s="106"/>
      <c r="X279" s="106"/>
      <c r="Y279" s="106"/>
      <c r="Z279" s="106"/>
      <c r="AA279" s="106"/>
      <c r="AB279" s="106"/>
      <c r="AC279" s="106"/>
      <c r="AD279" s="106"/>
      <c r="AE279" s="110"/>
      <c r="AF279" s="110"/>
      <c r="AG279" s="110"/>
    </row>
    <row r="280">
      <c r="A280" s="106"/>
      <c r="B280" s="127">
        <f t="shared" si="2"/>
        <v>277</v>
      </c>
      <c r="C280" s="229" t="s">
        <v>881</v>
      </c>
      <c r="D280" s="252"/>
      <c r="E280" s="261"/>
      <c r="F280" s="334"/>
      <c r="G280" s="336"/>
      <c r="H280" s="267" t="s">
        <v>1055</v>
      </c>
      <c r="I280" s="224"/>
      <c r="J280" s="224"/>
      <c r="K280" s="263" t="s">
        <v>173</v>
      </c>
      <c r="L280" s="263" t="s">
        <v>173</v>
      </c>
      <c r="M280" s="234"/>
      <c r="N280" s="226" t="s">
        <v>81</v>
      </c>
      <c r="O280" s="226" t="s">
        <v>81</v>
      </c>
      <c r="P280" s="227" t="s">
        <v>81</v>
      </c>
      <c r="Q280" s="228" t="s">
        <v>81</v>
      </c>
      <c r="R280" s="228" t="s">
        <v>81</v>
      </c>
      <c r="S280" s="137"/>
      <c r="T280" s="137"/>
      <c r="U280" s="137"/>
      <c r="V280" s="106"/>
      <c r="W280" s="106"/>
      <c r="X280" s="106"/>
      <c r="Y280" s="106"/>
      <c r="Z280" s="106"/>
      <c r="AA280" s="106"/>
      <c r="AB280" s="106"/>
      <c r="AC280" s="106"/>
      <c r="AD280" s="106"/>
      <c r="AE280" s="110"/>
      <c r="AF280" s="110"/>
      <c r="AG280" s="110"/>
    </row>
    <row r="281">
      <c r="A281" s="106"/>
      <c r="B281" s="127">
        <f t="shared" si="2"/>
        <v>278</v>
      </c>
      <c r="C281" s="229" t="s">
        <v>881</v>
      </c>
      <c r="D281" s="252"/>
      <c r="E281" s="261"/>
      <c r="F281" s="334"/>
      <c r="G281" s="336"/>
      <c r="H281" s="267" t="s">
        <v>1056</v>
      </c>
      <c r="I281" s="224"/>
      <c r="J281" s="224"/>
      <c r="K281" s="263" t="s">
        <v>173</v>
      </c>
      <c r="L281" s="263" t="s">
        <v>173</v>
      </c>
      <c r="M281" s="234"/>
      <c r="N281" s="226" t="s">
        <v>81</v>
      </c>
      <c r="O281" s="226" t="s">
        <v>81</v>
      </c>
      <c r="P281" s="227" t="s">
        <v>81</v>
      </c>
      <c r="Q281" s="228" t="s">
        <v>81</v>
      </c>
      <c r="R281" s="228" t="s">
        <v>81</v>
      </c>
      <c r="S281" s="137"/>
      <c r="T281" s="137"/>
      <c r="U281" s="137"/>
      <c r="V281" s="106"/>
      <c r="W281" s="106"/>
      <c r="X281" s="106"/>
      <c r="Y281" s="106"/>
      <c r="Z281" s="106"/>
      <c r="AA281" s="106"/>
      <c r="AB281" s="106"/>
      <c r="AC281" s="106"/>
      <c r="AD281" s="106"/>
      <c r="AE281" s="110"/>
      <c r="AF281" s="110"/>
      <c r="AG281" s="110"/>
    </row>
    <row r="282">
      <c r="A282" s="106"/>
      <c r="B282" s="127">
        <f t="shared" si="2"/>
        <v>279</v>
      </c>
      <c r="C282" s="229" t="s">
        <v>881</v>
      </c>
      <c r="D282" s="252"/>
      <c r="E282" s="261"/>
      <c r="F282" s="335"/>
      <c r="G282" s="336"/>
      <c r="H282" s="267" t="s">
        <v>1057</v>
      </c>
      <c r="I282" s="224"/>
      <c r="J282" s="224"/>
      <c r="K282" s="263" t="s">
        <v>173</v>
      </c>
      <c r="L282" s="263" t="s">
        <v>173</v>
      </c>
      <c r="M282" s="234"/>
      <c r="N282" s="226" t="s">
        <v>81</v>
      </c>
      <c r="O282" s="226" t="s">
        <v>81</v>
      </c>
      <c r="P282" s="227" t="s">
        <v>81</v>
      </c>
      <c r="Q282" s="228" t="s">
        <v>81</v>
      </c>
      <c r="R282" s="228" t="s">
        <v>81</v>
      </c>
      <c r="S282" s="137"/>
      <c r="T282" s="137"/>
      <c r="U282" s="137"/>
      <c r="V282" s="106"/>
      <c r="W282" s="106"/>
      <c r="X282" s="106"/>
      <c r="Y282" s="106"/>
      <c r="Z282" s="106"/>
      <c r="AA282" s="106"/>
      <c r="AB282" s="106"/>
      <c r="AC282" s="106"/>
      <c r="AD282" s="106"/>
      <c r="AE282" s="110"/>
      <c r="AF282" s="110"/>
      <c r="AG282" s="110"/>
    </row>
    <row r="283">
      <c r="A283" s="106"/>
      <c r="B283" s="127">
        <f t="shared" si="2"/>
        <v>280</v>
      </c>
      <c r="C283" s="229" t="s">
        <v>881</v>
      </c>
      <c r="D283" s="252" t="s">
        <v>753</v>
      </c>
      <c r="E283" s="261"/>
      <c r="F283" s="225" t="s">
        <v>1058</v>
      </c>
      <c r="G283" s="336"/>
      <c r="H283" s="224"/>
      <c r="I283" s="224"/>
      <c r="J283" s="224"/>
      <c r="K283" s="254" t="s">
        <v>1059</v>
      </c>
      <c r="L283" s="254" t="s">
        <v>1060</v>
      </c>
      <c r="M283" s="234"/>
      <c r="N283" s="226" t="s">
        <v>81</v>
      </c>
      <c r="O283" s="226" t="s">
        <v>81</v>
      </c>
      <c r="P283" s="227" t="s">
        <v>81</v>
      </c>
      <c r="Q283" s="228" t="s">
        <v>81</v>
      </c>
      <c r="R283" s="228" t="s">
        <v>81</v>
      </c>
      <c r="S283" s="137"/>
      <c r="T283" s="137"/>
      <c r="U283" s="137"/>
      <c r="V283" s="106"/>
      <c r="W283" s="106"/>
      <c r="X283" s="106"/>
      <c r="Y283" s="106"/>
      <c r="Z283" s="106"/>
      <c r="AA283" s="106"/>
      <c r="AB283" s="106"/>
      <c r="AC283" s="106"/>
      <c r="AD283" s="106"/>
      <c r="AE283" s="110"/>
      <c r="AF283" s="110"/>
      <c r="AG283" s="110"/>
    </row>
    <row r="284">
      <c r="A284" s="106"/>
      <c r="B284" s="127">
        <f t="shared" si="2"/>
        <v>281</v>
      </c>
      <c r="C284" s="229" t="s">
        <v>881</v>
      </c>
      <c r="D284" s="252" t="s">
        <v>753</v>
      </c>
      <c r="E284" s="261"/>
      <c r="F284" s="225" t="s">
        <v>1061</v>
      </c>
      <c r="G284" s="336"/>
      <c r="H284" s="224"/>
      <c r="I284" s="224"/>
      <c r="J284" s="224"/>
      <c r="K284" s="254" t="s">
        <v>1062</v>
      </c>
      <c r="L284" s="254" t="s">
        <v>1063</v>
      </c>
      <c r="M284" s="234"/>
      <c r="N284" s="226" t="s">
        <v>81</v>
      </c>
      <c r="O284" s="226" t="s">
        <v>81</v>
      </c>
      <c r="P284" s="227" t="s">
        <v>81</v>
      </c>
      <c r="Q284" s="228" t="s">
        <v>81</v>
      </c>
      <c r="R284" s="228" t="s">
        <v>81</v>
      </c>
      <c r="S284" s="137"/>
      <c r="T284" s="137"/>
      <c r="U284" s="137"/>
      <c r="V284" s="106"/>
      <c r="W284" s="106"/>
      <c r="X284" s="106"/>
      <c r="Y284" s="106"/>
      <c r="Z284" s="106"/>
      <c r="AA284" s="106"/>
      <c r="AB284" s="106"/>
      <c r="AC284" s="106"/>
      <c r="AD284" s="106"/>
      <c r="AE284" s="110"/>
      <c r="AF284" s="110"/>
      <c r="AG284" s="110"/>
    </row>
    <row r="285">
      <c r="A285" s="106"/>
      <c r="B285" s="127">
        <f t="shared" si="2"/>
        <v>282</v>
      </c>
      <c r="C285" s="229" t="s">
        <v>881</v>
      </c>
      <c r="D285" s="252" t="s">
        <v>753</v>
      </c>
      <c r="E285" s="261"/>
      <c r="F285" s="334" t="s">
        <v>839</v>
      </c>
      <c r="G285" s="336" t="s">
        <v>1064</v>
      </c>
      <c r="H285" s="224"/>
      <c r="I285" s="224"/>
      <c r="J285" s="224"/>
      <c r="K285" s="254" t="s">
        <v>1065</v>
      </c>
      <c r="L285" s="254" t="s">
        <v>1066</v>
      </c>
      <c r="M285" s="234"/>
      <c r="N285" s="226" t="s">
        <v>81</v>
      </c>
      <c r="O285" s="226" t="s">
        <v>81</v>
      </c>
      <c r="P285" s="227" t="s">
        <v>81</v>
      </c>
      <c r="Q285" s="228" t="s">
        <v>81</v>
      </c>
      <c r="R285" s="228" t="s">
        <v>81</v>
      </c>
      <c r="S285" s="137"/>
      <c r="T285" s="137"/>
      <c r="U285" s="137"/>
      <c r="V285" s="106"/>
      <c r="W285" s="106"/>
      <c r="X285" s="106"/>
      <c r="Y285" s="106"/>
      <c r="Z285" s="106"/>
      <c r="AA285" s="106"/>
      <c r="AB285" s="106"/>
      <c r="AC285" s="106"/>
      <c r="AD285" s="106"/>
      <c r="AE285" s="110"/>
      <c r="AF285" s="110"/>
      <c r="AG285" s="110"/>
    </row>
    <row r="286">
      <c r="A286" s="106"/>
      <c r="B286" s="127">
        <f t="shared" si="2"/>
        <v>283</v>
      </c>
      <c r="C286" s="229" t="s">
        <v>881</v>
      </c>
      <c r="D286" s="252" t="s">
        <v>753</v>
      </c>
      <c r="E286" s="261"/>
      <c r="F286" s="334"/>
      <c r="G286" s="336" t="s">
        <v>1067</v>
      </c>
      <c r="H286" s="224"/>
      <c r="I286" s="224"/>
      <c r="J286" s="224"/>
      <c r="K286" s="254" t="s">
        <v>1068</v>
      </c>
      <c r="L286" s="254" t="s">
        <v>1069</v>
      </c>
      <c r="M286" s="234"/>
      <c r="N286" s="226" t="s">
        <v>81</v>
      </c>
      <c r="O286" s="226" t="s">
        <v>81</v>
      </c>
      <c r="P286" s="227" t="s">
        <v>81</v>
      </c>
      <c r="Q286" s="228" t="s">
        <v>81</v>
      </c>
      <c r="R286" s="228" t="s">
        <v>81</v>
      </c>
      <c r="S286" s="137"/>
      <c r="T286" s="137"/>
      <c r="U286" s="137"/>
      <c r="V286" s="106"/>
      <c r="W286" s="106"/>
      <c r="X286" s="106"/>
      <c r="Y286" s="106"/>
      <c r="Z286" s="106"/>
      <c r="AA286" s="106"/>
      <c r="AB286" s="106"/>
      <c r="AC286" s="106"/>
      <c r="AD286" s="106"/>
      <c r="AE286" s="110"/>
      <c r="AF286" s="110"/>
      <c r="AG286" s="110"/>
    </row>
    <row r="287">
      <c r="A287" s="106"/>
      <c r="B287" s="127">
        <f t="shared" si="2"/>
        <v>284</v>
      </c>
      <c r="C287" s="229" t="s">
        <v>881</v>
      </c>
      <c r="D287" s="252" t="s">
        <v>753</v>
      </c>
      <c r="E287" s="261"/>
      <c r="F287" s="334"/>
      <c r="G287" s="336" t="s">
        <v>1070</v>
      </c>
      <c r="H287" s="224"/>
      <c r="I287" s="224"/>
      <c r="J287" s="224"/>
      <c r="K287" s="254" t="s">
        <v>1071</v>
      </c>
      <c r="L287" s="254" t="s">
        <v>1072</v>
      </c>
      <c r="M287" s="234"/>
      <c r="N287" s="226" t="s">
        <v>81</v>
      </c>
      <c r="O287" s="226" t="s">
        <v>81</v>
      </c>
      <c r="P287" s="227" t="s">
        <v>81</v>
      </c>
      <c r="Q287" s="228" t="s">
        <v>81</v>
      </c>
      <c r="R287" s="228" t="s">
        <v>81</v>
      </c>
      <c r="S287" s="137"/>
      <c r="T287" s="137"/>
      <c r="U287" s="137"/>
      <c r="V287" s="106"/>
      <c r="W287" s="106"/>
      <c r="X287" s="106"/>
      <c r="Y287" s="106"/>
      <c r="Z287" s="106"/>
      <c r="AA287" s="106"/>
      <c r="AB287" s="106"/>
      <c r="AC287" s="106"/>
      <c r="AD287" s="106"/>
      <c r="AE287" s="110"/>
      <c r="AF287" s="110"/>
      <c r="AG287" s="110"/>
    </row>
    <row r="288">
      <c r="A288" s="106"/>
      <c r="B288" s="127">
        <f t="shared" si="2"/>
        <v>285</v>
      </c>
      <c r="C288" s="229" t="s">
        <v>881</v>
      </c>
      <c r="D288" s="252" t="s">
        <v>753</v>
      </c>
      <c r="E288" s="261"/>
      <c r="F288" s="334"/>
      <c r="G288" s="336" t="s">
        <v>1073</v>
      </c>
      <c r="H288" s="224"/>
      <c r="I288" s="224"/>
      <c r="J288" s="224"/>
      <c r="K288" s="254" t="s">
        <v>1074</v>
      </c>
      <c r="L288" s="254" t="s">
        <v>1075</v>
      </c>
      <c r="M288" s="234"/>
      <c r="N288" s="226" t="s">
        <v>81</v>
      </c>
      <c r="O288" s="226" t="s">
        <v>81</v>
      </c>
      <c r="P288" s="227" t="s">
        <v>81</v>
      </c>
      <c r="Q288" s="228" t="s">
        <v>81</v>
      </c>
      <c r="R288" s="228" t="s">
        <v>81</v>
      </c>
      <c r="S288" s="137"/>
      <c r="T288" s="137"/>
      <c r="U288" s="137"/>
      <c r="V288" s="106"/>
      <c r="W288" s="106"/>
      <c r="X288" s="106"/>
      <c r="Y288" s="106"/>
      <c r="Z288" s="106"/>
      <c r="AA288" s="106"/>
      <c r="AB288" s="106"/>
      <c r="AC288" s="106"/>
      <c r="AD288" s="106"/>
      <c r="AE288" s="110"/>
      <c r="AF288" s="110"/>
      <c r="AG288" s="110"/>
    </row>
    <row r="289">
      <c r="A289" s="106"/>
      <c r="B289" s="127">
        <f t="shared" si="2"/>
        <v>286</v>
      </c>
      <c r="C289" s="229" t="s">
        <v>881</v>
      </c>
      <c r="D289" s="252" t="s">
        <v>753</v>
      </c>
      <c r="E289" s="231"/>
      <c r="F289" s="334"/>
      <c r="G289" s="336" t="s">
        <v>1076</v>
      </c>
      <c r="H289" s="224"/>
      <c r="I289" s="224"/>
      <c r="J289" s="224"/>
      <c r="K289" s="254" t="s">
        <v>1077</v>
      </c>
      <c r="L289" s="254" t="s">
        <v>1078</v>
      </c>
      <c r="M289" s="234"/>
      <c r="N289" s="226" t="s">
        <v>81</v>
      </c>
      <c r="O289" s="226" t="s">
        <v>81</v>
      </c>
      <c r="P289" s="227" t="s">
        <v>81</v>
      </c>
      <c r="Q289" s="228" t="s">
        <v>81</v>
      </c>
      <c r="R289" s="228" t="s">
        <v>81</v>
      </c>
      <c r="S289" s="137"/>
      <c r="T289" s="137"/>
      <c r="U289" s="137"/>
      <c r="V289" s="106"/>
      <c r="W289" s="106"/>
      <c r="X289" s="106"/>
      <c r="Y289" s="106"/>
      <c r="Z289" s="106"/>
      <c r="AA289" s="106"/>
      <c r="AB289" s="106"/>
      <c r="AC289" s="106"/>
      <c r="AD289" s="106"/>
      <c r="AE289" s="110"/>
      <c r="AF289" s="110"/>
      <c r="AG289" s="110"/>
    </row>
    <row r="290">
      <c r="A290" s="106"/>
      <c r="B290" s="127">
        <f t="shared" si="2"/>
        <v>287</v>
      </c>
      <c r="C290" s="229" t="s">
        <v>881</v>
      </c>
      <c r="D290" s="252" t="s">
        <v>753</v>
      </c>
      <c r="E290" s="248" t="s">
        <v>451</v>
      </c>
      <c r="F290" s="233"/>
      <c r="G290" s="233"/>
      <c r="H290" s="233"/>
      <c r="I290" s="233"/>
      <c r="J290" s="233"/>
      <c r="K290" s="197" t="s">
        <v>1079</v>
      </c>
      <c r="L290" s="132" t="s">
        <v>1080</v>
      </c>
      <c r="M290" s="234"/>
      <c r="N290" s="226" t="s">
        <v>81</v>
      </c>
      <c r="O290" s="226" t="s">
        <v>81</v>
      </c>
      <c r="P290" s="227" t="s">
        <v>81</v>
      </c>
      <c r="Q290" s="228" t="s">
        <v>81</v>
      </c>
      <c r="R290" s="228" t="s">
        <v>81</v>
      </c>
      <c r="S290" s="137"/>
      <c r="T290" s="137"/>
      <c r="U290" s="137"/>
      <c r="V290" s="106"/>
      <c r="W290" s="106"/>
      <c r="X290" s="106"/>
      <c r="Y290" s="106"/>
      <c r="Z290" s="106"/>
      <c r="AA290" s="106"/>
      <c r="AB290" s="106"/>
      <c r="AC290" s="106"/>
      <c r="AD290" s="106"/>
      <c r="AE290" s="110"/>
      <c r="AF290" s="110"/>
      <c r="AG290" s="110"/>
    </row>
    <row r="291">
      <c r="A291" s="106"/>
      <c r="B291" s="127">
        <f t="shared" si="2"/>
        <v>288</v>
      </c>
      <c r="C291" s="229" t="s">
        <v>881</v>
      </c>
      <c r="D291" s="252" t="s">
        <v>753</v>
      </c>
      <c r="E291" s="246" t="s">
        <v>1081</v>
      </c>
      <c r="F291" s="337" t="s">
        <v>1082</v>
      </c>
      <c r="G291" s="197" t="s">
        <v>1083</v>
      </c>
      <c r="H291" s="233"/>
      <c r="I291" s="233"/>
      <c r="J291" s="106"/>
      <c r="K291" s="249" t="s">
        <v>1084</v>
      </c>
      <c r="L291" s="148" t="s">
        <v>1085</v>
      </c>
      <c r="M291" s="234"/>
      <c r="N291" s="226" t="s">
        <v>81</v>
      </c>
      <c r="O291" s="226" t="s">
        <v>81</v>
      </c>
      <c r="P291" s="227" t="s">
        <v>81</v>
      </c>
      <c r="Q291" s="228" t="s">
        <v>81</v>
      </c>
      <c r="R291" s="228" t="s">
        <v>81</v>
      </c>
      <c r="S291" s="137"/>
      <c r="T291" s="137"/>
      <c r="U291" s="137"/>
      <c r="V291" s="106"/>
      <c r="W291" s="106"/>
      <c r="X291" s="106"/>
      <c r="Y291" s="106"/>
      <c r="Z291" s="106"/>
      <c r="AA291" s="106"/>
      <c r="AB291" s="106"/>
      <c r="AC291" s="106"/>
      <c r="AD291" s="106"/>
      <c r="AE291" s="110"/>
      <c r="AF291" s="110"/>
      <c r="AG291" s="110"/>
    </row>
    <row r="292">
      <c r="A292" s="106"/>
      <c r="B292" s="127">
        <f t="shared" si="2"/>
        <v>289</v>
      </c>
      <c r="C292" s="229" t="s">
        <v>881</v>
      </c>
      <c r="D292" s="252" t="s">
        <v>753</v>
      </c>
      <c r="E292" s="248"/>
      <c r="F292" s="338"/>
      <c r="G292" s="297" t="s">
        <v>1086</v>
      </c>
      <c r="H292" s="278" t="s">
        <v>1087</v>
      </c>
      <c r="I292" s="233"/>
      <c r="J292" s="276" t="s">
        <v>1088</v>
      </c>
      <c r="K292" s="282" t="s">
        <v>1089</v>
      </c>
      <c r="L292" s="282" t="s">
        <v>1090</v>
      </c>
      <c r="M292" s="234"/>
      <c r="N292" s="226" t="s">
        <v>81</v>
      </c>
      <c r="O292" s="226" t="s">
        <v>81</v>
      </c>
      <c r="P292" s="227" t="s">
        <v>81</v>
      </c>
      <c r="Q292" s="228" t="s">
        <v>81</v>
      </c>
      <c r="R292" s="228" t="s">
        <v>81</v>
      </c>
      <c r="S292" s="137"/>
      <c r="T292" s="137"/>
      <c r="U292" s="137"/>
      <c r="V292" s="106"/>
      <c r="W292" s="106"/>
      <c r="X292" s="106"/>
      <c r="Y292" s="106"/>
      <c r="Z292" s="106"/>
      <c r="AA292" s="106"/>
      <c r="AB292" s="106"/>
      <c r="AC292" s="106"/>
      <c r="AD292" s="106"/>
      <c r="AE292" s="110"/>
      <c r="AF292" s="110"/>
      <c r="AG292" s="110"/>
    </row>
    <row r="293">
      <c r="A293" s="106"/>
      <c r="B293" s="127">
        <f t="shared" si="2"/>
        <v>290</v>
      </c>
      <c r="C293" s="229" t="s">
        <v>881</v>
      </c>
      <c r="D293" s="252" t="s">
        <v>753</v>
      </c>
      <c r="E293" s="248"/>
      <c r="F293" s="338"/>
      <c r="G293" s="230"/>
      <c r="H293" s="233"/>
      <c r="I293" s="233"/>
      <c r="J293" s="282" t="s">
        <v>1091</v>
      </c>
      <c r="K293" s="282" t="s">
        <v>1092</v>
      </c>
      <c r="L293" s="277"/>
      <c r="M293" s="234"/>
      <c r="N293" s="226" t="s">
        <v>81</v>
      </c>
      <c r="O293" s="226" t="s">
        <v>81</v>
      </c>
      <c r="P293" s="227" t="s">
        <v>81</v>
      </c>
      <c r="Q293" s="228" t="s">
        <v>81</v>
      </c>
      <c r="R293" s="228" t="s">
        <v>81</v>
      </c>
      <c r="S293" s="137"/>
      <c r="T293" s="137"/>
      <c r="U293" s="137"/>
      <c r="V293" s="106"/>
      <c r="W293" s="106"/>
      <c r="X293" s="106"/>
      <c r="Y293" s="106"/>
      <c r="Z293" s="106"/>
      <c r="AA293" s="106"/>
      <c r="AB293" s="106"/>
      <c r="AC293" s="106"/>
      <c r="AD293" s="106"/>
      <c r="AE293" s="110"/>
      <c r="AF293" s="110"/>
      <c r="AG293" s="110"/>
    </row>
    <row r="294">
      <c r="A294" s="106"/>
      <c r="B294" s="127">
        <f t="shared" si="2"/>
        <v>291</v>
      </c>
      <c r="C294" s="229" t="s">
        <v>881</v>
      </c>
      <c r="D294" s="252" t="s">
        <v>753</v>
      </c>
      <c r="E294" s="248"/>
      <c r="F294" s="338"/>
      <c r="G294" s="230"/>
      <c r="H294" s="278" t="s">
        <v>1093</v>
      </c>
      <c r="I294" s="233"/>
      <c r="J294" s="277"/>
      <c r="K294" s="282" t="s">
        <v>1094</v>
      </c>
      <c r="L294" s="282" t="s">
        <v>173</v>
      </c>
      <c r="M294" s="234"/>
      <c r="N294" s="226" t="s">
        <v>81</v>
      </c>
      <c r="O294" s="226" t="s">
        <v>81</v>
      </c>
      <c r="P294" s="227" t="s">
        <v>81</v>
      </c>
      <c r="Q294" s="228" t="s">
        <v>81</v>
      </c>
      <c r="R294" s="228" t="s">
        <v>81</v>
      </c>
      <c r="S294" s="137"/>
      <c r="T294" s="137"/>
      <c r="U294" s="137"/>
      <c r="V294" s="106"/>
      <c r="W294" s="106"/>
      <c r="X294" s="106"/>
      <c r="Y294" s="106"/>
      <c r="Z294" s="106"/>
      <c r="AA294" s="106"/>
      <c r="AB294" s="106"/>
      <c r="AC294" s="106"/>
      <c r="AD294" s="106"/>
      <c r="AE294" s="110"/>
      <c r="AF294" s="110"/>
      <c r="AG294" s="110"/>
    </row>
    <row r="295">
      <c r="A295" s="106"/>
      <c r="B295" s="127">
        <f t="shared" si="2"/>
        <v>292</v>
      </c>
      <c r="C295" s="229" t="s">
        <v>881</v>
      </c>
      <c r="D295" s="252" t="s">
        <v>753</v>
      </c>
      <c r="E295" s="248"/>
      <c r="F295" s="338"/>
      <c r="G295" s="230"/>
      <c r="H295" s="278" t="s">
        <v>1095</v>
      </c>
      <c r="I295" s="233"/>
      <c r="J295" s="277"/>
      <c r="K295" s="282" t="s">
        <v>1096</v>
      </c>
      <c r="L295" s="282" t="s">
        <v>173</v>
      </c>
      <c r="M295" s="234"/>
      <c r="N295" s="226" t="s">
        <v>81</v>
      </c>
      <c r="O295" s="226" t="s">
        <v>81</v>
      </c>
      <c r="P295" s="227" t="s">
        <v>81</v>
      </c>
      <c r="Q295" s="228" t="s">
        <v>81</v>
      </c>
      <c r="R295" s="228" t="s">
        <v>81</v>
      </c>
      <c r="S295" s="137"/>
      <c r="T295" s="137"/>
      <c r="U295" s="137"/>
      <c r="V295" s="106"/>
      <c r="W295" s="106"/>
      <c r="X295" s="106"/>
      <c r="Y295" s="106"/>
      <c r="Z295" s="106"/>
      <c r="AA295" s="106"/>
      <c r="AB295" s="106"/>
      <c r="AC295" s="106"/>
      <c r="AD295" s="106"/>
      <c r="AE295" s="110"/>
      <c r="AF295" s="110"/>
      <c r="AG295" s="110"/>
    </row>
    <row r="296">
      <c r="B296" s="127">
        <f t="shared" si="2"/>
        <v>293</v>
      </c>
      <c r="C296" s="229" t="s">
        <v>881</v>
      </c>
      <c r="D296" s="252" t="s">
        <v>753</v>
      </c>
      <c r="E296" s="339"/>
      <c r="F296" s="340"/>
      <c r="G296" s="341"/>
      <c r="H296" s="342" t="s">
        <v>244</v>
      </c>
      <c r="I296" s="59"/>
      <c r="J296" s="343"/>
      <c r="K296" s="344" t="s">
        <v>1097</v>
      </c>
      <c r="L296" s="344" t="s">
        <v>173</v>
      </c>
      <c r="M296" s="59"/>
      <c r="N296" s="226" t="s">
        <v>81</v>
      </c>
      <c r="O296" s="226" t="s">
        <v>81</v>
      </c>
      <c r="P296" s="227" t="s">
        <v>81</v>
      </c>
      <c r="Q296" s="228" t="s">
        <v>81</v>
      </c>
      <c r="R296" s="228" t="s">
        <v>81</v>
      </c>
      <c r="S296" s="137"/>
      <c r="T296" s="137"/>
      <c r="U296" s="137"/>
    </row>
    <row r="297">
      <c r="B297" s="127">
        <f t="shared" si="2"/>
        <v>294</v>
      </c>
      <c r="C297" s="229" t="s">
        <v>881</v>
      </c>
      <c r="D297" s="252" t="s">
        <v>753</v>
      </c>
      <c r="E297" s="339"/>
      <c r="F297" s="340"/>
      <c r="G297" s="345"/>
      <c r="H297" s="346" t="s">
        <v>1098</v>
      </c>
      <c r="I297" s="342" t="s">
        <v>1099</v>
      </c>
      <c r="J297" s="109"/>
      <c r="K297" s="347" t="s">
        <v>1100</v>
      </c>
      <c r="L297" s="348" t="s">
        <v>1101</v>
      </c>
      <c r="M297" s="59"/>
      <c r="N297" s="226" t="s">
        <v>81</v>
      </c>
      <c r="O297" s="226" t="s">
        <v>81</v>
      </c>
      <c r="P297" s="227" t="s">
        <v>81</v>
      </c>
      <c r="Q297" s="228" t="s">
        <v>81</v>
      </c>
      <c r="R297" s="228" t="s">
        <v>81</v>
      </c>
      <c r="S297" s="137"/>
      <c r="T297" s="137"/>
      <c r="U297" s="137"/>
    </row>
    <row r="298">
      <c r="B298" s="127">
        <f t="shared" si="2"/>
        <v>295</v>
      </c>
      <c r="C298" s="229" t="s">
        <v>881</v>
      </c>
      <c r="D298" s="252" t="s">
        <v>753</v>
      </c>
      <c r="E298" s="339"/>
      <c r="F298" s="349"/>
      <c r="G298" s="341"/>
      <c r="H298" s="341"/>
      <c r="I298" s="342" t="s">
        <v>1102</v>
      </c>
      <c r="J298" s="109"/>
      <c r="K298" s="347" t="s">
        <v>173</v>
      </c>
      <c r="L298" s="347" t="s">
        <v>173</v>
      </c>
      <c r="M298" s="59"/>
      <c r="N298" s="226" t="s">
        <v>81</v>
      </c>
      <c r="O298" s="226" t="s">
        <v>81</v>
      </c>
      <c r="P298" s="227" t="s">
        <v>81</v>
      </c>
      <c r="Q298" s="228" t="s">
        <v>81</v>
      </c>
      <c r="R298" s="228" t="s">
        <v>81</v>
      </c>
      <c r="S298" s="137"/>
      <c r="T298" s="137"/>
      <c r="U298" s="137"/>
    </row>
    <row r="299">
      <c r="A299" s="106"/>
      <c r="B299" s="127">
        <f t="shared" si="2"/>
        <v>296</v>
      </c>
      <c r="C299" s="229" t="s">
        <v>881</v>
      </c>
      <c r="D299" s="252" t="s">
        <v>753</v>
      </c>
      <c r="E299" s="230"/>
      <c r="F299" s="243" t="s">
        <v>244</v>
      </c>
      <c r="G299" s="233"/>
      <c r="H299" s="233"/>
      <c r="I299" s="233"/>
      <c r="J299" s="233"/>
      <c r="K299" s="197" t="s">
        <v>1103</v>
      </c>
      <c r="L299" s="132" t="s">
        <v>1104</v>
      </c>
      <c r="M299" s="234"/>
      <c r="N299" s="226" t="s">
        <v>81</v>
      </c>
      <c r="O299" s="226" t="s">
        <v>81</v>
      </c>
      <c r="P299" s="227" t="s">
        <v>81</v>
      </c>
      <c r="Q299" s="228" t="s">
        <v>81</v>
      </c>
      <c r="R299" s="228" t="s">
        <v>81</v>
      </c>
      <c r="S299" s="137"/>
      <c r="T299" s="137"/>
      <c r="U299" s="137"/>
      <c r="V299" s="106"/>
      <c r="W299" s="106"/>
      <c r="X299" s="106"/>
      <c r="Y299" s="106"/>
      <c r="Z299" s="106"/>
      <c r="AA299" s="106"/>
      <c r="AB299" s="106"/>
      <c r="AC299" s="106"/>
      <c r="AD299" s="106"/>
      <c r="AE299" s="110"/>
      <c r="AF299" s="110"/>
      <c r="AG299" s="110"/>
    </row>
    <row r="300">
      <c r="A300" s="106"/>
      <c r="B300" s="127">
        <f t="shared" si="2"/>
        <v>297</v>
      </c>
      <c r="C300" s="229" t="s">
        <v>881</v>
      </c>
      <c r="D300" s="252" t="s">
        <v>753</v>
      </c>
      <c r="E300" s="230"/>
      <c r="F300" s="337" t="s">
        <v>1105</v>
      </c>
      <c r="G300" s="197" t="s">
        <v>650</v>
      </c>
      <c r="H300" s="233"/>
      <c r="I300" s="233"/>
      <c r="J300" s="197" t="s">
        <v>648</v>
      </c>
      <c r="K300" s="197" t="s">
        <v>1106</v>
      </c>
      <c r="L300" s="132" t="s">
        <v>1107</v>
      </c>
      <c r="M300" s="225" t="s">
        <v>648</v>
      </c>
      <c r="N300" s="226" t="s">
        <v>81</v>
      </c>
      <c r="O300" s="226" t="s">
        <v>81</v>
      </c>
      <c r="P300" s="227" t="s">
        <v>81</v>
      </c>
      <c r="Q300" s="228" t="s">
        <v>81</v>
      </c>
      <c r="R300" s="228" t="s">
        <v>81</v>
      </c>
      <c r="S300" s="137"/>
      <c r="T300" s="137"/>
      <c r="U300" s="137"/>
      <c r="V300" s="106"/>
      <c r="W300" s="106"/>
      <c r="X300" s="106"/>
      <c r="Y300" s="106"/>
      <c r="Z300" s="106"/>
      <c r="AA300" s="106"/>
      <c r="AB300" s="106"/>
      <c r="AC300" s="106"/>
      <c r="AD300" s="106"/>
      <c r="AE300" s="110"/>
      <c r="AF300" s="110"/>
      <c r="AG300" s="110"/>
    </row>
    <row r="301">
      <c r="A301" s="106"/>
      <c r="B301" s="127">
        <f t="shared" si="2"/>
        <v>298</v>
      </c>
      <c r="C301" s="229" t="s">
        <v>881</v>
      </c>
      <c r="D301" s="252" t="s">
        <v>753</v>
      </c>
      <c r="E301" s="230"/>
      <c r="F301" s="275"/>
      <c r="G301" s="197" t="s">
        <v>696</v>
      </c>
      <c r="H301" s="233"/>
      <c r="I301" s="233"/>
      <c r="J301" s="197" t="s">
        <v>648</v>
      </c>
      <c r="K301" s="197" t="s">
        <v>1108</v>
      </c>
      <c r="L301" s="132" t="s">
        <v>1107</v>
      </c>
      <c r="M301" s="225" t="s">
        <v>648</v>
      </c>
      <c r="N301" s="226" t="s">
        <v>81</v>
      </c>
      <c r="O301" s="226" t="s">
        <v>81</v>
      </c>
      <c r="P301" s="227" t="s">
        <v>81</v>
      </c>
      <c r="Q301" s="228" t="s">
        <v>81</v>
      </c>
      <c r="R301" s="228" t="s">
        <v>81</v>
      </c>
      <c r="S301" s="137"/>
      <c r="T301" s="137"/>
      <c r="U301" s="137"/>
      <c r="V301" s="106"/>
      <c r="W301" s="106"/>
      <c r="X301" s="106"/>
      <c r="Y301" s="106"/>
      <c r="Z301" s="106"/>
      <c r="AA301" s="106"/>
      <c r="AB301" s="106"/>
      <c r="AC301" s="106"/>
      <c r="AD301" s="106"/>
      <c r="AE301" s="110"/>
      <c r="AF301" s="110"/>
      <c r="AG301" s="110"/>
    </row>
    <row r="302">
      <c r="A302" s="106"/>
      <c r="B302" s="127">
        <f t="shared" si="2"/>
        <v>299</v>
      </c>
      <c r="C302" s="229" t="s">
        <v>881</v>
      </c>
      <c r="D302" s="252" t="s">
        <v>753</v>
      </c>
      <c r="E302" s="236"/>
      <c r="F302" s="246" t="s">
        <v>1109</v>
      </c>
      <c r="G302" s="243" t="s">
        <v>1000</v>
      </c>
      <c r="H302" s="233"/>
      <c r="I302" s="233"/>
      <c r="J302" s="233"/>
      <c r="K302" s="197" t="s">
        <v>1110</v>
      </c>
      <c r="L302" s="132" t="s">
        <v>1111</v>
      </c>
      <c r="M302" s="234"/>
      <c r="N302" s="226" t="s">
        <v>81</v>
      </c>
      <c r="O302" s="226" t="s">
        <v>81</v>
      </c>
      <c r="P302" s="227" t="s">
        <v>81</v>
      </c>
      <c r="Q302" s="228" t="s">
        <v>81</v>
      </c>
      <c r="R302" s="228" t="s">
        <v>81</v>
      </c>
      <c r="S302" s="137"/>
      <c r="T302" s="137"/>
      <c r="U302" s="137"/>
      <c r="V302" s="106"/>
      <c r="W302" s="106"/>
      <c r="X302" s="106"/>
      <c r="Y302" s="106"/>
      <c r="Z302" s="106"/>
      <c r="AA302" s="106"/>
      <c r="AB302" s="106"/>
      <c r="AC302" s="106"/>
      <c r="AD302" s="106"/>
      <c r="AE302" s="110"/>
      <c r="AF302" s="110"/>
      <c r="AG302" s="110"/>
    </row>
    <row r="303">
      <c r="A303" s="106"/>
      <c r="B303" s="127">
        <f t="shared" si="2"/>
        <v>300</v>
      </c>
      <c r="C303" s="229" t="s">
        <v>881</v>
      </c>
      <c r="D303" s="252" t="s">
        <v>753</v>
      </c>
      <c r="E303" s="323"/>
      <c r="F303" s="239"/>
      <c r="G303" s="243" t="s">
        <v>1003</v>
      </c>
      <c r="H303" s="233"/>
      <c r="I303" s="233"/>
      <c r="J303" s="233"/>
      <c r="K303" s="197" t="s">
        <v>1112</v>
      </c>
      <c r="L303" s="132" t="s">
        <v>1113</v>
      </c>
      <c r="M303" s="234"/>
      <c r="N303" s="226" t="s">
        <v>81</v>
      </c>
      <c r="O303" s="226" t="s">
        <v>81</v>
      </c>
      <c r="P303" s="227" t="s">
        <v>81</v>
      </c>
      <c r="Q303" s="228" t="s">
        <v>81</v>
      </c>
      <c r="R303" s="228" t="s">
        <v>81</v>
      </c>
      <c r="S303" s="137"/>
      <c r="T303" s="137"/>
      <c r="U303" s="137"/>
      <c r="V303" s="106"/>
      <c r="W303" s="106"/>
      <c r="X303" s="106"/>
      <c r="Y303" s="106"/>
      <c r="Z303" s="106"/>
      <c r="AA303" s="106"/>
      <c r="AB303" s="106"/>
      <c r="AC303" s="106"/>
      <c r="AD303" s="106"/>
      <c r="AE303" s="110"/>
      <c r="AF303" s="110"/>
      <c r="AG303" s="110"/>
    </row>
    <row r="304">
      <c r="A304" s="106"/>
      <c r="B304" s="127"/>
      <c r="C304" s="229"/>
      <c r="D304" s="252"/>
      <c r="E304" s="350" t="s">
        <v>1114</v>
      </c>
      <c r="F304" s="247" t="s">
        <v>1115</v>
      </c>
      <c r="G304" s="243"/>
      <c r="H304" s="233"/>
      <c r="I304" s="233"/>
      <c r="J304" s="233"/>
      <c r="K304" s="250" t="s">
        <v>1116</v>
      </c>
      <c r="L304" s="132" t="s">
        <v>1117</v>
      </c>
      <c r="M304" s="225" t="s">
        <v>1118</v>
      </c>
      <c r="N304" s="226"/>
      <c r="O304" s="226"/>
      <c r="P304" s="227"/>
      <c r="Q304" s="228"/>
      <c r="R304" s="228"/>
      <c r="S304" s="137"/>
      <c r="T304" s="137"/>
      <c r="U304" s="137"/>
      <c r="V304" s="106"/>
      <c r="W304" s="106"/>
      <c r="X304" s="106"/>
      <c r="Y304" s="106"/>
      <c r="Z304" s="106"/>
      <c r="AA304" s="106"/>
      <c r="AB304" s="106"/>
      <c r="AC304" s="106"/>
      <c r="AD304" s="106"/>
      <c r="AE304" s="110"/>
      <c r="AF304" s="110"/>
      <c r="AG304" s="110"/>
    </row>
    <row r="305">
      <c r="A305" s="106"/>
      <c r="B305" s="127"/>
      <c r="C305" s="229"/>
      <c r="D305" s="252"/>
      <c r="E305" s="350"/>
      <c r="F305" s="247" t="s">
        <v>1119</v>
      </c>
      <c r="G305" s="243"/>
      <c r="H305" s="233"/>
      <c r="I305" s="233"/>
      <c r="J305" s="233"/>
      <c r="K305" s="250" t="s">
        <v>1120</v>
      </c>
      <c r="L305" s="132" t="s">
        <v>1121</v>
      </c>
      <c r="M305" s="234"/>
      <c r="N305" s="226"/>
      <c r="O305" s="226"/>
      <c r="P305" s="227"/>
      <c r="Q305" s="228"/>
      <c r="R305" s="228"/>
      <c r="S305" s="137"/>
      <c r="T305" s="137"/>
      <c r="U305" s="137"/>
      <c r="V305" s="106"/>
      <c r="W305" s="106"/>
      <c r="X305" s="106"/>
      <c r="Y305" s="106"/>
      <c r="Z305" s="106"/>
      <c r="AA305" s="106"/>
      <c r="AB305" s="106"/>
      <c r="AC305" s="106"/>
      <c r="AD305" s="106"/>
      <c r="AE305" s="110"/>
      <c r="AF305" s="110"/>
      <c r="AG305" s="110"/>
    </row>
    <row r="306">
      <c r="A306" s="106"/>
      <c r="B306" s="127"/>
      <c r="C306" s="229"/>
      <c r="D306" s="252"/>
      <c r="E306" s="246" t="s">
        <v>1122</v>
      </c>
      <c r="F306" s="247" t="s">
        <v>1123</v>
      </c>
      <c r="G306" s="243"/>
      <c r="H306" s="233"/>
      <c r="I306" s="233"/>
      <c r="J306" s="233"/>
      <c r="K306" s="250" t="s">
        <v>1124</v>
      </c>
      <c r="L306" s="132" t="s">
        <v>1125</v>
      </c>
      <c r="M306" s="234"/>
      <c r="N306" s="226"/>
      <c r="O306" s="226"/>
      <c r="P306" s="227"/>
      <c r="Q306" s="228"/>
      <c r="R306" s="228"/>
      <c r="S306" s="137"/>
      <c r="T306" s="137"/>
      <c r="U306" s="137"/>
      <c r="V306" s="106"/>
      <c r="W306" s="106"/>
      <c r="X306" s="106"/>
      <c r="Y306" s="106"/>
      <c r="Z306" s="106"/>
      <c r="AA306" s="106"/>
      <c r="AB306" s="106"/>
      <c r="AC306" s="106"/>
      <c r="AD306" s="106"/>
      <c r="AE306" s="110"/>
      <c r="AF306" s="110"/>
      <c r="AG306" s="110"/>
    </row>
    <row r="307">
      <c r="A307" s="106"/>
      <c r="B307" s="127"/>
      <c r="C307" s="229"/>
      <c r="D307" s="252"/>
      <c r="E307" s="239"/>
      <c r="F307" s="247" t="s">
        <v>1126</v>
      </c>
      <c r="G307" s="243"/>
      <c r="H307" s="233"/>
      <c r="I307" s="233"/>
      <c r="J307" s="233"/>
      <c r="K307" s="250" t="s">
        <v>1127</v>
      </c>
      <c r="L307" s="132" t="s">
        <v>1128</v>
      </c>
      <c r="M307" s="234"/>
      <c r="N307" s="226"/>
      <c r="O307" s="226"/>
      <c r="P307" s="227"/>
      <c r="Q307" s="228"/>
      <c r="R307" s="228"/>
      <c r="S307" s="137"/>
      <c r="T307" s="137"/>
      <c r="U307" s="137"/>
      <c r="V307" s="106"/>
      <c r="W307" s="106"/>
      <c r="X307" s="106"/>
      <c r="Y307" s="106"/>
      <c r="Z307" s="106"/>
      <c r="AA307" s="106"/>
      <c r="AB307" s="106"/>
      <c r="AC307" s="106"/>
      <c r="AD307" s="106"/>
      <c r="AE307" s="110"/>
      <c r="AF307" s="110"/>
      <c r="AG307" s="110"/>
    </row>
    <row r="308">
      <c r="A308" s="106"/>
      <c r="B308" s="127"/>
      <c r="C308" s="229"/>
      <c r="D308" s="252"/>
      <c r="E308" s="350" t="s">
        <v>1129</v>
      </c>
      <c r="F308" s="247"/>
      <c r="G308" s="243"/>
      <c r="H308" s="233"/>
      <c r="I308" s="233"/>
      <c r="J308" s="233"/>
      <c r="K308" s="250" t="s">
        <v>1130</v>
      </c>
      <c r="L308" s="132" t="s">
        <v>1131</v>
      </c>
      <c r="M308" s="234"/>
      <c r="N308" s="226"/>
      <c r="O308" s="226"/>
      <c r="P308" s="227"/>
      <c r="Q308" s="228"/>
      <c r="R308" s="228"/>
      <c r="S308" s="137"/>
      <c r="T308" s="137"/>
      <c r="U308" s="137"/>
      <c r="V308" s="106"/>
      <c r="W308" s="106"/>
      <c r="X308" s="106"/>
      <c r="Y308" s="106"/>
      <c r="Z308" s="106"/>
      <c r="AA308" s="106"/>
      <c r="AB308" s="106"/>
      <c r="AC308" s="106"/>
      <c r="AD308" s="106"/>
      <c r="AE308" s="110"/>
      <c r="AF308" s="110"/>
      <c r="AG308" s="110"/>
    </row>
    <row r="309">
      <c r="A309" s="106"/>
      <c r="B309" s="127">
        <f t="shared" ref="B309:B311" si="3">ROW()-ROW($B$3)</f>
        <v>306</v>
      </c>
      <c r="C309" s="229" t="s">
        <v>881</v>
      </c>
      <c r="D309" s="252"/>
      <c r="E309" s="351" t="s">
        <v>1132</v>
      </c>
      <c r="F309" s="352" t="s">
        <v>1133</v>
      </c>
      <c r="G309" s="243"/>
      <c r="H309" s="233"/>
      <c r="I309" s="233"/>
      <c r="J309" s="233"/>
      <c r="K309" s="263" t="s">
        <v>1134</v>
      </c>
      <c r="L309" s="353" t="s">
        <v>1135</v>
      </c>
      <c r="M309" s="234"/>
      <c r="N309" s="226" t="s">
        <v>81</v>
      </c>
      <c r="O309" s="226" t="s">
        <v>81</v>
      </c>
      <c r="P309" s="227" t="s">
        <v>81</v>
      </c>
      <c r="Q309" s="228" t="s">
        <v>81</v>
      </c>
      <c r="R309" s="228" t="s">
        <v>81</v>
      </c>
      <c r="S309" s="137"/>
      <c r="T309" s="137"/>
      <c r="U309" s="137"/>
      <c r="V309" s="106"/>
      <c r="W309" s="106"/>
      <c r="X309" s="106"/>
      <c r="Y309" s="106"/>
      <c r="Z309" s="106"/>
      <c r="AA309" s="106"/>
      <c r="AB309" s="106"/>
      <c r="AC309" s="106"/>
      <c r="AD309" s="106"/>
      <c r="AE309" s="110"/>
      <c r="AF309" s="110"/>
      <c r="AG309" s="110"/>
    </row>
    <row r="310">
      <c r="A310" s="106"/>
      <c r="B310" s="127">
        <f t="shared" si="3"/>
        <v>307</v>
      </c>
      <c r="C310" s="229" t="s">
        <v>881</v>
      </c>
      <c r="D310" s="252"/>
      <c r="E310" s="304"/>
      <c r="F310" s="352" t="s">
        <v>1136</v>
      </c>
      <c r="G310" s="243"/>
      <c r="H310" s="233"/>
      <c r="I310" s="233"/>
      <c r="J310" s="233"/>
      <c r="K310" s="263" t="s">
        <v>1134</v>
      </c>
      <c r="L310" s="353" t="s">
        <v>1135</v>
      </c>
      <c r="M310" s="234"/>
      <c r="N310" s="226" t="s">
        <v>81</v>
      </c>
      <c r="O310" s="226" t="s">
        <v>81</v>
      </c>
      <c r="P310" s="227" t="s">
        <v>81</v>
      </c>
      <c r="Q310" s="228" t="s">
        <v>81</v>
      </c>
      <c r="R310" s="228" t="s">
        <v>81</v>
      </c>
      <c r="S310" s="137"/>
      <c r="T310" s="137"/>
      <c r="U310" s="137"/>
      <c r="V310" s="106"/>
      <c r="W310" s="106"/>
      <c r="X310" s="106"/>
      <c r="Y310" s="106"/>
      <c r="Z310" s="106"/>
      <c r="AA310" s="106"/>
      <c r="AB310" s="106"/>
      <c r="AC310" s="106"/>
      <c r="AD310" s="106"/>
      <c r="AE310" s="110"/>
      <c r="AF310" s="110"/>
      <c r="AG310" s="110"/>
    </row>
    <row r="311">
      <c r="A311" s="106"/>
      <c r="B311" s="127">
        <f t="shared" si="3"/>
        <v>308</v>
      </c>
      <c r="C311" s="229" t="s">
        <v>881</v>
      </c>
      <c r="D311" s="354"/>
      <c r="E311" s="322"/>
      <c r="F311" s="352" t="s">
        <v>1137</v>
      </c>
      <c r="G311" s="243"/>
      <c r="H311" s="233"/>
      <c r="I311" s="233"/>
      <c r="J311" s="233"/>
      <c r="K311" s="263" t="s">
        <v>1134</v>
      </c>
      <c r="L311" s="263" t="s">
        <v>1138</v>
      </c>
      <c r="M311" s="234"/>
      <c r="N311" s="226" t="s">
        <v>81</v>
      </c>
      <c r="O311" s="226" t="s">
        <v>81</v>
      </c>
      <c r="P311" s="227" t="s">
        <v>81</v>
      </c>
      <c r="Q311" s="228" t="s">
        <v>81</v>
      </c>
      <c r="R311" s="228" t="s">
        <v>81</v>
      </c>
      <c r="S311" s="137"/>
      <c r="T311" s="137"/>
      <c r="U311" s="137"/>
      <c r="V311" s="106"/>
      <c r="W311" s="106"/>
      <c r="X311" s="106"/>
      <c r="Y311" s="106"/>
      <c r="Z311" s="106"/>
      <c r="AA311" s="106"/>
      <c r="AB311" s="106"/>
      <c r="AC311" s="106"/>
      <c r="AD311" s="106"/>
      <c r="AE311" s="110"/>
      <c r="AF311" s="110"/>
      <c r="AG311" s="110"/>
    </row>
    <row r="312">
      <c r="A312" s="106"/>
      <c r="B312" s="127"/>
      <c r="C312" s="229"/>
      <c r="D312" s="252"/>
      <c r="E312" s="355" t="s">
        <v>1139</v>
      </c>
      <c r="F312" s="356"/>
      <c r="G312" s="243"/>
      <c r="H312" s="233"/>
      <c r="I312" s="233"/>
      <c r="J312" s="233"/>
      <c r="K312" s="254" t="s">
        <v>1140</v>
      </c>
      <c r="L312" s="254" t="s">
        <v>1141</v>
      </c>
      <c r="M312" s="234"/>
      <c r="N312" s="226"/>
      <c r="O312" s="226"/>
      <c r="P312" s="227"/>
      <c r="Q312" s="228"/>
      <c r="R312" s="228"/>
      <c r="S312" s="137"/>
      <c r="T312" s="137"/>
      <c r="U312" s="137"/>
      <c r="V312" s="106"/>
      <c r="W312" s="106"/>
      <c r="X312" s="106"/>
      <c r="Y312" s="106"/>
      <c r="Z312" s="106"/>
      <c r="AA312" s="106"/>
      <c r="AB312" s="106"/>
      <c r="AC312" s="106"/>
      <c r="AD312" s="106"/>
      <c r="AE312" s="110"/>
      <c r="AF312" s="110"/>
      <c r="AG312" s="110"/>
    </row>
    <row r="313">
      <c r="A313" s="106"/>
      <c r="B313" s="127">
        <f t="shared" ref="B313:B1307" si="4">ROW()-ROW($B$3)</f>
        <v>310</v>
      </c>
      <c r="C313" s="229" t="s">
        <v>881</v>
      </c>
      <c r="D313" s="246" t="s">
        <v>1142</v>
      </c>
      <c r="E313" s="246" t="s">
        <v>882</v>
      </c>
      <c r="F313" s="243" t="s">
        <v>883</v>
      </c>
      <c r="G313" s="233"/>
      <c r="H313" s="233"/>
      <c r="I313" s="233"/>
      <c r="J313" s="233"/>
      <c r="K313" s="142" t="s">
        <v>884</v>
      </c>
      <c r="L313" s="142" t="s">
        <v>885</v>
      </c>
      <c r="M313" s="234"/>
      <c r="N313" s="357" t="s">
        <v>86</v>
      </c>
      <c r="O313" s="357" t="s">
        <v>86</v>
      </c>
      <c r="P313" s="357" t="s">
        <v>86</v>
      </c>
      <c r="Q313" s="357" t="s">
        <v>86</v>
      </c>
      <c r="R313" s="357" t="s">
        <v>86</v>
      </c>
      <c r="S313" s="137"/>
      <c r="T313" s="137"/>
      <c r="U313" s="137"/>
      <c r="V313" s="106"/>
      <c r="W313" s="106"/>
      <c r="X313" s="106"/>
      <c r="Y313" s="106"/>
      <c r="Z313" s="106"/>
      <c r="AA313" s="106"/>
      <c r="AB313" s="106"/>
      <c r="AC313" s="106"/>
      <c r="AD313" s="106"/>
      <c r="AE313" s="110"/>
      <c r="AF313" s="110"/>
      <c r="AG313" s="110"/>
    </row>
    <row r="314">
      <c r="A314" s="106"/>
      <c r="B314" s="127">
        <f t="shared" si="4"/>
        <v>311</v>
      </c>
      <c r="C314" s="229" t="s">
        <v>881</v>
      </c>
      <c r="D314" s="252" t="s">
        <v>1142</v>
      </c>
      <c r="E314" s="248"/>
      <c r="F314" s="243" t="s">
        <v>886</v>
      </c>
      <c r="G314" s="233"/>
      <c r="H314" s="233"/>
      <c r="I314" s="233"/>
      <c r="J314" s="233"/>
      <c r="K314" s="250" t="s">
        <v>887</v>
      </c>
      <c r="L314" s="142" t="s">
        <v>888</v>
      </c>
      <c r="M314" s="234"/>
      <c r="N314" s="357" t="s">
        <v>86</v>
      </c>
      <c r="O314" s="357" t="s">
        <v>86</v>
      </c>
      <c r="P314" s="357" t="s">
        <v>86</v>
      </c>
      <c r="Q314" s="357" t="s">
        <v>86</v>
      </c>
      <c r="R314" s="357" t="s">
        <v>86</v>
      </c>
      <c r="S314" s="137"/>
      <c r="T314" s="137"/>
      <c r="U314" s="137"/>
      <c r="V314" s="106"/>
      <c r="W314" s="106"/>
      <c r="X314" s="106"/>
      <c r="Y314" s="106"/>
      <c r="Z314" s="106"/>
      <c r="AA314" s="106"/>
      <c r="AB314" s="106"/>
      <c r="AC314" s="106"/>
      <c r="AD314" s="106"/>
      <c r="AE314" s="110"/>
      <c r="AF314" s="110"/>
      <c r="AG314" s="110"/>
    </row>
    <row r="315">
      <c r="A315" s="106"/>
      <c r="B315" s="127">
        <f t="shared" si="4"/>
        <v>312</v>
      </c>
      <c r="C315" s="229" t="s">
        <v>881</v>
      </c>
      <c r="D315" s="252" t="s">
        <v>1142</v>
      </c>
      <c r="E315" s="248"/>
      <c r="F315" s="243" t="s">
        <v>889</v>
      </c>
      <c r="G315" s="233"/>
      <c r="H315" s="233"/>
      <c r="I315" s="233"/>
      <c r="J315" s="233"/>
      <c r="K315" s="250" t="s">
        <v>890</v>
      </c>
      <c r="L315" s="142" t="s">
        <v>891</v>
      </c>
      <c r="M315" s="234"/>
      <c r="N315" s="357" t="s">
        <v>86</v>
      </c>
      <c r="O315" s="357" t="s">
        <v>86</v>
      </c>
      <c r="P315" s="357" t="s">
        <v>86</v>
      </c>
      <c r="Q315" s="357" t="s">
        <v>86</v>
      </c>
      <c r="R315" s="357" t="s">
        <v>86</v>
      </c>
      <c r="S315" s="137"/>
      <c r="T315" s="137"/>
      <c r="U315" s="137"/>
      <c r="V315" s="106"/>
      <c r="W315" s="106"/>
      <c r="X315" s="106"/>
      <c r="Y315" s="106"/>
      <c r="Z315" s="106"/>
      <c r="AA315" s="106"/>
      <c r="AB315" s="106"/>
      <c r="AC315" s="106"/>
      <c r="AD315" s="106"/>
      <c r="AE315" s="110"/>
      <c r="AF315" s="110"/>
      <c r="AG315" s="110"/>
    </row>
    <row r="316">
      <c r="A316" s="106"/>
      <c r="B316" s="127">
        <f t="shared" si="4"/>
        <v>313</v>
      </c>
      <c r="C316" s="229" t="s">
        <v>881</v>
      </c>
      <c r="D316" s="252" t="s">
        <v>1142</v>
      </c>
      <c r="E316" s="247"/>
      <c r="F316" s="243" t="s">
        <v>174</v>
      </c>
      <c r="G316" s="233"/>
      <c r="H316" s="233"/>
      <c r="I316" s="233"/>
      <c r="J316" s="233"/>
      <c r="K316" s="250" t="s">
        <v>892</v>
      </c>
      <c r="L316" s="142" t="s">
        <v>893</v>
      </c>
      <c r="M316" s="234"/>
      <c r="N316" s="357" t="s">
        <v>86</v>
      </c>
      <c r="O316" s="357" t="s">
        <v>86</v>
      </c>
      <c r="P316" s="357" t="s">
        <v>86</v>
      </c>
      <c r="Q316" s="357" t="s">
        <v>86</v>
      </c>
      <c r="R316" s="357" t="s">
        <v>86</v>
      </c>
      <c r="S316" s="137"/>
      <c r="T316" s="137"/>
      <c r="U316" s="137"/>
      <c r="V316" s="106"/>
      <c r="W316" s="106"/>
      <c r="X316" s="106"/>
      <c r="Y316" s="106"/>
      <c r="Z316" s="106"/>
      <c r="AA316" s="106"/>
      <c r="AB316" s="106"/>
      <c r="AC316" s="106"/>
      <c r="AD316" s="106"/>
      <c r="AE316" s="110"/>
      <c r="AF316" s="110"/>
      <c r="AG316" s="110"/>
    </row>
    <row r="317">
      <c r="A317" s="106"/>
      <c r="B317" s="127">
        <f t="shared" si="4"/>
        <v>314</v>
      </c>
      <c r="C317" s="229" t="s">
        <v>881</v>
      </c>
      <c r="D317" s="252" t="s">
        <v>1142</v>
      </c>
      <c r="E317" s="253" t="s">
        <v>397</v>
      </c>
      <c r="F317" s="232" t="s">
        <v>208</v>
      </c>
      <c r="G317" s="225"/>
      <c r="H317" s="225"/>
      <c r="I317" s="225"/>
      <c r="J317" s="225"/>
      <c r="K317" s="254" t="s">
        <v>894</v>
      </c>
      <c r="L317" s="254" t="s">
        <v>895</v>
      </c>
      <c r="M317" s="234"/>
      <c r="N317" s="357" t="s">
        <v>86</v>
      </c>
      <c r="O317" s="357" t="s">
        <v>86</v>
      </c>
      <c r="P317" s="357" t="s">
        <v>86</v>
      </c>
      <c r="Q317" s="357" t="s">
        <v>86</v>
      </c>
      <c r="R317" s="357" t="s">
        <v>86</v>
      </c>
      <c r="S317" s="137"/>
      <c r="T317" s="137"/>
      <c r="U317" s="137"/>
      <c r="V317" s="106"/>
      <c r="W317" s="106"/>
      <c r="X317" s="106"/>
      <c r="Y317" s="106"/>
      <c r="Z317" s="106"/>
      <c r="AA317" s="106"/>
      <c r="AB317" s="106"/>
      <c r="AC317" s="106"/>
      <c r="AD317" s="106"/>
      <c r="AE317" s="110"/>
      <c r="AF317" s="110"/>
      <c r="AG317" s="110"/>
    </row>
    <row r="318">
      <c r="A318" s="106"/>
      <c r="B318" s="127">
        <f t="shared" si="4"/>
        <v>315</v>
      </c>
      <c r="C318" s="229" t="s">
        <v>881</v>
      </c>
      <c r="D318" s="252" t="s">
        <v>1142</v>
      </c>
      <c r="E318" s="255"/>
      <c r="F318" s="232" t="s">
        <v>896</v>
      </c>
      <c r="G318" s="225"/>
      <c r="H318" s="225"/>
      <c r="I318" s="225"/>
      <c r="J318" s="225"/>
      <c r="K318" s="263" t="s">
        <v>173</v>
      </c>
      <c r="L318" s="263" t="s">
        <v>173</v>
      </c>
      <c r="M318" s="234"/>
      <c r="N318" s="357" t="s">
        <v>86</v>
      </c>
      <c r="O318" s="357" t="s">
        <v>86</v>
      </c>
      <c r="P318" s="357" t="s">
        <v>86</v>
      </c>
      <c r="Q318" s="357" t="s">
        <v>86</v>
      </c>
      <c r="R318" s="357" t="s">
        <v>86</v>
      </c>
      <c r="S318" s="137"/>
      <c r="T318" s="137"/>
      <c r="U318" s="137"/>
      <c r="V318" s="106"/>
      <c r="W318" s="106"/>
      <c r="X318" s="106"/>
      <c r="Y318" s="106"/>
      <c r="Z318" s="106"/>
      <c r="AA318" s="106"/>
      <c r="AB318" s="106"/>
      <c r="AC318" s="106"/>
      <c r="AD318" s="106"/>
      <c r="AE318" s="110"/>
      <c r="AF318" s="110"/>
      <c r="AG318" s="110"/>
    </row>
    <row r="319">
      <c r="A319" s="106"/>
      <c r="B319" s="127">
        <f t="shared" si="4"/>
        <v>316</v>
      </c>
      <c r="C319" s="229" t="s">
        <v>881</v>
      </c>
      <c r="D319" s="252" t="s">
        <v>1142</v>
      </c>
      <c r="E319" s="255"/>
      <c r="F319" s="232" t="s">
        <v>358</v>
      </c>
      <c r="G319" s="225"/>
      <c r="H319" s="225"/>
      <c r="I319" s="225"/>
      <c r="J319" s="225"/>
      <c r="K319" s="263" t="s">
        <v>173</v>
      </c>
      <c r="L319" s="263" t="s">
        <v>173</v>
      </c>
      <c r="M319" s="234"/>
      <c r="N319" s="357" t="s">
        <v>86</v>
      </c>
      <c r="O319" s="357" t="s">
        <v>86</v>
      </c>
      <c r="P319" s="357" t="s">
        <v>86</v>
      </c>
      <c r="Q319" s="357" t="s">
        <v>86</v>
      </c>
      <c r="R319" s="357" t="s">
        <v>86</v>
      </c>
      <c r="S319" s="137"/>
      <c r="T319" s="137"/>
      <c r="U319" s="137"/>
      <c r="V319" s="106"/>
      <c r="W319" s="106"/>
      <c r="X319" s="106"/>
      <c r="Y319" s="106"/>
      <c r="Z319" s="106"/>
      <c r="AA319" s="106"/>
      <c r="AB319" s="106"/>
      <c r="AC319" s="106"/>
      <c r="AD319" s="106"/>
      <c r="AE319" s="110"/>
      <c r="AF319" s="110"/>
      <c r="AG319" s="110"/>
    </row>
    <row r="320">
      <c r="A320" s="106"/>
      <c r="B320" s="127">
        <f t="shared" si="4"/>
        <v>317</v>
      </c>
      <c r="C320" s="229" t="s">
        <v>881</v>
      </c>
      <c r="D320" s="252" t="s">
        <v>1142</v>
      </c>
      <c r="E320" s="255"/>
      <c r="F320" s="232" t="s">
        <v>361</v>
      </c>
      <c r="G320" s="225"/>
      <c r="H320" s="225"/>
      <c r="I320" s="225"/>
      <c r="J320" s="225"/>
      <c r="K320" s="263" t="s">
        <v>173</v>
      </c>
      <c r="L320" s="263" t="s">
        <v>173</v>
      </c>
      <c r="M320" s="234"/>
      <c r="N320" s="357" t="s">
        <v>86</v>
      </c>
      <c r="O320" s="357" t="s">
        <v>86</v>
      </c>
      <c r="P320" s="357" t="s">
        <v>86</v>
      </c>
      <c r="Q320" s="357" t="s">
        <v>86</v>
      </c>
      <c r="R320" s="357" t="s">
        <v>86</v>
      </c>
      <c r="S320" s="137"/>
      <c r="T320" s="137"/>
      <c r="U320" s="137"/>
      <c r="V320" s="106"/>
      <c r="W320" s="106"/>
      <c r="X320" s="106"/>
      <c r="Y320" s="106"/>
      <c r="Z320" s="106"/>
      <c r="AA320" s="106"/>
      <c r="AB320" s="106"/>
      <c r="AC320" s="106"/>
      <c r="AD320" s="106"/>
      <c r="AE320" s="110"/>
      <c r="AF320" s="110"/>
      <c r="AG320" s="110"/>
    </row>
    <row r="321">
      <c r="A321" s="106"/>
      <c r="B321" s="127">
        <f t="shared" si="4"/>
        <v>318</v>
      </c>
      <c r="C321" s="229" t="s">
        <v>881</v>
      </c>
      <c r="D321" s="252" t="s">
        <v>1142</v>
      </c>
      <c r="E321" s="256"/>
      <c r="F321" s="257" t="s">
        <v>897</v>
      </c>
      <c r="G321" s="225"/>
      <c r="H321" s="225"/>
      <c r="I321" s="225"/>
      <c r="J321" s="225"/>
      <c r="K321" s="263" t="s">
        <v>173</v>
      </c>
      <c r="L321" s="263" t="s">
        <v>173</v>
      </c>
      <c r="M321" s="234"/>
      <c r="N321" s="357" t="s">
        <v>86</v>
      </c>
      <c r="O321" s="357" t="s">
        <v>86</v>
      </c>
      <c r="P321" s="357" t="s">
        <v>86</v>
      </c>
      <c r="Q321" s="357" t="s">
        <v>86</v>
      </c>
      <c r="R321" s="357" t="s">
        <v>86</v>
      </c>
      <c r="S321" s="137"/>
      <c r="T321" s="137"/>
      <c r="U321" s="137"/>
      <c r="V321" s="106"/>
      <c r="W321" s="106"/>
      <c r="X321" s="106"/>
      <c r="Y321" s="106"/>
      <c r="Z321" s="106"/>
      <c r="AA321" s="106"/>
      <c r="AB321" s="106"/>
      <c r="AC321" s="106"/>
      <c r="AD321" s="106"/>
      <c r="AE321" s="110"/>
      <c r="AF321" s="110"/>
      <c r="AG321" s="110"/>
    </row>
    <row r="322">
      <c r="A322" s="106"/>
      <c r="B322" s="127">
        <f t="shared" si="4"/>
        <v>319</v>
      </c>
      <c r="C322" s="229" t="s">
        <v>881</v>
      </c>
      <c r="D322" s="252" t="s">
        <v>1142</v>
      </c>
      <c r="E322" s="258" t="s">
        <v>401</v>
      </c>
      <c r="F322" s="253" t="s">
        <v>898</v>
      </c>
      <c r="G322" s="259" t="s">
        <v>899</v>
      </c>
      <c r="H322" s="259"/>
      <c r="I322" s="259"/>
      <c r="J322" s="259"/>
      <c r="K322" s="259" t="s">
        <v>900</v>
      </c>
      <c r="L322" s="259" t="s">
        <v>320</v>
      </c>
      <c r="M322" s="234"/>
      <c r="N322" s="357" t="s">
        <v>86</v>
      </c>
      <c r="O322" s="357" t="s">
        <v>86</v>
      </c>
      <c r="P322" s="357" t="s">
        <v>86</v>
      </c>
      <c r="Q322" s="357" t="s">
        <v>86</v>
      </c>
      <c r="R322" s="357" t="s">
        <v>86</v>
      </c>
      <c r="S322" s="137"/>
      <c r="T322" s="137"/>
      <c r="U322" s="137"/>
      <c r="V322" s="106"/>
      <c r="W322" s="106"/>
      <c r="X322" s="106"/>
      <c r="Y322" s="106"/>
      <c r="Z322" s="106"/>
      <c r="AA322" s="106"/>
      <c r="AB322" s="106"/>
      <c r="AC322" s="106"/>
      <c r="AD322" s="106"/>
      <c r="AE322" s="110"/>
      <c r="AF322" s="110"/>
      <c r="AG322" s="110"/>
    </row>
    <row r="323">
      <c r="A323" s="106"/>
      <c r="B323" s="127">
        <f t="shared" si="4"/>
        <v>320</v>
      </c>
      <c r="C323" s="229" t="s">
        <v>881</v>
      </c>
      <c r="D323" s="252" t="s">
        <v>1142</v>
      </c>
      <c r="E323" s="260"/>
      <c r="F323" s="231"/>
      <c r="G323" s="262" t="s">
        <v>901</v>
      </c>
      <c r="H323" s="262"/>
      <c r="I323" s="262"/>
      <c r="J323" s="262"/>
      <c r="K323" s="263" t="s">
        <v>173</v>
      </c>
      <c r="L323" s="263" t="s">
        <v>173</v>
      </c>
      <c r="M323" s="234"/>
      <c r="N323" s="357" t="s">
        <v>86</v>
      </c>
      <c r="O323" s="357" t="s">
        <v>86</v>
      </c>
      <c r="P323" s="357" t="s">
        <v>86</v>
      </c>
      <c r="Q323" s="357" t="s">
        <v>86</v>
      </c>
      <c r="R323" s="357" t="s">
        <v>86</v>
      </c>
      <c r="S323" s="137"/>
      <c r="T323" s="137"/>
      <c r="U323" s="137"/>
      <c r="V323" s="106"/>
      <c r="W323" s="106"/>
      <c r="X323" s="106"/>
      <c r="Y323" s="106"/>
      <c r="Z323" s="106"/>
      <c r="AA323" s="106"/>
      <c r="AB323" s="106"/>
      <c r="AC323" s="106"/>
      <c r="AD323" s="106"/>
      <c r="AE323" s="110"/>
      <c r="AF323" s="110"/>
      <c r="AG323" s="110"/>
    </row>
    <row r="324">
      <c r="A324" s="106"/>
      <c r="B324" s="127">
        <f t="shared" si="4"/>
        <v>321</v>
      </c>
      <c r="C324" s="229" t="s">
        <v>881</v>
      </c>
      <c r="D324" s="252" t="s">
        <v>1142</v>
      </c>
      <c r="E324" s="266" t="s">
        <v>400</v>
      </c>
      <c r="F324" s="358" t="s">
        <v>905</v>
      </c>
      <c r="G324" s="267"/>
      <c r="H324" s="267"/>
      <c r="I324" s="267"/>
      <c r="J324" s="267"/>
      <c r="K324" s="268" t="s">
        <v>86</v>
      </c>
      <c r="L324" s="234"/>
      <c r="M324" s="234"/>
      <c r="N324" s="357" t="s">
        <v>86</v>
      </c>
      <c r="O324" s="357" t="s">
        <v>86</v>
      </c>
      <c r="P324" s="357" t="s">
        <v>86</v>
      </c>
      <c r="Q324" s="357" t="s">
        <v>86</v>
      </c>
      <c r="R324" s="357" t="s">
        <v>86</v>
      </c>
      <c r="S324" s="137"/>
      <c r="T324" s="137"/>
      <c r="U324" s="137"/>
      <c r="V324" s="106"/>
      <c r="W324" s="106"/>
      <c r="X324" s="106"/>
      <c r="Y324" s="106"/>
      <c r="Z324" s="106"/>
      <c r="AA324" s="106"/>
      <c r="AB324" s="106"/>
      <c r="AC324" s="106"/>
      <c r="AD324" s="106"/>
      <c r="AE324" s="110"/>
      <c r="AF324" s="110"/>
      <c r="AG324" s="110"/>
    </row>
    <row r="325">
      <c r="A325" s="106"/>
      <c r="B325" s="127">
        <f t="shared" si="4"/>
        <v>322</v>
      </c>
      <c r="C325" s="229" t="s">
        <v>881</v>
      </c>
      <c r="D325" s="252" t="s">
        <v>1142</v>
      </c>
      <c r="E325" s="258" t="s">
        <v>402</v>
      </c>
      <c r="F325" s="297" t="s">
        <v>862</v>
      </c>
      <c r="G325" s="269" t="s">
        <v>906</v>
      </c>
      <c r="H325" s="230"/>
      <c r="I325" s="233"/>
      <c r="J325" s="233"/>
      <c r="K325" s="259" t="s">
        <v>907</v>
      </c>
      <c r="L325" s="263" t="s">
        <v>908</v>
      </c>
      <c r="M325" s="234"/>
      <c r="N325" s="357" t="s">
        <v>86</v>
      </c>
      <c r="O325" s="357" t="s">
        <v>86</v>
      </c>
      <c r="P325" s="357" t="s">
        <v>86</v>
      </c>
      <c r="Q325" s="357" t="s">
        <v>86</v>
      </c>
      <c r="R325" s="357" t="s">
        <v>86</v>
      </c>
      <c r="S325" s="137"/>
      <c r="T325" s="137"/>
      <c r="U325" s="137"/>
      <c r="V325" s="106"/>
      <c r="W325" s="106"/>
      <c r="X325" s="106"/>
      <c r="Y325" s="106"/>
      <c r="Z325" s="106"/>
      <c r="AA325" s="106"/>
      <c r="AB325" s="106"/>
      <c r="AC325" s="106"/>
      <c r="AD325" s="106"/>
      <c r="AE325" s="110"/>
      <c r="AF325" s="110"/>
      <c r="AG325" s="110"/>
    </row>
    <row r="326">
      <c r="A326" s="106"/>
      <c r="B326" s="127">
        <f t="shared" si="4"/>
        <v>323</v>
      </c>
      <c r="C326" s="229" t="s">
        <v>881</v>
      </c>
      <c r="D326" s="252" t="s">
        <v>1142</v>
      </c>
      <c r="E326" s="359"/>
      <c r="F326" s="236"/>
      <c r="G326" s="271" t="s">
        <v>909</v>
      </c>
      <c r="H326" s="272" t="s">
        <v>218</v>
      </c>
      <c r="I326" s="224" t="s">
        <v>910</v>
      </c>
      <c r="J326" s="224" t="s">
        <v>910</v>
      </c>
      <c r="K326" s="259" t="s">
        <v>911</v>
      </c>
      <c r="L326" s="259" t="s">
        <v>320</v>
      </c>
      <c r="M326" s="234"/>
      <c r="N326" s="357" t="s">
        <v>86</v>
      </c>
      <c r="O326" s="357" t="s">
        <v>86</v>
      </c>
      <c r="P326" s="357" t="s">
        <v>86</v>
      </c>
      <c r="Q326" s="357" t="s">
        <v>86</v>
      </c>
      <c r="R326" s="357" t="s">
        <v>86</v>
      </c>
      <c r="S326" s="137"/>
      <c r="T326" s="137"/>
      <c r="U326" s="137"/>
      <c r="V326" s="106"/>
      <c r="W326" s="106"/>
      <c r="X326" s="106"/>
      <c r="Y326" s="106"/>
      <c r="Z326" s="106"/>
      <c r="AA326" s="106"/>
      <c r="AB326" s="106"/>
      <c r="AC326" s="106"/>
      <c r="AD326" s="106"/>
      <c r="AE326" s="110"/>
      <c r="AF326" s="110"/>
      <c r="AG326" s="110"/>
    </row>
    <row r="327">
      <c r="A327" s="106"/>
      <c r="B327" s="127">
        <f t="shared" si="4"/>
        <v>324</v>
      </c>
      <c r="C327" s="229" t="s">
        <v>881</v>
      </c>
      <c r="D327" s="252" t="s">
        <v>1142</v>
      </c>
      <c r="E327" s="359"/>
      <c r="F327" s="360"/>
      <c r="G327" s="360"/>
      <c r="H327" s="361"/>
      <c r="I327" s="267" t="s">
        <v>912</v>
      </c>
      <c r="J327" s="267" t="s">
        <v>912</v>
      </c>
      <c r="K327" s="268" t="s">
        <v>86</v>
      </c>
      <c r="L327" s="234"/>
      <c r="M327" s="234"/>
      <c r="N327" s="357" t="s">
        <v>86</v>
      </c>
      <c r="O327" s="357" t="s">
        <v>86</v>
      </c>
      <c r="P327" s="357" t="s">
        <v>86</v>
      </c>
      <c r="Q327" s="357" t="s">
        <v>86</v>
      </c>
      <c r="R327" s="357" t="s">
        <v>86</v>
      </c>
      <c r="S327" s="137"/>
      <c r="T327" s="137"/>
      <c r="U327" s="137"/>
      <c r="V327" s="106"/>
      <c r="W327" s="106"/>
      <c r="X327" s="106"/>
      <c r="Y327" s="106"/>
      <c r="Z327" s="106"/>
      <c r="AA327" s="106"/>
      <c r="AB327" s="106"/>
      <c r="AC327" s="106"/>
      <c r="AD327" s="106"/>
      <c r="AE327" s="110"/>
      <c r="AF327" s="110"/>
      <c r="AG327" s="110"/>
    </row>
    <row r="328">
      <c r="A328" s="106"/>
      <c r="B328" s="127">
        <f t="shared" si="4"/>
        <v>325</v>
      </c>
      <c r="C328" s="229" t="s">
        <v>881</v>
      </c>
      <c r="D328" s="252" t="s">
        <v>1142</v>
      </c>
      <c r="E328" s="359"/>
      <c r="F328" s="360"/>
      <c r="G328" s="360"/>
      <c r="H328" s="362" t="s">
        <v>198</v>
      </c>
      <c r="I328" s="224" t="s">
        <v>910</v>
      </c>
      <c r="J328" s="224" t="s">
        <v>910</v>
      </c>
      <c r="K328" s="259" t="s">
        <v>913</v>
      </c>
      <c r="L328" s="263" t="s">
        <v>173</v>
      </c>
      <c r="M328" s="234"/>
      <c r="N328" s="357" t="s">
        <v>86</v>
      </c>
      <c r="O328" s="357" t="s">
        <v>86</v>
      </c>
      <c r="P328" s="357" t="s">
        <v>86</v>
      </c>
      <c r="Q328" s="357" t="s">
        <v>86</v>
      </c>
      <c r="R328" s="357" t="s">
        <v>86</v>
      </c>
      <c r="S328" s="137"/>
      <c r="T328" s="137"/>
      <c r="U328" s="137"/>
      <c r="V328" s="106"/>
      <c r="W328" s="106"/>
      <c r="X328" s="106"/>
      <c r="Y328" s="106"/>
      <c r="Z328" s="106"/>
      <c r="AA328" s="106"/>
      <c r="AB328" s="106"/>
      <c r="AC328" s="106"/>
      <c r="AD328" s="106"/>
      <c r="AE328" s="110"/>
      <c r="AF328" s="110"/>
      <c r="AG328" s="110"/>
    </row>
    <row r="329">
      <c r="A329" s="106"/>
      <c r="B329" s="127">
        <f t="shared" si="4"/>
        <v>326</v>
      </c>
      <c r="C329" s="229" t="s">
        <v>881</v>
      </c>
      <c r="D329" s="252" t="s">
        <v>1142</v>
      </c>
      <c r="E329" s="359"/>
      <c r="F329" s="363"/>
      <c r="G329" s="363"/>
      <c r="H329" s="274"/>
      <c r="I329" s="267" t="s">
        <v>912</v>
      </c>
      <c r="J329" s="267" t="s">
        <v>912</v>
      </c>
      <c r="K329" s="268" t="s">
        <v>86</v>
      </c>
      <c r="L329" s="234"/>
      <c r="M329" s="234"/>
      <c r="N329" s="357" t="s">
        <v>86</v>
      </c>
      <c r="O329" s="357" t="s">
        <v>86</v>
      </c>
      <c r="P329" s="357" t="s">
        <v>86</v>
      </c>
      <c r="Q329" s="357" t="s">
        <v>86</v>
      </c>
      <c r="R329" s="357" t="s">
        <v>86</v>
      </c>
      <c r="S329" s="137"/>
      <c r="T329" s="137"/>
      <c r="U329" s="137"/>
      <c r="V329" s="106"/>
      <c r="W329" s="106"/>
      <c r="X329" s="106"/>
      <c r="Y329" s="106"/>
      <c r="Z329" s="106"/>
      <c r="AA329" s="106"/>
      <c r="AB329" s="106"/>
      <c r="AC329" s="106"/>
      <c r="AD329" s="106"/>
      <c r="AE329" s="110"/>
      <c r="AF329" s="110"/>
      <c r="AG329" s="110"/>
    </row>
    <row r="330">
      <c r="A330" s="106"/>
      <c r="B330" s="127">
        <f t="shared" si="4"/>
        <v>327</v>
      </c>
      <c r="C330" s="229" t="s">
        <v>881</v>
      </c>
      <c r="D330" s="252" t="s">
        <v>1142</v>
      </c>
      <c r="E330" s="270"/>
      <c r="F330" s="273" t="s">
        <v>914</v>
      </c>
      <c r="G330" s="274" t="s">
        <v>915</v>
      </c>
      <c r="H330" s="239"/>
      <c r="I330" s="224"/>
      <c r="J330" s="224"/>
      <c r="K330" s="259" t="s">
        <v>916</v>
      </c>
      <c r="L330" s="263" t="s">
        <v>908</v>
      </c>
      <c r="M330" s="263" t="s">
        <v>1143</v>
      </c>
      <c r="N330" s="357" t="s">
        <v>86</v>
      </c>
      <c r="O330" s="357" t="s">
        <v>86</v>
      </c>
      <c r="P330" s="357" t="s">
        <v>86</v>
      </c>
      <c r="Q330" s="357" t="s">
        <v>86</v>
      </c>
      <c r="R330" s="357" t="s">
        <v>86</v>
      </c>
      <c r="S330" s="137"/>
      <c r="T330" s="137"/>
      <c r="U330" s="137"/>
      <c r="V330" s="106"/>
      <c r="W330" s="106"/>
      <c r="X330" s="106"/>
      <c r="Y330" s="106"/>
      <c r="Z330" s="106"/>
      <c r="AA330" s="106"/>
      <c r="AB330" s="106"/>
      <c r="AC330" s="106"/>
      <c r="AD330" s="106"/>
      <c r="AE330" s="110"/>
      <c r="AF330" s="110"/>
      <c r="AG330" s="110"/>
    </row>
    <row r="331">
      <c r="A331" s="106"/>
      <c r="B331" s="127">
        <f t="shared" si="4"/>
        <v>328</v>
      </c>
      <c r="C331" s="229" t="s">
        <v>881</v>
      </c>
      <c r="D331" s="252" t="s">
        <v>1142</v>
      </c>
      <c r="E331" s="270"/>
      <c r="F331" s="275"/>
      <c r="G331" s="269" t="s">
        <v>917</v>
      </c>
      <c r="H331" s="276" t="s">
        <v>918</v>
      </c>
      <c r="I331" s="224"/>
      <c r="J331" s="224"/>
      <c r="K331" s="259" t="s">
        <v>919</v>
      </c>
      <c r="L331" s="259" t="s">
        <v>320</v>
      </c>
      <c r="M331" s="263" t="s">
        <v>1143</v>
      </c>
      <c r="N331" s="357" t="s">
        <v>86</v>
      </c>
      <c r="O331" s="357" t="s">
        <v>86</v>
      </c>
      <c r="P331" s="357" t="s">
        <v>86</v>
      </c>
      <c r="Q331" s="357" t="s">
        <v>86</v>
      </c>
      <c r="R331" s="357" t="s">
        <v>86</v>
      </c>
      <c r="S331" s="137"/>
      <c r="T331" s="137"/>
      <c r="U331" s="137"/>
      <c r="V331" s="106"/>
      <c r="W331" s="106"/>
      <c r="X331" s="106"/>
      <c r="Y331" s="106"/>
      <c r="Z331" s="106"/>
      <c r="AA331" s="106"/>
      <c r="AB331" s="106"/>
      <c r="AC331" s="106"/>
      <c r="AD331" s="106"/>
      <c r="AE331" s="110"/>
      <c r="AF331" s="110"/>
      <c r="AG331" s="110"/>
    </row>
    <row r="332">
      <c r="A332" s="106"/>
      <c r="B332" s="127">
        <f t="shared" si="4"/>
        <v>329</v>
      </c>
      <c r="C332" s="229" t="s">
        <v>881</v>
      </c>
      <c r="D332" s="252" t="s">
        <v>1142</v>
      </c>
      <c r="E332" s="270"/>
      <c r="F332" s="277"/>
      <c r="G332" s="106"/>
      <c r="H332" s="276" t="s">
        <v>920</v>
      </c>
      <c r="I332" s="224"/>
      <c r="J332" s="224"/>
      <c r="K332" s="259" t="s">
        <v>921</v>
      </c>
      <c r="L332" s="263" t="s">
        <v>173</v>
      </c>
      <c r="M332" s="263" t="s">
        <v>1144</v>
      </c>
      <c r="N332" s="357" t="s">
        <v>86</v>
      </c>
      <c r="O332" s="357" t="s">
        <v>86</v>
      </c>
      <c r="P332" s="357" t="s">
        <v>86</v>
      </c>
      <c r="Q332" s="357" t="s">
        <v>86</v>
      </c>
      <c r="R332" s="357" t="s">
        <v>86</v>
      </c>
      <c r="S332" s="137"/>
      <c r="T332" s="137"/>
      <c r="U332" s="137"/>
      <c r="V332" s="106"/>
      <c r="W332" s="106"/>
      <c r="X332" s="106"/>
      <c r="Y332" s="106"/>
      <c r="Z332" s="106"/>
      <c r="AA332" s="106"/>
      <c r="AB332" s="106"/>
      <c r="AC332" s="106"/>
      <c r="AD332" s="106"/>
      <c r="AE332" s="110"/>
      <c r="AF332" s="110"/>
      <c r="AG332" s="110"/>
    </row>
    <row r="333">
      <c r="A333" s="106"/>
      <c r="B333" s="127">
        <f t="shared" si="4"/>
        <v>330</v>
      </c>
      <c r="C333" s="229" t="s">
        <v>881</v>
      </c>
      <c r="D333" s="252" t="s">
        <v>1142</v>
      </c>
      <c r="E333" s="270"/>
      <c r="F333" s="264" t="s">
        <v>922</v>
      </c>
      <c r="G333" s="276" t="s">
        <v>915</v>
      </c>
      <c r="H333" s="233"/>
      <c r="I333" s="224"/>
      <c r="J333" s="224"/>
      <c r="K333" s="259" t="s">
        <v>923</v>
      </c>
      <c r="L333" s="263" t="s">
        <v>908</v>
      </c>
      <c r="M333" s="263" t="s">
        <v>1143</v>
      </c>
      <c r="N333" s="357" t="s">
        <v>86</v>
      </c>
      <c r="O333" s="357" t="s">
        <v>86</v>
      </c>
      <c r="P333" s="357" t="s">
        <v>86</v>
      </c>
      <c r="Q333" s="357" t="s">
        <v>86</v>
      </c>
      <c r="R333" s="357" t="s">
        <v>86</v>
      </c>
      <c r="S333" s="137"/>
      <c r="T333" s="137"/>
      <c r="U333" s="137"/>
      <c r="V333" s="106"/>
      <c r="W333" s="106"/>
      <c r="X333" s="106"/>
      <c r="Y333" s="106"/>
      <c r="Z333" s="106"/>
      <c r="AA333" s="106"/>
      <c r="AB333" s="106"/>
      <c r="AC333" s="106"/>
      <c r="AD333" s="106"/>
      <c r="AE333" s="110"/>
      <c r="AF333" s="110"/>
      <c r="AG333" s="110"/>
    </row>
    <row r="334">
      <c r="A334" s="106"/>
      <c r="B334" s="127">
        <f t="shared" si="4"/>
        <v>331</v>
      </c>
      <c r="C334" s="229" t="s">
        <v>881</v>
      </c>
      <c r="D334" s="252" t="s">
        <v>1142</v>
      </c>
      <c r="E334" s="270"/>
      <c r="F334" s="275"/>
      <c r="G334" s="269" t="s">
        <v>917</v>
      </c>
      <c r="H334" s="276" t="s">
        <v>918</v>
      </c>
      <c r="I334" s="224"/>
      <c r="J334" s="224"/>
      <c r="K334" s="259" t="s">
        <v>924</v>
      </c>
      <c r="L334" s="259" t="s">
        <v>320</v>
      </c>
      <c r="M334" s="263" t="s">
        <v>1143</v>
      </c>
      <c r="N334" s="357" t="s">
        <v>86</v>
      </c>
      <c r="O334" s="357" t="s">
        <v>86</v>
      </c>
      <c r="P334" s="357" t="s">
        <v>86</v>
      </c>
      <c r="Q334" s="357" t="s">
        <v>86</v>
      </c>
      <c r="R334" s="357" t="s">
        <v>86</v>
      </c>
      <c r="S334" s="137"/>
      <c r="T334" s="137"/>
      <c r="U334" s="137"/>
      <c r="V334" s="106"/>
      <c r="W334" s="106"/>
      <c r="X334" s="106"/>
      <c r="Y334" s="106"/>
      <c r="Z334" s="106"/>
      <c r="AA334" s="106"/>
      <c r="AB334" s="106"/>
      <c r="AC334" s="106"/>
      <c r="AD334" s="106"/>
      <c r="AE334" s="110"/>
      <c r="AF334" s="110"/>
      <c r="AG334" s="110"/>
    </row>
    <row r="335">
      <c r="A335" s="106"/>
      <c r="B335" s="127">
        <f t="shared" si="4"/>
        <v>332</v>
      </c>
      <c r="C335" s="229" t="s">
        <v>881</v>
      </c>
      <c r="D335" s="252" t="s">
        <v>1142</v>
      </c>
      <c r="E335" s="270"/>
      <c r="F335" s="277"/>
      <c r="G335" s="106"/>
      <c r="H335" s="276" t="s">
        <v>920</v>
      </c>
      <c r="I335" s="224"/>
      <c r="J335" s="224"/>
      <c r="K335" s="259" t="s">
        <v>925</v>
      </c>
      <c r="L335" s="263" t="s">
        <v>173</v>
      </c>
      <c r="M335" s="263" t="s">
        <v>1145</v>
      </c>
      <c r="N335" s="357" t="s">
        <v>86</v>
      </c>
      <c r="O335" s="357" t="s">
        <v>86</v>
      </c>
      <c r="P335" s="357" t="s">
        <v>86</v>
      </c>
      <c r="Q335" s="357" t="s">
        <v>86</v>
      </c>
      <c r="R335" s="357" t="s">
        <v>86</v>
      </c>
      <c r="S335" s="137"/>
      <c r="T335" s="137"/>
      <c r="U335" s="137"/>
      <c r="V335" s="106"/>
      <c r="W335" s="106"/>
      <c r="X335" s="106"/>
      <c r="Y335" s="106"/>
      <c r="Z335" s="106"/>
      <c r="AA335" s="106"/>
      <c r="AB335" s="106"/>
      <c r="AC335" s="106"/>
      <c r="AD335" s="106"/>
      <c r="AE335" s="110"/>
      <c r="AF335" s="110"/>
      <c r="AG335" s="110"/>
    </row>
    <row r="336">
      <c r="A336" s="106"/>
      <c r="B336" s="127">
        <f t="shared" si="4"/>
        <v>333</v>
      </c>
      <c r="C336" s="229" t="s">
        <v>881</v>
      </c>
      <c r="D336" s="252" t="s">
        <v>1142</v>
      </c>
      <c r="E336" s="270"/>
      <c r="F336" s="264" t="s">
        <v>873</v>
      </c>
      <c r="G336" s="276" t="s">
        <v>915</v>
      </c>
      <c r="H336" s="233"/>
      <c r="I336" s="224"/>
      <c r="J336" s="224"/>
      <c r="K336" s="259" t="s">
        <v>926</v>
      </c>
      <c r="L336" s="263" t="s">
        <v>927</v>
      </c>
      <c r="M336" s="263" t="s">
        <v>1143</v>
      </c>
      <c r="N336" s="357" t="s">
        <v>86</v>
      </c>
      <c r="O336" s="357" t="s">
        <v>86</v>
      </c>
      <c r="P336" s="357" t="s">
        <v>86</v>
      </c>
      <c r="Q336" s="357" t="s">
        <v>86</v>
      </c>
      <c r="R336" s="357" t="s">
        <v>86</v>
      </c>
      <c r="S336" s="137"/>
      <c r="T336" s="137"/>
      <c r="U336" s="137"/>
      <c r="V336" s="106"/>
      <c r="W336" s="106"/>
      <c r="X336" s="106"/>
      <c r="Y336" s="106"/>
      <c r="Z336" s="106"/>
      <c r="AA336" s="106"/>
      <c r="AB336" s="106"/>
      <c r="AC336" s="106"/>
      <c r="AD336" s="106"/>
      <c r="AE336" s="110"/>
      <c r="AF336" s="110"/>
      <c r="AG336" s="110"/>
    </row>
    <row r="337">
      <c r="A337" s="106"/>
      <c r="B337" s="127">
        <f t="shared" si="4"/>
        <v>334</v>
      </c>
      <c r="C337" s="229" t="s">
        <v>881</v>
      </c>
      <c r="D337" s="252" t="s">
        <v>1142</v>
      </c>
      <c r="E337" s="270"/>
      <c r="F337" s="275"/>
      <c r="G337" s="269" t="s">
        <v>917</v>
      </c>
      <c r="H337" s="276" t="s">
        <v>918</v>
      </c>
      <c r="I337" s="224"/>
      <c r="J337" s="224"/>
      <c r="K337" s="259" t="s">
        <v>928</v>
      </c>
      <c r="L337" s="259" t="s">
        <v>929</v>
      </c>
      <c r="M337" s="263" t="s">
        <v>1143</v>
      </c>
      <c r="N337" s="357" t="s">
        <v>86</v>
      </c>
      <c r="O337" s="357" t="s">
        <v>86</v>
      </c>
      <c r="P337" s="357" t="s">
        <v>86</v>
      </c>
      <c r="Q337" s="357" t="s">
        <v>86</v>
      </c>
      <c r="R337" s="357" t="s">
        <v>86</v>
      </c>
      <c r="S337" s="137"/>
      <c r="T337" s="137"/>
      <c r="U337" s="137"/>
      <c r="V337" s="106"/>
      <c r="W337" s="106"/>
      <c r="X337" s="106"/>
      <c r="Y337" s="106"/>
      <c r="Z337" s="106"/>
      <c r="AA337" s="106"/>
      <c r="AB337" s="106"/>
      <c r="AC337" s="106"/>
      <c r="AD337" s="106"/>
      <c r="AE337" s="110"/>
      <c r="AF337" s="110"/>
      <c r="AG337" s="110"/>
    </row>
    <row r="338">
      <c r="A338" s="106"/>
      <c r="B338" s="127">
        <f t="shared" si="4"/>
        <v>335</v>
      </c>
      <c r="C338" s="229" t="s">
        <v>881</v>
      </c>
      <c r="D338" s="252" t="s">
        <v>1142</v>
      </c>
      <c r="E338" s="270"/>
      <c r="F338" s="277"/>
      <c r="G338" s="106"/>
      <c r="H338" s="276" t="s">
        <v>920</v>
      </c>
      <c r="I338" s="224"/>
      <c r="J338" s="224"/>
      <c r="K338" s="259" t="s">
        <v>930</v>
      </c>
      <c r="L338" s="263" t="s">
        <v>173</v>
      </c>
      <c r="M338" s="263" t="s">
        <v>1145</v>
      </c>
      <c r="N338" s="357" t="s">
        <v>86</v>
      </c>
      <c r="O338" s="357" t="s">
        <v>86</v>
      </c>
      <c r="P338" s="357" t="s">
        <v>86</v>
      </c>
      <c r="Q338" s="357" t="s">
        <v>86</v>
      </c>
      <c r="R338" s="357" t="s">
        <v>86</v>
      </c>
      <c r="S338" s="137"/>
      <c r="T338" s="137"/>
      <c r="U338" s="137"/>
      <c r="V338" s="106"/>
      <c r="W338" s="106"/>
      <c r="X338" s="106"/>
      <c r="Y338" s="106"/>
      <c r="Z338" s="106"/>
      <c r="AA338" s="106"/>
      <c r="AB338" s="106"/>
      <c r="AC338" s="106"/>
      <c r="AD338" s="106"/>
      <c r="AE338" s="110"/>
      <c r="AF338" s="110"/>
      <c r="AG338" s="110"/>
    </row>
    <row r="339">
      <c r="A339" s="106"/>
      <c r="B339" s="127">
        <f t="shared" si="4"/>
        <v>336</v>
      </c>
      <c r="C339" s="229" t="s">
        <v>881</v>
      </c>
      <c r="D339" s="252" t="s">
        <v>1142</v>
      </c>
      <c r="E339" s="270"/>
      <c r="F339" s="264" t="s">
        <v>875</v>
      </c>
      <c r="G339" s="276" t="s">
        <v>915</v>
      </c>
      <c r="H339" s="233"/>
      <c r="I339" s="224"/>
      <c r="J339" s="224"/>
      <c r="K339" s="259" t="s">
        <v>931</v>
      </c>
      <c r="L339" s="263" t="s">
        <v>908</v>
      </c>
      <c r="M339" s="234"/>
      <c r="N339" s="357" t="s">
        <v>86</v>
      </c>
      <c r="O339" s="357" t="s">
        <v>86</v>
      </c>
      <c r="P339" s="357" t="s">
        <v>86</v>
      </c>
      <c r="Q339" s="357" t="s">
        <v>86</v>
      </c>
      <c r="R339" s="357" t="s">
        <v>86</v>
      </c>
      <c r="S339" s="137"/>
      <c r="T339" s="137"/>
      <c r="U339" s="137"/>
      <c r="V339" s="106"/>
      <c r="W339" s="106"/>
      <c r="X339" s="106"/>
      <c r="Y339" s="106"/>
      <c r="Z339" s="106"/>
      <c r="AA339" s="106"/>
      <c r="AB339" s="106"/>
      <c r="AC339" s="106"/>
      <c r="AD339" s="106"/>
      <c r="AE339" s="110"/>
      <c r="AF339" s="110"/>
      <c r="AG339" s="110"/>
    </row>
    <row r="340">
      <c r="A340" s="106"/>
      <c r="B340" s="127">
        <f t="shared" si="4"/>
        <v>337</v>
      </c>
      <c r="C340" s="229" t="s">
        <v>881</v>
      </c>
      <c r="D340" s="252" t="s">
        <v>1142</v>
      </c>
      <c r="E340" s="270"/>
      <c r="F340" s="275"/>
      <c r="G340" s="269" t="s">
        <v>917</v>
      </c>
      <c r="H340" s="276" t="s">
        <v>918</v>
      </c>
      <c r="I340" s="224"/>
      <c r="J340" s="224"/>
      <c r="K340" s="259" t="s">
        <v>932</v>
      </c>
      <c r="L340" s="259" t="s">
        <v>320</v>
      </c>
      <c r="M340" s="234"/>
      <c r="N340" s="357" t="s">
        <v>86</v>
      </c>
      <c r="O340" s="357" t="s">
        <v>86</v>
      </c>
      <c r="P340" s="357" t="s">
        <v>86</v>
      </c>
      <c r="Q340" s="357" t="s">
        <v>86</v>
      </c>
      <c r="R340" s="357" t="s">
        <v>86</v>
      </c>
      <c r="S340" s="137"/>
      <c r="T340" s="137"/>
      <c r="U340" s="137"/>
      <c r="V340" s="106"/>
      <c r="W340" s="106"/>
      <c r="X340" s="106"/>
      <c r="Y340" s="106"/>
      <c r="Z340" s="106"/>
      <c r="AA340" s="106"/>
      <c r="AB340" s="106"/>
      <c r="AC340" s="106"/>
      <c r="AD340" s="106"/>
      <c r="AE340" s="110"/>
      <c r="AF340" s="110"/>
      <c r="AG340" s="110"/>
    </row>
    <row r="341">
      <c r="A341" s="106"/>
      <c r="B341" s="127">
        <f t="shared" si="4"/>
        <v>338</v>
      </c>
      <c r="C341" s="229" t="s">
        <v>881</v>
      </c>
      <c r="D341" s="252" t="s">
        <v>1142</v>
      </c>
      <c r="E341" s="270"/>
      <c r="F341" s="277"/>
      <c r="G341" s="106"/>
      <c r="H341" s="276" t="s">
        <v>920</v>
      </c>
      <c r="I341" s="224"/>
      <c r="J341" s="224"/>
      <c r="K341" s="259" t="s">
        <v>933</v>
      </c>
      <c r="L341" s="263" t="s">
        <v>173</v>
      </c>
      <c r="M341" s="263" t="s">
        <v>1145</v>
      </c>
      <c r="N341" s="357" t="s">
        <v>86</v>
      </c>
      <c r="O341" s="357" t="s">
        <v>86</v>
      </c>
      <c r="P341" s="357" t="s">
        <v>86</v>
      </c>
      <c r="Q341" s="357" t="s">
        <v>86</v>
      </c>
      <c r="R341" s="357" t="s">
        <v>86</v>
      </c>
      <c r="S341" s="137"/>
      <c r="T341" s="137"/>
      <c r="U341" s="137"/>
      <c r="V341" s="106"/>
      <c r="W341" s="106"/>
      <c r="X341" s="106"/>
      <c r="Y341" s="106"/>
      <c r="Z341" s="106"/>
      <c r="AA341" s="106"/>
      <c r="AB341" s="106"/>
      <c r="AC341" s="106"/>
      <c r="AD341" s="106"/>
      <c r="AE341" s="110"/>
      <c r="AF341" s="110"/>
      <c r="AG341" s="110"/>
    </row>
    <row r="342">
      <c r="A342" s="106"/>
      <c r="B342" s="127">
        <f t="shared" si="4"/>
        <v>339</v>
      </c>
      <c r="C342" s="229" t="s">
        <v>881</v>
      </c>
      <c r="D342" s="252" t="s">
        <v>1142</v>
      </c>
      <c r="E342" s="270"/>
      <c r="F342" s="264" t="s">
        <v>934</v>
      </c>
      <c r="G342" s="272" t="s">
        <v>935</v>
      </c>
      <c r="H342" s="278" t="s">
        <v>936</v>
      </c>
      <c r="I342" s="224"/>
      <c r="J342" s="224"/>
      <c r="K342" s="259" t="s">
        <v>937</v>
      </c>
      <c r="L342" s="259" t="s">
        <v>320</v>
      </c>
      <c r="M342" s="263" t="s">
        <v>1146</v>
      </c>
      <c r="N342" s="357" t="s">
        <v>86</v>
      </c>
      <c r="O342" s="357" t="s">
        <v>86</v>
      </c>
      <c r="P342" s="357" t="s">
        <v>86</v>
      </c>
      <c r="Q342" s="357" t="s">
        <v>86</v>
      </c>
      <c r="R342" s="357" t="s">
        <v>86</v>
      </c>
      <c r="S342" s="137"/>
      <c r="T342" s="137"/>
      <c r="U342" s="137"/>
      <c r="V342" s="106"/>
      <c r="W342" s="106"/>
      <c r="X342" s="106"/>
      <c r="Y342" s="106"/>
      <c r="Z342" s="106"/>
      <c r="AA342" s="106"/>
      <c r="AB342" s="106"/>
      <c r="AC342" s="106"/>
      <c r="AD342" s="106"/>
      <c r="AE342" s="110"/>
      <c r="AF342" s="110"/>
      <c r="AG342" s="110"/>
    </row>
    <row r="343">
      <c r="A343" s="106"/>
      <c r="B343" s="127">
        <f t="shared" si="4"/>
        <v>340</v>
      </c>
      <c r="C343" s="229" t="s">
        <v>881</v>
      </c>
      <c r="D343" s="252" t="s">
        <v>1142</v>
      </c>
      <c r="E343" s="270"/>
      <c r="F343" s="275"/>
      <c r="G343" s="239"/>
      <c r="H343" s="278" t="s">
        <v>938</v>
      </c>
      <c r="I343" s="224"/>
      <c r="J343" s="224"/>
      <c r="K343" s="263" t="s">
        <v>173</v>
      </c>
      <c r="L343" s="263" t="s">
        <v>173</v>
      </c>
      <c r="M343" s="263" t="s">
        <v>1146</v>
      </c>
      <c r="N343" s="357" t="s">
        <v>86</v>
      </c>
      <c r="O343" s="357" t="s">
        <v>86</v>
      </c>
      <c r="P343" s="357" t="s">
        <v>86</v>
      </c>
      <c r="Q343" s="357" t="s">
        <v>86</v>
      </c>
      <c r="R343" s="357" t="s">
        <v>86</v>
      </c>
      <c r="S343" s="137"/>
      <c r="T343" s="137"/>
      <c r="U343" s="137"/>
      <c r="V343" s="106"/>
      <c r="W343" s="106"/>
      <c r="X343" s="106"/>
      <c r="Y343" s="106"/>
      <c r="Z343" s="106"/>
      <c r="AA343" s="106"/>
      <c r="AB343" s="106"/>
      <c r="AC343" s="106"/>
      <c r="AD343" s="106"/>
      <c r="AE343" s="110"/>
      <c r="AF343" s="110"/>
      <c r="AG343" s="110"/>
    </row>
    <row r="344">
      <c r="A344" s="106"/>
      <c r="B344" s="127">
        <f t="shared" si="4"/>
        <v>341</v>
      </c>
      <c r="C344" s="229" t="s">
        <v>881</v>
      </c>
      <c r="D344" s="252" t="s">
        <v>1142</v>
      </c>
      <c r="E344" s="270"/>
      <c r="F344" s="275"/>
      <c r="G344" s="272" t="s">
        <v>939</v>
      </c>
      <c r="H344" s="278" t="s">
        <v>938</v>
      </c>
      <c r="I344" s="224"/>
      <c r="J344" s="224"/>
      <c r="K344" s="263" t="s">
        <v>173</v>
      </c>
      <c r="L344" s="259" t="s">
        <v>940</v>
      </c>
      <c r="M344" s="263" t="s">
        <v>1146</v>
      </c>
      <c r="N344" s="357" t="s">
        <v>86</v>
      </c>
      <c r="O344" s="357" t="s">
        <v>86</v>
      </c>
      <c r="P344" s="357" t="s">
        <v>86</v>
      </c>
      <c r="Q344" s="357" t="s">
        <v>86</v>
      </c>
      <c r="R344" s="357" t="s">
        <v>86</v>
      </c>
      <c r="S344" s="137"/>
      <c r="T344" s="137"/>
      <c r="U344" s="137"/>
      <c r="V344" s="106"/>
      <c r="W344" s="106"/>
      <c r="X344" s="106"/>
      <c r="Y344" s="106"/>
      <c r="Z344" s="106"/>
      <c r="AA344" s="106"/>
      <c r="AB344" s="106"/>
      <c r="AC344" s="106"/>
      <c r="AD344" s="106"/>
      <c r="AE344" s="110"/>
      <c r="AF344" s="110"/>
      <c r="AG344" s="110"/>
    </row>
    <row r="345">
      <c r="A345" s="106"/>
      <c r="B345" s="127">
        <f t="shared" si="4"/>
        <v>342</v>
      </c>
      <c r="C345" s="229" t="s">
        <v>881</v>
      </c>
      <c r="D345" s="252" t="s">
        <v>1142</v>
      </c>
      <c r="E345" s="270"/>
      <c r="F345" s="275"/>
      <c r="G345" s="279"/>
      <c r="H345" s="278" t="s">
        <v>936</v>
      </c>
      <c r="I345" s="224"/>
      <c r="J345" s="224"/>
      <c r="K345" s="263" t="s">
        <v>173</v>
      </c>
      <c r="L345" s="263" t="s">
        <v>173</v>
      </c>
      <c r="M345" s="263" t="s">
        <v>1146</v>
      </c>
      <c r="N345" s="357" t="s">
        <v>86</v>
      </c>
      <c r="O345" s="357" t="s">
        <v>86</v>
      </c>
      <c r="P345" s="357" t="s">
        <v>86</v>
      </c>
      <c r="Q345" s="357" t="s">
        <v>86</v>
      </c>
      <c r="R345" s="357" t="s">
        <v>86</v>
      </c>
      <c r="S345" s="137"/>
      <c r="T345" s="137"/>
      <c r="U345" s="137"/>
      <c r="V345" s="106"/>
      <c r="W345" s="106"/>
      <c r="X345" s="106"/>
      <c r="Y345" s="106"/>
      <c r="Z345" s="106"/>
      <c r="AA345" s="106"/>
      <c r="AB345" s="106"/>
      <c r="AC345" s="106"/>
      <c r="AD345" s="106"/>
      <c r="AE345" s="110"/>
      <c r="AF345" s="110"/>
      <c r="AG345" s="110"/>
    </row>
    <row r="346">
      <c r="A346" s="106"/>
      <c r="B346" s="127">
        <f t="shared" si="4"/>
        <v>343</v>
      </c>
      <c r="C346" s="229" t="s">
        <v>881</v>
      </c>
      <c r="D346" s="252" t="s">
        <v>1142</v>
      </c>
      <c r="E346" s="270"/>
      <c r="F346" s="264" t="s">
        <v>408</v>
      </c>
      <c r="G346" s="224" t="s">
        <v>915</v>
      </c>
      <c r="H346" s="233"/>
      <c r="I346" s="233"/>
      <c r="J346" s="233"/>
      <c r="K346" s="259" t="s">
        <v>941</v>
      </c>
      <c r="L346" s="263" t="s">
        <v>908</v>
      </c>
      <c r="M346" s="263" t="s">
        <v>1146</v>
      </c>
      <c r="N346" s="357" t="s">
        <v>86</v>
      </c>
      <c r="O346" s="357" t="s">
        <v>86</v>
      </c>
      <c r="P346" s="357" t="s">
        <v>86</v>
      </c>
      <c r="Q346" s="357" t="s">
        <v>86</v>
      </c>
      <c r="R346" s="357" t="s">
        <v>86</v>
      </c>
      <c r="S346" s="137"/>
      <c r="T346" s="137"/>
      <c r="U346" s="137"/>
      <c r="V346" s="106"/>
      <c r="W346" s="106"/>
      <c r="X346" s="106"/>
      <c r="Y346" s="106"/>
      <c r="Z346" s="106"/>
      <c r="AA346" s="106"/>
      <c r="AB346" s="106"/>
      <c r="AC346" s="106"/>
      <c r="AD346" s="106"/>
      <c r="AE346" s="110"/>
      <c r="AF346" s="110"/>
      <c r="AG346" s="110"/>
    </row>
    <row r="347">
      <c r="A347" s="106"/>
      <c r="B347" s="127">
        <f t="shared" si="4"/>
        <v>344</v>
      </c>
      <c r="C347" s="229" t="s">
        <v>881</v>
      </c>
      <c r="D347" s="252" t="s">
        <v>1142</v>
      </c>
      <c r="E347" s="270"/>
      <c r="F347" s="275"/>
      <c r="G347" s="269" t="s">
        <v>917</v>
      </c>
      <c r="H347" s="272" t="s">
        <v>942</v>
      </c>
      <c r="I347" s="233"/>
      <c r="J347" s="233"/>
      <c r="K347" s="259" t="s">
        <v>943</v>
      </c>
      <c r="L347" s="259" t="s">
        <v>320</v>
      </c>
      <c r="M347" s="263" t="s">
        <v>1147</v>
      </c>
      <c r="N347" s="357" t="s">
        <v>86</v>
      </c>
      <c r="O347" s="357" t="s">
        <v>86</v>
      </c>
      <c r="P347" s="357" t="s">
        <v>86</v>
      </c>
      <c r="Q347" s="357" t="s">
        <v>86</v>
      </c>
      <c r="R347" s="357" t="s">
        <v>86</v>
      </c>
      <c r="S347" s="137"/>
      <c r="T347" s="137"/>
      <c r="U347" s="137"/>
      <c r="V347" s="106"/>
      <c r="W347" s="106"/>
      <c r="X347" s="106"/>
      <c r="Y347" s="106"/>
      <c r="Z347" s="106"/>
      <c r="AA347" s="106"/>
      <c r="AB347" s="106"/>
      <c r="AC347" s="106"/>
      <c r="AD347" s="106"/>
      <c r="AE347" s="110"/>
      <c r="AF347" s="110"/>
      <c r="AG347" s="110"/>
    </row>
    <row r="348">
      <c r="A348" s="106"/>
      <c r="B348" s="127">
        <f t="shared" si="4"/>
        <v>345</v>
      </c>
      <c r="C348" s="229" t="s">
        <v>881</v>
      </c>
      <c r="D348" s="252" t="s">
        <v>1142</v>
      </c>
      <c r="E348" s="270"/>
      <c r="F348" s="275"/>
      <c r="G348" s="280"/>
      <c r="H348" s="272" t="s">
        <v>944</v>
      </c>
      <c r="I348" s="224" t="s">
        <v>945</v>
      </c>
      <c r="J348" s="224" t="s">
        <v>945</v>
      </c>
      <c r="K348" s="259" t="s">
        <v>946</v>
      </c>
      <c r="L348" s="263" t="s">
        <v>947</v>
      </c>
      <c r="M348" s="263" t="s">
        <v>1147</v>
      </c>
      <c r="N348" s="357" t="s">
        <v>86</v>
      </c>
      <c r="O348" s="357" t="s">
        <v>86</v>
      </c>
      <c r="P348" s="357" t="s">
        <v>86</v>
      </c>
      <c r="Q348" s="357" t="s">
        <v>86</v>
      </c>
      <c r="R348" s="357" t="s">
        <v>86</v>
      </c>
      <c r="S348" s="137"/>
      <c r="T348" s="137"/>
      <c r="U348" s="137"/>
      <c r="V348" s="106"/>
      <c r="W348" s="106"/>
      <c r="X348" s="106"/>
      <c r="Y348" s="106"/>
      <c r="Z348" s="106"/>
      <c r="AA348" s="106"/>
      <c r="AB348" s="106"/>
      <c r="AC348" s="106"/>
      <c r="AD348" s="106"/>
      <c r="AE348" s="110"/>
      <c r="AF348" s="110"/>
      <c r="AG348" s="110"/>
    </row>
    <row r="349">
      <c r="A349" s="106"/>
      <c r="B349" s="127">
        <f t="shared" si="4"/>
        <v>346</v>
      </c>
      <c r="C349" s="229" t="s">
        <v>881</v>
      </c>
      <c r="D349" s="252" t="s">
        <v>1142</v>
      </c>
      <c r="E349" s="270"/>
      <c r="F349" s="281"/>
      <c r="G349" s="224"/>
      <c r="H349" s="224"/>
      <c r="I349" s="224" t="s">
        <v>948</v>
      </c>
      <c r="J349" s="224" t="s">
        <v>948</v>
      </c>
      <c r="K349" s="263" t="s">
        <v>173</v>
      </c>
      <c r="L349" s="263" t="s">
        <v>173</v>
      </c>
      <c r="M349" s="263" t="s">
        <v>1147</v>
      </c>
      <c r="N349" s="357" t="s">
        <v>86</v>
      </c>
      <c r="O349" s="357" t="s">
        <v>86</v>
      </c>
      <c r="P349" s="357" t="s">
        <v>86</v>
      </c>
      <c r="Q349" s="357" t="s">
        <v>86</v>
      </c>
      <c r="R349" s="357" t="s">
        <v>86</v>
      </c>
      <c r="S349" s="137"/>
      <c r="T349" s="137"/>
      <c r="U349" s="137"/>
      <c r="V349" s="106"/>
      <c r="W349" s="106"/>
      <c r="X349" s="106"/>
      <c r="Y349" s="106"/>
      <c r="Z349" s="106"/>
      <c r="AA349" s="106"/>
      <c r="AB349" s="106"/>
      <c r="AC349" s="106"/>
      <c r="AD349" s="106"/>
      <c r="AE349" s="110"/>
      <c r="AF349" s="110"/>
      <c r="AG349" s="110"/>
    </row>
    <row r="350">
      <c r="A350" s="106"/>
      <c r="B350" s="127">
        <f t="shared" si="4"/>
        <v>347</v>
      </c>
      <c r="C350" s="229" t="s">
        <v>881</v>
      </c>
      <c r="D350" s="252" t="s">
        <v>1142</v>
      </c>
      <c r="E350" s="270"/>
      <c r="F350" s="281"/>
      <c r="G350" s="224"/>
      <c r="H350" s="224"/>
      <c r="I350" s="224" t="s">
        <v>949</v>
      </c>
      <c r="J350" s="224" t="s">
        <v>949</v>
      </c>
      <c r="K350" s="263" t="s">
        <v>173</v>
      </c>
      <c r="L350" s="263" t="s">
        <v>173</v>
      </c>
      <c r="M350" s="263" t="s">
        <v>1147</v>
      </c>
      <c r="N350" s="357" t="s">
        <v>86</v>
      </c>
      <c r="O350" s="357" t="s">
        <v>86</v>
      </c>
      <c r="P350" s="357" t="s">
        <v>86</v>
      </c>
      <c r="Q350" s="357" t="s">
        <v>86</v>
      </c>
      <c r="R350" s="357" t="s">
        <v>86</v>
      </c>
      <c r="S350" s="137"/>
      <c r="T350" s="137"/>
      <c r="U350" s="137"/>
      <c r="V350" s="106"/>
      <c r="W350" s="106"/>
      <c r="X350" s="106"/>
      <c r="Y350" s="106"/>
      <c r="Z350" s="106"/>
      <c r="AA350" s="106"/>
      <c r="AB350" s="106"/>
      <c r="AC350" s="106"/>
      <c r="AD350" s="106"/>
      <c r="AE350" s="110"/>
      <c r="AF350" s="110"/>
      <c r="AG350" s="110"/>
    </row>
    <row r="351">
      <c r="A351" s="106"/>
      <c r="B351" s="127">
        <f t="shared" si="4"/>
        <v>348</v>
      </c>
      <c r="C351" s="229" t="s">
        <v>881</v>
      </c>
      <c r="D351" s="252" t="s">
        <v>1142</v>
      </c>
      <c r="E351" s="270"/>
      <c r="F351" s="281"/>
      <c r="G351" s="224"/>
      <c r="H351" s="224"/>
      <c r="I351" s="224" t="s">
        <v>950</v>
      </c>
      <c r="J351" s="224" t="s">
        <v>950</v>
      </c>
      <c r="K351" s="263" t="s">
        <v>173</v>
      </c>
      <c r="L351" s="263" t="s">
        <v>173</v>
      </c>
      <c r="M351" s="263" t="s">
        <v>1147</v>
      </c>
      <c r="N351" s="357" t="s">
        <v>86</v>
      </c>
      <c r="O351" s="357" t="s">
        <v>86</v>
      </c>
      <c r="P351" s="357" t="s">
        <v>86</v>
      </c>
      <c r="Q351" s="357" t="s">
        <v>86</v>
      </c>
      <c r="R351" s="357" t="s">
        <v>86</v>
      </c>
      <c r="S351" s="137"/>
      <c r="T351" s="137"/>
      <c r="U351" s="137"/>
      <c r="V351" s="106"/>
      <c r="W351" s="106"/>
      <c r="X351" s="106"/>
      <c r="Y351" s="106"/>
      <c r="Z351" s="106"/>
      <c r="AA351" s="106"/>
      <c r="AB351" s="106"/>
      <c r="AC351" s="106"/>
      <c r="AD351" s="106"/>
      <c r="AE351" s="110"/>
      <c r="AF351" s="110"/>
      <c r="AG351" s="110"/>
    </row>
    <row r="352">
      <c r="A352" s="106"/>
      <c r="B352" s="127">
        <f t="shared" si="4"/>
        <v>349</v>
      </c>
      <c r="C352" s="229" t="s">
        <v>881</v>
      </c>
      <c r="D352" s="252" t="s">
        <v>1142</v>
      </c>
      <c r="E352" s="270"/>
      <c r="F352" s="282"/>
      <c r="G352" s="224"/>
      <c r="H352" s="224"/>
      <c r="I352" s="224" t="s">
        <v>951</v>
      </c>
      <c r="J352" s="224" t="s">
        <v>951</v>
      </c>
      <c r="K352" s="263" t="s">
        <v>173</v>
      </c>
      <c r="L352" s="263" t="s">
        <v>952</v>
      </c>
      <c r="M352" s="263" t="s">
        <v>1147</v>
      </c>
      <c r="N352" s="357" t="s">
        <v>86</v>
      </c>
      <c r="O352" s="357" t="s">
        <v>86</v>
      </c>
      <c r="P352" s="357" t="s">
        <v>86</v>
      </c>
      <c r="Q352" s="357" t="s">
        <v>86</v>
      </c>
      <c r="R352" s="357" t="s">
        <v>86</v>
      </c>
      <c r="S352" s="137"/>
      <c r="T352" s="137"/>
      <c r="U352" s="137"/>
      <c r="V352" s="106"/>
      <c r="W352" s="106"/>
      <c r="X352" s="106"/>
      <c r="Y352" s="106"/>
      <c r="Z352" s="106"/>
      <c r="AA352" s="106"/>
      <c r="AB352" s="106"/>
      <c r="AC352" s="106"/>
      <c r="AD352" s="106"/>
      <c r="AE352" s="110"/>
      <c r="AF352" s="110"/>
      <c r="AG352" s="110"/>
    </row>
    <row r="353">
      <c r="A353" s="106"/>
      <c r="B353" s="127">
        <f t="shared" si="4"/>
        <v>350</v>
      </c>
      <c r="C353" s="229" t="s">
        <v>881</v>
      </c>
      <c r="D353" s="252" t="s">
        <v>1142</v>
      </c>
      <c r="E353" s="270"/>
      <c r="F353" s="273" t="s">
        <v>953</v>
      </c>
      <c r="G353" s="276" t="s">
        <v>915</v>
      </c>
      <c r="H353" s="239"/>
      <c r="I353" s="224"/>
      <c r="J353" s="224"/>
      <c r="K353" s="259" t="s">
        <v>954</v>
      </c>
      <c r="L353" s="263" t="s">
        <v>908</v>
      </c>
      <c r="M353" s="263" t="s">
        <v>1147</v>
      </c>
      <c r="N353" s="357" t="s">
        <v>86</v>
      </c>
      <c r="O353" s="357" t="s">
        <v>86</v>
      </c>
      <c r="P353" s="357" t="s">
        <v>86</v>
      </c>
      <c r="Q353" s="357" t="s">
        <v>86</v>
      </c>
      <c r="R353" s="357" t="s">
        <v>86</v>
      </c>
      <c r="S353" s="137"/>
      <c r="T353" s="137"/>
      <c r="U353" s="137"/>
      <c r="V353" s="106"/>
      <c r="W353" s="106"/>
      <c r="X353" s="106"/>
      <c r="Y353" s="106"/>
      <c r="Z353" s="106"/>
      <c r="AA353" s="106"/>
      <c r="AB353" s="106"/>
      <c r="AC353" s="106"/>
      <c r="AD353" s="106"/>
      <c r="AE353" s="110"/>
      <c r="AF353" s="110"/>
      <c r="AG353" s="110"/>
    </row>
    <row r="354">
      <c r="A354" s="106"/>
      <c r="B354" s="127">
        <f t="shared" si="4"/>
        <v>351</v>
      </c>
      <c r="C354" s="229" t="s">
        <v>881</v>
      </c>
      <c r="D354" s="252" t="s">
        <v>1142</v>
      </c>
      <c r="E354" s="270"/>
      <c r="F354" s="275"/>
      <c r="G354" s="269" t="s">
        <v>917</v>
      </c>
      <c r="H354" s="276" t="s">
        <v>942</v>
      </c>
      <c r="I354" s="224"/>
      <c r="J354" s="224"/>
      <c r="K354" s="259" t="s">
        <v>955</v>
      </c>
      <c r="L354" s="259" t="s">
        <v>320</v>
      </c>
      <c r="M354" s="263" t="s">
        <v>1147</v>
      </c>
      <c r="N354" s="357" t="s">
        <v>86</v>
      </c>
      <c r="O354" s="357" t="s">
        <v>86</v>
      </c>
      <c r="P354" s="357" t="s">
        <v>86</v>
      </c>
      <c r="Q354" s="357" t="s">
        <v>86</v>
      </c>
      <c r="R354" s="357" t="s">
        <v>86</v>
      </c>
      <c r="S354" s="137"/>
      <c r="T354" s="137"/>
      <c r="U354" s="137"/>
      <c r="V354" s="106"/>
      <c r="W354" s="106"/>
      <c r="X354" s="106"/>
      <c r="Y354" s="106"/>
      <c r="Z354" s="106"/>
      <c r="AA354" s="106"/>
      <c r="AB354" s="106"/>
      <c r="AC354" s="106"/>
      <c r="AD354" s="106"/>
      <c r="AE354" s="110"/>
      <c r="AF354" s="110"/>
      <c r="AG354" s="110"/>
    </row>
    <row r="355">
      <c r="A355" s="106"/>
      <c r="B355" s="127">
        <f t="shared" si="4"/>
        <v>352</v>
      </c>
      <c r="C355" s="229" t="s">
        <v>881</v>
      </c>
      <c r="D355" s="252" t="s">
        <v>1142</v>
      </c>
      <c r="E355" s="270"/>
      <c r="F355" s="277"/>
      <c r="G355" s="280"/>
      <c r="H355" s="276" t="s">
        <v>944</v>
      </c>
      <c r="I355" s="224"/>
      <c r="J355" s="224"/>
      <c r="K355" s="259" t="s">
        <v>956</v>
      </c>
      <c r="L355" s="263" t="s">
        <v>173</v>
      </c>
      <c r="M355" s="263" t="s">
        <v>1147</v>
      </c>
      <c r="N355" s="357" t="s">
        <v>86</v>
      </c>
      <c r="O355" s="357" t="s">
        <v>86</v>
      </c>
      <c r="P355" s="357" t="s">
        <v>86</v>
      </c>
      <c r="Q355" s="357" t="s">
        <v>86</v>
      </c>
      <c r="R355" s="357" t="s">
        <v>86</v>
      </c>
      <c r="S355" s="137"/>
      <c r="T355" s="137"/>
      <c r="U355" s="137"/>
      <c r="V355" s="106"/>
      <c r="W355" s="106"/>
      <c r="X355" s="106"/>
      <c r="Y355" s="106"/>
      <c r="Z355" s="106"/>
      <c r="AA355" s="106"/>
      <c r="AB355" s="106"/>
      <c r="AC355" s="106"/>
      <c r="AD355" s="106"/>
      <c r="AE355" s="110"/>
      <c r="AF355" s="110"/>
      <c r="AG355" s="110"/>
    </row>
    <row r="356">
      <c r="A356" s="106"/>
      <c r="B356" s="127">
        <f t="shared" si="4"/>
        <v>353</v>
      </c>
      <c r="C356" s="229" t="s">
        <v>881</v>
      </c>
      <c r="D356" s="252" t="s">
        <v>1142</v>
      </c>
      <c r="E356" s="270"/>
      <c r="F356" s="264" t="s">
        <v>957</v>
      </c>
      <c r="G356" s="276" t="s">
        <v>915</v>
      </c>
      <c r="H356" s="233"/>
      <c r="I356" s="224"/>
      <c r="J356" s="224"/>
      <c r="K356" s="259" t="s">
        <v>958</v>
      </c>
      <c r="L356" s="263" t="s">
        <v>908</v>
      </c>
      <c r="M356" s="234"/>
      <c r="N356" s="357" t="s">
        <v>86</v>
      </c>
      <c r="O356" s="357" t="s">
        <v>86</v>
      </c>
      <c r="P356" s="357" t="s">
        <v>86</v>
      </c>
      <c r="Q356" s="357" t="s">
        <v>86</v>
      </c>
      <c r="R356" s="357" t="s">
        <v>86</v>
      </c>
      <c r="S356" s="137"/>
      <c r="T356" s="137"/>
      <c r="U356" s="137"/>
      <c r="V356" s="106"/>
      <c r="W356" s="106"/>
      <c r="X356" s="106"/>
      <c r="Y356" s="106"/>
      <c r="Z356" s="106"/>
      <c r="AA356" s="106"/>
      <c r="AB356" s="106"/>
      <c r="AC356" s="106"/>
      <c r="AD356" s="106"/>
      <c r="AE356" s="110"/>
      <c r="AF356" s="110"/>
      <c r="AG356" s="110"/>
    </row>
    <row r="357">
      <c r="A357" s="106"/>
      <c r="B357" s="127">
        <f t="shared" si="4"/>
        <v>354</v>
      </c>
      <c r="C357" s="229" t="s">
        <v>881</v>
      </c>
      <c r="D357" s="252" t="s">
        <v>1142</v>
      </c>
      <c r="E357" s="270"/>
      <c r="F357" s="275"/>
      <c r="G357" s="269" t="s">
        <v>917</v>
      </c>
      <c r="H357" s="276" t="s">
        <v>942</v>
      </c>
      <c r="I357" s="224"/>
      <c r="J357" s="224"/>
      <c r="K357" s="259" t="s">
        <v>959</v>
      </c>
      <c r="L357" s="259" t="s">
        <v>320</v>
      </c>
      <c r="M357" s="234"/>
      <c r="N357" s="357" t="s">
        <v>86</v>
      </c>
      <c r="O357" s="357" t="s">
        <v>86</v>
      </c>
      <c r="P357" s="357" t="s">
        <v>86</v>
      </c>
      <c r="Q357" s="357" t="s">
        <v>86</v>
      </c>
      <c r="R357" s="357" t="s">
        <v>86</v>
      </c>
      <c r="S357" s="137"/>
      <c r="T357" s="137"/>
      <c r="U357" s="137"/>
      <c r="V357" s="106"/>
      <c r="W357" s="106"/>
      <c r="X357" s="106"/>
      <c r="Y357" s="106"/>
      <c r="Z357" s="106"/>
      <c r="AA357" s="106"/>
      <c r="AB357" s="106"/>
      <c r="AC357" s="106"/>
      <c r="AD357" s="106"/>
      <c r="AE357" s="110"/>
      <c r="AF357" s="110"/>
      <c r="AG357" s="110"/>
    </row>
    <row r="358">
      <c r="A358" s="106"/>
      <c r="B358" s="127">
        <f t="shared" si="4"/>
        <v>355</v>
      </c>
      <c r="C358" s="229" t="s">
        <v>881</v>
      </c>
      <c r="D358" s="252" t="s">
        <v>1142</v>
      </c>
      <c r="E358" s="270"/>
      <c r="F358" s="277"/>
      <c r="G358" s="280"/>
      <c r="H358" s="276" t="s">
        <v>944</v>
      </c>
      <c r="I358" s="224"/>
      <c r="J358" s="224"/>
      <c r="K358" s="259" t="s">
        <v>960</v>
      </c>
      <c r="L358" s="263" t="s">
        <v>173</v>
      </c>
      <c r="M358" s="234"/>
      <c r="N358" s="357" t="s">
        <v>86</v>
      </c>
      <c r="O358" s="357" t="s">
        <v>86</v>
      </c>
      <c r="P358" s="357" t="s">
        <v>86</v>
      </c>
      <c r="Q358" s="357" t="s">
        <v>86</v>
      </c>
      <c r="R358" s="357" t="s">
        <v>86</v>
      </c>
      <c r="S358" s="137"/>
      <c r="T358" s="137"/>
      <c r="U358" s="137"/>
      <c r="V358" s="106"/>
      <c r="W358" s="106"/>
      <c r="X358" s="106"/>
      <c r="Y358" s="106"/>
      <c r="Z358" s="106"/>
      <c r="AA358" s="106"/>
      <c r="AB358" s="106"/>
      <c r="AC358" s="106"/>
      <c r="AD358" s="106"/>
      <c r="AE358" s="110"/>
      <c r="AF358" s="110"/>
      <c r="AG358" s="110"/>
    </row>
    <row r="359">
      <c r="A359" s="106"/>
      <c r="B359" s="127">
        <f t="shared" si="4"/>
        <v>356</v>
      </c>
      <c r="C359" s="229" t="s">
        <v>881</v>
      </c>
      <c r="D359" s="252" t="s">
        <v>1142</v>
      </c>
      <c r="E359" s="270"/>
      <c r="F359" s="283" t="s">
        <v>961</v>
      </c>
      <c r="G359" s="276" t="s">
        <v>915</v>
      </c>
      <c r="H359" s="233"/>
      <c r="I359" s="224"/>
      <c r="J359" s="224"/>
      <c r="K359" s="259" t="s">
        <v>962</v>
      </c>
      <c r="L359" s="263" t="s">
        <v>908</v>
      </c>
      <c r="M359" s="234"/>
      <c r="N359" s="357" t="s">
        <v>86</v>
      </c>
      <c r="O359" s="357" t="s">
        <v>86</v>
      </c>
      <c r="P359" s="357" t="s">
        <v>86</v>
      </c>
      <c r="Q359" s="357" t="s">
        <v>86</v>
      </c>
      <c r="R359" s="357" t="s">
        <v>86</v>
      </c>
      <c r="S359" s="137"/>
      <c r="T359" s="137"/>
      <c r="U359" s="137"/>
      <c r="V359" s="106"/>
      <c r="W359" s="106"/>
      <c r="X359" s="106"/>
      <c r="Y359" s="106"/>
      <c r="Z359" s="106"/>
      <c r="AA359" s="106"/>
      <c r="AB359" s="106"/>
      <c r="AC359" s="106"/>
      <c r="AD359" s="106"/>
      <c r="AE359" s="110"/>
      <c r="AF359" s="110"/>
      <c r="AG359" s="110"/>
    </row>
    <row r="360">
      <c r="A360" s="106"/>
      <c r="B360" s="127">
        <f t="shared" si="4"/>
        <v>357</v>
      </c>
      <c r="C360" s="229" t="s">
        <v>881</v>
      </c>
      <c r="D360" s="252" t="s">
        <v>1142</v>
      </c>
      <c r="E360" s="270"/>
      <c r="F360" s="275"/>
      <c r="G360" s="272" t="s">
        <v>917</v>
      </c>
      <c r="H360" s="276" t="s">
        <v>942</v>
      </c>
      <c r="I360" s="224"/>
      <c r="J360" s="224"/>
      <c r="K360" s="259" t="s">
        <v>963</v>
      </c>
      <c r="L360" s="259" t="s">
        <v>320</v>
      </c>
      <c r="M360" s="234"/>
      <c r="N360" s="357" t="s">
        <v>86</v>
      </c>
      <c r="O360" s="357" t="s">
        <v>86</v>
      </c>
      <c r="P360" s="357" t="s">
        <v>86</v>
      </c>
      <c r="Q360" s="357" t="s">
        <v>86</v>
      </c>
      <c r="R360" s="357" t="s">
        <v>86</v>
      </c>
      <c r="S360" s="137"/>
      <c r="T360" s="137"/>
      <c r="U360" s="137"/>
      <c r="V360" s="106"/>
      <c r="W360" s="106"/>
      <c r="X360" s="106"/>
      <c r="Y360" s="106"/>
      <c r="Z360" s="106"/>
      <c r="AA360" s="106"/>
      <c r="AB360" s="106"/>
      <c r="AC360" s="106"/>
      <c r="AD360" s="106"/>
      <c r="AE360" s="110"/>
      <c r="AF360" s="110"/>
      <c r="AG360" s="110"/>
    </row>
    <row r="361">
      <c r="A361" s="106"/>
      <c r="B361" s="127">
        <f t="shared" si="4"/>
        <v>358</v>
      </c>
      <c r="C361" s="229" t="s">
        <v>881</v>
      </c>
      <c r="D361" s="252" t="s">
        <v>1142</v>
      </c>
      <c r="E361" s="270"/>
      <c r="F361" s="275"/>
      <c r="G361" s="279"/>
      <c r="H361" s="276" t="s">
        <v>944</v>
      </c>
      <c r="I361" s="224"/>
      <c r="J361" s="224"/>
      <c r="K361" s="259" t="s">
        <v>964</v>
      </c>
      <c r="L361" s="263" t="s">
        <v>173</v>
      </c>
      <c r="M361" s="234"/>
      <c r="N361" s="357" t="s">
        <v>86</v>
      </c>
      <c r="O361" s="357" t="s">
        <v>86</v>
      </c>
      <c r="P361" s="357" t="s">
        <v>86</v>
      </c>
      <c r="Q361" s="357" t="s">
        <v>86</v>
      </c>
      <c r="R361" s="357" t="s">
        <v>86</v>
      </c>
      <c r="S361" s="137"/>
      <c r="T361" s="137"/>
      <c r="U361" s="137"/>
      <c r="V361" s="106"/>
      <c r="W361" s="106"/>
      <c r="X361" s="106"/>
      <c r="Y361" s="106"/>
      <c r="Z361" s="106"/>
      <c r="AA361" s="106"/>
      <c r="AB361" s="106"/>
      <c r="AC361" s="106"/>
      <c r="AD361" s="106"/>
      <c r="AE361" s="110"/>
      <c r="AF361" s="110"/>
      <c r="AG361" s="110"/>
    </row>
    <row r="362">
      <c r="A362" s="106"/>
      <c r="B362" s="127">
        <f t="shared" si="4"/>
        <v>359</v>
      </c>
      <c r="C362" s="229" t="s">
        <v>881</v>
      </c>
      <c r="D362" s="252" t="s">
        <v>1142</v>
      </c>
      <c r="E362" s="270"/>
      <c r="F362" s="283" t="s">
        <v>965</v>
      </c>
      <c r="G362" s="284" t="s">
        <v>915</v>
      </c>
      <c r="H362" s="285"/>
      <c r="I362" s="224"/>
      <c r="J362" s="224"/>
      <c r="K362" s="259" t="s">
        <v>966</v>
      </c>
      <c r="L362" s="263" t="s">
        <v>908</v>
      </c>
      <c r="M362" s="234"/>
      <c r="N362" s="357" t="s">
        <v>86</v>
      </c>
      <c r="O362" s="357" t="s">
        <v>86</v>
      </c>
      <c r="P362" s="357" t="s">
        <v>86</v>
      </c>
      <c r="Q362" s="357" t="s">
        <v>86</v>
      </c>
      <c r="R362" s="357" t="s">
        <v>86</v>
      </c>
      <c r="S362" s="137"/>
      <c r="T362" s="137"/>
      <c r="U362" s="137"/>
      <c r="V362" s="106"/>
      <c r="W362" s="106"/>
      <c r="X362" s="106"/>
      <c r="Y362" s="106"/>
      <c r="Z362" s="106"/>
      <c r="AA362" s="106"/>
      <c r="AB362" s="106"/>
      <c r="AC362" s="106"/>
      <c r="AD362" s="106"/>
      <c r="AE362" s="110"/>
      <c r="AF362" s="110"/>
      <c r="AG362" s="110"/>
    </row>
    <row r="363">
      <c r="A363" s="106"/>
      <c r="B363" s="127">
        <f t="shared" si="4"/>
        <v>360</v>
      </c>
      <c r="C363" s="229" t="s">
        <v>881</v>
      </c>
      <c r="D363" s="252" t="s">
        <v>1142</v>
      </c>
      <c r="E363" s="270"/>
      <c r="F363" s="286"/>
      <c r="G363" s="287" t="s">
        <v>917</v>
      </c>
      <c r="H363" s="288" t="s">
        <v>942</v>
      </c>
      <c r="I363" s="224"/>
      <c r="J363" s="224"/>
      <c r="K363" s="259" t="s">
        <v>967</v>
      </c>
      <c r="L363" s="259" t="s">
        <v>968</v>
      </c>
      <c r="M363" s="234"/>
      <c r="N363" s="357" t="s">
        <v>86</v>
      </c>
      <c r="O363" s="357" t="s">
        <v>86</v>
      </c>
      <c r="P363" s="357" t="s">
        <v>86</v>
      </c>
      <c r="Q363" s="357" t="s">
        <v>86</v>
      </c>
      <c r="R363" s="357" t="s">
        <v>86</v>
      </c>
      <c r="S363" s="137"/>
      <c r="T363" s="137"/>
      <c r="U363" s="137"/>
      <c r="V363" s="106"/>
      <c r="W363" s="106"/>
      <c r="X363" s="106"/>
      <c r="Y363" s="106"/>
      <c r="Z363" s="106"/>
      <c r="AA363" s="106"/>
      <c r="AB363" s="106"/>
      <c r="AC363" s="106"/>
      <c r="AD363" s="106"/>
      <c r="AE363" s="110"/>
      <c r="AF363" s="110"/>
      <c r="AG363" s="110"/>
    </row>
    <row r="364">
      <c r="A364" s="106"/>
      <c r="B364" s="127">
        <f t="shared" si="4"/>
        <v>361</v>
      </c>
      <c r="C364" s="229" t="s">
        <v>881</v>
      </c>
      <c r="D364" s="252" t="s">
        <v>1142</v>
      </c>
      <c r="E364" s="270"/>
      <c r="F364" s="286"/>
      <c r="G364" s="289"/>
      <c r="H364" s="290" t="s">
        <v>944</v>
      </c>
      <c r="I364" s="224"/>
      <c r="J364" s="224"/>
      <c r="K364" s="259" t="s">
        <v>969</v>
      </c>
      <c r="L364" s="263" t="s">
        <v>173</v>
      </c>
      <c r="M364" s="234"/>
      <c r="N364" s="357" t="s">
        <v>86</v>
      </c>
      <c r="O364" s="357" t="s">
        <v>86</v>
      </c>
      <c r="P364" s="357" t="s">
        <v>86</v>
      </c>
      <c r="Q364" s="357" t="s">
        <v>86</v>
      </c>
      <c r="R364" s="357" t="s">
        <v>86</v>
      </c>
      <c r="S364" s="137"/>
      <c r="T364" s="137"/>
      <c r="U364" s="137"/>
      <c r="V364" s="106"/>
      <c r="W364" s="106"/>
      <c r="X364" s="106"/>
      <c r="Y364" s="106"/>
      <c r="Z364" s="106"/>
      <c r="AA364" s="106"/>
      <c r="AB364" s="106"/>
      <c r="AC364" s="106"/>
      <c r="AD364" s="106"/>
      <c r="AE364" s="110"/>
      <c r="AF364" s="110"/>
      <c r="AG364" s="110"/>
    </row>
    <row r="365">
      <c r="A365" s="106"/>
      <c r="B365" s="127">
        <f t="shared" si="4"/>
        <v>362</v>
      </c>
      <c r="C365" s="229" t="s">
        <v>881</v>
      </c>
      <c r="D365" s="252" t="s">
        <v>1142</v>
      </c>
      <c r="E365" s="291"/>
      <c r="F365" s="364" t="s">
        <v>970</v>
      </c>
      <c r="G365" s="293" t="s">
        <v>971</v>
      </c>
      <c r="H365" s="294" t="s">
        <v>972</v>
      </c>
      <c r="I365" s="224"/>
      <c r="J365" s="224"/>
      <c r="K365" s="295" t="s">
        <v>973</v>
      </c>
      <c r="L365" s="296" t="s">
        <v>974</v>
      </c>
      <c r="M365" s="234"/>
      <c r="N365" s="357" t="s">
        <v>86</v>
      </c>
      <c r="O365" s="357" t="s">
        <v>86</v>
      </c>
      <c r="P365" s="357" t="s">
        <v>86</v>
      </c>
      <c r="Q365" s="357" t="s">
        <v>86</v>
      </c>
      <c r="R365" s="357" t="s">
        <v>86</v>
      </c>
      <c r="S365" s="137"/>
      <c r="T365" s="137"/>
      <c r="U365" s="137"/>
      <c r="V365" s="106"/>
      <c r="W365" s="106"/>
      <c r="X365" s="106"/>
      <c r="Y365" s="106"/>
      <c r="Z365" s="106"/>
      <c r="AA365" s="106"/>
      <c r="AB365" s="106"/>
      <c r="AC365" s="106"/>
      <c r="AD365" s="106"/>
      <c r="AE365" s="110"/>
      <c r="AF365" s="110"/>
      <c r="AG365" s="110"/>
    </row>
    <row r="366">
      <c r="A366" s="106"/>
      <c r="B366" s="127">
        <f t="shared" si="4"/>
        <v>363</v>
      </c>
      <c r="C366" s="229" t="s">
        <v>881</v>
      </c>
      <c r="D366" s="252" t="s">
        <v>1142</v>
      </c>
      <c r="E366" s="297" t="s">
        <v>975</v>
      </c>
      <c r="F366" s="298" t="s">
        <v>976</v>
      </c>
      <c r="G366" s="233"/>
      <c r="H366" s="224"/>
      <c r="I366" s="224"/>
      <c r="J366" s="224"/>
      <c r="K366" s="263" t="s">
        <v>173</v>
      </c>
      <c r="L366" s="263" t="s">
        <v>173</v>
      </c>
      <c r="M366" s="234"/>
      <c r="N366" s="357" t="s">
        <v>86</v>
      </c>
      <c r="O366" s="357" t="s">
        <v>86</v>
      </c>
      <c r="P366" s="357" t="s">
        <v>86</v>
      </c>
      <c r="Q366" s="357" t="s">
        <v>86</v>
      </c>
      <c r="R366" s="357" t="s">
        <v>86</v>
      </c>
      <c r="S366" s="137"/>
      <c r="T366" s="137"/>
      <c r="U366" s="137"/>
      <c r="V366" s="106"/>
      <c r="W366" s="106"/>
      <c r="X366" s="106"/>
      <c r="Y366" s="106"/>
      <c r="Z366" s="106"/>
      <c r="AA366" s="106"/>
      <c r="AB366" s="106"/>
      <c r="AC366" s="106"/>
      <c r="AD366" s="106"/>
      <c r="AE366" s="110"/>
      <c r="AF366" s="110"/>
      <c r="AG366" s="110"/>
    </row>
    <row r="367">
      <c r="A367" s="106"/>
      <c r="B367" s="127">
        <f t="shared" si="4"/>
        <v>364</v>
      </c>
      <c r="C367" s="229" t="s">
        <v>881</v>
      </c>
      <c r="D367" s="252" t="s">
        <v>1142</v>
      </c>
      <c r="E367" s="230"/>
      <c r="F367" s="299" t="s">
        <v>977</v>
      </c>
      <c r="G367" s="278" t="s">
        <v>978</v>
      </c>
      <c r="H367" s="224"/>
      <c r="I367" s="224"/>
      <c r="J367" s="224"/>
      <c r="K367" s="263" t="s">
        <v>173</v>
      </c>
      <c r="L367" s="263" t="s">
        <v>173</v>
      </c>
      <c r="M367" s="234"/>
      <c r="N367" s="357" t="s">
        <v>86</v>
      </c>
      <c r="O367" s="357" t="s">
        <v>86</v>
      </c>
      <c r="P367" s="357" t="s">
        <v>86</v>
      </c>
      <c r="Q367" s="357" t="s">
        <v>86</v>
      </c>
      <c r="R367" s="357" t="s">
        <v>86</v>
      </c>
      <c r="S367" s="137"/>
      <c r="T367" s="137"/>
      <c r="U367" s="137"/>
      <c r="V367" s="106"/>
      <c r="W367" s="106"/>
      <c r="X367" s="106"/>
      <c r="Y367" s="106"/>
      <c r="Z367" s="106"/>
      <c r="AA367" s="106"/>
      <c r="AB367" s="106"/>
      <c r="AC367" s="106"/>
      <c r="AD367" s="106"/>
      <c r="AE367" s="110"/>
      <c r="AF367" s="110"/>
      <c r="AG367" s="110"/>
    </row>
    <row r="368">
      <c r="A368" s="106"/>
      <c r="B368" s="127">
        <f t="shared" si="4"/>
        <v>365</v>
      </c>
      <c r="C368" s="229" t="s">
        <v>881</v>
      </c>
      <c r="D368" s="252" t="s">
        <v>1142</v>
      </c>
      <c r="E368" s="230"/>
      <c r="F368" s="300"/>
      <c r="G368" s="278" t="s">
        <v>595</v>
      </c>
      <c r="H368" s="224"/>
      <c r="I368" s="224"/>
      <c r="J368" s="224"/>
      <c r="K368" s="263" t="s">
        <v>173</v>
      </c>
      <c r="L368" s="263" t="s">
        <v>173</v>
      </c>
      <c r="M368" s="234"/>
      <c r="N368" s="357" t="s">
        <v>86</v>
      </c>
      <c r="O368" s="357" t="s">
        <v>86</v>
      </c>
      <c r="P368" s="357" t="s">
        <v>86</v>
      </c>
      <c r="Q368" s="357" t="s">
        <v>86</v>
      </c>
      <c r="R368" s="357" t="s">
        <v>86</v>
      </c>
      <c r="S368" s="137"/>
      <c r="T368" s="137"/>
      <c r="U368" s="137"/>
      <c r="V368" s="106"/>
      <c r="W368" s="106"/>
      <c r="X368" s="106"/>
      <c r="Y368" s="106"/>
      <c r="Z368" s="106"/>
      <c r="AA368" s="106"/>
      <c r="AB368" s="106"/>
      <c r="AC368" s="106"/>
      <c r="AD368" s="106"/>
      <c r="AE368" s="110"/>
      <c r="AF368" s="110"/>
      <c r="AG368" s="110"/>
    </row>
    <row r="369">
      <c r="A369" s="106"/>
      <c r="B369" s="127">
        <f t="shared" si="4"/>
        <v>366</v>
      </c>
      <c r="C369" s="229" t="s">
        <v>881</v>
      </c>
      <c r="D369" s="252" t="s">
        <v>1142</v>
      </c>
      <c r="E369" s="230"/>
      <c r="F369" s="300"/>
      <c r="G369" s="278" t="s">
        <v>596</v>
      </c>
      <c r="H369" s="224"/>
      <c r="I369" s="224"/>
      <c r="J369" s="224"/>
      <c r="K369" s="263" t="s">
        <v>173</v>
      </c>
      <c r="L369" s="263" t="s">
        <v>173</v>
      </c>
      <c r="M369" s="234"/>
      <c r="N369" s="357" t="s">
        <v>86</v>
      </c>
      <c r="O369" s="357" t="s">
        <v>86</v>
      </c>
      <c r="P369" s="357" t="s">
        <v>86</v>
      </c>
      <c r="Q369" s="357" t="s">
        <v>86</v>
      </c>
      <c r="R369" s="357" t="s">
        <v>86</v>
      </c>
      <c r="S369" s="137"/>
      <c r="T369" s="137"/>
      <c r="U369" s="137"/>
      <c r="V369" s="106"/>
      <c r="W369" s="106"/>
      <c r="X369" s="106"/>
      <c r="Y369" s="106"/>
      <c r="Z369" s="106"/>
      <c r="AA369" s="106"/>
      <c r="AB369" s="106"/>
      <c r="AC369" s="106"/>
      <c r="AD369" s="106"/>
      <c r="AE369" s="110"/>
      <c r="AF369" s="110"/>
      <c r="AG369" s="110"/>
    </row>
    <row r="370">
      <c r="A370" s="106"/>
      <c r="B370" s="127">
        <f t="shared" si="4"/>
        <v>367</v>
      </c>
      <c r="C370" s="229" t="s">
        <v>881</v>
      </c>
      <c r="D370" s="252" t="s">
        <v>1142</v>
      </c>
      <c r="E370" s="230"/>
      <c r="F370" s="300"/>
      <c r="G370" s="278" t="s">
        <v>597</v>
      </c>
      <c r="H370" s="224"/>
      <c r="I370" s="224"/>
      <c r="J370" s="224"/>
      <c r="K370" s="263" t="s">
        <v>173</v>
      </c>
      <c r="L370" s="263" t="s">
        <v>173</v>
      </c>
      <c r="M370" s="234"/>
      <c r="N370" s="357" t="s">
        <v>86</v>
      </c>
      <c r="O370" s="357" t="s">
        <v>86</v>
      </c>
      <c r="P370" s="357" t="s">
        <v>86</v>
      </c>
      <c r="Q370" s="357" t="s">
        <v>86</v>
      </c>
      <c r="R370" s="357" t="s">
        <v>86</v>
      </c>
      <c r="S370" s="137"/>
      <c r="T370" s="137"/>
      <c r="U370" s="137"/>
      <c r="V370" s="106"/>
      <c r="W370" s="106"/>
      <c r="X370" s="106"/>
      <c r="Y370" s="106"/>
      <c r="Z370" s="106"/>
      <c r="AA370" s="106"/>
      <c r="AB370" s="106"/>
      <c r="AC370" s="106"/>
      <c r="AD370" s="106"/>
      <c r="AE370" s="110"/>
      <c r="AF370" s="110"/>
      <c r="AG370" s="110"/>
    </row>
    <row r="371">
      <c r="A371" s="106"/>
      <c r="B371" s="127">
        <f t="shared" si="4"/>
        <v>368</v>
      </c>
      <c r="C371" s="229" t="s">
        <v>881</v>
      </c>
      <c r="D371" s="252" t="s">
        <v>1142</v>
      </c>
      <c r="E371" s="230"/>
      <c r="F371" s="300"/>
      <c r="G371" s="278" t="s">
        <v>598</v>
      </c>
      <c r="H371" s="224"/>
      <c r="I371" s="224"/>
      <c r="J371" s="224"/>
      <c r="K371" s="263" t="s">
        <v>173</v>
      </c>
      <c r="L371" s="263" t="s">
        <v>173</v>
      </c>
      <c r="M371" s="234"/>
      <c r="N371" s="357" t="s">
        <v>86</v>
      </c>
      <c r="O371" s="357" t="s">
        <v>86</v>
      </c>
      <c r="P371" s="357" t="s">
        <v>86</v>
      </c>
      <c r="Q371" s="357" t="s">
        <v>86</v>
      </c>
      <c r="R371" s="357" t="s">
        <v>86</v>
      </c>
      <c r="S371" s="137"/>
      <c r="T371" s="137"/>
      <c r="U371" s="137"/>
      <c r="V371" s="106"/>
      <c r="W371" s="106"/>
      <c r="X371" s="106"/>
      <c r="Y371" s="106"/>
      <c r="Z371" s="106"/>
      <c r="AA371" s="106"/>
      <c r="AB371" s="106"/>
      <c r="AC371" s="106"/>
      <c r="AD371" s="106"/>
      <c r="AE371" s="110"/>
      <c r="AF371" s="110"/>
      <c r="AG371" s="110"/>
    </row>
    <row r="372">
      <c r="A372" s="106"/>
      <c r="B372" s="127">
        <f t="shared" si="4"/>
        <v>369</v>
      </c>
      <c r="C372" s="229" t="s">
        <v>881</v>
      </c>
      <c r="D372" s="252" t="s">
        <v>1142</v>
      </c>
      <c r="E372" s="230"/>
      <c r="F372" s="300"/>
      <c r="G372" s="278" t="s">
        <v>979</v>
      </c>
      <c r="H372" s="224"/>
      <c r="I372" s="224"/>
      <c r="J372" s="224"/>
      <c r="K372" s="263" t="s">
        <v>173</v>
      </c>
      <c r="L372" s="263" t="s">
        <v>173</v>
      </c>
      <c r="M372" s="234"/>
      <c r="N372" s="357" t="s">
        <v>86</v>
      </c>
      <c r="O372" s="357" t="s">
        <v>86</v>
      </c>
      <c r="P372" s="357" t="s">
        <v>86</v>
      </c>
      <c r="Q372" s="357" t="s">
        <v>86</v>
      </c>
      <c r="R372" s="357" t="s">
        <v>86</v>
      </c>
      <c r="S372" s="137"/>
      <c r="T372" s="137"/>
      <c r="U372" s="137"/>
      <c r="V372" s="106"/>
      <c r="W372" s="106"/>
      <c r="X372" s="106"/>
      <c r="Y372" s="106"/>
      <c r="Z372" s="106"/>
      <c r="AA372" s="106"/>
      <c r="AB372" s="106"/>
      <c r="AC372" s="106"/>
      <c r="AD372" s="106"/>
      <c r="AE372" s="110"/>
      <c r="AF372" s="110"/>
      <c r="AG372" s="110"/>
    </row>
    <row r="373">
      <c r="A373" s="106"/>
      <c r="B373" s="127">
        <f t="shared" si="4"/>
        <v>370</v>
      </c>
      <c r="C373" s="229" t="s">
        <v>881</v>
      </c>
      <c r="D373" s="252" t="s">
        <v>1142</v>
      </c>
      <c r="E373" s="230"/>
      <c r="F373" s="300"/>
      <c r="G373" s="278" t="s">
        <v>601</v>
      </c>
      <c r="H373" s="224"/>
      <c r="I373" s="224"/>
      <c r="J373" s="224"/>
      <c r="K373" s="263" t="s">
        <v>173</v>
      </c>
      <c r="L373" s="263" t="s">
        <v>173</v>
      </c>
      <c r="M373" s="234"/>
      <c r="N373" s="357" t="s">
        <v>86</v>
      </c>
      <c r="O373" s="357" t="s">
        <v>86</v>
      </c>
      <c r="P373" s="357" t="s">
        <v>86</v>
      </c>
      <c r="Q373" s="357" t="s">
        <v>86</v>
      </c>
      <c r="R373" s="357" t="s">
        <v>86</v>
      </c>
      <c r="S373" s="137"/>
      <c r="T373" s="137"/>
      <c r="U373" s="137"/>
      <c r="V373" s="106"/>
      <c r="W373" s="106"/>
      <c r="X373" s="106"/>
      <c r="Y373" s="106"/>
      <c r="Z373" s="106"/>
      <c r="AA373" s="106"/>
      <c r="AB373" s="106"/>
      <c r="AC373" s="106"/>
      <c r="AD373" s="106"/>
      <c r="AE373" s="110"/>
      <c r="AF373" s="110"/>
      <c r="AG373" s="110"/>
    </row>
    <row r="374">
      <c r="A374" s="106"/>
      <c r="B374" s="127">
        <f t="shared" si="4"/>
        <v>371</v>
      </c>
      <c r="C374" s="229" t="s">
        <v>881</v>
      </c>
      <c r="D374" s="252" t="s">
        <v>1142</v>
      </c>
      <c r="E374" s="230"/>
      <c r="F374" s="300"/>
      <c r="G374" s="278" t="s">
        <v>980</v>
      </c>
      <c r="H374" s="224"/>
      <c r="I374" s="224"/>
      <c r="J374" s="224"/>
      <c r="K374" s="263" t="s">
        <v>173</v>
      </c>
      <c r="L374" s="263" t="s">
        <v>173</v>
      </c>
      <c r="M374" s="234"/>
      <c r="N374" s="357" t="s">
        <v>86</v>
      </c>
      <c r="O374" s="357" t="s">
        <v>86</v>
      </c>
      <c r="P374" s="357" t="s">
        <v>86</v>
      </c>
      <c r="Q374" s="357" t="s">
        <v>86</v>
      </c>
      <c r="R374" s="357" t="s">
        <v>86</v>
      </c>
      <c r="S374" s="137"/>
      <c r="T374" s="137"/>
      <c r="U374" s="137"/>
      <c r="V374" s="106"/>
      <c r="W374" s="106"/>
      <c r="X374" s="106"/>
      <c r="Y374" s="106"/>
      <c r="Z374" s="106"/>
      <c r="AA374" s="106"/>
      <c r="AB374" s="106"/>
      <c r="AC374" s="106"/>
      <c r="AD374" s="106"/>
      <c r="AE374" s="110"/>
      <c r="AF374" s="110"/>
      <c r="AG374" s="110"/>
    </row>
    <row r="375">
      <c r="A375" s="106"/>
      <c r="B375" s="127">
        <f t="shared" si="4"/>
        <v>372</v>
      </c>
      <c r="C375" s="229" t="s">
        <v>881</v>
      </c>
      <c r="D375" s="252" t="s">
        <v>1142</v>
      </c>
      <c r="E375" s="230"/>
      <c r="F375" s="300"/>
      <c r="G375" s="278" t="s">
        <v>981</v>
      </c>
      <c r="H375" s="224"/>
      <c r="I375" s="224"/>
      <c r="J375" s="224"/>
      <c r="K375" s="263" t="s">
        <v>173</v>
      </c>
      <c r="L375" s="263" t="s">
        <v>173</v>
      </c>
      <c r="M375" s="234"/>
      <c r="N375" s="357" t="s">
        <v>86</v>
      </c>
      <c r="O375" s="357" t="s">
        <v>86</v>
      </c>
      <c r="P375" s="357" t="s">
        <v>86</v>
      </c>
      <c r="Q375" s="357" t="s">
        <v>86</v>
      </c>
      <c r="R375" s="357" t="s">
        <v>86</v>
      </c>
      <c r="S375" s="137"/>
      <c r="T375" s="137"/>
      <c r="U375" s="137"/>
      <c r="V375" s="106"/>
      <c r="W375" s="106"/>
      <c r="X375" s="106"/>
      <c r="Y375" s="106"/>
      <c r="Z375" s="106"/>
      <c r="AA375" s="106"/>
      <c r="AB375" s="106"/>
      <c r="AC375" s="106"/>
      <c r="AD375" s="106"/>
      <c r="AE375" s="110"/>
      <c r="AF375" s="110"/>
      <c r="AG375" s="110"/>
    </row>
    <row r="376">
      <c r="A376" s="106"/>
      <c r="B376" s="127">
        <f t="shared" si="4"/>
        <v>373</v>
      </c>
      <c r="C376" s="229" t="s">
        <v>881</v>
      </c>
      <c r="D376" s="252" t="s">
        <v>1142</v>
      </c>
      <c r="E376" s="230"/>
      <c r="F376" s="300"/>
      <c r="G376" s="278" t="s">
        <v>609</v>
      </c>
      <c r="H376" s="224"/>
      <c r="I376" s="224"/>
      <c r="J376" s="224"/>
      <c r="K376" s="263" t="s">
        <v>173</v>
      </c>
      <c r="L376" s="263" t="s">
        <v>173</v>
      </c>
      <c r="M376" s="234"/>
      <c r="N376" s="357" t="s">
        <v>86</v>
      </c>
      <c r="O376" s="357" t="s">
        <v>86</v>
      </c>
      <c r="P376" s="357" t="s">
        <v>86</v>
      </c>
      <c r="Q376" s="357" t="s">
        <v>86</v>
      </c>
      <c r="R376" s="357" t="s">
        <v>86</v>
      </c>
      <c r="S376" s="137"/>
      <c r="T376" s="137"/>
      <c r="U376" s="137"/>
      <c r="V376" s="106"/>
      <c r="W376" s="106"/>
      <c r="X376" s="106"/>
      <c r="Y376" s="106"/>
      <c r="Z376" s="106"/>
      <c r="AA376" s="106"/>
      <c r="AB376" s="106"/>
      <c r="AC376" s="106"/>
      <c r="AD376" s="106"/>
      <c r="AE376" s="110"/>
      <c r="AF376" s="110"/>
      <c r="AG376" s="110"/>
    </row>
    <row r="377">
      <c r="A377" s="106"/>
      <c r="B377" s="127">
        <f t="shared" si="4"/>
        <v>374</v>
      </c>
      <c r="C377" s="229" t="s">
        <v>881</v>
      </c>
      <c r="D377" s="252" t="s">
        <v>1142</v>
      </c>
      <c r="E377" s="239"/>
      <c r="F377" s="301"/>
      <c r="G377" s="278" t="s">
        <v>982</v>
      </c>
      <c r="H377" s="224"/>
      <c r="I377" s="224"/>
      <c r="J377" s="224"/>
      <c r="K377" s="263" t="s">
        <v>173</v>
      </c>
      <c r="L377" s="263" t="s">
        <v>173</v>
      </c>
      <c r="M377" s="234"/>
      <c r="N377" s="357" t="s">
        <v>86</v>
      </c>
      <c r="O377" s="357" t="s">
        <v>86</v>
      </c>
      <c r="P377" s="357" t="s">
        <v>86</v>
      </c>
      <c r="Q377" s="357" t="s">
        <v>86</v>
      </c>
      <c r="R377" s="357" t="s">
        <v>86</v>
      </c>
      <c r="S377" s="137"/>
      <c r="T377" s="137"/>
      <c r="U377" s="137"/>
      <c r="V377" s="106"/>
      <c r="W377" s="106"/>
      <c r="X377" s="106"/>
      <c r="Y377" s="106"/>
      <c r="Z377" s="106"/>
      <c r="AA377" s="106"/>
      <c r="AB377" s="106"/>
      <c r="AC377" s="106"/>
      <c r="AD377" s="106"/>
      <c r="AE377" s="110"/>
      <c r="AF377" s="110"/>
      <c r="AG377" s="110"/>
    </row>
    <row r="378">
      <c r="A378" s="106"/>
      <c r="B378" s="127">
        <f t="shared" si="4"/>
        <v>375</v>
      </c>
      <c r="C378" s="229" t="s">
        <v>881</v>
      </c>
      <c r="D378" s="252" t="s">
        <v>1142</v>
      </c>
      <c r="E378" s="302" t="s">
        <v>983</v>
      </c>
      <c r="F378" s="303" t="s">
        <v>984</v>
      </c>
      <c r="G378" s="224"/>
      <c r="H378" s="224"/>
      <c r="I378" s="224"/>
      <c r="J378" s="224"/>
      <c r="K378" s="263" t="s">
        <v>173</v>
      </c>
      <c r="L378" s="263" t="s">
        <v>173</v>
      </c>
      <c r="M378" s="234"/>
      <c r="N378" s="357" t="s">
        <v>86</v>
      </c>
      <c r="O378" s="357" t="s">
        <v>86</v>
      </c>
      <c r="P378" s="357" t="s">
        <v>86</v>
      </c>
      <c r="Q378" s="357" t="s">
        <v>86</v>
      </c>
      <c r="R378" s="357" t="s">
        <v>86</v>
      </c>
      <c r="S378" s="137"/>
      <c r="T378" s="137"/>
      <c r="U378" s="137"/>
      <c r="V378" s="106"/>
      <c r="W378" s="106"/>
      <c r="X378" s="106"/>
      <c r="Y378" s="106"/>
      <c r="Z378" s="106"/>
      <c r="AA378" s="106"/>
      <c r="AB378" s="106"/>
      <c r="AC378" s="106"/>
      <c r="AD378" s="106"/>
      <c r="AE378" s="110"/>
      <c r="AF378" s="110"/>
      <c r="AG378" s="110"/>
    </row>
    <row r="379">
      <c r="A379" s="106"/>
      <c r="B379" s="127">
        <f t="shared" si="4"/>
        <v>376</v>
      </c>
      <c r="C379" s="229" t="s">
        <v>881</v>
      </c>
      <c r="D379" s="252" t="s">
        <v>1142</v>
      </c>
      <c r="E379" s="239"/>
      <c r="F379" s="303" t="s">
        <v>985</v>
      </c>
      <c r="G379" s="224"/>
      <c r="H379" s="224"/>
      <c r="I379" s="224"/>
      <c r="J379" s="224"/>
      <c r="K379" s="263" t="s">
        <v>173</v>
      </c>
      <c r="L379" s="263" t="s">
        <v>173</v>
      </c>
      <c r="M379" s="234"/>
      <c r="N379" s="357" t="s">
        <v>86</v>
      </c>
      <c r="O379" s="357" t="s">
        <v>86</v>
      </c>
      <c r="P379" s="357" t="s">
        <v>86</v>
      </c>
      <c r="Q379" s="357" t="s">
        <v>86</v>
      </c>
      <c r="R379" s="357" t="s">
        <v>86</v>
      </c>
      <c r="S379" s="137"/>
      <c r="T379" s="137"/>
      <c r="U379" s="137"/>
      <c r="V379" s="106"/>
      <c r="W379" s="106"/>
      <c r="X379" s="106"/>
      <c r="Y379" s="106"/>
      <c r="Z379" s="106"/>
      <c r="AA379" s="106"/>
      <c r="AB379" s="106"/>
      <c r="AC379" s="106"/>
      <c r="AD379" s="106"/>
      <c r="AE379" s="110"/>
      <c r="AF379" s="110"/>
      <c r="AG379" s="110"/>
    </row>
    <row r="380">
      <c r="A380" s="106"/>
      <c r="B380" s="127">
        <f t="shared" si="4"/>
        <v>377</v>
      </c>
      <c r="C380" s="229" t="s">
        <v>881</v>
      </c>
      <c r="D380" s="252" t="s">
        <v>1142</v>
      </c>
      <c r="E380" s="288" t="s">
        <v>986</v>
      </c>
      <c r="F380" s="299" t="s">
        <v>987</v>
      </c>
      <c r="G380" s="297" t="s">
        <v>988</v>
      </c>
      <c r="H380" s="276" t="s">
        <v>989</v>
      </c>
      <c r="I380" s="224"/>
      <c r="J380" s="224"/>
      <c r="K380" s="263" t="s">
        <v>990</v>
      </c>
      <c r="L380" s="263" t="s">
        <v>991</v>
      </c>
      <c r="M380" s="234"/>
      <c r="N380" s="357" t="s">
        <v>86</v>
      </c>
      <c r="O380" s="357" t="s">
        <v>86</v>
      </c>
      <c r="P380" s="357" t="s">
        <v>86</v>
      </c>
      <c r="Q380" s="357" t="s">
        <v>86</v>
      </c>
      <c r="R380" s="357" t="s">
        <v>86</v>
      </c>
      <c r="S380" s="137"/>
      <c r="T380" s="137"/>
      <c r="U380" s="137"/>
      <c r="V380" s="106"/>
      <c r="W380" s="106"/>
      <c r="X380" s="106"/>
      <c r="Y380" s="106"/>
      <c r="Z380" s="106"/>
      <c r="AA380" s="106"/>
      <c r="AB380" s="106"/>
      <c r="AC380" s="106"/>
      <c r="AD380" s="106"/>
      <c r="AE380" s="110"/>
      <c r="AF380" s="110"/>
      <c r="AG380" s="110"/>
    </row>
    <row r="381">
      <c r="A381" s="106"/>
      <c r="B381" s="127">
        <f t="shared" si="4"/>
        <v>378</v>
      </c>
      <c r="C381" s="229" t="s">
        <v>881</v>
      </c>
      <c r="D381" s="252" t="s">
        <v>1142</v>
      </c>
      <c r="E381" s="304"/>
      <c r="F381" s="300"/>
      <c r="G381" s="239"/>
      <c r="H381" s="276" t="s">
        <v>992</v>
      </c>
      <c r="I381" s="224"/>
      <c r="J381" s="224"/>
      <c r="K381" s="263" t="s">
        <v>173</v>
      </c>
      <c r="L381" s="263" t="s">
        <v>173</v>
      </c>
      <c r="M381" s="234"/>
      <c r="N381" s="357" t="s">
        <v>86</v>
      </c>
      <c r="O381" s="357" t="s">
        <v>86</v>
      </c>
      <c r="P381" s="357" t="s">
        <v>86</v>
      </c>
      <c r="Q381" s="357" t="s">
        <v>86</v>
      </c>
      <c r="R381" s="357" t="s">
        <v>86</v>
      </c>
      <c r="S381" s="137"/>
      <c r="T381" s="137"/>
      <c r="U381" s="137"/>
      <c r="V381" s="106"/>
      <c r="W381" s="106"/>
      <c r="X381" s="106"/>
      <c r="Y381" s="106"/>
      <c r="Z381" s="106"/>
      <c r="AA381" s="106"/>
      <c r="AB381" s="106"/>
      <c r="AC381" s="106"/>
      <c r="AD381" s="106"/>
      <c r="AE381" s="110"/>
      <c r="AF381" s="110"/>
      <c r="AG381" s="110"/>
    </row>
    <row r="382">
      <c r="A382" s="106"/>
      <c r="B382" s="127">
        <f t="shared" si="4"/>
        <v>379</v>
      </c>
      <c r="C382" s="229" t="s">
        <v>881</v>
      </c>
      <c r="D382" s="252" t="s">
        <v>1142</v>
      </c>
      <c r="E382" s="304"/>
      <c r="F382" s="300"/>
      <c r="G382" s="272" t="s">
        <v>641</v>
      </c>
      <c r="H382" s="276" t="s">
        <v>989</v>
      </c>
      <c r="I382" s="224"/>
      <c r="J382" s="224"/>
      <c r="K382" s="263" t="s">
        <v>173</v>
      </c>
      <c r="L382" s="263" t="s">
        <v>173</v>
      </c>
      <c r="M382" s="234"/>
      <c r="N382" s="357" t="s">
        <v>86</v>
      </c>
      <c r="O382" s="357" t="s">
        <v>86</v>
      </c>
      <c r="P382" s="357" t="s">
        <v>86</v>
      </c>
      <c r="Q382" s="357" t="s">
        <v>86</v>
      </c>
      <c r="R382" s="357" t="s">
        <v>86</v>
      </c>
      <c r="S382" s="137"/>
      <c r="T382" s="137"/>
      <c r="U382" s="137"/>
      <c r="V382" s="106"/>
      <c r="W382" s="106"/>
      <c r="X382" s="106"/>
      <c r="Y382" s="106"/>
      <c r="Z382" s="106"/>
      <c r="AA382" s="106"/>
      <c r="AB382" s="106"/>
      <c r="AC382" s="106"/>
      <c r="AD382" s="106"/>
      <c r="AE382" s="110"/>
      <c r="AF382" s="110"/>
      <c r="AG382" s="110"/>
    </row>
    <row r="383">
      <c r="A383" s="106"/>
      <c r="B383" s="127">
        <f t="shared" si="4"/>
        <v>380</v>
      </c>
      <c r="C383" s="229" t="s">
        <v>881</v>
      </c>
      <c r="D383" s="252" t="s">
        <v>1142</v>
      </c>
      <c r="E383" s="304"/>
      <c r="F383" s="301"/>
      <c r="G383" s="239"/>
      <c r="H383" s="276" t="s">
        <v>992</v>
      </c>
      <c r="I383" s="224"/>
      <c r="J383" s="224"/>
      <c r="K383" s="263" t="s">
        <v>173</v>
      </c>
      <c r="L383" s="263" t="s">
        <v>173</v>
      </c>
      <c r="M383" s="234"/>
      <c r="N383" s="357" t="s">
        <v>86</v>
      </c>
      <c r="O383" s="357" t="s">
        <v>86</v>
      </c>
      <c r="P383" s="357" t="s">
        <v>86</v>
      </c>
      <c r="Q383" s="357" t="s">
        <v>86</v>
      </c>
      <c r="R383" s="357" t="s">
        <v>86</v>
      </c>
      <c r="S383" s="137"/>
      <c r="T383" s="137"/>
      <c r="U383" s="137"/>
      <c r="V383" s="106"/>
      <c r="W383" s="106"/>
      <c r="X383" s="106"/>
      <c r="Y383" s="106"/>
      <c r="Z383" s="106"/>
      <c r="AA383" s="106"/>
      <c r="AB383" s="106"/>
      <c r="AC383" s="106"/>
      <c r="AD383" s="106"/>
      <c r="AE383" s="110"/>
      <c r="AF383" s="110"/>
      <c r="AG383" s="110"/>
    </row>
    <row r="384">
      <c r="A384" s="106"/>
      <c r="B384" s="127">
        <f t="shared" si="4"/>
        <v>381</v>
      </c>
      <c r="C384" s="229" t="s">
        <v>881</v>
      </c>
      <c r="D384" s="252" t="s">
        <v>1142</v>
      </c>
      <c r="E384" s="304"/>
      <c r="F384" s="305" t="s">
        <v>993</v>
      </c>
      <c r="G384" s="297" t="s">
        <v>988</v>
      </c>
      <c r="H384" s="276" t="s">
        <v>989</v>
      </c>
      <c r="I384" s="224"/>
      <c r="J384" s="224"/>
      <c r="K384" s="263" t="s">
        <v>173</v>
      </c>
      <c r="L384" s="263" t="s">
        <v>173</v>
      </c>
      <c r="M384" s="234"/>
      <c r="N384" s="357" t="s">
        <v>86</v>
      </c>
      <c r="O384" s="357" t="s">
        <v>86</v>
      </c>
      <c r="P384" s="357" t="s">
        <v>86</v>
      </c>
      <c r="Q384" s="357" t="s">
        <v>86</v>
      </c>
      <c r="R384" s="357" t="s">
        <v>86</v>
      </c>
      <c r="S384" s="137"/>
      <c r="T384" s="137"/>
      <c r="U384" s="137"/>
      <c r="V384" s="106"/>
      <c r="W384" s="106"/>
      <c r="X384" s="106"/>
      <c r="Y384" s="106"/>
      <c r="Z384" s="106"/>
      <c r="AA384" s="106"/>
      <c r="AB384" s="106"/>
      <c r="AC384" s="106"/>
      <c r="AD384" s="106"/>
      <c r="AE384" s="110"/>
      <c r="AF384" s="110"/>
      <c r="AG384" s="110"/>
    </row>
    <row r="385">
      <c r="A385" s="106"/>
      <c r="B385" s="127">
        <f t="shared" si="4"/>
        <v>382</v>
      </c>
      <c r="C385" s="229" t="s">
        <v>881</v>
      </c>
      <c r="D385" s="252" t="s">
        <v>1142</v>
      </c>
      <c r="E385" s="304"/>
      <c r="F385" s="300"/>
      <c r="G385" s="239"/>
      <c r="H385" s="276" t="s">
        <v>992</v>
      </c>
      <c r="I385" s="224"/>
      <c r="J385" s="224"/>
      <c r="K385" s="263" t="s">
        <v>173</v>
      </c>
      <c r="L385" s="263" t="s">
        <v>173</v>
      </c>
      <c r="M385" s="234"/>
      <c r="N385" s="357" t="s">
        <v>86</v>
      </c>
      <c r="O385" s="357" t="s">
        <v>86</v>
      </c>
      <c r="P385" s="357" t="s">
        <v>86</v>
      </c>
      <c r="Q385" s="357" t="s">
        <v>86</v>
      </c>
      <c r="R385" s="357" t="s">
        <v>86</v>
      </c>
      <c r="S385" s="137"/>
      <c r="T385" s="137"/>
      <c r="U385" s="137"/>
      <c r="V385" s="106"/>
      <c r="W385" s="106"/>
      <c r="X385" s="106"/>
      <c r="Y385" s="106"/>
      <c r="Z385" s="106"/>
      <c r="AA385" s="106"/>
      <c r="AB385" s="106"/>
      <c r="AC385" s="106"/>
      <c r="AD385" s="106"/>
      <c r="AE385" s="110"/>
      <c r="AF385" s="110"/>
      <c r="AG385" s="110"/>
    </row>
    <row r="386">
      <c r="A386" s="106"/>
      <c r="B386" s="127">
        <f t="shared" si="4"/>
        <v>383</v>
      </c>
      <c r="C386" s="229" t="s">
        <v>881</v>
      </c>
      <c r="D386" s="252" t="s">
        <v>1142</v>
      </c>
      <c r="E386" s="304"/>
      <c r="F386" s="300"/>
      <c r="G386" s="272" t="s">
        <v>641</v>
      </c>
      <c r="H386" s="276" t="s">
        <v>989</v>
      </c>
      <c r="I386" s="224"/>
      <c r="J386" s="224"/>
      <c r="K386" s="263" t="s">
        <v>173</v>
      </c>
      <c r="L386" s="263" t="s">
        <v>173</v>
      </c>
      <c r="M386" s="234"/>
      <c r="N386" s="357" t="s">
        <v>86</v>
      </c>
      <c r="O386" s="357" t="s">
        <v>86</v>
      </c>
      <c r="P386" s="357" t="s">
        <v>86</v>
      </c>
      <c r="Q386" s="357" t="s">
        <v>86</v>
      </c>
      <c r="R386" s="357" t="s">
        <v>86</v>
      </c>
      <c r="S386" s="137"/>
      <c r="T386" s="137"/>
      <c r="U386" s="137"/>
      <c r="V386" s="106"/>
      <c r="W386" s="106"/>
      <c r="X386" s="106"/>
      <c r="Y386" s="106"/>
      <c r="Z386" s="106"/>
      <c r="AA386" s="106"/>
      <c r="AB386" s="106"/>
      <c r="AC386" s="106"/>
      <c r="AD386" s="106"/>
      <c r="AE386" s="110"/>
      <c r="AF386" s="110"/>
      <c r="AG386" s="110"/>
    </row>
    <row r="387">
      <c r="A387" s="106"/>
      <c r="B387" s="127">
        <f t="shared" si="4"/>
        <v>384</v>
      </c>
      <c r="C387" s="229" t="s">
        <v>881</v>
      </c>
      <c r="D387" s="252" t="s">
        <v>1142</v>
      </c>
      <c r="E387" s="304"/>
      <c r="F387" s="300"/>
      <c r="G387" s="239"/>
      <c r="H387" s="276" t="s">
        <v>992</v>
      </c>
      <c r="I387" s="224"/>
      <c r="J387" s="224"/>
      <c r="K387" s="263" t="s">
        <v>173</v>
      </c>
      <c r="L387" s="263" t="s">
        <v>173</v>
      </c>
      <c r="M387" s="234"/>
      <c r="N387" s="357" t="s">
        <v>86</v>
      </c>
      <c r="O387" s="357" t="s">
        <v>86</v>
      </c>
      <c r="P387" s="357" t="s">
        <v>86</v>
      </c>
      <c r="Q387" s="357" t="s">
        <v>86</v>
      </c>
      <c r="R387" s="357" t="s">
        <v>86</v>
      </c>
      <c r="S387" s="137"/>
      <c r="T387" s="137"/>
      <c r="U387" s="137"/>
      <c r="V387" s="106"/>
      <c r="W387" s="106"/>
      <c r="X387" s="106"/>
      <c r="Y387" s="106"/>
      <c r="Z387" s="106"/>
      <c r="AA387" s="106"/>
      <c r="AB387" s="106"/>
      <c r="AC387" s="106"/>
      <c r="AD387" s="106"/>
      <c r="AE387" s="110"/>
      <c r="AF387" s="110"/>
      <c r="AG387" s="110"/>
    </row>
    <row r="388">
      <c r="A388" s="106"/>
      <c r="B388" s="127">
        <f t="shared" si="4"/>
        <v>385</v>
      </c>
      <c r="C388" s="229" t="s">
        <v>881</v>
      </c>
      <c r="D388" s="252" t="s">
        <v>1142</v>
      </c>
      <c r="E388" s="306"/>
      <c r="F388" s="299" t="s">
        <v>987</v>
      </c>
      <c r="G388" s="307">
        <v>0.0</v>
      </c>
      <c r="H388" s="224"/>
      <c r="I388" s="224"/>
      <c r="J388" s="224"/>
      <c r="K388" s="263" t="s">
        <v>173</v>
      </c>
      <c r="L388" s="263" t="s">
        <v>173</v>
      </c>
      <c r="M388" s="234"/>
      <c r="N388" s="357" t="s">
        <v>86</v>
      </c>
      <c r="O388" s="357" t="s">
        <v>86</v>
      </c>
      <c r="P388" s="357" t="s">
        <v>86</v>
      </c>
      <c r="Q388" s="357" t="s">
        <v>86</v>
      </c>
      <c r="R388" s="357" t="s">
        <v>86</v>
      </c>
      <c r="S388" s="137"/>
      <c r="T388" s="137"/>
      <c r="U388" s="137"/>
      <c r="V388" s="106"/>
      <c r="W388" s="106"/>
      <c r="X388" s="106"/>
      <c r="Y388" s="106"/>
      <c r="Z388" s="106"/>
      <c r="AA388" s="106"/>
      <c r="AB388" s="106"/>
      <c r="AC388" s="106"/>
      <c r="AD388" s="106"/>
      <c r="AE388" s="110"/>
      <c r="AF388" s="110"/>
      <c r="AG388" s="110"/>
    </row>
    <row r="389">
      <c r="A389" s="106"/>
      <c r="B389" s="127">
        <f t="shared" si="4"/>
        <v>386</v>
      </c>
      <c r="C389" s="229" t="s">
        <v>881</v>
      </c>
      <c r="D389" s="252" t="s">
        <v>1142</v>
      </c>
      <c r="E389" s="306"/>
      <c r="F389" s="308"/>
      <c r="G389" s="309" t="s">
        <v>994</v>
      </c>
      <c r="H389" s="224"/>
      <c r="I389" s="224"/>
      <c r="J389" s="224"/>
      <c r="K389" s="263" t="s">
        <v>173</v>
      </c>
      <c r="L389" s="263" t="s">
        <v>173</v>
      </c>
      <c r="M389" s="234"/>
      <c r="N389" s="357" t="s">
        <v>86</v>
      </c>
      <c r="O389" s="357" t="s">
        <v>86</v>
      </c>
      <c r="P389" s="357" t="s">
        <v>86</v>
      </c>
      <c r="Q389" s="357" t="s">
        <v>86</v>
      </c>
      <c r="R389" s="357" t="s">
        <v>86</v>
      </c>
      <c r="S389" s="137"/>
      <c r="T389" s="137"/>
      <c r="U389" s="137"/>
      <c r="V389" s="106"/>
      <c r="W389" s="106"/>
      <c r="X389" s="106"/>
      <c r="Y389" s="106"/>
      <c r="Z389" s="106"/>
      <c r="AA389" s="106"/>
      <c r="AB389" s="106"/>
      <c r="AC389" s="106"/>
      <c r="AD389" s="106"/>
      <c r="AE389" s="110"/>
      <c r="AF389" s="110"/>
      <c r="AG389" s="110"/>
    </row>
    <row r="390">
      <c r="A390" s="106"/>
      <c r="B390" s="127">
        <f t="shared" si="4"/>
        <v>387</v>
      </c>
      <c r="C390" s="229" t="s">
        <v>881</v>
      </c>
      <c r="D390" s="252" t="s">
        <v>1142</v>
      </c>
      <c r="E390" s="306"/>
      <c r="F390" s="308"/>
      <c r="G390" s="309" t="s">
        <v>995</v>
      </c>
      <c r="H390" s="224"/>
      <c r="I390" s="224"/>
      <c r="J390" s="224"/>
      <c r="K390" s="263" t="s">
        <v>173</v>
      </c>
      <c r="L390" s="263" t="s">
        <v>173</v>
      </c>
      <c r="M390" s="234"/>
      <c r="N390" s="357" t="s">
        <v>86</v>
      </c>
      <c r="O390" s="357" t="s">
        <v>86</v>
      </c>
      <c r="P390" s="357" t="s">
        <v>86</v>
      </c>
      <c r="Q390" s="357" t="s">
        <v>86</v>
      </c>
      <c r="R390" s="357" t="s">
        <v>86</v>
      </c>
      <c r="S390" s="137"/>
      <c r="T390" s="137"/>
      <c r="U390" s="137"/>
      <c r="V390" s="106"/>
      <c r="W390" s="106"/>
      <c r="X390" s="106"/>
      <c r="Y390" s="106"/>
      <c r="Z390" s="106"/>
      <c r="AA390" s="106"/>
      <c r="AB390" s="106"/>
      <c r="AC390" s="106"/>
      <c r="AD390" s="106"/>
      <c r="AE390" s="110"/>
      <c r="AF390" s="110"/>
      <c r="AG390" s="110"/>
    </row>
    <row r="391">
      <c r="A391" s="106"/>
      <c r="B391" s="127">
        <f t="shared" si="4"/>
        <v>388</v>
      </c>
      <c r="C391" s="229" t="s">
        <v>881</v>
      </c>
      <c r="D391" s="252" t="s">
        <v>1142</v>
      </c>
      <c r="E391" s="306"/>
      <c r="F391" s="308"/>
      <c r="G391" s="277"/>
      <c r="H391" s="267" t="s">
        <v>1148</v>
      </c>
      <c r="I391" s="224"/>
      <c r="J391" s="224"/>
      <c r="K391" s="263" t="s">
        <v>173</v>
      </c>
      <c r="L391" s="263" t="s">
        <v>173</v>
      </c>
      <c r="M391" s="234"/>
      <c r="N391" s="357" t="s">
        <v>86</v>
      </c>
      <c r="O391" s="357" t="s">
        <v>86</v>
      </c>
      <c r="P391" s="357" t="s">
        <v>86</v>
      </c>
      <c r="Q391" s="357" t="s">
        <v>86</v>
      </c>
      <c r="R391" s="357" t="s">
        <v>86</v>
      </c>
      <c r="S391" s="137"/>
      <c r="T391" s="137"/>
      <c r="U391" s="137"/>
      <c r="V391" s="106"/>
      <c r="W391" s="106"/>
      <c r="X391" s="106"/>
      <c r="Y391" s="106"/>
      <c r="Z391" s="106"/>
      <c r="AA391" s="106"/>
      <c r="AB391" s="106"/>
      <c r="AC391" s="106"/>
      <c r="AD391" s="106"/>
      <c r="AE391" s="110"/>
      <c r="AF391" s="110"/>
      <c r="AG391" s="110"/>
    </row>
    <row r="392">
      <c r="A392" s="106"/>
      <c r="B392" s="127">
        <f t="shared" si="4"/>
        <v>389</v>
      </c>
      <c r="C392" s="229" t="s">
        <v>881</v>
      </c>
      <c r="D392" s="252" t="s">
        <v>1142</v>
      </c>
      <c r="E392" s="310"/>
      <c r="F392" s="365"/>
      <c r="G392" s="250" t="s">
        <v>997</v>
      </c>
      <c r="H392" s="267" t="s">
        <v>1149</v>
      </c>
      <c r="I392" s="224"/>
      <c r="J392" s="224"/>
      <c r="K392" s="263" t="s">
        <v>173</v>
      </c>
      <c r="L392" s="263" t="s">
        <v>173</v>
      </c>
      <c r="M392" s="234"/>
      <c r="N392" s="357" t="s">
        <v>86</v>
      </c>
      <c r="O392" s="357" t="s">
        <v>86</v>
      </c>
      <c r="P392" s="357" t="s">
        <v>86</v>
      </c>
      <c r="Q392" s="357" t="s">
        <v>86</v>
      </c>
      <c r="R392" s="357" t="s">
        <v>86</v>
      </c>
      <c r="S392" s="137"/>
      <c r="T392" s="137"/>
      <c r="U392" s="137"/>
      <c r="V392" s="106"/>
      <c r="W392" s="106"/>
      <c r="X392" s="106"/>
      <c r="Y392" s="106"/>
      <c r="Z392" s="106"/>
      <c r="AA392" s="106"/>
      <c r="AB392" s="106"/>
      <c r="AC392" s="106"/>
      <c r="AD392" s="106"/>
      <c r="AE392" s="110"/>
      <c r="AF392" s="110"/>
      <c r="AG392" s="110"/>
    </row>
    <row r="393">
      <c r="A393" s="106"/>
      <c r="B393" s="127">
        <f t="shared" si="4"/>
        <v>390</v>
      </c>
      <c r="C393" s="229" t="s">
        <v>881</v>
      </c>
      <c r="D393" s="252" t="s">
        <v>1142</v>
      </c>
      <c r="E393" s="366" t="s">
        <v>999</v>
      </c>
      <c r="F393" s="314" t="s">
        <v>1000</v>
      </c>
      <c r="G393" s="367">
        <v>0.0</v>
      </c>
      <c r="H393" s="267"/>
      <c r="I393" s="224"/>
      <c r="J393" s="224"/>
      <c r="K393" s="254" t="s">
        <v>1001</v>
      </c>
      <c r="L393" s="254" t="s">
        <v>1002</v>
      </c>
      <c r="M393" s="234"/>
      <c r="N393" s="357" t="s">
        <v>86</v>
      </c>
      <c r="O393" s="357" t="s">
        <v>86</v>
      </c>
      <c r="P393" s="357" t="s">
        <v>86</v>
      </c>
      <c r="Q393" s="357" t="s">
        <v>86</v>
      </c>
      <c r="R393" s="357" t="s">
        <v>86</v>
      </c>
      <c r="S393" s="137"/>
      <c r="T393" s="137"/>
      <c r="U393" s="137"/>
      <c r="V393" s="106"/>
      <c r="W393" s="106"/>
      <c r="X393" s="106"/>
      <c r="Y393" s="106"/>
      <c r="Z393" s="106"/>
      <c r="AA393" s="106"/>
      <c r="AB393" s="106"/>
      <c r="AC393" s="106"/>
      <c r="AD393" s="106"/>
      <c r="AE393" s="110"/>
      <c r="AF393" s="110"/>
      <c r="AG393" s="110"/>
    </row>
    <row r="394">
      <c r="A394" s="106"/>
      <c r="B394" s="127">
        <f t="shared" si="4"/>
        <v>391</v>
      </c>
      <c r="C394" s="229" t="s">
        <v>881</v>
      </c>
      <c r="D394" s="252" t="s">
        <v>1142</v>
      </c>
      <c r="E394" s="355"/>
      <c r="F394" s="312"/>
      <c r="G394" s="367">
        <v>0.08</v>
      </c>
      <c r="H394" s="267"/>
      <c r="I394" s="224"/>
      <c r="J394" s="224"/>
      <c r="K394" s="254" t="s">
        <v>173</v>
      </c>
      <c r="L394" s="254" t="s">
        <v>173</v>
      </c>
      <c r="M394" s="234"/>
      <c r="N394" s="357" t="s">
        <v>86</v>
      </c>
      <c r="O394" s="357" t="s">
        <v>86</v>
      </c>
      <c r="P394" s="357" t="s">
        <v>86</v>
      </c>
      <c r="Q394" s="357" t="s">
        <v>86</v>
      </c>
      <c r="R394" s="357" t="s">
        <v>86</v>
      </c>
      <c r="S394" s="137"/>
      <c r="T394" s="137"/>
      <c r="U394" s="137"/>
      <c r="V394" s="106"/>
      <c r="W394" s="106"/>
      <c r="X394" s="106"/>
      <c r="Y394" s="106"/>
      <c r="Z394" s="106"/>
      <c r="AA394" s="106"/>
      <c r="AB394" s="106"/>
      <c r="AC394" s="106"/>
      <c r="AD394" s="106"/>
      <c r="AE394" s="110"/>
      <c r="AF394" s="110"/>
      <c r="AG394" s="110"/>
    </row>
    <row r="395">
      <c r="A395" s="106"/>
      <c r="B395" s="127">
        <f t="shared" si="4"/>
        <v>392</v>
      </c>
      <c r="C395" s="229" t="s">
        <v>881</v>
      </c>
      <c r="D395" s="252" t="s">
        <v>1142</v>
      </c>
      <c r="E395" s="355"/>
      <c r="F395" s="312"/>
      <c r="G395" s="247" t="s">
        <v>995</v>
      </c>
      <c r="H395" s="267"/>
      <c r="I395" s="224"/>
      <c r="J395" s="224"/>
      <c r="K395" s="254" t="s">
        <v>173</v>
      </c>
      <c r="L395" s="254" t="s">
        <v>173</v>
      </c>
      <c r="M395" s="234"/>
      <c r="N395" s="357" t="s">
        <v>86</v>
      </c>
      <c r="O395" s="357" t="s">
        <v>86</v>
      </c>
      <c r="P395" s="357" t="s">
        <v>86</v>
      </c>
      <c r="Q395" s="357" t="s">
        <v>86</v>
      </c>
      <c r="R395" s="357" t="s">
        <v>86</v>
      </c>
      <c r="S395" s="137"/>
      <c r="T395" s="137"/>
      <c r="U395" s="137"/>
      <c r="V395" s="106"/>
      <c r="W395" s="106"/>
      <c r="X395" s="106"/>
      <c r="Y395" s="106"/>
      <c r="Z395" s="106"/>
      <c r="AA395" s="106"/>
      <c r="AB395" s="106"/>
      <c r="AC395" s="106"/>
      <c r="AD395" s="106"/>
      <c r="AE395" s="110"/>
      <c r="AF395" s="110"/>
      <c r="AG395" s="110"/>
    </row>
    <row r="396">
      <c r="A396" s="106"/>
      <c r="B396" s="127">
        <f t="shared" si="4"/>
        <v>393</v>
      </c>
      <c r="C396" s="229" t="s">
        <v>881</v>
      </c>
      <c r="D396" s="252" t="s">
        <v>1142</v>
      </c>
      <c r="E396" s="355"/>
      <c r="F396" s="312"/>
      <c r="G396" s="247" t="s">
        <v>997</v>
      </c>
      <c r="H396" s="267"/>
      <c r="I396" s="224"/>
      <c r="J396" s="224"/>
      <c r="K396" s="254" t="s">
        <v>173</v>
      </c>
      <c r="L396" s="254" t="s">
        <v>173</v>
      </c>
      <c r="M396" s="234"/>
      <c r="N396" s="357" t="s">
        <v>86</v>
      </c>
      <c r="O396" s="357" t="s">
        <v>86</v>
      </c>
      <c r="P396" s="357" t="s">
        <v>86</v>
      </c>
      <c r="Q396" s="357" t="s">
        <v>86</v>
      </c>
      <c r="R396" s="357" t="s">
        <v>86</v>
      </c>
      <c r="S396" s="137"/>
      <c r="T396" s="137"/>
      <c r="U396" s="137"/>
      <c r="V396" s="106"/>
      <c r="W396" s="106"/>
      <c r="X396" s="106"/>
      <c r="Y396" s="106"/>
      <c r="Z396" s="106"/>
      <c r="AA396" s="106"/>
      <c r="AB396" s="106"/>
      <c r="AC396" s="106"/>
      <c r="AD396" s="106"/>
      <c r="AE396" s="110"/>
      <c r="AF396" s="110"/>
      <c r="AG396" s="110"/>
    </row>
    <row r="397">
      <c r="A397" s="106"/>
      <c r="B397" s="127">
        <f t="shared" si="4"/>
        <v>394</v>
      </c>
      <c r="C397" s="229" t="s">
        <v>881</v>
      </c>
      <c r="D397" s="252" t="s">
        <v>1142</v>
      </c>
      <c r="E397" s="316"/>
      <c r="F397" s="312" t="s">
        <v>1003</v>
      </c>
      <c r="G397" s="247"/>
      <c r="H397" s="267"/>
      <c r="I397" s="224"/>
      <c r="J397" s="224"/>
      <c r="K397" s="254" t="s">
        <v>1004</v>
      </c>
      <c r="L397" s="254" t="s">
        <v>1005</v>
      </c>
      <c r="M397" s="234"/>
      <c r="N397" s="357" t="s">
        <v>86</v>
      </c>
      <c r="O397" s="357" t="s">
        <v>86</v>
      </c>
      <c r="P397" s="357" t="s">
        <v>86</v>
      </c>
      <c r="Q397" s="357" t="s">
        <v>86</v>
      </c>
      <c r="R397" s="357" t="s">
        <v>86</v>
      </c>
      <c r="S397" s="137"/>
      <c r="T397" s="137"/>
      <c r="U397" s="137"/>
      <c r="V397" s="106"/>
      <c r="W397" s="106"/>
      <c r="X397" s="106"/>
      <c r="Y397" s="106"/>
      <c r="Z397" s="106"/>
      <c r="AA397" s="106"/>
      <c r="AB397" s="106"/>
      <c r="AC397" s="106"/>
      <c r="AD397" s="106"/>
      <c r="AE397" s="110"/>
      <c r="AF397" s="110"/>
      <c r="AG397" s="110"/>
    </row>
    <row r="398">
      <c r="A398" s="106"/>
      <c r="B398" s="127">
        <f t="shared" si="4"/>
        <v>395</v>
      </c>
      <c r="C398" s="229" t="s">
        <v>881</v>
      </c>
      <c r="D398" s="252" t="s">
        <v>1142</v>
      </c>
      <c r="E398" s="297" t="s">
        <v>1006</v>
      </c>
      <c r="F398" s="303" t="s">
        <v>1007</v>
      </c>
      <c r="G398" s="233"/>
      <c r="H398" s="224"/>
      <c r="I398" s="224"/>
      <c r="J398" s="224"/>
      <c r="K398" s="259" t="s">
        <v>1008</v>
      </c>
      <c r="L398" s="263" t="s">
        <v>908</v>
      </c>
      <c r="M398" s="234"/>
      <c r="N398" s="357" t="s">
        <v>86</v>
      </c>
      <c r="O398" s="357" t="s">
        <v>86</v>
      </c>
      <c r="P398" s="357" t="s">
        <v>86</v>
      </c>
      <c r="Q398" s="357" t="s">
        <v>86</v>
      </c>
      <c r="R398" s="357" t="s">
        <v>86</v>
      </c>
      <c r="S398" s="137"/>
      <c r="T398" s="137"/>
      <c r="U398" s="137"/>
      <c r="V398" s="106"/>
      <c r="W398" s="106"/>
      <c r="X398" s="106"/>
      <c r="Y398" s="106"/>
      <c r="Z398" s="106"/>
      <c r="AA398" s="106"/>
      <c r="AB398" s="106"/>
      <c r="AC398" s="106"/>
      <c r="AD398" s="106"/>
      <c r="AE398" s="110"/>
      <c r="AF398" s="110"/>
      <c r="AG398" s="110"/>
    </row>
    <row r="399">
      <c r="A399" s="106"/>
      <c r="B399" s="127">
        <f t="shared" si="4"/>
        <v>396</v>
      </c>
      <c r="C399" s="229" t="s">
        <v>881</v>
      </c>
      <c r="D399" s="252" t="s">
        <v>1142</v>
      </c>
      <c r="E399" s="230"/>
      <c r="F399" s="299" t="s">
        <v>1009</v>
      </c>
      <c r="G399" s="276" t="s">
        <v>1010</v>
      </c>
      <c r="H399" s="224"/>
      <c r="I399" s="224"/>
      <c r="J399" s="224"/>
      <c r="K399" s="259" t="s">
        <v>1008</v>
      </c>
      <c r="L399" s="259" t="s">
        <v>320</v>
      </c>
      <c r="M399" s="234"/>
      <c r="N399" s="357" t="s">
        <v>86</v>
      </c>
      <c r="O399" s="357" t="s">
        <v>86</v>
      </c>
      <c r="P399" s="357" t="s">
        <v>86</v>
      </c>
      <c r="Q399" s="357" t="s">
        <v>86</v>
      </c>
      <c r="R399" s="357" t="s">
        <v>86</v>
      </c>
      <c r="S399" s="137"/>
      <c r="T399" s="137"/>
      <c r="U399" s="137"/>
      <c r="V399" s="106"/>
      <c r="W399" s="106"/>
      <c r="X399" s="106"/>
      <c r="Y399" s="106"/>
      <c r="Z399" s="106"/>
      <c r="AA399" s="106"/>
      <c r="AB399" s="106"/>
      <c r="AC399" s="106"/>
      <c r="AD399" s="106"/>
      <c r="AE399" s="110"/>
      <c r="AF399" s="110"/>
      <c r="AG399" s="110"/>
    </row>
    <row r="400">
      <c r="A400" s="106"/>
      <c r="B400" s="127">
        <f t="shared" si="4"/>
        <v>397</v>
      </c>
      <c r="C400" s="229" t="s">
        <v>881</v>
      </c>
      <c r="D400" s="252" t="s">
        <v>1142</v>
      </c>
      <c r="E400" s="239"/>
      <c r="F400" s="301"/>
      <c r="G400" s="276" t="s">
        <v>1011</v>
      </c>
      <c r="H400" s="224"/>
      <c r="I400" s="224"/>
      <c r="J400" s="224"/>
      <c r="K400" s="263" t="s">
        <v>173</v>
      </c>
      <c r="L400" s="263" t="s">
        <v>173</v>
      </c>
      <c r="M400" s="234"/>
      <c r="N400" s="357" t="s">
        <v>86</v>
      </c>
      <c r="O400" s="357" t="s">
        <v>86</v>
      </c>
      <c r="P400" s="357" t="s">
        <v>86</v>
      </c>
      <c r="Q400" s="357" t="s">
        <v>86</v>
      </c>
      <c r="R400" s="357" t="s">
        <v>86</v>
      </c>
      <c r="S400" s="137"/>
      <c r="T400" s="137"/>
      <c r="U400" s="137"/>
      <c r="V400" s="106"/>
      <c r="W400" s="106"/>
      <c r="X400" s="106"/>
      <c r="Y400" s="106"/>
      <c r="Z400" s="106"/>
      <c r="AA400" s="106"/>
      <c r="AB400" s="106"/>
      <c r="AC400" s="106"/>
      <c r="AD400" s="106"/>
      <c r="AE400" s="110"/>
      <c r="AF400" s="110"/>
      <c r="AG400" s="110"/>
    </row>
    <row r="401">
      <c r="A401" s="106"/>
      <c r="B401" s="127">
        <f t="shared" si="4"/>
        <v>398</v>
      </c>
      <c r="C401" s="229" t="s">
        <v>881</v>
      </c>
      <c r="D401" s="252" t="s">
        <v>1142</v>
      </c>
      <c r="E401" s="302" t="s">
        <v>1012</v>
      </c>
      <c r="F401" s="317" t="s">
        <v>1013</v>
      </c>
      <c r="G401" s="224"/>
      <c r="H401" s="224"/>
      <c r="I401" s="224"/>
      <c r="J401" s="224"/>
      <c r="K401" s="263" t="s">
        <v>173</v>
      </c>
      <c r="L401" s="263" t="s">
        <v>173</v>
      </c>
      <c r="M401" s="234"/>
      <c r="N401" s="357" t="s">
        <v>86</v>
      </c>
      <c r="O401" s="357" t="s">
        <v>86</v>
      </c>
      <c r="P401" s="357" t="s">
        <v>86</v>
      </c>
      <c r="Q401" s="357" t="s">
        <v>86</v>
      </c>
      <c r="R401" s="357" t="s">
        <v>86</v>
      </c>
      <c r="S401" s="137"/>
      <c r="T401" s="137"/>
      <c r="U401" s="137"/>
      <c r="V401" s="106"/>
      <c r="W401" s="106"/>
      <c r="X401" s="106"/>
      <c r="Y401" s="106"/>
      <c r="Z401" s="106"/>
      <c r="AA401" s="106"/>
      <c r="AB401" s="106"/>
      <c r="AC401" s="106"/>
      <c r="AD401" s="106"/>
      <c r="AE401" s="110"/>
      <c r="AF401" s="110"/>
      <c r="AG401" s="110"/>
    </row>
    <row r="402">
      <c r="A402" s="106"/>
      <c r="B402" s="127">
        <f t="shared" si="4"/>
        <v>399</v>
      </c>
      <c r="C402" s="229" t="s">
        <v>881</v>
      </c>
      <c r="D402" s="252" t="s">
        <v>1142</v>
      </c>
      <c r="E402" s="230"/>
      <c r="F402" s="259" t="s">
        <v>1014</v>
      </c>
      <c r="G402" s="224"/>
      <c r="H402" s="224"/>
      <c r="I402" s="224"/>
      <c r="J402" s="224"/>
      <c r="K402" s="263" t="s">
        <v>173</v>
      </c>
      <c r="L402" s="263" t="s">
        <v>173</v>
      </c>
      <c r="M402" s="234"/>
      <c r="N402" s="357" t="s">
        <v>86</v>
      </c>
      <c r="O402" s="357" t="s">
        <v>86</v>
      </c>
      <c r="P402" s="357" t="s">
        <v>86</v>
      </c>
      <c r="Q402" s="357" t="s">
        <v>86</v>
      </c>
      <c r="R402" s="357" t="s">
        <v>86</v>
      </c>
      <c r="S402" s="137"/>
      <c r="T402" s="137"/>
      <c r="U402" s="137"/>
      <c r="V402" s="106"/>
      <c r="W402" s="106"/>
      <c r="X402" s="106"/>
      <c r="Y402" s="106"/>
      <c r="Z402" s="106"/>
      <c r="AA402" s="106"/>
      <c r="AB402" s="106"/>
      <c r="AC402" s="106"/>
      <c r="AD402" s="106"/>
      <c r="AE402" s="110"/>
      <c r="AF402" s="110"/>
      <c r="AG402" s="110"/>
    </row>
    <row r="403">
      <c r="A403" s="106"/>
      <c r="B403" s="127">
        <f t="shared" si="4"/>
        <v>400</v>
      </c>
      <c r="C403" s="229" t="s">
        <v>881</v>
      </c>
      <c r="D403" s="252" t="s">
        <v>1142</v>
      </c>
      <c r="E403" s="230"/>
      <c r="F403" s="259" t="s">
        <v>1015</v>
      </c>
      <c r="G403" s="224"/>
      <c r="H403" s="224"/>
      <c r="I403" s="224"/>
      <c r="J403" s="224"/>
      <c r="K403" s="263" t="s">
        <v>173</v>
      </c>
      <c r="L403" s="263" t="s">
        <v>173</v>
      </c>
      <c r="M403" s="234"/>
      <c r="N403" s="357" t="s">
        <v>86</v>
      </c>
      <c r="O403" s="357" t="s">
        <v>86</v>
      </c>
      <c r="P403" s="357" t="s">
        <v>86</v>
      </c>
      <c r="Q403" s="357" t="s">
        <v>86</v>
      </c>
      <c r="R403" s="357" t="s">
        <v>86</v>
      </c>
      <c r="S403" s="137"/>
      <c r="T403" s="137"/>
      <c r="U403" s="137"/>
      <c r="V403" s="106"/>
      <c r="W403" s="106"/>
      <c r="X403" s="106"/>
      <c r="Y403" s="106"/>
      <c r="Z403" s="106"/>
      <c r="AA403" s="106"/>
      <c r="AB403" s="106"/>
      <c r="AC403" s="106"/>
      <c r="AD403" s="106"/>
      <c r="AE403" s="110"/>
      <c r="AF403" s="110"/>
      <c r="AG403" s="110"/>
    </row>
    <row r="404">
      <c r="A404" s="106"/>
      <c r="B404" s="127">
        <f t="shared" si="4"/>
        <v>401</v>
      </c>
      <c r="C404" s="229" t="s">
        <v>881</v>
      </c>
      <c r="D404" s="252" t="s">
        <v>1142</v>
      </c>
      <c r="E404" s="230"/>
      <c r="F404" s="318" t="s">
        <v>1016</v>
      </c>
      <c r="G404" s="224"/>
      <c r="H404" s="224"/>
      <c r="I404" s="224"/>
      <c r="J404" s="224"/>
      <c r="K404" s="263" t="s">
        <v>173</v>
      </c>
      <c r="L404" s="263" t="s">
        <v>173</v>
      </c>
      <c r="M404" s="234"/>
      <c r="N404" s="357" t="s">
        <v>86</v>
      </c>
      <c r="O404" s="357" t="s">
        <v>86</v>
      </c>
      <c r="P404" s="357" t="s">
        <v>86</v>
      </c>
      <c r="Q404" s="357" t="s">
        <v>86</v>
      </c>
      <c r="R404" s="357" t="s">
        <v>86</v>
      </c>
      <c r="S404" s="137"/>
      <c r="T404" s="137"/>
      <c r="U404" s="137"/>
      <c r="V404" s="106"/>
      <c r="W404" s="106"/>
      <c r="X404" s="106"/>
      <c r="Y404" s="106"/>
      <c r="Z404" s="106"/>
      <c r="AA404" s="106"/>
      <c r="AB404" s="106"/>
      <c r="AC404" s="106"/>
      <c r="AD404" s="106"/>
      <c r="AE404" s="110"/>
      <c r="AF404" s="110"/>
      <c r="AG404" s="110"/>
    </row>
    <row r="405">
      <c r="A405" s="106"/>
      <c r="B405" s="127">
        <f t="shared" si="4"/>
        <v>402</v>
      </c>
      <c r="C405" s="229" t="s">
        <v>881</v>
      </c>
      <c r="D405" s="252" t="s">
        <v>1142</v>
      </c>
      <c r="E405" s="230"/>
      <c r="F405" s="318" t="s">
        <v>1017</v>
      </c>
      <c r="G405" s="224"/>
      <c r="H405" s="224"/>
      <c r="I405" s="224"/>
      <c r="J405" s="224"/>
      <c r="K405" s="263" t="s">
        <v>173</v>
      </c>
      <c r="L405" s="263" t="s">
        <v>173</v>
      </c>
      <c r="M405" s="234"/>
      <c r="N405" s="357" t="s">
        <v>86</v>
      </c>
      <c r="O405" s="357" t="s">
        <v>86</v>
      </c>
      <c r="P405" s="357" t="s">
        <v>86</v>
      </c>
      <c r="Q405" s="357" t="s">
        <v>86</v>
      </c>
      <c r="R405" s="357" t="s">
        <v>86</v>
      </c>
      <c r="S405" s="137"/>
      <c r="T405" s="137"/>
      <c r="U405" s="137"/>
      <c r="V405" s="106"/>
      <c r="W405" s="106"/>
      <c r="X405" s="106"/>
      <c r="Y405" s="106"/>
      <c r="Z405" s="106"/>
      <c r="AA405" s="106"/>
      <c r="AB405" s="106"/>
      <c r="AC405" s="106"/>
      <c r="AD405" s="106"/>
      <c r="AE405" s="110"/>
      <c r="AF405" s="110"/>
      <c r="AG405" s="110"/>
    </row>
    <row r="406">
      <c r="A406" s="106"/>
      <c r="B406" s="127">
        <f t="shared" si="4"/>
        <v>403</v>
      </c>
      <c r="C406" s="229" t="s">
        <v>881</v>
      </c>
      <c r="D406" s="252" t="s">
        <v>1142</v>
      </c>
      <c r="E406" s="239"/>
      <c r="F406" s="318" t="s">
        <v>1018</v>
      </c>
      <c r="G406" s="224"/>
      <c r="H406" s="224"/>
      <c r="I406" s="224"/>
      <c r="J406" s="224"/>
      <c r="K406" s="263" t="s">
        <v>173</v>
      </c>
      <c r="L406" s="263" t="s">
        <v>173</v>
      </c>
      <c r="M406" s="234"/>
      <c r="N406" s="357" t="s">
        <v>86</v>
      </c>
      <c r="O406" s="357" t="s">
        <v>86</v>
      </c>
      <c r="P406" s="357" t="s">
        <v>86</v>
      </c>
      <c r="Q406" s="357" t="s">
        <v>86</v>
      </c>
      <c r="R406" s="357" t="s">
        <v>86</v>
      </c>
      <c r="S406" s="137"/>
      <c r="T406" s="137"/>
      <c r="U406" s="137"/>
      <c r="V406" s="106"/>
      <c r="W406" s="106"/>
      <c r="X406" s="106"/>
      <c r="Y406" s="106"/>
      <c r="Z406" s="106"/>
      <c r="AA406" s="106"/>
      <c r="AB406" s="106"/>
      <c r="AC406" s="106"/>
      <c r="AD406" s="106"/>
      <c r="AE406" s="110"/>
      <c r="AF406" s="110"/>
      <c r="AG406" s="110"/>
    </row>
    <row r="407">
      <c r="A407" s="106"/>
      <c r="B407" s="127">
        <f t="shared" si="4"/>
        <v>404</v>
      </c>
      <c r="C407" s="229" t="s">
        <v>881</v>
      </c>
      <c r="D407" s="252" t="s">
        <v>1142</v>
      </c>
      <c r="E407" s="288" t="s">
        <v>405</v>
      </c>
      <c r="F407" s="319" t="s">
        <v>1019</v>
      </c>
      <c r="G407" s="106"/>
      <c r="H407" s="233"/>
      <c r="I407" s="224"/>
      <c r="J407" s="224"/>
      <c r="K407" s="263" t="s">
        <v>173</v>
      </c>
      <c r="L407" s="263" t="s">
        <v>173</v>
      </c>
      <c r="M407" s="234"/>
      <c r="N407" s="357" t="s">
        <v>86</v>
      </c>
      <c r="O407" s="357" t="s">
        <v>86</v>
      </c>
      <c r="P407" s="357" t="s">
        <v>86</v>
      </c>
      <c r="Q407" s="357" t="s">
        <v>86</v>
      </c>
      <c r="R407" s="357" t="s">
        <v>86</v>
      </c>
      <c r="S407" s="137"/>
      <c r="T407" s="137"/>
      <c r="U407" s="137"/>
      <c r="V407" s="106"/>
      <c r="W407" s="106"/>
      <c r="X407" s="106"/>
      <c r="Y407" s="106"/>
      <c r="Z407" s="106"/>
      <c r="AA407" s="106"/>
      <c r="AB407" s="106"/>
      <c r="AC407" s="106"/>
      <c r="AD407" s="106"/>
      <c r="AE407" s="110"/>
      <c r="AF407" s="110"/>
      <c r="AG407" s="110"/>
    </row>
    <row r="408">
      <c r="A408" s="106"/>
      <c r="B408" s="127">
        <f t="shared" si="4"/>
        <v>405</v>
      </c>
      <c r="C408" s="229" t="s">
        <v>881</v>
      </c>
      <c r="D408" s="252" t="s">
        <v>1142</v>
      </c>
      <c r="E408" s="304"/>
      <c r="F408" s="305" t="s">
        <v>1020</v>
      </c>
      <c r="G408" s="320" t="s">
        <v>1021</v>
      </c>
      <c r="H408" s="276" t="s">
        <v>1022</v>
      </c>
      <c r="I408" s="224"/>
      <c r="J408" s="224"/>
      <c r="K408" s="263" t="s">
        <v>173</v>
      </c>
      <c r="L408" s="263" t="s">
        <v>173</v>
      </c>
      <c r="M408" s="234"/>
      <c r="N408" s="357" t="s">
        <v>86</v>
      </c>
      <c r="O408" s="357" t="s">
        <v>86</v>
      </c>
      <c r="P408" s="357" t="s">
        <v>86</v>
      </c>
      <c r="Q408" s="357" t="s">
        <v>86</v>
      </c>
      <c r="R408" s="357" t="s">
        <v>86</v>
      </c>
      <c r="S408" s="137"/>
      <c r="T408" s="137"/>
      <c r="U408" s="137"/>
      <c r="V408" s="106"/>
      <c r="W408" s="106"/>
      <c r="X408" s="106"/>
      <c r="Y408" s="106"/>
      <c r="Z408" s="106"/>
      <c r="AA408" s="106"/>
      <c r="AB408" s="106"/>
      <c r="AC408" s="106"/>
      <c r="AD408" s="106"/>
      <c r="AE408" s="110"/>
      <c r="AF408" s="110"/>
      <c r="AG408" s="110"/>
    </row>
    <row r="409">
      <c r="A409" s="106"/>
      <c r="B409" s="127">
        <f t="shared" si="4"/>
        <v>406</v>
      </c>
      <c r="C409" s="229" t="s">
        <v>881</v>
      </c>
      <c r="D409" s="252" t="s">
        <v>1142</v>
      </c>
      <c r="E409" s="304"/>
      <c r="F409" s="300"/>
      <c r="G409" s="275"/>
      <c r="H409" s="276" t="s">
        <v>1023</v>
      </c>
      <c r="I409" s="224"/>
      <c r="J409" s="224"/>
      <c r="K409" s="263" t="s">
        <v>173</v>
      </c>
      <c r="L409" s="263" t="s">
        <v>173</v>
      </c>
      <c r="M409" s="234"/>
      <c r="N409" s="357" t="s">
        <v>86</v>
      </c>
      <c r="O409" s="357" t="s">
        <v>86</v>
      </c>
      <c r="P409" s="357" t="s">
        <v>86</v>
      </c>
      <c r="Q409" s="357" t="s">
        <v>86</v>
      </c>
      <c r="R409" s="357" t="s">
        <v>86</v>
      </c>
      <c r="S409" s="137"/>
      <c r="T409" s="137"/>
      <c r="U409" s="137"/>
      <c r="V409" s="106"/>
      <c r="W409" s="106"/>
      <c r="X409" s="106"/>
      <c r="Y409" s="106"/>
      <c r="Z409" s="106"/>
      <c r="AA409" s="106"/>
      <c r="AB409" s="106"/>
      <c r="AC409" s="106"/>
      <c r="AD409" s="106"/>
      <c r="AE409" s="110"/>
      <c r="AF409" s="110"/>
      <c r="AG409" s="110"/>
    </row>
    <row r="410">
      <c r="A410" s="106"/>
      <c r="B410" s="127">
        <f t="shared" si="4"/>
        <v>407</v>
      </c>
      <c r="C410" s="229" t="s">
        <v>881</v>
      </c>
      <c r="D410" s="252" t="s">
        <v>1142</v>
      </c>
      <c r="E410" s="304"/>
      <c r="F410" s="321"/>
      <c r="G410" s="272" t="s">
        <v>1024</v>
      </c>
      <c r="H410" s="320" t="s">
        <v>1022</v>
      </c>
      <c r="I410" s="224"/>
      <c r="J410" s="224"/>
      <c r="K410" s="263" t="s">
        <v>173</v>
      </c>
      <c r="L410" s="263" t="s">
        <v>173</v>
      </c>
      <c r="M410" s="234"/>
      <c r="N410" s="357" t="s">
        <v>86</v>
      </c>
      <c r="O410" s="357" t="s">
        <v>86</v>
      </c>
      <c r="P410" s="357" t="s">
        <v>86</v>
      </c>
      <c r="Q410" s="357" t="s">
        <v>86</v>
      </c>
      <c r="R410" s="357" t="s">
        <v>86</v>
      </c>
      <c r="S410" s="137"/>
      <c r="T410" s="137"/>
      <c r="U410" s="137"/>
      <c r="V410" s="106"/>
      <c r="W410" s="106"/>
      <c r="X410" s="106"/>
      <c r="Y410" s="106"/>
      <c r="Z410" s="106"/>
      <c r="AA410" s="106"/>
      <c r="AB410" s="106"/>
      <c r="AC410" s="106"/>
      <c r="AD410" s="106"/>
      <c r="AE410" s="110"/>
      <c r="AF410" s="110"/>
      <c r="AG410" s="110"/>
    </row>
    <row r="411">
      <c r="A411" s="106"/>
      <c r="B411" s="127">
        <f t="shared" si="4"/>
        <v>408</v>
      </c>
      <c r="C411" s="229" t="s">
        <v>881</v>
      </c>
      <c r="D411" s="252" t="s">
        <v>1142</v>
      </c>
      <c r="E411" s="304"/>
      <c r="F411" s="321"/>
      <c r="G411" s="236"/>
      <c r="H411" s="272" t="s">
        <v>1023</v>
      </c>
      <c r="I411" s="224"/>
      <c r="J411" s="224"/>
      <c r="K411" s="263" t="s">
        <v>173</v>
      </c>
      <c r="L411" s="263" t="s">
        <v>173</v>
      </c>
      <c r="M411" s="234"/>
      <c r="N411" s="357" t="s">
        <v>86</v>
      </c>
      <c r="O411" s="357" t="s">
        <v>86</v>
      </c>
      <c r="P411" s="357" t="s">
        <v>86</v>
      </c>
      <c r="Q411" s="357" t="s">
        <v>86</v>
      </c>
      <c r="R411" s="357" t="s">
        <v>86</v>
      </c>
      <c r="S411" s="137"/>
      <c r="T411" s="137"/>
      <c r="U411" s="137"/>
      <c r="V411" s="106"/>
      <c r="W411" s="106"/>
      <c r="X411" s="106"/>
      <c r="Y411" s="106"/>
      <c r="Z411" s="106"/>
      <c r="AA411" s="106"/>
      <c r="AB411" s="106"/>
      <c r="AC411" s="106"/>
      <c r="AD411" s="106"/>
      <c r="AE411" s="110"/>
      <c r="AF411" s="110"/>
      <c r="AG411" s="110"/>
    </row>
    <row r="412">
      <c r="A412" s="106"/>
      <c r="B412" s="127">
        <f t="shared" si="4"/>
        <v>409</v>
      </c>
      <c r="C412" s="229" t="s">
        <v>881</v>
      </c>
      <c r="D412" s="252" t="s">
        <v>1142</v>
      </c>
      <c r="E412" s="322"/>
      <c r="F412" s="321"/>
      <c r="G412" s="323"/>
      <c r="H412" s="239"/>
      <c r="I412" s="224"/>
      <c r="J412" s="224"/>
      <c r="K412" s="263" t="s">
        <v>173</v>
      </c>
      <c r="L412" s="263" t="s">
        <v>173</v>
      </c>
      <c r="M412" s="234"/>
      <c r="N412" s="357" t="s">
        <v>86</v>
      </c>
      <c r="O412" s="357" t="s">
        <v>86</v>
      </c>
      <c r="P412" s="357" t="s">
        <v>86</v>
      </c>
      <c r="Q412" s="357" t="s">
        <v>86</v>
      </c>
      <c r="R412" s="357" t="s">
        <v>86</v>
      </c>
      <c r="S412" s="137"/>
      <c r="T412" s="137"/>
      <c r="U412" s="137"/>
      <c r="V412" s="106"/>
      <c r="W412" s="106"/>
      <c r="X412" s="106"/>
      <c r="Y412" s="106"/>
      <c r="Z412" s="106"/>
      <c r="AA412" s="106"/>
      <c r="AB412" s="106"/>
      <c r="AC412" s="106"/>
      <c r="AD412" s="106"/>
      <c r="AE412" s="110"/>
      <c r="AF412" s="110"/>
      <c r="AG412" s="110"/>
    </row>
    <row r="413">
      <c r="A413" s="106"/>
      <c r="B413" s="127">
        <f t="shared" si="4"/>
        <v>410</v>
      </c>
      <c r="C413" s="229" t="s">
        <v>881</v>
      </c>
      <c r="D413" s="252" t="s">
        <v>1142</v>
      </c>
      <c r="E413" s="297" t="s">
        <v>1025</v>
      </c>
      <c r="F413" s="324" t="s">
        <v>415</v>
      </c>
      <c r="G413" s="224"/>
      <c r="H413" s="224"/>
      <c r="I413" s="224"/>
      <c r="J413" s="224"/>
      <c r="K413" s="259" t="s">
        <v>1008</v>
      </c>
      <c r="L413" s="259" t="s">
        <v>320</v>
      </c>
      <c r="M413" s="234"/>
      <c r="N413" s="357" t="s">
        <v>86</v>
      </c>
      <c r="O413" s="357" t="s">
        <v>86</v>
      </c>
      <c r="P413" s="357" t="s">
        <v>86</v>
      </c>
      <c r="Q413" s="357" t="s">
        <v>86</v>
      </c>
      <c r="R413" s="357" t="s">
        <v>86</v>
      </c>
      <c r="S413" s="137"/>
      <c r="T413" s="137"/>
      <c r="U413" s="137"/>
      <c r="V413" s="106"/>
      <c r="W413" s="106"/>
      <c r="X413" s="106"/>
      <c r="Y413" s="106"/>
      <c r="Z413" s="106"/>
      <c r="AA413" s="106"/>
      <c r="AB413" s="106"/>
      <c r="AC413" s="106"/>
      <c r="AD413" s="106"/>
      <c r="AE413" s="110"/>
      <c r="AF413" s="110"/>
      <c r="AG413" s="110"/>
    </row>
    <row r="414">
      <c r="A414" s="106"/>
      <c r="B414" s="127">
        <f t="shared" si="4"/>
        <v>411</v>
      </c>
      <c r="C414" s="229" t="s">
        <v>881</v>
      </c>
      <c r="D414" s="252" t="s">
        <v>1142</v>
      </c>
      <c r="E414" s="239"/>
      <c r="F414" s="324" t="s">
        <v>412</v>
      </c>
      <c r="G414" s="224"/>
      <c r="H414" s="224"/>
      <c r="I414" s="224"/>
      <c r="J414" s="224"/>
      <c r="K414" s="263" t="s">
        <v>173</v>
      </c>
      <c r="L414" s="263" t="s">
        <v>173</v>
      </c>
      <c r="M414" s="234"/>
      <c r="N414" s="357" t="s">
        <v>86</v>
      </c>
      <c r="O414" s="357" t="s">
        <v>86</v>
      </c>
      <c r="P414" s="357" t="s">
        <v>86</v>
      </c>
      <c r="Q414" s="357" t="s">
        <v>86</v>
      </c>
      <c r="R414" s="357" t="s">
        <v>86</v>
      </c>
      <c r="S414" s="137"/>
      <c r="T414" s="137"/>
      <c r="U414" s="137"/>
      <c r="V414" s="106"/>
      <c r="W414" s="106"/>
      <c r="X414" s="106"/>
      <c r="Y414" s="106"/>
      <c r="Z414" s="106"/>
      <c r="AA414" s="106"/>
      <c r="AB414" s="106"/>
      <c r="AC414" s="106"/>
      <c r="AD414" s="106"/>
      <c r="AE414" s="110"/>
      <c r="AF414" s="110"/>
      <c r="AG414" s="110"/>
    </row>
    <row r="415">
      <c r="A415" s="106"/>
      <c r="B415" s="127">
        <f t="shared" si="4"/>
        <v>412</v>
      </c>
      <c r="C415" s="229" t="s">
        <v>881</v>
      </c>
      <c r="D415" s="252" t="s">
        <v>1142</v>
      </c>
      <c r="E415" s="297" t="s">
        <v>1026</v>
      </c>
      <c r="F415" s="324" t="s">
        <v>415</v>
      </c>
      <c r="G415" s="224"/>
      <c r="H415" s="224"/>
      <c r="I415" s="224"/>
      <c r="J415" s="224"/>
      <c r="K415" s="263" t="s">
        <v>173</v>
      </c>
      <c r="L415" s="263" t="s">
        <v>173</v>
      </c>
      <c r="M415" s="234"/>
      <c r="N415" s="357" t="s">
        <v>86</v>
      </c>
      <c r="O415" s="357" t="s">
        <v>86</v>
      </c>
      <c r="P415" s="357" t="s">
        <v>86</v>
      </c>
      <c r="Q415" s="357" t="s">
        <v>86</v>
      </c>
      <c r="R415" s="357" t="s">
        <v>86</v>
      </c>
      <c r="S415" s="137"/>
      <c r="T415" s="137"/>
      <c r="U415" s="137"/>
      <c r="V415" s="106"/>
      <c r="W415" s="106"/>
      <c r="X415" s="106"/>
      <c r="Y415" s="106"/>
      <c r="Z415" s="106"/>
      <c r="AA415" s="106"/>
      <c r="AB415" s="106"/>
      <c r="AC415" s="106"/>
      <c r="AD415" s="106"/>
      <c r="AE415" s="110"/>
      <c r="AF415" s="110"/>
      <c r="AG415" s="110"/>
    </row>
    <row r="416">
      <c r="A416" s="106"/>
      <c r="B416" s="127">
        <f t="shared" si="4"/>
        <v>413</v>
      </c>
      <c r="C416" s="229" t="s">
        <v>881</v>
      </c>
      <c r="D416" s="252" t="s">
        <v>1142</v>
      </c>
      <c r="E416" s="239"/>
      <c r="F416" s="324" t="s">
        <v>412</v>
      </c>
      <c r="G416" s="224"/>
      <c r="H416" s="224"/>
      <c r="I416" s="224"/>
      <c r="J416" s="224"/>
      <c r="K416" s="263" t="s">
        <v>173</v>
      </c>
      <c r="L416" s="263" t="s">
        <v>173</v>
      </c>
      <c r="M416" s="234"/>
      <c r="N416" s="357" t="s">
        <v>86</v>
      </c>
      <c r="O416" s="357" t="s">
        <v>86</v>
      </c>
      <c r="P416" s="357" t="s">
        <v>86</v>
      </c>
      <c r="Q416" s="357" t="s">
        <v>86</v>
      </c>
      <c r="R416" s="357" t="s">
        <v>86</v>
      </c>
      <c r="S416" s="137"/>
      <c r="T416" s="137"/>
      <c r="U416" s="137"/>
      <c r="V416" s="106"/>
      <c r="W416" s="106"/>
      <c r="X416" s="106"/>
      <c r="Y416" s="106"/>
      <c r="Z416" s="106"/>
      <c r="AA416" s="106"/>
      <c r="AB416" s="106"/>
      <c r="AC416" s="106"/>
      <c r="AD416" s="106"/>
      <c r="AE416" s="110"/>
      <c r="AF416" s="110"/>
      <c r="AG416" s="110"/>
    </row>
    <row r="417">
      <c r="A417" s="106"/>
      <c r="B417" s="127">
        <f t="shared" si="4"/>
        <v>414</v>
      </c>
      <c r="C417" s="229" t="s">
        <v>881</v>
      </c>
      <c r="D417" s="252" t="s">
        <v>1142</v>
      </c>
      <c r="E417" s="239"/>
      <c r="F417" s="324"/>
      <c r="G417" s="267" t="s">
        <v>1027</v>
      </c>
      <c r="H417" s="224"/>
      <c r="I417" s="224"/>
      <c r="J417" s="224"/>
      <c r="K417" s="268"/>
      <c r="L417" s="234"/>
      <c r="M417" s="234"/>
      <c r="N417" s="357" t="s">
        <v>86</v>
      </c>
      <c r="O417" s="357" t="s">
        <v>86</v>
      </c>
      <c r="P417" s="357" t="s">
        <v>86</v>
      </c>
      <c r="Q417" s="357" t="s">
        <v>86</v>
      </c>
      <c r="R417" s="357" t="s">
        <v>86</v>
      </c>
      <c r="S417" s="137"/>
      <c r="T417" s="137"/>
      <c r="U417" s="137"/>
      <c r="V417" s="106"/>
      <c r="W417" s="106"/>
      <c r="X417" s="106"/>
      <c r="Y417" s="106"/>
      <c r="Z417" s="106"/>
      <c r="AA417" s="106"/>
      <c r="AB417" s="106"/>
      <c r="AC417" s="106"/>
      <c r="AD417" s="106"/>
      <c r="AE417" s="110"/>
      <c r="AF417" s="110"/>
      <c r="AG417" s="110"/>
    </row>
    <row r="418">
      <c r="A418" s="106"/>
      <c r="B418" s="127">
        <f t="shared" si="4"/>
        <v>415</v>
      </c>
      <c r="C418" s="229" t="s">
        <v>881</v>
      </c>
      <c r="D418" s="252" t="s">
        <v>1142</v>
      </c>
      <c r="E418" s="297" t="s">
        <v>410</v>
      </c>
      <c r="F418" s="324" t="s">
        <v>1028</v>
      </c>
      <c r="G418" s="233"/>
      <c r="H418" s="233"/>
      <c r="I418" s="233"/>
      <c r="J418" s="233"/>
      <c r="K418" s="259" t="s">
        <v>1008</v>
      </c>
      <c r="L418" s="263" t="s">
        <v>908</v>
      </c>
      <c r="M418" s="234"/>
      <c r="N418" s="357" t="s">
        <v>86</v>
      </c>
      <c r="O418" s="357" t="s">
        <v>86</v>
      </c>
      <c r="P418" s="357" t="s">
        <v>86</v>
      </c>
      <c r="Q418" s="357" t="s">
        <v>86</v>
      </c>
      <c r="R418" s="357" t="s">
        <v>86</v>
      </c>
      <c r="S418" s="137"/>
      <c r="T418" s="137"/>
      <c r="U418" s="137"/>
      <c r="V418" s="106"/>
      <c r="W418" s="106"/>
      <c r="X418" s="106"/>
      <c r="Y418" s="106"/>
      <c r="Z418" s="106"/>
      <c r="AA418" s="106"/>
      <c r="AB418" s="106"/>
      <c r="AC418" s="106"/>
      <c r="AD418" s="106"/>
      <c r="AE418" s="110"/>
      <c r="AF418" s="110"/>
      <c r="AG418" s="110"/>
    </row>
    <row r="419">
      <c r="A419" s="106"/>
      <c r="B419" s="127">
        <f t="shared" si="4"/>
        <v>416</v>
      </c>
      <c r="C419" s="229" t="s">
        <v>881</v>
      </c>
      <c r="D419" s="252" t="s">
        <v>1142</v>
      </c>
      <c r="E419" s="230"/>
      <c r="F419" s="305" t="s">
        <v>1029</v>
      </c>
      <c r="G419" s="276" t="s">
        <v>1030</v>
      </c>
      <c r="H419" s="328"/>
      <c r="I419" s="329"/>
      <c r="J419" s="330"/>
      <c r="K419" s="263" t="s">
        <v>173</v>
      </c>
      <c r="L419" s="263" t="s">
        <v>173</v>
      </c>
      <c r="M419" s="234"/>
      <c r="N419" s="357" t="s">
        <v>86</v>
      </c>
      <c r="O419" s="357" t="s">
        <v>86</v>
      </c>
      <c r="P419" s="357" t="s">
        <v>86</v>
      </c>
      <c r="Q419" s="357" t="s">
        <v>86</v>
      </c>
      <c r="R419" s="357" t="s">
        <v>86</v>
      </c>
      <c r="S419" s="137"/>
      <c r="T419" s="137"/>
      <c r="U419" s="137"/>
      <c r="V419" s="106"/>
      <c r="W419" s="106"/>
      <c r="X419" s="106"/>
      <c r="Y419" s="106"/>
      <c r="Z419" s="106"/>
      <c r="AA419" s="106"/>
      <c r="AB419" s="106"/>
      <c r="AC419" s="106"/>
      <c r="AD419" s="106"/>
      <c r="AE419" s="110"/>
      <c r="AF419" s="110"/>
      <c r="AG419" s="110"/>
    </row>
    <row r="420">
      <c r="A420" s="106"/>
      <c r="B420" s="127">
        <f t="shared" si="4"/>
        <v>417</v>
      </c>
      <c r="C420" s="229" t="s">
        <v>881</v>
      </c>
      <c r="D420" s="252" t="s">
        <v>1142</v>
      </c>
      <c r="E420" s="230"/>
      <c r="F420" s="300"/>
      <c r="G420" s="272" t="s">
        <v>1031</v>
      </c>
      <c r="H420" s="276" t="s">
        <v>1032</v>
      </c>
      <c r="I420" s="276" t="s">
        <v>1033</v>
      </c>
      <c r="J420" s="276" t="s">
        <v>1034</v>
      </c>
      <c r="K420" s="259" t="s">
        <v>1008</v>
      </c>
      <c r="L420" s="259" t="s">
        <v>320</v>
      </c>
      <c r="M420" s="234"/>
      <c r="N420" s="357" t="s">
        <v>86</v>
      </c>
      <c r="O420" s="357" t="s">
        <v>86</v>
      </c>
      <c r="P420" s="357" t="s">
        <v>86</v>
      </c>
      <c r="Q420" s="357" t="s">
        <v>86</v>
      </c>
      <c r="R420" s="357" t="s">
        <v>86</v>
      </c>
      <c r="S420" s="137"/>
      <c r="T420" s="137"/>
      <c r="U420" s="137"/>
      <c r="V420" s="106"/>
      <c r="W420" s="106"/>
      <c r="X420" s="106"/>
      <c r="Y420" s="106"/>
      <c r="Z420" s="106"/>
      <c r="AA420" s="106"/>
      <c r="AB420" s="106"/>
      <c r="AC420" s="106"/>
      <c r="AD420" s="106"/>
      <c r="AE420" s="110"/>
      <c r="AF420" s="110"/>
      <c r="AG420" s="110"/>
    </row>
    <row r="421">
      <c r="A421" s="106"/>
      <c r="B421" s="127">
        <f t="shared" si="4"/>
        <v>418</v>
      </c>
      <c r="C421" s="229" t="s">
        <v>881</v>
      </c>
      <c r="D421" s="252" t="s">
        <v>1142</v>
      </c>
      <c r="E421" s="230"/>
      <c r="F421" s="300"/>
      <c r="G421" s="230"/>
      <c r="H421" s="276" t="s">
        <v>1035</v>
      </c>
      <c r="I421" s="276" t="s">
        <v>1033</v>
      </c>
      <c r="J421" s="276" t="s">
        <v>173</v>
      </c>
      <c r="K421" s="263" t="s">
        <v>173</v>
      </c>
      <c r="L421" s="263" t="s">
        <v>173</v>
      </c>
      <c r="M421" s="234"/>
      <c r="N421" s="357" t="s">
        <v>86</v>
      </c>
      <c r="O421" s="357" t="s">
        <v>86</v>
      </c>
      <c r="P421" s="357" t="s">
        <v>86</v>
      </c>
      <c r="Q421" s="357" t="s">
        <v>86</v>
      </c>
      <c r="R421" s="357" t="s">
        <v>86</v>
      </c>
      <c r="S421" s="137"/>
      <c r="T421" s="137"/>
      <c r="U421" s="137"/>
      <c r="V421" s="106"/>
      <c r="W421" s="106"/>
      <c r="X421" s="106"/>
      <c r="Y421" s="106"/>
      <c r="Z421" s="106"/>
      <c r="AA421" s="106"/>
      <c r="AB421" s="106"/>
      <c r="AC421" s="106"/>
      <c r="AD421" s="106"/>
      <c r="AE421" s="110"/>
      <c r="AF421" s="110"/>
      <c r="AG421" s="110"/>
    </row>
    <row r="422">
      <c r="A422" s="106"/>
      <c r="B422" s="127">
        <f t="shared" si="4"/>
        <v>419</v>
      </c>
      <c r="C422" s="229" t="s">
        <v>881</v>
      </c>
      <c r="D422" s="252" t="s">
        <v>1142</v>
      </c>
      <c r="E422" s="230"/>
      <c r="F422" s="300"/>
      <c r="G422" s="230"/>
      <c r="H422" s="276" t="s">
        <v>1032</v>
      </c>
      <c r="I422" s="276" t="s">
        <v>1036</v>
      </c>
      <c r="J422" s="276" t="s">
        <v>173</v>
      </c>
      <c r="K422" s="263" t="s">
        <v>173</v>
      </c>
      <c r="L422" s="263" t="s">
        <v>173</v>
      </c>
      <c r="M422" s="234"/>
      <c r="N422" s="357" t="s">
        <v>86</v>
      </c>
      <c r="O422" s="357" t="s">
        <v>86</v>
      </c>
      <c r="P422" s="357" t="s">
        <v>86</v>
      </c>
      <c r="Q422" s="357" t="s">
        <v>86</v>
      </c>
      <c r="R422" s="357" t="s">
        <v>86</v>
      </c>
      <c r="S422" s="137"/>
      <c r="T422" s="137"/>
      <c r="U422" s="137"/>
      <c r="V422" s="106"/>
      <c r="W422" s="106"/>
      <c r="X422" s="106"/>
      <c r="Y422" s="106"/>
      <c r="Z422" s="106"/>
      <c r="AA422" s="106"/>
      <c r="AB422" s="106"/>
      <c r="AC422" s="106"/>
      <c r="AD422" s="106"/>
      <c r="AE422" s="110"/>
      <c r="AF422" s="110"/>
      <c r="AG422" s="110"/>
    </row>
    <row r="423">
      <c r="A423" s="106"/>
      <c r="B423" s="127">
        <f t="shared" si="4"/>
        <v>420</v>
      </c>
      <c r="C423" s="229" t="s">
        <v>881</v>
      </c>
      <c r="D423" s="252" t="s">
        <v>1142</v>
      </c>
      <c r="E423" s="230"/>
      <c r="F423" s="300"/>
      <c r="G423" s="239"/>
      <c r="H423" s="276" t="s">
        <v>1035</v>
      </c>
      <c r="I423" s="276" t="s">
        <v>1036</v>
      </c>
      <c r="J423" s="276" t="s">
        <v>173</v>
      </c>
      <c r="K423" s="263" t="s">
        <v>173</v>
      </c>
      <c r="L423" s="263" t="s">
        <v>173</v>
      </c>
      <c r="M423" s="234"/>
      <c r="N423" s="357" t="s">
        <v>86</v>
      </c>
      <c r="O423" s="357" t="s">
        <v>86</v>
      </c>
      <c r="P423" s="357" t="s">
        <v>86</v>
      </c>
      <c r="Q423" s="357" t="s">
        <v>86</v>
      </c>
      <c r="R423" s="357" t="s">
        <v>86</v>
      </c>
      <c r="S423" s="137"/>
      <c r="T423" s="137"/>
      <c r="U423" s="137"/>
      <c r="V423" s="106"/>
      <c r="W423" s="106"/>
      <c r="X423" s="106"/>
      <c r="Y423" s="106"/>
      <c r="Z423" s="106"/>
      <c r="AA423" s="106"/>
      <c r="AB423" s="106"/>
      <c r="AC423" s="106"/>
      <c r="AD423" s="106"/>
      <c r="AE423" s="110"/>
      <c r="AF423" s="110"/>
      <c r="AG423" s="110"/>
    </row>
    <row r="424">
      <c r="A424" s="106"/>
      <c r="B424" s="127">
        <f t="shared" si="4"/>
        <v>421</v>
      </c>
      <c r="C424" s="229" t="s">
        <v>881</v>
      </c>
      <c r="D424" s="252" t="s">
        <v>1142</v>
      </c>
      <c r="E424" s="230"/>
      <c r="F424" s="300"/>
      <c r="G424" s="272" t="s">
        <v>1037</v>
      </c>
      <c r="H424" s="276">
        <v>1.0</v>
      </c>
      <c r="I424" s="276" t="s">
        <v>1038</v>
      </c>
      <c r="J424" s="276" t="s">
        <v>173</v>
      </c>
      <c r="K424" s="263" t="s">
        <v>173</v>
      </c>
      <c r="L424" s="263" t="s">
        <v>173</v>
      </c>
      <c r="M424" s="234"/>
      <c r="N424" s="357" t="s">
        <v>86</v>
      </c>
      <c r="O424" s="357" t="s">
        <v>86</v>
      </c>
      <c r="P424" s="357" t="s">
        <v>86</v>
      </c>
      <c r="Q424" s="357" t="s">
        <v>86</v>
      </c>
      <c r="R424" s="357" t="s">
        <v>86</v>
      </c>
      <c r="S424" s="137"/>
      <c r="T424" s="137"/>
      <c r="U424" s="137"/>
      <c r="V424" s="106"/>
      <c r="W424" s="106"/>
      <c r="X424" s="106"/>
      <c r="Y424" s="106"/>
      <c r="Z424" s="106"/>
      <c r="AA424" s="106"/>
      <c r="AB424" s="106"/>
      <c r="AC424" s="106"/>
      <c r="AD424" s="106"/>
      <c r="AE424" s="110"/>
      <c r="AF424" s="110"/>
      <c r="AG424" s="110"/>
    </row>
    <row r="425">
      <c r="A425" s="106"/>
      <c r="B425" s="127">
        <f t="shared" si="4"/>
        <v>422</v>
      </c>
      <c r="C425" s="229" t="s">
        <v>881</v>
      </c>
      <c r="D425" s="252" t="s">
        <v>1142</v>
      </c>
      <c r="E425" s="230"/>
      <c r="F425" s="300"/>
      <c r="G425" s="230"/>
      <c r="H425" s="276">
        <v>2.0</v>
      </c>
      <c r="I425" s="278" t="s">
        <v>173</v>
      </c>
      <c r="J425" s="276" t="s">
        <v>173</v>
      </c>
      <c r="K425" s="263" t="s">
        <v>173</v>
      </c>
      <c r="L425" s="263" t="s">
        <v>173</v>
      </c>
      <c r="M425" s="234"/>
      <c r="N425" s="357" t="s">
        <v>86</v>
      </c>
      <c r="O425" s="357" t="s">
        <v>86</v>
      </c>
      <c r="P425" s="357" t="s">
        <v>86</v>
      </c>
      <c r="Q425" s="357" t="s">
        <v>86</v>
      </c>
      <c r="R425" s="357" t="s">
        <v>86</v>
      </c>
      <c r="S425" s="137"/>
      <c r="T425" s="137"/>
      <c r="U425" s="137"/>
      <c r="V425" s="106"/>
      <c r="W425" s="106"/>
      <c r="X425" s="106"/>
      <c r="Y425" s="106"/>
      <c r="Z425" s="106"/>
      <c r="AA425" s="106"/>
      <c r="AB425" s="106"/>
      <c r="AC425" s="106"/>
      <c r="AD425" s="106"/>
      <c r="AE425" s="110"/>
      <c r="AF425" s="110"/>
      <c r="AG425" s="110"/>
    </row>
    <row r="426">
      <c r="A426" s="106"/>
      <c r="B426" s="127">
        <f t="shared" si="4"/>
        <v>423</v>
      </c>
      <c r="C426" s="229" t="s">
        <v>881</v>
      </c>
      <c r="D426" s="252" t="s">
        <v>1142</v>
      </c>
      <c r="E426" s="230"/>
      <c r="F426" s="300"/>
      <c r="G426" s="230"/>
      <c r="H426" s="276">
        <v>3.0</v>
      </c>
      <c r="I426" s="278" t="s">
        <v>173</v>
      </c>
      <c r="J426" s="276" t="s">
        <v>173</v>
      </c>
      <c r="K426" s="263" t="s">
        <v>173</v>
      </c>
      <c r="L426" s="263" t="s">
        <v>173</v>
      </c>
      <c r="M426" s="234"/>
      <c r="N426" s="357" t="s">
        <v>86</v>
      </c>
      <c r="O426" s="357" t="s">
        <v>86</v>
      </c>
      <c r="P426" s="357" t="s">
        <v>86</v>
      </c>
      <c r="Q426" s="357" t="s">
        <v>86</v>
      </c>
      <c r="R426" s="357" t="s">
        <v>86</v>
      </c>
      <c r="S426" s="137"/>
      <c r="T426" s="137"/>
      <c r="U426" s="137"/>
      <c r="V426" s="106"/>
      <c r="W426" s="106"/>
      <c r="X426" s="106"/>
      <c r="Y426" s="106"/>
      <c r="Z426" s="106"/>
      <c r="AA426" s="106"/>
      <c r="AB426" s="106"/>
      <c r="AC426" s="106"/>
      <c r="AD426" s="106"/>
      <c r="AE426" s="110"/>
      <c r="AF426" s="110"/>
      <c r="AG426" s="110"/>
    </row>
    <row r="427">
      <c r="A427" s="106"/>
      <c r="B427" s="127">
        <f t="shared" si="4"/>
        <v>424</v>
      </c>
      <c r="C427" s="229" t="s">
        <v>881</v>
      </c>
      <c r="D427" s="252" t="s">
        <v>1142</v>
      </c>
      <c r="E427" s="230"/>
      <c r="F427" s="300"/>
      <c r="G427" s="230"/>
      <c r="H427" s="276">
        <v>4.0</v>
      </c>
      <c r="I427" s="278" t="s">
        <v>173</v>
      </c>
      <c r="J427" s="276" t="s">
        <v>173</v>
      </c>
      <c r="K427" s="263" t="s">
        <v>173</v>
      </c>
      <c r="L427" s="263" t="s">
        <v>173</v>
      </c>
      <c r="M427" s="234"/>
      <c r="N427" s="357" t="s">
        <v>86</v>
      </c>
      <c r="O427" s="357" t="s">
        <v>86</v>
      </c>
      <c r="P427" s="357" t="s">
        <v>86</v>
      </c>
      <c r="Q427" s="357" t="s">
        <v>86</v>
      </c>
      <c r="R427" s="357" t="s">
        <v>86</v>
      </c>
      <c r="S427" s="137"/>
      <c r="T427" s="137"/>
      <c r="U427" s="137"/>
      <c r="V427" s="106"/>
      <c r="W427" s="106"/>
      <c r="X427" s="106"/>
      <c r="Y427" s="106"/>
      <c r="Z427" s="106"/>
      <c r="AA427" s="106"/>
      <c r="AB427" s="106"/>
      <c r="AC427" s="106"/>
      <c r="AD427" s="106"/>
      <c r="AE427" s="110"/>
      <c r="AF427" s="110"/>
      <c r="AG427" s="110"/>
    </row>
    <row r="428">
      <c r="A428" s="106"/>
      <c r="B428" s="127">
        <f t="shared" si="4"/>
        <v>425</v>
      </c>
      <c r="C428" s="229" t="s">
        <v>881</v>
      </c>
      <c r="D428" s="252" t="s">
        <v>1142</v>
      </c>
      <c r="E428" s="239"/>
      <c r="F428" s="301"/>
      <c r="G428" s="239"/>
      <c r="H428" s="276">
        <v>5.0</v>
      </c>
      <c r="I428" s="278" t="s">
        <v>173</v>
      </c>
      <c r="J428" s="276" t="s">
        <v>173</v>
      </c>
      <c r="K428" s="263" t="s">
        <v>173</v>
      </c>
      <c r="L428" s="263" t="s">
        <v>173</v>
      </c>
      <c r="M428" s="234"/>
      <c r="N428" s="357" t="s">
        <v>86</v>
      </c>
      <c r="O428" s="357" t="s">
        <v>86</v>
      </c>
      <c r="P428" s="357" t="s">
        <v>86</v>
      </c>
      <c r="Q428" s="357" t="s">
        <v>86</v>
      </c>
      <c r="R428" s="357" t="s">
        <v>86</v>
      </c>
      <c r="S428" s="137"/>
      <c r="T428" s="137"/>
      <c r="U428" s="137"/>
      <c r="V428" s="106"/>
      <c r="W428" s="106"/>
      <c r="X428" s="106"/>
      <c r="Y428" s="106"/>
      <c r="Z428" s="106"/>
      <c r="AA428" s="106"/>
      <c r="AB428" s="106"/>
      <c r="AC428" s="106"/>
      <c r="AD428" s="106"/>
      <c r="AE428" s="110"/>
      <c r="AF428" s="110"/>
      <c r="AG428" s="110"/>
    </row>
    <row r="429">
      <c r="A429" s="106"/>
      <c r="B429" s="127">
        <f t="shared" si="4"/>
        <v>426</v>
      </c>
      <c r="C429" s="229" t="s">
        <v>881</v>
      </c>
      <c r="D429" s="252" t="s">
        <v>1142</v>
      </c>
      <c r="E429" s="272" t="s">
        <v>863</v>
      </c>
      <c r="F429" s="324" t="s">
        <v>944</v>
      </c>
      <c r="G429" s="233"/>
      <c r="H429" s="233"/>
      <c r="I429" s="233"/>
      <c r="J429" s="233"/>
      <c r="K429" s="263" t="s">
        <v>173</v>
      </c>
      <c r="L429" s="263" t="s">
        <v>173</v>
      </c>
      <c r="M429" s="234"/>
      <c r="N429" s="357" t="s">
        <v>86</v>
      </c>
      <c r="O429" s="357" t="s">
        <v>86</v>
      </c>
      <c r="P429" s="357" t="s">
        <v>86</v>
      </c>
      <c r="Q429" s="357" t="s">
        <v>86</v>
      </c>
      <c r="R429" s="357" t="s">
        <v>86</v>
      </c>
      <c r="S429" s="137"/>
      <c r="T429" s="137"/>
      <c r="U429" s="137"/>
      <c r="V429" s="106"/>
      <c r="W429" s="106"/>
      <c r="X429" s="106"/>
      <c r="Y429" s="106"/>
      <c r="Z429" s="106"/>
      <c r="AA429" s="106"/>
      <c r="AB429" s="106"/>
      <c r="AC429" s="106"/>
      <c r="AD429" s="106"/>
      <c r="AE429" s="110"/>
      <c r="AF429" s="110"/>
      <c r="AG429" s="110"/>
    </row>
    <row r="430">
      <c r="A430" s="106"/>
      <c r="B430" s="127">
        <f t="shared" si="4"/>
        <v>427</v>
      </c>
      <c r="C430" s="229" t="s">
        <v>881</v>
      </c>
      <c r="D430" s="252" t="s">
        <v>1142</v>
      </c>
      <c r="E430" s="230"/>
      <c r="F430" s="305" t="s">
        <v>942</v>
      </c>
      <c r="G430" s="233"/>
      <c r="H430" s="233"/>
      <c r="I430" s="233"/>
      <c r="J430" s="233"/>
      <c r="K430" s="263" t="s">
        <v>173</v>
      </c>
      <c r="L430" s="263" t="s">
        <v>173</v>
      </c>
      <c r="M430" s="234"/>
      <c r="N430" s="357" t="s">
        <v>86</v>
      </c>
      <c r="O430" s="357" t="s">
        <v>86</v>
      </c>
      <c r="P430" s="357" t="s">
        <v>86</v>
      </c>
      <c r="Q430" s="357" t="s">
        <v>86</v>
      </c>
      <c r="R430" s="357" t="s">
        <v>86</v>
      </c>
      <c r="S430" s="137"/>
      <c r="T430" s="137"/>
      <c r="U430" s="137"/>
      <c r="V430" s="106"/>
      <c r="W430" s="106"/>
      <c r="X430" s="106"/>
      <c r="Y430" s="106"/>
      <c r="Z430" s="106"/>
      <c r="AA430" s="106"/>
      <c r="AB430" s="106"/>
      <c r="AC430" s="106"/>
      <c r="AD430" s="106"/>
      <c r="AE430" s="110"/>
      <c r="AF430" s="110"/>
      <c r="AG430" s="110"/>
    </row>
    <row r="431">
      <c r="A431" s="106"/>
      <c r="B431" s="127">
        <f t="shared" si="4"/>
        <v>428</v>
      </c>
      <c r="C431" s="229" t="s">
        <v>881</v>
      </c>
      <c r="D431" s="252" t="s">
        <v>1142</v>
      </c>
      <c r="E431" s="297" t="s">
        <v>1039</v>
      </c>
      <c r="F431" s="331" t="s">
        <v>652</v>
      </c>
      <c r="G431" s="259" t="s">
        <v>779</v>
      </c>
      <c r="H431" s="224"/>
      <c r="I431" s="224"/>
      <c r="J431" s="224"/>
      <c r="K431" s="254" t="s">
        <v>1040</v>
      </c>
      <c r="L431" s="254" t="s">
        <v>1041</v>
      </c>
      <c r="M431" s="234"/>
      <c r="N431" s="357" t="s">
        <v>86</v>
      </c>
      <c r="O431" s="357" t="s">
        <v>86</v>
      </c>
      <c r="P431" s="357" t="s">
        <v>86</v>
      </c>
      <c r="Q431" s="357" t="s">
        <v>86</v>
      </c>
      <c r="R431" s="357" t="s">
        <v>86</v>
      </c>
      <c r="S431" s="137"/>
      <c r="T431" s="137"/>
      <c r="U431" s="137"/>
      <c r="V431" s="106"/>
      <c r="W431" s="106"/>
      <c r="X431" s="106"/>
      <c r="Y431" s="106"/>
      <c r="Z431" s="106"/>
      <c r="AA431" s="106"/>
      <c r="AB431" s="106"/>
      <c r="AC431" s="106"/>
      <c r="AD431" s="106"/>
      <c r="AE431" s="110"/>
      <c r="AF431" s="110"/>
      <c r="AG431" s="110"/>
    </row>
    <row r="432">
      <c r="A432" s="106"/>
      <c r="B432" s="127">
        <f t="shared" si="4"/>
        <v>429</v>
      </c>
      <c r="C432" s="229" t="s">
        <v>881</v>
      </c>
      <c r="D432" s="252" t="s">
        <v>1142</v>
      </c>
      <c r="E432" s="230"/>
      <c r="F432" s="332"/>
      <c r="G432" s="259" t="s">
        <v>1042</v>
      </c>
      <c r="H432" s="224"/>
      <c r="I432" s="224"/>
      <c r="J432" s="224"/>
      <c r="K432" s="263" t="s">
        <v>173</v>
      </c>
      <c r="L432" s="263" t="s">
        <v>173</v>
      </c>
      <c r="M432" s="234"/>
      <c r="N432" s="357" t="s">
        <v>86</v>
      </c>
      <c r="O432" s="357" t="s">
        <v>86</v>
      </c>
      <c r="P432" s="357" t="s">
        <v>86</v>
      </c>
      <c r="Q432" s="357" t="s">
        <v>86</v>
      </c>
      <c r="R432" s="357" t="s">
        <v>86</v>
      </c>
      <c r="S432" s="137"/>
      <c r="T432" s="137"/>
      <c r="U432" s="137"/>
      <c r="V432" s="106"/>
      <c r="W432" s="106"/>
      <c r="X432" s="106"/>
      <c r="Y432" s="106"/>
      <c r="Z432" s="106"/>
      <c r="AA432" s="106"/>
      <c r="AB432" s="106"/>
      <c r="AC432" s="106"/>
      <c r="AD432" s="106"/>
      <c r="AE432" s="110"/>
      <c r="AF432" s="110"/>
      <c r="AG432" s="110"/>
    </row>
    <row r="433">
      <c r="A433" s="106"/>
      <c r="B433" s="127">
        <f t="shared" si="4"/>
        <v>430</v>
      </c>
      <c r="C433" s="229" t="s">
        <v>881</v>
      </c>
      <c r="D433" s="252" t="s">
        <v>1142</v>
      </c>
      <c r="E433" s="230"/>
      <c r="F433" s="332"/>
      <c r="G433" s="259" t="s">
        <v>1043</v>
      </c>
      <c r="H433" s="224"/>
      <c r="I433" s="224"/>
      <c r="J433" s="224"/>
      <c r="K433" s="263" t="s">
        <v>173</v>
      </c>
      <c r="L433" s="263" t="s">
        <v>173</v>
      </c>
      <c r="M433" s="234"/>
      <c r="N433" s="357" t="s">
        <v>86</v>
      </c>
      <c r="O433" s="357" t="s">
        <v>86</v>
      </c>
      <c r="P433" s="357" t="s">
        <v>86</v>
      </c>
      <c r="Q433" s="357" t="s">
        <v>86</v>
      </c>
      <c r="R433" s="357" t="s">
        <v>86</v>
      </c>
      <c r="S433" s="137"/>
      <c r="T433" s="137"/>
      <c r="U433" s="137"/>
      <c r="V433" s="106"/>
      <c r="W433" s="106"/>
      <c r="X433" s="106"/>
      <c r="Y433" s="106"/>
      <c r="Z433" s="106"/>
      <c r="AA433" s="106"/>
      <c r="AB433" s="106"/>
      <c r="AC433" s="106"/>
      <c r="AD433" s="106"/>
      <c r="AE433" s="110"/>
      <c r="AF433" s="110"/>
      <c r="AG433" s="110"/>
    </row>
    <row r="434">
      <c r="A434" s="106"/>
      <c r="B434" s="127">
        <f t="shared" si="4"/>
        <v>431</v>
      </c>
      <c r="C434" s="229" t="s">
        <v>881</v>
      </c>
      <c r="D434" s="252" t="s">
        <v>1142</v>
      </c>
      <c r="E434" s="230"/>
      <c r="F434" s="332"/>
      <c r="G434" s="259" t="s">
        <v>1044</v>
      </c>
      <c r="H434" s="224"/>
      <c r="I434" s="224"/>
      <c r="J434" s="224"/>
      <c r="K434" s="263" t="s">
        <v>173</v>
      </c>
      <c r="L434" s="263" t="s">
        <v>173</v>
      </c>
      <c r="M434" s="234"/>
      <c r="N434" s="357" t="s">
        <v>86</v>
      </c>
      <c r="O434" s="357" t="s">
        <v>86</v>
      </c>
      <c r="P434" s="357" t="s">
        <v>86</v>
      </c>
      <c r="Q434" s="357" t="s">
        <v>86</v>
      </c>
      <c r="R434" s="357" t="s">
        <v>86</v>
      </c>
      <c r="S434" s="137"/>
      <c r="T434" s="137"/>
      <c r="U434" s="137"/>
      <c r="V434" s="106"/>
      <c r="W434" s="106"/>
      <c r="X434" s="106"/>
      <c r="Y434" s="106"/>
      <c r="Z434" s="106"/>
      <c r="AA434" s="106"/>
      <c r="AB434" s="106"/>
      <c r="AC434" s="106"/>
      <c r="AD434" s="106"/>
      <c r="AE434" s="110"/>
      <c r="AF434" s="110"/>
      <c r="AG434" s="110"/>
    </row>
    <row r="435">
      <c r="A435" s="106"/>
      <c r="B435" s="127">
        <f t="shared" si="4"/>
        <v>432</v>
      </c>
      <c r="C435" s="229" t="s">
        <v>881</v>
      </c>
      <c r="D435" s="252" t="s">
        <v>1142</v>
      </c>
      <c r="E435" s="230"/>
      <c r="F435" s="332"/>
      <c r="G435" s="259" t="s">
        <v>1045</v>
      </c>
      <c r="H435" s="224"/>
      <c r="I435" s="224"/>
      <c r="J435" s="224"/>
      <c r="K435" s="263" t="s">
        <v>173</v>
      </c>
      <c r="L435" s="263" t="s">
        <v>173</v>
      </c>
      <c r="M435" s="234"/>
      <c r="N435" s="357" t="s">
        <v>86</v>
      </c>
      <c r="O435" s="357" t="s">
        <v>86</v>
      </c>
      <c r="P435" s="357" t="s">
        <v>86</v>
      </c>
      <c r="Q435" s="357" t="s">
        <v>86</v>
      </c>
      <c r="R435" s="357" t="s">
        <v>86</v>
      </c>
      <c r="S435" s="137"/>
      <c r="T435" s="137"/>
      <c r="U435" s="137"/>
      <c r="V435" s="106"/>
      <c r="W435" s="106"/>
      <c r="X435" s="106"/>
      <c r="Y435" s="106"/>
      <c r="Z435" s="106"/>
      <c r="AA435" s="106"/>
      <c r="AB435" s="106"/>
      <c r="AC435" s="106"/>
      <c r="AD435" s="106"/>
      <c r="AE435" s="110"/>
      <c r="AF435" s="110"/>
      <c r="AG435" s="110"/>
    </row>
    <row r="436">
      <c r="A436" s="106"/>
      <c r="B436" s="127">
        <f t="shared" si="4"/>
        <v>433</v>
      </c>
      <c r="C436" s="229" t="s">
        <v>881</v>
      </c>
      <c r="D436" s="252" t="s">
        <v>1142</v>
      </c>
      <c r="E436" s="230"/>
      <c r="F436" s="332"/>
      <c r="G436" s="259" t="s">
        <v>1046</v>
      </c>
      <c r="H436" s="224"/>
      <c r="I436" s="224"/>
      <c r="J436" s="224"/>
      <c r="K436" s="263" t="s">
        <v>173</v>
      </c>
      <c r="L436" s="263" t="s">
        <v>173</v>
      </c>
      <c r="M436" s="234"/>
      <c r="N436" s="357" t="s">
        <v>86</v>
      </c>
      <c r="O436" s="357" t="s">
        <v>86</v>
      </c>
      <c r="P436" s="357" t="s">
        <v>86</v>
      </c>
      <c r="Q436" s="357" t="s">
        <v>86</v>
      </c>
      <c r="R436" s="357" t="s">
        <v>86</v>
      </c>
      <c r="S436" s="137"/>
      <c r="T436" s="137"/>
      <c r="U436" s="137"/>
      <c r="V436" s="106"/>
      <c r="W436" s="106"/>
      <c r="X436" s="106"/>
      <c r="Y436" s="106"/>
      <c r="Z436" s="106"/>
      <c r="AA436" s="106"/>
      <c r="AB436" s="106"/>
      <c r="AC436" s="106"/>
      <c r="AD436" s="106"/>
      <c r="AE436" s="110"/>
      <c r="AF436" s="110"/>
      <c r="AG436" s="110"/>
    </row>
    <row r="437">
      <c r="A437" s="106"/>
      <c r="B437" s="127">
        <f t="shared" si="4"/>
        <v>434</v>
      </c>
      <c r="C437" s="229" t="s">
        <v>881</v>
      </c>
      <c r="D437" s="252" t="s">
        <v>1142</v>
      </c>
      <c r="E437" s="230"/>
      <c r="F437" s="333"/>
      <c r="G437" s="317" t="s">
        <v>1047</v>
      </c>
      <c r="H437" s="224"/>
      <c r="I437" s="224"/>
      <c r="J437" s="224"/>
      <c r="K437" s="263" t="s">
        <v>173</v>
      </c>
      <c r="L437" s="263" t="s">
        <v>173</v>
      </c>
      <c r="M437" s="234"/>
      <c r="N437" s="357" t="s">
        <v>86</v>
      </c>
      <c r="O437" s="357" t="s">
        <v>86</v>
      </c>
      <c r="P437" s="357" t="s">
        <v>86</v>
      </c>
      <c r="Q437" s="357" t="s">
        <v>86</v>
      </c>
      <c r="R437" s="357" t="s">
        <v>86</v>
      </c>
      <c r="S437" s="137"/>
      <c r="T437" s="137"/>
      <c r="U437" s="137"/>
      <c r="V437" s="106"/>
      <c r="W437" s="106"/>
      <c r="X437" s="106"/>
      <c r="Y437" s="106"/>
      <c r="Z437" s="106"/>
      <c r="AA437" s="106"/>
      <c r="AB437" s="106"/>
      <c r="AC437" s="106"/>
      <c r="AD437" s="106"/>
      <c r="AE437" s="110"/>
      <c r="AF437" s="110"/>
      <c r="AG437" s="110"/>
    </row>
    <row r="438">
      <c r="A438" s="106"/>
      <c r="B438" s="127">
        <f t="shared" si="4"/>
        <v>435</v>
      </c>
      <c r="C438" s="229" t="s">
        <v>881</v>
      </c>
      <c r="D438" s="252" t="s">
        <v>1142</v>
      </c>
      <c r="E438" s="261"/>
      <c r="F438" s="257" t="s">
        <v>655</v>
      </c>
      <c r="G438" s="259" t="s">
        <v>779</v>
      </c>
      <c r="H438" s="224"/>
      <c r="I438" s="224"/>
      <c r="J438" s="224"/>
      <c r="K438" s="263" t="s">
        <v>173</v>
      </c>
      <c r="L438" s="263" t="s">
        <v>173</v>
      </c>
      <c r="M438" s="234"/>
      <c r="N438" s="357" t="s">
        <v>86</v>
      </c>
      <c r="O438" s="357" t="s">
        <v>86</v>
      </c>
      <c r="P438" s="357" t="s">
        <v>86</v>
      </c>
      <c r="Q438" s="357" t="s">
        <v>86</v>
      </c>
      <c r="R438" s="357" t="s">
        <v>86</v>
      </c>
      <c r="S438" s="137"/>
      <c r="T438" s="137"/>
      <c r="U438" s="137"/>
      <c r="V438" s="106"/>
      <c r="W438" s="106"/>
      <c r="X438" s="106"/>
      <c r="Y438" s="106"/>
      <c r="Z438" s="106"/>
      <c r="AA438" s="106"/>
      <c r="AB438" s="106"/>
      <c r="AC438" s="106"/>
      <c r="AD438" s="106"/>
      <c r="AE438" s="110"/>
      <c r="AF438" s="110"/>
      <c r="AG438" s="110"/>
    </row>
    <row r="439">
      <c r="A439" s="106"/>
      <c r="B439" s="127">
        <f t="shared" si="4"/>
        <v>436</v>
      </c>
      <c r="C439" s="229" t="s">
        <v>881</v>
      </c>
      <c r="D439" s="252" t="s">
        <v>1142</v>
      </c>
      <c r="E439" s="261"/>
      <c r="F439" s="334"/>
      <c r="G439" s="259" t="s">
        <v>1042</v>
      </c>
      <c r="H439" s="224"/>
      <c r="I439" s="224"/>
      <c r="J439" s="224"/>
      <c r="K439" s="263" t="s">
        <v>173</v>
      </c>
      <c r="L439" s="263" t="s">
        <v>173</v>
      </c>
      <c r="M439" s="234"/>
      <c r="N439" s="357" t="s">
        <v>86</v>
      </c>
      <c r="O439" s="357" t="s">
        <v>86</v>
      </c>
      <c r="P439" s="357" t="s">
        <v>86</v>
      </c>
      <c r="Q439" s="357" t="s">
        <v>86</v>
      </c>
      <c r="R439" s="357" t="s">
        <v>86</v>
      </c>
      <c r="S439" s="137"/>
      <c r="T439" s="137"/>
      <c r="U439" s="137"/>
      <c r="V439" s="106"/>
      <c r="W439" s="106"/>
      <c r="X439" s="106"/>
      <c r="Y439" s="106"/>
      <c r="Z439" s="106"/>
      <c r="AA439" s="106"/>
      <c r="AB439" s="106"/>
      <c r="AC439" s="106"/>
      <c r="AD439" s="106"/>
      <c r="AE439" s="110"/>
      <c r="AF439" s="110"/>
      <c r="AG439" s="110"/>
    </row>
    <row r="440">
      <c r="A440" s="106"/>
      <c r="B440" s="127">
        <f t="shared" si="4"/>
        <v>437</v>
      </c>
      <c r="C440" s="229" t="s">
        <v>881</v>
      </c>
      <c r="D440" s="252" t="s">
        <v>1142</v>
      </c>
      <c r="E440" s="261"/>
      <c r="F440" s="334"/>
      <c r="G440" s="259" t="s">
        <v>1043</v>
      </c>
      <c r="H440" s="224"/>
      <c r="I440" s="224"/>
      <c r="J440" s="224"/>
      <c r="K440" s="263" t="s">
        <v>173</v>
      </c>
      <c r="L440" s="263" t="s">
        <v>173</v>
      </c>
      <c r="M440" s="234"/>
      <c r="N440" s="357" t="s">
        <v>86</v>
      </c>
      <c r="O440" s="357" t="s">
        <v>86</v>
      </c>
      <c r="P440" s="357" t="s">
        <v>86</v>
      </c>
      <c r="Q440" s="357" t="s">
        <v>86</v>
      </c>
      <c r="R440" s="357" t="s">
        <v>86</v>
      </c>
      <c r="S440" s="137"/>
      <c r="T440" s="137"/>
      <c r="U440" s="137"/>
      <c r="V440" s="106"/>
      <c r="W440" s="106"/>
      <c r="X440" s="106"/>
      <c r="Y440" s="106"/>
      <c r="Z440" s="106"/>
      <c r="AA440" s="106"/>
      <c r="AB440" s="106"/>
      <c r="AC440" s="106"/>
      <c r="AD440" s="106"/>
      <c r="AE440" s="110"/>
      <c r="AF440" s="110"/>
      <c r="AG440" s="110"/>
    </row>
    <row r="441">
      <c r="A441" s="106"/>
      <c r="B441" s="127">
        <f t="shared" si="4"/>
        <v>438</v>
      </c>
      <c r="C441" s="229" t="s">
        <v>881</v>
      </c>
      <c r="D441" s="252" t="s">
        <v>1142</v>
      </c>
      <c r="E441" s="261"/>
      <c r="F441" s="334"/>
      <c r="G441" s="259" t="s">
        <v>1044</v>
      </c>
      <c r="H441" s="224"/>
      <c r="I441" s="224"/>
      <c r="J441" s="224"/>
      <c r="K441" s="263" t="s">
        <v>173</v>
      </c>
      <c r="L441" s="263" t="s">
        <v>173</v>
      </c>
      <c r="M441" s="234"/>
      <c r="N441" s="357" t="s">
        <v>86</v>
      </c>
      <c r="O441" s="357" t="s">
        <v>86</v>
      </c>
      <c r="P441" s="357" t="s">
        <v>86</v>
      </c>
      <c r="Q441" s="357" t="s">
        <v>86</v>
      </c>
      <c r="R441" s="357" t="s">
        <v>86</v>
      </c>
      <c r="S441" s="137"/>
      <c r="T441" s="137"/>
      <c r="U441" s="137"/>
      <c r="V441" s="106"/>
      <c r="W441" s="106"/>
      <c r="X441" s="106"/>
      <c r="Y441" s="106"/>
      <c r="Z441" s="106"/>
      <c r="AA441" s="106"/>
      <c r="AB441" s="106"/>
      <c r="AC441" s="106"/>
      <c r="AD441" s="106"/>
      <c r="AE441" s="110"/>
      <c r="AF441" s="110"/>
      <c r="AG441" s="110"/>
    </row>
    <row r="442">
      <c r="A442" s="106"/>
      <c r="B442" s="127">
        <f t="shared" si="4"/>
        <v>439</v>
      </c>
      <c r="C442" s="229" t="s">
        <v>881</v>
      </c>
      <c r="D442" s="252" t="s">
        <v>1142</v>
      </c>
      <c r="E442" s="261"/>
      <c r="F442" s="334"/>
      <c r="G442" s="259" t="s">
        <v>1045</v>
      </c>
      <c r="H442" s="224"/>
      <c r="I442" s="224"/>
      <c r="J442" s="224"/>
      <c r="K442" s="263" t="s">
        <v>173</v>
      </c>
      <c r="L442" s="263" t="s">
        <v>173</v>
      </c>
      <c r="M442" s="234"/>
      <c r="N442" s="357" t="s">
        <v>86</v>
      </c>
      <c r="O442" s="357" t="s">
        <v>86</v>
      </c>
      <c r="P442" s="357" t="s">
        <v>86</v>
      </c>
      <c r="Q442" s="357" t="s">
        <v>86</v>
      </c>
      <c r="R442" s="357" t="s">
        <v>86</v>
      </c>
      <c r="S442" s="137"/>
      <c r="T442" s="137"/>
      <c r="U442" s="137"/>
      <c r="V442" s="106"/>
      <c r="W442" s="106"/>
      <c r="X442" s="106"/>
      <c r="Y442" s="106"/>
      <c r="Z442" s="106"/>
      <c r="AA442" s="106"/>
      <c r="AB442" s="106"/>
      <c r="AC442" s="106"/>
      <c r="AD442" s="106"/>
      <c r="AE442" s="110"/>
      <c r="AF442" s="110"/>
      <c r="AG442" s="110"/>
    </row>
    <row r="443">
      <c r="A443" s="106"/>
      <c r="B443" s="127">
        <f t="shared" si="4"/>
        <v>440</v>
      </c>
      <c r="C443" s="229" t="s">
        <v>881</v>
      </c>
      <c r="D443" s="252" t="s">
        <v>1142</v>
      </c>
      <c r="E443" s="261"/>
      <c r="F443" s="334"/>
      <c r="G443" s="259" t="s">
        <v>1046</v>
      </c>
      <c r="H443" s="224"/>
      <c r="I443" s="224"/>
      <c r="J443" s="224"/>
      <c r="K443" s="263" t="s">
        <v>173</v>
      </c>
      <c r="L443" s="263" t="s">
        <v>173</v>
      </c>
      <c r="M443" s="234"/>
      <c r="N443" s="357" t="s">
        <v>86</v>
      </c>
      <c r="O443" s="357" t="s">
        <v>86</v>
      </c>
      <c r="P443" s="357" t="s">
        <v>86</v>
      </c>
      <c r="Q443" s="357" t="s">
        <v>86</v>
      </c>
      <c r="R443" s="357" t="s">
        <v>86</v>
      </c>
      <c r="S443" s="137"/>
      <c r="T443" s="137"/>
      <c r="U443" s="137"/>
      <c r="V443" s="106"/>
      <c r="W443" s="106"/>
      <c r="X443" s="106"/>
      <c r="Y443" s="106"/>
      <c r="Z443" s="106"/>
      <c r="AA443" s="106"/>
      <c r="AB443" s="106"/>
      <c r="AC443" s="106"/>
      <c r="AD443" s="106"/>
      <c r="AE443" s="110"/>
      <c r="AF443" s="110"/>
      <c r="AG443" s="110"/>
    </row>
    <row r="444">
      <c r="A444" s="106"/>
      <c r="B444" s="127">
        <f t="shared" si="4"/>
        <v>441</v>
      </c>
      <c r="C444" s="229" t="s">
        <v>881</v>
      </c>
      <c r="D444" s="252" t="s">
        <v>1142</v>
      </c>
      <c r="E444" s="261"/>
      <c r="F444" s="335"/>
      <c r="G444" s="317" t="s">
        <v>1047</v>
      </c>
      <c r="H444" s="224"/>
      <c r="I444" s="224"/>
      <c r="J444" s="224"/>
      <c r="K444" s="263" t="s">
        <v>173</v>
      </c>
      <c r="L444" s="263" t="s">
        <v>173</v>
      </c>
      <c r="M444" s="234"/>
      <c r="N444" s="357" t="s">
        <v>86</v>
      </c>
      <c r="O444" s="357" t="s">
        <v>86</v>
      </c>
      <c r="P444" s="357" t="s">
        <v>86</v>
      </c>
      <c r="Q444" s="357" t="s">
        <v>86</v>
      </c>
      <c r="R444" s="357" t="s">
        <v>86</v>
      </c>
      <c r="S444" s="137"/>
      <c r="T444" s="137"/>
      <c r="U444" s="137"/>
      <c r="V444" s="106"/>
      <c r="W444" s="106"/>
      <c r="X444" s="106"/>
      <c r="Y444" s="106"/>
      <c r="Z444" s="106"/>
      <c r="AA444" s="106"/>
      <c r="AB444" s="106"/>
      <c r="AC444" s="106"/>
      <c r="AD444" s="106"/>
      <c r="AE444" s="110"/>
      <c r="AF444" s="110"/>
      <c r="AG444" s="110"/>
    </row>
    <row r="445">
      <c r="A445" s="106"/>
      <c r="B445" s="127">
        <f t="shared" si="4"/>
        <v>442</v>
      </c>
      <c r="C445" s="229" t="s">
        <v>881</v>
      </c>
      <c r="D445" s="252" t="s">
        <v>1142</v>
      </c>
      <c r="E445" s="261"/>
      <c r="F445" s="334" t="s">
        <v>1048</v>
      </c>
      <c r="G445" s="259" t="s">
        <v>779</v>
      </c>
      <c r="H445" s="224"/>
      <c r="I445" s="224"/>
      <c r="J445" s="224"/>
      <c r="K445" s="263" t="s">
        <v>173</v>
      </c>
      <c r="L445" s="263" t="s">
        <v>173</v>
      </c>
      <c r="M445" s="234"/>
      <c r="N445" s="357" t="s">
        <v>86</v>
      </c>
      <c r="O445" s="357" t="s">
        <v>86</v>
      </c>
      <c r="P445" s="357" t="s">
        <v>86</v>
      </c>
      <c r="Q445" s="357" t="s">
        <v>86</v>
      </c>
      <c r="R445" s="357" t="s">
        <v>86</v>
      </c>
      <c r="S445" s="137"/>
      <c r="T445" s="137"/>
      <c r="U445" s="137"/>
      <c r="V445" s="106"/>
      <c r="W445" s="106"/>
      <c r="X445" s="106"/>
      <c r="Y445" s="106"/>
      <c r="Z445" s="106"/>
      <c r="AA445" s="106"/>
      <c r="AB445" s="106"/>
      <c r="AC445" s="106"/>
      <c r="AD445" s="106"/>
      <c r="AE445" s="110"/>
      <c r="AF445" s="110"/>
      <c r="AG445" s="110"/>
    </row>
    <row r="446">
      <c r="A446" s="106"/>
      <c r="B446" s="127">
        <f t="shared" si="4"/>
        <v>443</v>
      </c>
      <c r="C446" s="229" t="s">
        <v>881</v>
      </c>
      <c r="D446" s="252" t="s">
        <v>1142</v>
      </c>
      <c r="E446" s="261"/>
      <c r="F446" s="334"/>
      <c r="G446" s="259" t="s">
        <v>1042</v>
      </c>
      <c r="H446" s="224"/>
      <c r="I446" s="224"/>
      <c r="J446" s="224"/>
      <c r="K446" s="263" t="s">
        <v>173</v>
      </c>
      <c r="L446" s="263" t="s">
        <v>173</v>
      </c>
      <c r="M446" s="234"/>
      <c r="N446" s="357" t="s">
        <v>86</v>
      </c>
      <c r="O446" s="357" t="s">
        <v>86</v>
      </c>
      <c r="P446" s="357" t="s">
        <v>86</v>
      </c>
      <c r="Q446" s="357" t="s">
        <v>86</v>
      </c>
      <c r="R446" s="357" t="s">
        <v>86</v>
      </c>
      <c r="S446" s="137"/>
      <c r="T446" s="137"/>
      <c r="U446" s="137"/>
      <c r="V446" s="106"/>
      <c r="W446" s="106"/>
      <c r="X446" s="106"/>
      <c r="Y446" s="106"/>
      <c r="Z446" s="106"/>
      <c r="AA446" s="106"/>
      <c r="AB446" s="106"/>
      <c r="AC446" s="106"/>
      <c r="AD446" s="106"/>
      <c r="AE446" s="110"/>
      <c r="AF446" s="110"/>
      <c r="AG446" s="110"/>
    </row>
    <row r="447">
      <c r="A447" s="106"/>
      <c r="B447" s="127">
        <f t="shared" si="4"/>
        <v>444</v>
      </c>
      <c r="C447" s="229" t="s">
        <v>881</v>
      </c>
      <c r="D447" s="252" t="s">
        <v>1142</v>
      </c>
      <c r="E447" s="261"/>
      <c r="F447" s="334"/>
      <c r="G447" s="259" t="s">
        <v>1043</v>
      </c>
      <c r="H447" s="224"/>
      <c r="I447" s="224"/>
      <c r="J447" s="224"/>
      <c r="K447" s="263" t="s">
        <v>173</v>
      </c>
      <c r="L447" s="263" t="s">
        <v>173</v>
      </c>
      <c r="M447" s="234"/>
      <c r="N447" s="357" t="s">
        <v>86</v>
      </c>
      <c r="O447" s="357" t="s">
        <v>86</v>
      </c>
      <c r="P447" s="357" t="s">
        <v>86</v>
      </c>
      <c r="Q447" s="357" t="s">
        <v>86</v>
      </c>
      <c r="R447" s="357" t="s">
        <v>86</v>
      </c>
      <c r="S447" s="137"/>
      <c r="T447" s="137"/>
      <c r="U447" s="137"/>
      <c r="V447" s="106"/>
      <c r="W447" s="106"/>
      <c r="X447" s="106"/>
      <c r="Y447" s="106"/>
      <c r="Z447" s="106"/>
      <c r="AA447" s="106"/>
      <c r="AB447" s="106"/>
      <c r="AC447" s="106"/>
      <c r="AD447" s="106"/>
      <c r="AE447" s="110"/>
      <c r="AF447" s="110"/>
      <c r="AG447" s="110"/>
    </row>
    <row r="448">
      <c r="A448" s="106"/>
      <c r="B448" s="127">
        <f t="shared" si="4"/>
        <v>445</v>
      </c>
      <c r="C448" s="229" t="s">
        <v>881</v>
      </c>
      <c r="D448" s="252" t="s">
        <v>1142</v>
      </c>
      <c r="E448" s="261"/>
      <c r="F448" s="334"/>
      <c r="G448" s="259" t="s">
        <v>1044</v>
      </c>
      <c r="H448" s="224"/>
      <c r="I448" s="224"/>
      <c r="J448" s="224"/>
      <c r="K448" s="263" t="s">
        <v>173</v>
      </c>
      <c r="L448" s="263" t="s">
        <v>173</v>
      </c>
      <c r="M448" s="234"/>
      <c r="N448" s="357" t="s">
        <v>86</v>
      </c>
      <c r="O448" s="357" t="s">
        <v>86</v>
      </c>
      <c r="P448" s="357" t="s">
        <v>86</v>
      </c>
      <c r="Q448" s="357" t="s">
        <v>86</v>
      </c>
      <c r="R448" s="357" t="s">
        <v>86</v>
      </c>
      <c r="S448" s="137"/>
      <c r="T448" s="137"/>
      <c r="U448" s="137"/>
      <c r="V448" s="106"/>
      <c r="W448" s="106"/>
      <c r="X448" s="106"/>
      <c r="Y448" s="106"/>
      <c r="Z448" s="106"/>
      <c r="AA448" s="106"/>
      <c r="AB448" s="106"/>
      <c r="AC448" s="106"/>
      <c r="AD448" s="106"/>
      <c r="AE448" s="110"/>
      <c r="AF448" s="110"/>
      <c r="AG448" s="110"/>
    </row>
    <row r="449">
      <c r="A449" s="106"/>
      <c r="B449" s="127">
        <f t="shared" si="4"/>
        <v>446</v>
      </c>
      <c r="C449" s="229" t="s">
        <v>881</v>
      </c>
      <c r="D449" s="252" t="s">
        <v>1142</v>
      </c>
      <c r="E449" s="261"/>
      <c r="F449" s="334"/>
      <c r="G449" s="259" t="s">
        <v>1045</v>
      </c>
      <c r="H449" s="224"/>
      <c r="I449" s="224"/>
      <c r="J449" s="224"/>
      <c r="K449" s="263" t="s">
        <v>173</v>
      </c>
      <c r="L449" s="263" t="s">
        <v>173</v>
      </c>
      <c r="M449" s="234"/>
      <c r="N449" s="357" t="s">
        <v>86</v>
      </c>
      <c r="O449" s="357" t="s">
        <v>86</v>
      </c>
      <c r="P449" s="357" t="s">
        <v>86</v>
      </c>
      <c r="Q449" s="357" t="s">
        <v>86</v>
      </c>
      <c r="R449" s="357" t="s">
        <v>86</v>
      </c>
      <c r="S449" s="137"/>
      <c r="T449" s="137"/>
      <c r="U449" s="137"/>
      <c r="V449" s="106"/>
      <c r="W449" s="106"/>
      <c r="X449" s="106"/>
      <c r="Y449" s="106"/>
      <c r="Z449" s="106"/>
      <c r="AA449" s="106"/>
      <c r="AB449" s="106"/>
      <c r="AC449" s="106"/>
      <c r="AD449" s="106"/>
      <c r="AE449" s="110"/>
      <c r="AF449" s="110"/>
      <c r="AG449" s="110"/>
    </row>
    <row r="450">
      <c r="A450" s="106"/>
      <c r="B450" s="127">
        <f t="shared" si="4"/>
        <v>447</v>
      </c>
      <c r="C450" s="229" t="s">
        <v>881</v>
      </c>
      <c r="D450" s="252" t="s">
        <v>1142</v>
      </c>
      <c r="E450" s="261"/>
      <c r="F450" s="334"/>
      <c r="G450" s="259" t="s">
        <v>1046</v>
      </c>
      <c r="H450" s="224"/>
      <c r="I450" s="224"/>
      <c r="J450" s="224"/>
      <c r="K450" s="263" t="s">
        <v>173</v>
      </c>
      <c r="L450" s="263" t="s">
        <v>173</v>
      </c>
      <c r="M450" s="234"/>
      <c r="N450" s="357" t="s">
        <v>86</v>
      </c>
      <c r="O450" s="357" t="s">
        <v>86</v>
      </c>
      <c r="P450" s="357" t="s">
        <v>86</v>
      </c>
      <c r="Q450" s="357" t="s">
        <v>86</v>
      </c>
      <c r="R450" s="357" t="s">
        <v>86</v>
      </c>
      <c r="S450" s="137"/>
      <c r="T450" s="137"/>
      <c r="U450" s="137"/>
      <c r="V450" s="106"/>
      <c r="W450" s="106"/>
      <c r="X450" s="106"/>
      <c r="Y450" s="106"/>
      <c r="Z450" s="106"/>
      <c r="AA450" s="106"/>
      <c r="AB450" s="106"/>
      <c r="AC450" s="106"/>
      <c r="AD450" s="106"/>
      <c r="AE450" s="110"/>
      <c r="AF450" s="110"/>
      <c r="AG450" s="110"/>
    </row>
    <row r="451">
      <c r="A451" s="106"/>
      <c r="B451" s="127">
        <f t="shared" si="4"/>
        <v>448</v>
      </c>
      <c r="C451" s="229" t="s">
        <v>881</v>
      </c>
      <c r="D451" s="252" t="s">
        <v>1142</v>
      </c>
      <c r="E451" s="261"/>
      <c r="F451" s="334"/>
      <c r="G451" s="317" t="s">
        <v>1047</v>
      </c>
      <c r="H451" s="224"/>
      <c r="I451" s="224"/>
      <c r="J451" s="224"/>
      <c r="K451" s="263" t="s">
        <v>173</v>
      </c>
      <c r="L451" s="263" t="s">
        <v>173</v>
      </c>
      <c r="M451" s="234"/>
      <c r="N451" s="357" t="s">
        <v>86</v>
      </c>
      <c r="O451" s="357" t="s">
        <v>86</v>
      </c>
      <c r="P451" s="357" t="s">
        <v>86</v>
      </c>
      <c r="Q451" s="357" t="s">
        <v>86</v>
      </c>
      <c r="R451" s="357" t="s">
        <v>86</v>
      </c>
      <c r="S451" s="137"/>
      <c r="T451" s="137"/>
      <c r="U451" s="137"/>
      <c r="V451" s="106"/>
      <c r="W451" s="106"/>
      <c r="X451" s="106"/>
      <c r="Y451" s="106"/>
      <c r="Z451" s="106"/>
      <c r="AA451" s="106"/>
      <c r="AB451" s="106"/>
      <c r="AC451" s="106"/>
      <c r="AD451" s="106"/>
      <c r="AE451" s="110"/>
      <c r="AF451" s="110"/>
      <c r="AG451" s="110"/>
    </row>
    <row r="452">
      <c r="A452" s="106"/>
      <c r="B452" s="127">
        <f t="shared" si="4"/>
        <v>449</v>
      </c>
      <c r="C452" s="229" t="s">
        <v>881</v>
      </c>
      <c r="D452" s="252" t="s">
        <v>1142</v>
      </c>
      <c r="E452" s="261"/>
      <c r="F452" s="257" t="s">
        <v>1049</v>
      </c>
      <c r="G452" s="336" t="s">
        <v>1150</v>
      </c>
      <c r="H452" s="224"/>
      <c r="I452" s="224"/>
      <c r="J452" s="224"/>
      <c r="K452" s="254" t="s">
        <v>1050</v>
      </c>
      <c r="L452" s="254" t="s">
        <v>1051</v>
      </c>
      <c r="M452" s="234"/>
      <c r="N452" s="357" t="s">
        <v>86</v>
      </c>
      <c r="O452" s="357" t="s">
        <v>86</v>
      </c>
      <c r="P452" s="357" t="s">
        <v>86</v>
      </c>
      <c r="Q452" s="357" t="s">
        <v>86</v>
      </c>
      <c r="R452" s="357" t="s">
        <v>86</v>
      </c>
      <c r="S452" s="137"/>
      <c r="T452" s="137"/>
      <c r="U452" s="137"/>
      <c r="V452" s="106"/>
      <c r="W452" s="106"/>
      <c r="X452" s="106"/>
      <c r="Y452" s="106"/>
      <c r="Z452" s="106"/>
      <c r="AA452" s="106"/>
      <c r="AB452" s="106"/>
      <c r="AC452" s="106"/>
      <c r="AD452" s="106"/>
      <c r="AE452" s="110"/>
      <c r="AF452" s="110"/>
      <c r="AG452" s="110"/>
    </row>
    <row r="453">
      <c r="A453" s="106"/>
      <c r="B453" s="127">
        <f t="shared" si="4"/>
        <v>450</v>
      </c>
      <c r="C453" s="229" t="s">
        <v>881</v>
      </c>
      <c r="D453" s="252" t="s">
        <v>1142</v>
      </c>
      <c r="E453" s="261"/>
      <c r="F453" s="334"/>
      <c r="G453" s="336" t="s">
        <v>1151</v>
      </c>
      <c r="H453" s="267" t="s">
        <v>1053</v>
      </c>
      <c r="I453" s="224"/>
      <c r="J453" s="224"/>
      <c r="K453" s="254" t="s">
        <v>1054</v>
      </c>
      <c r="L453" s="254" t="s">
        <v>1051</v>
      </c>
      <c r="M453" s="234"/>
      <c r="N453" s="357" t="s">
        <v>86</v>
      </c>
      <c r="O453" s="357" t="s">
        <v>86</v>
      </c>
      <c r="P453" s="357" t="s">
        <v>86</v>
      </c>
      <c r="Q453" s="357" t="s">
        <v>86</v>
      </c>
      <c r="R453" s="357" t="s">
        <v>86</v>
      </c>
      <c r="S453" s="137"/>
      <c r="T453" s="137"/>
      <c r="U453" s="137"/>
      <c r="V453" s="106"/>
      <c r="W453" s="106"/>
      <c r="X453" s="106"/>
      <c r="Y453" s="106"/>
      <c r="Z453" s="106"/>
      <c r="AA453" s="106"/>
      <c r="AB453" s="106"/>
      <c r="AC453" s="106"/>
      <c r="AD453" s="106"/>
      <c r="AE453" s="110"/>
      <c r="AF453" s="110"/>
      <c r="AG453" s="110"/>
    </row>
    <row r="454">
      <c r="A454" s="106"/>
      <c r="B454" s="127">
        <f t="shared" si="4"/>
        <v>451</v>
      </c>
      <c r="C454" s="229" t="s">
        <v>881</v>
      </c>
      <c r="D454" s="252" t="s">
        <v>1142</v>
      </c>
      <c r="E454" s="261"/>
      <c r="F454" s="334"/>
      <c r="G454" s="336"/>
      <c r="H454" s="267" t="s">
        <v>1055</v>
      </c>
      <c r="I454" s="224"/>
      <c r="J454" s="224"/>
      <c r="K454" s="263" t="s">
        <v>173</v>
      </c>
      <c r="L454" s="263" t="s">
        <v>173</v>
      </c>
      <c r="M454" s="234"/>
      <c r="N454" s="357" t="s">
        <v>86</v>
      </c>
      <c r="O454" s="357" t="s">
        <v>86</v>
      </c>
      <c r="P454" s="357" t="s">
        <v>86</v>
      </c>
      <c r="Q454" s="357" t="s">
        <v>86</v>
      </c>
      <c r="R454" s="357" t="s">
        <v>86</v>
      </c>
      <c r="S454" s="137"/>
      <c r="T454" s="137"/>
      <c r="U454" s="137"/>
      <c r="V454" s="106"/>
      <c r="W454" s="106"/>
      <c r="X454" s="106"/>
      <c r="Y454" s="106"/>
      <c r="Z454" s="106"/>
      <c r="AA454" s="106"/>
      <c r="AB454" s="106"/>
      <c r="AC454" s="106"/>
      <c r="AD454" s="106"/>
      <c r="AE454" s="110"/>
      <c r="AF454" s="110"/>
      <c r="AG454" s="110"/>
    </row>
    <row r="455">
      <c r="A455" s="106"/>
      <c r="B455" s="127">
        <f t="shared" si="4"/>
        <v>452</v>
      </c>
      <c r="C455" s="229" t="s">
        <v>881</v>
      </c>
      <c r="D455" s="252" t="s">
        <v>1142</v>
      </c>
      <c r="E455" s="261"/>
      <c r="F455" s="334"/>
      <c r="G455" s="336"/>
      <c r="H455" s="267" t="s">
        <v>1056</v>
      </c>
      <c r="I455" s="224"/>
      <c r="J455" s="224"/>
      <c r="K455" s="263" t="s">
        <v>173</v>
      </c>
      <c r="L455" s="263" t="s">
        <v>173</v>
      </c>
      <c r="M455" s="234"/>
      <c r="N455" s="357" t="s">
        <v>86</v>
      </c>
      <c r="O455" s="357" t="s">
        <v>86</v>
      </c>
      <c r="P455" s="357" t="s">
        <v>86</v>
      </c>
      <c r="Q455" s="357" t="s">
        <v>86</v>
      </c>
      <c r="R455" s="357" t="s">
        <v>86</v>
      </c>
      <c r="S455" s="137"/>
      <c r="T455" s="137"/>
      <c r="U455" s="137"/>
      <c r="V455" s="106"/>
      <c r="W455" s="106"/>
      <c r="X455" s="106"/>
      <c r="Y455" s="106"/>
      <c r="Z455" s="106"/>
      <c r="AA455" s="106"/>
      <c r="AB455" s="106"/>
      <c r="AC455" s="106"/>
      <c r="AD455" s="106"/>
      <c r="AE455" s="110"/>
      <c r="AF455" s="110"/>
      <c r="AG455" s="110"/>
    </row>
    <row r="456">
      <c r="A456" s="106"/>
      <c r="B456" s="127">
        <f t="shared" si="4"/>
        <v>453</v>
      </c>
      <c r="C456" s="229" t="s">
        <v>881</v>
      </c>
      <c r="D456" s="252" t="s">
        <v>1142</v>
      </c>
      <c r="E456" s="261"/>
      <c r="F456" s="335"/>
      <c r="G456" s="336"/>
      <c r="H456" s="267" t="s">
        <v>1057</v>
      </c>
      <c r="I456" s="224"/>
      <c r="J456" s="224"/>
      <c r="K456" s="263" t="s">
        <v>173</v>
      </c>
      <c r="L456" s="263" t="s">
        <v>173</v>
      </c>
      <c r="M456" s="234"/>
      <c r="N456" s="357" t="s">
        <v>86</v>
      </c>
      <c r="O456" s="357" t="s">
        <v>86</v>
      </c>
      <c r="P456" s="357" t="s">
        <v>86</v>
      </c>
      <c r="Q456" s="357" t="s">
        <v>86</v>
      </c>
      <c r="R456" s="357" t="s">
        <v>86</v>
      </c>
      <c r="S456" s="137"/>
      <c r="T456" s="137"/>
      <c r="U456" s="137"/>
      <c r="V456" s="106"/>
      <c r="W456" s="106"/>
      <c r="X456" s="106"/>
      <c r="Y456" s="106"/>
      <c r="Z456" s="106"/>
      <c r="AA456" s="106"/>
      <c r="AB456" s="106"/>
      <c r="AC456" s="106"/>
      <c r="AD456" s="106"/>
      <c r="AE456" s="110"/>
      <c r="AF456" s="110"/>
      <c r="AG456" s="110"/>
    </row>
    <row r="457">
      <c r="A457" s="106"/>
      <c r="B457" s="127">
        <f t="shared" si="4"/>
        <v>454</v>
      </c>
      <c r="C457" s="229" t="s">
        <v>881</v>
      </c>
      <c r="D457" s="252" t="s">
        <v>1142</v>
      </c>
      <c r="E457" s="261"/>
      <c r="F457" s="225" t="s">
        <v>1058</v>
      </c>
      <c r="G457" s="336"/>
      <c r="H457" s="224"/>
      <c r="I457" s="224"/>
      <c r="J457" s="224"/>
      <c r="K457" s="254" t="s">
        <v>1059</v>
      </c>
      <c r="L457" s="254" t="s">
        <v>1060</v>
      </c>
      <c r="M457" s="234"/>
      <c r="N457" s="357" t="s">
        <v>86</v>
      </c>
      <c r="O457" s="357" t="s">
        <v>86</v>
      </c>
      <c r="P457" s="357" t="s">
        <v>86</v>
      </c>
      <c r="Q457" s="357" t="s">
        <v>86</v>
      </c>
      <c r="R457" s="357" t="s">
        <v>86</v>
      </c>
      <c r="S457" s="137"/>
      <c r="T457" s="137"/>
      <c r="U457" s="137"/>
      <c r="V457" s="106"/>
      <c r="W457" s="106"/>
      <c r="X457" s="106"/>
      <c r="Y457" s="106"/>
      <c r="Z457" s="106"/>
      <c r="AA457" s="106"/>
      <c r="AB457" s="106"/>
      <c r="AC457" s="106"/>
      <c r="AD457" s="106"/>
      <c r="AE457" s="110"/>
      <c r="AF457" s="110"/>
      <c r="AG457" s="110"/>
    </row>
    <row r="458">
      <c r="A458" s="106"/>
      <c r="B458" s="127">
        <f t="shared" si="4"/>
        <v>455</v>
      </c>
      <c r="C458" s="229" t="s">
        <v>881</v>
      </c>
      <c r="D458" s="252" t="s">
        <v>1142</v>
      </c>
      <c r="E458" s="261"/>
      <c r="F458" s="225" t="s">
        <v>1061</v>
      </c>
      <c r="G458" s="336"/>
      <c r="H458" s="224"/>
      <c r="I458" s="224"/>
      <c r="J458" s="224"/>
      <c r="K458" s="254" t="s">
        <v>1062</v>
      </c>
      <c r="L458" s="254" t="s">
        <v>1063</v>
      </c>
      <c r="M458" s="234"/>
      <c r="N458" s="357" t="s">
        <v>86</v>
      </c>
      <c r="O458" s="357" t="s">
        <v>86</v>
      </c>
      <c r="P458" s="357" t="s">
        <v>86</v>
      </c>
      <c r="Q458" s="357" t="s">
        <v>86</v>
      </c>
      <c r="R458" s="357" t="s">
        <v>86</v>
      </c>
      <c r="S458" s="137"/>
      <c r="T458" s="137"/>
      <c r="U458" s="137"/>
      <c r="V458" s="106"/>
      <c r="W458" s="106"/>
      <c r="X458" s="106"/>
      <c r="Y458" s="106"/>
      <c r="Z458" s="106"/>
      <c r="AA458" s="106"/>
      <c r="AB458" s="106"/>
      <c r="AC458" s="106"/>
      <c r="AD458" s="106"/>
      <c r="AE458" s="110"/>
      <c r="AF458" s="110"/>
      <c r="AG458" s="110"/>
    </row>
    <row r="459">
      <c r="A459" s="106"/>
      <c r="B459" s="127">
        <f t="shared" si="4"/>
        <v>456</v>
      </c>
      <c r="C459" s="229" t="s">
        <v>881</v>
      </c>
      <c r="D459" s="252" t="s">
        <v>1142</v>
      </c>
      <c r="E459" s="261"/>
      <c r="F459" s="334" t="s">
        <v>839</v>
      </c>
      <c r="G459" s="336" t="s">
        <v>1064</v>
      </c>
      <c r="H459" s="224"/>
      <c r="I459" s="224"/>
      <c r="J459" s="224"/>
      <c r="K459" s="254" t="s">
        <v>1065</v>
      </c>
      <c r="L459" s="254" t="s">
        <v>1066</v>
      </c>
      <c r="M459" s="234"/>
      <c r="N459" s="357" t="s">
        <v>86</v>
      </c>
      <c r="O459" s="357" t="s">
        <v>86</v>
      </c>
      <c r="P459" s="357" t="s">
        <v>86</v>
      </c>
      <c r="Q459" s="357" t="s">
        <v>86</v>
      </c>
      <c r="R459" s="357" t="s">
        <v>86</v>
      </c>
      <c r="S459" s="137"/>
      <c r="T459" s="137"/>
      <c r="U459" s="137"/>
      <c r="V459" s="106"/>
      <c r="W459" s="106"/>
      <c r="X459" s="106"/>
      <c r="Y459" s="106"/>
      <c r="Z459" s="106"/>
      <c r="AA459" s="106"/>
      <c r="AB459" s="106"/>
      <c r="AC459" s="106"/>
      <c r="AD459" s="106"/>
      <c r="AE459" s="110"/>
      <c r="AF459" s="110"/>
      <c r="AG459" s="110"/>
    </row>
    <row r="460">
      <c r="A460" s="106"/>
      <c r="B460" s="127">
        <f t="shared" si="4"/>
        <v>457</v>
      </c>
      <c r="C460" s="229" t="s">
        <v>881</v>
      </c>
      <c r="D460" s="252" t="s">
        <v>1142</v>
      </c>
      <c r="E460" s="261"/>
      <c r="F460" s="334"/>
      <c r="G460" s="336" t="s">
        <v>1067</v>
      </c>
      <c r="H460" s="224"/>
      <c r="I460" s="224"/>
      <c r="J460" s="224"/>
      <c r="K460" s="254" t="s">
        <v>1068</v>
      </c>
      <c r="L460" s="254" t="s">
        <v>1069</v>
      </c>
      <c r="M460" s="234"/>
      <c r="N460" s="357" t="s">
        <v>86</v>
      </c>
      <c r="O460" s="357" t="s">
        <v>86</v>
      </c>
      <c r="P460" s="357" t="s">
        <v>86</v>
      </c>
      <c r="Q460" s="357" t="s">
        <v>86</v>
      </c>
      <c r="R460" s="357" t="s">
        <v>86</v>
      </c>
      <c r="S460" s="137"/>
      <c r="T460" s="137"/>
      <c r="U460" s="137"/>
      <c r="V460" s="106"/>
      <c r="W460" s="106"/>
      <c r="X460" s="106"/>
      <c r="Y460" s="106"/>
      <c r="Z460" s="106"/>
      <c r="AA460" s="106"/>
      <c r="AB460" s="106"/>
      <c r="AC460" s="106"/>
      <c r="AD460" s="106"/>
      <c r="AE460" s="110"/>
      <c r="AF460" s="110"/>
      <c r="AG460" s="110"/>
    </row>
    <row r="461">
      <c r="A461" s="106"/>
      <c r="B461" s="127">
        <f t="shared" si="4"/>
        <v>458</v>
      </c>
      <c r="C461" s="229" t="s">
        <v>881</v>
      </c>
      <c r="D461" s="252" t="s">
        <v>1142</v>
      </c>
      <c r="E461" s="261"/>
      <c r="F461" s="334"/>
      <c r="G461" s="336" t="s">
        <v>1070</v>
      </c>
      <c r="H461" s="224"/>
      <c r="I461" s="224"/>
      <c r="J461" s="224"/>
      <c r="K461" s="254" t="s">
        <v>1071</v>
      </c>
      <c r="L461" s="254" t="s">
        <v>1072</v>
      </c>
      <c r="M461" s="234"/>
      <c r="N461" s="357" t="s">
        <v>86</v>
      </c>
      <c r="O461" s="357" t="s">
        <v>86</v>
      </c>
      <c r="P461" s="357" t="s">
        <v>86</v>
      </c>
      <c r="Q461" s="357" t="s">
        <v>86</v>
      </c>
      <c r="R461" s="357" t="s">
        <v>86</v>
      </c>
      <c r="S461" s="137"/>
      <c r="T461" s="137"/>
      <c r="U461" s="137"/>
      <c r="V461" s="106"/>
      <c r="W461" s="106"/>
      <c r="X461" s="106"/>
      <c r="Y461" s="106"/>
      <c r="Z461" s="106"/>
      <c r="AA461" s="106"/>
      <c r="AB461" s="106"/>
      <c r="AC461" s="106"/>
      <c r="AD461" s="106"/>
      <c r="AE461" s="110"/>
      <c r="AF461" s="110"/>
      <c r="AG461" s="110"/>
    </row>
    <row r="462">
      <c r="A462" s="106"/>
      <c r="B462" s="127">
        <f t="shared" si="4"/>
        <v>459</v>
      </c>
      <c r="C462" s="229" t="s">
        <v>881</v>
      </c>
      <c r="D462" s="252" t="s">
        <v>1142</v>
      </c>
      <c r="E462" s="261"/>
      <c r="F462" s="334"/>
      <c r="G462" s="336" t="s">
        <v>1073</v>
      </c>
      <c r="H462" s="224"/>
      <c r="I462" s="224"/>
      <c r="J462" s="224"/>
      <c r="K462" s="254" t="s">
        <v>1074</v>
      </c>
      <c r="L462" s="254" t="s">
        <v>1075</v>
      </c>
      <c r="M462" s="234"/>
      <c r="N462" s="357" t="s">
        <v>86</v>
      </c>
      <c r="O462" s="357" t="s">
        <v>86</v>
      </c>
      <c r="P462" s="357" t="s">
        <v>86</v>
      </c>
      <c r="Q462" s="357" t="s">
        <v>86</v>
      </c>
      <c r="R462" s="357" t="s">
        <v>86</v>
      </c>
      <c r="S462" s="137"/>
      <c r="T462" s="137"/>
      <c r="U462" s="137"/>
      <c r="V462" s="106"/>
      <c r="W462" s="106"/>
      <c r="X462" s="106"/>
      <c r="Y462" s="106"/>
      <c r="Z462" s="106"/>
      <c r="AA462" s="106"/>
      <c r="AB462" s="106"/>
      <c r="AC462" s="106"/>
      <c r="AD462" s="106"/>
      <c r="AE462" s="110"/>
      <c r="AF462" s="110"/>
      <c r="AG462" s="110"/>
    </row>
    <row r="463">
      <c r="A463" s="106"/>
      <c r="B463" s="127">
        <f t="shared" si="4"/>
        <v>460</v>
      </c>
      <c r="C463" s="229" t="s">
        <v>881</v>
      </c>
      <c r="D463" s="252" t="s">
        <v>1142</v>
      </c>
      <c r="E463" s="231"/>
      <c r="F463" s="334"/>
      <c r="G463" s="336" t="s">
        <v>1076</v>
      </c>
      <c r="H463" s="224"/>
      <c r="I463" s="224"/>
      <c r="J463" s="224"/>
      <c r="K463" s="254" t="s">
        <v>1077</v>
      </c>
      <c r="L463" s="254" t="s">
        <v>1078</v>
      </c>
      <c r="M463" s="234"/>
      <c r="N463" s="357" t="s">
        <v>86</v>
      </c>
      <c r="O463" s="357" t="s">
        <v>86</v>
      </c>
      <c r="P463" s="357" t="s">
        <v>86</v>
      </c>
      <c r="Q463" s="357" t="s">
        <v>86</v>
      </c>
      <c r="R463" s="357" t="s">
        <v>86</v>
      </c>
      <c r="S463" s="137"/>
      <c r="T463" s="137"/>
      <c r="U463" s="137"/>
      <c r="V463" s="106"/>
      <c r="W463" s="106"/>
      <c r="X463" s="106"/>
      <c r="Y463" s="106"/>
      <c r="Z463" s="106"/>
      <c r="AA463" s="106"/>
      <c r="AB463" s="106"/>
      <c r="AC463" s="106"/>
      <c r="AD463" s="106"/>
      <c r="AE463" s="110"/>
      <c r="AF463" s="110"/>
      <c r="AG463" s="110"/>
    </row>
    <row r="464">
      <c r="A464" s="106"/>
      <c r="B464" s="127">
        <f t="shared" si="4"/>
        <v>461</v>
      </c>
      <c r="C464" s="229" t="s">
        <v>881</v>
      </c>
      <c r="D464" s="252" t="s">
        <v>1142</v>
      </c>
      <c r="E464" s="248" t="s">
        <v>451</v>
      </c>
      <c r="F464" s="233"/>
      <c r="G464" s="233"/>
      <c r="H464" s="233"/>
      <c r="I464" s="233"/>
      <c r="J464" s="233"/>
      <c r="K464" s="197" t="s">
        <v>1079</v>
      </c>
      <c r="L464" s="132" t="s">
        <v>1080</v>
      </c>
      <c r="M464" s="234"/>
      <c r="N464" s="357" t="s">
        <v>86</v>
      </c>
      <c r="O464" s="357" t="s">
        <v>86</v>
      </c>
      <c r="P464" s="357" t="s">
        <v>86</v>
      </c>
      <c r="Q464" s="357" t="s">
        <v>86</v>
      </c>
      <c r="R464" s="357" t="s">
        <v>86</v>
      </c>
      <c r="S464" s="137"/>
      <c r="T464" s="137"/>
      <c r="U464" s="137"/>
      <c r="V464" s="106"/>
      <c r="W464" s="106"/>
      <c r="X464" s="106"/>
      <c r="Y464" s="106"/>
      <c r="Z464" s="106"/>
      <c r="AA464" s="106"/>
      <c r="AB464" s="106"/>
      <c r="AC464" s="106"/>
      <c r="AD464" s="106"/>
      <c r="AE464" s="110"/>
      <c r="AF464" s="110"/>
      <c r="AG464" s="110"/>
    </row>
    <row r="465">
      <c r="A465" s="106"/>
      <c r="B465" s="127">
        <f t="shared" si="4"/>
        <v>462</v>
      </c>
      <c r="C465" s="229" t="s">
        <v>881</v>
      </c>
      <c r="D465" s="252" t="s">
        <v>1142</v>
      </c>
      <c r="E465" s="246" t="s">
        <v>1081</v>
      </c>
      <c r="F465" s="337" t="s">
        <v>1082</v>
      </c>
      <c r="G465" s="197" t="s">
        <v>1083</v>
      </c>
      <c r="H465" s="233"/>
      <c r="I465" s="233"/>
      <c r="J465" s="106"/>
      <c r="K465" s="249" t="s">
        <v>1084</v>
      </c>
      <c r="L465" s="148" t="s">
        <v>1085</v>
      </c>
      <c r="M465" s="234"/>
      <c r="N465" s="357" t="s">
        <v>86</v>
      </c>
      <c r="O465" s="357" t="s">
        <v>86</v>
      </c>
      <c r="P465" s="357" t="s">
        <v>86</v>
      </c>
      <c r="Q465" s="357" t="s">
        <v>86</v>
      </c>
      <c r="R465" s="357" t="s">
        <v>86</v>
      </c>
      <c r="S465" s="137"/>
      <c r="T465" s="137"/>
      <c r="U465" s="137"/>
      <c r="V465" s="106"/>
      <c r="W465" s="106"/>
      <c r="X465" s="106"/>
      <c r="Y465" s="106"/>
      <c r="Z465" s="106"/>
      <c r="AA465" s="106"/>
      <c r="AB465" s="106"/>
      <c r="AC465" s="106"/>
      <c r="AD465" s="106"/>
      <c r="AE465" s="110"/>
      <c r="AF465" s="110"/>
      <c r="AG465" s="110"/>
    </row>
    <row r="466">
      <c r="A466" s="106"/>
      <c r="B466" s="127">
        <f t="shared" si="4"/>
        <v>463</v>
      </c>
      <c r="C466" s="229" t="s">
        <v>881</v>
      </c>
      <c r="D466" s="252" t="s">
        <v>1142</v>
      </c>
      <c r="E466" s="248"/>
      <c r="F466" s="338"/>
      <c r="G466" s="297" t="s">
        <v>1086</v>
      </c>
      <c r="H466" s="278" t="s">
        <v>1087</v>
      </c>
      <c r="I466" s="233"/>
      <c r="J466" s="282" t="s">
        <v>1088</v>
      </c>
      <c r="K466" s="282" t="s">
        <v>1089</v>
      </c>
      <c r="L466" s="282" t="s">
        <v>1090</v>
      </c>
      <c r="M466" s="234"/>
      <c r="N466" s="357" t="s">
        <v>86</v>
      </c>
      <c r="O466" s="357" t="s">
        <v>86</v>
      </c>
      <c r="P466" s="357" t="s">
        <v>86</v>
      </c>
      <c r="Q466" s="357" t="s">
        <v>86</v>
      </c>
      <c r="R466" s="357" t="s">
        <v>86</v>
      </c>
      <c r="S466" s="137"/>
      <c r="T466" s="137"/>
      <c r="U466" s="137"/>
      <c r="V466" s="106"/>
      <c r="W466" s="106"/>
      <c r="X466" s="106"/>
      <c r="Y466" s="106"/>
      <c r="Z466" s="106"/>
      <c r="AA466" s="106"/>
      <c r="AB466" s="106"/>
      <c r="AC466" s="106"/>
      <c r="AD466" s="106"/>
      <c r="AE466" s="110"/>
      <c r="AF466" s="110"/>
      <c r="AG466" s="110"/>
    </row>
    <row r="467">
      <c r="A467" s="106"/>
      <c r="B467" s="127">
        <f t="shared" si="4"/>
        <v>464</v>
      </c>
      <c r="C467" s="229" t="s">
        <v>881</v>
      </c>
      <c r="D467" s="252" t="s">
        <v>1142</v>
      </c>
      <c r="E467" s="248"/>
      <c r="F467" s="338"/>
      <c r="G467" s="230"/>
      <c r="H467" s="233"/>
      <c r="I467" s="233"/>
      <c r="J467" s="282" t="s">
        <v>1091</v>
      </c>
      <c r="K467" s="282" t="s">
        <v>1092</v>
      </c>
      <c r="L467" s="277"/>
      <c r="M467" s="234"/>
      <c r="N467" s="357" t="s">
        <v>86</v>
      </c>
      <c r="O467" s="357" t="s">
        <v>86</v>
      </c>
      <c r="P467" s="357" t="s">
        <v>86</v>
      </c>
      <c r="Q467" s="357" t="s">
        <v>86</v>
      </c>
      <c r="R467" s="357" t="s">
        <v>86</v>
      </c>
      <c r="S467" s="137"/>
      <c r="T467" s="137"/>
      <c r="U467" s="137"/>
      <c r="V467" s="106"/>
      <c r="W467" s="106"/>
      <c r="X467" s="106"/>
      <c r="Y467" s="106"/>
      <c r="Z467" s="106"/>
      <c r="AA467" s="106"/>
      <c r="AB467" s="106"/>
      <c r="AC467" s="106"/>
      <c r="AD467" s="106"/>
      <c r="AE467" s="110"/>
      <c r="AF467" s="110"/>
      <c r="AG467" s="110"/>
    </row>
    <row r="468">
      <c r="A468" s="106"/>
      <c r="B468" s="127">
        <f t="shared" si="4"/>
        <v>465</v>
      </c>
      <c r="C468" s="229" t="s">
        <v>881</v>
      </c>
      <c r="D468" s="252" t="s">
        <v>1142</v>
      </c>
      <c r="E468" s="248"/>
      <c r="F468" s="338"/>
      <c r="G468" s="230"/>
      <c r="H468" s="278" t="s">
        <v>1093</v>
      </c>
      <c r="I468" s="233"/>
      <c r="J468" s="277"/>
      <c r="K468" s="282" t="s">
        <v>1094</v>
      </c>
      <c r="L468" s="282" t="s">
        <v>173</v>
      </c>
      <c r="M468" s="234"/>
      <c r="N468" s="357" t="s">
        <v>86</v>
      </c>
      <c r="O468" s="357" t="s">
        <v>86</v>
      </c>
      <c r="P468" s="357" t="s">
        <v>86</v>
      </c>
      <c r="Q468" s="357" t="s">
        <v>86</v>
      </c>
      <c r="R468" s="357" t="s">
        <v>86</v>
      </c>
      <c r="S468" s="137"/>
      <c r="T468" s="137"/>
      <c r="U468" s="137"/>
      <c r="V468" s="106"/>
      <c r="W468" s="106"/>
      <c r="X468" s="106"/>
      <c r="Y468" s="106"/>
      <c r="Z468" s="106"/>
      <c r="AA468" s="106"/>
      <c r="AB468" s="106"/>
      <c r="AC468" s="106"/>
      <c r="AD468" s="106"/>
      <c r="AE468" s="110"/>
      <c r="AF468" s="110"/>
      <c r="AG468" s="110"/>
    </row>
    <row r="469">
      <c r="A469" s="106"/>
      <c r="B469" s="127">
        <f t="shared" si="4"/>
        <v>466</v>
      </c>
      <c r="C469" s="229" t="s">
        <v>881</v>
      </c>
      <c r="D469" s="252" t="s">
        <v>1142</v>
      </c>
      <c r="E469" s="248"/>
      <c r="F469" s="338"/>
      <c r="G469" s="230"/>
      <c r="H469" s="278" t="s">
        <v>1095</v>
      </c>
      <c r="I469" s="233"/>
      <c r="J469" s="277"/>
      <c r="K469" s="282" t="s">
        <v>1096</v>
      </c>
      <c r="L469" s="282" t="s">
        <v>173</v>
      </c>
      <c r="M469" s="234"/>
      <c r="N469" s="357" t="s">
        <v>86</v>
      </c>
      <c r="O469" s="357" t="s">
        <v>86</v>
      </c>
      <c r="P469" s="357" t="s">
        <v>86</v>
      </c>
      <c r="Q469" s="357" t="s">
        <v>86</v>
      </c>
      <c r="R469" s="357" t="s">
        <v>86</v>
      </c>
      <c r="S469" s="137"/>
      <c r="T469" s="137"/>
      <c r="U469" s="137"/>
      <c r="V469" s="106"/>
      <c r="W469" s="106"/>
      <c r="X469" s="106"/>
      <c r="Y469" s="106"/>
      <c r="Z469" s="106"/>
      <c r="AA469" s="106"/>
      <c r="AB469" s="106"/>
      <c r="AC469" s="106"/>
      <c r="AD469" s="106"/>
      <c r="AE469" s="110"/>
      <c r="AF469" s="110"/>
      <c r="AG469" s="110"/>
    </row>
    <row r="470">
      <c r="A470" s="106"/>
      <c r="B470" s="127">
        <f t="shared" si="4"/>
        <v>467</v>
      </c>
      <c r="C470" s="229" t="s">
        <v>881</v>
      </c>
      <c r="D470" s="252" t="s">
        <v>1142</v>
      </c>
      <c r="E470" s="339"/>
      <c r="F470" s="340"/>
      <c r="G470" s="341"/>
      <c r="H470" s="342" t="s">
        <v>244</v>
      </c>
      <c r="I470" s="59"/>
      <c r="J470" s="343"/>
      <c r="K470" s="344" t="s">
        <v>1097</v>
      </c>
      <c r="L470" s="344" t="s">
        <v>173</v>
      </c>
      <c r="M470" s="234"/>
      <c r="N470" s="357" t="s">
        <v>86</v>
      </c>
      <c r="O470" s="357" t="s">
        <v>86</v>
      </c>
      <c r="P470" s="357" t="s">
        <v>86</v>
      </c>
      <c r="Q470" s="357" t="s">
        <v>86</v>
      </c>
      <c r="R470" s="357" t="s">
        <v>86</v>
      </c>
      <c r="S470" s="137"/>
      <c r="T470" s="137"/>
      <c r="U470" s="137"/>
      <c r="V470" s="106"/>
      <c r="W470" s="106"/>
      <c r="X470" s="106"/>
      <c r="Y470" s="106"/>
      <c r="Z470" s="106"/>
      <c r="AA470" s="106"/>
      <c r="AB470" s="106"/>
      <c r="AC470" s="106"/>
      <c r="AD470" s="106"/>
      <c r="AE470" s="110"/>
      <c r="AF470" s="110"/>
      <c r="AG470" s="110"/>
    </row>
    <row r="471">
      <c r="A471" s="106"/>
      <c r="B471" s="127">
        <f t="shared" si="4"/>
        <v>468</v>
      </c>
      <c r="C471" s="229" t="s">
        <v>881</v>
      </c>
      <c r="D471" s="252" t="s">
        <v>1142</v>
      </c>
      <c r="E471" s="339"/>
      <c r="F471" s="340"/>
      <c r="G471" s="345"/>
      <c r="H471" s="346" t="s">
        <v>1098</v>
      </c>
      <c r="I471" s="342" t="s">
        <v>1099</v>
      </c>
      <c r="J471" s="109"/>
      <c r="K471" s="347" t="s">
        <v>1100</v>
      </c>
      <c r="L471" s="348" t="s">
        <v>1101</v>
      </c>
      <c r="M471" s="234"/>
      <c r="N471" s="357" t="s">
        <v>86</v>
      </c>
      <c r="O471" s="357" t="s">
        <v>86</v>
      </c>
      <c r="P471" s="357" t="s">
        <v>86</v>
      </c>
      <c r="Q471" s="357" t="s">
        <v>86</v>
      </c>
      <c r="R471" s="357" t="s">
        <v>86</v>
      </c>
      <c r="S471" s="137"/>
      <c r="T471" s="137"/>
      <c r="U471" s="137"/>
      <c r="V471" s="106"/>
      <c r="W471" s="106"/>
      <c r="X471" s="106"/>
      <c r="Y471" s="106"/>
      <c r="Z471" s="106"/>
      <c r="AA471" s="106"/>
      <c r="AB471" s="106"/>
      <c r="AC471" s="106"/>
      <c r="AD471" s="106"/>
      <c r="AE471" s="110"/>
      <c r="AF471" s="110"/>
      <c r="AG471" s="110"/>
    </row>
    <row r="472">
      <c r="A472" s="106"/>
      <c r="B472" s="127">
        <f t="shared" si="4"/>
        <v>469</v>
      </c>
      <c r="C472" s="229" t="s">
        <v>881</v>
      </c>
      <c r="D472" s="252" t="s">
        <v>1142</v>
      </c>
      <c r="E472" s="339"/>
      <c r="F472" s="349"/>
      <c r="G472" s="341"/>
      <c r="H472" s="341"/>
      <c r="I472" s="342" t="s">
        <v>1102</v>
      </c>
      <c r="J472" s="109"/>
      <c r="K472" s="347" t="s">
        <v>173</v>
      </c>
      <c r="L472" s="347" t="s">
        <v>173</v>
      </c>
      <c r="M472" s="234"/>
      <c r="N472" s="357" t="s">
        <v>86</v>
      </c>
      <c r="O472" s="357" t="s">
        <v>86</v>
      </c>
      <c r="P472" s="357" t="s">
        <v>86</v>
      </c>
      <c r="Q472" s="357" t="s">
        <v>86</v>
      </c>
      <c r="R472" s="357" t="s">
        <v>86</v>
      </c>
      <c r="S472" s="137"/>
      <c r="T472" s="137"/>
      <c r="U472" s="137"/>
      <c r="V472" s="106"/>
      <c r="W472" s="106"/>
      <c r="X472" s="106"/>
      <c r="Y472" s="106"/>
      <c r="Z472" s="106"/>
      <c r="AA472" s="106"/>
      <c r="AB472" s="106"/>
      <c r="AC472" s="106"/>
      <c r="AD472" s="106"/>
      <c r="AE472" s="110"/>
      <c r="AF472" s="110"/>
      <c r="AG472" s="110"/>
    </row>
    <row r="473">
      <c r="A473" s="106"/>
      <c r="B473" s="127">
        <f t="shared" si="4"/>
        <v>470</v>
      </c>
      <c r="C473" s="229" t="s">
        <v>881</v>
      </c>
      <c r="D473" s="252" t="s">
        <v>1142</v>
      </c>
      <c r="E473" s="230"/>
      <c r="F473" s="243" t="s">
        <v>244</v>
      </c>
      <c r="G473" s="233"/>
      <c r="H473" s="233"/>
      <c r="I473" s="233"/>
      <c r="J473" s="233"/>
      <c r="K473" s="197" t="s">
        <v>1103</v>
      </c>
      <c r="L473" s="132" t="s">
        <v>1104</v>
      </c>
      <c r="M473" s="234"/>
      <c r="N473" s="357" t="s">
        <v>86</v>
      </c>
      <c r="O473" s="357" t="s">
        <v>86</v>
      </c>
      <c r="P473" s="357" t="s">
        <v>86</v>
      </c>
      <c r="Q473" s="357" t="s">
        <v>86</v>
      </c>
      <c r="R473" s="357" t="s">
        <v>86</v>
      </c>
      <c r="S473" s="137"/>
      <c r="T473" s="137"/>
      <c r="U473" s="137"/>
      <c r="V473" s="106"/>
      <c r="W473" s="106"/>
      <c r="X473" s="106"/>
      <c r="Y473" s="106"/>
      <c r="Z473" s="106"/>
      <c r="AA473" s="106"/>
      <c r="AB473" s="106"/>
      <c r="AC473" s="106"/>
      <c r="AD473" s="106"/>
      <c r="AE473" s="110"/>
      <c r="AF473" s="110"/>
      <c r="AG473" s="110"/>
    </row>
    <row r="474">
      <c r="A474" s="368"/>
      <c r="B474" s="369">
        <f t="shared" si="4"/>
        <v>471</v>
      </c>
      <c r="C474" s="370" t="s">
        <v>881</v>
      </c>
      <c r="D474" s="371" t="s">
        <v>1142</v>
      </c>
      <c r="E474" s="372" t="s">
        <v>872</v>
      </c>
      <c r="F474" s="373" t="s">
        <v>944</v>
      </c>
      <c r="G474" s="374"/>
      <c r="H474" s="375"/>
      <c r="I474" s="375"/>
      <c r="J474" s="375"/>
      <c r="K474" s="376" t="s">
        <v>1152</v>
      </c>
      <c r="L474" s="376" t="s">
        <v>320</v>
      </c>
      <c r="M474" s="377"/>
      <c r="N474" s="378" t="s">
        <v>81</v>
      </c>
      <c r="O474" s="378" t="s">
        <v>81</v>
      </c>
      <c r="P474" s="379" t="s">
        <v>81</v>
      </c>
      <c r="Q474" s="380" t="s">
        <v>81</v>
      </c>
      <c r="R474" s="380" t="s">
        <v>81</v>
      </c>
      <c r="S474" s="381"/>
      <c r="T474" s="381"/>
      <c r="U474" s="381"/>
      <c r="V474" s="368"/>
      <c r="W474" s="368"/>
      <c r="X474" s="368"/>
      <c r="Y474" s="368"/>
      <c r="Z474" s="368"/>
      <c r="AA474" s="368"/>
      <c r="AB474" s="368"/>
      <c r="AC474" s="368"/>
      <c r="AD474" s="368"/>
      <c r="AE474" s="382"/>
      <c r="AF474" s="382"/>
      <c r="AG474" s="382"/>
    </row>
    <row r="475">
      <c r="A475" s="368"/>
      <c r="B475" s="369">
        <f t="shared" si="4"/>
        <v>472</v>
      </c>
      <c r="C475" s="370" t="s">
        <v>881</v>
      </c>
      <c r="D475" s="371" t="s">
        <v>1142</v>
      </c>
      <c r="E475" s="383"/>
      <c r="F475" s="384" t="s">
        <v>942</v>
      </c>
      <c r="G475" s="383"/>
      <c r="H475" s="375"/>
      <c r="I475" s="375"/>
      <c r="J475" s="375"/>
      <c r="K475" s="376" t="s">
        <v>1153</v>
      </c>
      <c r="L475" s="385" t="s">
        <v>173</v>
      </c>
      <c r="M475" s="377"/>
      <c r="N475" s="378" t="s">
        <v>81</v>
      </c>
      <c r="O475" s="378" t="s">
        <v>81</v>
      </c>
      <c r="P475" s="379" t="s">
        <v>81</v>
      </c>
      <c r="Q475" s="380" t="s">
        <v>81</v>
      </c>
      <c r="R475" s="380" t="s">
        <v>81</v>
      </c>
      <c r="S475" s="381"/>
      <c r="T475" s="381"/>
      <c r="U475" s="381"/>
      <c r="V475" s="368"/>
      <c r="W475" s="368"/>
      <c r="X475" s="368"/>
      <c r="Y475" s="368"/>
      <c r="Z475" s="368"/>
      <c r="AA475" s="368"/>
      <c r="AB475" s="368"/>
      <c r="AC475" s="368"/>
      <c r="AD475" s="368"/>
      <c r="AE475" s="382"/>
      <c r="AF475" s="382"/>
      <c r="AG475" s="382"/>
    </row>
    <row r="476">
      <c r="A476" s="368"/>
      <c r="B476" s="369">
        <f t="shared" si="4"/>
        <v>473</v>
      </c>
      <c r="C476" s="370" t="s">
        <v>881</v>
      </c>
      <c r="D476" s="371" t="s">
        <v>1142</v>
      </c>
      <c r="E476" s="372" t="s">
        <v>365</v>
      </c>
      <c r="F476" s="386" t="s">
        <v>1154</v>
      </c>
      <c r="G476" s="384" t="s">
        <v>312</v>
      </c>
      <c r="H476" s="375"/>
      <c r="I476" s="375"/>
      <c r="J476" s="375"/>
      <c r="K476" s="376" t="s">
        <v>1155</v>
      </c>
      <c r="L476" s="376" t="s">
        <v>320</v>
      </c>
      <c r="M476" s="377"/>
      <c r="N476" s="378" t="s">
        <v>81</v>
      </c>
      <c r="O476" s="378" t="s">
        <v>81</v>
      </c>
      <c r="P476" s="379" t="s">
        <v>81</v>
      </c>
      <c r="Q476" s="380" t="s">
        <v>81</v>
      </c>
      <c r="R476" s="380" t="s">
        <v>81</v>
      </c>
      <c r="S476" s="381"/>
      <c r="T476" s="381"/>
      <c r="U476" s="381"/>
      <c r="V476" s="368"/>
      <c r="W476" s="368"/>
      <c r="X476" s="368"/>
      <c r="Y476" s="368"/>
      <c r="Z476" s="368"/>
      <c r="AA476" s="368"/>
      <c r="AB476" s="368"/>
      <c r="AC476" s="368"/>
      <c r="AD476" s="368"/>
      <c r="AE476" s="382"/>
      <c r="AF476" s="382"/>
      <c r="AG476" s="382"/>
    </row>
    <row r="477">
      <c r="A477" s="368"/>
      <c r="B477" s="369">
        <f t="shared" si="4"/>
        <v>474</v>
      </c>
      <c r="C477" s="370" t="s">
        <v>881</v>
      </c>
      <c r="D477" s="371" t="s">
        <v>1142</v>
      </c>
      <c r="E477" s="387"/>
      <c r="F477" s="387"/>
      <c r="G477" s="384" t="s">
        <v>315</v>
      </c>
      <c r="H477" s="375"/>
      <c r="I477" s="375"/>
      <c r="J477" s="375"/>
      <c r="K477" s="385" t="s">
        <v>173</v>
      </c>
      <c r="L477" s="385" t="s">
        <v>173</v>
      </c>
      <c r="M477" s="377"/>
      <c r="N477" s="378" t="s">
        <v>81</v>
      </c>
      <c r="O477" s="378" t="s">
        <v>81</v>
      </c>
      <c r="P477" s="379" t="s">
        <v>81</v>
      </c>
      <c r="Q477" s="380" t="s">
        <v>81</v>
      </c>
      <c r="R477" s="380" t="s">
        <v>81</v>
      </c>
      <c r="S477" s="381"/>
      <c r="T477" s="381"/>
      <c r="U477" s="381"/>
      <c r="V477" s="368"/>
      <c r="W477" s="368"/>
      <c r="X477" s="368"/>
      <c r="Y477" s="368"/>
      <c r="Z477" s="368"/>
      <c r="AA477" s="368"/>
      <c r="AB477" s="368"/>
      <c r="AC477" s="368"/>
      <c r="AD477" s="368"/>
      <c r="AE477" s="382"/>
      <c r="AF477" s="382"/>
      <c r="AG477" s="382"/>
    </row>
    <row r="478">
      <c r="A478" s="368"/>
      <c r="B478" s="369">
        <f t="shared" si="4"/>
        <v>475</v>
      </c>
      <c r="C478" s="370" t="s">
        <v>881</v>
      </c>
      <c r="D478" s="371" t="s">
        <v>1142</v>
      </c>
      <c r="E478" s="387"/>
      <c r="F478" s="383"/>
      <c r="G478" s="384" t="s">
        <v>1156</v>
      </c>
      <c r="H478" s="375"/>
      <c r="I478" s="375"/>
      <c r="J478" s="375"/>
      <c r="K478" s="385" t="s">
        <v>173</v>
      </c>
      <c r="L478" s="385" t="s">
        <v>173</v>
      </c>
      <c r="M478" s="377"/>
      <c r="N478" s="378" t="s">
        <v>81</v>
      </c>
      <c r="O478" s="378" t="s">
        <v>81</v>
      </c>
      <c r="P478" s="379" t="s">
        <v>81</v>
      </c>
      <c r="Q478" s="380" t="s">
        <v>81</v>
      </c>
      <c r="R478" s="380" t="s">
        <v>81</v>
      </c>
      <c r="S478" s="381"/>
      <c r="T478" s="381"/>
      <c r="U478" s="381"/>
      <c r="V478" s="368"/>
      <c r="W478" s="368"/>
      <c r="X478" s="368"/>
      <c r="Y478" s="368"/>
      <c r="Z478" s="368"/>
      <c r="AA478" s="368"/>
      <c r="AB478" s="368"/>
      <c r="AC478" s="368"/>
      <c r="AD478" s="368"/>
      <c r="AE478" s="382"/>
      <c r="AF478" s="382"/>
      <c r="AG478" s="382"/>
    </row>
    <row r="479">
      <c r="A479" s="368"/>
      <c r="B479" s="369">
        <f t="shared" si="4"/>
        <v>476</v>
      </c>
      <c r="C479" s="370" t="s">
        <v>881</v>
      </c>
      <c r="D479" s="371" t="s">
        <v>1142</v>
      </c>
      <c r="E479" s="387"/>
      <c r="F479" s="386" t="s">
        <v>1157</v>
      </c>
      <c r="G479" s="384" t="s">
        <v>779</v>
      </c>
      <c r="H479" s="375"/>
      <c r="I479" s="375"/>
      <c r="J479" s="375"/>
      <c r="K479" s="385" t="s">
        <v>173</v>
      </c>
      <c r="L479" s="385" t="s">
        <v>173</v>
      </c>
      <c r="M479" s="377"/>
      <c r="N479" s="378" t="s">
        <v>81</v>
      </c>
      <c r="O479" s="378" t="s">
        <v>81</v>
      </c>
      <c r="P479" s="379" t="s">
        <v>81</v>
      </c>
      <c r="Q479" s="380" t="s">
        <v>81</v>
      </c>
      <c r="R479" s="380" t="s">
        <v>81</v>
      </c>
      <c r="S479" s="381"/>
      <c r="T479" s="381"/>
      <c r="U479" s="381"/>
      <c r="V479" s="368"/>
      <c r="W479" s="368"/>
      <c r="X479" s="368"/>
      <c r="Y479" s="368"/>
      <c r="Z479" s="368"/>
      <c r="AA479" s="368"/>
      <c r="AB479" s="368"/>
      <c r="AC479" s="368"/>
      <c r="AD479" s="368"/>
      <c r="AE479" s="382"/>
      <c r="AF479" s="382"/>
      <c r="AG479" s="382"/>
    </row>
    <row r="480">
      <c r="A480" s="368"/>
      <c r="B480" s="369">
        <f t="shared" si="4"/>
        <v>477</v>
      </c>
      <c r="C480" s="370" t="s">
        <v>881</v>
      </c>
      <c r="D480" s="371" t="s">
        <v>1142</v>
      </c>
      <c r="E480" s="387"/>
      <c r="F480" s="383"/>
      <c r="G480" s="384" t="s">
        <v>778</v>
      </c>
      <c r="H480" s="375"/>
      <c r="I480" s="375"/>
      <c r="J480" s="375"/>
      <c r="K480" s="385" t="s">
        <v>173</v>
      </c>
      <c r="L480" s="376" t="s">
        <v>1158</v>
      </c>
      <c r="M480" s="377"/>
      <c r="N480" s="378" t="s">
        <v>81</v>
      </c>
      <c r="O480" s="378" t="s">
        <v>81</v>
      </c>
      <c r="P480" s="379" t="s">
        <v>81</v>
      </c>
      <c r="Q480" s="380" t="s">
        <v>81</v>
      </c>
      <c r="R480" s="380" t="s">
        <v>81</v>
      </c>
      <c r="S480" s="381"/>
      <c r="T480" s="381"/>
      <c r="U480" s="381"/>
      <c r="V480" s="368"/>
      <c r="W480" s="368"/>
      <c r="X480" s="368"/>
      <c r="Y480" s="368"/>
      <c r="Z480" s="368"/>
      <c r="AA480" s="368"/>
      <c r="AB480" s="368"/>
      <c r="AC480" s="368"/>
      <c r="AD480" s="368"/>
      <c r="AE480" s="382"/>
      <c r="AF480" s="382"/>
      <c r="AG480" s="382"/>
    </row>
    <row r="481">
      <c r="A481" s="368"/>
      <c r="B481" s="369">
        <f t="shared" si="4"/>
        <v>478</v>
      </c>
      <c r="C481" s="370" t="s">
        <v>881</v>
      </c>
      <c r="D481" s="371" t="s">
        <v>1142</v>
      </c>
      <c r="E481" s="387"/>
      <c r="F481" s="386" t="s">
        <v>311</v>
      </c>
      <c r="G481" s="384" t="s">
        <v>318</v>
      </c>
      <c r="H481" s="375"/>
      <c r="I481" s="375"/>
      <c r="J481" s="375"/>
      <c r="K481" s="385" t="s">
        <v>173</v>
      </c>
      <c r="L481" s="376" t="s">
        <v>320</v>
      </c>
      <c r="M481" s="377"/>
      <c r="N481" s="378" t="s">
        <v>81</v>
      </c>
      <c r="O481" s="378" t="s">
        <v>81</v>
      </c>
      <c r="P481" s="379" t="s">
        <v>81</v>
      </c>
      <c r="Q481" s="380" t="s">
        <v>81</v>
      </c>
      <c r="R481" s="380" t="s">
        <v>81</v>
      </c>
      <c r="S481" s="381"/>
      <c r="T481" s="381"/>
      <c r="U481" s="381"/>
      <c r="V481" s="368"/>
      <c r="W481" s="368"/>
      <c r="X481" s="368"/>
      <c r="Y481" s="368"/>
      <c r="Z481" s="368"/>
      <c r="AA481" s="368"/>
      <c r="AB481" s="368"/>
      <c r="AC481" s="368"/>
      <c r="AD481" s="368"/>
      <c r="AE481" s="382"/>
      <c r="AF481" s="382"/>
      <c r="AG481" s="382"/>
    </row>
    <row r="482">
      <c r="A482" s="368"/>
      <c r="B482" s="369">
        <f t="shared" si="4"/>
        <v>479</v>
      </c>
      <c r="C482" s="370" t="s">
        <v>881</v>
      </c>
      <c r="D482" s="371" t="s">
        <v>1142</v>
      </c>
      <c r="E482" s="387"/>
      <c r="F482" s="387"/>
      <c r="G482" s="384" t="s">
        <v>323</v>
      </c>
      <c r="H482" s="375"/>
      <c r="I482" s="375"/>
      <c r="J482" s="375"/>
      <c r="K482" s="385" t="s">
        <v>173</v>
      </c>
      <c r="L482" s="385" t="s">
        <v>173</v>
      </c>
      <c r="M482" s="377"/>
      <c r="N482" s="378" t="s">
        <v>81</v>
      </c>
      <c r="O482" s="378" t="s">
        <v>81</v>
      </c>
      <c r="P482" s="379" t="s">
        <v>81</v>
      </c>
      <c r="Q482" s="380" t="s">
        <v>81</v>
      </c>
      <c r="R482" s="380" t="s">
        <v>81</v>
      </c>
      <c r="S482" s="381"/>
      <c r="T482" s="381"/>
      <c r="U482" s="381"/>
      <c r="V482" s="368"/>
      <c r="W482" s="368"/>
      <c r="X482" s="368"/>
      <c r="Y482" s="368"/>
      <c r="Z482" s="368"/>
      <c r="AA482" s="368"/>
      <c r="AB482" s="368"/>
      <c r="AC482" s="368"/>
      <c r="AD482" s="368"/>
      <c r="AE482" s="382"/>
      <c r="AF482" s="382"/>
      <c r="AG482" s="382"/>
    </row>
    <row r="483">
      <c r="A483" s="368"/>
      <c r="B483" s="369">
        <f t="shared" si="4"/>
        <v>480</v>
      </c>
      <c r="C483" s="370" t="s">
        <v>881</v>
      </c>
      <c r="D483" s="371" t="s">
        <v>1142</v>
      </c>
      <c r="E483" s="387"/>
      <c r="F483" s="387"/>
      <c r="G483" s="384" t="s">
        <v>325</v>
      </c>
      <c r="H483" s="375"/>
      <c r="I483" s="375"/>
      <c r="J483" s="375"/>
      <c r="K483" s="385" t="s">
        <v>173</v>
      </c>
      <c r="L483" s="385" t="s">
        <v>173</v>
      </c>
      <c r="M483" s="377"/>
      <c r="N483" s="378" t="s">
        <v>81</v>
      </c>
      <c r="O483" s="378" t="s">
        <v>81</v>
      </c>
      <c r="P483" s="379" t="s">
        <v>81</v>
      </c>
      <c r="Q483" s="380" t="s">
        <v>81</v>
      </c>
      <c r="R483" s="380" t="s">
        <v>81</v>
      </c>
      <c r="S483" s="381"/>
      <c r="T483" s="381"/>
      <c r="U483" s="381"/>
      <c r="V483" s="368"/>
      <c r="W483" s="368"/>
      <c r="X483" s="368"/>
      <c r="Y483" s="368"/>
      <c r="Z483" s="368"/>
      <c r="AA483" s="368"/>
      <c r="AB483" s="368"/>
      <c r="AC483" s="368"/>
      <c r="AD483" s="368"/>
      <c r="AE483" s="382"/>
      <c r="AF483" s="382"/>
      <c r="AG483" s="382"/>
    </row>
    <row r="484">
      <c r="A484" s="368"/>
      <c r="B484" s="369">
        <f t="shared" si="4"/>
        <v>481</v>
      </c>
      <c r="C484" s="370" t="s">
        <v>881</v>
      </c>
      <c r="D484" s="371" t="s">
        <v>1142</v>
      </c>
      <c r="E484" s="387"/>
      <c r="F484" s="387"/>
      <c r="G484" s="384" t="s">
        <v>327</v>
      </c>
      <c r="H484" s="375"/>
      <c r="I484" s="375"/>
      <c r="J484" s="375"/>
      <c r="K484" s="385" t="s">
        <v>173</v>
      </c>
      <c r="L484" s="385" t="s">
        <v>173</v>
      </c>
      <c r="M484" s="377"/>
      <c r="N484" s="378" t="s">
        <v>81</v>
      </c>
      <c r="O484" s="378" t="s">
        <v>81</v>
      </c>
      <c r="P484" s="379" t="s">
        <v>81</v>
      </c>
      <c r="Q484" s="380" t="s">
        <v>81</v>
      </c>
      <c r="R484" s="380" t="s">
        <v>81</v>
      </c>
      <c r="S484" s="381"/>
      <c r="T484" s="381"/>
      <c r="U484" s="381"/>
      <c r="V484" s="368"/>
      <c r="W484" s="368"/>
      <c r="X484" s="368"/>
      <c r="Y484" s="368"/>
      <c r="Z484" s="368"/>
      <c r="AA484" s="368"/>
      <c r="AB484" s="368"/>
      <c r="AC484" s="368"/>
      <c r="AD484" s="368"/>
      <c r="AE484" s="382"/>
      <c r="AF484" s="382"/>
      <c r="AG484" s="382"/>
    </row>
    <row r="485">
      <c r="A485" s="368"/>
      <c r="B485" s="369">
        <f t="shared" si="4"/>
        <v>482</v>
      </c>
      <c r="C485" s="370" t="s">
        <v>881</v>
      </c>
      <c r="D485" s="371" t="s">
        <v>1142</v>
      </c>
      <c r="E485" s="387"/>
      <c r="F485" s="387"/>
      <c r="G485" s="384" t="s">
        <v>329</v>
      </c>
      <c r="H485" s="375"/>
      <c r="I485" s="375"/>
      <c r="J485" s="375"/>
      <c r="K485" s="385" t="s">
        <v>173</v>
      </c>
      <c r="L485" s="385" t="s">
        <v>173</v>
      </c>
      <c r="M485" s="377"/>
      <c r="N485" s="378" t="s">
        <v>81</v>
      </c>
      <c r="O485" s="378" t="s">
        <v>81</v>
      </c>
      <c r="P485" s="379" t="s">
        <v>81</v>
      </c>
      <c r="Q485" s="380" t="s">
        <v>81</v>
      </c>
      <c r="R485" s="380" t="s">
        <v>81</v>
      </c>
      <c r="S485" s="381"/>
      <c r="T485" s="381"/>
      <c r="U485" s="381"/>
      <c r="V485" s="368"/>
      <c r="W485" s="368"/>
      <c r="X485" s="368"/>
      <c r="Y485" s="368"/>
      <c r="Z485" s="368"/>
      <c r="AA485" s="368"/>
      <c r="AB485" s="368"/>
      <c r="AC485" s="368"/>
      <c r="AD485" s="368"/>
      <c r="AE485" s="382"/>
      <c r="AF485" s="382"/>
      <c r="AG485" s="382"/>
    </row>
    <row r="486">
      <c r="A486" s="368"/>
      <c r="B486" s="369">
        <f t="shared" si="4"/>
        <v>483</v>
      </c>
      <c r="C486" s="370" t="s">
        <v>881</v>
      </c>
      <c r="D486" s="371" t="s">
        <v>1142</v>
      </c>
      <c r="E486" s="387"/>
      <c r="F486" s="387"/>
      <c r="G486" s="384" t="s">
        <v>332</v>
      </c>
      <c r="H486" s="375"/>
      <c r="I486" s="375"/>
      <c r="J486" s="375"/>
      <c r="K486" s="385" t="s">
        <v>173</v>
      </c>
      <c r="L486" s="385" t="s">
        <v>173</v>
      </c>
      <c r="M486" s="377"/>
      <c r="N486" s="378" t="s">
        <v>81</v>
      </c>
      <c r="O486" s="378" t="s">
        <v>81</v>
      </c>
      <c r="P486" s="379" t="s">
        <v>81</v>
      </c>
      <c r="Q486" s="380" t="s">
        <v>81</v>
      </c>
      <c r="R486" s="380" t="s">
        <v>81</v>
      </c>
      <c r="S486" s="381"/>
      <c r="T486" s="381"/>
      <c r="U486" s="381"/>
      <c r="V486" s="368"/>
      <c r="W486" s="368"/>
      <c r="X486" s="368"/>
      <c r="Y486" s="368"/>
      <c r="Z486" s="368"/>
      <c r="AA486" s="368"/>
      <c r="AB486" s="368"/>
      <c r="AC486" s="368"/>
      <c r="AD486" s="368"/>
      <c r="AE486" s="382"/>
      <c r="AF486" s="382"/>
      <c r="AG486" s="382"/>
    </row>
    <row r="487">
      <c r="A487" s="368"/>
      <c r="B487" s="369">
        <f t="shared" si="4"/>
        <v>484</v>
      </c>
      <c r="C487" s="370" t="s">
        <v>881</v>
      </c>
      <c r="D487" s="371" t="s">
        <v>1142</v>
      </c>
      <c r="E487" s="387"/>
      <c r="F487" s="387"/>
      <c r="G487" s="384" t="s">
        <v>334</v>
      </c>
      <c r="H487" s="375"/>
      <c r="I487" s="375"/>
      <c r="J487" s="375"/>
      <c r="K487" s="385" t="s">
        <v>173</v>
      </c>
      <c r="L487" s="385" t="s">
        <v>173</v>
      </c>
      <c r="M487" s="377"/>
      <c r="N487" s="378" t="s">
        <v>81</v>
      </c>
      <c r="O487" s="378" t="s">
        <v>81</v>
      </c>
      <c r="P487" s="379" t="s">
        <v>81</v>
      </c>
      <c r="Q487" s="380" t="s">
        <v>81</v>
      </c>
      <c r="R487" s="380" t="s">
        <v>81</v>
      </c>
      <c r="S487" s="381"/>
      <c r="T487" s="381"/>
      <c r="U487" s="381"/>
      <c r="V487" s="368"/>
      <c r="W487" s="368"/>
      <c r="X487" s="368"/>
      <c r="Y487" s="368"/>
      <c r="Z487" s="368"/>
      <c r="AA487" s="368"/>
      <c r="AB487" s="368"/>
      <c r="AC487" s="368"/>
      <c r="AD487" s="368"/>
      <c r="AE487" s="382"/>
      <c r="AF487" s="382"/>
      <c r="AG487" s="382"/>
    </row>
    <row r="488">
      <c r="A488" s="368"/>
      <c r="B488" s="369">
        <f t="shared" si="4"/>
        <v>485</v>
      </c>
      <c r="C488" s="370" t="s">
        <v>881</v>
      </c>
      <c r="D488" s="371" t="s">
        <v>1142</v>
      </c>
      <c r="E488" s="387"/>
      <c r="F488" s="387"/>
      <c r="G488" s="384" t="s">
        <v>336</v>
      </c>
      <c r="H488" s="375"/>
      <c r="I488" s="375"/>
      <c r="J488" s="375"/>
      <c r="K488" s="385" t="s">
        <v>173</v>
      </c>
      <c r="L488" s="385" t="s">
        <v>173</v>
      </c>
      <c r="M488" s="377"/>
      <c r="N488" s="378" t="s">
        <v>81</v>
      </c>
      <c r="O488" s="378" t="s">
        <v>81</v>
      </c>
      <c r="P488" s="379" t="s">
        <v>81</v>
      </c>
      <c r="Q488" s="380" t="s">
        <v>81</v>
      </c>
      <c r="R488" s="380" t="s">
        <v>81</v>
      </c>
      <c r="S488" s="381"/>
      <c r="T488" s="381"/>
      <c r="U488" s="381"/>
      <c r="V488" s="368"/>
      <c r="W488" s="368"/>
      <c r="X488" s="368"/>
      <c r="Y488" s="368"/>
      <c r="Z488" s="368"/>
      <c r="AA488" s="368"/>
      <c r="AB488" s="368"/>
      <c r="AC488" s="368"/>
      <c r="AD488" s="368"/>
      <c r="AE488" s="382"/>
      <c r="AF488" s="382"/>
      <c r="AG488" s="382"/>
    </row>
    <row r="489">
      <c r="A489" s="368"/>
      <c r="B489" s="369">
        <f t="shared" si="4"/>
        <v>486</v>
      </c>
      <c r="C489" s="370" t="s">
        <v>881</v>
      </c>
      <c r="D489" s="371" t="s">
        <v>1142</v>
      </c>
      <c r="E489" s="387"/>
      <c r="F489" s="383"/>
      <c r="G489" s="384" t="s">
        <v>338</v>
      </c>
      <c r="H489" s="375"/>
      <c r="I489" s="375"/>
      <c r="J489" s="375"/>
      <c r="K489" s="385" t="s">
        <v>173</v>
      </c>
      <c r="L489" s="385" t="s">
        <v>173</v>
      </c>
      <c r="M489" s="377"/>
      <c r="N489" s="378" t="s">
        <v>81</v>
      </c>
      <c r="O489" s="378" t="s">
        <v>81</v>
      </c>
      <c r="P489" s="379" t="s">
        <v>81</v>
      </c>
      <c r="Q489" s="380" t="s">
        <v>81</v>
      </c>
      <c r="R489" s="380" t="s">
        <v>81</v>
      </c>
      <c r="S489" s="381"/>
      <c r="T489" s="381"/>
      <c r="U489" s="381"/>
      <c r="V489" s="368"/>
      <c r="W489" s="368"/>
      <c r="X489" s="368"/>
      <c r="Y489" s="368"/>
      <c r="Z489" s="368"/>
      <c r="AA489" s="368"/>
      <c r="AB489" s="368"/>
      <c r="AC489" s="368"/>
      <c r="AD489" s="368"/>
      <c r="AE489" s="382"/>
      <c r="AF489" s="382"/>
      <c r="AG489" s="382"/>
    </row>
    <row r="490">
      <c r="A490" s="368"/>
      <c r="B490" s="369">
        <f t="shared" si="4"/>
        <v>487</v>
      </c>
      <c r="C490" s="370" t="s">
        <v>881</v>
      </c>
      <c r="D490" s="371" t="s">
        <v>1142</v>
      </c>
      <c r="E490" s="387"/>
      <c r="F490" s="386" t="s">
        <v>340</v>
      </c>
      <c r="G490" s="388" t="s">
        <v>341</v>
      </c>
      <c r="H490" s="375"/>
      <c r="I490" s="375"/>
      <c r="J490" s="375"/>
      <c r="K490" s="385" t="s">
        <v>173</v>
      </c>
      <c r="L490" s="385" t="s">
        <v>173</v>
      </c>
      <c r="M490" s="377"/>
      <c r="N490" s="378" t="s">
        <v>81</v>
      </c>
      <c r="O490" s="378" t="s">
        <v>81</v>
      </c>
      <c r="P490" s="379" t="s">
        <v>81</v>
      </c>
      <c r="Q490" s="380" t="s">
        <v>81</v>
      </c>
      <c r="R490" s="380" t="s">
        <v>81</v>
      </c>
      <c r="S490" s="381"/>
      <c r="T490" s="381"/>
      <c r="U490" s="381"/>
      <c r="V490" s="368"/>
      <c r="W490" s="368"/>
      <c r="X490" s="368"/>
      <c r="Y490" s="368"/>
      <c r="Z490" s="368"/>
      <c r="AA490" s="368"/>
      <c r="AB490" s="368"/>
      <c r="AC490" s="368"/>
      <c r="AD490" s="368"/>
      <c r="AE490" s="382"/>
      <c r="AF490" s="382"/>
      <c r="AG490" s="382"/>
    </row>
    <row r="491">
      <c r="A491" s="368"/>
      <c r="B491" s="369">
        <f t="shared" si="4"/>
        <v>488</v>
      </c>
      <c r="C491" s="370" t="s">
        <v>881</v>
      </c>
      <c r="D491" s="371" t="s">
        <v>1142</v>
      </c>
      <c r="E491" s="387"/>
      <c r="F491" s="387"/>
      <c r="G491" s="388" t="s">
        <v>343</v>
      </c>
      <c r="H491" s="375"/>
      <c r="I491" s="375"/>
      <c r="J491" s="375"/>
      <c r="K491" s="385" t="s">
        <v>173</v>
      </c>
      <c r="L491" s="385" t="s">
        <v>173</v>
      </c>
      <c r="M491" s="377"/>
      <c r="N491" s="378" t="s">
        <v>81</v>
      </c>
      <c r="O491" s="378" t="s">
        <v>81</v>
      </c>
      <c r="P491" s="379" t="s">
        <v>81</v>
      </c>
      <c r="Q491" s="380" t="s">
        <v>81</v>
      </c>
      <c r="R491" s="380" t="s">
        <v>81</v>
      </c>
      <c r="S491" s="381"/>
      <c r="T491" s="381"/>
      <c r="U491" s="381"/>
      <c r="V491" s="368"/>
      <c r="W491" s="368"/>
      <c r="X491" s="368"/>
      <c r="Y491" s="368"/>
      <c r="Z491" s="368"/>
      <c r="AA491" s="368"/>
      <c r="AB491" s="368"/>
      <c r="AC491" s="368"/>
      <c r="AD491" s="368"/>
      <c r="AE491" s="382"/>
      <c r="AF491" s="382"/>
      <c r="AG491" s="382"/>
    </row>
    <row r="492">
      <c r="A492" s="368"/>
      <c r="B492" s="369">
        <f t="shared" si="4"/>
        <v>489</v>
      </c>
      <c r="C492" s="370" t="s">
        <v>881</v>
      </c>
      <c r="D492" s="371" t="s">
        <v>1142</v>
      </c>
      <c r="E492" s="387"/>
      <c r="F492" s="387"/>
      <c r="G492" s="388" t="s">
        <v>344</v>
      </c>
      <c r="H492" s="375"/>
      <c r="I492" s="375"/>
      <c r="J492" s="375"/>
      <c r="K492" s="385" t="s">
        <v>173</v>
      </c>
      <c r="L492" s="385" t="s">
        <v>173</v>
      </c>
      <c r="M492" s="377"/>
      <c r="N492" s="378" t="s">
        <v>81</v>
      </c>
      <c r="O492" s="378" t="s">
        <v>81</v>
      </c>
      <c r="P492" s="379" t="s">
        <v>81</v>
      </c>
      <c r="Q492" s="380" t="s">
        <v>81</v>
      </c>
      <c r="R492" s="380" t="s">
        <v>81</v>
      </c>
      <c r="S492" s="381"/>
      <c r="T492" s="381"/>
      <c r="U492" s="381"/>
      <c r="V492" s="368"/>
      <c r="W492" s="368"/>
      <c r="X492" s="368"/>
      <c r="Y492" s="368"/>
      <c r="Z492" s="368"/>
      <c r="AA492" s="368"/>
      <c r="AB492" s="368"/>
      <c r="AC492" s="368"/>
      <c r="AD492" s="368"/>
      <c r="AE492" s="382"/>
      <c r="AF492" s="382"/>
      <c r="AG492" s="382"/>
    </row>
    <row r="493">
      <c r="A493" s="368"/>
      <c r="B493" s="369">
        <f t="shared" si="4"/>
        <v>490</v>
      </c>
      <c r="C493" s="370" t="s">
        <v>881</v>
      </c>
      <c r="D493" s="371" t="s">
        <v>1142</v>
      </c>
      <c r="E493" s="387"/>
      <c r="F493" s="387"/>
      <c r="G493" s="388" t="s">
        <v>345</v>
      </c>
      <c r="H493" s="375"/>
      <c r="I493" s="375"/>
      <c r="J493" s="375"/>
      <c r="K493" s="385" t="s">
        <v>173</v>
      </c>
      <c r="L493" s="385" t="s">
        <v>173</v>
      </c>
      <c r="M493" s="377"/>
      <c r="N493" s="378" t="s">
        <v>81</v>
      </c>
      <c r="O493" s="378" t="s">
        <v>81</v>
      </c>
      <c r="P493" s="379" t="s">
        <v>81</v>
      </c>
      <c r="Q493" s="380" t="s">
        <v>81</v>
      </c>
      <c r="R493" s="380" t="s">
        <v>81</v>
      </c>
      <c r="S493" s="381"/>
      <c r="T493" s="381"/>
      <c r="U493" s="381"/>
      <c r="V493" s="368"/>
      <c r="W493" s="368"/>
      <c r="X493" s="368"/>
      <c r="Y493" s="368"/>
      <c r="Z493" s="368"/>
      <c r="AA493" s="368"/>
      <c r="AB493" s="368"/>
      <c r="AC493" s="368"/>
      <c r="AD493" s="368"/>
      <c r="AE493" s="382"/>
      <c r="AF493" s="382"/>
      <c r="AG493" s="382"/>
    </row>
    <row r="494">
      <c r="A494" s="368"/>
      <c r="B494" s="369">
        <f t="shared" si="4"/>
        <v>491</v>
      </c>
      <c r="C494" s="370" t="s">
        <v>881</v>
      </c>
      <c r="D494" s="371" t="s">
        <v>1142</v>
      </c>
      <c r="E494" s="387"/>
      <c r="F494" s="383"/>
      <c r="G494" s="388" t="s">
        <v>346</v>
      </c>
      <c r="H494" s="375"/>
      <c r="I494" s="375"/>
      <c r="J494" s="375"/>
      <c r="K494" s="385" t="s">
        <v>173</v>
      </c>
      <c r="L494" s="385" t="s">
        <v>173</v>
      </c>
      <c r="M494" s="377"/>
      <c r="N494" s="378" t="s">
        <v>81</v>
      </c>
      <c r="O494" s="378" t="s">
        <v>81</v>
      </c>
      <c r="P494" s="379" t="s">
        <v>81</v>
      </c>
      <c r="Q494" s="380" t="s">
        <v>81</v>
      </c>
      <c r="R494" s="380" t="s">
        <v>81</v>
      </c>
      <c r="S494" s="381"/>
      <c r="T494" s="381"/>
      <c r="U494" s="381"/>
      <c r="V494" s="368"/>
      <c r="W494" s="368"/>
      <c r="X494" s="368"/>
      <c r="Y494" s="368"/>
      <c r="Z494" s="368"/>
      <c r="AA494" s="368"/>
      <c r="AB494" s="368"/>
      <c r="AC494" s="368"/>
      <c r="AD494" s="368"/>
      <c r="AE494" s="382"/>
      <c r="AF494" s="382"/>
      <c r="AG494" s="382"/>
    </row>
    <row r="495">
      <c r="A495" s="368"/>
      <c r="B495" s="369">
        <f t="shared" si="4"/>
        <v>492</v>
      </c>
      <c r="C495" s="370" t="s">
        <v>881</v>
      </c>
      <c r="D495" s="371" t="s">
        <v>1142</v>
      </c>
      <c r="E495" s="387"/>
      <c r="F495" s="386" t="s">
        <v>347</v>
      </c>
      <c r="G495" s="384" t="s">
        <v>348</v>
      </c>
      <c r="H495" s="375"/>
      <c r="I495" s="375"/>
      <c r="J495" s="375"/>
      <c r="K495" s="385" t="s">
        <v>173</v>
      </c>
      <c r="L495" s="385" t="s">
        <v>173</v>
      </c>
      <c r="M495" s="377"/>
      <c r="N495" s="378" t="s">
        <v>81</v>
      </c>
      <c r="O495" s="378" t="s">
        <v>81</v>
      </c>
      <c r="P495" s="379" t="s">
        <v>81</v>
      </c>
      <c r="Q495" s="380" t="s">
        <v>81</v>
      </c>
      <c r="R495" s="380" t="s">
        <v>81</v>
      </c>
      <c r="S495" s="381"/>
      <c r="T495" s="381"/>
      <c r="U495" s="381"/>
      <c r="V495" s="368"/>
      <c r="W495" s="368"/>
      <c r="X495" s="368"/>
      <c r="Y495" s="368"/>
      <c r="Z495" s="368"/>
      <c r="AA495" s="368"/>
      <c r="AB495" s="368"/>
      <c r="AC495" s="368"/>
      <c r="AD495" s="368"/>
      <c r="AE495" s="382"/>
      <c r="AF495" s="382"/>
      <c r="AG495" s="382"/>
    </row>
    <row r="496">
      <c r="A496" s="368"/>
      <c r="B496" s="369">
        <f t="shared" si="4"/>
        <v>493</v>
      </c>
      <c r="C496" s="370" t="s">
        <v>881</v>
      </c>
      <c r="D496" s="371" t="s">
        <v>1142</v>
      </c>
      <c r="E496" s="387"/>
      <c r="F496" s="387"/>
      <c r="G496" s="384" t="s">
        <v>349</v>
      </c>
      <c r="H496" s="375"/>
      <c r="I496" s="375"/>
      <c r="J496" s="375"/>
      <c r="K496" s="385" t="s">
        <v>173</v>
      </c>
      <c r="L496" s="385" t="s">
        <v>173</v>
      </c>
      <c r="M496" s="377"/>
      <c r="N496" s="378" t="s">
        <v>81</v>
      </c>
      <c r="O496" s="378" t="s">
        <v>81</v>
      </c>
      <c r="P496" s="379" t="s">
        <v>81</v>
      </c>
      <c r="Q496" s="380" t="s">
        <v>81</v>
      </c>
      <c r="R496" s="380" t="s">
        <v>81</v>
      </c>
      <c r="S496" s="381"/>
      <c r="T496" s="381"/>
      <c r="U496" s="381"/>
      <c r="V496" s="368"/>
      <c r="W496" s="368"/>
      <c r="X496" s="368"/>
      <c r="Y496" s="368"/>
      <c r="Z496" s="368"/>
      <c r="AA496" s="368"/>
      <c r="AB496" s="368"/>
      <c r="AC496" s="368"/>
      <c r="AD496" s="368"/>
      <c r="AE496" s="382"/>
      <c r="AF496" s="382"/>
      <c r="AG496" s="382"/>
    </row>
    <row r="497">
      <c r="A497" s="368"/>
      <c r="B497" s="369">
        <f t="shared" si="4"/>
        <v>494</v>
      </c>
      <c r="C497" s="370" t="s">
        <v>881</v>
      </c>
      <c r="D497" s="371" t="s">
        <v>1142</v>
      </c>
      <c r="E497" s="383"/>
      <c r="F497" s="383"/>
      <c r="G497" s="384" t="s">
        <v>350</v>
      </c>
      <c r="H497" s="375"/>
      <c r="I497" s="375"/>
      <c r="J497" s="375"/>
      <c r="K497" s="385" t="s">
        <v>173</v>
      </c>
      <c r="L497" s="385" t="s">
        <v>173</v>
      </c>
      <c r="M497" s="377"/>
      <c r="N497" s="378" t="s">
        <v>81</v>
      </c>
      <c r="O497" s="378" t="s">
        <v>81</v>
      </c>
      <c r="P497" s="379" t="s">
        <v>81</v>
      </c>
      <c r="Q497" s="380" t="s">
        <v>81</v>
      </c>
      <c r="R497" s="380" t="s">
        <v>81</v>
      </c>
      <c r="S497" s="381"/>
      <c r="T497" s="381"/>
      <c r="U497" s="381"/>
      <c r="V497" s="368"/>
      <c r="W497" s="368"/>
      <c r="X497" s="368"/>
      <c r="Y497" s="368"/>
      <c r="Z497" s="368"/>
      <c r="AA497" s="368"/>
      <c r="AB497" s="368"/>
      <c r="AC497" s="368"/>
      <c r="AD497" s="368"/>
      <c r="AE497" s="382"/>
      <c r="AF497" s="382"/>
      <c r="AG497" s="382"/>
    </row>
    <row r="498">
      <c r="A498" s="106"/>
      <c r="B498" s="127">
        <f t="shared" si="4"/>
        <v>495</v>
      </c>
      <c r="C498" s="229" t="s">
        <v>881</v>
      </c>
      <c r="D498" s="252" t="s">
        <v>1142</v>
      </c>
      <c r="E498" s="351" t="s">
        <v>1132</v>
      </c>
      <c r="F498" s="352" t="s">
        <v>1133</v>
      </c>
      <c r="G498" s="243"/>
      <c r="H498" s="233"/>
      <c r="I498" s="233"/>
      <c r="J498" s="233"/>
      <c r="K498" s="263" t="s">
        <v>1134</v>
      </c>
      <c r="L498" s="389" t="s">
        <v>1135</v>
      </c>
      <c r="M498" s="234"/>
      <c r="N498" s="357" t="s">
        <v>86</v>
      </c>
      <c r="O498" s="357" t="s">
        <v>86</v>
      </c>
      <c r="P498" s="357" t="s">
        <v>86</v>
      </c>
      <c r="Q498" s="357" t="s">
        <v>86</v>
      </c>
      <c r="R498" s="357" t="s">
        <v>86</v>
      </c>
      <c r="S498" s="137"/>
      <c r="T498" s="137"/>
      <c r="U498" s="137"/>
      <c r="V498" s="106"/>
      <c r="W498" s="106"/>
      <c r="X498" s="106"/>
      <c r="Y498" s="106"/>
      <c r="Z498" s="106"/>
      <c r="AA498" s="106"/>
      <c r="AB498" s="106"/>
      <c r="AC498" s="106"/>
      <c r="AD498" s="106"/>
      <c r="AE498" s="110"/>
      <c r="AF498" s="110"/>
      <c r="AG498" s="110"/>
    </row>
    <row r="499">
      <c r="A499" s="106"/>
      <c r="B499" s="127">
        <f t="shared" si="4"/>
        <v>496</v>
      </c>
      <c r="C499" s="229" t="s">
        <v>881</v>
      </c>
      <c r="D499" s="252" t="s">
        <v>1142</v>
      </c>
      <c r="E499" s="304"/>
      <c r="F499" s="352" t="s">
        <v>1136</v>
      </c>
      <c r="G499" s="243"/>
      <c r="H499" s="233"/>
      <c r="I499" s="233"/>
      <c r="J499" s="233"/>
      <c r="K499" s="263" t="s">
        <v>1134</v>
      </c>
      <c r="L499" s="389" t="s">
        <v>1135</v>
      </c>
      <c r="M499" s="234"/>
      <c r="N499" s="357" t="s">
        <v>86</v>
      </c>
      <c r="O499" s="357" t="s">
        <v>86</v>
      </c>
      <c r="P499" s="357" t="s">
        <v>86</v>
      </c>
      <c r="Q499" s="357" t="s">
        <v>86</v>
      </c>
      <c r="R499" s="357" t="s">
        <v>86</v>
      </c>
      <c r="S499" s="137"/>
      <c r="T499" s="137"/>
      <c r="U499" s="137"/>
      <c r="V499" s="106"/>
      <c r="W499" s="106"/>
      <c r="X499" s="106"/>
      <c r="Y499" s="106"/>
      <c r="Z499" s="106"/>
      <c r="AA499" s="106"/>
      <c r="AB499" s="106"/>
      <c r="AC499" s="106"/>
      <c r="AD499" s="106"/>
      <c r="AE499" s="110"/>
      <c r="AF499" s="110"/>
      <c r="AG499" s="110"/>
    </row>
    <row r="500">
      <c r="A500" s="106"/>
      <c r="B500" s="127">
        <f t="shared" si="4"/>
        <v>497</v>
      </c>
      <c r="C500" s="229" t="s">
        <v>881</v>
      </c>
      <c r="D500" s="354" t="s">
        <v>1142</v>
      </c>
      <c r="E500" s="322"/>
      <c r="F500" s="352" t="s">
        <v>1137</v>
      </c>
      <c r="G500" s="243"/>
      <c r="H500" s="233"/>
      <c r="I500" s="233"/>
      <c r="J500" s="233"/>
      <c r="K500" s="263" t="s">
        <v>1134</v>
      </c>
      <c r="L500" s="263" t="s">
        <v>1138</v>
      </c>
      <c r="M500" s="234"/>
      <c r="N500" s="357" t="s">
        <v>86</v>
      </c>
      <c r="O500" s="357" t="s">
        <v>86</v>
      </c>
      <c r="P500" s="357" t="s">
        <v>86</v>
      </c>
      <c r="Q500" s="357" t="s">
        <v>86</v>
      </c>
      <c r="R500" s="357" t="s">
        <v>86</v>
      </c>
      <c r="S500" s="137"/>
      <c r="T500" s="137"/>
      <c r="U500" s="137"/>
      <c r="V500" s="106"/>
      <c r="W500" s="106"/>
      <c r="X500" s="106"/>
      <c r="Y500" s="106"/>
      <c r="Z500" s="106"/>
      <c r="AA500" s="106"/>
      <c r="AB500" s="106"/>
      <c r="AC500" s="106"/>
      <c r="AD500" s="106"/>
      <c r="AE500" s="110"/>
      <c r="AF500" s="110"/>
      <c r="AG500" s="110"/>
    </row>
    <row r="501">
      <c r="A501" s="106"/>
      <c r="B501" s="127">
        <f t="shared" si="4"/>
        <v>498</v>
      </c>
      <c r="C501" s="229" t="s">
        <v>881</v>
      </c>
      <c r="D501" s="246" t="s">
        <v>759</v>
      </c>
      <c r="E501" s="246" t="s">
        <v>882</v>
      </c>
      <c r="F501" s="243" t="s">
        <v>883</v>
      </c>
      <c r="G501" s="233"/>
      <c r="H501" s="233"/>
      <c r="I501" s="233"/>
      <c r="J501" s="233"/>
      <c r="K501" s="142" t="s">
        <v>884</v>
      </c>
      <c r="L501" s="142" t="s">
        <v>885</v>
      </c>
      <c r="M501" s="234"/>
      <c r="N501" s="357" t="s">
        <v>86</v>
      </c>
      <c r="O501" s="357" t="s">
        <v>86</v>
      </c>
      <c r="P501" s="357" t="s">
        <v>86</v>
      </c>
      <c r="Q501" s="357" t="s">
        <v>86</v>
      </c>
      <c r="R501" s="357" t="s">
        <v>86</v>
      </c>
      <c r="S501" s="137"/>
      <c r="T501" s="137"/>
      <c r="U501" s="137"/>
      <c r="V501" s="106"/>
      <c r="W501" s="106"/>
      <c r="X501" s="106"/>
      <c r="Y501" s="106"/>
      <c r="Z501" s="106"/>
      <c r="AA501" s="106"/>
      <c r="AB501" s="106"/>
      <c r="AC501" s="106"/>
      <c r="AD501" s="106"/>
      <c r="AE501" s="110"/>
      <c r="AF501" s="110"/>
      <c r="AG501" s="110"/>
    </row>
    <row r="502">
      <c r="A502" s="106"/>
      <c r="B502" s="127">
        <f t="shared" si="4"/>
        <v>499</v>
      </c>
      <c r="C502" s="229" t="s">
        <v>881</v>
      </c>
      <c r="D502" s="252" t="s">
        <v>759</v>
      </c>
      <c r="E502" s="248"/>
      <c r="F502" s="243" t="s">
        <v>886</v>
      </c>
      <c r="G502" s="233"/>
      <c r="H502" s="233"/>
      <c r="I502" s="233"/>
      <c r="J502" s="233"/>
      <c r="K502" s="250" t="s">
        <v>887</v>
      </c>
      <c r="L502" s="142" t="s">
        <v>888</v>
      </c>
      <c r="M502" s="234"/>
      <c r="N502" s="357" t="s">
        <v>86</v>
      </c>
      <c r="O502" s="357" t="s">
        <v>86</v>
      </c>
      <c r="P502" s="357" t="s">
        <v>86</v>
      </c>
      <c r="Q502" s="357" t="s">
        <v>86</v>
      </c>
      <c r="R502" s="357" t="s">
        <v>86</v>
      </c>
      <c r="S502" s="137"/>
      <c r="T502" s="137"/>
      <c r="U502" s="137"/>
      <c r="V502" s="106"/>
      <c r="W502" s="106"/>
      <c r="X502" s="106"/>
      <c r="Y502" s="106"/>
      <c r="Z502" s="106"/>
      <c r="AA502" s="106"/>
      <c r="AB502" s="106"/>
      <c r="AC502" s="106"/>
      <c r="AD502" s="106"/>
      <c r="AE502" s="110"/>
      <c r="AF502" s="110"/>
      <c r="AG502" s="110"/>
    </row>
    <row r="503">
      <c r="A503" s="106"/>
      <c r="B503" s="127">
        <f t="shared" si="4"/>
        <v>500</v>
      </c>
      <c r="C503" s="229" t="s">
        <v>881</v>
      </c>
      <c r="D503" s="252" t="s">
        <v>759</v>
      </c>
      <c r="E503" s="248"/>
      <c r="F503" s="243" t="s">
        <v>889</v>
      </c>
      <c r="G503" s="233"/>
      <c r="H503" s="233"/>
      <c r="I503" s="233"/>
      <c r="J503" s="233"/>
      <c r="K503" s="250" t="s">
        <v>890</v>
      </c>
      <c r="L503" s="142" t="s">
        <v>891</v>
      </c>
      <c r="M503" s="234"/>
      <c r="N503" s="357" t="s">
        <v>86</v>
      </c>
      <c r="O503" s="357" t="s">
        <v>86</v>
      </c>
      <c r="P503" s="357" t="s">
        <v>86</v>
      </c>
      <c r="Q503" s="357" t="s">
        <v>86</v>
      </c>
      <c r="R503" s="357" t="s">
        <v>86</v>
      </c>
      <c r="S503" s="137"/>
      <c r="T503" s="137"/>
      <c r="U503" s="137"/>
      <c r="V503" s="106"/>
      <c r="W503" s="106"/>
      <c r="X503" s="106"/>
      <c r="Y503" s="106"/>
      <c r="Z503" s="106"/>
      <c r="AA503" s="106"/>
      <c r="AB503" s="106"/>
      <c r="AC503" s="106"/>
      <c r="AD503" s="106"/>
      <c r="AE503" s="110"/>
      <c r="AF503" s="110"/>
      <c r="AG503" s="110"/>
    </row>
    <row r="504">
      <c r="A504" s="106"/>
      <c r="B504" s="127">
        <f t="shared" si="4"/>
        <v>501</v>
      </c>
      <c r="C504" s="229" t="s">
        <v>881</v>
      </c>
      <c r="D504" s="252" t="s">
        <v>759</v>
      </c>
      <c r="E504" s="247"/>
      <c r="F504" s="243" t="s">
        <v>174</v>
      </c>
      <c r="G504" s="233"/>
      <c r="H504" s="233"/>
      <c r="I504" s="233"/>
      <c r="J504" s="233"/>
      <c r="K504" s="250" t="s">
        <v>892</v>
      </c>
      <c r="L504" s="142" t="s">
        <v>893</v>
      </c>
      <c r="M504" s="234"/>
      <c r="N504" s="357" t="s">
        <v>86</v>
      </c>
      <c r="O504" s="357" t="s">
        <v>86</v>
      </c>
      <c r="P504" s="357" t="s">
        <v>86</v>
      </c>
      <c r="Q504" s="357" t="s">
        <v>86</v>
      </c>
      <c r="R504" s="357" t="s">
        <v>86</v>
      </c>
      <c r="S504" s="137"/>
      <c r="T504" s="137"/>
      <c r="U504" s="137"/>
      <c r="V504" s="106"/>
      <c r="W504" s="106"/>
      <c r="X504" s="106"/>
      <c r="Y504" s="106"/>
      <c r="Z504" s="106"/>
      <c r="AA504" s="106"/>
      <c r="AB504" s="106"/>
      <c r="AC504" s="106"/>
      <c r="AD504" s="106"/>
      <c r="AE504" s="110"/>
      <c r="AF504" s="110"/>
      <c r="AG504" s="110"/>
    </row>
    <row r="505">
      <c r="A505" s="106"/>
      <c r="B505" s="127">
        <f t="shared" si="4"/>
        <v>502</v>
      </c>
      <c r="C505" s="229" t="s">
        <v>881</v>
      </c>
      <c r="D505" s="252" t="s">
        <v>759</v>
      </c>
      <c r="E505" s="253" t="s">
        <v>397</v>
      </c>
      <c r="F505" s="232" t="s">
        <v>208</v>
      </c>
      <c r="G505" s="225"/>
      <c r="H505" s="225"/>
      <c r="I505" s="225"/>
      <c r="J505" s="225"/>
      <c r="K505" s="254" t="s">
        <v>894</v>
      </c>
      <c r="L505" s="254" t="s">
        <v>895</v>
      </c>
      <c r="M505" s="234"/>
      <c r="N505" s="357" t="s">
        <v>86</v>
      </c>
      <c r="O505" s="357" t="s">
        <v>86</v>
      </c>
      <c r="P505" s="357" t="s">
        <v>86</v>
      </c>
      <c r="Q505" s="357" t="s">
        <v>86</v>
      </c>
      <c r="R505" s="357" t="s">
        <v>86</v>
      </c>
      <c r="S505" s="137"/>
      <c r="T505" s="137"/>
      <c r="U505" s="137"/>
      <c r="V505" s="106"/>
      <c r="W505" s="106"/>
      <c r="X505" s="106"/>
      <c r="Y505" s="106"/>
      <c r="Z505" s="106"/>
      <c r="AA505" s="106"/>
      <c r="AB505" s="106"/>
      <c r="AC505" s="106"/>
      <c r="AD505" s="106"/>
      <c r="AE505" s="110"/>
      <c r="AF505" s="110"/>
      <c r="AG505" s="110"/>
    </row>
    <row r="506">
      <c r="A506" s="106"/>
      <c r="B506" s="127">
        <f t="shared" si="4"/>
        <v>503</v>
      </c>
      <c r="C506" s="229" t="s">
        <v>881</v>
      </c>
      <c r="D506" s="252" t="s">
        <v>759</v>
      </c>
      <c r="E506" s="255"/>
      <c r="F506" s="232" t="s">
        <v>896</v>
      </c>
      <c r="G506" s="225"/>
      <c r="H506" s="225"/>
      <c r="I506" s="225"/>
      <c r="J506" s="225"/>
      <c r="K506" s="263" t="s">
        <v>173</v>
      </c>
      <c r="L506" s="263" t="s">
        <v>173</v>
      </c>
      <c r="M506" s="234"/>
      <c r="N506" s="357" t="s">
        <v>86</v>
      </c>
      <c r="O506" s="357" t="s">
        <v>86</v>
      </c>
      <c r="P506" s="357" t="s">
        <v>86</v>
      </c>
      <c r="Q506" s="357" t="s">
        <v>86</v>
      </c>
      <c r="R506" s="357" t="s">
        <v>86</v>
      </c>
      <c r="S506" s="137"/>
      <c r="T506" s="137"/>
      <c r="U506" s="137"/>
      <c r="V506" s="106"/>
      <c r="W506" s="106"/>
      <c r="X506" s="106"/>
      <c r="Y506" s="106"/>
      <c r="Z506" s="106"/>
      <c r="AA506" s="106"/>
      <c r="AB506" s="106"/>
      <c r="AC506" s="106"/>
      <c r="AD506" s="106"/>
      <c r="AE506" s="110"/>
      <c r="AF506" s="110"/>
      <c r="AG506" s="110"/>
    </row>
    <row r="507">
      <c r="A507" s="106"/>
      <c r="B507" s="127">
        <f t="shared" si="4"/>
        <v>504</v>
      </c>
      <c r="C507" s="229" t="s">
        <v>881</v>
      </c>
      <c r="D507" s="252" t="s">
        <v>759</v>
      </c>
      <c r="E507" s="255"/>
      <c r="F507" s="232" t="s">
        <v>358</v>
      </c>
      <c r="G507" s="225"/>
      <c r="H507" s="225"/>
      <c r="I507" s="225"/>
      <c r="J507" s="225"/>
      <c r="K507" s="263" t="s">
        <v>173</v>
      </c>
      <c r="L507" s="263" t="s">
        <v>173</v>
      </c>
      <c r="M507" s="234"/>
      <c r="N507" s="357" t="s">
        <v>86</v>
      </c>
      <c r="O507" s="357" t="s">
        <v>86</v>
      </c>
      <c r="P507" s="357" t="s">
        <v>86</v>
      </c>
      <c r="Q507" s="357" t="s">
        <v>86</v>
      </c>
      <c r="R507" s="357" t="s">
        <v>86</v>
      </c>
      <c r="S507" s="137"/>
      <c r="T507" s="137"/>
      <c r="U507" s="137"/>
      <c r="V507" s="106"/>
      <c r="W507" s="106"/>
      <c r="X507" s="106"/>
      <c r="Y507" s="106"/>
      <c r="Z507" s="106"/>
      <c r="AA507" s="106"/>
      <c r="AB507" s="106"/>
      <c r="AC507" s="106"/>
      <c r="AD507" s="106"/>
      <c r="AE507" s="110"/>
      <c r="AF507" s="110"/>
      <c r="AG507" s="110"/>
    </row>
    <row r="508">
      <c r="A508" s="106"/>
      <c r="B508" s="127">
        <f t="shared" si="4"/>
        <v>505</v>
      </c>
      <c r="C508" s="229" t="s">
        <v>881</v>
      </c>
      <c r="D508" s="252" t="s">
        <v>759</v>
      </c>
      <c r="E508" s="255"/>
      <c r="F508" s="232" t="s">
        <v>361</v>
      </c>
      <c r="G508" s="225"/>
      <c r="H508" s="225"/>
      <c r="I508" s="225"/>
      <c r="J508" s="225"/>
      <c r="K508" s="263" t="s">
        <v>173</v>
      </c>
      <c r="L508" s="263" t="s">
        <v>173</v>
      </c>
      <c r="M508" s="234"/>
      <c r="N508" s="357" t="s">
        <v>86</v>
      </c>
      <c r="O508" s="357" t="s">
        <v>86</v>
      </c>
      <c r="P508" s="357" t="s">
        <v>86</v>
      </c>
      <c r="Q508" s="357" t="s">
        <v>86</v>
      </c>
      <c r="R508" s="357" t="s">
        <v>86</v>
      </c>
      <c r="S508" s="137"/>
      <c r="T508" s="137"/>
      <c r="U508" s="137"/>
      <c r="V508" s="106"/>
      <c r="W508" s="106"/>
      <c r="X508" s="106"/>
      <c r="Y508" s="106"/>
      <c r="Z508" s="106"/>
      <c r="AA508" s="106"/>
      <c r="AB508" s="106"/>
      <c r="AC508" s="106"/>
      <c r="AD508" s="106"/>
      <c r="AE508" s="110"/>
      <c r="AF508" s="110"/>
      <c r="AG508" s="110"/>
    </row>
    <row r="509">
      <c r="A509" s="106"/>
      <c r="B509" s="127">
        <f t="shared" si="4"/>
        <v>506</v>
      </c>
      <c r="C509" s="229" t="s">
        <v>881</v>
      </c>
      <c r="D509" s="252" t="s">
        <v>759</v>
      </c>
      <c r="E509" s="256"/>
      <c r="F509" s="232" t="s">
        <v>897</v>
      </c>
      <c r="G509" s="225"/>
      <c r="H509" s="225"/>
      <c r="I509" s="225"/>
      <c r="J509" s="225"/>
      <c r="K509" s="263" t="s">
        <v>173</v>
      </c>
      <c r="L509" s="263" t="s">
        <v>173</v>
      </c>
      <c r="M509" s="234"/>
      <c r="N509" s="357" t="s">
        <v>86</v>
      </c>
      <c r="O509" s="357" t="s">
        <v>86</v>
      </c>
      <c r="P509" s="357" t="s">
        <v>86</v>
      </c>
      <c r="Q509" s="357" t="s">
        <v>86</v>
      </c>
      <c r="R509" s="357" t="s">
        <v>86</v>
      </c>
      <c r="S509" s="137"/>
      <c r="T509" s="137"/>
      <c r="U509" s="137"/>
      <c r="V509" s="106"/>
      <c r="W509" s="106"/>
      <c r="X509" s="106"/>
      <c r="Y509" s="106"/>
      <c r="Z509" s="106"/>
      <c r="AA509" s="106"/>
      <c r="AB509" s="106"/>
      <c r="AC509" s="106"/>
      <c r="AD509" s="106"/>
      <c r="AE509" s="110"/>
      <c r="AF509" s="110"/>
      <c r="AG509" s="110"/>
    </row>
    <row r="510">
      <c r="A510" s="106"/>
      <c r="B510" s="127">
        <f t="shared" si="4"/>
        <v>507</v>
      </c>
      <c r="C510" s="229" t="s">
        <v>881</v>
      </c>
      <c r="D510" s="252" t="s">
        <v>759</v>
      </c>
      <c r="E510" s="253" t="s">
        <v>401</v>
      </c>
      <c r="F510" s="232" t="s">
        <v>898</v>
      </c>
      <c r="G510" s="259" t="s">
        <v>899</v>
      </c>
      <c r="H510" s="259"/>
      <c r="I510" s="259"/>
      <c r="J510" s="259"/>
      <c r="K510" s="259" t="s">
        <v>900</v>
      </c>
      <c r="L510" s="259" t="s">
        <v>320</v>
      </c>
      <c r="M510" s="234"/>
      <c r="N510" s="357" t="s">
        <v>86</v>
      </c>
      <c r="O510" s="357" t="s">
        <v>86</v>
      </c>
      <c r="P510" s="357" t="s">
        <v>86</v>
      </c>
      <c r="Q510" s="357" t="s">
        <v>86</v>
      </c>
      <c r="R510" s="357" t="s">
        <v>86</v>
      </c>
      <c r="S510" s="137"/>
      <c r="T510" s="137"/>
      <c r="U510" s="137"/>
      <c r="V510" s="106"/>
      <c r="W510" s="106"/>
      <c r="X510" s="106"/>
      <c r="Y510" s="106"/>
      <c r="Z510" s="106"/>
      <c r="AA510" s="106"/>
      <c r="AB510" s="106"/>
      <c r="AC510" s="106"/>
      <c r="AD510" s="106"/>
      <c r="AE510" s="110"/>
      <c r="AF510" s="110"/>
      <c r="AG510" s="110"/>
    </row>
    <row r="511">
      <c r="A511" s="106"/>
      <c r="B511" s="127">
        <f t="shared" si="4"/>
        <v>508</v>
      </c>
      <c r="C511" s="229" t="s">
        <v>881</v>
      </c>
      <c r="D511" s="252" t="s">
        <v>759</v>
      </c>
      <c r="E511" s="261"/>
      <c r="F511" s="390"/>
      <c r="G511" s="262" t="s">
        <v>901</v>
      </c>
      <c r="H511" s="262"/>
      <c r="I511" s="262"/>
      <c r="J511" s="262"/>
      <c r="K511" s="263" t="s">
        <v>173</v>
      </c>
      <c r="L511" s="263" t="s">
        <v>173</v>
      </c>
      <c r="M511" s="234"/>
      <c r="N511" s="357" t="s">
        <v>86</v>
      </c>
      <c r="O511" s="357" t="s">
        <v>86</v>
      </c>
      <c r="P511" s="357" t="s">
        <v>86</v>
      </c>
      <c r="Q511" s="357" t="s">
        <v>86</v>
      </c>
      <c r="R511" s="357" t="s">
        <v>86</v>
      </c>
      <c r="S511" s="137"/>
      <c r="T511" s="137"/>
      <c r="U511" s="137"/>
      <c r="V511" s="106"/>
      <c r="W511" s="106"/>
      <c r="X511" s="106"/>
      <c r="Y511" s="106"/>
      <c r="Z511" s="106"/>
      <c r="AA511" s="106"/>
      <c r="AB511" s="106"/>
      <c r="AC511" s="106"/>
      <c r="AD511" s="106"/>
      <c r="AE511" s="110"/>
      <c r="AF511" s="110"/>
      <c r="AG511" s="110"/>
    </row>
    <row r="512">
      <c r="A512" s="106"/>
      <c r="B512" s="127">
        <f t="shared" si="4"/>
        <v>509</v>
      </c>
      <c r="C512" s="229" t="s">
        <v>881</v>
      </c>
      <c r="D512" s="252" t="s">
        <v>759</v>
      </c>
      <c r="E512" s="266" t="s">
        <v>400</v>
      </c>
      <c r="F512" s="267" t="s">
        <v>905</v>
      </c>
      <c r="G512" s="267"/>
      <c r="H512" s="267"/>
      <c r="I512" s="267"/>
      <c r="J512" s="267"/>
      <c r="K512" s="263" t="s">
        <v>173</v>
      </c>
      <c r="L512" s="263" t="s">
        <v>173</v>
      </c>
      <c r="M512" s="234"/>
      <c r="N512" s="357" t="s">
        <v>86</v>
      </c>
      <c r="O512" s="357" t="s">
        <v>86</v>
      </c>
      <c r="P512" s="357" t="s">
        <v>86</v>
      </c>
      <c r="Q512" s="357" t="s">
        <v>86</v>
      </c>
      <c r="R512" s="357" t="s">
        <v>86</v>
      </c>
      <c r="S512" s="137"/>
      <c r="T512" s="137"/>
      <c r="U512" s="137"/>
      <c r="V512" s="106"/>
      <c r="W512" s="106"/>
      <c r="X512" s="106"/>
      <c r="Y512" s="106"/>
      <c r="Z512" s="106"/>
      <c r="AA512" s="106"/>
      <c r="AB512" s="106"/>
      <c r="AC512" s="106"/>
      <c r="AD512" s="106"/>
      <c r="AE512" s="110"/>
      <c r="AF512" s="110"/>
      <c r="AG512" s="110"/>
    </row>
    <row r="513">
      <c r="A513" s="106"/>
      <c r="B513" s="127">
        <f t="shared" si="4"/>
        <v>510</v>
      </c>
      <c r="C513" s="229" t="s">
        <v>881</v>
      </c>
      <c r="D513" s="252" t="s">
        <v>759</v>
      </c>
      <c r="E513" s="253" t="s">
        <v>402</v>
      </c>
      <c r="F513" s="264" t="s">
        <v>862</v>
      </c>
      <c r="G513" s="269" t="s">
        <v>906</v>
      </c>
      <c r="H513" s="230"/>
      <c r="I513" s="233"/>
      <c r="J513" s="233"/>
      <c r="K513" s="259" t="s">
        <v>907</v>
      </c>
      <c r="L513" s="263" t="s">
        <v>908</v>
      </c>
      <c r="M513" s="234"/>
      <c r="N513" s="357" t="s">
        <v>86</v>
      </c>
      <c r="O513" s="357" t="s">
        <v>86</v>
      </c>
      <c r="P513" s="357" t="s">
        <v>86</v>
      </c>
      <c r="Q513" s="357" t="s">
        <v>86</v>
      </c>
      <c r="R513" s="357" t="s">
        <v>86</v>
      </c>
      <c r="S513" s="137"/>
      <c r="T513" s="137"/>
      <c r="U513" s="137"/>
      <c r="V513" s="106"/>
      <c r="W513" s="106"/>
      <c r="X513" s="106"/>
      <c r="Y513" s="106"/>
      <c r="Z513" s="106"/>
      <c r="AA513" s="106"/>
      <c r="AB513" s="106"/>
      <c r="AC513" s="106"/>
      <c r="AD513" s="106"/>
      <c r="AE513" s="110"/>
      <c r="AF513" s="110"/>
      <c r="AG513" s="110"/>
    </row>
    <row r="514">
      <c r="A514" s="106"/>
      <c r="B514" s="127">
        <f t="shared" si="4"/>
        <v>511</v>
      </c>
      <c r="C514" s="229" t="s">
        <v>881</v>
      </c>
      <c r="D514" s="252" t="s">
        <v>759</v>
      </c>
      <c r="E514" s="270"/>
      <c r="F514" s="106"/>
      <c r="G514" s="271" t="s">
        <v>909</v>
      </c>
      <c r="H514" s="272" t="s">
        <v>218</v>
      </c>
      <c r="I514" s="224" t="s">
        <v>910</v>
      </c>
      <c r="J514" s="224" t="s">
        <v>910</v>
      </c>
      <c r="K514" s="259" t="s">
        <v>911</v>
      </c>
      <c r="L514" s="259" t="s">
        <v>320</v>
      </c>
      <c r="M514" s="234"/>
      <c r="N514" s="357" t="s">
        <v>86</v>
      </c>
      <c r="O514" s="357" t="s">
        <v>86</v>
      </c>
      <c r="P514" s="357" t="s">
        <v>86</v>
      </c>
      <c r="Q514" s="357" t="s">
        <v>86</v>
      </c>
      <c r="R514" s="357" t="s">
        <v>86</v>
      </c>
      <c r="S514" s="137"/>
      <c r="T514" s="137"/>
      <c r="U514" s="137"/>
      <c r="V514" s="106"/>
      <c r="W514" s="106"/>
      <c r="X514" s="106"/>
      <c r="Y514" s="106"/>
      <c r="Z514" s="106"/>
      <c r="AA514" s="106"/>
      <c r="AB514" s="106"/>
      <c r="AC514" s="106"/>
      <c r="AD514" s="106"/>
      <c r="AE514" s="110"/>
      <c r="AF514" s="110"/>
      <c r="AG514" s="110"/>
    </row>
    <row r="515">
      <c r="A515" s="106"/>
      <c r="B515" s="127">
        <f t="shared" si="4"/>
        <v>512</v>
      </c>
      <c r="C515" s="229" t="s">
        <v>881</v>
      </c>
      <c r="D515" s="252" t="s">
        <v>759</v>
      </c>
      <c r="E515" s="270"/>
      <c r="F515" s="224"/>
      <c r="G515" s="224"/>
      <c r="H515" s="224"/>
      <c r="I515" s="267" t="s">
        <v>912</v>
      </c>
      <c r="J515" s="267" t="s">
        <v>912</v>
      </c>
      <c r="K515" s="263" t="s">
        <v>173</v>
      </c>
      <c r="L515" s="263" t="s">
        <v>173</v>
      </c>
      <c r="M515" s="234"/>
      <c r="N515" s="357" t="s">
        <v>86</v>
      </c>
      <c r="O515" s="357" t="s">
        <v>86</v>
      </c>
      <c r="P515" s="357" t="s">
        <v>86</v>
      </c>
      <c r="Q515" s="357" t="s">
        <v>86</v>
      </c>
      <c r="R515" s="357" t="s">
        <v>86</v>
      </c>
      <c r="S515" s="137"/>
      <c r="T515" s="137"/>
      <c r="U515" s="137"/>
      <c r="V515" s="106"/>
      <c r="W515" s="106"/>
      <c r="X515" s="106"/>
      <c r="Y515" s="106"/>
      <c r="Z515" s="106"/>
      <c r="AA515" s="106"/>
      <c r="AB515" s="106"/>
      <c r="AC515" s="106"/>
      <c r="AD515" s="106"/>
      <c r="AE515" s="110"/>
      <c r="AF515" s="110"/>
      <c r="AG515" s="110"/>
    </row>
    <row r="516">
      <c r="A516" s="106"/>
      <c r="B516" s="127">
        <f t="shared" si="4"/>
        <v>513</v>
      </c>
      <c r="C516" s="229" t="s">
        <v>881</v>
      </c>
      <c r="D516" s="252" t="s">
        <v>759</v>
      </c>
      <c r="E516" s="270"/>
      <c r="F516" s="224"/>
      <c r="G516" s="224"/>
      <c r="H516" s="267" t="s">
        <v>198</v>
      </c>
      <c r="I516" s="224" t="s">
        <v>910</v>
      </c>
      <c r="J516" s="224" t="s">
        <v>910</v>
      </c>
      <c r="K516" s="259" t="s">
        <v>913</v>
      </c>
      <c r="L516" s="263" t="s">
        <v>173</v>
      </c>
      <c r="M516" s="234"/>
      <c r="N516" s="357" t="s">
        <v>86</v>
      </c>
      <c r="O516" s="357" t="s">
        <v>86</v>
      </c>
      <c r="P516" s="357" t="s">
        <v>86</v>
      </c>
      <c r="Q516" s="357" t="s">
        <v>86</v>
      </c>
      <c r="R516" s="357" t="s">
        <v>86</v>
      </c>
      <c r="S516" s="137"/>
      <c r="T516" s="137"/>
      <c r="U516" s="137"/>
      <c r="V516" s="106"/>
      <c r="W516" s="106"/>
      <c r="X516" s="106"/>
      <c r="Y516" s="106"/>
      <c r="Z516" s="106"/>
      <c r="AA516" s="106"/>
      <c r="AB516" s="106"/>
      <c r="AC516" s="106"/>
      <c r="AD516" s="106"/>
      <c r="AE516" s="110"/>
      <c r="AF516" s="110"/>
      <c r="AG516" s="110"/>
    </row>
    <row r="517">
      <c r="A517" s="106"/>
      <c r="B517" s="127">
        <f t="shared" si="4"/>
        <v>514</v>
      </c>
      <c r="C517" s="229" t="s">
        <v>881</v>
      </c>
      <c r="D517" s="252" t="s">
        <v>759</v>
      </c>
      <c r="E517" s="270"/>
      <c r="F517" s="224"/>
      <c r="G517" s="224"/>
      <c r="H517" s="224"/>
      <c r="I517" s="267" t="s">
        <v>912</v>
      </c>
      <c r="J517" s="267" t="s">
        <v>912</v>
      </c>
      <c r="K517" s="263" t="s">
        <v>173</v>
      </c>
      <c r="L517" s="263" t="s">
        <v>173</v>
      </c>
      <c r="M517" s="234"/>
      <c r="N517" s="357" t="s">
        <v>86</v>
      </c>
      <c r="O517" s="357" t="s">
        <v>86</v>
      </c>
      <c r="P517" s="357" t="s">
        <v>86</v>
      </c>
      <c r="Q517" s="357" t="s">
        <v>86</v>
      </c>
      <c r="R517" s="357" t="s">
        <v>86</v>
      </c>
      <c r="S517" s="137"/>
      <c r="T517" s="137"/>
      <c r="U517" s="137"/>
      <c r="V517" s="106"/>
      <c r="W517" s="106"/>
      <c r="X517" s="106"/>
      <c r="Y517" s="106"/>
      <c r="Z517" s="106"/>
      <c r="AA517" s="106"/>
      <c r="AB517" s="106"/>
      <c r="AC517" s="106"/>
      <c r="AD517" s="106"/>
      <c r="AE517" s="110"/>
      <c r="AF517" s="110"/>
      <c r="AG517" s="110"/>
    </row>
    <row r="518">
      <c r="A518" s="106"/>
      <c r="B518" s="127">
        <f t="shared" si="4"/>
        <v>515</v>
      </c>
      <c r="C518" s="229" t="s">
        <v>881</v>
      </c>
      <c r="D518" s="252" t="s">
        <v>759</v>
      </c>
      <c r="E518" s="270"/>
      <c r="F518" s="273" t="s">
        <v>914</v>
      </c>
      <c r="G518" s="274" t="s">
        <v>915</v>
      </c>
      <c r="H518" s="239"/>
      <c r="I518" s="224"/>
      <c r="J518" s="224"/>
      <c r="K518" s="259" t="s">
        <v>916</v>
      </c>
      <c r="L518" s="263" t="s">
        <v>908</v>
      </c>
      <c r="M518" s="234"/>
      <c r="N518" s="357" t="s">
        <v>86</v>
      </c>
      <c r="O518" s="357" t="s">
        <v>86</v>
      </c>
      <c r="P518" s="357" t="s">
        <v>86</v>
      </c>
      <c r="Q518" s="357" t="s">
        <v>86</v>
      </c>
      <c r="R518" s="357" t="s">
        <v>86</v>
      </c>
      <c r="S518" s="137"/>
      <c r="T518" s="137"/>
      <c r="U518" s="137"/>
      <c r="V518" s="106"/>
      <c r="W518" s="106"/>
      <c r="X518" s="106"/>
      <c r="Y518" s="106"/>
      <c r="Z518" s="106"/>
      <c r="AA518" s="106"/>
      <c r="AB518" s="106"/>
      <c r="AC518" s="106"/>
      <c r="AD518" s="106"/>
      <c r="AE518" s="110"/>
      <c r="AF518" s="110"/>
      <c r="AG518" s="110"/>
    </row>
    <row r="519">
      <c r="A519" s="106"/>
      <c r="B519" s="127">
        <f t="shared" si="4"/>
        <v>516</v>
      </c>
      <c r="C519" s="229" t="s">
        <v>881</v>
      </c>
      <c r="D519" s="252" t="s">
        <v>759</v>
      </c>
      <c r="E519" s="270"/>
      <c r="F519" s="275"/>
      <c r="G519" s="269" t="s">
        <v>917</v>
      </c>
      <c r="H519" s="276" t="s">
        <v>918</v>
      </c>
      <c r="I519" s="224"/>
      <c r="J519" s="224"/>
      <c r="K519" s="259" t="s">
        <v>919</v>
      </c>
      <c r="L519" s="259" t="s">
        <v>320</v>
      </c>
      <c r="M519" s="234"/>
      <c r="N519" s="357" t="s">
        <v>86</v>
      </c>
      <c r="O519" s="357" t="s">
        <v>86</v>
      </c>
      <c r="P519" s="357" t="s">
        <v>86</v>
      </c>
      <c r="Q519" s="357" t="s">
        <v>86</v>
      </c>
      <c r="R519" s="357" t="s">
        <v>86</v>
      </c>
      <c r="S519" s="137"/>
      <c r="T519" s="137"/>
      <c r="U519" s="137"/>
      <c r="V519" s="106"/>
      <c r="W519" s="106"/>
      <c r="X519" s="106"/>
      <c r="Y519" s="106"/>
      <c r="Z519" s="106"/>
      <c r="AA519" s="106"/>
      <c r="AB519" s="106"/>
      <c r="AC519" s="106"/>
      <c r="AD519" s="106"/>
      <c r="AE519" s="110"/>
      <c r="AF519" s="110"/>
      <c r="AG519" s="110"/>
    </row>
    <row r="520">
      <c r="A520" s="106"/>
      <c r="B520" s="127">
        <f t="shared" si="4"/>
        <v>517</v>
      </c>
      <c r="C520" s="229" t="s">
        <v>881</v>
      </c>
      <c r="D520" s="252" t="s">
        <v>759</v>
      </c>
      <c r="E520" s="270"/>
      <c r="F520" s="277"/>
      <c r="G520" s="106"/>
      <c r="H520" s="276" t="s">
        <v>920</v>
      </c>
      <c r="I520" s="224"/>
      <c r="J520" s="224"/>
      <c r="K520" s="259" t="s">
        <v>921</v>
      </c>
      <c r="L520" s="263" t="s">
        <v>173</v>
      </c>
      <c r="M520" s="234"/>
      <c r="N520" s="357" t="s">
        <v>86</v>
      </c>
      <c r="O520" s="357" t="s">
        <v>86</v>
      </c>
      <c r="P520" s="357" t="s">
        <v>86</v>
      </c>
      <c r="Q520" s="357" t="s">
        <v>86</v>
      </c>
      <c r="R520" s="357" t="s">
        <v>86</v>
      </c>
      <c r="S520" s="137"/>
      <c r="T520" s="137"/>
      <c r="U520" s="137"/>
      <c r="V520" s="106"/>
      <c r="W520" s="106"/>
      <c r="X520" s="106"/>
      <c r="Y520" s="106"/>
      <c r="Z520" s="106"/>
      <c r="AA520" s="106"/>
      <c r="AB520" s="106"/>
      <c r="AC520" s="106"/>
      <c r="AD520" s="106"/>
      <c r="AE520" s="110"/>
      <c r="AF520" s="110"/>
      <c r="AG520" s="110"/>
    </row>
    <row r="521">
      <c r="A521" s="106"/>
      <c r="B521" s="127">
        <f t="shared" si="4"/>
        <v>518</v>
      </c>
      <c r="C521" s="229" t="s">
        <v>881</v>
      </c>
      <c r="D521" s="252" t="s">
        <v>759</v>
      </c>
      <c r="E521" s="270"/>
      <c r="F521" s="264" t="s">
        <v>922</v>
      </c>
      <c r="G521" s="276" t="s">
        <v>915</v>
      </c>
      <c r="H521" s="233"/>
      <c r="I521" s="224"/>
      <c r="J521" s="224"/>
      <c r="K521" s="259" t="s">
        <v>923</v>
      </c>
      <c r="L521" s="263" t="s">
        <v>908</v>
      </c>
      <c r="M521" s="234"/>
      <c r="N521" s="357" t="s">
        <v>86</v>
      </c>
      <c r="O521" s="357" t="s">
        <v>86</v>
      </c>
      <c r="P521" s="357" t="s">
        <v>86</v>
      </c>
      <c r="Q521" s="357" t="s">
        <v>86</v>
      </c>
      <c r="R521" s="357" t="s">
        <v>86</v>
      </c>
      <c r="S521" s="137"/>
      <c r="T521" s="137"/>
      <c r="U521" s="137"/>
      <c r="V521" s="106"/>
      <c r="W521" s="106"/>
      <c r="X521" s="106"/>
      <c r="Y521" s="106"/>
      <c r="Z521" s="106"/>
      <c r="AA521" s="106"/>
      <c r="AB521" s="106"/>
      <c r="AC521" s="106"/>
      <c r="AD521" s="106"/>
      <c r="AE521" s="110"/>
      <c r="AF521" s="110"/>
      <c r="AG521" s="110"/>
    </row>
    <row r="522">
      <c r="A522" s="106"/>
      <c r="B522" s="127">
        <f t="shared" si="4"/>
        <v>519</v>
      </c>
      <c r="C522" s="229" t="s">
        <v>881</v>
      </c>
      <c r="D522" s="252" t="s">
        <v>759</v>
      </c>
      <c r="E522" s="270"/>
      <c r="F522" s="275"/>
      <c r="G522" s="269" t="s">
        <v>917</v>
      </c>
      <c r="H522" s="276" t="s">
        <v>918</v>
      </c>
      <c r="I522" s="224"/>
      <c r="J522" s="224"/>
      <c r="K522" s="259" t="s">
        <v>924</v>
      </c>
      <c r="L522" s="259" t="s">
        <v>320</v>
      </c>
      <c r="M522" s="234"/>
      <c r="N522" s="357" t="s">
        <v>86</v>
      </c>
      <c r="O522" s="357" t="s">
        <v>86</v>
      </c>
      <c r="P522" s="357" t="s">
        <v>86</v>
      </c>
      <c r="Q522" s="357" t="s">
        <v>86</v>
      </c>
      <c r="R522" s="357" t="s">
        <v>86</v>
      </c>
      <c r="S522" s="137"/>
      <c r="T522" s="137"/>
      <c r="U522" s="137"/>
      <c r="V522" s="106"/>
      <c r="W522" s="106"/>
      <c r="X522" s="106"/>
      <c r="Y522" s="106"/>
      <c r="Z522" s="106"/>
      <c r="AA522" s="106"/>
      <c r="AB522" s="106"/>
      <c r="AC522" s="106"/>
      <c r="AD522" s="106"/>
      <c r="AE522" s="110"/>
      <c r="AF522" s="110"/>
      <c r="AG522" s="110"/>
    </row>
    <row r="523">
      <c r="A523" s="106"/>
      <c r="B523" s="127">
        <f t="shared" si="4"/>
        <v>520</v>
      </c>
      <c r="C523" s="229" t="s">
        <v>881</v>
      </c>
      <c r="D523" s="252" t="s">
        <v>759</v>
      </c>
      <c r="E523" s="270"/>
      <c r="F523" s="277"/>
      <c r="G523" s="106"/>
      <c r="H523" s="276" t="s">
        <v>920</v>
      </c>
      <c r="I523" s="224"/>
      <c r="J523" s="224"/>
      <c r="K523" s="259" t="s">
        <v>925</v>
      </c>
      <c r="L523" s="263" t="s">
        <v>173</v>
      </c>
      <c r="M523" s="234"/>
      <c r="N523" s="357" t="s">
        <v>86</v>
      </c>
      <c r="O523" s="357" t="s">
        <v>86</v>
      </c>
      <c r="P523" s="357" t="s">
        <v>86</v>
      </c>
      <c r="Q523" s="357" t="s">
        <v>86</v>
      </c>
      <c r="R523" s="357" t="s">
        <v>86</v>
      </c>
      <c r="S523" s="137"/>
      <c r="T523" s="137"/>
      <c r="U523" s="137"/>
      <c r="V523" s="106"/>
      <c r="W523" s="106"/>
      <c r="X523" s="106"/>
      <c r="Y523" s="106"/>
      <c r="Z523" s="106"/>
      <c r="AA523" s="106"/>
      <c r="AB523" s="106"/>
      <c r="AC523" s="106"/>
      <c r="AD523" s="106"/>
      <c r="AE523" s="110"/>
      <c r="AF523" s="110"/>
      <c r="AG523" s="110"/>
    </row>
    <row r="524">
      <c r="A524" s="106"/>
      <c r="B524" s="127">
        <f t="shared" si="4"/>
        <v>521</v>
      </c>
      <c r="C524" s="229" t="s">
        <v>881</v>
      </c>
      <c r="D524" s="252" t="s">
        <v>759</v>
      </c>
      <c r="E524" s="270"/>
      <c r="F524" s="264" t="s">
        <v>873</v>
      </c>
      <c r="G524" s="276" t="s">
        <v>915</v>
      </c>
      <c r="H524" s="233"/>
      <c r="I524" s="224"/>
      <c r="J524" s="224"/>
      <c r="K524" s="259" t="s">
        <v>926</v>
      </c>
      <c r="L524" s="263" t="s">
        <v>927</v>
      </c>
      <c r="M524" s="234"/>
      <c r="N524" s="357" t="s">
        <v>86</v>
      </c>
      <c r="O524" s="357" t="s">
        <v>86</v>
      </c>
      <c r="P524" s="357" t="s">
        <v>86</v>
      </c>
      <c r="Q524" s="357" t="s">
        <v>86</v>
      </c>
      <c r="R524" s="357" t="s">
        <v>86</v>
      </c>
      <c r="S524" s="137"/>
      <c r="T524" s="137"/>
      <c r="U524" s="137"/>
      <c r="V524" s="106"/>
      <c r="W524" s="106"/>
      <c r="X524" s="106"/>
      <c r="Y524" s="106"/>
      <c r="Z524" s="106"/>
      <c r="AA524" s="106"/>
      <c r="AB524" s="106"/>
      <c r="AC524" s="106"/>
      <c r="AD524" s="106"/>
      <c r="AE524" s="110"/>
      <c r="AF524" s="110"/>
      <c r="AG524" s="110"/>
    </row>
    <row r="525">
      <c r="A525" s="106"/>
      <c r="B525" s="127">
        <f t="shared" si="4"/>
        <v>522</v>
      </c>
      <c r="C525" s="229" t="s">
        <v>881</v>
      </c>
      <c r="D525" s="252" t="s">
        <v>759</v>
      </c>
      <c r="E525" s="270"/>
      <c r="F525" s="275"/>
      <c r="G525" s="269" t="s">
        <v>917</v>
      </c>
      <c r="H525" s="276" t="s">
        <v>918</v>
      </c>
      <c r="I525" s="224"/>
      <c r="J525" s="224"/>
      <c r="K525" s="259" t="s">
        <v>928</v>
      </c>
      <c r="L525" s="259" t="s">
        <v>929</v>
      </c>
      <c r="M525" s="234"/>
      <c r="N525" s="357" t="s">
        <v>86</v>
      </c>
      <c r="O525" s="357" t="s">
        <v>86</v>
      </c>
      <c r="P525" s="357" t="s">
        <v>86</v>
      </c>
      <c r="Q525" s="357" t="s">
        <v>86</v>
      </c>
      <c r="R525" s="357" t="s">
        <v>86</v>
      </c>
      <c r="S525" s="137"/>
      <c r="T525" s="137"/>
      <c r="U525" s="137"/>
      <c r="V525" s="106"/>
      <c r="W525" s="106"/>
      <c r="X525" s="106"/>
      <c r="Y525" s="106"/>
      <c r="Z525" s="106"/>
      <c r="AA525" s="106"/>
      <c r="AB525" s="106"/>
      <c r="AC525" s="106"/>
      <c r="AD525" s="106"/>
      <c r="AE525" s="110"/>
      <c r="AF525" s="110"/>
      <c r="AG525" s="110"/>
    </row>
    <row r="526">
      <c r="A526" s="106"/>
      <c r="B526" s="127">
        <f t="shared" si="4"/>
        <v>523</v>
      </c>
      <c r="C526" s="229" t="s">
        <v>881</v>
      </c>
      <c r="D526" s="252" t="s">
        <v>759</v>
      </c>
      <c r="E526" s="270"/>
      <c r="F526" s="277"/>
      <c r="G526" s="106"/>
      <c r="H526" s="276" t="s">
        <v>920</v>
      </c>
      <c r="I526" s="224"/>
      <c r="J526" s="224"/>
      <c r="K526" s="259" t="s">
        <v>930</v>
      </c>
      <c r="L526" s="263" t="s">
        <v>173</v>
      </c>
      <c r="M526" s="234"/>
      <c r="N526" s="357" t="s">
        <v>86</v>
      </c>
      <c r="O526" s="357" t="s">
        <v>86</v>
      </c>
      <c r="P526" s="357" t="s">
        <v>86</v>
      </c>
      <c r="Q526" s="357" t="s">
        <v>86</v>
      </c>
      <c r="R526" s="357" t="s">
        <v>86</v>
      </c>
      <c r="S526" s="137"/>
      <c r="T526" s="137"/>
      <c r="U526" s="137"/>
      <c r="V526" s="106"/>
      <c r="W526" s="106"/>
      <c r="X526" s="106"/>
      <c r="Y526" s="106"/>
      <c r="Z526" s="106"/>
      <c r="AA526" s="106"/>
      <c r="AB526" s="106"/>
      <c r="AC526" s="106"/>
      <c r="AD526" s="106"/>
      <c r="AE526" s="110"/>
      <c r="AF526" s="110"/>
      <c r="AG526" s="110"/>
    </row>
    <row r="527">
      <c r="A527" s="106"/>
      <c r="B527" s="127">
        <f t="shared" si="4"/>
        <v>524</v>
      </c>
      <c r="C527" s="229" t="s">
        <v>881</v>
      </c>
      <c r="D527" s="252" t="s">
        <v>759</v>
      </c>
      <c r="E527" s="270"/>
      <c r="F527" s="264" t="s">
        <v>875</v>
      </c>
      <c r="G527" s="276" t="s">
        <v>915</v>
      </c>
      <c r="H527" s="233"/>
      <c r="I527" s="224"/>
      <c r="J527" s="224"/>
      <c r="K527" s="259" t="s">
        <v>931</v>
      </c>
      <c r="L527" s="263" t="s">
        <v>908</v>
      </c>
      <c r="M527" s="234"/>
      <c r="N527" s="357" t="s">
        <v>86</v>
      </c>
      <c r="O527" s="357" t="s">
        <v>86</v>
      </c>
      <c r="P527" s="357" t="s">
        <v>86</v>
      </c>
      <c r="Q527" s="357" t="s">
        <v>86</v>
      </c>
      <c r="R527" s="357" t="s">
        <v>86</v>
      </c>
      <c r="S527" s="137"/>
      <c r="T527" s="137"/>
      <c r="U527" s="137"/>
      <c r="V527" s="106"/>
      <c r="W527" s="106"/>
      <c r="X527" s="106"/>
      <c r="Y527" s="106"/>
      <c r="Z527" s="106"/>
      <c r="AA527" s="106"/>
      <c r="AB527" s="106"/>
      <c r="AC527" s="106"/>
      <c r="AD527" s="106"/>
      <c r="AE527" s="110"/>
      <c r="AF527" s="110"/>
      <c r="AG527" s="110"/>
    </row>
    <row r="528">
      <c r="A528" s="106"/>
      <c r="B528" s="127">
        <f t="shared" si="4"/>
        <v>525</v>
      </c>
      <c r="C528" s="229" t="s">
        <v>881</v>
      </c>
      <c r="D528" s="252" t="s">
        <v>759</v>
      </c>
      <c r="E528" s="270"/>
      <c r="F528" s="275"/>
      <c r="G528" s="269" t="s">
        <v>917</v>
      </c>
      <c r="H528" s="276" t="s">
        <v>918</v>
      </c>
      <c r="I528" s="224"/>
      <c r="J528" s="224"/>
      <c r="K528" s="259" t="s">
        <v>932</v>
      </c>
      <c r="L528" s="259" t="s">
        <v>320</v>
      </c>
      <c r="M528" s="234"/>
      <c r="N528" s="357" t="s">
        <v>86</v>
      </c>
      <c r="O528" s="357" t="s">
        <v>86</v>
      </c>
      <c r="P528" s="357" t="s">
        <v>86</v>
      </c>
      <c r="Q528" s="357" t="s">
        <v>86</v>
      </c>
      <c r="R528" s="357" t="s">
        <v>86</v>
      </c>
      <c r="S528" s="137"/>
      <c r="T528" s="137"/>
      <c r="U528" s="137"/>
      <c r="V528" s="106"/>
      <c r="W528" s="106"/>
      <c r="X528" s="106"/>
      <c r="Y528" s="106"/>
      <c r="Z528" s="106"/>
      <c r="AA528" s="106"/>
      <c r="AB528" s="106"/>
      <c r="AC528" s="106"/>
      <c r="AD528" s="106"/>
      <c r="AE528" s="110"/>
      <c r="AF528" s="110"/>
      <c r="AG528" s="110"/>
    </row>
    <row r="529">
      <c r="A529" s="106"/>
      <c r="B529" s="127">
        <f t="shared" si="4"/>
        <v>526</v>
      </c>
      <c r="C529" s="229" t="s">
        <v>881</v>
      </c>
      <c r="D529" s="252" t="s">
        <v>759</v>
      </c>
      <c r="E529" s="270"/>
      <c r="F529" s="277"/>
      <c r="G529" s="106"/>
      <c r="H529" s="276" t="s">
        <v>920</v>
      </c>
      <c r="I529" s="224"/>
      <c r="J529" s="224"/>
      <c r="K529" s="259" t="s">
        <v>933</v>
      </c>
      <c r="L529" s="263" t="s">
        <v>173</v>
      </c>
      <c r="M529" s="234"/>
      <c r="N529" s="357" t="s">
        <v>86</v>
      </c>
      <c r="O529" s="357" t="s">
        <v>86</v>
      </c>
      <c r="P529" s="357" t="s">
        <v>86</v>
      </c>
      <c r="Q529" s="357" t="s">
        <v>86</v>
      </c>
      <c r="R529" s="357" t="s">
        <v>86</v>
      </c>
      <c r="S529" s="137"/>
      <c r="T529" s="137"/>
      <c r="U529" s="137"/>
      <c r="V529" s="106"/>
      <c r="W529" s="106"/>
      <c r="X529" s="106"/>
      <c r="Y529" s="106"/>
      <c r="Z529" s="106"/>
      <c r="AA529" s="106"/>
      <c r="AB529" s="106"/>
      <c r="AC529" s="106"/>
      <c r="AD529" s="106"/>
      <c r="AE529" s="110"/>
      <c r="AF529" s="110"/>
      <c r="AG529" s="110"/>
    </row>
    <row r="530">
      <c r="A530" s="106"/>
      <c r="B530" s="127">
        <f t="shared" si="4"/>
        <v>527</v>
      </c>
      <c r="C530" s="229" t="s">
        <v>881</v>
      </c>
      <c r="D530" s="252" t="s">
        <v>759</v>
      </c>
      <c r="E530" s="270"/>
      <c r="F530" s="264" t="s">
        <v>934</v>
      </c>
      <c r="G530" s="272" t="s">
        <v>935</v>
      </c>
      <c r="H530" s="278" t="s">
        <v>936</v>
      </c>
      <c r="I530" s="224"/>
      <c r="J530" s="224"/>
      <c r="K530" s="259" t="s">
        <v>937</v>
      </c>
      <c r="L530" s="259" t="s">
        <v>320</v>
      </c>
      <c r="M530" s="234"/>
      <c r="N530" s="357" t="s">
        <v>86</v>
      </c>
      <c r="O530" s="357" t="s">
        <v>86</v>
      </c>
      <c r="P530" s="357" t="s">
        <v>86</v>
      </c>
      <c r="Q530" s="357" t="s">
        <v>86</v>
      </c>
      <c r="R530" s="357" t="s">
        <v>86</v>
      </c>
      <c r="S530" s="137"/>
      <c r="T530" s="137"/>
      <c r="U530" s="137"/>
      <c r="V530" s="106"/>
      <c r="W530" s="106"/>
      <c r="X530" s="106"/>
      <c r="Y530" s="106"/>
      <c r="Z530" s="106"/>
      <c r="AA530" s="106"/>
      <c r="AB530" s="106"/>
      <c r="AC530" s="106"/>
      <c r="AD530" s="106"/>
      <c r="AE530" s="110"/>
      <c r="AF530" s="110"/>
      <c r="AG530" s="110"/>
    </row>
    <row r="531">
      <c r="A531" s="106"/>
      <c r="B531" s="127">
        <f t="shared" si="4"/>
        <v>528</v>
      </c>
      <c r="C531" s="229" t="s">
        <v>881</v>
      </c>
      <c r="D531" s="252" t="s">
        <v>759</v>
      </c>
      <c r="E531" s="270"/>
      <c r="F531" s="275"/>
      <c r="G531" s="239"/>
      <c r="H531" s="278" t="s">
        <v>938</v>
      </c>
      <c r="I531" s="224"/>
      <c r="J531" s="224"/>
      <c r="K531" s="263" t="s">
        <v>173</v>
      </c>
      <c r="L531" s="263" t="s">
        <v>173</v>
      </c>
      <c r="M531" s="234"/>
      <c r="N531" s="357" t="s">
        <v>86</v>
      </c>
      <c r="O531" s="357" t="s">
        <v>86</v>
      </c>
      <c r="P531" s="357" t="s">
        <v>86</v>
      </c>
      <c r="Q531" s="357" t="s">
        <v>86</v>
      </c>
      <c r="R531" s="357" t="s">
        <v>86</v>
      </c>
      <c r="S531" s="137"/>
      <c r="T531" s="137"/>
      <c r="U531" s="137"/>
      <c r="V531" s="106"/>
      <c r="W531" s="106"/>
      <c r="X531" s="106"/>
      <c r="Y531" s="106"/>
      <c r="Z531" s="106"/>
      <c r="AA531" s="106"/>
      <c r="AB531" s="106"/>
      <c r="AC531" s="106"/>
      <c r="AD531" s="106"/>
      <c r="AE531" s="110"/>
      <c r="AF531" s="110"/>
      <c r="AG531" s="110"/>
    </row>
    <row r="532">
      <c r="A532" s="106"/>
      <c r="B532" s="127">
        <f t="shared" si="4"/>
        <v>529</v>
      </c>
      <c r="C532" s="229" t="s">
        <v>881</v>
      </c>
      <c r="D532" s="252" t="s">
        <v>759</v>
      </c>
      <c r="E532" s="270"/>
      <c r="F532" s="275"/>
      <c r="G532" s="272" t="s">
        <v>939</v>
      </c>
      <c r="H532" s="278" t="s">
        <v>938</v>
      </c>
      <c r="I532" s="224"/>
      <c r="J532" s="224"/>
      <c r="K532" s="263" t="s">
        <v>173</v>
      </c>
      <c r="L532" s="259" t="s">
        <v>940</v>
      </c>
      <c r="M532" s="234"/>
      <c r="N532" s="357" t="s">
        <v>86</v>
      </c>
      <c r="O532" s="357" t="s">
        <v>86</v>
      </c>
      <c r="P532" s="357" t="s">
        <v>86</v>
      </c>
      <c r="Q532" s="357" t="s">
        <v>86</v>
      </c>
      <c r="R532" s="357" t="s">
        <v>86</v>
      </c>
      <c r="S532" s="137"/>
      <c r="T532" s="137"/>
      <c r="U532" s="137"/>
      <c r="V532" s="106"/>
      <c r="W532" s="106"/>
      <c r="X532" s="106"/>
      <c r="Y532" s="106"/>
      <c r="Z532" s="106"/>
      <c r="AA532" s="106"/>
      <c r="AB532" s="106"/>
      <c r="AC532" s="106"/>
      <c r="AD532" s="106"/>
      <c r="AE532" s="110"/>
      <c r="AF532" s="110"/>
      <c r="AG532" s="110"/>
    </row>
    <row r="533">
      <c r="A533" s="106"/>
      <c r="B533" s="127">
        <f t="shared" si="4"/>
        <v>530</v>
      </c>
      <c r="C533" s="229" t="s">
        <v>881</v>
      </c>
      <c r="D533" s="252" t="s">
        <v>759</v>
      </c>
      <c r="E533" s="270"/>
      <c r="F533" s="275"/>
      <c r="G533" s="279"/>
      <c r="H533" s="278" t="s">
        <v>936</v>
      </c>
      <c r="I533" s="224"/>
      <c r="J533" s="224"/>
      <c r="K533" s="263" t="s">
        <v>173</v>
      </c>
      <c r="L533" s="263" t="s">
        <v>173</v>
      </c>
      <c r="M533" s="234"/>
      <c r="N533" s="357" t="s">
        <v>86</v>
      </c>
      <c r="O533" s="357" t="s">
        <v>86</v>
      </c>
      <c r="P533" s="357" t="s">
        <v>86</v>
      </c>
      <c r="Q533" s="357" t="s">
        <v>86</v>
      </c>
      <c r="R533" s="357" t="s">
        <v>86</v>
      </c>
      <c r="S533" s="137"/>
      <c r="T533" s="137"/>
      <c r="U533" s="137"/>
      <c r="V533" s="106"/>
      <c r="W533" s="106"/>
      <c r="X533" s="106"/>
      <c r="Y533" s="106"/>
      <c r="Z533" s="106"/>
      <c r="AA533" s="106"/>
      <c r="AB533" s="106"/>
      <c r="AC533" s="106"/>
      <c r="AD533" s="106"/>
      <c r="AE533" s="110"/>
      <c r="AF533" s="110"/>
      <c r="AG533" s="110"/>
    </row>
    <row r="534">
      <c r="A534" s="106"/>
      <c r="B534" s="127">
        <f t="shared" si="4"/>
        <v>531</v>
      </c>
      <c r="C534" s="229" t="s">
        <v>881</v>
      </c>
      <c r="D534" s="252" t="s">
        <v>759</v>
      </c>
      <c r="E534" s="270"/>
      <c r="F534" s="264" t="s">
        <v>408</v>
      </c>
      <c r="G534" s="224" t="s">
        <v>915</v>
      </c>
      <c r="H534" s="233"/>
      <c r="I534" s="233"/>
      <c r="J534" s="233"/>
      <c r="K534" s="259" t="s">
        <v>941</v>
      </c>
      <c r="L534" s="263" t="s">
        <v>908</v>
      </c>
      <c r="M534" s="234"/>
      <c r="N534" s="357" t="s">
        <v>86</v>
      </c>
      <c r="O534" s="357" t="s">
        <v>86</v>
      </c>
      <c r="P534" s="357" t="s">
        <v>86</v>
      </c>
      <c r="Q534" s="357" t="s">
        <v>86</v>
      </c>
      <c r="R534" s="357" t="s">
        <v>86</v>
      </c>
      <c r="S534" s="137"/>
      <c r="T534" s="137"/>
      <c r="U534" s="137"/>
      <c r="V534" s="106"/>
      <c r="W534" s="106"/>
      <c r="X534" s="106"/>
      <c r="Y534" s="106"/>
      <c r="Z534" s="106"/>
      <c r="AA534" s="106"/>
      <c r="AB534" s="106"/>
      <c r="AC534" s="106"/>
      <c r="AD534" s="106"/>
      <c r="AE534" s="110"/>
      <c r="AF534" s="110"/>
      <c r="AG534" s="110"/>
    </row>
    <row r="535">
      <c r="A535" s="106"/>
      <c r="B535" s="127">
        <f t="shared" si="4"/>
        <v>532</v>
      </c>
      <c r="C535" s="229" t="s">
        <v>881</v>
      </c>
      <c r="D535" s="252" t="s">
        <v>759</v>
      </c>
      <c r="E535" s="270"/>
      <c r="F535" s="275"/>
      <c r="G535" s="269" t="s">
        <v>917</v>
      </c>
      <c r="H535" s="272" t="s">
        <v>942</v>
      </c>
      <c r="I535" s="233"/>
      <c r="J535" s="233"/>
      <c r="K535" s="259" t="s">
        <v>943</v>
      </c>
      <c r="L535" s="259" t="s">
        <v>320</v>
      </c>
      <c r="M535" s="234"/>
      <c r="N535" s="357" t="s">
        <v>86</v>
      </c>
      <c r="O535" s="357" t="s">
        <v>86</v>
      </c>
      <c r="P535" s="357" t="s">
        <v>86</v>
      </c>
      <c r="Q535" s="357" t="s">
        <v>86</v>
      </c>
      <c r="R535" s="357" t="s">
        <v>86</v>
      </c>
      <c r="S535" s="137"/>
      <c r="T535" s="137"/>
      <c r="U535" s="137"/>
      <c r="V535" s="106"/>
      <c r="W535" s="106"/>
      <c r="X535" s="106"/>
      <c r="Y535" s="106"/>
      <c r="Z535" s="106"/>
      <c r="AA535" s="106"/>
      <c r="AB535" s="106"/>
      <c r="AC535" s="106"/>
      <c r="AD535" s="106"/>
      <c r="AE535" s="110"/>
      <c r="AF535" s="110"/>
      <c r="AG535" s="110"/>
    </row>
    <row r="536">
      <c r="A536" s="106"/>
      <c r="B536" s="127">
        <f t="shared" si="4"/>
        <v>533</v>
      </c>
      <c r="C536" s="229" t="s">
        <v>881</v>
      </c>
      <c r="D536" s="252" t="s">
        <v>759</v>
      </c>
      <c r="E536" s="270"/>
      <c r="F536" s="275"/>
      <c r="G536" s="280"/>
      <c r="H536" s="272" t="s">
        <v>944</v>
      </c>
      <c r="I536" s="224" t="s">
        <v>945</v>
      </c>
      <c r="J536" s="224" t="s">
        <v>945</v>
      </c>
      <c r="K536" s="259" t="s">
        <v>946</v>
      </c>
      <c r="L536" s="263" t="s">
        <v>947</v>
      </c>
      <c r="M536" s="234"/>
      <c r="N536" s="357" t="s">
        <v>86</v>
      </c>
      <c r="O536" s="357" t="s">
        <v>86</v>
      </c>
      <c r="P536" s="357" t="s">
        <v>86</v>
      </c>
      <c r="Q536" s="357" t="s">
        <v>86</v>
      </c>
      <c r="R536" s="357" t="s">
        <v>86</v>
      </c>
      <c r="S536" s="137"/>
      <c r="T536" s="137"/>
      <c r="U536" s="137"/>
      <c r="V536" s="106"/>
      <c r="W536" s="106"/>
      <c r="X536" s="106"/>
      <c r="Y536" s="106"/>
      <c r="Z536" s="106"/>
      <c r="AA536" s="106"/>
      <c r="AB536" s="106"/>
      <c r="AC536" s="106"/>
      <c r="AD536" s="106"/>
      <c r="AE536" s="110"/>
      <c r="AF536" s="110"/>
      <c r="AG536" s="110"/>
    </row>
    <row r="537">
      <c r="A537" s="106"/>
      <c r="B537" s="127">
        <f t="shared" si="4"/>
        <v>534</v>
      </c>
      <c r="C537" s="229" t="s">
        <v>881</v>
      </c>
      <c r="D537" s="252" t="s">
        <v>759</v>
      </c>
      <c r="E537" s="270"/>
      <c r="F537" s="281"/>
      <c r="G537" s="224"/>
      <c r="H537" s="224"/>
      <c r="I537" s="224" t="s">
        <v>948</v>
      </c>
      <c r="J537" s="224" t="s">
        <v>948</v>
      </c>
      <c r="K537" s="263" t="s">
        <v>173</v>
      </c>
      <c r="L537" s="263" t="s">
        <v>173</v>
      </c>
      <c r="M537" s="234"/>
      <c r="N537" s="357" t="s">
        <v>86</v>
      </c>
      <c r="O537" s="357" t="s">
        <v>86</v>
      </c>
      <c r="P537" s="357" t="s">
        <v>86</v>
      </c>
      <c r="Q537" s="357" t="s">
        <v>86</v>
      </c>
      <c r="R537" s="357" t="s">
        <v>86</v>
      </c>
      <c r="S537" s="137"/>
      <c r="T537" s="137"/>
      <c r="U537" s="137"/>
      <c r="V537" s="106"/>
      <c r="W537" s="106"/>
      <c r="X537" s="106"/>
      <c r="Y537" s="106"/>
      <c r="Z537" s="106"/>
      <c r="AA537" s="106"/>
      <c r="AB537" s="106"/>
      <c r="AC537" s="106"/>
      <c r="AD537" s="106"/>
      <c r="AE537" s="110"/>
      <c r="AF537" s="110"/>
      <c r="AG537" s="110"/>
    </row>
    <row r="538">
      <c r="A538" s="106"/>
      <c r="B538" s="127">
        <f t="shared" si="4"/>
        <v>535</v>
      </c>
      <c r="C538" s="229" t="s">
        <v>881</v>
      </c>
      <c r="D538" s="252" t="s">
        <v>759</v>
      </c>
      <c r="E538" s="270"/>
      <c r="F538" s="281"/>
      <c r="G538" s="224"/>
      <c r="H538" s="224"/>
      <c r="I538" s="224" t="s">
        <v>949</v>
      </c>
      <c r="J538" s="224" t="s">
        <v>949</v>
      </c>
      <c r="K538" s="263" t="s">
        <v>173</v>
      </c>
      <c r="L538" s="263" t="s">
        <v>173</v>
      </c>
      <c r="M538" s="234"/>
      <c r="N538" s="357" t="s">
        <v>86</v>
      </c>
      <c r="O538" s="357" t="s">
        <v>86</v>
      </c>
      <c r="P538" s="357" t="s">
        <v>86</v>
      </c>
      <c r="Q538" s="357" t="s">
        <v>86</v>
      </c>
      <c r="R538" s="357" t="s">
        <v>86</v>
      </c>
      <c r="S538" s="137"/>
      <c r="T538" s="137"/>
      <c r="U538" s="137"/>
      <c r="V538" s="106"/>
      <c r="W538" s="106"/>
      <c r="X538" s="106"/>
      <c r="Y538" s="106"/>
      <c r="Z538" s="106"/>
      <c r="AA538" s="106"/>
      <c r="AB538" s="106"/>
      <c r="AC538" s="106"/>
      <c r="AD538" s="106"/>
      <c r="AE538" s="110"/>
      <c r="AF538" s="110"/>
      <c r="AG538" s="110"/>
    </row>
    <row r="539">
      <c r="A539" s="106"/>
      <c r="B539" s="127">
        <f t="shared" si="4"/>
        <v>536</v>
      </c>
      <c r="C539" s="229" t="s">
        <v>881</v>
      </c>
      <c r="D539" s="252" t="s">
        <v>759</v>
      </c>
      <c r="E539" s="270"/>
      <c r="F539" s="281"/>
      <c r="G539" s="224"/>
      <c r="H539" s="224"/>
      <c r="I539" s="224" t="s">
        <v>950</v>
      </c>
      <c r="J539" s="224" t="s">
        <v>950</v>
      </c>
      <c r="K539" s="263" t="s">
        <v>173</v>
      </c>
      <c r="L539" s="263" t="s">
        <v>173</v>
      </c>
      <c r="M539" s="234"/>
      <c r="N539" s="357" t="s">
        <v>86</v>
      </c>
      <c r="O539" s="357" t="s">
        <v>86</v>
      </c>
      <c r="P539" s="357" t="s">
        <v>86</v>
      </c>
      <c r="Q539" s="357" t="s">
        <v>86</v>
      </c>
      <c r="R539" s="357" t="s">
        <v>86</v>
      </c>
      <c r="S539" s="137"/>
      <c r="T539" s="137"/>
      <c r="U539" s="137"/>
      <c r="V539" s="106"/>
      <c r="W539" s="106"/>
      <c r="X539" s="106"/>
      <c r="Y539" s="106"/>
      <c r="Z539" s="106"/>
      <c r="AA539" s="106"/>
      <c r="AB539" s="106"/>
      <c r="AC539" s="106"/>
      <c r="AD539" s="106"/>
      <c r="AE539" s="110"/>
      <c r="AF539" s="110"/>
      <c r="AG539" s="110"/>
    </row>
    <row r="540">
      <c r="A540" s="106"/>
      <c r="B540" s="127">
        <f t="shared" si="4"/>
        <v>537</v>
      </c>
      <c r="C540" s="229" t="s">
        <v>881</v>
      </c>
      <c r="D540" s="252" t="s">
        <v>759</v>
      </c>
      <c r="E540" s="270"/>
      <c r="F540" s="282"/>
      <c r="G540" s="224"/>
      <c r="H540" s="224"/>
      <c r="I540" s="224" t="s">
        <v>951</v>
      </c>
      <c r="J540" s="224" t="s">
        <v>951</v>
      </c>
      <c r="K540" s="263" t="s">
        <v>173</v>
      </c>
      <c r="L540" s="263" t="s">
        <v>952</v>
      </c>
      <c r="M540" s="234"/>
      <c r="N540" s="357" t="s">
        <v>86</v>
      </c>
      <c r="O540" s="357" t="s">
        <v>86</v>
      </c>
      <c r="P540" s="357" t="s">
        <v>86</v>
      </c>
      <c r="Q540" s="357" t="s">
        <v>86</v>
      </c>
      <c r="R540" s="357" t="s">
        <v>86</v>
      </c>
      <c r="S540" s="137"/>
      <c r="T540" s="137"/>
      <c r="U540" s="137"/>
      <c r="V540" s="106"/>
      <c r="W540" s="106"/>
      <c r="X540" s="106"/>
      <c r="Y540" s="106"/>
      <c r="Z540" s="106"/>
      <c r="AA540" s="106"/>
      <c r="AB540" s="106"/>
      <c r="AC540" s="106"/>
      <c r="AD540" s="106"/>
      <c r="AE540" s="110"/>
      <c r="AF540" s="110"/>
      <c r="AG540" s="110"/>
    </row>
    <row r="541">
      <c r="A541" s="106"/>
      <c r="B541" s="127">
        <f t="shared" si="4"/>
        <v>538</v>
      </c>
      <c r="C541" s="229" t="s">
        <v>881</v>
      </c>
      <c r="D541" s="252" t="s">
        <v>759</v>
      </c>
      <c r="E541" s="270"/>
      <c r="F541" s="273" t="s">
        <v>953</v>
      </c>
      <c r="G541" s="276" t="s">
        <v>915</v>
      </c>
      <c r="H541" s="239"/>
      <c r="I541" s="224"/>
      <c r="J541" s="224"/>
      <c r="K541" s="259" t="s">
        <v>954</v>
      </c>
      <c r="L541" s="263" t="s">
        <v>908</v>
      </c>
      <c r="M541" s="234"/>
      <c r="N541" s="357" t="s">
        <v>86</v>
      </c>
      <c r="O541" s="357" t="s">
        <v>86</v>
      </c>
      <c r="P541" s="357" t="s">
        <v>86</v>
      </c>
      <c r="Q541" s="357" t="s">
        <v>86</v>
      </c>
      <c r="R541" s="357" t="s">
        <v>86</v>
      </c>
      <c r="S541" s="137"/>
      <c r="T541" s="137"/>
      <c r="U541" s="137"/>
      <c r="V541" s="106"/>
      <c r="W541" s="106"/>
      <c r="X541" s="106"/>
      <c r="Y541" s="106"/>
      <c r="Z541" s="106"/>
      <c r="AA541" s="106"/>
      <c r="AB541" s="106"/>
      <c r="AC541" s="106"/>
      <c r="AD541" s="106"/>
      <c r="AE541" s="110"/>
      <c r="AF541" s="110"/>
      <c r="AG541" s="110"/>
    </row>
    <row r="542">
      <c r="A542" s="106"/>
      <c r="B542" s="127">
        <f t="shared" si="4"/>
        <v>539</v>
      </c>
      <c r="C542" s="229" t="s">
        <v>881</v>
      </c>
      <c r="D542" s="252" t="s">
        <v>759</v>
      </c>
      <c r="E542" s="270"/>
      <c r="F542" s="275"/>
      <c r="G542" s="269" t="s">
        <v>917</v>
      </c>
      <c r="H542" s="276" t="s">
        <v>942</v>
      </c>
      <c r="I542" s="224"/>
      <c r="J542" s="224"/>
      <c r="K542" s="259" t="s">
        <v>955</v>
      </c>
      <c r="L542" s="259" t="s">
        <v>320</v>
      </c>
      <c r="M542" s="234"/>
      <c r="N542" s="357" t="s">
        <v>86</v>
      </c>
      <c r="O542" s="357" t="s">
        <v>86</v>
      </c>
      <c r="P542" s="357" t="s">
        <v>86</v>
      </c>
      <c r="Q542" s="357" t="s">
        <v>86</v>
      </c>
      <c r="R542" s="357" t="s">
        <v>86</v>
      </c>
      <c r="S542" s="137"/>
      <c r="T542" s="137"/>
      <c r="U542" s="137"/>
      <c r="V542" s="106"/>
      <c r="W542" s="106"/>
      <c r="X542" s="106"/>
      <c r="Y542" s="106"/>
      <c r="Z542" s="106"/>
      <c r="AA542" s="106"/>
      <c r="AB542" s="106"/>
      <c r="AC542" s="106"/>
      <c r="AD542" s="106"/>
      <c r="AE542" s="110"/>
      <c r="AF542" s="110"/>
      <c r="AG542" s="110"/>
    </row>
    <row r="543">
      <c r="A543" s="106"/>
      <c r="B543" s="127">
        <f t="shared" si="4"/>
        <v>540</v>
      </c>
      <c r="C543" s="229" t="s">
        <v>881</v>
      </c>
      <c r="D543" s="252" t="s">
        <v>759</v>
      </c>
      <c r="E543" s="270"/>
      <c r="F543" s="277"/>
      <c r="G543" s="280"/>
      <c r="H543" s="276" t="s">
        <v>944</v>
      </c>
      <c r="I543" s="224"/>
      <c r="J543" s="224"/>
      <c r="K543" s="259" t="s">
        <v>956</v>
      </c>
      <c r="L543" s="263" t="s">
        <v>173</v>
      </c>
      <c r="M543" s="234"/>
      <c r="N543" s="357" t="s">
        <v>86</v>
      </c>
      <c r="O543" s="357" t="s">
        <v>86</v>
      </c>
      <c r="P543" s="357" t="s">
        <v>86</v>
      </c>
      <c r="Q543" s="357" t="s">
        <v>86</v>
      </c>
      <c r="R543" s="357" t="s">
        <v>86</v>
      </c>
      <c r="S543" s="137"/>
      <c r="T543" s="137"/>
      <c r="U543" s="137"/>
      <c r="V543" s="106"/>
      <c r="W543" s="106"/>
      <c r="X543" s="106"/>
      <c r="Y543" s="106"/>
      <c r="Z543" s="106"/>
      <c r="AA543" s="106"/>
      <c r="AB543" s="106"/>
      <c r="AC543" s="106"/>
      <c r="AD543" s="106"/>
      <c r="AE543" s="110"/>
      <c r="AF543" s="110"/>
      <c r="AG543" s="110"/>
    </row>
    <row r="544">
      <c r="A544" s="106"/>
      <c r="B544" s="127">
        <f t="shared" si="4"/>
        <v>541</v>
      </c>
      <c r="C544" s="229" t="s">
        <v>881</v>
      </c>
      <c r="D544" s="252" t="s">
        <v>759</v>
      </c>
      <c r="E544" s="270"/>
      <c r="F544" s="264" t="s">
        <v>957</v>
      </c>
      <c r="G544" s="276" t="s">
        <v>915</v>
      </c>
      <c r="H544" s="233"/>
      <c r="I544" s="224"/>
      <c r="J544" s="224"/>
      <c r="K544" s="259" t="s">
        <v>958</v>
      </c>
      <c r="L544" s="263" t="s">
        <v>908</v>
      </c>
      <c r="M544" s="234"/>
      <c r="N544" s="357" t="s">
        <v>86</v>
      </c>
      <c r="O544" s="357" t="s">
        <v>86</v>
      </c>
      <c r="P544" s="357" t="s">
        <v>86</v>
      </c>
      <c r="Q544" s="357" t="s">
        <v>86</v>
      </c>
      <c r="R544" s="357" t="s">
        <v>86</v>
      </c>
      <c r="S544" s="137"/>
      <c r="T544" s="137"/>
      <c r="U544" s="137"/>
      <c r="V544" s="106"/>
      <c r="W544" s="106"/>
      <c r="X544" s="106"/>
      <c r="Y544" s="106"/>
      <c r="Z544" s="106"/>
      <c r="AA544" s="106"/>
      <c r="AB544" s="106"/>
      <c r="AC544" s="106"/>
      <c r="AD544" s="106"/>
      <c r="AE544" s="110"/>
      <c r="AF544" s="110"/>
      <c r="AG544" s="110"/>
    </row>
    <row r="545">
      <c r="A545" s="106"/>
      <c r="B545" s="127">
        <f t="shared" si="4"/>
        <v>542</v>
      </c>
      <c r="C545" s="229" t="s">
        <v>881</v>
      </c>
      <c r="D545" s="252" t="s">
        <v>759</v>
      </c>
      <c r="E545" s="270"/>
      <c r="F545" s="275"/>
      <c r="G545" s="269" t="s">
        <v>917</v>
      </c>
      <c r="H545" s="276" t="s">
        <v>942</v>
      </c>
      <c r="I545" s="224"/>
      <c r="J545" s="224"/>
      <c r="K545" s="259" t="s">
        <v>959</v>
      </c>
      <c r="L545" s="259" t="s">
        <v>320</v>
      </c>
      <c r="M545" s="234"/>
      <c r="N545" s="357" t="s">
        <v>86</v>
      </c>
      <c r="O545" s="357" t="s">
        <v>86</v>
      </c>
      <c r="P545" s="357" t="s">
        <v>86</v>
      </c>
      <c r="Q545" s="357" t="s">
        <v>86</v>
      </c>
      <c r="R545" s="357" t="s">
        <v>86</v>
      </c>
      <c r="S545" s="137"/>
      <c r="T545" s="137"/>
      <c r="U545" s="137"/>
      <c r="V545" s="106"/>
      <c r="W545" s="106"/>
      <c r="X545" s="106"/>
      <c r="Y545" s="106"/>
      <c r="Z545" s="106"/>
      <c r="AA545" s="106"/>
      <c r="AB545" s="106"/>
      <c r="AC545" s="106"/>
      <c r="AD545" s="106"/>
      <c r="AE545" s="110"/>
      <c r="AF545" s="110"/>
      <c r="AG545" s="110"/>
    </row>
    <row r="546">
      <c r="A546" s="106"/>
      <c r="B546" s="127">
        <f t="shared" si="4"/>
        <v>543</v>
      </c>
      <c r="C546" s="229" t="s">
        <v>881</v>
      </c>
      <c r="D546" s="252" t="s">
        <v>759</v>
      </c>
      <c r="E546" s="270"/>
      <c r="F546" s="277"/>
      <c r="G546" s="280"/>
      <c r="H546" s="276" t="s">
        <v>944</v>
      </c>
      <c r="I546" s="224"/>
      <c r="J546" s="224"/>
      <c r="K546" s="259" t="s">
        <v>960</v>
      </c>
      <c r="L546" s="263" t="s">
        <v>173</v>
      </c>
      <c r="M546" s="234"/>
      <c r="N546" s="357" t="s">
        <v>86</v>
      </c>
      <c r="O546" s="357" t="s">
        <v>86</v>
      </c>
      <c r="P546" s="357" t="s">
        <v>86</v>
      </c>
      <c r="Q546" s="357" t="s">
        <v>86</v>
      </c>
      <c r="R546" s="357" t="s">
        <v>86</v>
      </c>
      <c r="S546" s="137"/>
      <c r="T546" s="137"/>
      <c r="U546" s="137"/>
      <c r="V546" s="106"/>
      <c r="W546" s="106"/>
      <c r="X546" s="106"/>
      <c r="Y546" s="106"/>
      <c r="Z546" s="106"/>
      <c r="AA546" s="106"/>
      <c r="AB546" s="106"/>
      <c r="AC546" s="106"/>
      <c r="AD546" s="106"/>
      <c r="AE546" s="110"/>
      <c r="AF546" s="110"/>
      <c r="AG546" s="110"/>
    </row>
    <row r="547">
      <c r="A547" s="106"/>
      <c r="B547" s="127">
        <f t="shared" si="4"/>
        <v>544</v>
      </c>
      <c r="C547" s="229" t="s">
        <v>881</v>
      </c>
      <c r="D547" s="252" t="s">
        <v>759</v>
      </c>
      <c r="E547" s="270"/>
      <c r="F547" s="283" t="s">
        <v>961</v>
      </c>
      <c r="G547" s="276" t="s">
        <v>915</v>
      </c>
      <c r="H547" s="233"/>
      <c r="I547" s="224"/>
      <c r="J547" s="224"/>
      <c r="K547" s="259" t="s">
        <v>962</v>
      </c>
      <c r="L547" s="263" t="s">
        <v>908</v>
      </c>
      <c r="M547" s="234"/>
      <c r="N547" s="357" t="s">
        <v>86</v>
      </c>
      <c r="O547" s="357" t="s">
        <v>86</v>
      </c>
      <c r="P547" s="357" t="s">
        <v>86</v>
      </c>
      <c r="Q547" s="357" t="s">
        <v>86</v>
      </c>
      <c r="R547" s="357" t="s">
        <v>86</v>
      </c>
      <c r="S547" s="137"/>
      <c r="T547" s="137"/>
      <c r="U547" s="137"/>
      <c r="V547" s="106"/>
      <c r="W547" s="106"/>
      <c r="X547" s="106"/>
      <c r="Y547" s="106"/>
      <c r="Z547" s="106"/>
      <c r="AA547" s="106"/>
      <c r="AB547" s="106"/>
      <c r="AC547" s="106"/>
      <c r="AD547" s="106"/>
      <c r="AE547" s="110"/>
      <c r="AF547" s="110"/>
      <c r="AG547" s="110"/>
    </row>
    <row r="548">
      <c r="A548" s="106"/>
      <c r="B548" s="127">
        <f t="shared" si="4"/>
        <v>545</v>
      </c>
      <c r="C548" s="229" t="s">
        <v>881</v>
      </c>
      <c r="D548" s="252" t="s">
        <v>759</v>
      </c>
      <c r="E548" s="270"/>
      <c r="F548" s="275"/>
      <c r="G548" s="272" t="s">
        <v>917</v>
      </c>
      <c r="H548" s="276" t="s">
        <v>942</v>
      </c>
      <c r="I548" s="224"/>
      <c r="J548" s="224"/>
      <c r="K548" s="259" t="s">
        <v>963</v>
      </c>
      <c r="L548" s="259" t="s">
        <v>320</v>
      </c>
      <c r="M548" s="234"/>
      <c r="N548" s="357" t="s">
        <v>86</v>
      </c>
      <c r="O548" s="357" t="s">
        <v>86</v>
      </c>
      <c r="P548" s="357" t="s">
        <v>86</v>
      </c>
      <c r="Q548" s="357" t="s">
        <v>86</v>
      </c>
      <c r="R548" s="357" t="s">
        <v>86</v>
      </c>
      <c r="S548" s="137"/>
      <c r="T548" s="137"/>
      <c r="U548" s="137"/>
      <c r="V548" s="106"/>
      <c r="W548" s="106"/>
      <c r="X548" s="106"/>
      <c r="Y548" s="106"/>
      <c r="Z548" s="106"/>
      <c r="AA548" s="106"/>
      <c r="AB548" s="106"/>
      <c r="AC548" s="106"/>
      <c r="AD548" s="106"/>
      <c r="AE548" s="110"/>
      <c r="AF548" s="110"/>
      <c r="AG548" s="110"/>
    </row>
    <row r="549">
      <c r="A549" s="106"/>
      <c r="B549" s="127">
        <f t="shared" si="4"/>
        <v>546</v>
      </c>
      <c r="C549" s="229" t="s">
        <v>881</v>
      </c>
      <c r="D549" s="252" t="s">
        <v>759</v>
      </c>
      <c r="E549" s="270"/>
      <c r="F549" s="275"/>
      <c r="G549" s="279"/>
      <c r="H549" s="276" t="s">
        <v>944</v>
      </c>
      <c r="I549" s="224"/>
      <c r="J549" s="224"/>
      <c r="K549" s="259" t="s">
        <v>964</v>
      </c>
      <c r="L549" s="263" t="s">
        <v>173</v>
      </c>
      <c r="M549" s="234"/>
      <c r="N549" s="357" t="s">
        <v>86</v>
      </c>
      <c r="O549" s="357" t="s">
        <v>86</v>
      </c>
      <c r="P549" s="357" t="s">
        <v>86</v>
      </c>
      <c r="Q549" s="357" t="s">
        <v>86</v>
      </c>
      <c r="R549" s="357" t="s">
        <v>86</v>
      </c>
      <c r="S549" s="137"/>
      <c r="T549" s="137"/>
      <c r="U549" s="137"/>
      <c r="V549" s="106"/>
      <c r="W549" s="106"/>
      <c r="X549" s="106"/>
      <c r="Y549" s="106"/>
      <c r="Z549" s="106"/>
      <c r="AA549" s="106"/>
      <c r="AB549" s="106"/>
      <c r="AC549" s="106"/>
      <c r="AD549" s="106"/>
      <c r="AE549" s="110"/>
      <c r="AF549" s="110"/>
      <c r="AG549" s="110"/>
    </row>
    <row r="550">
      <c r="A550" s="106"/>
      <c r="B550" s="127">
        <f t="shared" si="4"/>
        <v>547</v>
      </c>
      <c r="C550" s="229" t="s">
        <v>881</v>
      </c>
      <c r="D550" s="252" t="s">
        <v>759</v>
      </c>
      <c r="E550" s="270"/>
      <c r="F550" s="283" t="s">
        <v>965</v>
      </c>
      <c r="G550" s="284" t="s">
        <v>915</v>
      </c>
      <c r="H550" s="285"/>
      <c r="I550" s="224"/>
      <c r="J550" s="224"/>
      <c r="K550" s="259" t="s">
        <v>966</v>
      </c>
      <c r="L550" s="263" t="s">
        <v>908</v>
      </c>
      <c r="M550" s="234"/>
      <c r="N550" s="357" t="s">
        <v>86</v>
      </c>
      <c r="O550" s="357" t="s">
        <v>86</v>
      </c>
      <c r="P550" s="357" t="s">
        <v>86</v>
      </c>
      <c r="Q550" s="357" t="s">
        <v>86</v>
      </c>
      <c r="R550" s="357" t="s">
        <v>86</v>
      </c>
      <c r="S550" s="137"/>
      <c r="T550" s="137"/>
      <c r="U550" s="137"/>
      <c r="V550" s="106"/>
      <c r="W550" s="106"/>
      <c r="X550" s="106"/>
      <c r="Y550" s="106"/>
      <c r="Z550" s="106"/>
      <c r="AA550" s="106"/>
      <c r="AB550" s="106"/>
      <c r="AC550" s="106"/>
      <c r="AD550" s="106"/>
      <c r="AE550" s="110"/>
      <c r="AF550" s="110"/>
      <c r="AG550" s="110"/>
    </row>
    <row r="551">
      <c r="A551" s="106"/>
      <c r="B551" s="127">
        <f t="shared" si="4"/>
        <v>548</v>
      </c>
      <c r="C551" s="229" t="s">
        <v>881</v>
      </c>
      <c r="D551" s="252" t="s">
        <v>759</v>
      </c>
      <c r="E551" s="270"/>
      <c r="F551" s="286"/>
      <c r="G551" s="287" t="s">
        <v>917</v>
      </c>
      <c r="H551" s="288" t="s">
        <v>942</v>
      </c>
      <c r="I551" s="224"/>
      <c r="J551" s="224"/>
      <c r="K551" s="259" t="s">
        <v>967</v>
      </c>
      <c r="L551" s="259" t="s">
        <v>968</v>
      </c>
      <c r="M551" s="234"/>
      <c r="N551" s="357" t="s">
        <v>86</v>
      </c>
      <c r="O551" s="357" t="s">
        <v>86</v>
      </c>
      <c r="P551" s="357" t="s">
        <v>86</v>
      </c>
      <c r="Q551" s="357" t="s">
        <v>86</v>
      </c>
      <c r="R551" s="357" t="s">
        <v>86</v>
      </c>
      <c r="S551" s="137"/>
      <c r="T551" s="137"/>
      <c r="U551" s="137"/>
      <c r="V551" s="106"/>
      <c r="W551" s="106"/>
      <c r="X551" s="106"/>
      <c r="Y551" s="106"/>
      <c r="Z551" s="106"/>
      <c r="AA551" s="106"/>
      <c r="AB551" s="106"/>
      <c r="AC551" s="106"/>
      <c r="AD551" s="106"/>
      <c r="AE551" s="110"/>
      <c r="AF551" s="110"/>
      <c r="AG551" s="110"/>
    </row>
    <row r="552">
      <c r="A552" s="106"/>
      <c r="B552" s="127">
        <f t="shared" si="4"/>
        <v>549</v>
      </c>
      <c r="C552" s="229" t="s">
        <v>881</v>
      </c>
      <c r="D552" s="252" t="s">
        <v>759</v>
      </c>
      <c r="E552" s="270"/>
      <c r="F552" s="286"/>
      <c r="G552" s="289"/>
      <c r="H552" s="290" t="s">
        <v>944</v>
      </c>
      <c r="I552" s="224"/>
      <c r="J552" s="224"/>
      <c r="K552" s="259" t="s">
        <v>969</v>
      </c>
      <c r="L552" s="263" t="s">
        <v>173</v>
      </c>
      <c r="M552" s="234"/>
      <c r="N552" s="357" t="s">
        <v>86</v>
      </c>
      <c r="O552" s="357" t="s">
        <v>86</v>
      </c>
      <c r="P552" s="357" t="s">
        <v>86</v>
      </c>
      <c r="Q552" s="357" t="s">
        <v>86</v>
      </c>
      <c r="R552" s="357" t="s">
        <v>86</v>
      </c>
      <c r="S552" s="137"/>
      <c r="T552" s="137"/>
      <c r="U552" s="137"/>
      <c r="V552" s="106"/>
      <c r="W552" s="106"/>
      <c r="X552" s="106"/>
      <c r="Y552" s="106"/>
      <c r="Z552" s="106"/>
      <c r="AA552" s="106"/>
      <c r="AB552" s="106"/>
      <c r="AC552" s="106"/>
      <c r="AD552" s="106"/>
      <c r="AE552" s="110"/>
      <c r="AF552" s="110"/>
      <c r="AG552" s="110"/>
    </row>
    <row r="553">
      <c r="A553" s="106"/>
      <c r="B553" s="127">
        <f t="shared" si="4"/>
        <v>550</v>
      </c>
      <c r="C553" s="229" t="s">
        <v>881</v>
      </c>
      <c r="D553" s="252" t="s">
        <v>759</v>
      </c>
      <c r="E553" s="291"/>
      <c r="F553" s="292" t="s">
        <v>970</v>
      </c>
      <c r="G553" s="293" t="s">
        <v>971</v>
      </c>
      <c r="H553" s="294" t="s">
        <v>972</v>
      </c>
      <c r="I553" s="224"/>
      <c r="J553" s="224"/>
      <c r="K553" s="295" t="s">
        <v>973</v>
      </c>
      <c r="L553" s="296" t="s">
        <v>974</v>
      </c>
      <c r="M553" s="234"/>
      <c r="N553" s="357" t="s">
        <v>86</v>
      </c>
      <c r="O553" s="357" t="s">
        <v>86</v>
      </c>
      <c r="P553" s="357" t="s">
        <v>86</v>
      </c>
      <c r="Q553" s="357" t="s">
        <v>86</v>
      </c>
      <c r="R553" s="357" t="s">
        <v>86</v>
      </c>
      <c r="S553" s="137"/>
      <c r="T553" s="137"/>
      <c r="U553" s="137"/>
      <c r="V553" s="106"/>
      <c r="W553" s="106"/>
      <c r="X553" s="106"/>
      <c r="Y553" s="106"/>
      <c r="Z553" s="106"/>
      <c r="AA553" s="106"/>
      <c r="AB553" s="106"/>
      <c r="AC553" s="106"/>
      <c r="AD553" s="106"/>
      <c r="AE553" s="110"/>
      <c r="AF553" s="110"/>
      <c r="AG553" s="110"/>
    </row>
    <row r="554">
      <c r="A554" s="106"/>
      <c r="B554" s="127">
        <f t="shared" si="4"/>
        <v>551</v>
      </c>
      <c r="C554" s="229" t="s">
        <v>881</v>
      </c>
      <c r="D554" s="252" t="s">
        <v>759</v>
      </c>
      <c r="E554" s="297" t="s">
        <v>975</v>
      </c>
      <c r="F554" s="298" t="s">
        <v>976</v>
      </c>
      <c r="G554" s="233"/>
      <c r="H554" s="224"/>
      <c r="I554" s="224"/>
      <c r="J554" s="224"/>
      <c r="K554" s="263" t="s">
        <v>173</v>
      </c>
      <c r="L554" s="263" t="s">
        <v>173</v>
      </c>
      <c r="M554" s="234"/>
      <c r="N554" s="357" t="s">
        <v>86</v>
      </c>
      <c r="O554" s="357" t="s">
        <v>86</v>
      </c>
      <c r="P554" s="357" t="s">
        <v>86</v>
      </c>
      <c r="Q554" s="357" t="s">
        <v>86</v>
      </c>
      <c r="R554" s="357" t="s">
        <v>86</v>
      </c>
      <c r="S554" s="137"/>
      <c r="T554" s="137"/>
      <c r="U554" s="137"/>
      <c r="V554" s="106"/>
      <c r="W554" s="106"/>
      <c r="X554" s="106"/>
      <c r="Y554" s="106"/>
      <c r="Z554" s="106"/>
      <c r="AA554" s="106"/>
      <c r="AB554" s="106"/>
      <c r="AC554" s="106"/>
      <c r="AD554" s="106"/>
      <c r="AE554" s="110"/>
      <c r="AF554" s="110"/>
      <c r="AG554" s="110"/>
    </row>
    <row r="555">
      <c r="A555" s="106"/>
      <c r="B555" s="127">
        <f t="shared" si="4"/>
        <v>552</v>
      </c>
      <c r="C555" s="229" t="s">
        <v>881</v>
      </c>
      <c r="D555" s="252" t="s">
        <v>759</v>
      </c>
      <c r="E555" s="230"/>
      <c r="F555" s="299" t="s">
        <v>977</v>
      </c>
      <c r="G555" s="278" t="s">
        <v>978</v>
      </c>
      <c r="H555" s="224"/>
      <c r="I555" s="224"/>
      <c r="J555" s="224"/>
      <c r="K555" s="263" t="s">
        <v>173</v>
      </c>
      <c r="L555" s="263" t="s">
        <v>173</v>
      </c>
      <c r="M555" s="234"/>
      <c r="N555" s="357" t="s">
        <v>86</v>
      </c>
      <c r="O555" s="357" t="s">
        <v>86</v>
      </c>
      <c r="P555" s="357" t="s">
        <v>86</v>
      </c>
      <c r="Q555" s="357" t="s">
        <v>86</v>
      </c>
      <c r="R555" s="357" t="s">
        <v>86</v>
      </c>
      <c r="S555" s="137"/>
      <c r="T555" s="137"/>
      <c r="U555" s="137"/>
      <c r="V555" s="106"/>
      <c r="W555" s="106"/>
      <c r="X555" s="106"/>
      <c r="Y555" s="106"/>
      <c r="Z555" s="106"/>
      <c r="AA555" s="106"/>
      <c r="AB555" s="106"/>
      <c r="AC555" s="106"/>
      <c r="AD555" s="106"/>
      <c r="AE555" s="110"/>
      <c r="AF555" s="110"/>
      <c r="AG555" s="110"/>
    </row>
    <row r="556">
      <c r="A556" s="106"/>
      <c r="B556" s="127">
        <f t="shared" si="4"/>
        <v>553</v>
      </c>
      <c r="C556" s="229" t="s">
        <v>881</v>
      </c>
      <c r="D556" s="252" t="s">
        <v>759</v>
      </c>
      <c r="E556" s="230"/>
      <c r="F556" s="300"/>
      <c r="G556" s="278" t="s">
        <v>595</v>
      </c>
      <c r="H556" s="224"/>
      <c r="I556" s="224"/>
      <c r="J556" s="224"/>
      <c r="K556" s="263" t="s">
        <v>173</v>
      </c>
      <c r="L556" s="263" t="s">
        <v>173</v>
      </c>
      <c r="M556" s="234"/>
      <c r="N556" s="357" t="s">
        <v>86</v>
      </c>
      <c r="O556" s="357" t="s">
        <v>86</v>
      </c>
      <c r="P556" s="357" t="s">
        <v>86</v>
      </c>
      <c r="Q556" s="357" t="s">
        <v>86</v>
      </c>
      <c r="R556" s="357" t="s">
        <v>86</v>
      </c>
      <c r="S556" s="137"/>
      <c r="T556" s="137"/>
      <c r="U556" s="137"/>
      <c r="V556" s="106"/>
      <c r="W556" s="106"/>
      <c r="X556" s="106"/>
      <c r="Y556" s="106"/>
      <c r="Z556" s="106"/>
      <c r="AA556" s="106"/>
      <c r="AB556" s="106"/>
      <c r="AC556" s="106"/>
      <c r="AD556" s="106"/>
      <c r="AE556" s="110"/>
      <c r="AF556" s="110"/>
      <c r="AG556" s="110"/>
    </row>
    <row r="557">
      <c r="A557" s="106"/>
      <c r="B557" s="127">
        <f t="shared" si="4"/>
        <v>554</v>
      </c>
      <c r="C557" s="229" t="s">
        <v>881</v>
      </c>
      <c r="D557" s="252" t="s">
        <v>759</v>
      </c>
      <c r="E557" s="230"/>
      <c r="F557" s="300"/>
      <c r="G557" s="278" t="s">
        <v>596</v>
      </c>
      <c r="H557" s="224"/>
      <c r="I557" s="224"/>
      <c r="J557" s="224"/>
      <c r="K557" s="263" t="s">
        <v>173</v>
      </c>
      <c r="L557" s="263" t="s">
        <v>173</v>
      </c>
      <c r="M557" s="234"/>
      <c r="N557" s="357" t="s">
        <v>86</v>
      </c>
      <c r="O557" s="357" t="s">
        <v>86</v>
      </c>
      <c r="P557" s="357" t="s">
        <v>86</v>
      </c>
      <c r="Q557" s="357" t="s">
        <v>86</v>
      </c>
      <c r="R557" s="357" t="s">
        <v>86</v>
      </c>
      <c r="S557" s="137"/>
      <c r="T557" s="137"/>
      <c r="U557" s="137"/>
      <c r="V557" s="106"/>
      <c r="W557" s="106"/>
      <c r="X557" s="106"/>
      <c r="Y557" s="106"/>
      <c r="Z557" s="106"/>
      <c r="AA557" s="106"/>
      <c r="AB557" s="106"/>
      <c r="AC557" s="106"/>
      <c r="AD557" s="106"/>
      <c r="AE557" s="110"/>
      <c r="AF557" s="110"/>
      <c r="AG557" s="110"/>
    </row>
    <row r="558">
      <c r="A558" s="106"/>
      <c r="B558" s="127">
        <f t="shared" si="4"/>
        <v>555</v>
      </c>
      <c r="C558" s="229" t="s">
        <v>881</v>
      </c>
      <c r="D558" s="252" t="s">
        <v>759</v>
      </c>
      <c r="E558" s="230"/>
      <c r="F558" s="300"/>
      <c r="G558" s="278" t="s">
        <v>597</v>
      </c>
      <c r="H558" s="224"/>
      <c r="I558" s="224"/>
      <c r="J558" s="224"/>
      <c r="K558" s="263" t="s">
        <v>173</v>
      </c>
      <c r="L558" s="263" t="s">
        <v>173</v>
      </c>
      <c r="M558" s="234"/>
      <c r="N558" s="357" t="s">
        <v>86</v>
      </c>
      <c r="O558" s="357" t="s">
        <v>86</v>
      </c>
      <c r="P558" s="357" t="s">
        <v>86</v>
      </c>
      <c r="Q558" s="357" t="s">
        <v>86</v>
      </c>
      <c r="R558" s="357" t="s">
        <v>86</v>
      </c>
      <c r="S558" s="137"/>
      <c r="T558" s="137"/>
      <c r="U558" s="137"/>
      <c r="V558" s="106"/>
      <c r="W558" s="106"/>
      <c r="X558" s="106"/>
      <c r="Y558" s="106"/>
      <c r="Z558" s="106"/>
      <c r="AA558" s="106"/>
      <c r="AB558" s="106"/>
      <c r="AC558" s="106"/>
      <c r="AD558" s="106"/>
      <c r="AE558" s="110"/>
      <c r="AF558" s="110"/>
      <c r="AG558" s="110"/>
    </row>
    <row r="559">
      <c r="A559" s="106"/>
      <c r="B559" s="127">
        <f t="shared" si="4"/>
        <v>556</v>
      </c>
      <c r="C559" s="229" t="s">
        <v>881</v>
      </c>
      <c r="D559" s="252" t="s">
        <v>759</v>
      </c>
      <c r="E559" s="230"/>
      <c r="F559" s="300"/>
      <c r="G559" s="278" t="s">
        <v>598</v>
      </c>
      <c r="H559" s="224"/>
      <c r="I559" s="224"/>
      <c r="J559" s="224"/>
      <c r="K559" s="263" t="s">
        <v>173</v>
      </c>
      <c r="L559" s="263" t="s">
        <v>173</v>
      </c>
      <c r="M559" s="234"/>
      <c r="N559" s="357" t="s">
        <v>86</v>
      </c>
      <c r="O559" s="357" t="s">
        <v>86</v>
      </c>
      <c r="P559" s="357" t="s">
        <v>86</v>
      </c>
      <c r="Q559" s="357" t="s">
        <v>86</v>
      </c>
      <c r="R559" s="357" t="s">
        <v>86</v>
      </c>
      <c r="S559" s="137"/>
      <c r="T559" s="137"/>
      <c r="U559" s="137"/>
      <c r="V559" s="106"/>
      <c r="W559" s="106"/>
      <c r="X559" s="106"/>
      <c r="Y559" s="106"/>
      <c r="Z559" s="106"/>
      <c r="AA559" s="106"/>
      <c r="AB559" s="106"/>
      <c r="AC559" s="106"/>
      <c r="AD559" s="106"/>
      <c r="AE559" s="110"/>
      <c r="AF559" s="110"/>
      <c r="AG559" s="110"/>
    </row>
    <row r="560">
      <c r="A560" s="106"/>
      <c r="B560" s="127">
        <f t="shared" si="4"/>
        <v>557</v>
      </c>
      <c r="C560" s="229" t="s">
        <v>881</v>
      </c>
      <c r="D560" s="252" t="s">
        <v>759</v>
      </c>
      <c r="E560" s="230"/>
      <c r="F560" s="300"/>
      <c r="G560" s="278" t="s">
        <v>979</v>
      </c>
      <c r="H560" s="224"/>
      <c r="I560" s="224"/>
      <c r="J560" s="224"/>
      <c r="K560" s="263" t="s">
        <v>173</v>
      </c>
      <c r="L560" s="263" t="s">
        <v>173</v>
      </c>
      <c r="M560" s="234"/>
      <c r="N560" s="357" t="s">
        <v>86</v>
      </c>
      <c r="O560" s="357" t="s">
        <v>86</v>
      </c>
      <c r="P560" s="357" t="s">
        <v>86</v>
      </c>
      <c r="Q560" s="357" t="s">
        <v>86</v>
      </c>
      <c r="R560" s="357" t="s">
        <v>86</v>
      </c>
      <c r="S560" s="137"/>
      <c r="T560" s="137"/>
      <c r="U560" s="137"/>
      <c r="V560" s="106"/>
      <c r="W560" s="106"/>
      <c r="X560" s="106"/>
      <c r="Y560" s="106"/>
      <c r="Z560" s="106"/>
      <c r="AA560" s="106"/>
      <c r="AB560" s="106"/>
      <c r="AC560" s="106"/>
      <c r="AD560" s="106"/>
      <c r="AE560" s="110"/>
      <c r="AF560" s="110"/>
      <c r="AG560" s="110"/>
    </row>
    <row r="561">
      <c r="A561" s="106"/>
      <c r="B561" s="127">
        <f t="shared" si="4"/>
        <v>558</v>
      </c>
      <c r="C561" s="229" t="s">
        <v>881</v>
      </c>
      <c r="D561" s="252" t="s">
        <v>759</v>
      </c>
      <c r="E561" s="230"/>
      <c r="F561" s="300"/>
      <c r="G561" s="278" t="s">
        <v>601</v>
      </c>
      <c r="H561" s="224"/>
      <c r="I561" s="224"/>
      <c r="J561" s="224"/>
      <c r="K561" s="263" t="s">
        <v>173</v>
      </c>
      <c r="L561" s="263" t="s">
        <v>173</v>
      </c>
      <c r="M561" s="234"/>
      <c r="N561" s="357" t="s">
        <v>86</v>
      </c>
      <c r="O561" s="357" t="s">
        <v>86</v>
      </c>
      <c r="P561" s="357" t="s">
        <v>86</v>
      </c>
      <c r="Q561" s="357" t="s">
        <v>86</v>
      </c>
      <c r="R561" s="357" t="s">
        <v>86</v>
      </c>
      <c r="S561" s="137"/>
      <c r="T561" s="137"/>
      <c r="U561" s="137"/>
      <c r="V561" s="106"/>
      <c r="W561" s="106"/>
      <c r="X561" s="106"/>
      <c r="Y561" s="106"/>
      <c r="Z561" s="106"/>
      <c r="AA561" s="106"/>
      <c r="AB561" s="106"/>
      <c r="AC561" s="106"/>
      <c r="AD561" s="106"/>
      <c r="AE561" s="110"/>
      <c r="AF561" s="110"/>
      <c r="AG561" s="110"/>
    </row>
    <row r="562">
      <c r="A562" s="106"/>
      <c r="B562" s="127">
        <f t="shared" si="4"/>
        <v>559</v>
      </c>
      <c r="C562" s="229" t="s">
        <v>881</v>
      </c>
      <c r="D562" s="252" t="s">
        <v>759</v>
      </c>
      <c r="E562" s="230"/>
      <c r="F562" s="300"/>
      <c r="G562" s="278" t="s">
        <v>980</v>
      </c>
      <c r="H562" s="224"/>
      <c r="I562" s="224"/>
      <c r="J562" s="224"/>
      <c r="K562" s="263" t="s">
        <v>173</v>
      </c>
      <c r="L562" s="263" t="s">
        <v>173</v>
      </c>
      <c r="M562" s="234"/>
      <c r="N562" s="357" t="s">
        <v>86</v>
      </c>
      <c r="O562" s="357" t="s">
        <v>86</v>
      </c>
      <c r="P562" s="357" t="s">
        <v>86</v>
      </c>
      <c r="Q562" s="357" t="s">
        <v>86</v>
      </c>
      <c r="R562" s="357" t="s">
        <v>86</v>
      </c>
      <c r="S562" s="137"/>
      <c r="T562" s="137"/>
      <c r="U562" s="137"/>
      <c r="V562" s="106"/>
      <c r="W562" s="106"/>
      <c r="X562" s="106"/>
      <c r="Y562" s="106"/>
      <c r="Z562" s="106"/>
      <c r="AA562" s="106"/>
      <c r="AB562" s="106"/>
      <c r="AC562" s="106"/>
      <c r="AD562" s="106"/>
      <c r="AE562" s="110"/>
      <c r="AF562" s="110"/>
      <c r="AG562" s="110"/>
    </row>
    <row r="563">
      <c r="A563" s="106"/>
      <c r="B563" s="127">
        <f t="shared" si="4"/>
        <v>560</v>
      </c>
      <c r="C563" s="229" t="s">
        <v>881</v>
      </c>
      <c r="D563" s="252" t="s">
        <v>759</v>
      </c>
      <c r="E563" s="230"/>
      <c r="F563" s="300"/>
      <c r="G563" s="278" t="s">
        <v>981</v>
      </c>
      <c r="H563" s="224"/>
      <c r="I563" s="224"/>
      <c r="J563" s="224"/>
      <c r="K563" s="263" t="s">
        <v>173</v>
      </c>
      <c r="L563" s="263" t="s">
        <v>173</v>
      </c>
      <c r="M563" s="234"/>
      <c r="N563" s="357" t="s">
        <v>86</v>
      </c>
      <c r="O563" s="357" t="s">
        <v>86</v>
      </c>
      <c r="P563" s="357" t="s">
        <v>86</v>
      </c>
      <c r="Q563" s="357" t="s">
        <v>86</v>
      </c>
      <c r="R563" s="357" t="s">
        <v>86</v>
      </c>
      <c r="S563" s="137"/>
      <c r="T563" s="137"/>
      <c r="U563" s="137"/>
      <c r="V563" s="106"/>
      <c r="W563" s="106"/>
      <c r="X563" s="106"/>
      <c r="Y563" s="106"/>
      <c r="Z563" s="106"/>
      <c r="AA563" s="106"/>
      <c r="AB563" s="106"/>
      <c r="AC563" s="106"/>
      <c r="AD563" s="106"/>
      <c r="AE563" s="110"/>
      <c r="AF563" s="110"/>
      <c r="AG563" s="110"/>
    </row>
    <row r="564">
      <c r="A564" s="106"/>
      <c r="B564" s="127">
        <f t="shared" si="4"/>
        <v>561</v>
      </c>
      <c r="C564" s="229" t="s">
        <v>881</v>
      </c>
      <c r="D564" s="252" t="s">
        <v>759</v>
      </c>
      <c r="E564" s="230"/>
      <c r="F564" s="300"/>
      <c r="G564" s="278" t="s">
        <v>609</v>
      </c>
      <c r="H564" s="224"/>
      <c r="I564" s="224"/>
      <c r="J564" s="224"/>
      <c r="K564" s="263" t="s">
        <v>173</v>
      </c>
      <c r="L564" s="263" t="s">
        <v>173</v>
      </c>
      <c r="M564" s="234"/>
      <c r="N564" s="357" t="s">
        <v>86</v>
      </c>
      <c r="O564" s="357" t="s">
        <v>86</v>
      </c>
      <c r="P564" s="357" t="s">
        <v>86</v>
      </c>
      <c r="Q564" s="357" t="s">
        <v>86</v>
      </c>
      <c r="R564" s="357" t="s">
        <v>86</v>
      </c>
      <c r="S564" s="137"/>
      <c r="T564" s="137"/>
      <c r="U564" s="137"/>
      <c r="V564" s="106"/>
      <c r="W564" s="106"/>
      <c r="X564" s="106"/>
      <c r="Y564" s="106"/>
      <c r="Z564" s="106"/>
      <c r="AA564" s="106"/>
      <c r="AB564" s="106"/>
      <c r="AC564" s="106"/>
      <c r="AD564" s="106"/>
      <c r="AE564" s="110"/>
      <c r="AF564" s="110"/>
      <c r="AG564" s="110"/>
    </row>
    <row r="565">
      <c r="A565" s="106"/>
      <c r="B565" s="127">
        <f t="shared" si="4"/>
        <v>562</v>
      </c>
      <c r="C565" s="229" t="s">
        <v>881</v>
      </c>
      <c r="D565" s="252" t="s">
        <v>759</v>
      </c>
      <c r="E565" s="239"/>
      <c r="F565" s="301"/>
      <c r="G565" s="278" t="s">
        <v>982</v>
      </c>
      <c r="H565" s="224"/>
      <c r="I565" s="224"/>
      <c r="J565" s="224"/>
      <c r="K565" s="263" t="s">
        <v>173</v>
      </c>
      <c r="L565" s="263" t="s">
        <v>173</v>
      </c>
      <c r="M565" s="234"/>
      <c r="N565" s="357" t="s">
        <v>86</v>
      </c>
      <c r="O565" s="357" t="s">
        <v>86</v>
      </c>
      <c r="P565" s="357" t="s">
        <v>86</v>
      </c>
      <c r="Q565" s="357" t="s">
        <v>86</v>
      </c>
      <c r="R565" s="357" t="s">
        <v>86</v>
      </c>
      <c r="S565" s="137"/>
      <c r="T565" s="137"/>
      <c r="U565" s="137"/>
      <c r="V565" s="106"/>
      <c r="W565" s="106"/>
      <c r="X565" s="106"/>
      <c r="Y565" s="106"/>
      <c r="Z565" s="106"/>
      <c r="AA565" s="106"/>
      <c r="AB565" s="106"/>
      <c r="AC565" s="106"/>
      <c r="AD565" s="106"/>
      <c r="AE565" s="110"/>
      <c r="AF565" s="110"/>
      <c r="AG565" s="110"/>
    </row>
    <row r="566">
      <c r="A566" s="106"/>
      <c r="B566" s="127">
        <f t="shared" si="4"/>
        <v>563</v>
      </c>
      <c r="C566" s="229" t="s">
        <v>881</v>
      </c>
      <c r="D566" s="252" t="s">
        <v>759</v>
      </c>
      <c r="E566" s="302" t="s">
        <v>983</v>
      </c>
      <c r="F566" s="303" t="s">
        <v>984</v>
      </c>
      <c r="G566" s="224"/>
      <c r="H566" s="224"/>
      <c r="I566" s="224"/>
      <c r="J566" s="224"/>
      <c r="K566" s="263" t="s">
        <v>173</v>
      </c>
      <c r="L566" s="263" t="s">
        <v>173</v>
      </c>
      <c r="M566" s="223"/>
      <c r="N566" s="357" t="s">
        <v>86</v>
      </c>
      <c r="O566" s="357" t="s">
        <v>86</v>
      </c>
      <c r="P566" s="357" t="s">
        <v>86</v>
      </c>
      <c r="Q566" s="357" t="s">
        <v>86</v>
      </c>
      <c r="R566" s="357" t="s">
        <v>86</v>
      </c>
      <c r="S566" s="137"/>
      <c r="T566" s="137"/>
      <c r="U566" s="137"/>
      <c r="V566" s="106"/>
      <c r="W566" s="106"/>
      <c r="X566" s="106"/>
      <c r="Y566" s="106"/>
      <c r="Z566" s="106"/>
      <c r="AA566" s="106"/>
      <c r="AB566" s="106"/>
      <c r="AC566" s="106"/>
      <c r="AD566" s="106"/>
      <c r="AE566" s="110"/>
      <c r="AF566" s="110"/>
      <c r="AG566" s="110"/>
    </row>
    <row r="567">
      <c r="A567" s="106"/>
      <c r="B567" s="127">
        <f t="shared" si="4"/>
        <v>564</v>
      </c>
      <c r="C567" s="229" t="s">
        <v>881</v>
      </c>
      <c r="D567" s="252" t="s">
        <v>759</v>
      </c>
      <c r="E567" s="239"/>
      <c r="F567" s="303" t="s">
        <v>985</v>
      </c>
      <c r="G567" s="224"/>
      <c r="H567" s="224"/>
      <c r="I567" s="224"/>
      <c r="J567" s="224"/>
      <c r="K567" s="263" t="s">
        <v>173</v>
      </c>
      <c r="L567" s="263" t="s">
        <v>173</v>
      </c>
      <c r="M567" s="223"/>
      <c r="N567" s="357" t="s">
        <v>86</v>
      </c>
      <c r="O567" s="357" t="s">
        <v>86</v>
      </c>
      <c r="P567" s="357" t="s">
        <v>86</v>
      </c>
      <c r="Q567" s="357" t="s">
        <v>86</v>
      </c>
      <c r="R567" s="357" t="s">
        <v>86</v>
      </c>
      <c r="S567" s="137"/>
      <c r="T567" s="137"/>
      <c r="U567" s="137"/>
      <c r="V567" s="106"/>
      <c r="W567" s="106"/>
      <c r="X567" s="106"/>
      <c r="Y567" s="106"/>
      <c r="Z567" s="106"/>
      <c r="AA567" s="106"/>
      <c r="AB567" s="106"/>
      <c r="AC567" s="106"/>
      <c r="AD567" s="106"/>
      <c r="AE567" s="110"/>
      <c r="AF567" s="110"/>
      <c r="AG567" s="110"/>
    </row>
    <row r="568">
      <c r="A568" s="106"/>
      <c r="B568" s="127">
        <f t="shared" si="4"/>
        <v>565</v>
      </c>
      <c r="C568" s="229" t="s">
        <v>881</v>
      </c>
      <c r="D568" s="252" t="s">
        <v>759</v>
      </c>
      <c r="E568" s="288" t="s">
        <v>986</v>
      </c>
      <c r="F568" s="299" t="s">
        <v>987</v>
      </c>
      <c r="G568" s="297" t="s">
        <v>988</v>
      </c>
      <c r="H568" s="276" t="s">
        <v>989</v>
      </c>
      <c r="I568" s="224"/>
      <c r="J568" s="224"/>
      <c r="K568" s="263" t="s">
        <v>990</v>
      </c>
      <c r="L568" s="263" t="s">
        <v>991</v>
      </c>
      <c r="M568" s="223"/>
      <c r="N568" s="357" t="s">
        <v>86</v>
      </c>
      <c r="O568" s="357" t="s">
        <v>86</v>
      </c>
      <c r="P568" s="357" t="s">
        <v>86</v>
      </c>
      <c r="Q568" s="357" t="s">
        <v>86</v>
      </c>
      <c r="R568" s="357" t="s">
        <v>86</v>
      </c>
      <c r="S568" s="137"/>
      <c r="T568" s="137"/>
      <c r="U568" s="137"/>
      <c r="V568" s="106"/>
      <c r="W568" s="106"/>
      <c r="X568" s="106"/>
      <c r="Y568" s="106"/>
      <c r="Z568" s="106"/>
      <c r="AA568" s="106"/>
      <c r="AB568" s="106"/>
      <c r="AC568" s="106"/>
      <c r="AD568" s="106"/>
      <c r="AE568" s="110"/>
      <c r="AF568" s="110"/>
      <c r="AG568" s="110"/>
    </row>
    <row r="569">
      <c r="A569" s="106"/>
      <c r="B569" s="127">
        <f t="shared" si="4"/>
        <v>566</v>
      </c>
      <c r="C569" s="229" t="s">
        <v>881</v>
      </c>
      <c r="D569" s="252" t="s">
        <v>759</v>
      </c>
      <c r="E569" s="304"/>
      <c r="F569" s="300"/>
      <c r="G569" s="239"/>
      <c r="H569" s="276" t="s">
        <v>992</v>
      </c>
      <c r="I569" s="224"/>
      <c r="J569" s="224"/>
      <c r="K569" s="263" t="s">
        <v>173</v>
      </c>
      <c r="L569" s="263" t="s">
        <v>173</v>
      </c>
      <c r="M569" s="223"/>
      <c r="N569" s="357" t="s">
        <v>86</v>
      </c>
      <c r="O569" s="357" t="s">
        <v>86</v>
      </c>
      <c r="P569" s="357" t="s">
        <v>86</v>
      </c>
      <c r="Q569" s="357" t="s">
        <v>86</v>
      </c>
      <c r="R569" s="357" t="s">
        <v>86</v>
      </c>
      <c r="S569" s="137"/>
      <c r="T569" s="137"/>
      <c r="U569" s="137"/>
      <c r="V569" s="106"/>
      <c r="W569" s="106"/>
      <c r="X569" s="106"/>
      <c r="Y569" s="106"/>
      <c r="Z569" s="106"/>
      <c r="AA569" s="106"/>
      <c r="AB569" s="106"/>
      <c r="AC569" s="106"/>
      <c r="AD569" s="106"/>
      <c r="AE569" s="110"/>
      <c r="AF569" s="110"/>
      <c r="AG569" s="110"/>
    </row>
    <row r="570">
      <c r="A570" s="106"/>
      <c r="B570" s="127">
        <f t="shared" si="4"/>
        <v>567</v>
      </c>
      <c r="C570" s="229" t="s">
        <v>881</v>
      </c>
      <c r="D570" s="252" t="s">
        <v>759</v>
      </c>
      <c r="E570" s="304"/>
      <c r="F570" s="300"/>
      <c r="G570" s="272" t="s">
        <v>641</v>
      </c>
      <c r="H570" s="276" t="s">
        <v>989</v>
      </c>
      <c r="I570" s="224"/>
      <c r="J570" s="224"/>
      <c r="K570" s="263" t="s">
        <v>173</v>
      </c>
      <c r="L570" s="263" t="s">
        <v>173</v>
      </c>
      <c r="M570" s="223"/>
      <c r="N570" s="357" t="s">
        <v>86</v>
      </c>
      <c r="O570" s="357" t="s">
        <v>86</v>
      </c>
      <c r="P570" s="357" t="s">
        <v>86</v>
      </c>
      <c r="Q570" s="357" t="s">
        <v>86</v>
      </c>
      <c r="R570" s="357" t="s">
        <v>86</v>
      </c>
      <c r="S570" s="137"/>
      <c r="T570" s="137"/>
      <c r="U570" s="137"/>
      <c r="V570" s="106"/>
      <c r="W570" s="106"/>
      <c r="X570" s="106"/>
      <c r="Y570" s="106"/>
      <c r="Z570" s="106"/>
      <c r="AA570" s="106"/>
      <c r="AB570" s="106"/>
      <c r="AC570" s="106"/>
      <c r="AD570" s="106"/>
      <c r="AE570" s="110"/>
      <c r="AF570" s="110"/>
      <c r="AG570" s="110"/>
    </row>
    <row r="571">
      <c r="A571" s="106"/>
      <c r="B571" s="127">
        <f t="shared" si="4"/>
        <v>568</v>
      </c>
      <c r="C571" s="229" t="s">
        <v>881</v>
      </c>
      <c r="D571" s="252" t="s">
        <v>759</v>
      </c>
      <c r="E571" s="304"/>
      <c r="F571" s="301"/>
      <c r="G571" s="239"/>
      <c r="H571" s="276" t="s">
        <v>992</v>
      </c>
      <c r="I571" s="224"/>
      <c r="J571" s="224"/>
      <c r="K571" s="263" t="s">
        <v>173</v>
      </c>
      <c r="L571" s="263" t="s">
        <v>173</v>
      </c>
      <c r="M571" s="223"/>
      <c r="N571" s="357" t="s">
        <v>86</v>
      </c>
      <c r="O571" s="357" t="s">
        <v>86</v>
      </c>
      <c r="P571" s="357" t="s">
        <v>86</v>
      </c>
      <c r="Q571" s="357" t="s">
        <v>86</v>
      </c>
      <c r="R571" s="357" t="s">
        <v>86</v>
      </c>
      <c r="S571" s="137"/>
      <c r="T571" s="137"/>
      <c r="U571" s="137"/>
      <c r="V571" s="106"/>
      <c r="W571" s="106"/>
      <c r="X571" s="106"/>
      <c r="Y571" s="106"/>
      <c r="Z571" s="106"/>
      <c r="AA571" s="106"/>
      <c r="AB571" s="106"/>
      <c r="AC571" s="106"/>
      <c r="AD571" s="106"/>
      <c r="AE571" s="110"/>
      <c r="AF571" s="110"/>
      <c r="AG571" s="110"/>
    </row>
    <row r="572">
      <c r="A572" s="106"/>
      <c r="B572" s="127">
        <f t="shared" si="4"/>
        <v>569</v>
      </c>
      <c r="C572" s="229" t="s">
        <v>881</v>
      </c>
      <c r="D572" s="252" t="s">
        <v>759</v>
      </c>
      <c r="E572" s="304"/>
      <c r="F572" s="305" t="s">
        <v>993</v>
      </c>
      <c r="G572" s="297" t="s">
        <v>988</v>
      </c>
      <c r="H572" s="276" t="s">
        <v>989</v>
      </c>
      <c r="I572" s="224"/>
      <c r="J572" s="224"/>
      <c r="K572" s="263" t="s">
        <v>173</v>
      </c>
      <c r="L572" s="263" t="s">
        <v>173</v>
      </c>
      <c r="M572" s="223"/>
      <c r="N572" s="357" t="s">
        <v>86</v>
      </c>
      <c r="O572" s="357" t="s">
        <v>86</v>
      </c>
      <c r="P572" s="357" t="s">
        <v>86</v>
      </c>
      <c r="Q572" s="357" t="s">
        <v>86</v>
      </c>
      <c r="R572" s="357" t="s">
        <v>86</v>
      </c>
      <c r="S572" s="137"/>
      <c r="T572" s="137"/>
      <c r="U572" s="137"/>
      <c r="V572" s="106"/>
      <c r="W572" s="106"/>
      <c r="X572" s="106"/>
      <c r="Y572" s="106"/>
      <c r="Z572" s="106"/>
      <c r="AA572" s="106"/>
      <c r="AB572" s="106"/>
      <c r="AC572" s="106"/>
      <c r="AD572" s="106"/>
      <c r="AE572" s="110"/>
      <c r="AF572" s="110"/>
      <c r="AG572" s="110"/>
    </row>
    <row r="573">
      <c r="A573" s="106"/>
      <c r="B573" s="127">
        <f t="shared" si="4"/>
        <v>570</v>
      </c>
      <c r="C573" s="229" t="s">
        <v>881</v>
      </c>
      <c r="D573" s="252" t="s">
        <v>759</v>
      </c>
      <c r="E573" s="304"/>
      <c r="F573" s="300"/>
      <c r="G573" s="239"/>
      <c r="H573" s="276" t="s">
        <v>992</v>
      </c>
      <c r="I573" s="224"/>
      <c r="J573" s="224"/>
      <c r="K573" s="263" t="s">
        <v>173</v>
      </c>
      <c r="L573" s="263" t="s">
        <v>173</v>
      </c>
      <c r="M573" s="223"/>
      <c r="N573" s="357" t="s">
        <v>86</v>
      </c>
      <c r="O573" s="357" t="s">
        <v>86</v>
      </c>
      <c r="P573" s="357" t="s">
        <v>86</v>
      </c>
      <c r="Q573" s="357" t="s">
        <v>86</v>
      </c>
      <c r="R573" s="357" t="s">
        <v>86</v>
      </c>
      <c r="S573" s="137"/>
      <c r="T573" s="137"/>
      <c r="U573" s="137"/>
      <c r="V573" s="106"/>
      <c r="W573" s="106"/>
      <c r="X573" s="106"/>
      <c r="Y573" s="106"/>
      <c r="Z573" s="106"/>
      <c r="AA573" s="106"/>
      <c r="AB573" s="106"/>
      <c r="AC573" s="106"/>
      <c r="AD573" s="106"/>
      <c r="AE573" s="110"/>
      <c r="AF573" s="110"/>
      <c r="AG573" s="110"/>
    </row>
    <row r="574">
      <c r="A574" s="106"/>
      <c r="B574" s="127">
        <f t="shared" si="4"/>
        <v>571</v>
      </c>
      <c r="C574" s="229" t="s">
        <v>881</v>
      </c>
      <c r="D574" s="252" t="s">
        <v>759</v>
      </c>
      <c r="E574" s="304"/>
      <c r="F574" s="300"/>
      <c r="G574" s="272" t="s">
        <v>641</v>
      </c>
      <c r="H574" s="276" t="s">
        <v>989</v>
      </c>
      <c r="I574" s="224"/>
      <c r="J574" s="224"/>
      <c r="K574" s="263" t="s">
        <v>173</v>
      </c>
      <c r="L574" s="263" t="s">
        <v>173</v>
      </c>
      <c r="M574" s="223"/>
      <c r="N574" s="357" t="s">
        <v>86</v>
      </c>
      <c r="O574" s="357" t="s">
        <v>86</v>
      </c>
      <c r="P574" s="357" t="s">
        <v>86</v>
      </c>
      <c r="Q574" s="357" t="s">
        <v>86</v>
      </c>
      <c r="R574" s="357" t="s">
        <v>86</v>
      </c>
      <c r="S574" s="137"/>
      <c r="T574" s="137"/>
      <c r="U574" s="137"/>
      <c r="V574" s="106"/>
      <c r="W574" s="106"/>
      <c r="X574" s="106"/>
      <c r="Y574" s="106"/>
      <c r="Z574" s="106"/>
      <c r="AA574" s="106"/>
      <c r="AB574" s="106"/>
      <c r="AC574" s="106"/>
      <c r="AD574" s="106"/>
      <c r="AE574" s="110"/>
      <c r="AF574" s="110"/>
      <c r="AG574" s="110"/>
    </row>
    <row r="575">
      <c r="A575" s="106"/>
      <c r="B575" s="127">
        <f t="shared" si="4"/>
        <v>572</v>
      </c>
      <c r="C575" s="229" t="s">
        <v>881</v>
      </c>
      <c r="D575" s="252" t="s">
        <v>759</v>
      </c>
      <c r="E575" s="304"/>
      <c r="F575" s="301"/>
      <c r="G575" s="239"/>
      <c r="H575" s="276" t="s">
        <v>992</v>
      </c>
      <c r="I575" s="224"/>
      <c r="J575" s="224"/>
      <c r="K575" s="263" t="s">
        <v>173</v>
      </c>
      <c r="L575" s="263" t="s">
        <v>173</v>
      </c>
      <c r="M575" s="223"/>
      <c r="N575" s="357" t="s">
        <v>86</v>
      </c>
      <c r="O575" s="357" t="s">
        <v>86</v>
      </c>
      <c r="P575" s="357" t="s">
        <v>86</v>
      </c>
      <c r="Q575" s="357" t="s">
        <v>86</v>
      </c>
      <c r="R575" s="357" t="s">
        <v>86</v>
      </c>
      <c r="S575" s="137"/>
      <c r="T575" s="137"/>
      <c r="U575" s="137"/>
      <c r="V575" s="106"/>
      <c r="W575" s="106"/>
      <c r="X575" s="106"/>
      <c r="Y575" s="106"/>
      <c r="Z575" s="106"/>
      <c r="AA575" s="106"/>
      <c r="AB575" s="106"/>
      <c r="AC575" s="106"/>
      <c r="AD575" s="106"/>
      <c r="AE575" s="110"/>
      <c r="AF575" s="110"/>
      <c r="AG575" s="110"/>
    </row>
    <row r="576">
      <c r="A576" s="106"/>
      <c r="B576" s="127">
        <f t="shared" si="4"/>
        <v>573</v>
      </c>
      <c r="C576" s="229" t="s">
        <v>881</v>
      </c>
      <c r="D576" s="252" t="s">
        <v>759</v>
      </c>
      <c r="E576" s="304"/>
      <c r="F576" s="299" t="s">
        <v>987</v>
      </c>
      <c r="G576" s="391">
        <v>0.0</v>
      </c>
      <c r="H576" s="224"/>
      <c r="I576" s="224"/>
      <c r="J576" s="224"/>
      <c r="K576" s="263" t="s">
        <v>173</v>
      </c>
      <c r="L576" s="263" t="s">
        <v>173</v>
      </c>
      <c r="M576" s="223"/>
      <c r="N576" s="357" t="s">
        <v>86</v>
      </c>
      <c r="O576" s="357" t="s">
        <v>86</v>
      </c>
      <c r="P576" s="357" t="s">
        <v>86</v>
      </c>
      <c r="Q576" s="357" t="s">
        <v>86</v>
      </c>
      <c r="R576" s="357" t="s">
        <v>86</v>
      </c>
      <c r="S576" s="137"/>
      <c r="T576" s="137"/>
      <c r="U576" s="137"/>
      <c r="V576" s="106"/>
      <c r="W576" s="106"/>
      <c r="X576" s="106"/>
      <c r="Y576" s="106"/>
      <c r="Z576" s="106"/>
      <c r="AA576" s="106"/>
      <c r="AB576" s="106"/>
      <c r="AC576" s="106"/>
      <c r="AD576" s="106"/>
      <c r="AE576" s="110"/>
      <c r="AF576" s="110"/>
      <c r="AG576" s="110"/>
    </row>
    <row r="577">
      <c r="A577" s="106"/>
      <c r="B577" s="127">
        <f t="shared" si="4"/>
        <v>574</v>
      </c>
      <c r="C577" s="229" t="s">
        <v>881</v>
      </c>
      <c r="D577" s="252" t="s">
        <v>759</v>
      </c>
      <c r="E577" s="304"/>
      <c r="F577" s="299"/>
      <c r="G577" s="392" t="s">
        <v>994</v>
      </c>
      <c r="H577" s="224"/>
      <c r="I577" s="224"/>
      <c r="J577" s="224"/>
      <c r="K577" s="263" t="s">
        <v>173</v>
      </c>
      <c r="L577" s="263" t="s">
        <v>173</v>
      </c>
      <c r="M577" s="223"/>
      <c r="N577" s="357" t="s">
        <v>86</v>
      </c>
      <c r="O577" s="357" t="s">
        <v>86</v>
      </c>
      <c r="P577" s="357" t="s">
        <v>86</v>
      </c>
      <c r="Q577" s="357" t="s">
        <v>86</v>
      </c>
      <c r="R577" s="357" t="s">
        <v>86</v>
      </c>
      <c r="S577" s="137"/>
      <c r="T577" s="137"/>
      <c r="U577" s="137"/>
      <c r="V577" s="106"/>
      <c r="W577" s="106"/>
      <c r="X577" s="106"/>
      <c r="Y577" s="106"/>
      <c r="Z577" s="106"/>
      <c r="AA577" s="106"/>
      <c r="AB577" s="106"/>
      <c r="AC577" s="106"/>
      <c r="AD577" s="106"/>
      <c r="AE577" s="110"/>
      <c r="AF577" s="110"/>
      <c r="AG577" s="110"/>
    </row>
    <row r="578">
      <c r="A578" s="106"/>
      <c r="B578" s="127">
        <f t="shared" si="4"/>
        <v>575</v>
      </c>
      <c r="C578" s="229" t="s">
        <v>881</v>
      </c>
      <c r="D578" s="252" t="s">
        <v>759</v>
      </c>
      <c r="E578" s="304"/>
      <c r="F578" s="299"/>
      <c r="G578" s="392" t="s">
        <v>995</v>
      </c>
      <c r="H578" s="224"/>
      <c r="I578" s="224"/>
      <c r="J578" s="224"/>
      <c r="K578" s="263" t="s">
        <v>173</v>
      </c>
      <c r="L578" s="263" t="s">
        <v>173</v>
      </c>
      <c r="M578" s="223"/>
      <c r="N578" s="357" t="s">
        <v>86</v>
      </c>
      <c r="O578" s="357" t="s">
        <v>86</v>
      </c>
      <c r="P578" s="357" t="s">
        <v>86</v>
      </c>
      <c r="Q578" s="357" t="s">
        <v>86</v>
      </c>
      <c r="R578" s="357" t="s">
        <v>86</v>
      </c>
      <c r="S578" s="137"/>
      <c r="T578" s="137"/>
      <c r="U578" s="137"/>
      <c r="V578" s="106"/>
      <c r="W578" s="106"/>
      <c r="X578" s="106"/>
      <c r="Y578" s="106"/>
      <c r="Z578" s="106"/>
      <c r="AA578" s="106"/>
      <c r="AB578" s="106"/>
      <c r="AC578" s="106"/>
      <c r="AD578" s="106"/>
      <c r="AE578" s="110"/>
      <c r="AF578" s="110"/>
      <c r="AG578" s="110"/>
    </row>
    <row r="579">
      <c r="A579" s="106"/>
      <c r="B579" s="127">
        <f t="shared" si="4"/>
        <v>576</v>
      </c>
      <c r="C579" s="229" t="s">
        <v>881</v>
      </c>
      <c r="D579" s="252" t="s">
        <v>759</v>
      </c>
      <c r="E579" s="304"/>
      <c r="F579" s="299"/>
      <c r="G579" s="239"/>
      <c r="H579" s="267" t="s">
        <v>1148</v>
      </c>
      <c r="I579" s="224"/>
      <c r="J579" s="224"/>
      <c r="K579" s="263" t="s">
        <v>173</v>
      </c>
      <c r="L579" s="263" t="s">
        <v>173</v>
      </c>
      <c r="M579" s="223"/>
      <c r="N579" s="357" t="s">
        <v>86</v>
      </c>
      <c r="O579" s="357" t="s">
        <v>86</v>
      </c>
      <c r="P579" s="357" t="s">
        <v>86</v>
      </c>
      <c r="Q579" s="357" t="s">
        <v>86</v>
      </c>
      <c r="R579" s="357" t="s">
        <v>86</v>
      </c>
      <c r="S579" s="137"/>
      <c r="T579" s="137"/>
      <c r="U579" s="137"/>
      <c r="V579" s="106"/>
      <c r="W579" s="106"/>
      <c r="X579" s="106"/>
      <c r="Y579" s="106"/>
      <c r="Z579" s="106"/>
      <c r="AA579" s="106"/>
      <c r="AB579" s="106"/>
      <c r="AC579" s="106"/>
      <c r="AD579" s="106"/>
      <c r="AE579" s="110"/>
      <c r="AF579" s="110"/>
      <c r="AG579" s="110"/>
    </row>
    <row r="580">
      <c r="A580" s="106"/>
      <c r="B580" s="127">
        <f t="shared" si="4"/>
        <v>577</v>
      </c>
      <c r="C580" s="229" t="s">
        <v>881</v>
      </c>
      <c r="D580" s="252" t="s">
        <v>759</v>
      </c>
      <c r="E580" s="322"/>
      <c r="F580" s="299"/>
      <c r="G580" s="247" t="s">
        <v>997</v>
      </c>
      <c r="H580" s="267" t="s">
        <v>1149</v>
      </c>
      <c r="I580" s="224"/>
      <c r="J580" s="224"/>
      <c r="K580" s="263" t="s">
        <v>173</v>
      </c>
      <c r="L580" s="263" t="s">
        <v>173</v>
      </c>
      <c r="M580" s="223"/>
      <c r="N580" s="357" t="s">
        <v>86</v>
      </c>
      <c r="O580" s="357" t="s">
        <v>86</v>
      </c>
      <c r="P580" s="357" t="s">
        <v>86</v>
      </c>
      <c r="Q580" s="357" t="s">
        <v>86</v>
      </c>
      <c r="R580" s="357" t="s">
        <v>86</v>
      </c>
      <c r="S580" s="137"/>
      <c r="T580" s="137"/>
      <c r="U580" s="137"/>
      <c r="V580" s="106"/>
      <c r="W580" s="106"/>
      <c r="X580" s="106"/>
      <c r="Y580" s="106"/>
      <c r="Z580" s="106"/>
      <c r="AA580" s="106"/>
      <c r="AB580" s="106"/>
      <c r="AC580" s="106"/>
      <c r="AD580" s="106"/>
      <c r="AE580" s="110"/>
      <c r="AF580" s="110"/>
      <c r="AG580" s="110"/>
    </row>
    <row r="581">
      <c r="A581" s="106"/>
      <c r="B581" s="127">
        <f t="shared" si="4"/>
        <v>578</v>
      </c>
      <c r="C581" s="229" t="s">
        <v>881</v>
      </c>
      <c r="D581" s="252" t="s">
        <v>759</v>
      </c>
      <c r="E581" s="366" t="s">
        <v>999</v>
      </c>
      <c r="F581" s="312" t="s">
        <v>1000</v>
      </c>
      <c r="G581" s="367">
        <v>0.0</v>
      </c>
      <c r="H581" s="267"/>
      <c r="I581" s="224"/>
      <c r="J581" s="224"/>
      <c r="K581" s="254" t="s">
        <v>1001</v>
      </c>
      <c r="L581" s="254" t="s">
        <v>1002</v>
      </c>
      <c r="M581" s="223"/>
      <c r="N581" s="357" t="s">
        <v>86</v>
      </c>
      <c r="O581" s="357" t="s">
        <v>86</v>
      </c>
      <c r="P581" s="357" t="s">
        <v>86</v>
      </c>
      <c r="Q581" s="357" t="s">
        <v>86</v>
      </c>
      <c r="R581" s="357" t="s">
        <v>86</v>
      </c>
      <c r="S581" s="137"/>
      <c r="T581" s="137"/>
      <c r="U581" s="137"/>
      <c r="V581" s="106"/>
      <c r="W581" s="106"/>
      <c r="X581" s="106"/>
      <c r="Y581" s="106"/>
      <c r="Z581" s="106"/>
      <c r="AA581" s="106"/>
      <c r="AB581" s="106"/>
      <c r="AC581" s="106"/>
      <c r="AD581" s="106"/>
      <c r="AE581" s="110"/>
      <c r="AF581" s="110"/>
      <c r="AG581" s="110"/>
    </row>
    <row r="582">
      <c r="A582" s="106"/>
      <c r="B582" s="127">
        <f t="shared" si="4"/>
        <v>579</v>
      </c>
      <c r="C582" s="229" t="s">
        <v>881</v>
      </c>
      <c r="D582" s="252" t="s">
        <v>759</v>
      </c>
      <c r="E582" s="355"/>
      <c r="F582" s="312"/>
      <c r="G582" s="367">
        <v>0.08</v>
      </c>
      <c r="H582" s="267"/>
      <c r="I582" s="224"/>
      <c r="J582" s="224"/>
      <c r="K582" s="254" t="s">
        <v>173</v>
      </c>
      <c r="L582" s="254" t="s">
        <v>173</v>
      </c>
      <c r="M582" s="223"/>
      <c r="N582" s="357" t="s">
        <v>86</v>
      </c>
      <c r="O582" s="357" t="s">
        <v>86</v>
      </c>
      <c r="P582" s="357" t="s">
        <v>86</v>
      </c>
      <c r="Q582" s="357" t="s">
        <v>86</v>
      </c>
      <c r="R582" s="357" t="s">
        <v>86</v>
      </c>
      <c r="S582" s="137"/>
      <c r="T582" s="137"/>
      <c r="U582" s="137"/>
      <c r="V582" s="106"/>
      <c r="W582" s="106"/>
      <c r="X582" s="106"/>
      <c r="Y582" s="106"/>
      <c r="Z582" s="106"/>
      <c r="AA582" s="106"/>
      <c r="AB582" s="106"/>
      <c r="AC582" s="106"/>
      <c r="AD582" s="106"/>
      <c r="AE582" s="110"/>
      <c r="AF582" s="110"/>
      <c r="AG582" s="110"/>
    </row>
    <row r="583">
      <c r="A583" s="106"/>
      <c r="B583" s="127">
        <f t="shared" si="4"/>
        <v>580</v>
      </c>
      <c r="C583" s="229" t="s">
        <v>881</v>
      </c>
      <c r="D583" s="252" t="s">
        <v>759</v>
      </c>
      <c r="E583" s="355"/>
      <c r="F583" s="312"/>
      <c r="G583" s="247" t="s">
        <v>995</v>
      </c>
      <c r="H583" s="267"/>
      <c r="I583" s="224"/>
      <c r="J583" s="224"/>
      <c r="K583" s="254" t="s">
        <v>173</v>
      </c>
      <c r="L583" s="254" t="s">
        <v>173</v>
      </c>
      <c r="M583" s="223"/>
      <c r="N583" s="357" t="s">
        <v>86</v>
      </c>
      <c r="O583" s="357" t="s">
        <v>86</v>
      </c>
      <c r="P583" s="357" t="s">
        <v>86</v>
      </c>
      <c r="Q583" s="357" t="s">
        <v>86</v>
      </c>
      <c r="R583" s="357" t="s">
        <v>86</v>
      </c>
      <c r="S583" s="137"/>
      <c r="T583" s="137"/>
      <c r="U583" s="137"/>
      <c r="V583" s="106"/>
      <c r="W583" s="106"/>
      <c r="X583" s="106"/>
      <c r="Y583" s="106"/>
      <c r="Z583" s="106"/>
      <c r="AA583" s="106"/>
      <c r="AB583" s="106"/>
      <c r="AC583" s="106"/>
      <c r="AD583" s="106"/>
      <c r="AE583" s="110"/>
      <c r="AF583" s="110"/>
      <c r="AG583" s="110"/>
    </row>
    <row r="584">
      <c r="A584" s="106"/>
      <c r="B584" s="127">
        <f t="shared" si="4"/>
        <v>581</v>
      </c>
      <c r="C584" s="229" t="s">
        <v>881</v>
      </c>
      <c r="D584" s="252" t="s">
        <v>759</v>
      </c>
      <c r="E584" s="355"/>
      <c r="F584" s="312"/>
      <c r="G584" s="247" t="s">
        <v>997</v>
      </c>
      <c r="H584" s="267"/>
      <c r="I584" s="224"/>
      <c r="J584" s="224"/>
      <c r="K584" s="254" t="s">
        <v>173</v>
      </c>
      <c r="L584" s="254" t="s">
        <v>173</v>
      </c>
      <c r="M584" s="223"/>
      <c r="N584" s="357" t="s">
        <v>86</v>
      </c>
      <c r="O584" s="357" t="s">
        <v>86</v>
      </c>
      <c r="P584" s="357" t="s">
        <v>86</v>
      </c>
      <c r="Q584" s="357" t="s">
        <v>86</v>
      </c>
      <c r="R584" s="357" t="s">
        <v>86</v>
      </c>
      <c r="S584" s="137"/>
      <c r="T584" s="137"/>
      <c r="U584" s="137"/>
      <c r="V584" s="106"/>
      <c r="W584" s="106"/>
      <c r="X584" s="106"/>
      <c r="Y584" s="106"/>
      <c r="Z584" s="106"/>
      <c r="AA584" s="106"/>
      <c r="AB584" s="106"/>
      <c r="AC584" s="106"/>
      <c r="AD584" s="106"/>
      <c r="AE584" s="110"/>
      <c r="AF584" s="110"/>
      <c r="AG584" s="110"/>
    </row>
    <row r="585">
      <c r="A585" s="106"/>
      <c r="B585" s="127">
        <f t="shared" si="4"/>
        <v>582</v>
      </c>
      <c r="C585" s="229" t="s">
        <v>881</v>
      </c>
      <c r="D585" s="252" t="s">
        <v>759</v>
      </c>
      <c r="E585" s="316"/>
      <c r="F585" s="312" t="s">
        <v>1003</v>
      </c>
      <c r="G585" s="247"/>
      <c r="H585" s="267"/>
      <c r="I585" s="224"/>
      <c r="J585" s="224"/>
      <c r="K585" s="254" t="s">
        <v>1004</v>
      </c>
      <c r="L585" s="254" t="s">
        <v>1005</v>
      </c>
      <c r="M585" s="223"/>
      <c r="N585" s="357" t="s">
        <v>86</v>
      </c>
      <c r="O585" s="357" t="s">
        <v>86</v>
      </c>
      <c r="P585" s="357" t="s">
        <v>86</v>
      </c>
      <c r="Q585" s="357" t="s">
        <v>86</v>
      </c>
      <c r="R585" s="357" t="s">
        <v>86</v>
      </c>
      <c r="S585" s="137"/>
      <c r="T585" s="137"/>
      <c r="U585" s="137"/>
      <c r="V585" s="106"/>
      <c r="W585" s="106"/>
      <c r="X585" s="106"/>
      <c r="Y585" s="106"/>
      <c r="Z585" s="106"/>
      <c r="AA585" s="106"/>
      <c r="AB585" s="106"/>
      <c r="AC585" s="106"/>
      <c r="AD585" s="106"/>
      <c r="AE585" s="110"/>
      <c r="AF585" s="110"/>
      <c r="AG585" s="110"/>
    </row>
    <row r="586">
      <c r="A586" s="106"/>
      <c r="B586" s="127">
        <f t="shared" si="4"/>
        <v>583</v>
      </c>
      <c r="C586" s="229" t="s">
        <v>881</v>
      </c>
      <c r="D586" s="252" t="s">
        <v>759</v>
      </c>
      <c r="E586" s="297" t="s">
        <v>1006</v>
      </c>
      <c r="F586" s="303" t="s">
        <v>1007</v>
      </c>
      <c r="G586" s="233"/>
      <c r="H586" s="224"/>
      <c r="I586" s="224"/>
      <c r="J586" s="224"/>
      <c r="K586" s="259" t="s">
        <v>1008</v>
      </c>
      <c r="L586" s="263" t="s">
        <v>908</v>
      </c>
      <c r="M586" s="223"/>
      <c r="N586" s="357" t="s">
        <v>86</v>
      </c>
      <c r="O586" s="357" t="s">
        <v>86</v>
      </c>
      <c r="P586" s="357" t="s">
        <v>86</v>
      </c>
      <c r="Q586" s="357" t="s">
        <v>86</v>
      </c>
      <c r="R586" s="357" t="s">
        <v>86</v>
      </c>
      <c r="S586" s="137"/>
      <c r="T586" s="137"/>
      <c r="U586" s="137"/>
      <c r="V586" s="106"/>
      <c r="W586" s="106"/>
      <c r="X586" s="106"/>
      <c r="Y586" s="106"/>
      <c r="Z586" s="106"/>
      <c r="AA586" s="106"/>
      <c r="AB586" s="106"/>
      <c r="AC586" s="106"/>
      <c r="AD586" s="106"/>
      <c r="AE586" s="110"/>
      <c r="AF586" s="110"/>
      <c r="AG586" s="110"/>
    </row>
    <row r="587">
      <c r="A587" s="106"/>
      <c r="B587" s="127">
        <f t="shared" si="4"/>
        <v>584</v>
      </c>
      <c r="C587" s="229" t="s">
        <v>881</v>
      </c>
      <c r="D587" s="252" t="s">
        <v>759</v>
      </c>
      <c r="E587" s="230"/>
      <c r="F587" s="299" t="s">
        <v>1009</v>
      </c>
      <c r="G587" s="276" t="s">
        <v>1010</v>
      </c>
      <c r="H587" s="224"/>
      <c r="I587" s="224"/>
      <c r="J587" s="224"/>
      <c r="K587" s="259" t="s">
        <v>1008</v>
      </c>
      <c r="L587" s="259" t="s">
        <v>320</v>
      </c>
      <c r="M587" s="223"/>
      <c r="N587" s="357" t="s">
        <v>86</v>
      </c>
      <c r="O587" s="357" t="s">
        <v>86</v>
      </c>
      <c r="P587" s="357" t="s">
        <v>86</v>
      </c>
      <c r="Q587" s="357" t="s">
        <v>86</v>
      </c>
      <c r="R587" s="357" t="s">
        <v>86</v>
      </c>
      <c r="S587" s="137"/>
      <c r="T587" s="137"/>
      <c r="U587" s="137"/>
      <c r="V587" s="106"/>
      <c r="W587" s="106"/>
      <c r="X587" s="106"/>
      <c r="Y587" s="106"/>
      <c r="Z587" s="106"/>
      <c r="AA587" s="106"/>
      <c r="AB587" s="106"/>
      <c r="AC587" s="106"/>
      <c r="AD587" s="106"/>
      <c r="AE587" s="110"/>
      <c r="AF587" s="110"/>
      <c r="AG587" s="110"/>
    </row>
    <row r="588">
      <c r="A588" s="106"/>
      <c r="B588" s="127">
        <f t="shared" si="4"/>
        <v>585</v>
      </c>
      <c r="C588" s="229" t="s">
        <v>881</v>
      </c>
      <c r="D588" s="252" t="s">
        <v>759</v>
      </c>
      <c r="E588" s="239"/>
      <c r="F588" s="301"/>
      <c r="G588" s="276" t="s">
        <v>1011</v>
      </c>
      <c r="H588" s="224"/>
      <c r="I588" s="224"/>
      <c r="J588" s="224"/>
      <c r="K588" s="263" t="s">
        <v>173</v>
      </c>
      <c r="L588" s="263" t="s">
        <v>173</v>
      </c>
      <c r="M588" s="223"/>
      <c r="N588" s="357" t="s">
        <v>86</v>
      </c>
      <c r="O588" s="357" t="s">
        <v>86</v>
      </c>
      <c r="P588" s="357" t="s">
        <v>86</v>
      </c>
      <c r="Q588" s="357" t="s">
        <v>86</v>
      </c>
      <c r="R588" s="357" t="s">
        <v>86</v>
      </c>
      <c r="S588" s="137"/>
      <c r="T588" s="137"/>
      <c r="U588" s="137"/>
      <c r="V588" s="106"/>
      <c r="W588" s="106"/>
      <c r="X588" s="106"/>
      <c r="Y588" s="106"/>
      <c r="Z588" s="106"/>
      <c r="AA588" s="106"/>
      <c r="AB588" s="106"/>
      <c r="AC588" s="106"/>
      <c r="AD588" s="106"/>
      <c r="AE588" s="110"/>
      <c r="AF588" s="110"/>
      <c r="AG588" s="110"/>
    </row>
    <row r="589">
      <c r="A589" s="106"/>
      <c r="B589" s="127">
        <f t="shared" si="4"/>
        <v>586</v>
      </c>
      <c r="C589" s="229" t="s">
        <v>881</v>
      </c>
      <c r="D589" s="252" t="s">
        <v>759</v>
      </c>
      <c r="E589" s="302" t="s">
        <v>1012</v>
      </c>
      <c r="F589" s="317" t="s">
        <v>1013</v>
      </c>
      <c r="G589" s="224"/>
      <c r="H589" s="224"/>
      <c r="I589" s="224"/>
      <c r="J589" s="224"/>
      <c r="K589" s="263" t="s">
        <v>173</v>
      </c>
      <c r="L589" s="263" t="s">
        <v>173</v>
      </c>
      <c r="M589" s="223"/>
      <c r="N589" s="357" t="s">
        <v>86</v>
      </c>
      <c r="O589" s="357" t="s">
        <v>86</v>
      </c>
      <c r="P589" s="357" t="s">
        <v>86</v>
      </c>
      <c r="Q589" s="357" t="s">
        <v>86</v>
      </c>
      <c r="R589" s="357" t="s">
        <v>86</v>
      </c>
      <c r="S589" s="137"/>
      <c r="T589" s="137"/>
      <c r="U589" s="137"/>
      <c r="V589" s="106"/>
      <c r="W589" s="106"/>
      <c r="X589" s="106"/>
      <c r="Y589" s="106"/>
      <c r="Z589" s="106"/>
      <c r="AA589" s="106"/>
      <c r="AB589" s="106"/>
      <c r="AC589" s="106"/>
      <c r="AD589" s="106"/>
      <c r="AE589" s="110"/>
      <c r="AF589" s="110"/>
      <c r="AG589" s="110"/>
    </row>
    <row r="590">
      <c r="A590" s="106"/>
      <c r="B590" s="127">
        <f t="shared" si="4"/>
        <v>587</v>
      </c>
      <c r="C590" s="229" t="s">
        <v>881</v>
      </c>
      <c r="D590" s="252" t="s">
        <v>759</v>
      </c>
      <c r="E590" s="230"/>
      <c r="F590" s="259" t="s">
        <v>1014</v>
      </c>
      <c r="G590" s="224"/>
      <c r="H590" s="224"/>
      <c r="I590" s="224"/>
      <c r="J590" s="224"/>
      <c r="K590" s="263" t="s">
        <v>173</v>
      </c>
      <c r="L590" s="263" t="s">
        <v>173</v>
      </c>
      <c r="M590" s="223"/>
      <c r="N590" s="357" t="s">
        <v>86</v>
      </c>
      <c r="O590" s="357" t="s">
        <v>86</v>
      </c>
      <c r="P590" s="357" t="s">
        <v>86</v>
      </c>
      <c r="Q590" s="357" t="s">
        <v>86</v>
      </c>
      <c r="R590" s="357" t="s">
        <v>86</v>
      </c>
      <c r="S590" s="137"/>
      <c r="T590" s="137"/>
      <c r="U590" s="137"/>
      <c r="V590" s="106"/>
      <c r="W590" s="106"/>
      <c r="X590" s="106"/>
      <c r="Y590" s="106"/>
      <c r="Z590" s="106"/>
      <c r="AA590" s="106"/>
      <c r="AB590" s="106"/>
      <c r="AC590" s="106"/>
      <c r="AD590" s="106"/>
      <c r="AE590" s="110"/>
      <c r="AF590" s="110"/>
      <c r="AG590" s="110"/>
    </row>
    <row r="591">
      <c r="A591" s="106"/>
      <c r="B591" s="127">
        <f t="shared" si="4"/>
        <v>588</v>
      </c>
      <c r="C591" s="229" t="s">
        <v>881</v>
      </c>
      <c r="D591" s="252" t="s">
        <v>759</v>
      </c>
      <c r="E591" s="230"/>
      <c r="F591" s="259" t="s">
        <v>1015</v>
      </c>
      <c r="G591" s="224"/>
      <c r="H591" s="224"/>
      <c r="I591" s="224"/>
      <c r="J591" s="224"/>
      <c r="K591" s="263" t="s">
        <v>173</v>
      </c>
      <c r="L591" s="263" t="s">
        <v>173</v>
      </c>
      <c r="M591" s="223"/>
      <c r="N591" s="357" t="s">
        <v>86</v>
      </c>
      <c r="O591" s="357" t="s">
        <v>86</v>
      </c>
      <c r="P591" s="357" t="s">
        <v>86</v>
      </c>
      <c r="Q591" s="357" t="s">
        <v>86</v>
      </c>
      <c r="R591" s="357" t="s">
        <v>86</v>
      </c>
      <c r="S591" s="137"/>
      <c r="T591" s="137"/>
      <c r="U591" s="137"/>
      <c r="V591" s="106"/>
      <c r="W591" s="106"/>
      <c r="X591" s="106"/>
      <c r="Y591" s="106"/>
      <c r="Z591" s="106"/>
      <c r="AA591" s="106"/>
      <c r="AB591" s="106"/>
      <c r="AC591" s="106"/>
      <c r="AD591" s="106"/>
      <c r="AE591" s="110"/>
      <c r="AF591" s="110"/>
      <c r="AG591" s="110"/>
    </row>
    <row r="592">
      <c r="A592" s="106"/>
      <c r="B592" s="127">
        <f t="shared" si="4"/>
        <v>589</v>
      </c>
      <c r="C592" s="229" t="s">
        <v>881</v>
      </c>
      <c r="D592" s="252" t="s">
        <v>759</v>
      </c>
      <c r="E592" s="230"/>
      <c r="F592" s="318" t="s">
        <v>1016</v>
      </c>
      <c r="G592" s="224"/>
      <c r="H592" s="224"/>
      <c r="I592" s="224"/>
      <c r="J592" s="224"/>
      <c r="K592" s="263" t="s">
        <v>173</v>
      </c>
      <c r="L592" s="263" t="s">
        <v>173</v>
      </c>
      <c r="M592" s="223"/>
      <c r="N592" s="357" t="s">
        <v>86</v>
      </c>
      <c r="O592" s="357" t="s">
        <v>86</v>
      </c>
      <c r="P592" s="357" t="s">
        <v>86</v>
      </c>
      <c r="Q592" s="357" t="s">
        <v>86</v>
      </c>
      <c r="R592" s="357" t="s">
        <v>86</v>
      </c>
      <c r="S592" s="137"/>
      <c r="T592" s="137"/>
      <c r="U592" s="137"/>
      <c r="V592" s="106"/>
      <c r="W592" s="106"/>
      <c r="X592" s="106"/>
      <c r="Y592" s="106"/>
      <c r="Z592" s="106"/>
      <c r="AA592" s="106"/>
      <c r="AB592" s="106"/>
      <c r="AC592" s="106"/>
      <c r="AD592" s="106"/>
      <c r="AE592" s="110"/>
      <c r="AF592" s="110"/>
      <c r="AG592" s="110"/>
    </row>
    <row r="593">
      <c r="A593" s="106"/>
      <c r="B593" s="127">
        <f t="shared" si="4"/>
        <v>590</v>
      </c>
      <c r="C593" s="229" t="s">
        <v>881</v>
      </c>
      <c r="D593" s="252" t="s">
        <v>759</v>
      </c>
      <c r="E593" s="230"/>
      <c r="F593" s="318" t="s">
        <v>1017</v>
      </c>
      <c r="G593" s="224"/>
      <c r="H593" s="224"/>
      <c r="I593" s="224"/>
      <c r="J593" s="224"/>
      <c r="K593" s="263" t="s">
        <v>173</v>
      </c>
      <c r="L593" s="263" t="s">
        <v>173</v>
      </c>
      <c r="M593" s="223"/>
      <c r="N593" s="357" t="s">
        <v>86</v>
      </c>
      <c r="O593" s="357" t="s">
        <v>86</v>
      </c>
      <c r="P593" s="357" t="s">
        <v>86</v>
      </c>
      <c r="Q593" s="357" t="s">
        <v>86</v>
      </c>
      <c r="R593" s="357" t="s">
        <v>86</v>
      </c>
      <c r="S593" s="137"/>
      <c r="T593" s="137"/>
      <c r="U593" s="137"/>
      <c r="V593" s="106"/>
      <c r="W593" s="106"/>
      <c r="X593" s="106"/>
      <c r="Y593" s="106"/>
      <c r="Z593" s="106"/>
      <c r="AA593" s="106"/>
      <c r="AB593" s="106"/>
      <c r="AC593" s="106"/>
      <c r="AD593" s="106"/>
      <c r="AE593" s="110"/>
      <c r="AF593" s="110"/>
      <c r="AG593" s="110"/>
    </row>
    <row r="594">
      <c r="A594" s="106"/>
      <c r="B594" s="127">
        <f t="shared" si="4"/>
        <v>591</v>
      </c>
      <c r="C594" s="229" t="s">
        <v>881</v>
      </c>
      <c r="D594" s="252" t="s">
        <v>759</v>
      </c>
      <c r="E594" s="239"/>
      <c r="F594" s="318" t="s">
        <v>1018</v>
      </c>
      <c r="G594" s="224"/>
      <c r="H594" s="224"/>
      <c r="I594" s="224"/>
      <c r="J594" s="224"/>
      <c r="K594" s="263" t="s">
        <v>173</v>
      </c>
      <c r="L594" s="263" t="s">
        <v>173</v>
      </c>
      <c r="M594" s="223"/>
      <c r="N594" s="357" t="s">
        <v>86</v>
      </c>
      <c r="O594" s="357" t="s">
        <v>86</v>
      </c>
      <c r="P594" s="357" t="s">
        <v>86</v>
      </c>
      <c r="Q594" s="357" t="s">
        <v>86</v>
      </c>
      <c r="R594" s="357" t="s">
        <v>86</v>
      </c>
      <c r="S594" s="137"/>
      <c r="T594" s="137"/>
      <c r="U594" s="137"/>
      <c r="V594" s="106"/>
      <c r="W594" s="106"/>
      <c r="X594" s="106"/>
      <c r="Y594" s="106"/>
      <c r="Z594" s="106"/>
      <c r="AA594" s="106"/>
      <c r="AB594" s="106"/>
      <c r="AC594" s="106"/>
      <c r="AD594" s="106"/>
      <c r="AE594" s="110"/>
      <c r="AF594" s="110"/>
      <c r="AG594" s="110"/>
    </row>
    <row r="595">
      <c r="A595" s="106"/>
      <c r="B595" s="127">
        <f t="shared" si="4"/>
        <v>592</v>
      </c>
      <c r="C595" s="229" t="s">
        <v>881</v>
      </c>
      <c r="D595" s="252" t="s">
        <v>759</v>
      </c>
      <c r="E595" s="288" t="s">
        <v>405</v>
      </c>
      <c r="F595" s="319" t="s">
        <v>1019</v>
      </c>
      <c r="G595" s="106"/>
      <c r="H595" s="233"/>
      <c r="I595" s="224"/>
      <c r="J595" s="224"/>
      <c r="K595" s="263" t="s">
        <v>173</v>
      </c>
      <c r="L595" s="263" t="s">
        <v>173</v>
      </c>
      <c r="M595" s="223"/>
      <c r="N595" s="357" t="s">
        <v>86</v>
      </c>
      <c r="O595" s="357" t="s">
        <v>86</v>
      </c>
      <c r="P595" s="357" t="s">
        <v>86</v>
      </c>
      <c r="Q595" s="357" t="s">
        <v>86</v>
      </c>
      <c r="R595" s="357" t="s">
        <v>86</v>
      </c>
      <c r="S595" s="137"/>
      <c r="T595" s="137"/>
      <c r="U595" s="137"/>
      <c r="V595" s="106"/>
      <c r="W595" s="106"/>
      <c r="X595" s="106"/>
      <c r="Y595" s="106"/>
      <c r="Z595" s="106"/>
      <c r="AA595" s="106"/>
      <c r="AB595" s="106"/>
      <c r="AC595" s="106"/>
      <c r="AD595" s="106"/>
      <c r="AE595" s="110"/>
      <c r="AF595" s="110"/>
      <c r="AG595" s="110"/>
    </row>
    <row r="596">
      <c r="A596" s="106"/>
      <c r="B596" s="127">
        <f t="shared" si="4"/>
        <v>593</v>
      </c>
      <c r="C596" s="229" t="s">
        <v>881</v>
      </c>
      <c r="D596" s="252" t="s">
        <v>759</v>
      </c>
      <c r="E596" s="304"/>
      <c r="F596" s="305" t="s">
        <v>1020</v>
      </c>
      <c r="G596" s="320" t="s">
        <v>1021</v>
      </c>
      <c r="H596" s="276" t="s">
        <v>1022</v>
      </c>
      <c r="I596" s="224"/>
      <c r="J596" s="224"/>
      <c r="K596" s="263" t="s">
        <v>173</v>
      </c>
      <c r="L596" s="263" t="s">
        <v>173</v>
      </c>
      <c r="M596" s="223"/>
      <c r="N596" s="357" t="s">
        <v>86</v>
      </c>
      <c r="O596" s="357" t="s">
        <v>86</v>
      </c>
      <c r="P596" s="357" t="s">
        <v>86</v>
      </c>
      <c r="Q596" s="357" t="s">
        <v>86</v>
      </c>
      <c r="R596" s="357" t="s">
        <v>86</v>
      </c>
      <c r="S596" s="137"/>
      <c r="T596" s="137"/>
      <c r="U596" s="137"/>
      <c r="V596" s="106"/>
      <c r="W596" s="106"/>
      <c r="X596" s="106"/>
      <c r="Y596" s="106"/>
      <c r="Z596" s="106"/>
      <c r="AA596" s="106"/>
      <c r="AB596" s="106"/>
      <c r="AC596" s="106"/>
      <c r="AD596" s="106"/>
      <c r="AE596" s="110"/>
      <c r="AF596" s="110"/>
      <c r="AG596" s="110"/>
    </row>
    <row r="597">
      <c r="A597" s="106"/>
      <c r="B597" s="127">
        <f t="shared" si="4"/>
        <v>594</v>
      </c>
      <c r="C597" s="229" t="s">
        <v>881</v>
      </c>
      <c r="D597" s="252" t="s">
        <v>759</v>
      </c>
      <c r="E597" s="304"/>
      <c r="F597" s="300"/>
      <c r="G597" s="275"/>
      <c r="H597" s="276" t="s">
        <v>1023</v>
      </c>
      <c r="I597" s="224"/>
      <c r="J597" s="224"/>
      <c r="K597" s="263" t="s">
        <v>173</v>
      </c>
      <c r="L597" s="263" t="s">
        <v>173</v>
      </c>
      <c r="M597" s="223"/>
      <c r="N597" s="357" t="s">
        <v>86</v>
      </c>
      <c r="O597" s="357" t="s">
        <v>86</v>
      </c>
      <c r="P597" s="357" t="s">
        <v>86</v>
      </c>
      <c r="Q597" s="357" t="s">
        <v>86</v>
      </c>
      <c r="R597" s="357" t="s">
        <v>86</v>
      </c>
      <c r="S597" s="137"/>
      <c r="T597" s="137"/>
      <c r="U597" s="137"/>
      <c r="V597" s="106"/>
      <c r="W597" s="106"/>
      <c r="X597" s="106"/>
      <c r="Y597" s="106"/>
      <c r="Z597" s="106"/>
      <c r="AA597" s="106"/>
      <c r="AB597" s="106"/>
      <c r="AC597" s="106"/>
      <c r="AD597" s="106"/>
      <c r="AE597" s="110"/>
      <c r="AF597" s="110"/>
      <c r="AG597" s="110"/>
    </row>
    <row r="598">
      <c r="A598" s="106"/>
      <c r="B598" s="127">
        <f t="shared" si="4"/>
        <v>595</v>
      </c>
      <c r="C598" s="229" t="s">
        <v>881</v>
      </c>
      <c r="D598" s="252" t="s">
        <v>759</v>
      </c>
      <c r="E598" s="304"/>
      <c r="F598" s="321"/>
      <c r="G598" s="272" t="s">
        <v>1024</v>
      </c>
      <c r="H598" s="320" t="s">
        <v>1022</v>
      </c>
      <c r="I598" s="224"/>
      <c r="J598" s="224"/>
      <c r="K598" s="263" t="s">
        <v>173</v>
      </c>
      <c r="L598" s="263" t="s">
        <v>173</v>
      </c>
      <c r="M598" s="223"/>
      <c r="N598" s="357" t="s">
        <v>86</v>
      </c>
      <c r="O598" s="357" t="s">
        <v>86</v>
      </c>
      <c r="P598" s="357" t="s">
        <v>86</v>
      </c>
      <c r="Q598" s="357" t="s">
        <v>86</v>
      </c>
      <c r="R598" s="357" t="s">
        <v>86</v>
      </c>
      <c r="S598" s="137"/>
      <c r="T598" s="137"/>
      <c r="U598" s="137"/>
      <c r="V598" s="106"/>
      <c r="W598" s="106"/>
      <c r="X598" s="106"/>
      <c r="Y598" s="106"/>
      <c r="Z598" s="106"/>
      <c r="AA598" s="106"/>
      <c r="AB598" s="106"/>
      <c r="AC598" s="106"/>
      <c r="AD598" s="106"/>
      <c r="AE598" s="110"/>
      <c r="AF598" s="110"/>
      <c r="AG598" s="110"/>
    </row>
    <row r="599">
      <c r="A599" s="106"/>
      <c r="B599" s="127">
        <f t="shared" si="4"/>
        <v>596</v>
      </c>
      <c r="C599" s="229" t="s">
        <v>881</v>
      </c>
      <c r="D599" s="252" t="s">
        <v>759</v>
      </c>
      <c r="E599" s="304"/>
      <c r="F599" s="321"/>
      <c r="G599" s="236"/>
      <c r="H599" s="272" t="s">
        <v>1023</v>
      </c>
      <c r="I599" s="224"/>
      <c r="J599" s="224"/>
      <c r="K599" s="263" t="s">
        <v>173</v>
      </c>
      <c r="L599" s="263" t="s">
        <v>173</v>
      </c>
      <c r="M599" s="223"/>
      <c r="N599" s="357" t="s">
        <v>86</v>
      </c>
      <c r="O599" s="357" t="s">
        <v>86</v>
      </c>
      <c r="P599" s="357" t="s">
        <v>86</v>
      </c>
      <c r="Q599" s="357" t="s">
        <v>86</v>
      </c>
      <c r="R599" s="357" t="s">
        <v>86</v>
      </c>
      <c r="S599" s="137"/>
      <c r="T599" s="137"/>
      <c r="U599" s="137"/>
      <c r="V599" s="106"/>
      <c r="W599" s="106"/>
      <c r="X599" s="106"/>
      <c r="Y599" s="106"/>
      <c r="Z599" s="106"/>
      <c r="AA599" s="106"/>
      <c r="AB599" s="106"/>
      <c r="AC599" s="106"/>
      <c r="AD599" s="106"/>
      <c r="AE599" s="110"/>
      <c r="AF599" s="110"/>
      <c r="AG599" s="110"/>
    </row>
    <row r="600">
      <c r="A600" s="106"/>
      <c r="B600" s="127">
        <f t="shared" si="4"/>
        <v>597</v>
      </c>
      <c r="C600" s="229" t="s">
        <v>881</v>
      </c>
      <c r="D600" s="252" t="s">
        <v>759</v>
      </c>
      <c r="E600" s="322"/>
      <c r="F600" s="321"/>
      <c r="G600" s="323"/>
      <c r="H600" s="239"/>
      <c r="I600" s="224"/>
      <c r="J600" s="224"/>
      <c r="K600" s="263" t="s">
        <v>173</v>
      </c>
      <c r="L600" s="263" t="s">
        <v>173</v>
      </c>
      <c r="M600" s="223"/>
      <c r="N600" s="357" t="s">
        <v>86</v>
      </c>
      <c r="O600" s="357" t="s">
        <v>86</v>
      </c>
      <c r="P600" s="357" t="s">
        <v>86</v>
      </c>
      <c r="Q600" s="357" t="s">
        <v>86</v>
      </c>
      <c r="R600" s="357" t="s">
        <v>86</v>
      </c>
      <c r="S600" s="137"/>
      <c r="T600" s="137"/>
      <c r="U600" s="137"/>
      <c r="V600" s="106"/>
      <c r="W600" s="106"/>
      <c r="X600" s="106"/>
      <c r="Y600" s="106"/>
      <c r="Z600" s="106"/>
      <c r="AA600" s="106"/>
      <c r="AB600" s="106"/>
      <c r="AC600" s="106"/>
      <c r="AD600" s="106"/>
      <c r="AE600" s="110"/>
      <c r="AF600" s="110"/>
      <c r="AG600" s="110"/>
    </row>
    <row r="601">
      <c r="A601" s="106"/>
      <c r="B601" s="127">
        <f t="shared" si="4"/>
        <v>598</v>
      </c>
      <c r="C601" s="229" t="s">
        <v>881</v>
      </c>
      <c r="D601" s="252" t="s">
        <v>759</v>
      </c>
      <c r="E601" s="297" t="s">
        <v>1025</v>
      </c>
      <c r="F601" s="324" t="s">
        <v>415</v>
      </c>
      <c r="G601" s="224"/>
      <c r="H601" s="224"/>
      <c r="I601" s="224"/>
      <c r="J601" s="224"/>
      <c r="K601" s="259" t="s">
        <v>1008</v>
      </c>
      <c r="L601" s="259" t="s">
        <v>320</v>
      </c>
      <c r="M601" s="223"/>
      <c r="N601" s="357" t="s">
        <v>86</v>
      </c>
      <c r="O601" s="357" t="s">
        <v>86</v>
      </c>
      <c r="P601" s="357" t="s">
        <v>86</v>
      </c>
      <c r="Q601" s="357" t="s">
        <v>86</v>
      </c>
      <c r="R601" s="357" t="s">
        <v>86</v>
      </c>
      <c r="S601" s="137"/>
      <c r="T601" s="137"/>
      <c r="U601" s="137"/>
      <c r="V601" s="106"/>
      <c r="W601" s="106"/>
      <c r="X601" s="106"/>
      <c r="Y601" s="106"/>
      <c r="Z601" s="106"/>
      <c r="AA601" s="106"/>
      <c r="AB601" s="106"/>
      <c r="AC601" s="106"/>
      <c r="AD601" s="106"/>
      <c r="AE601" s="110"/>
      <c r="AF601" s="110"/>
      <c r="AG601" s="110"/>
    </row>
    <row r="602">
      <c r="A602" s="106"/>
      <c r="B602" s="127">
        <f t="shared" si="4"/>
        <v>599</v>
      </c>
      <c r="C602" s="229" t="s">
        <v>881</v>
      </c>
      <c r="D602" s="252" t="s">
        <v>759</v>
      </c>
      <c r="E602" s="230"/>
      <c r="F602" s="324" t="s">
        <v>412</v>
      </c>
      <c r="G602" s="224"/>
      <c r="H602" s="224"/>
      <c r="I602" s="224"/>
      <c r="J602" s="224"/>
      <c r="K602" s="263" t="s">
        <v>173</v>
      </c>
      <c r="L602" s="263" t="s">
        <v>173</v>
      </c>
      <c r="M602" s="223"/>
      <c r="N602" s="357" t="s">
        <v>86</v>
      </c>
      <c r="O602" s="357" t="s">
        <v>86</v>
      </c>
      <c r="P602" s="357" t="s">
        <v>86</v>
      </c>
      <c r="Q602" s="357" t="s">
        <v>86</v>
      </c>
      <c r="R602" s="357" t="s">
        <v>86</v>
      </c>
      <c r="S602" s="137"/>
      <c r="T602" s="137"/>
      <c r="U602" s="137"/>
      <c r="V602" s="106"/>
      <c r="W602" s="106"/>
      <c r="X602" s="106"/>
      <c r="Y602" s="106"/>
      <c r="Z602" s="106"/>
      <c r="AA602" s="106"/>
      <c r="AB602" s="106"/>
      <c r="AC602" s="106"/>
      <c r="AD602" s="106"/>
      <c r="AE602" s="110"/>
      <c r="AF602" s="110"/>
      <c r="AG602" s="110"/>
    </row>
    <row r="603">
      <c r="A603" s="106"/>
      <c r="B603" s="127">
        <f t="shared" si="4"/>
        <v>600</v>
      </c>
      <c r="C603" s="229" t="s">
        <v>881</v>
      </c>
      <c r="D603" s="325" t="s">
        <v>759</v>
      </c>
      <c r="E603" s="297" t="s">
        <v>1026</v>
      </c>
      <c r="F603" s="319" t="s">
        <v>415</v>
      </c>
      <c r="G603" s="224"/>
      <c r="H603" s="224"/>
      <c r="I603" s="224"/>
      <c r="J603" s="224"/>
      <c r="K603" s="263" t="s">
        <v>173</v>
      </c>
      <c r="L603" s="263" t="s">
        <v>173</v>
      </c>
      <c r="M603" s="223"/>
      <c r="N603" s="357" t="s">
        <v>86</v>
      </c>
      <c r="O603" s="357" t="s">
        <v>86</v>
      </c>
      <c r="P603" s="357" t="s">
        <v>86</v>
      </c>
      <c r="Q603" s="357" t="s">
        <v>86</v>
      </c>
      <c r="R603" s="357" t="s">
        <v>86</v>
      </c>
      <c r="S603" s="137"/>
      <c r="T603" s="137"/>
      <c r="U603" s="137"/>
      <c r="V603" s="106"/>
      <c r="W603" s="106"/>
      <c r="X603" s="106"/>
      <c r="Y603" s="106"/>
      <c r="Z603" s="106"/>
      <c r="AA603" s="106"/>
      <c r="AB603" s="106"/>
      <c r="AC603" s="106"/>
      <c r="AD603" s="106"/>
      <c r="AE603" s="110"/>
      <c r="AF603" s="110"/>
      <c r="AG603" s="110"/>
    </row>
    <row r="604">
      <c r="A604" s="106"/>
      <c r="B604" s="127">
        <f t="shared" si="4"/>
        <v>601</v>
      </c>
      <c r="C604" s="229" t="s">
        <v>881</v>
      </c>
      <c r="D604" s="325" t="s">
        <v>759</v>
      </c>
      <c r="E604" s="236"/>
      <c r="F604" s="305" t="s">
        <v>412</v>
      </c>
      <c r="G604" s="224"/>
      <c r="H604" s="224"/>
      <c r="I604" s="224"/>
      <c r="J604" s="224"/>
      <c r="K604" s="263" t="s">
        <v>173</v>
      </c>
      <c r="L604" s="263" t="s">
        <v>173</v>
      </c>
      <c r="M604" s="223"/>
      <c r="N604" s="357" t="s">
        <v>86</v>
      </c>
      <c r="O604" s="357" t="s">
        <v>86</v>
      </c>
      <c r="P604" s="357" t="s">
        <v>86</v>
      </c>
      <c r="Q604" s="357" t="s">
        <v>86</v>
      </c>
      <c r="R604" s="357" t="s">
        <v>86</v>
      </c>
      <c r="S604" s="137"/>
      <c r="T604" s="137"/>
      <c r="U604" s="137"/>
      <c r="V604" s="106"/>
      <c r="W604" s="106"/>
      <c r="X604" s="106"/>
      <c r="Y604" s="106"/>
      <c r="Z604" s="106"/>
      <c r="AA604" s="106"/>
      <c r="AB604" s="106"/>
      <c r="AC604" s="106"/>
      <c r="AD604" s="106"/>
      <c r="AE604" s="110"/>
      <c r="AF604" s="110"/>
      <c r="AG604" s="110"/>
    </row>
    <row r="605">
      <c r="A605" s="106"/>
      <c r="B605" s="127">
        <f t="shared" si="4"/>
        <v>602</v>
      </c>
      <c r="C605" s="229" t="s">
        <v>881</v>
      </c>
      <c r="D605" s="325" t="s">
        <v>759</v>
      </c>
      <c r="E605" s="323"/>
      <c r="F605" s="326"/>
      <c r="G605" s="267" t="s">
        <v>1027</v>
      </c>
      <c r="H605" s="224"/>
      <c r="I605" s="224"/>
      <c r="J605" s="224"/>
      <c r="K605" s="268"/>
      <c r="L605" s="234"/>
      <c r="M605" s="223"/>
      <c r="N605" s="357" t="s">
        <v>86</v>
      </c>
      <c r="O605" s="357" t="s">
        <v>86</v>
      </c>
      <c r="P605" s="357" t="s">
        <v>86</v>
      </c>
      <c r="Q605" s="357" t="s">
        <v>86</v>
      </c>
      <c r="R605" s="357" t="s">
        <v>86</v>
      </c>
      <c r="S605" s="137"/>
      <c r="T605" s="137"/>
      <c r="U605" s="137"/>
      <c r="V605" s="106"/>
      <c r="W605" s="106"/>
      <c r="X605" s="106"/>
      <c r="Y605" s="106"/>
      <c r="Z605" s="106"/>
      <c r="AA605" s="106"/>
      <c r="AB605" s="106"/>
      <c r="AC605" s="106"/>
      <c r="AD605" s="106"/>
      <c r="AE605" s="110"/>
      <c r="AF605" s="110"/>
      <c r="AG605" s="110"/>
    </row>
    <row r="606">
      <c r="A606" s="106"/>
      <c r="B606" s="127">
        <f t="shared" si="4"/>
        <v>603</v>
      </c>
      <c r="C606" s="229" t="s">
        <v>881</v>
      </c>
      <c r="D606" s="252" t="s">
        <v>759</v>
      </c>
      <c r="E606" s="327" t="s">
        <v>410</v>
      </c>
      <c r="F606" s="326" t="s">
        <v>1028</v>
      </c>
      <c r="G606" s="233"/>
      <c r="H606" s="233"/>
      <c r="I606" s="233"/>
      <c r="J606" s="233"/>
      <c r="K606" s="259" t="s">
        <v>1008</v>
      </c>
      <c r="L606" s="263" t="s">
        <v>908</v>
      </c>
      <c r="M606" s="223"/>
      <c r="N606" s="357" t="s">
        <v>86</v>
      </c>
      <c r="O606" s="357" t="s">
        <v>86</v>
      </c>
      <c r="P606" s="357" t="s">
        <v>86</v>
      </c>
      <c r="Q606" s="357" t="s">
        <v>86</v>
      </c>
      <c r="R606" s="357" t="s">
        <v>86</v>
      </c>
      <c r="S606" s="137"/>
      <c r="T606" s="137"/>
      <c r="U606" s="137"/>
      <c r="V606" s="106"/>
      <c r="W606" s="106"/>
      <c r="X606" s="106"/>
      <c r="Y606" s="106"/>
      <c r="Z606" s="106"/>
      <c r="AA606" s="106"/>
      <c r="AB606" s="106"/>
      <c r="AC606" s="106"/>
      <c r="AD606" s="106"/>
      <c r="AE606" s="110"/>
      <c r="AF606" s="110"/>
      <c r="AG606" s="110"/>
    </row>
    <row r="607">
      <c r="A607" s="106"/>
      <c r="B607" s="127">
        <f t="shared" si="4"/>
        <v>604</v>
      </c>
      <c r="C607" s="229" t="s">
        <v>881</v>
      </c>
      <c r="D607" s="252" t="s">
        <v>759</v>
      </c>
      <c r="E607" s="230"/>
      <c r="F607" s="305" t="s">
        <v>1029</v>
      </c>
      <c r="G607" s="276" t="s">
        <v>1030</v>
      </c>
      <c r="H607" s="328"/>
      <c r="I607" s="329"/>
      <c r="J607" s="330"/>
      <c r="K607" s="263" t="s">
        <v>173</v>
      </c>
      <c r="L607" s="263" t="s">
        <v>173</v>
      </c>
      <c r="M607" s="223"/>
      <c r="N607" s="357" t="s">
        <v>86</v>
      </c>
      <c r="O607" s="357" t="s">
        <v>86</v>
      </c>
      <c r="P607" s="357" t="s">
        <v>86</v>
      </c>
      <c r="Q607" s="357" t="s">
        <v>86</v>
      </c>
      <c r="R607" s="357" t="s">
        <v>86</v>
      </c>
      <c r="S607" s="137"/>
      <c r="T607" s="137"/>
      <c r="U607" s="137"/>
      <c r="V607" s="106"/>
      <c r="W607" s="106"/>
      <c r="X607" s="106"/>
      <c r="Y607" s="106"/>
      <c r="Z607" s="106"/>
      <c r="AA607" s="106"/>
      <c r="AB607" s="106"/>
      <c r="AC607" s="106"/>
      <c r="AD607" s="106"/>
      <c r="AE607" s="110"/>
      <c r="AF607" s="110"/>
      <c r="AG607" s="110"/>
    </row>
    <row r="608">
      <c r="A608" s="106"/>
      <c r="B608" s="127">
        <f t="shared" si="4"/>
        <v>605</v>
      </c>
      <c r="C608" s="229" t="s">
        <v>881</v>
      </c>
      <c r="D608" s="252" t="s">
        <v>759</v>
      </c>
      <c r="E608" s="230"/>
      <c r="F608" s="300"/>
      <c r="G608" s="272" t="s">
        <v>1031</v>
      </c>
      <c r="H608" s="276" t="s">
        <v>1032</v>
      </c>
      <c r="I608" s="276" t="s">
        <v>1033</v>
      </c>
      <c r="J608" s="276" t="s">
        <v>1034</v>
      </c>
      <c r="K608" s="259" t="s">
        <v>1008</v>
      </c>
      <c r="L608" s="259" t="s">
        <v>320</v>
      </c>
      <c r="M608" s="223"/>
      <c r="N608" s="357" t="s">
        <v>86</v>
      </c>
      <c r="O608" s="357" t="s">
        <v>86</v>
      </c>
      <c r="P608" s="357" t="s">
        <v>86</v>
      </c>
      <c r="Q608" s="357" t="s">
        <v>86</v>
      </c>
      <c r="R608" s="357" t="s">
        <v>86</v>
      </c>
      <c r="S608" s="137"/>
      <c r="T608" s="137"/>
      <c r="U608" s="137"/>
      <c r="V608" s="106"/>
      <c r="W608" s="106"/>
      <c r="X608" s="106"/>
      <c r="Y608" s="106"/>
      <c r="Z608" s="106"/>
      <c r="AA608" s="106"/>
      <c r="AB608" s="106"/>
      <c r="AC608" s="106"/>
      <c r="AD608" s="106"/>
      <c r="AE608" s="110"/>
      <c r="AF608" s="110"/>
      <c r="AG608" s="110"/>
    </row>
    <row r="609">
      <c r="A609" s="106"/>
      <c r="B609" s="127">
        <f t="shared" si="4"/>
        <v>606</v>
      </c>
      <c r="C609" s="229" t="s">
        <v>881</v>
      </c>
      <c r="D609" s="252" t="s">
        <v>759</v>
      </c>
      <c r="E609" s="230"/>
      <c r="F609" s="300"/>
      <c r="G609" s="230"/>
      <c r="H609" s="276" t="s">
        <v>1035</v>
      </c>
      <c r="I609" s="276" t="s">
        <v>1033</v>
      </c>
      <c r="J609" s="276" t="s">
        <v>173</v>
      </c>
      <c r="K609" s="263" t="s">
        <v>173</v>
      </c>
      <c r="L609" s="263" t="s">
        <v>173</v>
      </c>
      <c r="M609" s="223"/>
      <c r="N609" s="357" t="s">
        <v>86</v>
      </c>
      <c r="O609" s="357" t="s">
        <v>86</v>
      </c>
      <c r="P609" s="357" t="s">
        <v>86</v>
      </c>
      <c r="Q609" s="357" t="s">
        <v>86</v>
      </c>
      <c r="R609" s="357" t="s">
        <v>86</v>
      </c>
      <c r="S609" s="137"/>
      <c r="T609" s="137"/>
      <c r="U609" s="137"/>
      <c r="V609" s="106"/>
      <c r="W609" s="106"/>
      <c r="X609" s="106"/>
      <c r="Y609" s="106"/>
      <c r="Z609" s="106"/>
      <c r="AA609" s="106"/>
      <c r="AB609" s="106"/>
      <c r="AC609" s="106"/>
      <c r="AD609" s="106"/>
      <c r="AE609" s="110"/>
      <c r="AF609" s="110"/>
      <c r="AG609" s="110"/>
    </row>
    <row r="610">
      <c r="A610" s="106"/>
      <c r="B610" s="127">
        <f t="shared" si="4"/>
        <v>607</v>
      </c>
      <c r="C610" s="229" t="s">
        <v>881</v>
      </c>
      <c r="D610" s="252" t="s">
        <v>759</v>
      </c>
      <c r="E610" s="230"/>
      <c r="F610" s="300"/>
      <c r="G610" s="230"/>
      <c r="H610" s="276" t="s">
        <v>1032</v>
      </c>
      <c r="I610" s="276" t="s">
        <v>1036</v>
      </c>
      <c r="J610" s="276" t="s">
        <v>173</v>
      </c>
      <c r="K610" s="263" t="s">
        <v>173</v>
      </c>
      <c r="L610" s="263" t="s">
        <v>173</v>
      </c>
      <c r="M610" s="223"/>
      <c r="N610" s="357" t="s">
        <v>86</v>
      </c>
      <c r="O610" s="357" t="s">
        <v>86</v>
      </c>
      <c r="P610" s="357" t="s">
        <v>86</v>
      </c>
      <c r="Q610" s="357" t="s">
        <v>86</v>
      </c>
      <c r="R610" s="357" t="s">
        <v>86</v>
      </c>
      <c r="S610" s="137"/>
      <c r="T610" s="137"/>
      <c r="U610" s="137"/>
      <c r="V610" s="106"/>
      <c r="W610" s="106"/>
      <c r="X610" s="106"/>
      <c r="Y610" s="106"/>
      <c r="Z610" s="106"/>
      <c r="AA610" s="106"/>
      <c r="AB610" s="106"/>
      <c r="AC610" s="106"/>
      <c r="AD610" s="106"/>
      <c r="AE610" s="110"/>
      <c r="AF610" s="110"/>
      <c r="AG610" s="110"/>
    </row>
    <row r="611">
      <c r="A611" s="106"/>
      <c r="B611" s="127">
        <f t="shared" si="4"/>
        <v>608</v>
      </c>
      <c r="C611" s="229" t="s">
        <v>881</v>
      </c>
      <c r="D611" s="252" t="s">
        <v>759</v>
      </c>
      <c r="E611" s="230"/>
      <c r="F611" s="300"/>
      <c r="G611" s="239"/>
      <c r="H611" s="276" t="s">
        <v>1035</v>
      </c>
      <c r="I611" s="276" t="s">
        <v>1036</v>
      </c>
      <c r="J611" s="276" t="s">
        <v>173</v>
      </c>
      <c r="K611" s="263" t="s">
        <v>173</v>
      </c>
      <c r="L611" s="263" t="s">
        <v>173</v>
      </c>
      <c r="M611" s="223"/>
      <c r="N611" s="357" t="s">
        <v>86</v>
      </c>
      <c r="O611" s="357" t="s">
        <v>86</v>
      </c>
      <c r="P611" s="357" t="s">
        <v>86</v>
      </c>
      <c r="Q611" s="357" t="s">
        <v>86</v>
      </c>
      <c r="R611" s="357" t="s">
        <v>86</v>
      </c>
      <c r="S611" s="137"/>
      <c r="T611" s="137"/>
      <c r="U611" s="137"/>
      <c r="V611" s="106"/>
      <c r="W611" s="106"/>
      <c r="X611" s="106"/>
      <c r="Y611" s="106"/>
      <c r="Z611" s="106"/>
      <c r="AA611" s="106"/>
      <c r="AB611" s="106"/>
      <c r="AC611" s="106"/>
      <c r="AD611" s="106"/>
      <c r="AE611" s="110"/>
      <c r="AF611" s="110"/>
      <c r="AG611" s="110"/>
    </row>
    <row r="612">
      <c r="A612" s="106"/>
      <c r="B612" s="127">
        <f t="shared" si="4"/>
        <v>609</v>
      </c>
      <c r="C612" s="229" t="s">
        <v>881</v>
      </c>
      <c r="D612" s="252" t="s">
        <v>759</v>
      </c>
      <c r="E612" s="230"/>
      <c r="F612" s="300"/>
      <c r="G612" s="272" t="s">
        <v>1037</v>
      </c>
      <c r="H612" s="276">
        <v>1.0</v>
      </c>
      <c r="I612" s="276" t="s">
        <v>1038</v>
      </c>
      <c r="J612" s="276" t="s">
        <v>173</v>
      </c>
      <c r="K612" s="263" t="s">
        <v>173</v>
      </c>
      <c r="L612" s="263" t="s">
        <v>173</v>
      </c>
      <c r="M612" s="223"/>
      <c r="N612" s="357" t="s">
        <v>86</v>
      </c>
      <c r="O612" s="357" t="s">
        <v>86</v>
      </c>
      <c r="P612" s="357" t="s">
        <v>86</v>
      </c>
      <c r="Q612" s="357" t="s">
        <v>86</v>
      </c>
      <c r="R612" s="357" t="s">
        <v>86</v>
      </c>
      <c r="S612" s="137"/>
      <c r="T612" s="137"/>
      <c r="U612" s="137"/>
      <c r="V612" s="106"/>
      <c r="W612" s="106"/>
      <c r="X612" s="106"/>
      <c r="Y612" s="106"/>
      <c r="Z612" s="106"/>
      <c r="AA612" s="106"/>
      <c r="AB612" s="106"/>
      <c r="AC612" s="106"/>
      <c r="AD612" s="106"/>
      <c r="AE612" s="110"/>
      <c r="AF612" s="110"/>
      <c r="AG612" s="110"/>
    </row>
    <row r="613">
      <c r="A613" s="106"/>
      <c r="B613" s="127">
        <f t="shared" si="4"/>
        <v>610</v>
      </c>
      <c r="C613" s="229" t="s">
        <v>881</v>
      </c>
      <c r="D613" s="252" t="s">
        <v>759</v>
      </c>
      <c r="E613" s="230"/>
      <c r="F613" s="300"/>
      <c r="G613" s="230"/>
      <c r="H613" s="276">
        <v>2.0</v>
      </c>
      <c r="I613" s="278" t="s">
        <v>173</v>
      </c>
      <c r="J613" s="276" t="s">
        <v>173</v>
      </c>
      <c r="K613" s="263" t="s">
        <v>173</v>
      </c>
      <c r="L613" s="263" t="s">
        <v>173</v>
      </c>
      <c r="M613" s="223"/>
      <c r="N613" s="357" t="s">
        <v>86</v>
      </c>
      <c r="O613" s="357" t="s">
        <v>86</v>
      </c>
      <c r="P613" s="357" t="s">
        <v>86</v>
      </c>
      <c r="Q613" s="357" t="s">
        <v>86</v>
      </c>
      <c r="R613" s="357" t="s">
        <v>86</v>
      </c>
      <c r="S613" s="137"/>
      <c r="T613" s="137"/>
      <c r="U613" s="137"/>
      <c r="V613" s="106"/>
      <c r="W613" s="106"/>
      <c r="X613" s="106"/>
      <c r="Y613" s="106"/>
      <c r="Z613" s="106"/>
      <c r="AA613" s="106"/>
      <c r="AB613" s="106"/>
      <c r="AC613" s="106"/>
      <c r="AD613" s="106"/>
      <c r="AE613" s="110"/>
      <c r="AF613" s="110"/>
      <c r="AG613" s="110"/>
    </row>
    <row r="614">
      <c r="A614" s="106"/>
      <c r="B614" s="127">
        <f t="shared" si="4"/>
        <v>611</v>
      </c>
      <c r="C614" s="229" t="s">
        <v>881</v>
      </c>
      <c r="D614" s="252" t="s">
        <v>759</v>
      </c>
      <c r="E614" s="230"/>
      <c r="F614" s="300"/>
      <c r="G614" s="230"/>
      <c r="H614" s="276">
        <v>3.0</v>
      </c>
      <c r="I614" s="278" t="s">
        <v>173</v>
      </c>
      <c r="J614" s="276" t="s">
        <v>173</v>
      </c>
      <c r="K614" s="263" t="s">
        <v>173</v>
      </c>
      <c r="L614" s="263" t="s">
        <v>173</v>
      </c>
      <c r="M614" s="223"/>
      <c r="N614" s="357" t="s">
        <v>86</v>
      </c>
      <c r="O614" s="357" t="s">
        <v>86</v>
      </c>
      <c r="P614" s="357" t="s">
        <v>86</v>
      </c>
      <c r="Q614" s="357" t="s">
        <v>86</v>
      </c>
      <c r="R614" s="357" t="s">
        <v>86</v>
      </c>
      <c r="S614" s="137"/>
      <c r="T614" s="137"/>
      <c r="U614" s="137"/>
      <c r="V614" s="106"/>
      <c r="W614" s="106"/>
      <c r="X614" s="106"/>
      <c r="Y614" s="106"/>
      <c r="Z614" s="106"/>
      <c r="AA614" s="106"/>
      <c r="AB614" s="106"/>
      <c r="AC614" s="106"/>
      <c r="AD614" s="106"/>
      <c r="AE614" s="110"/>
      <c r="AF614" s="110"/>
      <c r="AG614" s="110"/>
    </row>
    <row r="615">
      <c r="A615" s="106"/>
      <c r="B615" s="127">
        <f t="shared" si="4"/>
        <v>612</v>
      </c>
      <c r="C615" s="229" t="s">
        <v>881</v>
      </c>
      <c r="D615" s="252" t="s">
        <v>759</v>
      </c>
      <c r="E615" s="230"/>
      <c r="F615" s="300"/>
      <c r="G615" s="230"/>
      <c r="H615" s="276">
        <v>4.0</v>
      </c>
      <c r="I615" s="278" t="s">
        <v>173</v>
      </c>
      <c r="J615" s="276" t="s">
        <v>173</v>
      </c>
      <c r="K615" s="263" t="s">
        <v>173</v>
      </c>
      <c r="L615" s="263" t="s">
        <v>173</v>
      </c>
      <c r="M615" s="223"/>
      <c r="N615" s="357" t="s">
        <v>86</v>
      </c>
      <c r="O615" s="357" t="s">
        <v>86</v>
      </c>
      <c r="P615" s="357" t="s">
        <v>86</v>
      </c>
      <c r="Q615" s="357" t="s">
        <v>86</v>
      </c>
      <c r="R615" s="357" t="s">
        <v>86</v>
      </c>
      <c r="S615" s="137"/>
      <c r="T615" s="137"/>
      <c r="U615" s="137"/>
      <c r="V615" s="106"/>
      <c r="W615" s="106"/>
      <c r="X615" s="106"/>
      <c r="Y615" s="106"/>
      <c r="Z615" s="106"/>
      <c r="AA615" s="106"/>
      <c r="AB615" s="106"/>
      <c r="AC615" s="106"/>
      <c r="AD615" s="106"/>
      <c r="AE615" s="110"/>
      <c r="AF615" s="110"/>
      <c r="AG615" s="110"/>
    </row>
    <row r="616">
      <c r="A616" s="106"/>
      <c r="B616" s="127">
        <f t="shared" si="4"/>
        <v>613</v>
      </c>
      <c r="C616" s="229" t="s">
        <v>881</v>
      </c>
      <c r="D616" s="252" t="s">
        <v>759</v>
      </c>
      <c r="E616" s="239"/>
      <c r="F616" s="301"/>
      <c r="G616" s="239"/>
      <c r="H616" s="276">
        <v>5.0</v>
      </c>
      <c r="I616" s="278" t="s">
        <v>173</v>
      </c>
      <c r="J616" s="276" t="s">
        <v>173</v>
      </c>
      <c r="K616" s="263" t="s">
        <v>173</v>
      </c>
      <c r="L616" s="263" t="s">
        <v>173</v>
      </c>
      <c r="M616" s="223"/>
      <c r="N616" s="357" t="s">
        <v>86</v>
      </c>
      <c r="O616" s="357" t="s">
        <v>86</v>
      </c>
      <c r="P616" s="357" t="s">
        <v>86</v>
      </c>
      <c r="Q616" s="357" t="s">
        <v>86</v>
      </c>
      <c r="R616" s="357" t="s">
        <v>86</v>
      </c>
      <c r="S616" s="137"/>
      <c r="T616" s="137"/>
      <c r="U616" s="137"/>
      <c r="V616" s="106"/>
      <c r="W616" s="106"/>
      <c r="X616" s="106"/>
      <c r="Y616" s="106"/>
      <c r="Z616" s="106"/>
      <c r="AA616" s="106"/>
      <c r="AB616" s="106"/>
      <c r="AC616" s="106"/>
      <c r="AD616" s="106"/>
      <c r="AE616" s="110"/>
      <c r="AF616" s="110"/>
      <c r="AG616" s="110"/>
    </row>
    <row r="617">
      <c r="A617" s="106"/>
      <c r="B617" s="127">
        <f t="shared" si="4"/>
        <v>614</v>
      </c>
      <c r="C617" s="229" t="s">
        <v>881</v>
      </c>
      <c r="D617" s="252" t="s">
        <v>759</v>
      </c>
      <c r="E617" s="272" t="s">
        <v>863</v>
      </c>
      <c r="F617" s="324" t="s">
        <v>944</v>
      </c>
      <c r="G617" s="233"/>
      <c r="H617" s="233"/>
      <c r="I617" s="233"/>
      <c r="J617" s="233"/>
      <c r="K617" s="263" t="s">
        <v>173</v>
      </c>
      <c r="L617" s="263" t="s">
        <v>173</v>
      </c>
      <c r="M617" s="223"/>
      <c r="N617" s="357" t="s">
        <v>86</v>
      </c>
      <c r="O617" s="357" t="s">
        <v>86</v>
      </c>
      <c r="P617" s="357" t="s">
        <v>86</v>
      </c>
      <c r="Q617" s="357" t="s">
        <v>86</v>
      </c>
      <c r="R617" s="357" t="s">
        <v>86</v>
      </c>
      <c r="S617" s="137"/>
      <c r="T617" s="137"/>
      <c r="U617" s="137"/>
      <c r="V617" s="106"/>
      <c r="W617" s="106"/>
      <c r="X617" s="106"/>
      <c r="Y617" s="106"/>
      <c r="Z617" s="106"/>
      <c r="AA617" s="106"/>
      <c r="AB617" s="106"/>
      <c r="AC617" s="106"/>
      <c r="AD617" s="106"/>
      <c r="AE617" s="110"/>
      <c r="AF617" s="110"/>
      <c r="AG617" s="110"/>
    </row>
    <row r="618">
      <c r="A618" s="106"/>
      <c r="B618" s="127">
        <f t="shared" si="4"/>
        <v>615</v>
      </c>
      <c r="C618" s="229" t="s">
        <v>881</v>
      </c>
      <c r="D618" s="252" t="s">
        <v>759</v>
      </c>
      <c r="E618" s="230"/>
      <c r="F618" s="305" t="s">
        <v>942</v>
      </c>
      <c r="G618" s="233"/>
      <c r="H618" s="233"/>
      <c r="I618" s="233"/>
      <c r="J618" s="233"/>
      <c r="K618" s="263" t="s">
        <v>173</v>
      </c>
      <c r="L618" s="263" t="s">
        <v>173</v>
      </c>
      <c r="M618" s="223"/>
      <c r="N618" s="357" t="s">
        <v>86</v>
      </c>
      <c r="O618" s="357" t="s">
        <v>86</v>
      </c>
      <c r="P618" s="357" t="s">
        <v>86</v>
      </c>
      <c r="Q618" s="357" t="s">
        <v>86</v>
      </c>
      <c r="R618" s="357" t="s">
        <v>86</v>
      </c>
      <c r="S618" s="137"/>
      <c r="T618" s="137"/>
      <c r="U618" s="137"/>
      <c r="V618" s="106"/>
      <c r="W618" s="106"/>
      <c r="X618" s="106"/>
      <c r="Y618" s="106"/>
      <c r="Z618" s="106"/>
      <c r="AA618" s="106"/>
      <c r="AB618" s="106"/>
      <c r="AC618" s="106"/>
      <c r="AD618" s="106"/>
      <c r="AE618" s="110"/>
      <c r="AF618" s="110"/>
      <c r="AG618" s="110"/>
    </row>
    <row r="619">
      <c r="A619" s="106"/>
      <c r="B619" s="127">
        <f t="shared" si="4"/>
        <v>616</v>
      </c>
      <c r="C619" s="229" t="s">
        <v>881</v>
      </c>
      <c r="D619" s="252" t="s">
        <v>759</v>
      </c>
      <c r="E619" s="297" t="s">
        <v>1039</v>
      </c>
      <c r="F619" s="331" t="s">
        <v>652</v>
      </c>
      <c r="G619" s="259" t="s">
        <v>779</v>
      </c>
      <c r="H619" s="224"/>
      <c r="I619" s="224"/>
      <c r="J619" s="224"/>
      <c r="K619" s="254" t="s">
        <v>1040</v>
      </c>
      <c r="L619" s="254" t="s">
        <v>1041</v>
      </c>
      <c r="M619" s="223"/>
      <c r="N619" s="357" t="s">
        <v>86</v>
      </c>
      <c r="O619" s="357" t="s">
        <v>86</v>
      </c>
      <c r="P619" s="357" t="s">
        <v>86</v>
      </c>
      <c r="Q619" s="357" t="s">
        <v>86</v>
      </c>
      <c r="R619" s="357" t="s">
        <v>86</v>
      </c>
      <c r="S619" s="137"/>
      <c r="T619" s="137"/>
      <c r="U619" s="137"/>
      <c r="V619" s="106"/>
      <c r="W619" s="106"/>
      <c r="X619" s="106"/>
      <c r="Y619" s="106"/>
      <c r="Z619" s="106"/>
      <c r="AA619" s="106"/>
      <c r="AB619" s="106"/>
      <c r="AC619" s="106"/>
      <c r="AD619" s="106"/>
      <c r="AE619" s="110"/>
      <c r="AF619" s="110"/>
      <c r="AG619" s="110"/>
    </row>
    <row r="620">
      <c r="A620" s="106"/>
      <c r="B620" s="127">
        <f t="shared" si="4"/>
        <v>617</v>
      </c>
      <c r="C620" s="229" t="s">
        <v>881</v>
      </c>
      <c r="D620" s="252" t="s">
        <v>759</v>
      </c>
      <c r="E620" s="230"/>
      <c r="F620" s="332"/>
      <c r="G620" s="259" t="s">
        <v>1042</v>
      </c>
      <c r="H620" s="224"/>
      <c r="I620" s="224"/>
      <c r="J620" s="224"/>
      <c r="K620" s="263" t="s">
        <v>173</v>
      </c>
      <c r="L620" s="263" t="s">
        <v>173</v>
      </c>
      <c r="M620" s="223"/>
      <c r="N620" s="357" t="s">
        <v>86</v>
      </c>
      <c r="O620" s="357" t="s">
        <v>86</v>
      </c>
      <c r="P620" s="357" t="s">
        <v>86</v>
      </c>
      <c r="Q620" s="357" t="s">
        <v>86</v>
      </c>
      <c r="R620" s="357" t="s">
        <v>86</v>
      </c>
      <c r="S620" s="137"/>
      <c r="T620" s="137"/>
      <c r="U620" s="137"/>
      <c r="V620" s="106"/>
      <c r="W620" s="106"/>
      <c r="X620" s="106"/>
      <c r="Y620" s="106"/>
      <c r="Z620" s="106"/>
      <c r="AA620" s="106"/>
      <c r="AB620" s="106"/>
      <c r="AC620" s="106"/>
      <c r="AD620" s="106"/>
      <c r="AE620" s="110"/>
      <c r="AF620" s="110"/>
      <c r="AG620" s="110"/>
    </row>
    <row r="621">
      <c r="A621" s="106"/>
      <c r="B621" s="127">
        <f t="shared" si="4"/>
        <v>618</v>
      </c>
      <c r="C621" s="229" t="s">
        <v>881</v>
      </c>
      <c r="D621" s="252" t="s">
        <v>759</v>
      </c>
      <c r="E621" s="230"/>
      <c r="F621" s="332"/>
      <c r="G621" s="259" t="s">
        <v>1043</v>
      </c>
      <c r="H621" s="224"/>
      <c r="I621" s="224"/>
      <c r="J621" s="224"/>
      <c r="K621" s="263" t="s">
        <v>173</v>
      </c>
      <c r="L621" s="263" t="s">
        <v>173</v>
      </c>
      <c r="M621" s="223"/>
      <c r="N621" s="357" t="s">
        <v>86</v>
      </c>
      <c r="O621" s="357" t="s">
        <v>86</v>
      </c>
      <c r="P621" s="357" t="s">
        <v>86</v>
      </c>
      <c r="Q621" s="357" t="s">
        <v>86</v>
      </c>
      <c r="R621" s="357" t="s">
        <v>86</v>
      </c>
      <c r="S621" s="137"/>
      <c r="T621" s="137"/>
      <c r="U621" s="137"/>
      <c r="V621" s="106"/>
      <c r="W621" s="106"/>
      <c r="X621" s="106"/>
      <c r="Y621" s="106"/>
      <c r="Z621" s="106"/>
      <c r="AA621" s="106"/>
      <c r="AB621" s="106"/>
      <c r="AC621" s="106"/>
      <c r="AD621" s="106"/>
      <c r="AE621" s="110"/>
      <c r="AF621" s="110"/>
      <c r="AG621" s="110"/>
    </row>
    <row r="622">
      <c r="A622" s="106"/>
      <c r="B622" s="127">
        <f t="shared" si="4"/>
        <v>619</v>
      </c>
      <c r="C622" s="229" t="s">
        <v>881</v>
      </c>
      <c r="D622" s="252" t="s">
        <v>759</v>
      </c>
      <c r="E622" s="230"/>
      <c r="F622" s="332"/>
      <c r="G622" s="259" t="s">
        <v>1044</v>
      </c>
      <c r="H622" s="224"/>
      <c r="I622" s="224"/>
      <c r="J622" s="224"/>
      <c r="K622" s="263" t="s">
        <v>173</v>
      </c>
      <c r="L622" s="263" t="s">
        <v>173</v>
      </c>
      <c r="M622" s="223"/>
      <c r="N622" s="357" t="s">
        <v>86</v>
      </c>
      <c r="O622" s="357" t="s">
        <v>86</v>
      </c>
      <c r="P622" s="357" t="s">
        <v>86</v>
      </c>
      <c r="Q622" s="357" t="s">
        <v>86</v>
      </c>
      <c r="R622" s="357" t="s">
        <v>86</v>
      </c>
      <c r="S622" s="137"/>
      <c r="T622" s="137"/>
      <c r="U622" s="137"/>
      <c r="V622" s="106"/>
      <c r="W622" s="106"/>
      <c r="X622" s="106"/>
      <c r="Y622" s="106"/>
      <c r="Z622" s="106"/>
      <c r="AA622" s="106"/>
      <c r="AB622" s="106"/>
      <c r="AC622" s="106"/>
      <c r="AD622" s="106"/>
      <c r="AE622" s="110"/>
      <c r="AF622" s="110"/>
      <c r="AG622" s="110"/>
    </row>
    <row r="623">
      <c r="A623" s="106"/>
      <c r="B623" s="127">
        <f t="shared" si="4"/>
        <v>620</v>
      </c>
      <c r="C623" s="229" t="s">
        <v>881</v>
      </c>
      <c r="D623" s="252" t="s">
        <v>759</v>
      </c>
      <c r="E623" s="230"/>
      <c r="F623" s="332"/>
      <c r="G623" s="259" t="s">
        <v>1045</v>
      </c>
      <c r="H623" s="224"/>
      <c r="I623" s="224"/>
      <c r="J623" s="224"/>
      <c r="K623" s="263" t="s">
        <v>173</v>
      </c>
      <c r="L623" s="263" t="s">
        <v>173</v>
      </c>
      <c r="M623" s="223"/>
      <c r="N623" s="357" t="s">
        <v>86</v>
      </c>
      <c r="O623" s="357" t="s">
        <v>86</v>
      </c>
      <c r="P623" s="357" t="s">
        <v>86</v>
      </c>
      <c r="Q623" s="357" t="s">
        <v>86</v>
      </c>
      <c r="R623" s="357" t="s">
        <v>86</v>
      </c>
      <c r="S623" s="137"/>
      <c r="T623" s="137"/>
      <c r="U623" s="137"/>
      <c r="V623" s="106"/>
      <c r="W623" s="106"/>
      <c r="X623" s="106"/>
      <c r="Y623" s="106"/>
      <c r="Z623" s="106"/>
      <c r="AA623" s="106"/>
      <c r="AB623" s="106"/>
      <c r="AC623" s="106"/>
      <c r="AD623" s="106"/>
      <c r="AE623" s="110"/>
      <c r="AF623" s="110"/>
      <c r="AG623" s="110"/>
    </row>
    <row r="624">
      <c r="A624" s="106"/>
      <c r="B624" s="127">
        <f t="shared" si="4"/>
        <v>621</v>
      </c>
      <c r="C624" s="229" t="s">
        <v>881</v>
      </c>
      <c r="D624" s="252" t="s">
        <v>759</v>
      </c>
      <c r="E624" s="230"/>
      <c r="F624" s="332"/>
      <c r="G624" s="259" t="s">
        <v>1046</v>
      </c>
      <c r="H624" s="224"/>
      <c r="I624" s="224"/>
      <c r="J624" s="224"/>
      <c r="K624" s="263" t="s">
        <v>173</v>
      </c>
      <c r="L624" s="263" t="s">
        <v>173</v>
      </c>
      <c r="M624" s="223"/>
      <c r="N624" s="357" t="s">
        <v>86</v>
      </c>
      <c r="O624" s="357" t="s">
        <v>86</v>
      </c>
      <c r="P624" s="357" t="s">
        <v>86</v>
      </c>
      <c r="Q624" s="357" t="s">
        <v>86</v>
      </c>
      <c r="R624" s="357" t="s">
        <v>86</v>
      </c>
      <c r="S624" s="137"/>
      <c r="T624" s="137"/>
      <c r="U624" s="137"/>
      <c r="V624" s="106"/>
      <c r="W624" s="106"/>
      <c r="X624" s="106"/>
      <c r="Y624" s="106"/>
      <c r="Z624" s="106"/>
      <c r="AA624" s="106"/>
      <c r="AB624" s="106"/>
      <c r="AC624" s="106"/>
      <c r="AD624" s="106"/>
      <c r="AE624" s="110"/>
      <c r="AF624" s="110"/>
      <c r="AG624" s="110"/>
    </row>
    <row r="625">
      <c r="A625" s="106"/>
      <c r="B625" s="127">
        <f t="shared" si="4"/>
        <v>622</v>
      </c>
      <c r="C625" s="229" t="s">
        <v>881</v>
      </c>
      <c r="D625" s="252" t="s">
        <v>759</v>
      </c>
      <c r="E625" s="230"/>
      <c r="F625" s="333"/>
      <c r="G625" s="317" t="s">
        <v>1047</v>
      </c>
      <c r="H625" s="224"/>
      <c r="I625" s="224"/>
      <c r="J625" s="224"/>
      <c r="K625" s="263" t="s">
        <v>173</v>
      </c>
      <c r="L625" s="263" t="s">
        <v>173</v>
      </c>
      <c r="M625" s="223"/>
      <c r="N625" s="357" t="s">
        <v>86</v>
      </c>
      <c r="O625" s="357" t="s">
        <v>86</v>
      </c>
      <c r="P625" s="357" t="s">
        <v>86</v>
      </c>
      <c r="Q625" s="357" t="s">
        <v>86</v>
      </c>
      <c r="R625" s="357" t="s">
        <v>86</v>
      </c>
      <c r="S625" s="137"/>
      <c r="T625" s="137"/>
      <c r="U625" s="137"/>
      <c r="V625" s="106"/>
      <c r="W625" s="106"/>
      <c r="X625" s="106"/>
      <c r="Y625" s="106"/>
      <c r="Z625" s="106"/>
      <c r="AA625" s="106"/>
      <c r="AB625" s="106"/>
      <c r="AC625" s="106"/>
      <c r="AD625" s="106"/>
      <c r="AE625" s="110"/>
      <c r="AF625" s="110"/>
      <c r="AG625" s="110"/>
    </row>
    <row r="626">
      <c r="A626" s="106"/>
      <c r="B626" s="127">
        <f t="shared" si="4"/>
        <v>623</v>
      </c>
      <c r="C626" s="229" t="s">
        <v>881</v>
      </c>
      <c r="D626" s="252" t="s">
        <v>759</v>
      </c>
      <c r="E626" s="261"/>
      <c r="F626" s="257" t="s">
        <v>655</v>
      </c>
      <c r="G626" s="259" t="s">
        <v>779</v>
      </c>
      <c r="H626" s="224"/>
      <c r="I626" s="224"/>
      <c r="J626" s="224"/>
      <c r="K626" s="263" t="s">
        <v>173</v>
      </c>
      <c r="L626" s="263" t="s">
        <v>173</v>
      </c>
      <c r="M626" s="223"/>
      <c r="N626" s="357" t="s">
        <v>86</v>
      </c>
      <c r="O626" s="357" t="s">
        <v>86</v>
      </c>
      <c r="P626" s="357" t="s">
        <v>86</v>
      </c>
      <c r="Q626" s="357" t="s">
        <v>86</v>
      </c>
      <c r="R626" s="357" t="s">
        <v>86</v>
      </c>
      <c r="S626" s="137"/>
      <c r="T626" s="137"/>
      <c r="U626" s="137"/>
      <c r="V626" s="106"/>
      <c r="W626" s="106"/>
      <c r="X626" s="106"/>
      <c r="Y626" s="106"/>
      <c r="Z626" s="106"/>
      <c r="AA626" s="106"/>
      <c r="AB626" s="106"/>
      <c r="AC626" s="106"/>
      <c r="AD626" s="106"/>
      <c r="AE626" s="110"/>
      <c r="AF626" s="110"/>
      <c r="AG626" s="110"/>
    </row>
    <row r="627">
      <c r="A627" s="106"/>
      <c r="B627" s="127">
        <f t="shared" si="4"/>
        <v>624</v>
      </c>
      <c r="C627" s="229" t="s">
        <v>881</v>
      </c>
      <c r="D627" s="252" t="s">
        <v>759</v>
      </c>
      <c r="E627" s="261"/>
      <c r="F627" s="334"/>
      <c r="G627" s="259" t="s">
        <v>1042</v>
      </c>
      <c r="H627" s="224"/>
      <c r="I627" s="224"/>
      <c r="J627" s="224"/>
      <c r="K627" s="263" t="s">
        <v>173</v>
      </c>
      <c r="L627" s="263" t="s">
        <v>173</v>
      </c>
      <c r="M627" s="223"/>
      <c r="N627" s="357" t="s">
        <v>86</v>
      </c>
      <c r="O627" s="357" t="s">
        <v>86</v>
      </c>
      <c r="P627" s="357" t="s">
        <v>86</v>
      </c>
      <c r="Q627" s="357" t="s">
        <v>86</v>
      </c>
      <c r="R627" s="357" t="s">
        <v>86</v>
      </c>
      <c r="S627" s="137"/>
      <c r="T627" s="137"/>
      <c r="U627" s="137"/>
      <c r="V627" s="106"/>
      <c r="W627" s="106"/>
      <c r="X627" s="106"/>
      <c r="Y627" s="106"/>
      <c r="Z627" s="106"/>
      <c r="AA627" s="106"/>
      <c r="AB627" s="106"/>
      <c r="AC627" s="106"/>
      <c r="AD627" s="106"/>
      <c r="AE627" s="110"/>
      <c r="AF627" s="110"/>
      <c r="AG627" s="110"/>
    </row>
    <row r="628">
      <c r="A628" s="106"/>
      <c r="B628" s="127">
        <f t="shared" si="4"/>
        <v>625</v>
      </c>
      <c r="C628" s="229" t="s">
        <v>881</v>
      </c>
      <c r="D628" s="252" t="s">
        <v>759</v>
      </c>
      <c r="E628" s="261"/>
      <c r="F628" s="334"/>
      <c r="G628" s="259" t="s">
        <v>1043</v>
      </c>
      <c r="H628" s="224"/>
      <c r="I628" s="224"/>
      <c r="J628" s="224"/>
      <c r="K628" s="263" t="s">
        <v>173</v>
      </c>
      <c r="L628" s="263" t="s">
        <v>173</v>
      </c>
      <c r="M628" s="223"/>
      <c r="N628" s="357" t="s">
        <v>86</v>
      </c>
      <c r="O628" s="357" t="s">
        <v>86</v>
      </c>
      <c r="P628" s="357" t="s">
        <v>86</v>
      </c>
      <c r="Q628" s="357" t="s">
        <v>86</v>
      </c>
      <c r="R628" s="357" t="s">
        <v>86</v>
      </c>
      <c r="S628" s="137"/>
      <c r="T628" s="137"/>
      <c r="U628" s="137"/>
      <c r="V628" s="106"/>
      <c r="W628" s="106"/>
      <c r="X628" s="106"/>
      <c r="Y628" s="106"/>
      <c r="Z628" s="106"/>
      <c r="AA628" s="106"/>
      <c r="AB628" s="106"/>
      <c r="AC628" s="106"/>
      <c r="AD628" s="106"/>
      <c r="AE628" s="110"/>
      <c r="AF628" s="110"/>
      <c r="AG628" s="110"/>
    </row>
    <row r="629">
      <c r="A629" s="106"/>
      <c r="B629" s="127">
        <f t="shared" si="4"/>
        <v>626</v>
      </c>
      <c r="C629" s="229" t="s">
        <v>881</v>
      </c>
      <c r="D629" s="252" t="s">
        <v>759</v>
      </c>
      <c r="E629" s="261"/>
      <c r="F629" s="334"/>
      <c r="G629" s="259" t="s">
        <v>1044</v>
      </c>
      <c r="H629" s="224"/>
      <c r="I629" s="224"/>
      <c r="J629" s="224"/>
      <c r="K629" s="263" t="s">
        <v>173</v>
      </c>
      <c r="L629" s="263" t="s">
        <v>173</v>
      </c>
      <c r="M629" s="223"/>
      <c r="N629" s="357" t="s">
        <v>86</v>
      </c>
      <c r="O629" s="357" t="s">
        <v>86</v>
      </c>
      <c r="P629" s="357" t="s">
        <v>86</v>
      </c>
      <c r="Q629" s="357" t="s">
        <v>86</v>
      </c>
      <c r="R629" s="357" t="s">
        <v>86</v>
      </c>
      <c r="S629" s="137"/>
      <c r="T629" s="137"/>
      <c r="U629" s="137"/>
      <c r="V629" s="106"/>
      <c r="W629" s="106"/>
      <c r="X629" s="106"/>
      <c r="Y629" s="106"/>
      <c r="Z629" s="106"/>
      <c r="AA629" s="106"/>
      <c r="AB629" s="106"/>
      <c r="AC629" s="106"/>
      <c r="AD629" s="106"/>
      <c r="AE629" s="110"/>
      <c r="AF629" s="110"/>
      <c r="AG629" s="110"/>
    </row>
    <row r="630">
      <c r="A630" s="106"/>
      <c r="B630" s="127">
        <f t="shared" si="4"/>
        <v>627</v>
      </c>
      <c r="C630" s="229" t="s">
        <v>881</v>
      </c>
      <c r="D630" s="252" t="s">
        <v>759</v>
      </c>
      <c r="E630" s="261"/>
      <c r="F630" s="334"/>
      <c r="G630" s="259" t="s">
        <v>1045</v>
      </c>
      <c r="H630" s="224"/>
      <c r="I630" s="224"/>
      <c r="J630" s="224"/>
      <c r="K630" s="263" t="s">
        <v>173</v>
      </c>
      <c r="L630" s="263" t="s">
        <v>173</v>
      </c>
      <c r="M630" s="223"/>
      <c r="N630" s="357" t="s">
        <v>86</v>
      </c>
      <c r="O630" s="357" t="s">
        <v>86</v>
      </c>
      <c r="P630" s="357" t="s">
        <v>86</v>
      </c>
      <c r="Q630" s="357" t="s">
        <v>86</v>
      </c>
      <c r="R630" s="357" t="s">
        <v>86</v>
      </c>
      <c r="S630" s="137"/>
      <c r="T630" s="137"/>
      <c r="U630" s="137"/>
      <c r="V630" s="106"/>
      <c r="W630" s="106"/>
      <c r="X630" s="106"/>
      <c r="Y630" s="106"/>
      <c r="Z630" s="106"/>
      <c r="AA630" s="106"/>
      <c r="AB630" s="106"/>
      <c r="AC630" s="106"/>
      <c r="AD630" s="106"/>
      <c r="AE630" s="110"/>
      <c r="AF630" s="110"/>
      <c r="AG630" s="110"/>
    </row>
    <row r="631">
      <c r="A631" s="106"/>
      <c r="B631" s="127">
        <f t="shared" si="4"/>
        <v>628</v>
      </c>
      <c r="C631" s="229" t="s">
        <v>881</v>
      </c>
      <c r="D631" s="252" t="s">
        <v>759</v>
      </c>
      <c r="E631" s="261"/>
      <c r="F631" s="334"/>
      <c r="G631" s="259" t="s">
        <v>1046</v>
      </c>
      <c r="H631" s="224"/>
      <c r="I631" s="224"/>
      <c r="J631" s="224"/>
      <c r="K631" s="263" t="s">
        <v>173</v>
      </c>
      <c r="L631" s="263" t="s">
        <v>173</v>
      </c>
      <c r="M631" s="223"/>
      <c r="N631" s="357" t="s">
        <v>86</v>
      </c>
      <c r="O631" s="357" t="s">
        <v>86</v>
      </c>
      <c r="P631" s="357" t="s">
        <v>86</v>
      </c>
      <c r="Q631" s="357" t="s">
        <v>86</v>
      </c>
      <c r="R631" s="357" t="s">
        <v>86</v>
      </c>
      <c r="S631" s="137"/>
      <c r="T631" s="137"/>
      <c r="U631" s="137"/>
      <c r="V631" s="106"/>
      <c r="W631" s="106"/>
      <c r="X631" s="106"/>
      <c r="Y631" s="106"/>
      <c r="Z631" s="106"/>
      <c r="AA631" s="106"/>
      <c r="AB631" s="106"/>
      <c r="AC631" s="106"/>
      <c r="AD631" s="106"/>
      <c r="AE631" s="110"/>
      <c r="AF631" s="110"/>
      <c r="AG631" s="110"/>
    </row>
    <row r="632">
      <c r="A632" s="106"/>
      <c r="B632" s="127">
        <f t="shared" si="4"/>
        <v>629</v>
      </c>
      <c r="C632" s="229" t="s">
        <v>881</v>
      </c>
      <c r="D632" s="252" t="s">
        <v>759</v>
      </c>
      <c r="E632" s="261"/>
      <c r="F632" s="335"/>
      <c r="G632" s="317" t="s">
        <v>1047</v>
      </c>
      <c r="H632" s="224"/>
      <c r="I632" s="224"/>
      <c r="J632" s="224"/>
      <c r="K632" s="263" t="s">
        <v>173</v>
      </c>
      <c r="L632" s="263" t="s">
        <v>173</v>
      </c>
      <c r="M632" s="223"/>
      <c r="N632" s="357" t="s">
        <v>86</v>
      </c>
      <c r="O632" s="357" t="s">
        <v>86</v>
      </c>
      <c r="P632" s="357" t="s">
        <v>86</v>
      </c>
      <c r="Q632" s="357" t="s">
        <v>86</v>
      </c>
      <c r="R632" s="357" t="s">
        <v>86</v>
      </c>
      <c r="S632" s="137"/>
      <c r="T632" s="137"/>
      <c r="U632" s="137"/>
      <c r="V632" s="106"/>
      <c r="W632" s="106"/>
      <c r="X632" s="106"/>
      <c r="Y632" s="106"/>
      <c r="Z632" s="106"/>
      <c r="AA632" s="106"/>
      <c r="AB632" s="106"/>
      <c r="AC632" s="106"/>
      <c r="AD632" s="106"/>
      <c r="AE632" s="110"/>
      <c r="AF632" s="110"/>
      <c r="AG632" s="110"/>
    </row>
    <row r="633">
      <c r="A633" s="106"/>
      <c r="B633" s="127">
        <f t="shared" si="4"/>
        <v>630</v>
      </c>
      <c r="C633" s="229" t="s">
        <v>881</v>
      </c>
      <c r="D633" s="252" t="s">
        <v>759</v>
      </c>
      <c r="E633" s="261"/>
      <c r="F633" s="334" t="s">
        <v>1048</v>
      </c>
      <c r="G633" s="259" t="s">
        <v>779</v>
      </c>
      <c r="H633" s="224"/>
      <c r="I633" s="224"/>
      <c r="J633" s="224"/>
      <c r="K633" s="263" t="s">
        <v>173</v>
      </c>
      <c r="L633" s="263" t="s">
        <v>173</v>
      </c>
      <c r="M633" s="223"/>
      <c r="N633" s="357" t="s">
        <v>86</v>
      </c>
      <c r="O633" s="357" t="s">
        <v>86</v>
      </c>
      <c r="P633" s="357" t="s">
        <v>86</v>
      </c>
      <c r="Q633" s="357" t="s">
        <v>86</v>
      </c>
      <c r="R633" s="357" t="s">
        <v>86</v>
      </c>
      <c r="S633" s="137"/>
      <c r="T633" s="137"/>
      <c r="U633" s="137"/>
      <c r="V633" s="106"/>
      <c r="W633" s="106"/>
      <c r="X633" s="106"/>
      <c r="Y633" s="106"/>
      <c r="Z633" s="106"/>
      <c r="AA633" s="106"/>
      <c r="AB633" s="106"/>
      <c r="AC633" s="106"/>
      <c r="AD633" s="106"/>
      <c r="AE633" s="110"/>
      <c r="AF633" s="110"/>
      <c r="AG633" s="110"/>
    </row>
    <row r="634">
      <c r="A634" s="106"/>
      <c r="B634" s="127">
        <f t="shared" si="4"/>
        <v>631</v>
      </c>
      <c r="C634" s="229" t="s">
        <v>881</v>
      </c>
      <c r="D634" s="252" t="s">
        <v>759</v>
      </c>
      <c r="E634" s="261"/>
      <c r="F634" s="334"/>
      <c r="G634" s="259" t="s">
        <v>1042</v>
      </c>
      <c r="H634" s="224"/>
      <c r="I634" s="224"/>
      <c r="J634" s="224"/>
      <c r="K634" s="263" t="s">
        <v>173</v>
      </c>
      <c r="L634" s="263" t="s">
        <v>173</v>
      </c>
      <c r="M634" s="223"/>
      <c r="N634" s="357" t="s">
        <v>86</v>
      </c>
      <c r="O634" s="357" t="s">
        <v>86</v>
      </c>
      <c r="P634" s="357" t="s">
        <v>86</v>
      </c>
      <c r="Q634" s="357" t="s">
        <v>86</v>
      </c>
      <c r="R634" s="357" t="s">
        <v>86</v>
      </c>
      <c r="S634" s="137"/>
      <c r="T634" s="137"/>
      <c r="U634" s="137"/>
      <c r="V634" s="106"/>
      <c r="W634" s="106"/>
      <c r="X634" s="106"/>
      <c r="Y634" s="106"/>
      <c r="Z634" s="106"/>
      <c r="AA634" s="106"/>
      <c r="AB634" s="106"/>
      <c r="AC634" s="106"/>
      <c r="AD634" s="106"/>
      <c r="AE634" s="110"/>
      <c r="AF634" s="110"/>
      <c r="AG634" s="110"/>
    </row>
    <row r="635">
      <c r="A635" s="106"/>
      <c r="B635" s="127">
        <f t="shared" si="4"/>
        <v>632</v>
      </c>
      <c r="C635" s="229" t="s">
        <v>881</v>
      </c>
      <c r="D635" s="252" t="s">
        <v>759</v>
      </c>
      <c r="E635" s="261"/>
      <c r="F635" s="334"/>
      <c r="G635" s="259" t="s">
        <v>1043</v>
      </c>
      <c r="H635" s="224"/>
      <c r="I635" s="224"/>
      <c r="J635" s="224"/>
      <c r="K635" s="263" t="s">
        <v>173</v>
      </c>
      <c r="L635" s="263" t="s">
        <v>173</v>
      </c>
      <c r="M635" s="223"/>
      <c r="N635" s="357" t="s">
        <v>86</v>
      </c>
      <c r="O635" s="357" t="s">
        <v>86</v>
      </c>
      <c r="P635" s="357" t="s">
        <v>86</v>
      </c>
      <c r="Q635" s="357" t="s">
        <v>86</v>
      </c>
      <c r="R635" s="357" t="s">
        <v>86</v>
      </c>
      <c r="S635" s="137"/>
      <c r="T635" s="137"/>
      <c r="U635" s="137"/>
      <c r="V635" s="106"/>
      <c r="W635" s="106"/>
      <c r="X635" s="106"/>
      <c r="Y635" s="106"/>
      <c r="Z635" s="106"/>
      <c r="AA635" s="106"/>
      <c r="AB635" s="106"/>
      <c r="AC635" s="106"/>
      <c r="AD635" s="106"/>
      <c r="AE635" s="110"/>
      <c r="AF635" s="110"/>
      <c r="AG635" s="110"/>
    </row>
    <row r="636">
      <c r="A636" s="106"/>
      <c r="B636" s="127">
        <f t="shared" si="4"/>
        <v>633</v>
      </c>
      <c r="C636" s="229" t="s">
        <v>881</v>
      </c>
      <c r="D636" s="252" t="s">
        <v>759</v>
      </c>
      <c r="E636" s="261"/>
      <c r="F636" s="334"/>
      <c r="G636" s="259" t="s">
        <v>1044</v>
      </c>
      <c r="H636" s="224"/>
      <c r="I636" s="224"/>
      <c r="J636" s="224"/>
      <c r="K636" s="263" t="s">
        <v>173</v>
      </c>
      <c r="L636" s="263" t="s">
        <v>173</v>
      </c>
      <c r="M636" s="223"/>
      <c r="N636" s="357" t="s">
        <v>86</v>
      </c>
      <c r="O636" s="357" t="s">
        <v>86</v>
      </c>
      <c r="P636" s="357" t="s">
        <v>86</v>
      </c>
      <c r="Q636" s="357" t="s">
        <v>86</v>
      </c>
      <c r="R636" s="357" t="s">
        <v>86</v>
      </c>
      <c r="S636" s="137"/>
      <c r="T636" s="137"/>
      <c r="U636" s="137"/>
      <c r="V636" s="106"/>
      <c r="W636" s="106"/>
      <c r="X636" s="106"/>
      <c r="Y636" s="106"/>
      <c r="Z636" s="106"/>
      <c r="AA636" s="106"/>
      <c r="AB636" s="106"/>
      <c r="AC636" s="106"/>
      <c r="AD636" s="106"/>
      <c r="AE636" s="110"/>
      <c r="AF636" s="110"/>
      <c r="AG636" s="110"/>
    </row>
    <row r="637">
      <c r="A637" s="106"/>
      <c r="B637" s="127">
        <f t="shared" si="4"/>
        <v>634</v>
      </c>
      <c r="C637" s="229" t="s">
        <v>881</v>
      </c>
      <c r="D637" s="252" t="s">
        <v>759</v>
      </c>
      <c r="E637" s="261"/>
      <c r="F637" s="334"/>
      <c r="G637" s="259" t="s">
        <v>1045</v>
      </c>
      <c r="H637" s="224"/>
      <c r="I637" s="224"/>
      <c r="J637" s="224"/>
      <c r="K637" s="263" t="s">
        <v>173</v>
      </c>
      <c r="L637" s="263" t="s">
        <v>173</v>
      </c>
      <c r="M637" s="223"/>
      <c r="N637" s="357" t="s">
        <v>86</v>
      </c>
      <c r="O637" s="357" t="s">
        <v>86</v>
      </c>
      <c r="P637" s="357" t="s">
        <v>86</v>
      </c>
      <c r="Q637" s="357" t="s">
        <v>86</v>
      </c>
      <c r="R637" s="357" t="s">
        <v>86</v>
      </c>
      <c r="S637" s="137"/>
      <c r="T637" s="137"/>
      <c r="U637" s="137"/>
      <c r="V637" s="106"/>
      <c r="W637" s="106"/>
      <c r="X637" s="106"/>
      <c r="Y637" s="106"/>
      <c r="Z637" s="106"/>
      <c r="AA637" s="106"/>
      <c r="AB637" s="106"/>
      <c r="AC637" s="106"/>
      <c r="AD637" s="106"/>
      <c r="AE637" s="110"/>
      <c r="AF637" s="110"/>
      <c r="AG637" s="110"/>
    </row>
    <row r="638">
      <c r="A638" s="106"/>
      <c r="B638" s="127">
        <f t="shared" si="4"/>
        <v>635</v>
      </c>
      <c r="C638" s="229" t="s">
        <v>881</v>
      </c>
      <c r="D638" s="252" t="s">
        <v>759</v>
      </c>
      <c r="E638" s="261"/>
      <c r="F638" s="334"/>
      <c r="G638" s="259" t="s">
        <v>1046</v>
      </c>
      <c r="H638" s="224"/>
      <c r="I638" s="224"/>
      <c r="J638" s="224"/>
      <c r="K638" s="263" t="s">
        <v>173</v>
      </c>
      <c r="L638" s="263" t="s">
        <v>173</v>
      </c>
      <c r="M638" s="223"/>
      <c r="N638" s="357" t="s">
        <v>86</v>
      </c>
      <c r="O638" s="357" t="s">
        <v>86</v>
      </c>
      <c r="P638" s="357" t="s">
        <v>86</v>
      </c>
      <c r="Q638" s="357" t="s">
        <v>86</v>
      </c>
      <c r="R638" s="357" t="s">
        <v>86</v>
      </c>
      <c r="S638" s="137"/>
      <c r="T638" s="137"/>
      <c r="U638" s="137"/>
      <c r="V638" s="106"/>
      <c r="W638" s="106"/>
      <c r="X638" s="106"/>
      <c r="Y638" s="106"/>
      <c r="Z638" s="106"/>
      <c r="AA638" s="106"/>
      <c r="AB638" s="106"/>
      <c r="AC638" s="106"/>
      <c r="AD638" s="106"/>
      <c r="AE638" s="110"/>
      <c r="AF638" s="110"/>
      <c r="AG638" s="110"/>
    </row>
    <row r="639">
      <c r="A639" s="106"/>
      <c r="B639" s="127">
        <f t="shared" si="4"/>
        <v>636</v>
      </c>
      <c r="C639" s="229" t="s">
        <v>881</v>
      </c>
      <c r="D639" s="252" t="s">
        <v>759</v>
      </c>
      <c r="E639" s="261"/>
      <c r="F639" s="334"/>
      <c r="G639" s="317" t="s">
        <v>1047</v>
      </c>
      <c r="H639" s="224"/>
      <c r="I639" s="224"/>
      <c r="J639" s="224"/>
      <c r="K639" s="263" t="s">
        <v>173</v>
      </c>
      <c r="L639" s="263" t="s">
        <v>173</v>
      </c>
      <c r="M639" s="223"/>
      <c r="N639" s="357" t="s">
        <v>86</v>
      </c>
      <c r="O639" s="357" t="s">
        <v>86</v>
      </c>
      <c r="P639" s="357" t="s">
        <v>86</v>
      </c>
      <c r="Q639" s="357" t="s">
        <v>86</v>
      </c>
      <c r="R639" s="357" t="s">
        <v>86</v>
      </c>
      <c r="S639" s="137"/>
      <c r="T639" s="137"/>
      <c r="U639" s="137"/>
      <c r="V639" s="106"/>
      <c r="W639" s="106"/>
      <c r="X639" s="106"/>
      <c r="Y639" s="106"/>
      <c r="Z639" s="106"/>
      <c r="AA639" s="106"/>
      <c r="AB639" s="106"/>
      <c r="AC639" s="106"/>
      <c r="AD639" s="106"/>
      <c r="AE639" s="110"/>
      <c r="AF639" s="110"/>
      <c r="AG639" s="110"/>
    </row>
    <row r="640">
      <c r="A640" s="106"/>
      <c r="B640" s="127">
        <f t="shared" si="4"/>
        <v>637</v>
      </c>
      <c r="C640" s="229" t="s">
        <v>881</v>
      </c>
      <c r="D640" s="252" t="s">
        <v>759</v>
      </c>
      <c r="E640" s="261"/>
      <c r="F640" s="257" t="s">
        <v>1049</v>
      </c>
      <c r="G640" s="336" t="s">
        <v>1150</v>
      </c>
      <c r="H640" s="224"/>
      <c r="I640" s="224"/>
      <c r="J640" s="224"/>
      <c r="K640" s="254" t="s">
        <v>1050</v>
      </c>
      <c r="L640" s="254" t="s">
        <v>1051</v>
      </c>
      <c r="M640" s="223"/>
      <c r="N640" s="357" t="s">
        <v>86</v>
      </c>
      <c r="O640" s="357" t="s">
        <v>86</v>
      </c>
      <c r="P640" s="357" t="s">
        <v>86</v>
      </c>
      <c r="Q640" s="357" t="s">
        <v>86</v>
      </c>
      <c r="R640" s="357" t="s">
        <v>86</v>
      </c>
      <c r="S640" s="137"/>
      <c r="T640" s="137"/>
      <c r="U640" s="137"/>
      <c r="V640" s="106"/>
      <c r="W640" s="106"/>
      <c r="X640" s="106"/>
      <c r="Y640" s="106"/>
      <c r="Z640" s="106"/>
      <c r="AA640" s="106"/>
      <c r="AB640" s="106"/>
      <c r="AC640" s="106"/>
      <c r="AD640" s="106"/>
      <c r="AE640" s="110"/>
      <c r="AF640" s="110"/>
      <c r="AG640" s="110"/>
    </row>
    <row r="641">
      <c r="A641" s="106"/>
      <c r="B641" s="127">
        <f t="shared" si="4"/>
        <v>638</v>
      </c>
      <c r="C641" s="229" t="s">
        <v>881</v>
      </c>
      <c r="D641" s="252" t="s">
        <v>759</v>
      </c>
      <c r="E641" s="261"/>
      <c r="F641" s="334"/>
      <c r="G641" s="336" t="s">
        <v>1151</v>
      </c>
      <c r="H641" s="267" t="s">
        <v>1053</v>
      </c>
      <c r="I641" s="224"/>
      <c r="J641" s="224"/>
      <c r="K641" s="254" t="s">
        <v>1054</v>
      </c>
      <c r="L641" s="254" t="s">
        <v>1051</v>
      </c>
      <c r="M641" s="223"/>
      <c r="N641" s="357" t="s">
        <v>86</v>
      </c>
      <c r="O641" s="357" t="s">
        <v>86</v>
      </c>
      <c r="P641" s="357" t="s">
        <v>86</v>
      </c>
      <c r="Q641" s="357" t="s">
        <v>86</v>
      </c>
      <c r="R641" s="357" t="s">
        <v>86</v>
      </c>
      <c r="S641" s="137"/>
      <c r="T641" s="137"/>
      <c r="U641" s="137"/>
      <c r="V641" s="106"/>
      <c r="W641" s="106"/>
      <c r="X641" s="106"/>
      <c r="Y641" s="106"/>
      <c r="Z641" s="106"/>
      <c r="AA641" s="106"/>
      <c r="AB641" s="106"/>
      <c r="AC641" s="106"/>
      <c r="AD641" s="106"/>
      <c r="AE641" s="110"/>
      <c r="AF641" s="110"/>
      <c r="AG641" s="110"/>
    </row>
    <row r="642">
      <c r="A642" s="106"/>
      <c r="B642" s="127">
        <f t="shared" si="4"/>
        <v>639</v>
      </c>
      <c r="C642" s="229" t="s">
        <v>881</v>
      </c>
      <c r="D642" s="252" t="s">
        <v>759</v>
      </c>
      <c r="E642" s="261"/>
      <c r="F642" s="334"/>
      <c r="G642" s="336"/>
      <c r="H642" s="267" t="s">
        <v>1055</v>
      </c>
      <c r="I642" s="224"/>
      <c r="J642" s="224"/>
      <c r="K642" s="263" t="s">
        <v>173</v>
      </c>
      <c r="L642" s="263" t="s">
        <v>173</v>
      </c>
      <c r="M642" s="223"/>
      <c r="N642" s="357" t="s">
        <v>86</v>
      </c>
      <c r="O642" s="357" t="s">
        <v>86</v>
      </c>
      <c r="P642" s="357" t="s">
        <v>86</v>
      </c>
      <c r="Q642" s="357" t="s">
        <v>86</v>
      </c>
      <c r="R642" s="357" t="s">
        <v>86</v>
      </c>
      <c r="S642" s="137"/>
      <c r="T642" s="137"/>
      <c r="U642" s="137"/>
      <c r="V642" s="106"/>
      <c r="W642" s="106"/>
      <c r="X642" s="106"/>
      <c r="Y642" s="106"/>
      <c r="Z642" s="106"/>
      <c r="AA642" s="106"/>
      <c r="AB642" s="106"/>
      <c r="AC642" s="106"/>
      <c r="AD642" s="106"/>
      <c r="AE642" s="110"/>
      <c r="AF642" s="110"/>
      <c r="AG642" s="110"/>
    </row>
    <row r="643">
      <c r="A643" s="106"/>
      <c r="B643" s="127">
        <f t="shared" si="4"/>
        <v>640</v>
      </c>
      <c r="C643" s="229" t="s">
        <v>881</v>
      </c>
      <c r="D643" s="252" t="s">
        <v>759</v>
      </c>
      <c r="E643" s="261"/>
      <c r="F643" s="334"/>
      <c r="G643" s="336"/>
      <c r="H643" s="267" t="s">
        <v>1056</v>
      </c>
      <c r="I643" s="224"/>
      <c r="J643" s="224"/>
      <c r="K643" s="263" t="s">
        <v>173</v>
      </c>
      <c r="L643" s="263" t="s">
        <v>173</v>
      </c>
      <c r="M643" s="223"/>
      <c r="N643" s="357" t="s">
        <v>86</v>
      </c>
      <c r="O643" s="357" t="s">
        <v>86</v>
      </c>
      <c r="P643" s="357" t="s">
        <v>86</v>
      </c>
      <c r="Q643" s="357" t="s">
        <v>86</v>
      </c>
      <c r="R643" s="357" t="s">
        <v>86</v>
      </c>
      <c r="S643" s="137"/>
      <c r="T643" s="137"/>
      <c r="U643" s="137"/>
      <c r="V643" s="106"/>
      <c r="W643" s="106"/>
      <c r="X643" s="106"/>
      <c r="Y643" s="106"/>
      <c r="Z643" s="106"/>
      <c r="AA643" s="106"/>
      <c r="AB643" s="106"/>
      <c r="AC643" s="106"/>
      <c r="AD643" s="106"/>
      <c r="AE643" s="110"/>
      <c r="AF643" s="110"/>
      <c r="AG643" s="110"/>
    </row>
    <row r="644">
      <c r="A644" s="106"/>
      <c r="B644" s="127">
        <f t="shared" si="4"/>
        <v>641</v>
      </c>
      <c r="C644" s="229" t="s">
        <v>881</v>
      </c>
      <c r="D644" s="252" t="s">
        <v>759</v>
      </c>
      <c r="E644" s="261"/>
      <c r="F644" s="335"/>
      <c r="G644" s="336"/>
      <c r="H644" s="267" t="s">
        <v>1057</v>
      </c>
      <c r="I644" s="224"/>
      <c r="J644" s="224"/>
      <c r="K644" s="263" t="s">
        <v>173</v>
      </c>
      <c r="L644" s="263" t="s">
        <v>173</v>
      </c>
      <c r="M644" s="223"/>
      <c r="N644" s="357" t="s">
        <v>86</v>
      </c>
      <c r="O644" s="357" t="s">
        <v>86</v>
      </c>
      <c r="P644" s="357" t="s">
        <v>86</v>
      </c>
      <c r="Q644" s="357" t="s">
        <v>86</v>
      </c>
      <c r="R644" s="357" t="s">
        <v>86</v>
      </c>
      <c r="S644" s="137"/>
      <c r="T644" s="137"/>
      <c r="U644" s="137"/>
      <c r="V644" s="106"/>
      <c r="W644" s="106"/>
      <c r="X644" s="106"/>
      <c r="Y644" s="106"/>
      <c r="Z644" s="106"/>
      <c r="AA644" s="106"/>
      <c r="AB644" s="106"/>
      <c r="AC644" s="106"/>
      <c r="AD644" s="106"/>
      <c r="AE644" s="110"/>
      <c r="AF644" s="110"/>
      <c r="AG644" s="110"/>
    </row>
    <row r="645">
      <c r="A645" s="106"/>
      <c r="B645" s="127">
        <f t="shared" si="4"/>
        <v>642</v>
      </c>
      <c r="C645" s="229" t="s">
        <v>881</v>
      </c>
      <c r="D645" s="252" t="s">
        <v>759</v>
      </c>
      <c r="E645" s="261"/>
      <c r="F645" s="225" t="s">
        <v>1058</v>
      </c>
      <c r="G645" s="336"/>
      <c r="H645" s="224"/>
      <c r="I645" s="224"/>
      <c r="J645" s="224"/>
      <c r="K645" s="254" t="s">
        <v>1059</v>
      </c>
      <c r="L645" s="254" t="s">
        <v>1060</v>
      </c>
      <c r="M645" s="223"/>
      <c r="N645" s="357" t="s">
        <v>86</v>
      </c>
      <c r="O645" s="357" t="s">
        <v>86</v>
      </c>
      <c r="P645" s="357" t="s">
        <v>86</v>
      </c>
      <c r="Q645" s="357" t="s">
        <v>86</v>
      </c>
      <c r="R645" s="357" t="s">
        <v>86</v>
      </c>
      <c r="S645" s="137"/>
      <c r="T645" s="137"/>
      <c r="U645" s="137"/>
      <c r="V645" s="106"/>
      <c r="W645" s="106"/>
      <c r="X645" s="106"/>
      <c r="Y645" s="106"/>
      <c r="Z645" s="106"/>
      <c r="AA645" s="106"/>
      <c r="AB645" s="106"/>
      <c r="AC645" s="106"/>
      <c r="AD645" s="106"/>
      <c r="AE645" s="110"/>
      <c r="AF645" s="110"/>
      <c r="AG645" s="110"/>
    </row>
    <row r="646">
      <c r="A646" s="106"/>
      <c r="B646" s="127">
        <f t="shared" si="4"/>
        <v>643</v>
      </c>
      <c r="C646" s="229" t="s">
        <v>881</v>
      </c>
      <c r="D646" s="252" t="s">
        <v>759</v>
      </c>
      <c r="E646" s="261"/>
      <c r="F646" s="225" t="s">
        <v>1061</v>
      </c>
      <c r="G646" s="336"/>
      <c r="H646" s="224"/>
      <c r="I646" s="224"/>
      <c r="J646" s="224"/>
      <c r="K646" s="254" t="s">
        <v>1062</v>
      </c>
      <c r="L646" s="254" t="s">
        <v>1063</v>
      </c>
      <c r="M646" s="223"/>
      <c r="N646" s="357" t="s">
        <v>86</v>
      </c>
      <c r="O646" s="357" t="s">
        <v>86</v>
      </c>
      <c r="P646" s="357" t="s">
        <v>86</v>
      </c>
      <c r="Q646" s="357" t="s">
        <v>86</v>
      </c>
      <c r="R646" s="357" t="s">
        <v>86</v>
      </c>
      <c r="S646" s="137"/>
      <c r="T646" s="137"/>
      <c r="U646" s="137"/>
      <c r="V646" s="106"/>
      <c r="W646" s="106"/>
      <c r="X646" s="106"/>
      <c r="Y646" s="106"/>
      <c r="Z646" s="106"/>
      <c r="AA646" s="106"/>
      <c r="AB646" s="106"/>
      <c r="AC646" s="106"/>
      <c r="AD646" s="106"/>
      <c r="AE646" s="110"/>
      <c r="AF646" s="110"/>
      <c r="AG646" s="110"/>
    </row>
    <row r="647">
      <c r="A647" s="106"/>
      <c r="B647" s="127">
        <f t="shared" si="4"/>
        <v>644</v>
      </c>
      <c r="C647" s="229" t="s">
        <v>881</v>
      </c>
      <c r="D647" s="252" t="s">
        <v>759</v>
      </c>
      <c r="E647" s="261"/>
      <c r="F647" s="334" t="s">
        <v>839</v>
      </c>
      <c r="G647" s="336" t="s">
        <v>1064</v>
      </c>
      <c r="H647" s="224"/>
      <c r="I647" s="224"/>
      <c r="J647" s="224"/>
      <c r="K647" s="254" t="s">
        <v>1065</v>
      </c>
      <c r="L647" s="254" t="s">
        <v>1066</v>
      </c>
      <c r="M647" s="223"/>
      <c r="N647" s="357" t="s">
        <v>86</v>
      </c>
      <c r="O647" s="357" t="s">
        <v>86</v>
      </c>
      <c r="P647" s="357" t="s">
        <v>86</v>
      </c>
      <c r="Q647" s="357" t="s">
        <v>86</v>
      </c>
      <c r="R647" s="357" t="s">
        <v>86</v>
      </c>
      <c r="S647" s="137"/>
      <c r="T647" s="137"/>
      <c r="U647" s="137"/>
      <c r="V647" s="106"/>
      <c r="W647" s="106"/>
      <c r="X647" s="106"/>
      <c r="Y647" s="106"/>
      <c r="Z647" s="106"/>
      <c r="AA647" s="106"/>
      <c r="AB647" s="106"/>
      <c r="AC647" s="106"/>
      <c r="AD647" s="106"/>
      <c r="AE647" s="110"/>
      <c r="AF647" s="110"/>
      <c r="AG647" s="110"/>
    </row>
    <row r="648">
      <c r="A648" s="106"/>
      <c r="B648" s="127">
        <f t="shared" si="4"/>
        <v>645</v>
      </c>
      <c r="C648" s="229" t="s">
        <v>881</v>
      </c>
      <c r="D648" s="252" t="s">
        <v>759</v>
      </c>
      <c r="E648" s="261"/>
      <c r="F648" s="334"/>
      <c r="G648" s="336" t="s">
        <v>1067</v>
      </c>
      <c r="H648" s="224"/>
      <c r="I648" s="224"/>
      <c r="J648" s="224"/>
      <c r="K648" s="254" t="s">
        <v>1068</v>
      </c>
      <c r="L648" s="254" t="s">
        <v>1069</v>
      </c>
      <c r="M648" s="223"/>
      <c r="N648" s="357" t="s">
        <v>86</v>
      </c>
      <c r="O648" s="357" t="s">
        <v>86</v>
      </c>
      <c r="P648" s="357" t="s">
        <v>86</v>
      </c>
      <c r="Q648" s="357" t="s">
        <v>86</v>
      </c>
      <c r="R648" s="357" t="s">
        <v>86</v>
      </c>
      <c r="S648" s="137"/>
      <c r="T648" s="137"/>
      <c r="U648" s="137"/>
      <c r="V648" s="106"/>
      <c r="W648" s="106"/>
      <c r="X648" s="106"/>
      <c r="Y648" s="106"/>
      <c r="Z648" s="106"/>
      <c r="AA648" s="106"/>
      <c r="AB648" s="106"/>
      <c r="AC648" s="106"/>
      <c r="AD648" s="106"/>
      <c r="AE648" s="110"/>
      <c r="AF648" s="110"/>
      <c r="AG648" s="110"/>
    </row>
    <row r="649">
      <c r="A649" s="106"/>
      <c r="B649" s="127">
        <f t="shared" si="4"/>
        <v>646</v>
      </c>
      <c r="C649" s="229" t="s">
        <v>881</v>
      </c>
      <c r="D649" s="252" t="s">
        <v>759</v>
      </c>
      <c r="E649" s="261"/>
      <c r="F649" s="334"/>
      <c r="G649" s="336" t="s">
        <v>1070</v>
      </c>
      <c r="H649" s="224"/>
      <c r="I649" s="224"/>
      <c r="J649" s="224"/>
      <c r="K649" s="254" t="s">
        <v>1071</v>
      </c>
      <c r="L649" s="254" t="s">
        <v>1072</v>
      </c>
      <c r="M649" s="223"/>
      <c r="N649" s="357" t="s">
        <v>86</v>
      </c>
      <c r="O649" s="357" t="s">
        <v>86</v>
      </c>
      <c r="P649" s="357" t="s">
        <v>86</v>
      </c>
      <c r="Q649" s="357" t="s">
        <v>86</v>
      </c>
      <c r="R649" s="357" t="s">
        <v>86</v>
      </c>
      <c r="S649" s="137"/>
      <c r="T649" s="137"/>
      <c r="U649" s="137"/>
      <c r="V649" s="106"/>
      <c r="W649" s="106"/>
      <c r="X649" s="106"/>
      <c r="Y649" s="106"/>
      <c r="Z649" s="106"/>
      <c r="AA649" s="106"/>
      <c r="AB649" s="106"/>
      <c r="AC649" s="106"/>
      <c r="AD649" s="106"/>
      <c r="AE649" s="110"/>
      <c r="AF649" s="110"/>
      <c r="AG649" s="110"/>
    </row>
    <row r="650">
      <c r="A650" s="106"/>
      <c r="B650" s="127">
        <f t="shared" si="4"/>
        <v>647</v>
      </c>
      <c r="C650" s="229" t="s">
        <v>881</v>
      </c>
      <c r="D650" s="252" t="s">
        <v>759</v>
      </c>
      <c r="E650" s="261"/>
      <c r="F650" s="334"/>
      <c r="G650" s="336" t="s">
        <v>1073</v>
      </c>
      <c r="H650" s="224"/>
      <c r="I650" s="224"/>
      <c r="J650" s="224"/>
      <c r="K650" s="254" t="s">
        <v>1074</v>
      </c>
      <c r="L650" s="254" t="s">
        <v>1075</v>
      </c>
      <c r="M650" s="223"/>
      <c r="N650" s="357" t="s">
        <v>86</v>
      </c>
      <c r="O650" s="357" t="s">
        <v>86</v>
      </c>
      <c r="P650" s="357" t="s">
        <v>86</v>
      </c>
      <c r="Q650" s="357" t="s">
        <v>86</v>
      </c>
      <c r="R650" s="357" t="s">
        <v>86</v>
      </c>
      <c r="S650" s="137"/>
      <c r="T650" s="137"/>
      <c r="U650" s="137"/>
      <c r="V650" s="106"/>
      <c r="W650" s="106"/>
      <c r="X650" s="106"/>
      <c r="Y650" s="106"/>
      <c r="Z650" s="106"/>
      <c r="AA650" s="106"/>
      <c r="AB650" s="106"/>
      <c r="AC650" s="106"/>
      <c r="AD650" s="106"/>
      <c r="AE650" s="110"/>
      <c r="AF650" s="110"/>
      <c r="AG650" s="110"/>
    </row>
    <row r="651">
      <c r="A651" s="106"/>
      <c r="B651" s="127">
        <f t="shared" si="4"/>
        <v>648</v>
      </c>
      <c r="C651" s="229" t="s">
        <v>881</v>
      </c>
      <c r="D651" s="252" t="s">
        <v>759</v>
      </c>
      <c r="E651" s="231"/>
      <c r="F651" s="334"/>
      <c r="G651" s="336" t="s">
        <v>1076</v>
      </c>
      <c r="H651" s="224"/>
      <c r="I651" s="224"/>
      <c r="J651" s="224"/>
      <c r="K651" s="254" t="s">
        <v>1077</v>
      </c>
      <c r="L651" s="254" t="s">
        <v>1078</v>
      </c>
      <c r="M651" s="223"/>
      <c r="N651" s="357" t="s">
        <v>86</v>
      </c>
      <c r="O651" s="357" t="s">
        <v>86</v>
      </c>
      <c r="P651" s="357" t="s">
        <v>86</v>
      </c>
      <c r="Q651" s="357" t="s">
        <v>86</v>
      </c>
      <c r="R651" s="357" t="s">
        <v>86</v>
      </c>
      <c r="S651" s="137"/>
      <c r="T651" s="137"/>
      <c r="U651" s="137"/>
      <c r="V651" s="106"/>
      <c r="W651" s="106"/>
      <c r="X651" s="106"/>
      <c r="Y651" s="106"/>
      <c r="Z651" s="106"/>
      <c r="AA651" s="106"/>
      <c r="AB651" s="106"/>
      <c r="AC651" s="106"/>
      <c r="AD651" s="106"/>
      <c r="AE651" s="110"/>
      <c r="AF651" s="110"/>
      <c r="AG651" s="110"/>
    </row>
    <row r="652">
      <c r="A652" s="106"/>
      <c r="B652" s="127">
        <f t="shared" si="4"/>
        <v>649</v>
      </c>
      <c r="C652" s="229" t="s">
        <v>881</v>
      </c>
      <c r="D652" s="252" t="s">
        <v>759</v>
      </c>
      <c r="E652" s="248" t="s">
        <v>451</v>
      </c>
      <c r="F652" s="233"/>
      <c r="G652" s="233"/>
      <c r="H652" s="233"/>
      <c r="I652" s="233"/>
      <c r="J652" s="233"/>
      <c r="K652" s="197" t="s">
        <v>1079</v>
      </c>
      <c r="L652" s="132" t="s">
        <v>1080</v>
      </c>
      <c r="M652" s="223"/>
      <c r="N652" s="357" t="s">
        <v>86</v>
      </c>
      <c r="O652" s="357" t="s">
        <v>86</v>
      </c>
      <c r="P652" s="357" t="s">
        <v>86</v>
      </c>
      <c r="Q652" s="357" t="s">
        <v>86</v>
      </c>
      <c r="R652" s="357" t="s">
        <v>86</v>
      </c>
      <c r="S652" s="137"/>
      <c r="T652" s="137"/>
      <c r="U652" s="137"/>
      <c r="V652" s="106"/>
      <c r="W652" s="106"/>
      <c r="X652" s="106"/>
      <c r="Y652" s="106"/>
      <c r="Z652" s="106"/>
      <c r="AA652" s="106"/>
      <c r="AB652" s="106"/>
      <c r="AC652" s="106"/>
      <c r="AD652" s="106"/>
      <c r="AE652" s="110"/>
      <c r="AF652" s="110"/>
      <c r="AG652" s="110"/>
    </row>
    <row r="653">
      <c r="A653" s="106"/>
      <c r="B653" s="127">
        <f t="shared" si="4"/>
        <v>650</v>
      </c>
      <c r="C653" s="229" t="s">
        <v>881</v>
      </c>
      <c r="D653" s="252" t="s">
        <v>759</v>
      </c>
      <c r="E653" s="246" t="s">
        <v>1081</v>
      </c>
      <c r="F653" s="337" t="s">
        <v>1082</v>
      </c>
      <c r="G653" s="197" t="s">
        <v>1083</v>
      </c>
      <c r="H653" s="233"/>
      <c r="I653" s="233"/>
      <c r="J653" s="106"/>
      <c r="K653" s="249" t="s">
        <v>1084</v>
      </c>
      <c r="L653" s="148" t="s">
        <v>1085</v>
      </c>
      <c r="M653" s="223"/>
      <c r="N653" s="357" t="s">
        <v>86</v>
      </c>
      <c r="O653" s="357" t="s">
        <v>86</v>
      </c>
      <c r="P653" s="357" t="s">
        <v>86</v>
      </c>
      <c r="Q653" s="357" t="s">
        <v>86</v>
      </c>
      <c r="R653" s="357" t="s">
        <v>86</v>
      </c>
      <c r="S653" s="137"/>
      <c r="T653" s="137"/>
      <c r="U653" s="137"/>
      <c r="V653" s="106"/>
      <c r="W653" s="106"/>
      <c r="X653" s="106"/>
      <c r="Y653" s="106"/>
      <c r="Z653" s="106"/>
      <c r="AA653" s="106"/>
      <c r="AB653" s="106"/>
      <c r="AC653" s="106"/>
      <c r="AD653" s="106"/>
      <c r="AE653" s="110"/>
      <c r="AF653" s="110"/>
      <c r="AG653" s="110"/>
    </row>
    <row r="654">
      <c r="A654" s="106"/>
      <c r="B654" s="127">
        <f t="shared" si="4"/>
        <v>651</v>
      </c>
      <c r="C654" s="229" t="s">
        <v>881</v>
      </c>
      <c r="D654" s="252" t="s">
        <v>759</v>
      </c>
      <c r="E654" s="248"/>
      <c r="F654" s="338"/>
      <c r="G654" s="297" t="s">
        <v>1086</v>
      </c>
      <c r="H654" s="278" t="s">
        <v>1087</v>
      </c>
      <c r="I654" s="233"/>
      <c r="J654" s="282" t="s">
        <v>1088</v>
      </c>
      <c r="K654" s="282" t="s">
        <v>1089</v>
      </c>
      <c r="L654" s="282" t="s">
        <v>1090</v>
      </c>
      <c r="M654" s="223"/>
      <c r="N654" s="357" t="s">
        <v>86</v>
      </c>
      <c r="O654" s="357" t="s">
        <v>86</v>
      </c>
      <c r="P654" s="357" t="s">
        <v>86</v>
      </c>
      <c r="Q654" s="357" t="s">
        <v>86</v>
      </c>
      <c r="R654" s="357" t="s">
        <v>86</v>
      </c>
      <c r="S654" s="137"/>
      <c r="T654" s="137"/>
      <c r="U654" s="137"/>
      <c r="V654" s="106"/>
      <c r="W654" s="106"/>
      <c r="X654" s="106"/>
      <c r="Y654" s="106"/>
      <c r="Z654" s="106"/>
      <c r="AA654" s="106"/>
      <c r="AB654" s="106"/>
      <c r="AC654" s="106"/>
      <c r="AD654" s="106"/>
      <c r="AE654" s="110"/>
      <c r="AF654" s="110"/>
      <c r="AG654" s="110"/>
    </row>
    <row r="655">
      <c r="A655" s="106"/>
      <c r="B655" s="127">
        <f t="shared" si="4"/>
        <v>652</v>
      </c>
      <c r="C655" s="229" t="s">
        <v>881</v>
      </c>
      <c r="D655" s="252" t="s">
        <v>759</v>
      </c>
      <c r="E655" s="248"/>
      <c r="F655" s="338"/>
      <c r="G655" s="230"/>
      <c r="H655" s="233"/>
      <c r="I655" s="233"/>
      <c r="J655" s="282" t="s">
        <v>1091</v>
      </c>
      <c r="K655" s="282" t="s">
        <v>1092</v>
      </c>
      <c r="L655" s="277"/>
      <c r="M655" s="223"/>
      <c r="N655" s="357" t="s">
        <v>86</v>
      </c>
      <c r="O655" s="357" t="s">
        <v>86</v>
      </c>
      <c r="P655" s="357" t="s">
        <v>86</v>
      </c>
      <c r="Q655" s="357" t="s">
        <v>86</v>
      </c>
      <c r="R655" s="357" t="s">
        <v>86</v>
      </c>
      <c r="S655" s="137"/>
      <c r="T655" s="137"/>
      <c r="U655" s="137"/>
      <c r="V655" s="106"/>
      <c r="W655" s="106"/>
      <c r="X655" s="106"/>
      <c r="Y655" s="106"/>
      <c r="Z655" s="106"/>
      <c r="AA655" s="106"/>
      <c r="AB655" s="106"/>
      <c r="AC655" s="106"/>
      <c r="AD655" s="106"/>
      <c r="AE655" s="110"/>
      <c r="AF655" s="110"/>
      <c r="AG655" s="110"/>
    </row>
    <row r="656">
      <c r="A656" s="106"/>
      <c r="B656" s="127">
        <f t="shared" si="4"/>
        <v>653</v>
      </c>
      <c r="C656" s="229" t="s">
        <v>881</v>
      </c>
      <c r="D656" s="252" t="s">
        <v>759</v>
      </c>
      <c r="E656" s="248"/>
      <c r="F656" s="338"/>
      <c r="G656" s="230"/>
      <c r="H656" s="278" t="s">
        <v>1093</v>
      </c>
      <c r="I656" s="233"/>
      <c r="J656" s="277"/>
      <c r="K656" s="282" t="s">
        <v>1094</v>
      </c>
      <c r="L656" s="282" t="s">
        <v>173</v>
      </c>
      <c r="M656" s="223"/>
      <c r="N656" s="357" t="s">
        <v>86</v>
      </c>
      <c r="O656" s="357" t="s">
        <v>86</v>
      </c>
      <c r="P656" s="357" t="s">
        <v>86</v>
      </c>
      <c r="Q656" s="357" t="s">
        <v>86</v>
      </c>
      <c r="R656" s="357" t="s">
        <v>86</v>
      </c>
      <c r="S656" s="137"/>
      <c r="T656" s="137"/>
      <c r="U656" s="137"/>
      <c r="V656" s="106"/>
      <c r="W656" s="106"/>
      <c r="X656" s="106"/>
      <c r="Y656" s="106"/>
      <c r="Z656" s="106"/>
      <c r="AA656" s="106"/>
      <c r="AB656" s="106"/>
      <c r="AC656" s="106"/>
      <c r="AD656" s="106"/>
      <c r="AE656" s="110"/>
      <c r="AF656" s="110"/>
      <c r="AG656" s="110"/>
    </row>
    <row r="657">
      <c r="A657" s="106"/>
      <c r="B657" s="127">
        <f t="shared" si="4"/>
        <v>654</v>
      </c>
      <c r="C657" s="229" t="s">
        <v>881</v>
      </c>
      <c r="D657" s="252" t="s">
        <v>759</v>
      </c>
      <c r="E657" s="248"/>
      <c r="F657" s="338"/>
      <c r="G657" s="230"/>
      <c r="H657" s="278" t="s">
        <v>1095</v>
      </c>
      <c r="I657" s="233"/>
      <c r="J657" s="277"/>
      <c r="K657" s="282" t="s">
        <v>1096</v>
      </c>
      <c r="L657" s="282" t="s">
        <v>173</v>
      </c>
      <c r="M657" s="223"/>
      <c r="N657" s="357" t="s">
        <v>86</v>
      </c>
      <c r="O657" s="357" t="s">
        <v>86</v>
      </c>
      <c r="P657" s="357" t="s">
        <v>86</v>
      </c>
      <c r="Q657" s="357" t="s">
        <v>86</v>
      </c>
      <c r="R657" s="357" t="s">
        <v>86</v>
      </c>
      <c r="S657" s="137"/>
      <c r="T657" s="137"/>
      <c r="U657" s="137"/>
      <c r="V657" s="106"/>
      <c r="W657" s="106"/>
      <c r="X657" s="106"/>
      <c r="Y657" s="106"/>
      <c r="Z657" s="106"/>
      <c r="AA657" s="106"/>
      <c r="AB657" s="106"/>
      <c r="AC657" s="106"/>
      <c r="AD657" s="106"/>
      <c r="AE657" s="110"/>
      <c r="AF657" s="110"/>
      <c r="AG657" s="110"/>
    </row>
    <row r="658">
      <c r="A658" s="106"/>
      <c r="B658" s="127">
        <f t="shared" si="4"/>
        <v>655</v>
      </c>
      <c r="C658" s="229" t="s">
        <v>881</v>
      </c>
      <c r="D658" s="252" t="s">
        <v>759</v>
      </c>
      <c r="E658" s="339"/>
      <c r="F658" s="340"/>
      <c r="G658" s="341"/>
      <c r="H658" s="342" t="s">
        <v>244</v>
      </c>
      <c r="I658" s="59"/>
      <c r="J658" s="343"/>
      <c r="K658" s="344" t="s">
        <v>1097</v>
      </c>
      <c r="L658" s="344" t="s">
        <v>173</v>
      </c>
      <c r="M658" s="223"/>
      <c r="N658" s="357" t="s">
        <v>86</v>
      </c>
      <c r="O658" s="357" t="s">
        <v>86</v>
      </c>
      <c r="P658" s="357" t="s">
        <v>86</v>
      </c>
      <c r="Q658" s="357" t="s">
        <v>86</v>
      </c>
      <c r="R658" s="357" t="s">
        <v>86</v>
      </c>
      <c r="S658" s="137"/>
      <c r="T658" s="137"/>
      <c r="U658" s="137"/>
      <c r="V658" s="106"/>
      <c r="W658" s="106"/>
      <c r="X658" s="106"/>
      <c r="Y658" s="106"/>
      <c r="Z658" s="106"/>
      <c r="AA658" s="106"/>
      <c r="AB658" s="106"/>
      <c r="AC658" s="106"/>
      <c r="AD658" s="106"/>
      <c r="AE658" s="110"/>
      <c r="AF658" s="110"/>
      <c r="AG658" s="110"/>
    </row>
    <row r="659">
      <c r="A659" s="106"/>
      <c r="B659" s="127">
        <f t="shared" si="4"/>
        <v>656</v>
      </c>
      <c r="C659" s="229" t="s">
        <v>881</v>
      </c>
      <c r="D659" s="252" t="s">
        <v>759</v>
      </c>
      <c r="E659" s="339"/>
      <c r="F659" s="340"/>
      <c r="G659" s="345"/>
      <c r="H659" s="346" t="s">
        <v>1098</v>
      </c>
      <c r="I659" s="342" t="s">
        <v>1099</v>
      </c>
      <c r="J659" s="109"/>
      <c r="K659" s="347" t="s">
        <v>1100</v>
      </c>
      <c r="L659" s="348" t="s">
        <v>1101</v>
      </c>
      <c r="M659" s="223"/>
      <c r="N659" s="357" t="s">
        <v>86</v>
      </c>
      <c r="O659" s="357" t="s">
        <v>86</v>
      </c>
      <c r="P659" s="357" t="s">
        <v>86</v>
      </c>
      <c r="Q659" s="357" t="s">
        <v>86</v>
      </c>
      <c r="R659" s="357" t="s">
        <v>86</v>
      </c>
      <c r="S659" s="137"/>
      <c r="T659" s="137"/>
      <c r="U659" s="137"/>
      <c r="V659" s="106"/>
      <c r="W659" s="106"/>
      <c r="X659" s="106"/>
      <c r="Y659" s="106"/>
      <c r="Z659" s="106"/>
      <c r="AA659" s="106"/>
      <c r="AB659" s="106"/>
      <c r="AC659" s="106"/>
      <c r="AD659" s="106"/>
      <c r="AE659" s="110"/>
      <c r="AF659" s="110"/>
      <c r="AG659" s="110"/>
    </row>
    <row r="660">
      <c r="A660" s="106"/>
      <c r="B660" s="127">
        <f t="shared" si="4"/>
        <v>657</v>
      </c>
      <c r="C660" s="229" t="s">
        <v>881</v>
      </c>
      <c r="D660" s="252" t="s">
        <v>759</v>
      </c>
      <c r="E660" s="339"/>
      <c r="F660" s="349"/>
      <c r="G660" s="341"/>
      <c r="H660" s="341"/>
      <c r="I660" s="342" t="s">
        <v>1102</v>
      </c>
      <c r="J660" s="109"/>
      <c r="K660" s="347" t="s">
        <v>173</v>
      </c>
      <c r="L660" s="347" t="s">
        <v>173</v>
      </c>
      <c r="M660" s="223"/>
      <c r="N660" s="357" t="s">
        <v>86</v>
      </c>
      <c r="O660" s="357" t="s">
        <v>86</v>
      </c>
      <c r="P660" s="357" t="s">
        <v>86</v>
      </c>
      <c r="Q660" s="357" t="s">
        <v>86</v>
      </c>
      <c r="R660" s="357" t="s">
        <v>86</v>
      </c>
      <c r="S660" s="137"/>
      <c r="T660" s="137"/>
      <c r="U660" s="137"/>
      <c r="V660" s="106"/>
      <c r="W660" s="106"/>
      <c r="X660" s="106"/>
      <c r="Y660" s="106"/>
      <c r="Z660" s="106"/>
      <c r="AA660" s="106"/>
      <c r="AB660" s="106"/>
      <c r="AC660" s="106"/>
      <c r="AD660" s="106"/>
      <c r="AE660" s="110"/>
      <c r="AF660" s="110"/>
      <c r="AG660" s="110"/>
    </row>
    <row r="661">
      <c r="A661" s="106"/>
      <c r="B661" s="127">
        <f t="shared" si="4"/>
        <v>658</v>
      </c>
      <c r="C661" s="229" t="s">
        <v>881</v>
      </c>
      <c r="D661" s="252" t="s">
        <v>759</v>
      </c>
      <c r="E661" s="230"/>
      <c r="F661" s="243" t="s">
        <v>244</v>
      </c>
      <c r="G661" s="233"/>
      <c r="H661" s="233"/>
      <c r="I661" s="233"/>
      <c r="J661" s="233"/>
      <c r="K661" s="197" t="s">
        <v>1103</v>
      </c>
      <c r="L661" s="132" t="s">
        <v>1104</v>
      </c>
      <c r="M661" s="223"/>
      <c r="N661" s="357" t="s">
        <v>86</v>
      </c>
      <c r="O661" s="357" t="s">
        <v>86</v>
      </c>
      <c r="P661" s="357" t="s">
        <v>86</v>
      </c>
      <c r="Q661" s="357" t="s">
        <v>86</v>
      </c>
      <c r="R661" s="357" t="s">
        <v>86</v>
      </c>
      <c r="S661" s="137"/>
      <c r="T661" s="137"/>
      <c r="U661" s="137"/>
      <c r="V661" s="106"/>
      <c r="W661" s="106"/>
      <c r="X661" s="106"/>
      <c r="Y661" s="106"/>
      <c r="Z661" s="106"/>
      <c r="AA661" s="106"/>
      <c r="AB661" s="106"/>
      <c r="AC661" s="106"/>
      <c r="AD661" s="106"/>
      <c r="AE661" s="110"/>
      <c r="AF661" s="110"/>
      <c r="AG661" s="110"/>
    </row>
    <row r="662">
      <c r="A662" s="106"/>
      <c r="B662" s="127">
        <f t="shared" si="4"/>
        <v>659</v>
      </c>
      <c r="C662" s="229" t="s">
        <v>881</v>
      </c>
      <c r="D662" s="252" t="s">
        <v>759</v>
      </c>
      <c r="E662" s="351" t="s">
        <v>1132</v>
      </c>
      <c r="F662" s="352" t="s">
        <v>1133</v>
      </c>
      <c r="G662" s="243"/>
      <c r="H662" s="233"/>
      <c r="I662" s="233"/>
      <c r="J662" s="233"/>
      <c r="K662" s="263" t="s">
        <v>1134</v>
      </c>
      <c r="L662" s="389" t="s">
        <v>1135</v>
      </c>
      <c r="M662" s="223"/>
      <c r="N662" s="357" t="s">
        <v>86</v>
      </c>
      <c r="O662" s="357" t="s">
        <v>86</v>
      </c>
      <c r="P662" s="357" t="s">
        <v>86</v>
      </c>
      <c r="Q662" s="357" t="s">
        <v>86</v>
      </c>
      <c r="R662" s="357" t="s">
        <v>86</v>
      </c>
      <c r="S662" s="137"/>
      <c r="T662" s="137"/>
      <c r="U662" s="137"/>
      <c r="V662" s="106"/>
      <c r="W662" s="106"/>
      <c r="X662" s="106"/>
      <c r="Y662" s="106"/>
      <c r="Z662" s="106"/>
      <c r="AA662" s="106"/>
      <c r="AB662" s="106"/>
      <c r="AC662" s="106"/>
      <c r="AD662" s="106"/>
      <c r="AE662" s="110"/>
      <c r="AF662" s="110"/>
      <c r="AG662" s="110"/>
    </row>
    <row r="663">
      <c r="A663" s="106"/>
      <c r="B663" s="127">
        <f t="shared" si="4"/>
        <v>660</v>
      </c>
      <c r="C663" s="229" t="s">
        <v>881</v>
      </c>
      <c r="D663" s="252" t="s">
        <v>759</v>
      </c>
      <c r="E663" s="304"/>
      <c r="F663" s="352" t="s">
        <v>1136</v>
      </c>
      <c r="G663" s="243"/>
      <c r="H663" s="233"/>
      <c r="I663" s="233"/>
      <c r="J663" s="233"/>
      <c r="K663" s="263" t="s">
        <v>1134</v>
      </c>
      <c r="L663" s="389" t="s">
        <v>1135</v>
      </c>
      <c r="M663" s="223"/>
      <c r="N663" s="357" t="s">
        <v>86</v>
      </c>
      <c r="O663" s="357" t="s">
        <v>86</v>
      </c>
      <c r="P663" s="357" t="s">
        <v>86</v>
      </c>
      <c r="Q663" s="357" t="s">
        <v>86</v>
      </c>
      <c r="R663" s="357" t="s">
        <v>86</v>
      </c>
      <c r="S663" s="137"/>
      <c r="T663" s="137"/>
      <c r="U663" s="137"/>
      <c r="V663" s="106"/>
      <c r="W663" s="106"/>
      <c r="X663" s="106"/>
      <c r="Y663" s="106"/>
      <c r="Z663" s="106"/>
      <c r="AA663" s="106"/>
      <c r="AB663" s="106"/>
      <c r="AC663" s="106"/>
      <c r="AD663" s="106"/>
      <c r="AE663" s="110"/>
      <c r="AF663" s="110"/>
      <c r="AG663" s="110"/>
    </row>
    <row r="664">
      <c r="A664" s="106"/>
      <c r="B664" s="127">
        <f t="shared" si="4"/>
        <v>661</v>
      </c>
      <c r="C664" s="229" t="s">
        <v>881</v>
      </c>
      <c r="D664" s="252" t="s">
        <v>759</v>
      </c>
      <c r="E664" s="322"/>
      <c r="F664" s="352" t="s">
        <v>1137</v>
      </c>
      <c r="G664" s="243"/>
      <c r="H664" s="233"/>
      <c r="I664" s="233"/>
      <c r="J664" s="233"/>
      <c r="K664" s="263" t="s">
        <v>1134</v>
      </c>
      <c r="L664" s="263" t="s">
        <v>1138</v>
      </c>
      <c r="M664" s="223"/>
      <c r="N664" s="357" t="s">
        <v>86</v>
      </c>
      <c r="O664" s="357" t="s">
        <v>86</v>
      </c>
      <c r="P664" s="357" t="s">
        <v>86</v>
      </c>
      <c r="Q664" s="357" t="s">
        <v>86</v>
      </c>
      <c r="R664" s="357" t="s">
        <v>86</v>
      </c>
      <c r="S664" s="137"/>
      <c r="T664" s="137"/>
      <c r="U664" s="137"/>
      <c r="V664" s="106"/>
      <c r="W664" s="106"/>
      <c r="X664" s="106"/>
      <c r="Y664" s="106"/>
      <c r="Z664" s="106"/>
      <c r="AA664" s="106"/>
      <c r="AB664" s="106"/>
      <c r="AC664" s="106"/>
      <c r="AD664" s="106"/>
      <c r="AE664" s="110"/>
      <c r="AF664" s="110"/>
      <c r="AG664" s="110"/>
    </row>
    <row r="665">
      <c r="A665" s="368"/>
      <c r="B665" s="369">
        <f t="shared" si="4"/>
        <v>662</v>
      </c>
      <c r="C665" s="370" t="s">
        <v>881</v>
      </c>
      <c r="D665" s="371" t="s">
        <v>759</v>
      </c>
      <c r="E665" s="386" t="s">
        <v>1159</v>
      </c>
      <c r="F665" s="384" t="s">
        <v>1160</v>
      </c>
      <c r="G665" s="375"/>
      <c r="H665" s="375"/>
      <c r="I665" s="375"/>
      <c r="J665" s="375"/>
      <c r="K665" s="384" t="s">
        <v>1161</v>
      </c>
      <c r="L665" s="385" t="s">
        <v>320</v>
      </c>
      <c r="M665" s="384"/>
      <c r="N665" s="378" t="s">
        <v>81</v>
      </c>
      <c r="O665" s="378" t="s">
        <v>81</v>
      </c>
      <c r="P665" s="379" t="s">
        <v>81</v>
      </c>
      <c r="Q665" s="380" t="s">
        <v>81</v>
      </c>
      <c r="R665" s="380" t="s">
        <v>81</v>
      </c>
      <c r="S665" s="381"/>
      <c r="T665" s="381"/>
      <c r="U665" s="381"/>
      <c r="V665" s="368"/>
      <c r="W665" s="368"/>
      <c r="X665" s="368"/>
      <c r="Y665" s="368"/>
      <c r="Z665" s="368"/>
      <c r="AA665" s="368"/>
      <c r="AB665" s="368"/>
      <c r="AC665" s="368"/>
      <c r="AD665" s="368"/>
      <c r="AE665" s="382"/>
      <c r="AF665" s="382"/>
      <c r="AG665" s="382"/>
    </row>
    <row r="666">
      <c r="A666" s="368"/>
      <c r="B666" s="369">
        <f t="shared" si="4"/>
        <v>663</v>
      </c>
      <c r="C666" s="370" t="s">
        <v>881</v>
      </c>
      <c r="D666" s="371" t="s">
        <v>759</v>
      </c>
      <c r="E666" s="387"/>
      <c r="F666" s="384" t="s">
        <v>1162</v>
      </c>
      <c r="G666" s="384" t="s">
        <v>1163</v>
      </c>
      <c r="H666" s="384" t="s">
        <v>1164</v>
      </c>
      <c r="I666" s="384" t="s">
        <v>1165</v>
      </c>
      <c r="J666" s="384" t="s">
        <v>1166</v>
      </c>
      <c r="K666" s="384" t="s">
        <v>1167</v>
      </c>
      <c r="L666" s="385" t="s">
        <v>1168</v>
      </c>
      <c r="M666" s="384"/>
      <c r="N666" s="378" t="s">
        <v>81</v>
      </c>
      <c r="O666" s="378" t="s">
        <v>81</v>
      </c>
      <c r="P666" s="379" t="s">
        <v>81</v>
      </c>
      <c r="Q666" s="380" t="s">
        <v>81</v>
      </c>
      <c r="R666" s="380" t="s">
        <v>81</v>
      </c>
      <c r="S666" s="381"/>
      <c r="T666" s="381"/>
      <c r="U666" s="381"/>
      <c r="V666" s="368"/>
      <c r="W666" s="368"/>
      <c r="X666" s="368"/>
      <c r="Y666" s="368"/>
      <c r="Z666" s="368"/>
      <c r="AA666" s="368"/>
      <c r="AB666" s="368"/>
      <c r="AC666" s="368"/>
      <c r="AD666" s="368"/>
      <c r="AE666" s="382"/>
      <c r="AF666" s="382"/>
      <c r="AG666" s="382"/>
    </row>
    <row r="667">
      <c r="A667" s="368"/>
      <c r="B667" s="369">
        <f t="shared" si="4"/>
        <v>664</v>
      </c>
      <c r="C667" s="370" t="s">
        <v>881</v>
      </c>
      <c r="D667" s="371" t="s">
        <v>759</v>
      </c>
      <c r="E667" s="387"/>
      <c r="F667" s="375"/>
      <c r="G667" s="375"/>
      <c r="H667" s="375"/>
      <c r="I667" s="384" t="s">
        <v>1169</v>
      </c>
      <c r="J667" s="384" t="s">
        <v>1170</v>
      </c>
      <c r="K667" s="384" t="s">
        <v>173</v>
      </c>
      <c r="L667" s="385" t="s">
        <v>173</v>
      </c>
      <c r="M667" s="384"/>
      <c r="N667" s="378" t="s">
        <v>81</v>
      </c>
      <c r="O667" s="378" t="s">
        <v>81</v>
      </c>
      <c r="P667" s="379" t="s">
        <v>81</v>
      </c>
      <c r="Q667" s="380" t="s">
        <v>81</v>
      </c>
      <c r="R667" s="380" t="s">
        <v>81</v>
      </c>
      <c r="S667" s="381"/>
      <c r="T667" s="381"/>
      <c r="U667" s="381"/>
      <c r="V667" s="368"/>
      <c r="W667" s="368"/>
      <c r="X667" s="368"/>
      <c r="Y667" s="368"/>
      <c r="Z667" s="368"/>
      <c r="AA667" s="368"/>
      <c r="AB667" s="368"/>
      <c r="AC667" s="368"/>
      <c r="AD667" s="368"/>
      <c r="AE667" s="382"/>
      <c r="AF667" s="382"/>
      <c r="AG667" s="382"/>
    </row>
    <row r="668">
      <c r="A668" s="368"/>
      <c r="B668" s="369">
        <f t="shared" si="4"/>
        <v>665</v>
      </c>
      <c r="C668" s="370" t="s">
        <v>881</v>
      </c>
      <c r="D668" s="371" t="s">
        <v>759</v>
      </c>
      <c r="E668" s="387"/>
      <c r="F668" s="375"/>
      <c r="G668" s="375"/>
      <c r="H668" s="375"/>
      <c r="I668" s="384" t="s">
        <v>1171</v>
      </c>
      <c r="J668" s="384" t="s">
        <v>1172</v>
      </c>
      <c r="K668" s="384" t="s">
        <v>173</v>
      </c>
      <c r="L668" s="385" t="s">
        <v>173</v>
      </c>
      <c r="M668" s="384"/>
      <c r="N668" s="378" t="s">
        <v>81</v>
      </c>
      <c r="O668" s="378" t="s">
        <v>81</v>
      </c>
      <c r="P668" s="379" t="s">
        <v>81</v>
      </c>
      <c r="Q668" s="380" t="s">
        <v>81</v>
      </c>
      <c r="R668" s="380" t="s">
        <v>81</v>
      </c>
      <c r="S668" s="381"/>
      <c r="T668" s="381"/>
      <c r="U668" s="381"/>
      <c r="V668" s="368"/>
      <c r="W668" s="368"/>
      <c r="X668" s="368"/>
      <c r="Y668" s="368"/>
      <c r="Z668" s="368"/>
      <c r="AA668" s="368"/>
      <c r="AB668" s="368"/>
      <c r="AC668" s="368"/>
      <c r="AD668" s="368"/>
      <c r="AE668" s="382"/>
      <c r="AF668" s="382"/>
      <c r="AG668" s="382"/>
    </row>
    <row r="669">
      <c r="A669" s="368"/>
      <c r="B669" s="369">
        <f t="shared" si="4"/>
        <v>666</v>
      </c>
      <c r="C669" s="370" t="s">
        <v>881</v>
      </c>
      <c r="D669" s="371" t="s">
        <v>759</v>
      </c>
      <c r="E669" s="387"/>
      <c r="F669" s="375"/>
      <c r="G669" s="375"/>
      <c r="H669" s="384" t="s">
        <v>1173</v>
      </c>
      <c r="I669" s="384" t="s">
        <v>1174</v>
      </c>
      <c r="J669" s="375"/>
      <c r="K669" s="384" t="s">
        <v>1175</v>
      </c>
      <c r="L669" s="385" t="s">
        <v>173</v>
      </c>
      <c r="M669" s="384"/>
      <c r="N669" s="378" t="s">
        <v>81</v>
      </c>
      <c r="O669" s="378" t="s">
        <v>81</v>
      </c>
      <c r="P669" s="379" t="s">
        <v>81</v>
      </c>
      <c r="Q669" s="380" t="s">
        <v>81</v>
      </c>
      <c r="R669" s="380" t="s">
        <v>81</v>
      </c>
      <c r="S669" s="381"/>
      <c r="T669" s="381"/>
      <c r="U669" s="381"/>
      <c r="V669" s="368"/>
      <c r="W669" s="368"/>
      <c r="X669" s="368"/>
      <c r="Y669" s="368"/>
      <c r="Z669" s="368"/>
      <c r="AA669" s="368"/>
      <c r="AB669" s="368"/>
      <c r="AC669" s="368"/>
      <c r="AD669" s="368"/>
      <c r="AE669" s="382"/>
      <c r="AF669" s="382"/>
      <c r="AG669" s="382"/>
    </row>
    <row r="670">
      <c r="A670" s="368"/>
      <c r="B670" s="369">
        <f t="shared" si="4"/>
        <v>667</v>
      </c>
      <c r="C670" s="370" t="s">
        <v>881</v>
      </c>
      <c r="D670" s="371" t="s">
        <v>759</v>
      </c>
      <c r="E670" s="387"/>
      <c r="F670" s="375"/>
      <c r="G670" s="375"/>
      <c r="H670" s="375"/>
      <c r="I670" s="384" t="s">
        <v>1176</v>
      </c>
      <c r="J670" s="375"/>
      <c r="K670" s="384" t="s">
        <v>173</v>
      </c>
      <c r="L670" s="385" t="s">
        <v>173</v>
      </c>
      <c r="M670" s="384"/>
      <c r="N670" s="378" t="s">
        <v>81</v>
      </c>
      <c r="O670" s="378" t="s">
        <v>81</v>
      </c>
      <c r="P670" s="379" t="s">
        <v>81</v>
      </c>
      <c r="Q670" s="380" t="s">
        <v>81</v>
      </c>
      <c r="R670" s="380" t="s">
        <v>81</v>
      </c>
      <c r="S670" s="381"/>
      <c r="T670" s="381"/>
      <c r="U670" s="381"/>
      <c r="V670" s="368"/>
      <c r="W670" s="368"/>
      <c r="X670" s="368"/>
      <c r="Y670" s="368"/>
      <c r="Z670" s="368"/>
      <c r="AA670" s="368"/>
      <c r="AB670" s="368"/>
      <c r="AC670" s="368"/>
      <c r="AD670" s="368"/>
      <c r="AE670" s="382"/>
      <c r="AF670" s="382"/>
      <c r="AG670" s="382"/>
    </row>
    <row r="671">
      <c r="A671" s="368"/>
      <c r="B671" s="369">
        <f t="shared" si="4"/>
        <v>668</v>
      </c>
      <c r="C671" s="370" t="s">
        <v>881</v>
      </c>
      <c r="D671" s="393" t="s">
        <v>881</v>
      </c>
      <c r="E671" s="394" t="s">
        <v>759</v>
      </c>
      <c r="F671" s="383"/>
      <c r="G671" s="375"/>
      <c r="H671" s="375"/>
      <c r="I671" s="375"/>
      <c r="J671" s="384" t="s">
        <v>1177</v>
      </c>
      <c r="K671" s="375"/>
      <c r="L671" s="384" t="s">
        <v>173</v>
      </c>
      <c r="M671" s="385" t="s">
        <v>173</v>
      </c>
      <c r="N671" s="378" t="s">
        <v>81</v>
      </c>
      <c r="O671" s="378" t="s">
        <v>81</v>
      </c>
      <c r="P671" s="379" t="s">
        <v>81</v>
      </c>
      <c r="Q671" s="380" t="s">
        <v>81</v>
      </c>
      <c r="R671" s="380" t="s">
        <v>81</v>
      </c>
      <c r="S671" s="381"/>
      <c r="T671" s="381"/>
      <c r="U671" s="381"/>
      <c r="V671" s="368"/>
      <c r="W671" s="368"/>
      <c r="X671" s="368"/>
      <c r="Y671" s="368"/>
      <c r="Z671" s="368"/>
      <c r="AA671" s="368"/>
      <c r="AB671" s="368"/>
      <c r="AC671" s="368"/>
      <c r="AD671" s="368"/>
      <c r="AE671" s="382"/>
      <c r="AF671" s="382"/>
      <c r="AG671" s="382"/>
    </row>
    <row r="672">
      <c r="A672" s="106"/>
      <c r="B672" s="127">
        <f t="shared" si="4"/>
        <v>669</v>
      </c>
      <c r="C672" s="395" t="s">
        <v>100</v>
      </c>
      <c r="D672" s="396" t="s">
        <v>1178</v>
      </c>
      <c r="E672" s="235" t="s">
        <v>252</v>
      </c>
      <c r="F672" s="233"/>
      <c r="G672" s="233"/>
      <c r="H672" s="223"/>
      <c r="I672" s="223"/>
      <c r="J672" s="285"/>
      <c r="K672" s="223" t="s">
        <v>1179</v>
      </c>
      <c r="L672" s="223" t="s">
        <v>1180</v>
      </c>
      <c r="M672" s="294"/>
      <c r="N672" s="226" t="s">
        <v>81</v>
      </c>
      <c r="O672" s="226" t="s">
        <v>81</v>
      </c>
      <c r="P672" s="227" t="s">
        <v>81</v>
      </c>
      <c r="Q672" s="228" t="s">
        <v>81</v>
      </c>
      <c r="R672" s="228" t="s">
        <v>81</v>
      </c>
      <c r="S672" s="137"/>
      <c r="T672" s="137"/>
      <c r="U672" s="137"/>
      <c r="V672" s="106"/>
      <c r="W672" s="106"/>
      <c r="X672" s="106"/>
      <c r="Y672" s="106"/>
      <c r="Z672" s="106"/>
      <c r="AA672" s="106"/>
      <c r="AB672" s="106"/>
      <c r="AC672" s="106"/>
      <c r="AD672" s="106"/>
      <c r="AE672" s="110"/>
      <c r="AF672" s="110"/>
      <c r="AG672" s="110"/>
    </row>
    <row r="673">
      <c r="A673" s="106"/>
      <c r="B673" s="127">
        <f t="shared" si="4"/>
        <v>670</v>
      </c>
      <c r="C673" s="397" t="s">
        <v>100</v>
      </c>
      <c r="D673" s="398" t="s">
        <v>1178</v>
      </c>
      <c r="E673" s="235" t="s">
        <v>824</v>
      </c>
      <c r="F673" s="222" t="s">
        <v>825</v>
      </c>
      <c r="G673" s="233"/>
      <c r="H673" s="223"/>
      <c r="I673" s="223"/>
      <c r="J673" s="285"/>
      <c r="K673" s="223" t="s">
        <v>826</v>
      </c>
      <c r="L673" s="223" t="s">
        <v>827</v>
      </c>
      <c r="M673" s="294"/>
      <c r="N673" s="226" t="s">
        <v>81</v>
      </c>
      <c r="O673" s="226" t="s">
        <v>81</v>
      </c>
      <c r="P673" s="227" t="s">
        <v>81</v>
      </c>
      <c r="Q673" s="228" t="s">
        <v>81</v>
      </c>
      <c r="R673" s="228" t="s">
        <v>81</v>
      </c>
      <c r="S673" s="137"/>
      <c r="T673" s="137"/>
      <c r="U673" s="137"/>
      <c r="V673" s="106"/>
      <c r="W673" s="106"/>
      <c r="X673" s="106"/>
      <c r="Y673" s="106"/>
      <c r="Z673" s="106"/>
      <c r="AA673" s="106"/>
      <c r="AB673" s="106"/>
      <c r="AC673" s="106"/>
      <c r="AD673" s="106"/>
      <c r="AE673" s="110"/>
      <c r="AF673" s="110"/>
      <c r="AG673" s="110"/>
    </row>
    <row r="674">
      <c r="A674" s="106"/>
      <c r="B674" s="127">
        <f t="shared" si="4"/>
        <v>671</v>
      </c>
      <c r="C674" s="399" t="s">
        <v>100</v>
      </c>
      <c r="D674" s="398" t="s">
        <v>1178</v>
      </c>
      <c r="E674" s="275"/>
      <c r="F674" s="222" t="s">
        <v>828</v>
      </c>
      <c r="G674" s="233"/>
      <c r="H674" s="223"/>
      <c r="I674" s="223"/>
      <c r="J674" s="285"/>
      <c r="K674" s="223" t="s">
        <v>829</v>
      </c>
      <c r="L674" s="223" t="s">
        <v>827</v>
      </c>
      <c r="M674" s="294"/>
      <c r="N674" s="226" t="s">
        <v>81</v>
      </c>
      <c r="O674" s="226" t="s">
        <v>81</v>
      </c>
      <c r="P674" s="227" t="s">
        <v>81</v>
      </c>
      <c r="Q674" s="228" t="s">
        <v>81</v>
      </c>
      <c r="R674" s="228" t="s">
        <v>81</v>
      </c>
      <c r="S674" s="137"/>
      <c r="T674" s="137"/>
      <c r="U674" s="137"/>
      <c r="V674" s="106"/>
      <c r="W674" s="106"/>
      <c r="X674" s="106"/>
      <c r="Y674" s="106"/>
      <c r="Z674" s="106"/>
      <c r="AA674" s="106"/>
      <c r="AB674" s="106"/>
      <c r="AC674" s="106"/>
      <c r="AD674" s="106"/>
      <c r="AE674" s="110"/>
      <c r="AF674" s="110"/>
      <c r="AG674" s="110"/>
    </row>
    <row r="675">
      <c r="A675" s="106"/>
      <c r="B675" s="127">
        <f t="shared" si="4"/>
        <v>672</v>
      </c>
      <c r="C675" s="399" t="s">
        <v>100</v>
      </c>
      <c r="D675" s="398" t="s">
        <v>1178</v>
      </c>
      <c r="E675" s="275"/>
      <c r="F675" s="222" t="s">
        <v>830</v>
      </c>
      <c r="G675" s="233"/>
      <c r="H675" s="223"/>
      <c r="I675" s="223"/>
      <c r="J675" s="285"/>
      <c r="K675" s="223" t="s">
        <v>831</v>
      </c>
      <c r="L675" s="223" t="s">
        <v>832</v>
      </c>
      <c r="M675" s="294"/>
      <c r="N675" s="226" t="s">
        <v>81</v>
      </c>
      <c r="O675" s="226" t="s">
        <v>81</v>
      </c>
      <c r="P675" s="227" t="s">
        <v>81</v>
      </c>
      <c r="Q675" s="228" t="s">
        <v>81</v>
      </c>
      <c r="R675" s="228" t="s">
        <v>81</v>
      </c>
      <c r="S675" s="137"/>
      <c r="T675" s="137"/>
      <c r="U675" s="137"/>
      <c r="V675" s="106"/>
      <c r="W675" s="106"/>
      <c r="X675" s="106"/>
      <c r="Y675" s="106"/>
      <c r="Z675" s="106"/>
      <c r="AA675" s="106"/>
      <c r="AB675" s="106"/>
      <c r="AC675" s="106"/>
      <c r="AD675" s="106"/>
      <c r="AE675" s="110"/>
      <c r="AF675" s="110"/>
      <c r="AG675" s="110"/>
    </row>
    <row r="676">
      <c r="A676" s="106"/>
      <c r="B676" s="127">
        <f t="shared" si="4"/>
        <v>673</v>
      </c>
      <c r="C676" s="399" t="s">
        <v>100</v>
      </c>
      <c r="D676" s="398" t="s">
        <v>1178</v>
      </c>
      <c r="E676" s="275"/>
      <c r="F676" s="222" t="s">
        <v>833</v>
      </c>
      <c r="G676" s="233"/>
      <c r="H676" s="223"/>
      <c r="I676" s="223"/>
      <c r="J676" s="285"/>
      <c r="K676" s="223" t="s">
        <v>834</v>
      </c>
      <c r="L676" s="223" t="s">
        <v>827</v>
      </c>
      <c r="M676" s="294"/>
      <c r="N676" s="226" t="s">
        <v>81</v>
      </c>
      <c r="O676" s="226" t="s">
        <v>81</v>
      </c>
      <c r="P676" s="227" t="s">
        <v>81</v>
      </c>
      <c r="Q676" s="228" t="s">
        <v>81</v>
      </c>
      <c r="R676" s="228" t="s">
        <v>81</v>
      </c>
      <c r="S676" s="137"/>
      <c r="T676" s="137"/>
      <c r="U676" s="137"/>
      <c r="V676" s="106"/>
      <c r="W676" s="106"/>
      <c r="X676" s="106"/>
      <c r="Y676" s="106"/>
      <c r="Z676" s="106"/>
      <c r="AA676" s="106"/>
      <c r="AB676" s="106"/>
      <c r="AC676" s="106"/>
      <c r="AD676" s="106"/>
      <c r="AE676" s="110"/>
      <c r="AF676" s="110"/>
      <c r="AG676" s="110"/>
    </row>
    <row r="677">
      <c r="A677" s="106"/>
      <c r="B677" s="127">
        <f t="shared" si="4"/>
        <v>674</v>
      </c>
      <c r="C677" s="399" t="s">
        <v>100</v>
      </c>
      <c r="D677" s="398" t="s">
        <v>1178</v>
      </c>
      <c r="E677" s="277"/>
      <c r="F677" s="222" t="s">
        <v>835</v>
      </c>
      <c r="G677" s="233"/>
      <c r="H677" s="223"/>
      <c r="I677" s="223"/>
      <c r="J677" s="285"/>
      <c r="K677" s="223" t="s">
        <v>836</v>
      </c>
      <c r="L677" s="223" t="s">
        <v>837</v>
      </c>
      <c r="M677" s="294"/>
      <c r="N677" s="226" t="s">
        <v>81</v>
      </c>
      <c r="O677" s="226" t="s">
        <v>81</v>
      </c>
      <c r="P677" s="227" t="s">
        <v>81</v>
      </c>
      <c r="Q677" s="228" t="s">
        <v>81</v>
      </c>
      <c r="R677" s="228" t="s">
        <v>81</v>
      </c>
      <c r="S677" s="137"/>
      <c r="T677" s="137"/>
      <c r="U677" s="137"/>
      <c r="V677" s="106"/>
      <c r="W677" s="106"/>
      <c r="X677" s="106"/>
      <c r="Y677" s="106"/>
      <c r="Z677" s="106"/>
      <c r="AA677" s="106"/>
      <c r="AB677" s="106"/>
      <c r="AC677" s="106"/>
      <c r="AD677" s="106"/>
      <c r="AE677" s="110"/>
      <c r="AF677" s="110"/>
      <c r="AG677" s="110"/>
    </row>
    <row r="678">
      <c r="A678" s="106"/>
      <c r="B678" s="127">
        <f t="shared" si="4"/>
        <v>675</v>
      </c>
      <c r="C678" s="399" t="s">
        <v>100</v>
      </c>
      <c r="D678" s="398" t="s">
        <v>1178</v>
      </c>
      <c r="E678" s="242" t="s">
        <v>233</v>
      </c>
      <c r="F678" s="233"/>
      <c r="G678" s="233"/>
      <c r="H678" s="223"/>
      <c r="I678" s="223"/>
      <c r="J678" s="285"/>
      <c r="K678" s="223" t="s">
        <v>1181</v>
      </c>
      <c r="L678" s="223" t="s">
        <v>1182</v>
      </c>
      <c r="M678" s="294"/>
      <c r="N678" s="226" t="s">
        <v>81</v>
      </c>
      <c r="O678" s="226" t="s">
        <v>81</v>
      </c>
      <c r="P678" s="227" t="s">
        <v>81</v>
      </c>
      <c r="Q678" s="228" t="s">
        <v>81</v>
      </c>
      <c r="R678" s="228" t="s">
        <v>81</v>
      </c>
      <c r="S678" s="137"/>
      <c r="T678" s="137"/>
      <c r="U678" s="137"/>
      <c r="V678" s="106"/>
      <c r="W678" s="106"/>
      <c r="X678" s="106"/>
      <c r="Y678" s="106"/>
      <c r="Z678" s="106"/>
      <c r="AA678" s="106"/>
      <c r="AB678" s="106"/>
      <c r="AC678" s="106"/>
      <c r="AD678" s="106"/>
      <c r="AE678" s="110"/>
      <c r="AF678" s="110"/>
      <c r="AG678" s="110"/>
    </row>
    <row r="679">
      <c r="A679" s="106"/>
      <c r="B679" s="127">
        <f t="shared" si="4"/>
        <v>676</v>
      </c>
      <c r="C679" s="399" t="s">
        <v>100</v>
      </c>
      <c r="D679" s="398" t="s">
        <v>1178</v>
      </c>
      <c r="E679" s="222" t="s">
        <v>255</v>
      </c>
      <c r="F679" s="233"/>
      <c r="G679" s="233"/>
      <c r="H679" s="223"/>
      <c r="I679" s="223"/>
      <c r="J679" s="285"/>
      <c r="K679" s="223" t="s">
        <v>1183</v>
      </c>
      <c r="L679" s="223" t="s">
        <v>1184</v>
      </c>
      <c r="M679" s="294"/>
      <c r="N679" s="226" t="s">
        <v>81</v>
      </c>
      <c r="O679" s="226" t="s">
        <v>81</v>
      </c>
      <c r="P679" s="227" t="s">
        <v>81</v>
      </c>
      <c r="Q679" s="228" t="s">
        <v>81</v>
      </c>
      <c r="R679" s="228" t="s">
        <v>81</v>
      </c>
      <c r="S679" s="137"/>
      <c r="T679" s="137"/>
      <c r="U679" s="137"/>
      <c r="V679" s="106"/>
      <c r="W679" s="106"/>
      <c r="X679" s="106"/>
      <c r="Y679" s="106"/>
      <c r="Z679" s="106"/>
      <c r="AA679" s="106"/>
      <c r="AB679" s="106"/>
      <c r="AC679" s="106"/>
      <c r="AD679" s="106"/>
      <c r="AE679" s="110"/>
      <c r="AF679" s="110"/>
      <c r="AG679" s="110"/>
    </row>
    <row r="680">
      <c r="A680" s="106"/>
      <c r="B680" s="127">
        <f t="shared" si="4"/>
        <v>677</v>
      </c>
      <c r="C680" s="399" t="s">
        <v>100</v>
      </c>
      <c r="D680" s="398" t="s">
        <v>1178</v>
      </c>
      <c r="E680" s="222" t="s">
        <v>1093</v>
      </c>
      <c r="F680" s="233"/>
      <c r="G680" s="233"/>
      <c r="H680" s="223"/>
      <c r="I680" s="223"/>
      <c r="J680" s="285"/>
      <c r="K680" s="223" t="s">
        <v>1185</v>
      </c>
      <c r="L680" s="223" t="s">
        <v>1186</v>
      </c>
      <c r="M680" s="294"/>
      <c r="N680" s="226" t="s">
        <v>81</v>
      </c>
      <c r="O680" s="226" t="s">
        <v>81</v>
      </c>
      <c r="P680" s="227" t="s">
        <v>81</v>
      </c>
      <c r="Q680" s="228" t="s">
        <v>81</v>
      </c>
      <c r="R680" s="228" t="s">
        <v>81</v>
      </c>
      <c r="S680" s="137"/>
      <c r="T680" s="137"/>
      <c r="U680" s="137"/>
      <c r="V680" s="106"/>
      <c r="W680" s="106"/>
      <c r="X680" s="106"/>
      <c r="Y680" s="106"/>
      <c r="Z680" s="106"/>
      <c r="AA680" s="106"/>
      <c r="AB680" s="106"/>
      <c r="AC680" s="106"/>
      <c r="AD680" s="106"/>
      <c r="AE680" s="110"/>
      <c r="AF680" s="110"/>
      <c r="AG680" s="110"/>
    </row>
    <row r="681">
      <c r="A681" s="106"/>
      <c r="B681" s="127">
        <f t="shared" si="4"/>
        <v>678</v>
      </c>
      <c r="C681" s="399" t="s">
        <v>100</v>
      </c>
      <c r="D681" s="398" t="s">
        <v>1178</v>
      </c>
      <c r="E681" s="222" t="s">
        <v>244</v>
      </c>
      <c r="F681" s="233"/>
      <c r="G681" s="233"/>
      <c r="H681" s="223"/>
      <c r="I681" s="223"/>
      <c r="J681" s="285"/>
      <c r="K681" s="223" t="s">
        <v>1187</v>
      </c>
      <c r="L681" s="223" t="s">
        <v>1188</v>
      </c>
      <c r="M681" s="294"/>
      <c r="N681" s="226" t="s">
        <v>81</v>
      </c>
      <c r="O681" s="226" t="s">
        <v>81</v>
      </c>
      <c r="P681" s="227" t="s">
        <v>81</v>
      </c>
      <c r="Q681" s="228" t="s">
        <v>81</v>
      </c>
      <c r="R681" s="228" t="s">
        <v>81</v>
      </c>
      <c r="S681" s="137"/>
      <c r="T681" s="137"/>
      <c r="U681" s="137"/>
      <c r="V681" s="106"/>
      <c r="W681" s="106"/>
      <c r="X681" s="106"/>
      <c r="Y681" s="106"/>
      <c r="Z681" s="106"/>
      <c r="AA681" s="106"/>
      <c r="AB681" s="106"/>
      <c r="AC681" s="106"/>
      <c r="AD681" s="106"/>
      <c r="AE681" s="110"/>
      <c r="AF681" s="110"/>
      <c r="AG681" s="110"/>
    </row>
    <row r="682">
      <c r="A682" s="106"/>
      <c r="B682" s="127">
        <f t="shared" si="4"/>
        <v>679</v>
      </c>
      <c r="C682" s="399" t="s">
        <v>100</v>
      </c>
      <c r="D682" s="398" t="s">
        <v>1178</v>
      </c>
      <c r="E682" s="222" t="s">
        <v>1189</v>
      </c>
      <c r="F682" s="233"/>
      <c r="G682" s="233"/>
      <c r="H682" s="223"/>
      <c r="I682" s="223"/>
      <c r="J682" s="285"/>
      <c r="K682" s="223" t="s">
        <v>1190</v>
      </c>
      <c r="L682" s="223" t="s">
        <v>1191</v>
      </c>
      <c r="M682" s="294"/>
      <c r="N682" s="226" t="s">
        <v>81</v>
      </c>
      <c r="O682" s="226" t="s">
        <v>81</v>
      </c>
      <c r="P682" s="227" t="s">
        <v>81</v>
      </c>
      <c r="Q682" s="228" t="s">
        <v>81</v>
      </c>
      <c r="R682" s="228" t="s">
        <v>81</v>
      </c>
      <c r="S682" s="137"/>
      <c r="T682" s="137"/>
      <c r="U682" s="137"/>
      <c r="V682" s="106"/>
      <c r="W682" s="106"/>
      <c r="X682" s="106"/>
      <c r="Y682" s="106"/>
      <c r="Z682" s="106"/>
      <c r="AA682" s="106"/>
      <c r="AB682" s="106"/>
      <c r="AC682" s="106"/>
      <c r="AD682" s="106"/>
      <c r="AE682" s="110"/>
      <c r="AF682" s="110"/>
      <c r="AG682" s="110"/>
    </row>
    <row r="683">
      <c r="A683" s="106"/>
      <c r="B683" s="127">
        <f t="shared" si="4"/>
        <v>680</v>
      </c>
      <c r="C683" s="399" t="s">
        <v>100</v>
      </c>
      <c r="D683" s="398" t="s">
        <v>1178</v>
      </c>
      <c r="E683" s="400" t="s">
        <v>1192</v>
      </c>
      <c r="F683" s="401"/>
      <c r="G683" s="285"/>
      <c r="H683" s="285"/>
      <c r="I683" s="294"/>
      <c r="J683" s="285"/>
      <c r="K683" s="402" t="s">
        <v>1193</v>
      </c>
      <c r="L683" s="403" t="s">
        <v>1194</v>
      </c>
      <c r="M683" s="294"/>
      <c r="N683" s="226" t="s">
        <v>81</v>
      </c>
      <c r="O683" s="226" t="s">
        <v>81</v>
      </c>
      <c r="P683" s="227" t="s">
        <v>81</v>
      </c>
      <c r="Q683" s="228" t="s">
        <v>81</v>
      </c>
      <c r="R683" s="228" t="s">
        <v>81</v>
      </c>
      <c r="S683" s="137"/>
      <c r="T683" s="137"/>
      <c r="U683" s="137"/>
      <c r="V683" s="106"/>
      <c r="W683" s="106"/>
      <c r="X683" s="106"/>
      <c r="Y683" s="106"/>
      <c r="Z683" s="106"/>
      <c r="AA683" s="106"/>
      <c r="AB683" s="106"/>
      <c r="AC683" s="106"/>
      <c r="AD683" s="106"/>
      <c r="AE683" s="110"/>
      <c r="AF683" s="110"/>
      <c r="AG683" s="110"/>
    </row>
    <row r="684">
      <c r="A684" s="106"/>
      <c r="B684" s="127">
        <f t="shared" si="4"/>
        <v>681</v>
      </c>
      <c r="C684" s="399" t="s">
        <v>100</v>
      </c>
      <c r="D684" s="398" t="s">
        <v>1178</v>
      </c>
      <c r="E684" s="404" t="s">
        <v>393</v>
      </c>
      <c r="F684" s="405" t="s">
        <v>1195</v>
      </c>
      <c r="G684" s="285"/>
      <c r="H684" s="285"/>
      <c r="I684" s="294"/>
      <c r="J684" s="285"/>
      <c r="K684" s="402" t="s">
        <v>1196</v>
      </c>
      <c r="L684" s="403" t="s">
        <v>1197</v>
      </c>
      <c r="M684" s="294"/>
      <c r="N684" s="226" t="s">
        <v>81</v>
      </c>
      <c r="O684" s="226" t="s">
        <v>81</v>
      </c>
      <c r="P684" s="227" t="s">
        <v>81</v>
      </c>
      <c r="Q684" s="228" t="s">
        <v>81</v>
      </c>
      <c r="R684" s="228" t="s">
        <v>81</v>
      </c>
      <c r="S684" s="137"/>
      <c r="T684" s="137"/>
      <c r="U684" s="137"/>
      <c r="V684" s="106"/>
      <c r="W684" s="106"/>
      <c r="X684" s="106"/>
      <c r="Y684" s="106"/>
      <c r="Z684" s="106"/>
      <c r="AA684" s="106"/>
      <c r="AB684" s="106"/>
      <c r="AC684" s="106"/>
      <c r="AD684" s="106"/>
      <c r="AE684" s="110"/>
      <c r="AF684" s="110"/>
      <c r="AG684" s="110"/>
    </row>
    <row r="685">
      <c r="A685" s="106"/>
      <c r="B685" s="127">
        <f t="shared" si="4"/>
        <v>682</v>
      </c>
      <c r="C685" s="399" t="s">
        <v>100</v>
      </c>
      <c r="D685" s="398" t="s">
        <v>1178</v>
      </c>
      <c r="E685" s="286"/>
      <c r="F685" s="406" t="s">
        <v>1198</v>
      </c>
      <c r="G685" s="285"/>
      <c r="H685" s="285"/>
      <c r="I685" s="294"/>
      <c r="J685" s="285"/>
      <c r="K685" s="402" t="s">
        <v>1199</v>
      </c>
      <c r="L685" s="403" t="s">
        <v>1200</v>
      </c>
      <c r="M685" s="294"/>
      <c r="N685" s="226" t="s">
        <v>81</v>
      </c>
      <c r="O685" s="226" t="s">
        <v>81</v>
      </c>
      <c r="P685" s="227" t="s">
        <v>81</v>
      </c>
      <c r="Q685" s="228" t="s">
        <v>81</v>
      </c>
      <c r="R685" s="228" t="s">
        <v>81</v>
      </c>
      <c r="S685" s="137"/>
      <c r="T685" s="137"/>
      <c r="U685" s="137"/>
      <c r="V685" s="106"/>
      <c r="W685" s="106"/>
      <c r="X685" s="106"/>
      <c r="Y685" s="106"/>
      <c r="Z685" s="106"/>
      <c r="AA685" s="106"/>
      <c r="AB685" s="106"/>
      <c r="AC685" s="106"/>
      <c r="AD685" s="106"/>
      <c r="AE685" s="110"/>
      <c r="AF685" s="110"/>
      <c r="AG685" s="110"/>
    </row>
    <row r="686">
      <c r="A686" s="106"/>
      <c r="B686" s="127">
        <f t="shared" si="4"/>
        <v>683</v>
      </c>
      <c r="C686" s="399" t="s">
        <v>100</v>
      </c>
      <c r="D686" s="398" t="s">
        <v>1178</v>
      </c>
      <c r="E686" s="286"/>
      <c r="F686" s="407" t="s">
        <v>1201</v>
      </c>
      <c r="G686" s="285"/>
      <c r="H686" s="285"/>
      <c r="I686" s="294"/>
      <c r="J686" s="285"/>
      <c r="K686" s="402" t="s">
        <v>1202</v>
      </c>
      <c r="L686" s="403" t="s">
        <v>1203</v>
      </c>
      <c r="M686" s="294"/>
      <c r="N686" s="226" t="s">
        <v>81</v>
      </c>
      <c r="O686" s="226" t="s">
        <v>81</v>
      </c>
      <c r="P686" s="227" t="s">
        <v>81</v>
      </c>
      <c r="Q686" s="228" t="s">
        <v>81</v>
      </c>
      <c r="R686" s="228" t="s">
        <v>81</v>
      </c>
      <c r="S686" s="137"/>
      <c r="T686" s="137"/>
      <c r="U686" s="137"/>
      <c r="V686" s="106"/>
      <c r="W686" s="106"/>
      <c r="X686" s="106"/>
      <c r="Y686" s="106"/>
      <c r="Z686" s="106"/>
      <c r="AA686" s="106"/>
      <c r="AB686" s="106"/>
      <c r="AC686" s="106"/>
      <c r="AD686" s="106"/>
      <c r="AE686" s="110"/>
      <c r="AF686" s="110"/>
      <c r="AG686" s="110"/>
    </row>
    <row r="687">
      <c r="A687" s="106"/>
      <c r="B687" s="127">
        <f t="shared" si="4"/>
        <v>684</v>
      </c>
      <c r="C687" s="408" t="s">
        <v>100</v>
      </c>
      <c r="D687" s="396" t="s">
        <v>1204</v>
      </c>
      <c r="E687" s="129" t="s">
        <v>1205</v>
      </c>
      <c r="F687" s="243" t="s">
        <v>96</v>
      </c>
      <c r="G687" s="197" t="s">
        <v>402</v>
      </c>
      <c r="H687" s="223"/>
      <c r="I687" s="223"/>
      <c r="J687" s="285"/>
      <c r="K687" s="132" t="s">
        <v>1206</v>
      </c>
      <c r="L687" s="132" t="s">
        <v>1207</v>
      </c>
      <c r="M687" s="294"/>
      <c r="N687" s="226" t="s">
        <v>81</v>
      </c>
      <c r="O687" s="226" t="s">
        <v>81</v>
      </c>
      <c r="P687" s="227" t="s">
        <v>81</v>
      </c>
      <c r="Q687" s="228" t="s">
        <v>81</v>
      </c>
      <c r="R687" s="228" t="s">
        <v>81</v>
      </c>
      <c r="S687" s="137"/>
      <c r="T687" s="137"/>
      <c r="U687" s="137"/>
      <c r="V687" s="106"/>
      <c r="W687" s="106"/>
      <c r="X687" s="106"/>
      <c r="Y687" s="106"/>
      <c r="Z687" s="106"/>
      <c r="AA687" s="106"/>
      <c r="AB687" s="106"/>
      <c r="AC687" s="106"/>
      <c r="AD687" s="106"/>
      <c r="AE687" s="110"/>
      <c r="AF687" s="110"/>
      <c r="AG687" s="110"/>
    </row>
    <row r="688">
      <c r="A688" s="106"/>
      <c r="B688" s="127">
        <f t="shared" si="4"/>
        <v>685</v>
      </c>
      <c r="C688" s="408" t="s">
        <v>100</v>
      </c>
      <c r="D688" s="252" t="s">
        <v>1204</v>
      </c>
      <c r="E688" s="140"/>
      <c r="F688" s="243" t="s">
        <v>96</v>
      </c>
      <c r="G688" s="197" t="s">
        <v>1208</v>
      </c>
      <c r="H688" s="223"/>
      <c r="I688" s="223"/>
      <c r="J688" s="285"/>
      <c r="K688" s="132" t="s">
        <v>173</v>
      </c>
      <c r="L688" s="132" t="s">
        <v>173</v>
      </c>
      <c r="M688" s="294"/>
      <c r="N688" s="226"/>
      <c r="O688" s="226"/>
      <c r="P688" s="227"/>
      <c r="Q688" s="228"/>
      <c r="R688" s="228"/>
      <c r="S688" s="137"/>
      <c r="T688" s="137"/>
      <c r="U688" s="137"/>
      <c r="V688" s="106"/>
      <c r="W688" s="106"/>
      <c r="X688" s="106"/>
      <c r="Y688" s="106"/>
      <c r="Z688" s="106"/>
      <c r="AA688" s="106"/>
      <c r="AB688" s="106"/>
      <c r="AC688" s="106"/>
      <c r="AD688" s="106"/>
      <c r="AE688" s="110"/>
      <c r="AF688" s="110"/>
      <c r="AG688" s="110"/>
    </row>
    <row r="689">
      <c r="A689" s="106"/>
      <c r="B689" s="127">
        <f t="shared" si="4"/>
        <v>686</v>
      </c>
      <c r="C689" s="408" t="s">
        <v>100</v>
      </c>
      <c r="D689" s="252" t="s">
        <v>1204</v>
      </c>
      <c r="E689" s="140"/>
      <c r="F689" s="243" t="s">
        <v>96</v>
      </c>
      <c r="G689" s="197" t="s">
        <v>699</v>
      </c>
      <c r="H689" s="223"/>
      <c r="I689" s="223"/>
      <c r="J689" s="285"/>
      <c r="K689" s="132" t="s">
        <v>173</v>
      </c>
      <c r="L689" s="132" t="s">
        <v>173</v>
      </c>
      <c r="M689" s="294"/>
      <c r="N689" s="226"/>
      <c r="O689" s="226"/>
      <c r="P689" s="227"/>
      <c r="Q689" s="228"/>
      <c r="R689" s="228"/>
      <c r="S689" s="137"/>
      <c r="T689" s="137"/>
      <c r="U689" s="137"/>
      <c r="V689" s="106"/>
      <c r="W689" s="106"/>
      <c r="X689" s="106"/>
      <c r="Y689" s="106"/>
      <c r="Z689" s="106"/>
      <c r="AA689" s="106"/>
      <c r="AB689" s="106"/>
      <c r="AC689" s="106"/>
      <c r="AD689" s="106"/>
      <c r="AE689" s="110"/>
      <c r="AF689" s="110"/>
      <c r="AG689" s="110"/>
    </row>
    <row r="690">
      <c r="A690" s="106"/>
      <c r="B690" s="127">
        <f t="shared" si="4"/>
        <v>687</v>
      </c>
      <c r="C690" s="408" t="s">
        <v>100</v>
      </c>
      <c r="D690" s="252" t="s">
        <v>1204</v>
      </c>
      <c r="E690" s="140"/>
      <c r="F690" s="243" t="s">
        <v>96</v>
      </c>
      <c r="G690" s="197" t="s">
        <v>404</v>
      </c>
      <c r="H690" s="223"/>
      <c r="I690" s="223"/>
      <c r="J690" s="285"/>
      <c r="K690" s="132" t="s">
        <v>173</v>
      </c>
      <c r="L690" s="132" t="s">
        <v>173</v>
      </c>
      <c r="M690" s="294"/>
      <c r="N690" s="226"/>
      <c r="O690" s="226"/>
      <c r="P690" s="227"/>
      <c r="Q690" s="228"/>
      <c r="R690" s="228"/>
      <c r="S690" s="137"/>
      <c r="T690" s="137"/>
      <c r="U690" s="137"/>
      <c r="V690" s="106"/>
      <c r="W690" s="106"/>
      <c r="X690" s="106"/>
      <c r="Y690" s="106"/>
      <c r="Z690" s="106"/>
      <c r="AA690" s="106"/>
      <c r="AB690" s="106"/>
      <c r="AC690" s="106"/>
      <c r="AD690" s="106"/>
      <c r="AE690" s="110"/>
      <c r="AF690" s="110"/>
      <c r="AG690" s="110"/>
    </row>
    <row r="691">
      <c r="A691" s="106"/>
      <c r="B691" s="127">
        <f t="shared" si="4"/>
        <v>688</v>
      </c>
      <c r="C691" s="408" t="s">
        <v>100</v>
      </c>
      <c r="D691" s="252" t="s">
        <v>1204</v>
      </c>
      <c r="E691" s="140"/>
      <c r="F691" s="243" t="s">
        <v>96</v>
      </c>
      <c r="G691" s="197" t="s">
        <v>405</v>
      </c>
      <c r="H691" s="223"/>
      <c r="I691" s="223"/>
      <c r="J691" s="285"/>
      <c r="K691" s="132" t="s">
        <v>173</v>
      </c>
      <c r="L691" s="132" t="s">
        <v>173</v>
      </c>
      <c r="M691" s="294"/>
      <c r="N691" s="226"/>
      <c r="O691" s="226"/>
      <c r="P691" s="227"/>
      <c r="Q691" s="228"/>
      <c r="R691" s="228"/>
      <c r="S691" s="137"/>
      <c r="T691" s="137"/>
      <c r="U691" s="137"/>
      <c r="V691" s="106"/>
      <c r="W691" s="106"/>
      <c r="X691" s="106"/>
      <c r="Y691" s="106"/>
      <c r="Z691" s="106"/>
      <c r="AA691" s="106"/>
      <c r="AB691" s="106"/>
      <c r="AC691" s="106"/>
      <c r="AD691" s="106"/>
      <c r="AE691" s="110"/>
      <c r="AF691" s="110"/>
      <c r="AG691" s="110"/>
    </row>
    <row r="692">
      <c r="A692" s="106"/>
      <c r="B692" s="127">
        <f t="shared" si="4"/>
        <v>689</v>
      </c>
      <c r="C692" s="408" t="s">
        <v>100</v>
      </c>
      <c r="D692" s="252" t="s">
        <v>1204</v>
      </c>
      <c r="E692" s="140"/>
      <c r="F692" s="243" t="s">
        <v>96</v>
      </c>
      <c r="G692" s="197" t="s">
        <v>863</v>
      </c>
      <c r="H692" s="223"/>
      <c r="I692" s="223"/>
      <c r="J692" s="285"/>
      <c r="K692" s="132" t="s">
        <v>173</v>
      </c>
      <c r="L692" s="132" t="s">
        <v>173</v>
      </c>
      <c r="M692" s="294"/>
      <c r="N692" s="226"/>
      <c r="O692" s="226"/>
      <c r="P692" s="227"/>
      <c r="Q692" s="228"/>
      <c r="R692" s="228"/>
      <c r="S692" s="137"/>
      <c r="T692" s="137"/>
      <c r="U692" s="137"/>
      <c r="V692" s="106"/>
      <c r="W692" s="106"/>
      <c r="X692" s="106"/>
      <c r="Y692" s="106"/>
      <c r="Z692" s="106"/>
      <c r="AA692" s="106"/>
      <c r="AB692" s="106"/>
      <c r="AC692" s="106"/>
      <c r="AD692" s="106"/>
      <c r="AE692" s="110"/>
      <c r="AF692" s="110"/>
      <c r="AG692" s="110"/>
    </row>
    <row r="693">
      <c r="A693" s="106"/>
      <c r="B693" s="127">
        <f t="shared" si="4"/>
        <v>690</v>
      </c>
      <c r="C693" s="408" t="s">
        <v>100</v>
      </c>
      <c r="D693" s="252" t="s">
        <v>1204</v>
      </c>
      <c r="E693" s="140"/>
      <c r="F693" s="243" t="s">
        <v>1142</v>
      </c>
      <c r="G693" s="197" t="s">
        <v>402</v>
      </c>
      <c r="H693" s="223"/>
      <c r="I693" s="223"/>
      <c r="J693" s="285"/>
      <c r="K693" s="132" t="s">
        <v>173</v>
      </c>
      <c r="L693" s="132" t="s">
        <v>173</v>
      </c>
      <c r="M693" s="294"/>
      <c r="N693" s="226"/>
      <c r="O693" s="226"/>
      <c r="P693" s="227"/>
      <c r="Q693" s="228"/>
      <c r="R693" s="228"/>
      <c r="S693" s="137"/>
      <c r="T693" s="137"/>
      <c r="U693" s="137"/>
      <c r="V693" s="106"/>
      <c r="W693" s="106"/>
      <c r="X693" s="106"/>
      <c r="Y693" s="106"/>
      <c r="Z693" s="106"/>
      <c r="AA693" s="106"/>
      <c r="AB693" s="106"/>
      <c r="AC693" s="106"/>
      <c r="AD693" s="106"/>
      <c r="AE693" s="110"/>
      <c r="AF693" s="110"/>
      <c r="AG693" s="110"/>
    </row>
    <row r="694">
      <c r="A694" s="106"/>
      <c r="B694" s="127">
        <f t="shared" si="4"/>
        <v>691</v>
      </c>
      <c r="C694" s="408" t="s">
        <v>100</v>
      </c>
      <c r="D694" s="252" t="s">
        <v>1204</v>
      </c>
      <c r="E694" s="140"/>
      <c r="F694" s="243" t="s">
        <v>1142</v>
      </c>
      <c r="G694" s="197" t="s">
        <v>1208</v>
      </c>
      <c r="H694" s="223"/>
      <c r="I694" s="223"/>
      <c r="J694" s="285"/>
      <c r="K694" s="132" t="s">
        <v>173</v>
      </c>
      <c r="L694" s="132" t="s">
        <v>173</v>
      </c>
      <c r="M694" s="294"/>
      <c r="N694" s="226"/>
      <c r="O694" s="226"/>
      <c r="P694" s="227"/>
      <c r="Q694" s="228"/>
      <c r="R694" s="228"/>
      <c r="S694" s="137"/>
      <c r="T694" s="137"/>
      <c r="U694" s="137"/>
      <c r="V694" s="106"/>
      <c r="W694" s="106"/>
      <c r="X694" s="106"/>
      <c r="Y694" s="106"/>
      <c r="Z694" s="106"/>
      <c r="AA694" s="106"/>
      <c r="AB694" s="106"/>
      <c r="AC694" s="106"/>
      <c r="AD694" s="106"/>
      <c r="AE694" s="110"/>
      <c r="AF694" s="110"/>
      <c r="AG694" s="110"/>
    </row>
    <row r="695">
      <c r="A695" s="106"/>
      <c r="B695" s="127">
        <f t="shared" si="4"/>
        <v>692</v>
      </c>
      <c r="C695" s="408" t="s">
        <v>100</v>
      </c>
      <c r="D695" s="252" t="s">
        <v>1204</v>
      </c>
      <c r="E695" s="140"/>
      <c r="F695" s="243" t="s">
        <v>1142</v>
      </c>
      <c r="G695" s="197" t="s">
        <v>699</v>
      </c>
      <c r="H695" s="223"/>
      <c r="I695" s="223"/>
      <c r="J695" s="285"/>
      <c r="K695" s="132" t="s">
        <v>173</v>
      </c>
      <c r="L695" s="132" t="s">
        <v>173</v>
      </c>
      <c r="M695" s="294"/>
      <c r="N695" s="226"/>
      <c r="O695" s="226"/>
      <c r="P695" s="227"/>
      <c r="Q695" s="228"/>
      <c r="R695" s="228"/>
      <c r="S695" s="137"/>
      <c r="T695" s="137"/>
      <c r="U695" s="137"/>
      <c r="V695" s="106"/>
      <c r="W695" s="106"/>
      <c r="X695" s="106"/>
      <c r="Y695" s="106"/>
      <c r="Z695" s="106"/>
      <c r="AA695" s="106"/>
      <c r="AB695" s="106"/>
      <c r="AC695" s="106"/>
      <c r="AD695" s="106"/>
      <c r="AE695" s="110"/>
      <c r="AF695" s="110"/>
      <c r="AG695" s="110"/>
    </row>
    <row r="696">
      <c r="A696" s="106"/>
      <c r="B696" s="127">
        <f t="shared" si="4"/>
        <v>693</v>
      </c>
      <c r="C696" s="408" t="s">
        <v>100</v>
      </c>
      <c r="D696" s="252" t="s">
        <v>1204</v>
      </c>
      <c r="E696" s="140"/>
      <c r="F696" s="243" t="s">
        <v>1142</v>
      </c>
      <c r="G696" s="197" t="s">
        <v>404</v>
      </c>
      <c r="H696" s="223"/>
      <c r="I696" s="223"/>
      <c r="J696" s="285"/>
      <c r="K696" s="132" t="s">
        <v>173</v>
      </c>
      <c r="L696" s="132" t="s">
        <v>173</v>
      </c>
      <c r="M696" s="294"/>
      <c r="N696" s="226"/>
      <c r="O696" s="226"/>
      <c r="P696" s="227"/>
      <c r="Q696" s="228"/>
      <c r="R696" s="228"/>
      <c r="S696" s="137"/>
      <c r="T696" s="137"/>
      <c r="U696" s="137"/>
      <c r="V696" s="106"/>
      <c r="W696" s="106"/>
      <c r="X696" s="106"/>
      <c r="Y696" s="106"/>
      <c r="Z696" s="106"/>
      <c r="AA696" s="106"/>
      <c r="AB696" s="106"/>
      <c r="AC696" s="106"/>
      <c r="AD696" s="106"/>
      <c r="AE696" s="110"/>
      <c r="AF696" s="110"/>
      <c r="AG696" s="110"/>
    </row>
    <row r="697">
      <c r="A697" s="106"/>
      <c r="B697" s="127">
        <f t="shared" si="4"/>
        <v>694</v>
      </c>
      <c r="C697" s="408" t="s">
        <v>100</v>
      </c>
      <c r="D697" s="252" t="s">
        <v>1204</v>
      </c>
      <c r="E697" s="140"/>
      <c r="F697" s="243" t="s">
        <v>1142</v>
      </c>
      <c r="G697" s="197" t="s">
        <v>405</v>
      </c>
      <c r="H697" s="223"/>
      <c r="I697" s="223"/>
      <c r="J697" s="285"/>
      <c r="K697" s="132" t="s">
        <v>173</v>
      </c>
      <c r="L697" s="132" t="s">
        <v>173</v>
      </c>
      <c r="M697" s="294"/>
      <c r="N697" s="226"/>
      <c r="O697" s="226"/>
      <c r="P697" s="227"/>
      <c r="Q697" s="228"/>
      <c r="R697" s="228"/>
      <c r="S697" s="137"/>
      <c r="T697" s="137"/>
      <c r="U697" s="137"/>
      <c r="V697" s="106"/>
      <c r="W697" s="106"/>
      <c r="X697" s="106"/>
      <c r="Y697" s="106"/>
      <c r="Z697" s="106"/>
      <c r="AA697" s="106"/>
      <c r="AB697" s="106"/>
      <c r="AC697" s="106"/>
      <c r="AD697" s="106"/>
      <c r="AE697" s="110"/>
      <c r="AF697" s="110"/>
      <c r="AG697" s="110"/>
    </row>
    <row r="698">
      <c r="A698" s="106"/>
      <c r="B698" s="127">
        <f t="shared" si="4"/>
        <v>695</v>
      </c>
      <c r="C698" s="408" t="s">
        <v>100</v>
      </c>
      <c r="D698" s="252" t="s">
        <v>1204</v>
      </c>
      <c r="E698" s="142"/>
      <c r="F698" s="243" t="s">
        <v>1142</v>
      </c>
      <c r="G698" s="197" t="s">
        <v>863</v>
      </c>
      <c r="H698" s="223"/>
      <c r="I698" s="223"/>
      <c r="J698" s="285"/>
      <c r="K698" s="132" t="s">
        <v>173</v>
      </c>
      <c r="L698" s="132" t="s">
        <v>173</v>
      </c>
      <c r="M698" s="294"/>
      <c r="N698" s="226"/>
      <c r="O698" s="226"/>
      <c r="P698" s="227"/>
      <c r="Q698" s="228"/>
      <c r="R698" s="228"/>
      <c r="S698" s="137"/>
      <c r="T698" s="137"/>
      <c r="U698" s="137"/>
      <c r="V698" s="106"/>
      <c r="W698" s="106"/>
      <c r="X698" s="106"/>
      <c r="Y698" s="106"/>
      <c r="Z698" s="106"/>
      <c r="AA698" s="106"/>
      <c r="AB698" s="106"/>
      <c r="AC698" s="106"/>
      <c r="AD698" s="106"/>
      <c r="AE698" s="110"/>
      <c r="AF698" s="110"/>
      <c r="AG698" s="110"/>
    </row>
    <row r="699">
      <c r="A699" s="106"/>
      <c r="B699" s="127">
        <f t="shared" si="4"/>
        <v>696</v>
      </c>
      <c r="C699" s="408" t="s">
        <v>100</v>
      </c>
      <c r="D699" s="252" t="s">
        <v>1204</v>
      </c>
      <c r="E699" s="140" t="s">
        <v>1209</v>
      </c>
      <c r="F699" s="233"/>
      <c r="G699" s="233"/>
      <c r="H699" s="223"/>
      <c r="I699" s="223"/>
      <c r="J699" s="285"/>
      <c r="K699" s="223" t="s">
        <v>1210</v>
      </c>
      <c r="L699" s="223" t="s">
        <v>1211</v>
      </c>
      <c r="M699" s="294"/>
      <c r="N699" s="226" t="s">
        <v>81</v>
      </c>
      <c r="O699" s="226" t="s">
        <v>81</v>
      </c>
      <c r="P699" s="227" t="s">
        <v>81</v>
      </c>
      <c r="Q699" s="228" t="s">
        <v>81</v>
      </c>
      <c r="R699" s="228" t="s">
        <v>81</v>
      </c>
      <c r="S699" s="137"/>
      <c r="T699" s="137"/>
      <c r="U699" s="137"/>
      <c r="V699" s="106"/>
      <c r="W699" s="106"/>
      <c r="X699" s="106"/>
      <c r="Y699" s="106"/>
      <c r="Z699" s="106"/>
      <c r="AA699" s="106"/>
      <c r="AB699" s="106"/>
      <c r="AC699" s="106"/>
      <c r="AD699" s="106"/>
      <c r="AE699" s="110"/>
      <c r="AF699" s="110"/>
      <c r="AG699" s="110"/>
    </row>
    <row r="700">
      <c r="A700" s="106"/>
      <c r="B700" s="127">
        <f t="shared" si="4"/>
        <v>697</v>
      </c>
      <c r="C700" s="408" t="s">
        <v>100</v>
      </c>
      <c r="D700" s="252" t="s">
        <v>1204</v>
      </c>
      <c r="E700" s="129" t="s">
        <v>1212</v>
      </c>
      <c r="F700" s="243" t="s">
        <v>96</v>
      </c>
      <c r="G700" s="197" t="s">
        <v>402</v>
      </c>
      <c r="H700" s="223"/>
      <c r="I700" s="223"/>
      <c r="J700" s="285"/>
      <c r="K700" s="132" t="s">
        <v>1213</v>
      </c>
      <c r="L700" s="132" t="s">
        <v>1207</v>
      </c>
      <c r="M700" s="294"/>
      <c r="N700" s="226" t="s">
        <v>81</v>
      </c>
      <c r="O700" s="226" t="s">
        <v>81</v>
      </c>
      <c r="P700" s="227" t="s">
        <v>81</v>
      </c>
      <c r="Q700" s="228" t="s">
        <v>81</v>
      </c>
      <c r="R700" s="228" t="s">
        <v>81</v>
      </c>
      <c r="S700" s="137"/>
      <c r="T700" s="137"/>
      <c r="U700" s="137"/>
      <c r="V700" s="106"/>
      <c r="W700" s="106"/>
      <c r="X700" s="106"/>
      <c r="Y700" s="106"/>
      <c r="Z700" s="106"/>
      <c r="AA700" s="106"/>
      <c r="AB700" s="106"/>
      <c r="AC700" s="106"/>
      <c r="AD700" s="106"/>
      <c r="AE700" s="110"/>
      <c r="AF700" s="110"/>
      <c r="AG700" s="110"/>
    </row>
    <row r="701">
      <c r="A701" s="106"/>
      <c r="B701" s="127">
        <f t="shared" si="4"/>
        <v>698</v>
      </c>
      <c r="C701" s="408" t="s">
        <v>100</v>
      </c>
      <c r="D701" s="252" t="s">
        <v>1204</v>
      </c>
      <c r="E701" s="140"/>
      <c r="F701" s="243" t="s">
        <v>96</v>
      </c>
      <c r="G701" s="197" t="s">
        <v>1208</v>
      </c>
      <c r="H701" s="223"/>
      <c r="I701" s="223"/>
      <c r="J701" s="285"/>
      <c r="K701" s="132" t="s">
        <v>173</v>
      </c>
      <c r="L701" s="132" t="s">
        <v>173</v>
      </c>
      <c r="M701" s="294"/>
      <c r="N701" s="226"/>
      <c r="O701" s="226"/>
      <c r="P701" s="227"/>
      <c r="Q701" s="228"/>
      <c r="R701" s="228"/>
      <c r="S701" s="137"/>
      <c r="T701" s="137"/>
      <c r="U701" s="137"/>
      <c r="V701" s="106"/>
      <c r="W701" s="106"/>
      <c r="X701" s="106"/>
      <c r="Y701" s="106"/>
      <c r="Z701" s="106"/>
      <c r="AA701" s="106"/>
      <c r="AB701" s="106"/>
      <c r="AC701" s="106"/>
      <c r="AD701" s="106"/>
      <c r="AE701" s="110"/>
      <c r="AF701" s="110"/>
      <c r="AG701" s="110"/>
    </row>
    <row r="702">
      <c r="A702" s="106"/>
      <c r="B702" s="127">
        <f t="shared" si="4"/>
        <v>699</v>
      </c>
      <c r="C702" s="408" t="s">
        <v>100</v>
      </c>
      <c r="D702" s="252" t="s">
        <v>1204</v>
      </c>
      <c r="E702" s="140"/>
      <c r="F702" s="243" t="s">
        <v>96</v>
      </c>
      <c r="G702" s="197" t="s">
        <v>699</v>
      </c>
      <c r="H702" s="223"/>
      <c r="I702" s="223"/>
      <c r="J702" s="285"/>
      <c r="K702" s="132" t="s">
        <v>173</v>
      </c>
      <c r="L702" s="132" t="s">
        <v>173</v>
      </c>
      <c r="M702" s="294"/>
      <c r="N702" s="226"/>
      <c r="O702" s="226"/>
      <c r="P702" s="227"/>
      <c r="Q702" s="228"/>
      <c r="R702" s="228"/>
      <c r="S702" s="137"/>
      <c r="T702" s="137"/>
      <c r="U702" s="137"/>
      <c r="V702" s="106"/>
      <c r="W702" s="106"/>
      <c r="X702" s="106"/>
      <c r="Y702" s="106"/>
      <c r="Z702" s="106"/>
      <c r="AA702" s="106"/>
      <c r="AB702" s="106"/>
      <c r="AC702" s="106"/>
      <c r="AD702" s="106"/>
      <c r="AE702" s="110"/>
      <c r="AF702" s="110"/>
      <c r="AG702" s="110"/>
    </row>
    <row r="703">
      <c r="A703" s="106"/>
      <c r="B703" s="127">
        <f t="shared" si="4"/>
        <v>700</v>
      </c>
      <c r="C703" s="408" t="s">
        <v>100</v>
      </c>
      <c r="D703" s="252" t="s">
        <v>1204</v>
      </c>
      <c r="E703" s="140"/>
      <c r="F703" s="243" t="s">
        <v>96</v>
      </c>
      <c r="G703" s="197" t="s">
        <v>404</v>
      </c>
      <c r="H703" s="223"/>
      <c r="I703" s="223"/>
      <c r="J703" s="285"/>
      <c r="K703" s="132" t="s">
        <v>173</v>
      </c>
      <c r="L703" s="132" t="s">
        <v>173</v>
      </c>
      <c r="M703" s="294"/>
      <c r="N703" s="226"/>
      <c r="O703" s="226"/>
      <c r="P703" s="227"/>
      <c r="Q703" s="228"/>
      <c r="R703" s="228"/>
      <c r="S703" s="137"/>
      <c r="T703" s="137"/>
      <c r="U703" s="137"/>
      <c r="V703" s="106"/>
      <c r="W703" s="106"/>
      <c r="X703" s="106"/>
      <c r="Y703" s="106"/>
      <c r="Z703" s="106"/>
      <c r="AA703" s="106"/>
      <c r="AB703" s="106"/>
      <c r="AC703" s="106"/>
      <c r="AD703" s="106"/>
      <c r="AE703" s="110"/>
      <c r="AF703" s="110"/>
      <c r="AG703" s="110"/>
    </row>
    <row r="704">
      <c r="A704" s="106"/>
      <c r="B704" s="127">
        <f t="shared" si="4"/>
        <v>701</v>
      </c>
      <c r="C704" s="408" t="s">
        <v>100</v>
      </c>
      <c r="D704" s="252" t="s">
        <v>1204</v>
      </c>
      <c r="E704" s="140"/>
      <c r="F704" s="243" t="s">
        <v>96</v>
      </c>
      <c r="G704" s="197" t="s">
        <v>405</v>
      </c>
      <c r="H704" s="223"/>
      <c r="I704" s="223"/>
      <c r="J704" s="285"/>
      <c r="K704" s="132" t="s">
        <v>173</v>
      </c>
      <c r="L704" s="132" t="s">
        <v>173</v>
      </c>
      <c r="M704" s="294"/>
      <c r="N704" s="226"/>
      <c r="O704" s="226"/>
      <c r="P704" s="227"/>
      <c r="Q704" s="228"/>
      <c r="R704" s="228"/>
      <c r="S704" s="137"/>
      <c r="T704" s="137"/>
      <c r="U704" s="137"/>
      <c r="V704" s="106"/>
      <c r="W704" s="106"/>
      <c r="X704" s="106"/>
      <c r="Y704" s="106"/>
      <c r="Z704" s="106"/>
      <c r="AA704" s="106"/>
      <c r="AB704" s="106"/>
      <c r="AC704" s="106"/>
      <c r="AD704" s="106"/>
      <c r="AE704" s="110"/>
      <c r="AF704" s="110"/>
      <c r="AG704" s="110"/>
    </row>
    <row r="705">
      <c r="A705" s="106"/>
      <c r="B705" s="127">
        <f t="shared" si="4"/>
        <v>702</v>
      </c>
      <c r="C705" s="408" t="s">
        <v>100</v>
      </c>
      <c r="D705" s="252" t="s">
        <v>1204</v>
      </c>
      <c r="E705" s="140"/>
      <c r="F705" s="243" t="s">
        <v>96</v>
      </c>
      <c r="G705" s="197" t="s">
        <v>863</v>
      </c>
      <c r="H705" s="223"/>
      <c r="I705" s="223"/>
      <c r="J705" s="285"/>
      <c r="K705" s="132" t="s">
        <v>173</v>
      </c>
      <c r="L705" s="132" t="s">
        <v>173</v>
      </c>
      <c r="M705" s="294"/>
      <c r="N705" s="226"/>
      <c r="O705" s="226"/>
      <c r="P705" s="227"/>
      <c r="Q705" s="228"/>
      <c r="R705" s="228"/>
      <c r="S705" s="137"/>
      <c r="T705" s="137"/>
      <c r="U705" s="137"/>
      <c r="V705" s="106"/>
      <c r="W705" s="106"/>
      <c r="X705" s="106"/>
      <c r="Y705" s="106"/>
      <c r="Z705" s="106"/>
      <c r="AA705" s="106"/>
      <c r="AB705" s="106"/>
      <c r="AC705" s="106"/>
      <c r="AD705" s="106"/>
      <c r="AE705" s="110"/>
      <c r="AF705" s="110"/>
      <c r="AG705" s="110"/>
    </row>
    <row r="706">
      <c r="A706" s="106"/>
      <c r="B706" s="127">
        <f t="shared" si="4"/>
        <v>703</v>
      </c>
      <c r="C706" s="408" t="s">
        <v>100</v>
      </c>
      <c r="D706" s="252" t="s">
        <v>1204</v>
      </c>
      <c r="E706" s="140"/>
      <c r="F706" s="243" t="s">
        <v>1142</v>
      </c>
      <c r="G706" s="197" t="s">
        <v>402</v>
      </c>
      <c r="H706" s="223"/>
      <c r="I706" s="223"/>
      <c r="J706" s="285"/>
      <c r="K706" s="132" t="s">
        <v>173</v>
      </c>
      <c r="L706" s="132" t="s">
        <v>173</v>
      </c>
      <c r="M706" s="294"/>
      <c r="N706" s="226"/>
      <c r="O706" s="226"/>
      <c r="P706" s="227"/>
      <c r="Q706" s="228"/>
      <c r="R706" s="228"/>
      <c r="S706" s="137"/>
      <c r="T706" s="137"/>
      <c r="U706" s="137"/>
      <c r="V706" s="106"/>
      <c r="W706" s="106"/>
      <c r="X706" s="106"/>
      <c r="Y706" s="106"/>
      <c r="Z706" s="106"/>
      <c r="AA706" s="106"/>
      <c r="AB706" s="106"/>
      <c r="AC706" s="106"/>
      <c r="AD706" s="106"/>
      <c r="AE706" s="110"/>
      <c r="AF706" s="110"/>
      <c r="AG706" s="110"/>
    </row>
    <row r="707">
      <c r="A707" s="106"/>
      <c r="B707" s="127">
        <f t="shared" si="4"/>
        <v>704</v>
      </c>
      <c r="C707" s="408" t="s">
        <v>100</v>
      </c>
      <c r="D707" s="252" t="s">
        <v>1204</v>
      </c>
      <c r="E707" s="140"/>
      <c r="F707" s="243" t="s">
        <v>1142</v>
      </c>
      <c r="G707" s="197" t="s">
        <v>1208</v>
      </c>
      <c r="H707" s="223"/>
      <c r="I707" s="223"/>
      <c r="J707" s="285"/>
      <c r="K707" s="132" t="s">
        <v>173</v>
      </c>
      <c r="L707" s="132" t="s">
        <v>173</v>
      </c>
      <c r="M707" s="294"/>
      <c r="N707" s="226"/>
      <c r="O707" s="226"/>
      <c r="P707" s="227"/>
      <c r="Q707" s="228"/>
      <c r="R707" s="228"/>
      <c r="S707" s="137"/>
      <c r="T707" s="137"/>
      <c r="U707" s="137"/>
      <c r="V707" s="106"/>
      <c r="W707" s="106"/>
      <c r="X707" s="106"/>
      <c r="Y707" s="106"/>
      <c r="Z707" s="106"/>
      <c r="AA707" s="106"/>
      <c r="AB707" s="106"/>
      <c r="AC707" s="106"/>
      <c r="AD707" s="106"/>
      <c r="AE707" s="110"/>
      <c r="AF707" s="110"/>
      <c r="AG707" s="110"/>
    </row>
    <row r="708">
      <c r="A708" s="106"/>
      <c r="B708" s="127">
        <f t="shared" si="4"/>
        <v>705</v>
      </c>
      <c r="C708" s="408" t="s">
        <v>100</v>
      </c>
      <c r="D708" s="252" t="s">
        <v>1204</v>
      </c>
      <c r="E708" s="140"/>
      <c r="F708" s="243" t="s">
        <v>1142</v>
      </c>
      <c r="G708" s="197" t="s">
        <v>699</v>
      </c>
      <c r="H708" s="223"/>
      <c r="I708" s="223"/>
      <c r="J708" s="285"/>
      <c r="K708" s="132" t="s">
        <v>173</v>
      </c>
      <c r="L708" s="132" t="s">
        <v>173</v>
      </c>
      <c r="M708" s="294"/>
      <c r="N708" s="226"/>
      <c r="O708" s="226"/>
      <c r="P708" s="227"/>
      <c r="Q708" s="228"/>
      <c r="R708" s="228"/>
      <c r="S708" s="137"/>
      <c r="T708" s="137"/>
      <c r="U708" s="137"/>
      <c r="V708" s="106"/>
      <c r="W708" s="106"/>
      <c r="X708" s="106"/>
      <c r="Y708" s="106"/>
      <c r="Z708" s="106"/>
      <c r="AA708" s="106"/>
      <c r="AB708" s="106"/>
      <c r="AC708" s="106"/>
      <c r="AD708" s="106"/>
      <c r="AE708" s="110"/>
      <c r="AF708" s="110"/>
      <c r="AG708" s="110"/>
    </row>
    <row r="709">
      <c r="A709" s="106"/>
      <c r="B709" s="127">
        <f t="shared" si="4"/>
        <v>706</v>
      </c>
      <c r="C709" s="408" t="s">
        <v>100</v>
      </c>
      <c r="D709" s="252" t="s">
        <v>1204</v>
      </c>
      <c r="E709" s="140"/>
      <c r="F709" s="243" t="s">
        <v>1142</v>
      </c>
      <c r="G709" s="197" t="s">
        <v>404</v>
      </c>
      <c r="H709" s="223"/>
      <c r="I709" s="223"/>
      <c r="J709" s="285"/>
      <c r="K709" s="132" t="s">
        <v>173</v>
      </c>
      <c r="L709" s="132" t="s">
        <v>173</v>
      </c>
      <c r="M709" s="294"/>
      <c r="N709" s="226"/>
      <c r="O709" s="226"/>
      <c r="P709" s="227"/>
      <c r="Q709" s="228"/>
      <c r="R709" s="228"/>
      <c r="S709" s="137"/>
      <c r="T709" s="137"/>
      <c r="U709" s="137"/>
      <c r="V709" s="106"/>
      <c r="W709" s="106"/>
      <c r="X709" s="106"/>
      <c r="Y709" s="106"/>
      <c r="Z709" s="106"/>
      <c r="AA709" s="106"/>
      <c r="AB709" s="106"/>
      <c r="AC709" s="106"/>
      <c r="AD709" s="106"/>
      <c r="AE709" s="110"/>
      <c r="AF709" s="110"/>
      <c r="AG709" s="110"/>
    </row>
    <row r="710">
      <c r="A710" s="106"/>
      <c r="B710" s="127">
        <f t="shared" si="4"/>
        <v>707</v>
      </c>
      <c r="C710" s="408" t="s">
        <v>100</v>
      </c>
      <c r="D710" s="252" t="s">
        <v>1204</v>
      </c>
      <c r="E710" s="140"/>
      <c r="F710" s="243" t="s">
        <v>1142</v>
      </c>
      <c r="G710" s="197" t="s">
        <v>405</v>
      </c>
      <c r="H710" s="223"/>
      <c r="I710" s="223"/>
      <c r="J710" s="285"/>
      <c r="K710" s="132" t="s">
        <v>173</v>
      </c>
      <c r="L710" s="132" t="s">
        <v>173</v>
      </c>
      <c r="M710" s="294"/>
      <c r="N710" s="226"/>
      <c r="O710" s="226"/>
      <c r="P710" s="227"/>
      <c r="Q710" s="228"/>
      <c r="R710" s="228"/>
      <c r="S710" s="137"/>
      <c r="T710" s="137"/>
      <c r="U710" s="137"/>
      <c r="V710" s="106"/>
      <c r="W710" s="106"/>
      <c r="X710" s="106"/>
      <c r="Y710" s="106"/>
      <c r="Z710" s="106"/>
      <c r="AA710" s="106"/>
      <c r="AB710" s="106"/>
      <c r="AC710" s="106"/>
      <c r="AD710" s="106"/>
      <c r="AE710" s="110"/>
      <c r="AF710" s="110"/>
      <c r="AG710" s="110"/>
    </row>
    <row r="711">
      <c r="A711" s="106"/>
      <c r="B711" s="127">
        <f t="shared" si="4"/>
        <v>708</v>
      </c>
      <c r="C711" s="408" t="s">
        <v>100</v>
      </c>
      <c r="D711" s="252" t="s">
        <v>1204</v>
      </c>
      <c r="E711" s="142"/>
      <c r="F711" s="243" t="s">
        <v>1142</v>
      </c>
      <c r="G711" s="197" t="s">
        <v>863</v>
      </c>
      <c r="H711" s="223"/>
      <c r="I711" s="223"/>
      <c r="J711" s="285"/>
      <c r="K711" s="132" t="s">
        <v>173</v>
      </c>
      <c r="L711" s="132" t="s">
        <v>173</v>
      </c>
      <c r="M711" s="294"/>
      <c r="N711" s="226"/>
      <c r="O711" s="226"/>
      <c r="P711" s="227"/>
      <c r="Q711" s="228"/>
      <c r="R711" s="228"/>
      <c r="S711" s="137"/>
      <c r="T711" s="137"/>
      <c r="U711" s="137"/>
      <c r="V711" s="106"/>
      <c r="W711" s="106"/>
      <c r="X711" s="106"/>
      <c r="Y711" s="106"/>
      <c r="Z711" s="106"/>
      <c r="AA711" s="106"/>
      <c r="AB711" s="106"/>
      <c r="AC711" s="106"/>
      <c r="AD711" s="106"/>
      <c r="AE711" s="110"/>
      <c r="AF711" s="110"/>
      <c r="AG711" s="110"/>
    </row>
    <row r="712">
      <c r="A712" s="106"/>
      <c r="B712" s="127">
        <f t="shared" si="4"/>
        <v>709</v>
      </c>
      <c r="C712" s="408" t="s">
        <v>100</v>
      </c>
      <c r="D712" s="252" t="s">
        <v>1204</v>
      </c>
      <c r="E712" s="140" t="s">
        <v>1214</v>
      </c>
      <c r="F712" s="233"/>
      <c r="G712" s="233"/>
      <c r="H712" s="223"/>
      <c r="I712" s="223"/>
      <c r="J712" s="285"/>
      <c r="K712" s="223" t="s">
        <v>1215</v>
      </c>
      <c r="L712" s="223" t="s">
        <v>1216</v>
      </c>
      <c r="M712" s="294"/>
      <c r="N712" s="226" t="s">
        <v>81</v>
      </c>
      <c r="O712" s="226" t="s">
        <v>81</v>
      </c>
      <c r="P712" s="227" t="s">
        <v>81</v>
      </c>
      <c r="Q712" s="228" t="s">
        <v>81</v>
      </c>
      <c r="R712" s="228" t="s">
        <v>81</v>
      </c>
      <c r="S712" s="137"/>
      <c r="T712" s="137"/>
      <c r="U712" s="137"/>
      <c r="V712" s="106"/>
      <c r="W712" s="106"/>
      <c r="X712" s="106"/>
      <c r="Y712" s="106"/>
      <c r="Z712" s="106"/>
      <c r="AA712" s="106"/>
      <c r="AB712" s="106"/>
      <c r="AC712" s="106"/>
      <c r="AD712" s="106"/>
      <c r="AE712" s="110"/>
      <c r="AF712" s="110"/>
      <c r="AG712" s="110"/>
    </row>
    <row r="713">
      <c r="A713" s="106"/>
      <c r="B713" s="127">
        <f t="shared" si="4"/>
        <v>710</v>
      </c>
      <c r="C713" s="408" t="s">
        <v>100</v>
      </c>
      <c r="D713" s="325" t="s">
        <v>1204</v>
      </c>
      <c r="E713" s="221" t="s">
        <v>820</v>
      </c>
      <c r="F713" s="243" t="s">
        <v>397</v>
      </c>
      <c r="G713" s="233"/>
      <c r="H713" s="223"/>
      <c r="I713" s="223"/>
      <c r="J713" s="285"/>
      <c r="K713" s="132" t="s">
        <v>1217</v>
      </c>
      <c r="L713" s="223" t="s">
        <v>1218</v>
      </c>
      <c r="M713" s="294"/>
      <c r="N713" s="226" t="s">
        <v>81</v>
      </c>
      <c r="O713" s="226" t="s">
        <v>81</v>
      </c>
      <c r="P713" s="227" t="s">
        <v>81</v>
      </c>
      <c r="Q713" s="228" t="s">
        <v>81</v>
      </c>
      <c r="R713" s="228" t="s">
        <v>81</v>
      </c>
      <c r="S713" s="137"/>
      <c r="T713" s="137"/>
      <c r="U713" s="137"/>
      <c r="V713" s="106"/>
      <c r="W713" s="106"/>
      <c r="X713" s="106"/>
      <c r="Y713" s="106"/>
      <c r="Z713" s="106"/>
      <c r="AA713" s="106"/>
      <c r="AB713" s="106"/>
      <c r="AC713" s="106"/>
      <c r="AD713" s="106"/>
      <c r="AE713" s="110"/>
      <c r="AF713" s="110"/>
      <c r="AG713" s="110"/>
    </row>
    <row r="714">
      <c r="A714" s="106"/>
      <c r="B714" s="127">
        <f t="shared" si="4"/>
        <v>711</v>
      </c>
      <c r="C714" s="408" t="s">
        <v>100</v>
      </c>
      <c r="D714" s="325" t="s">
        <v>1204</v>
      </c>
      <c r="E714" s="241"/>
      <c r="F714" s="243" t="s">
        <v>1219</v>
      </c>
      <c r="G714" s="233"/>
      <c r="H714" s="223"/>
      <c r="I714" s="223"/>
      <c r="J714" s="285"/>
      <c r="K714" s="132" t="s">
        <v>173</v>
      </c>
      <c r="L714" s="132" t="s">
        <v>173</v>
      </c>
      <c r="M714" s="294"/>
      <c r="N714" s="226"/>
      <c r="O714" s="226"/>
      <c r="P714" s="227"/>
      <c r="Q714" s="228"/>
      <c r="R714" s="228"/>
      <c r="S714" s="137"/>
      <c r="T714" s="137"/>
      <c r="U714" s="137"/>
      <c r="V714" s="106"/>
      <c r="W714" s="106"/>
      <c r="X714" s="106"/>
      <c r="Y714" s="106"/>
      <c r="Z714" s="106"/>
      <c r="AA714" s="106"/>
      <c r="AB714" s="106"/>
      <c r="AC714" s="106"/>
      <c r="AD714" s="106"/>
      <c r="AE714" s="110"/>
      <c r="AF714" s="110"/>
      <c r="AG714" s="110"/>
    </row>
    <row r="715">
      <c r="A715" s="106"/>
      <c r="B715" s="127">
        <f t="shared" si="4"/>
        <v>712</v>
      </c>
      <c r="C715" s="408" t="s">
        <v>100</v>
      </c>
      <c r="D715" s="325" t="s">
        <v>1204</v>
      </c>
      <c r="E715" s="241"/>
      <c r="F715" s="243" t="s">
        <v>402</v>
      </c>
      <c r="G715" s="233"/>
      <c r="H715" s="223"/>
      <c r="I715" s="223"/>
      <c r="J715" s="285"/>
      <c r="K715" s="132" t="s">
        <v>173</v>
      </c>
      <c r="L715" s="132" t="s">
        <v>173</v>
      </c>
      <c r="M715" s="294"/>
      <c r="N715" s="226"/>
      <c r="O715" s="226"/>
      <c r="P715" s="227"/>
      <c r="Q715" s="228"/>
      <c r="R715" s="228"/>
      <c r="S715" s="137"/>
      <c r="T715" s="137"/>
      <c r="U715" s="137"/>
      <c r="V715" s="106"/>
      <c r="W715" s="106"/>
      <c r="X715" s="106"/>
      <c r="Y715" s="106"/>
      <c r="Z715" s="106"/>
      <c r="AA715" s="106"/>
      <c r="AB715" s="106"/>
      <c r="AC715" s="106"/>
      <c r="AD715" s="106"/>
      <c r="AE715" s="110"/>
      <c r="AF715" s="110"/>
      <c r="AG715" s="110"/>
    </row>
    <row r="716">
      <c r="A716" s="106"/>
      <c r="B716" s="127">
        <f t="shared" si="4"/>
        <v>713</v>
      </c>
      <c r="C716" s="408" t="s">
        <v>100</v>
      </c>
      <c r="D716" s="325" t="s">
        <v>1204</v>
      </c>
      <c r="E716" s="245"/>
      <c r="F716" s="243" t="s">
        <v>401</v>
      </c>
      <c r="G716" s="233"/>
      <c r="H716" s="223"/>
      <c r="I716" s="223"/>
      <c r="J716" s="285"/>
      <c r="K716" s="132" t="s">
        <v>173</v>
      </c>
      <c r="L716" s="132" t="s">
        <v>173</v>
      </c>
      <c r="M716" s="294"/>
      <c r="N716" s="226"/>
      <c r="O716" s="226"/>
      <c r="P716" s="227"/>
      <c r="Q716" s="228"/>
      <c r="R716" s="228"/>
      <c r="S716" s="137"/>
      <c r="T716" s="137"/>
      <c r="U716" s="137"/>
      <c r="V716" s="106"/>
      <c r="W716" s="106"/>
      <c r="X716" s="106"/>
      <c r="Y716" s="106"/>
      <c r="Z716" s="106"/>
      <c r="AA716" s="106"/>
      <c r="AB716" s="106"/>
      <c r="AC716" s="106"/>
      <c r="AD716" s="106"/>
      <c r="AE716" s="110"/>
      <c r="AF716" s="110"/>
      <c r="AG716" s="110"/>
    </row>
    <row r="717">
      <c r="A717" s="106"/>
      <c r="B717" s="127">
        <f t="shared" si="4"/>
        <v>714</v>
      </c>
      <c r="C717" s="408" t="s">
        <v>100</v>
      </c>
      <c r="D717" s="252" t="s">
        <v>1204</v>
      </c>
      <c r="E717" s="242" t="s">
        <v>1220</v>
      </c>
      <c r="F717" s="233"/>
      <c r="G717" s="233"/>
      <c r="H717" s="223"/>
      <c r="I717" s="223"/>
      <c r="J717" s="285"/>
      <c r="K717" s="223" t="s">
        <v>1221</v>
      </c>
      <c r="L717" s="223" t="s">
        <v>1222</v>
      </c>
      <c r="M717" s="294"/>
      <c r="N717" s="226" t="s">
        <v>81</v>
      </c>
      <c r="O717" s="226" t="s">
        <v>81</v>
      </c>
      <c r="P717" s="227" t="s">
        <v>81</v>
      </c>
      <c r="Q717" s="228" t="s">
        <v>81</v>
      </c>
      <c r="R717" s="228" t="s">
        <v>81</v>
      </c>
      <c r="S717" s="137"/>
      <c r="T717" s="137"/>
      <c r="U717" s="137"/>
      <c r="V717" s="106"/>
      <c r="W717" s="106"/>
      <c r="X717" s="106"/>
      <c r="Y717" s="106"/>
      <c r="Z717" s="106"/>
      <c r="AA717" s="106"/>
      <c r="AB717" s="106"/>
      <c r="AC717" s="106"/>
      <c r="AD717" s="106"/>
      <c r="AE717" s="110"/>
      <c r="AF717" s="110"/>
      <c r="AG717" s="110"/>
    </row>
    <row r="718">
      <c r="A718" s="106"/>
      <c r="B718" s="127">
        <f t="shared" si="4"/>
        <v>715</v>
      </c>
      <c r="C718" s="408" t="s">
        <v>100</v>
      </c>
      <c r="D718" s="252" t="s">
        <v>1204</v>
      </c>
      <c r="E718" s="235" t="s">
        <v>824</v>
      </c>
      <c r="F718" s="222" t="s">
        <v>825</v>
      </c>
      <c r="G718" s="222"/>
      <c r="H718" s="223"/>
      <c r="I718" s="223"/>
      <c r="J718" s="285"/>
      <c r="K718" s="223" t="s">
        <v>826</v>
      </c>
      <c r="L718" s="223" t="s">
        <v>827</v>
      </c>
      <c r="M718" s="294"/>
      <c r="N718" s="226" t="s">
        <v>81</v>
      </c>
      <c r="O718" s="226" t="s">
        <v>81</v>
      </c>
      <c r="P718" s="227" t="s">
        <v>81</v>
      </c>
      <c r="Q718" s="228" t="s">
        <v>81</v>
      </c>
      <c r="R718" s="228" t="s">
        <v>81</v>
      </c>
      <c r="S718" s="137"/>
      <c r="T718" s="137"/>
      <c r="U718" s="137"/>
      <c r="V718" s="106"/>
      <c r="W718" s="106"/>
      <c r="X718" s="106"/>
      <c r="Y718" s="106"/>
      <c r="Z718" s="106"/>
      <c r="AA718" s="106"/>
      <c r="AB718" s="106"/>
      <c r="AC718" s="106"/>
      <c r="AD718" s="106"/>
      <c r="AE718" s="110"/>
      <c r="AF718" s="110"/>
      <c r="AG718" s="110"/>
    </row>
    <row r="719">
      <c r="A719" s="106"/>
      <c r="B719" s="127">
        <f t="shared" si="4"/>
        <v>716</v>
      </c>
      <c r="C719" s="408" t="s">
        <v>100</v>
      </c>
      <c r="D719" s="252" t="s">
        <v>1204</v>
      </c>
      <c r="E719" s="275"/>
      <c r="F719" s="222" t="s">
        <v>828</v>
      </c>
      <c r="G719" s="222"/>
      <c r="H719" s="223"/>
      <c r="I719" s="223"/>
      <c r="J719" s="285"/>
      <c r="K719" s="223" t="s">
        <v>829</v>
      </c>
      <c r="L719" s="223" t="s">
        <v>827</v>
      </c>
      <c r="M719" s="294"/>
      <c r="N719" s="226" t="s">
        <v>81</v>
      </c>
      <c r="O719" s="226" t="s">
        <v>81</v>
      </c>
      <c r="P719" s="227" t="s">
        <v>81</v>
      </c>
      <c r="Q719" s="228" t="s">
        <v>81</v>
      </c>
      <c r="R719" s="228" t="s">
        <v>81</v>
      </c>
      <c r="S719" s="137"/>
      <c r="T719" s="137"/>
      <c r="U719" s="137"/>
      <c r="V719" s="106"/>
      <c r="W719" s="106"/>
      <c r="X719" s="106"/>
      <c r="Y719" s="106"/>
      <c r="Z719" s="106"/>
      <c r="AA719" s="106"/>
      <c r="AB719" s="106"/>
      <c r="AC719" s="106"/>
      <c r="AD719" s="106"/>
      <c r="AE719" s="110"/>
      <c r="AF719" s="110"/>
      <c r="AG719" s="110"/>
    </row>
    <row r="720">
      <c r="A720" s="106"/>
      <c r="B720" s="127">
        <f t="shared" si="4"/>
        <v>717</v>
      </c>
      <c r="C720" s="408" t="s">
        <v>100</v>
      </c>
      <c r="D720" s="252" t="s">
        <v>1204</v>
      </c>
      <c r="E720" s="275"/>
      <c r="F720" s="222" t="s">
        <v>830</v>
      </c>
      <c r="G720" s="222"/>
      <c r="H720" s="223"/>
      <c r="I720" s="223"/>
      <c r="J720" s="285"/>
      <c r="K720" s="223" t="s">
        <v>831</v>
      </c>
      <c r="L720" s="223" t="s">
        <v>832</v>
      </c>
      <c r="M720" s="294"/>
      <c r="N720" s="226" t="s">
        <v>81</v>
      </c>
      <c r="O720" s="226" t="s">
        <v>81</v>
      </c>
      <c r="P720" s="227" t="s">
        <v>81</v>
      </c>
      <c r="Q720" s="228" t="s">
        <v>81</v>
      </c>
      <c r="R720" s="228" t="s">
        <v>81</v>
      </c>
      <c r="S720" s="137"/>
      <c r="T720" s="137"/>
      <c r="U720" s="137"/>
      <c r="V720" s="106"/>
      <c r="W720" s="106"/>
      <c r="X720" s="106"/>
      <c r="Y720" s="106"/>
      <c r="Z720" s="106"/>
      <c r="AA720" s="106"/>
      <c r="AB720" s="106"/>
      <c r="AC720" s="106"/>
      <c r="AD720" s="106"/>
      <c r="AE720" s="110"/>
      <c r="AF720" s="110"/>
      <c r="AG720" s="110"/>
    </row>
    <row r="721">
      <c r="A721" s="106"/>
      <c r="B721" s="127">
        <f t="shared" si="4"/>
        <v>718</v>
      </c>
      <c r="C721" s="408" t="s">
        <v>100</v>
      </c>
      <c r="D721" s="252" t="s">
        <v>1204</v>
      </c>
      <c r="E721" s="275"/>
      <c r="F721" s="222" t="s">
        <v>833</v>
      </c>
      <c r="G721" s="222"/>
      <c r="H721" s="223"/>
      <c r="I721" s="223"/>
      <c r="J721" s="285"/>
      <c r="K721" s="223" t="s">
        <v>834</v>
      </c>
      <c r="L721" s="223" t="s">
        <v>827</v>
      </c>
      <c r="M721" s="294"/>
      <c r="N721" s="226" t="s">
        <v>81</v>
      </c>
      <c r="O721" s="226" t="s">
        <v>81</v>
      </c>
      <c r="P721" s="227" t="s">
        <v>81</v>
      </c>
      <c r="Q721" s="228" t="s">
        <v>81</v>
      </c>
      <c r="R721" s="228" t="s">
        <v>81</v>
      </c>
      <c r="S721" s="137"/>
      <c r="T721" s="137"/>
      <c r="U721" s="137"/>
      <c r="V721" s="106"/>
      <c r="W721" s="106"/>
      <c r="X721" s="106"/>
      <c r="Y721" s="106"/>
      <c r="Z721" s="106"/>
      <c r="AA721" s="106"/>
      <c r="AB721" s="106"/>
      <c r="AC721" s="106"/>
      <c r="AD721" s="106"/>
      <c r="AE721" s="110"/>
      <c r="AF721" s="110"/>
      <c r="AG721" s="110"/>
    </row>
    <row r="722">
      <c r="A722" s="106"/>
      <c r="B722" s="127">
        <f t="shared" si="4"/>
        <v>719</v>
      </c>
      <c r="C722" s="408" t="s">
        <v>100</v>
      </c>
      <c r="D722" s="354" t="s">
        <v>1204</v>
      </c>
      <c r="E722" s="277"/>
      <c r="F722" s="222" t="s">
        <v>835</v>
      </c>
      <c r="G722" s="222"/>
      <c r="H722" s="223"/>
      <c r="I722" s="223"/>
      <c r="J722" s="285"/>
      <c r="K722" s="223" t="s">
        <v>836</v>
      </c>
      <c r="L722" s="223" t="s">
        <v>837</v>
      </c>
      <c r="M722" s="294"/>
      <c r="N722" s="226" t="s">
        <v>81</v>
      </c>
      <c r="O722" s="226" t="s">
        <v>81</v>
      </c>
      <c r="P722" s="227" t="s">
        <v>81</v>
      </c>
      <c r="Q722" s="228" t="s">
        <v>81</v>
      </c>
      <c r="R722" s="228" t="s">
        <v>81</v>
      </c>
      <c r="S722" s="137"/>
      <c r="T722" s="137"/>
      <c r="U722" s="137"/>
      <c r="V722" s="106"/>
      <c r="W722" s="106"/>
      <c r="X722" s="106"/>
      <c r="Y722" s="106"/>
      <c r="Z722" s="106"/>
      <c r="AA722" s="106"/>
      <c r="AB722" s="106"/>
      <c r="AC722" s="106"/>
      <c r="AD722" s="106"/>
      <c r="AE722" s="110"/>
      <c r="AF722" s="110"/>
      <c r="AG722" s="110"/>
    </row>
    <row r="723">
      <c r="A723" s="106"/>
      <c r="B723" s="127">
        <f t="shared" si="4"/>
        <v>720</v>
      </c>
      <c r="C723" s="399" t="s">
        <v>100</v>
      </c>
      <c r="D723" s="396" t="s">
        <v>1223</v>
      </c>
      <c r="E723" s="245" t="s">
        <v>1224</v>
      </c>
      <c r="F723" s="233"/>
      <c r="G723" s="233"/>
      <c r="H723" s="285"/>
      <c r="I723" s="294"/>
      <c r="J723" s="285"/>
      <c r="K723" s="223" t="s">
        <v>1225</v>
      </c>
      <c r="L723" s="223" t="s">
        <v>1226</v>
      </c>
      <c r="M723" s="294"/>
      <c r="N723" s="226" t="s">
        <v>81</v>
      </c>
      <c r="O723" s="226" t="s">
        <v>81</v>
      </c>
      <c r="P723" s="227" t="s">
        <v>81</v>
      </c>
      <c r="Q723" s="228" t="s">
        <v>81</v>
      </c>
      <c r="R723" s="228" t="s">
        <v>81</v>
      </c>
      <c r="S723" s="137"/>
      <c r="T723" s="137"/>
      <c r="U723" s="137"/>
      <c r="V723" s="106"/>
      <c r="W723" s="106"/>
      <c r="X723" s="106"/>
      <c r="Y723" s="106"/>
      <c r="Z723" s="106"/>
      <c r="AA723" s="106"/>
      <c r="AB723" s="106"/>
      <c r="AC723" s="106"/>
      <c r="AD723" s="106"/>
      <c r="AE723" s="110"/>
      <c r="AF723" s="110"/>
      <c r="AG723" s="110"/>
    </row>
    <row r="724">
      <c r="A724" s="106"/>
      <c r="B724" s="127">
        <f t="shared" si="4"/>
        <v>721</v>
      </c>
      <c r="C724" s="408" t="s">
        <v>100</v>
      </c>
      <c r="D724" s="252" t="s">
        <v>1227</v>
      </c>
      <c r="E724" s="222" t="s">
        <v>1228</v>
      </c>
      <c r="F724" s="233"/>
      <c r="G724" s="233"/>
      <c r="H724" s="285"/>
      <c r="I724" s="294"/>
      <c r="J724" s="285"/>
      <c r="K724" s="132" t="s">
        <v>173</v>
      </c>
      <c r="L724" s="223" t="s">
        <v>1226</v>
      </c>
      <c r="M724" s="294"/>
      <c r="N724" s="226" t="s">
        <v>81</v>
      </c>
      <c r="O724" s="226" t="s">
        <v>81</v>
      </c>
      <c r="P724" s="227" t="s">
        <v>81</v>
      </c>
      <c r="Q724" s="228" t="s">
        <v>81</v>
      </c>
      <c r="R724" s="228" t="s">
        <v>81</v>
      </c>
      <c r="S724" s="137"/>
      <c r="T724" s="137"/>
      <c r="U724" s="137"/>
      <c r="V724" s="106"/>
      <c r="W724" s="106"/>
      <c r="X724" s="106"/>
      <c r="Y724" s="106"/>
      <c r="Z724" s="106"/>
      <c r="AA724" s="106"/>
      <c r="AB724" s="106"/>
      <c r="AC724" s="106"/>
      <c r="AD724" s="106"/>
      <c r="AE724" s="110"/>
      <c r="AF724" s="110"/>
      <c r="AG724" s="110"/>
    </row>
    <row r="725">
      <c r="A725" s="106"/>
      <c r="B725" s="127">
        <f t="shared" si="4"/>
        <v>722</v>
      </c>
      <c r="C725" s="408" t="s">
        <v>100</v>
      </c>
      <c r="D725" s="252" t="s">
        <v>1227</v>
      </c>
      <c r="E725" s="222" t="s">
        <v>1229</v>
      </c>
      <c r="F725" s="233"/>
      <c r="G725" s="233"/>
      <c r="H725" s="285"/>
      <c r="I725" s="294"/>
      <c r="J725" s="285"/>
      <c r="K725" s="132" t="s">
        <v>173</v>
      </c>
      <c r="L725" s="223" t="s">
        <v>1226</v>
      </c>
      <c r="M725" s="294"/>
      <c r="N725" s="226" t="s">
        <v>81</v>
      </c>
      <c r="O725" s="226" t="s">
        <v>81</v>
      </c>
      <c r="P725" s="227" t="s">
        <v>81</v>
      </c>
      <c r="Q725" s="228" t="s">
        <v>81</v>
      </c>
      <c r="R725" s="228" t="s">
        <v>81</v>
      </c>
      <c r="S725" s="137"/>
      <c r="T725" s="137"/>
      <c r="U725" s="137"/>
      <c r="V725" s="106"/>
      <c r="W725" s="106"/>
      <c r="X725" s="106"/>
      <c r="Y725" s="106"/>
      <c r="Z725" s="106"/>
      <c r="AA725" s="106"/>
      <c r="AB725" s="106"/>
      <c r="AC725" s="106"/>
      <c r="AD725" s="106"/>
      <c r="AE725" s="110"/>
      <c r="AF725" s="110"/>
      <c r="AG725" s="110"/>
    </row>
    <row r="726">
      <c r="A726" s="106"/>
      <c r="B726" s="127">
        <f t="shared" si="4"/>
        <v>723</v>
      </c>
      <c r="C726" s="408" t="s">
        <v>100</v>
      </c>
      <c r="D726" s="252" t="s">
        <v>1227</v>
      </c>
      <c r="E726" s="222" t="s">
        <v>1230</v>
      </c>
      <c r="F726" s="233"/>
      <c r="G726" s="233"/>
      <c r="H726" s="285"/>
      <c r="I726" s="294"/>
      <c r="J726" s="285"/>
      <c r="K726" s="132" t="s">
        <v>173</v>
      </c>
      <c r="L726" s="223" t="s">
        <v>1226</v>
      </c>
      <c r="M726" s="294"/>
      <c r="N726" s="226" t="s">
        <v>81</v>
      </c>
      <c r="O726" s="226" t="s">
        <v>81</v>
      </c>
      <c r="P726" s="227" t="s">
        <v>81</v>
      </c>
      <c r="Q726" s="228" t="s">
        <v>81</v>
      </c>
      <c r="R726" s="228" t="s">
        <v>81</v>
      </c>
      <c r="S726" s="137"/>
      <c r="T726" s="137"/>
      <c r="U726" s="137"/>
      <c r="V726" s="106"/>
      <c r="W726" s="106"/>
      <c r="X726" s="106"/>
      <c r="Y726" s="106"/>
      <c r="Z726" s="106"/>
      <c r="AA726" s="106"/>
      <c r="AB726" s="106"/>
      <c r="AC726" s="106"/>
      <c r="AD726" s="106"/>
      <c r="AE726" s="110"/>
      <c r="AF726" s="110"/>
      <c r="AG726" s="110"/>
    </row>
    <row r="727">
      <c r="A727" s="106"/>
      <c r="B727" s="127">
        <f t="shared" si="4"/>
        <v>724</v>
      </c>
      <c r="C727" s="408" t="s">
        <v>100</v>
      </c>
      <c r="D727" s="252" t="s">
        <v>1227</v>
      </c>
      <c r="E727" s="222" t="s">
        <v>1231</v>
      </c>
      <c r="F727" s="233"/>
      <c r="G727" s="233"/>
      <c r="H727" s="285"/>
      <c r="I727" s="294"/>
      <c r="J727" s="285"/>
      <c r="K727" s="132" t="s">
        <v>173</v>
      </c>
      <c r="L727" s="223" t="s">
        <v>1226</v>
      </c>
      <c r="M727" s="294"/>
      <c r="N727" s="226" t="s">
        <v>81</v>
      </c>
      <c r="O727" s="226" t="s">
        <v>81</v>
      </c>
      <c r="P727" s="227" t="s">
        <v>81</v>
      </c>
      <c r="Q727" s="228" t="s">
        <v>81</v>
      </c>
      <c r="R727" s="228" t="s">
        <v>81</v>
      </c>
      <c r="S727" s="137"/>
      <c r="T727" s="137"/>
      <c r="U727" s="137"/>
      <c r="V727" s="106"/>
      <c r="W727" s="106"/>
      <c r="X727" s="106"/>
      <c r="Y727" s="106"/>
      <c r="Z727" s="106"/>
      <c r="AA727" s="106"/>
      <c r="AB727" s="106"/>
      <c r="AC727" s="106"/>
      <c r="AD727" s="106"/>
      <c r="AE727" s="110"/>
      <c r="AF727" s="110"/>
      <c r="AG727" s="110"/>
    </row>
    <row r="728">
      <c r="A728" s="106"/>
      <c r="B728" s="127">
        <f t="shared" si="4"/>
        <v>725</v>
      </c>
      <c r="C728" s="408" t="s">
        <v>100</v>
      </c>
      <c r="D728" s="252" t="s">
        <v>1227</v>
      </c>
      <c r="E728" s="222" t="s">
        <v>1232</v>
      </c>
      <c r="F728" s="233"/>
      <c r="G728" s="233"/>
      <c r="H728" s="285"/>
      <c r="I728" s="294"/>
      <c r="J728" s="285"/>
      <c r="K728" s="223" t="s">
        <v>1233</v>
      </c>
      <c r="L728" s="223" t="s">
        <v>1234</v>
      </c>
      <c r="M728" s="294"/>
      <c r="N728" s="226" t="s">
        <v>81</v>
      </c>
      <c r="O728" s="226" t="s">
        <v>81</v>
      </c>
      <c r="P728" s="227" t="s">
        <v>81</v>
      </c>
      <c r="Q728" s="228" t="s">
        <v>81</v>
      </c>
      <c r="R728" s="228" t="s">
        <v>81</v>
      </c>
      <c r="S728" s="137"/>
      <c r="T728" s="137"/>
      <c r="U728" s="137"/>
      <c r="V728" s="106"/>
      <c r="W728" s="106"/>
      <c r="X728" s="106"/>
      <c r="Y728" s="106"/>
      <c r="Z728" s="106"/>
      <c r="AA728" s="106"/>
      <c r="AB728" s="106"/>
      <c r="AC728" s="106"/>
      <c r="AD728" s="106"/>
      <c r="AE728" s="110"/>
      <c r="AF728" s="110"/>
      <c r="AG728" s="110"/>
    </row>
    <row r="729">
      <c r="A729" s="106"/>
      <c r="B729" s="127">
        <f t="shared" si="4"/>
        <v>726</v>
      </c>
      <c r="C729" s="408" t="s">
        <v>100</v>
      </c>
      <c r="D729" s="409" t="s">
        <v>1227</v>
      </c>
      <c r="E729" s="169" t="s">
        <v>1235</v>
      </c>
      <c r="F729" s="223" t="s">
        <v>282</v>
      </c>
      <c r="G729" s="233"/>
      <c r="H729" s="285"/>
      <c r="I729" s="294"/>
      <c r="J729" s="285"/>
      <c r="K729" s="223" t="s">
        <v>1236</v>
      </c>
      <c r="L729" s="223" t="s">
        <v>1182</v>
      </c>
      <c r="M729" s="294"/>
      <c r="N729" s="226" t="s">
        <v>81</v>
      </c>
      <c r="O729" s="226" t="s">
        <v>81</v>
      </c>
      <c r="P729" s="227" t="s">
        <v>81</v>
      </c>
      <c r="Q729" s="228" t="s">
        <v>81</v>
      </c>
      <c r="R729" s="228" t="s">
        <v>81</v>
      </c>
      <c r="S729" s="137"/>
      <c r="T729" s="137"/>
      <c r="U729" s="137"/>
      <c r="V729" s="106"/>
      <c r="W729" s="106"/>
      <c r="X729" s="106"/>
      <c r="Y729" s="106"/>
      <c r="Z729" s="106"/>
      <c r="AA729" s="106"/>
      <c r="AB729" s="106"/>
      <c r="AC729" s="106"/>
      <c r="AD729" s="106"/>
      <c r="AE729" s="110"/>
      <c r="AF729" s="110"/>
      <c r="AG729" s="110"/>
    </row>
    <row r="730">
      <c r="A730" s="106"/>
      <c r="B730" s="127">
        <f t="shared" si="4"/>
        <v>727</v>
      </c>
      <c r="C730" s="408" t="s">
        <v>100</v>
      </c>
      <c r="D730" s="409" t="s">
        <v>1227</v>
      </c>
      <c r="E730" s="169"/>
      <c r="F730" s="223" t="s">
        <v>1237</v>
      </c>
      <c r="G730" s="233"/>
      <c r="H730" s="285"/>
      <c r="I730" s="294"/>
      <c r="J730" s="285"/>
      <c r="K730" s="132" t="s">
        <v>173</v>
      </c>
      <c r="L730" s="223" t="s">
        <v>1182</v>
      </c>
      <c r="M730" s="294"/>
      <c r="N730" s="226" t="s">
        <v>81</v>
      </c>
      <c r="O730" s="226" t="s">
        <v>81</v>
      </c>
      <c r="P730" s="227" t="s">
        <v>81</v>
      </c>
      <c r="Q730" s="228" t="s">
        <v>81</v>
      </c>
      <c r="R730" s="228" t="s">
        <v>81</v>
      </c>
      <c r="S730" s="137"/>
      <c r="T730" s="137"/>
      <c r="U730" s="137"/>
      <c r="V730" s="106"/>
      <c r="W730" s="106"/>
      <c r="X730" s="106"/>
      <c r="Y730" s="106"/>
      <c r="Z730" s="106"/>
      <c r="AA730" s="106"/>
      <c r="AB730" s="106"/>
      <c r="AC730" s="106"/>
      <c r="AD730" s="106"/>
      <c r="AE730" s="110"/>
      <c r="AF730" s="110"/>
      <c r="AG730" s="110"/>
    </row>
    <row r="731">
      <c r="A731" s="106"/>
      <c r="B731" s="127">
        <f t="shared" si="4"/>
        <v>728</v>
      </c>
      <c r="C731" s="408" t="s">
        <v>100</v>
      </c>
      <c r="D731" s="409" t="s">
        <v>1227</v>
      </c>
      <c r="E731" s="410"/>
      <c r="F731" s="223" t="s">
        <v>1238</v>
      </c>
      <c r="G731" s="233"/>
      <c r="H731" s="285"/>
      <c r="I731" s="294"/>
      <c r="J731" s="285"/>
      <c r="K731" s="132" t="s">
        <v>173</v>
      </c>
      <c r="L731" s="223" t="s">
        <v>1182</v>
      </c>
      <c r="M731" s="294"/>
      <c r="N731" s="226" t="s">
        <v>81</v>
      </c>
      <c r="O731" s="226" t="s">
        <v>81</v>
      </c>
      <c r="P731" s="227" t="s">
        <v>81</v>
      </c>
      <c r="Q731" s="228" t="s">
        <v>81</v>
      </c>
      <c r="R731" s="228" t="s">
        <v>81</v>
      </c>
      <c r="S731" s="137"/>
      <c r="T731" s="137"/>
      <c r="U731" s="137"/>
      <c r="V731" s="106"/>
      <c r="W731" s="106"/>
      <c r="X731" s="106"/>
      <c r="Y731" s="106"/>
      <c r="Z731" s="106"/>
      <c r="AA731" s="106"/>
      <c r="AB731" s="106"/>
      <c r="AC731" s="106"/>
      <c r="AD731" s="106"/>
      <c r="AE731" s="110"/>
      <c r="AF731" s="110"/>
      <c r="AG731" s="110"/>
    </row>
    <row r="732">
      <c r="A732" s="106"/>
      <c r="B732" s="127">
        <f t="shared" si="4"/>
        <v>729</v>
      </c>
      <c r="C732" s="408" t="s">
        <v>100</v>
      </c>
      <c r="D732" s="409" t="s">
        <v>1227</v>
      </c>
      <c r="E732" s="410"/>
      <c r="F732" s="223" t="s">
        <v>1239</v>
      </c>
      <c r="G732" s="233"/>
      <c r="H732" s="285"/>
      <c r="I732" s="294"/>
      <c r="J732" s="285"/>
      <c r="K732" s="132" t="s">
        <v>173</v>
      </c>
      <c r="L732" s="223" t="s">
        <v>1182</v>
      </c>
      <c r="M732" s="294"/>
      <c r="N732" s="226" t="s">
        <v>81</v>
      </c>
      <c r="O732" s="226" t="s">
        <v>81</v>
      </c>
      <c r="P732" s="227" t="s">
        <v>81</v>
      </c>
      <c r="Q732" s="228" t="s">
        <v>81</v>
      </c>
      <c r="R732" s="228" t="s">
        <v>81</v>
      </c>
      <c r="S732" s="137"/>
      <c r="T732" s="137"/>
      <c r="U732" s="137"/>
      <c r="V732" s="106"/>
      <c r="W732" s="106"/>
      <c r="X732" s="106"/>
      <c r="Y732" s="106"/>
      <c r="Z732" s="106"/>
      <c r="AA732" s="106"/>
      <c r="AB732" s="106"/>
      <c r="AC732" s="106"/>
      <c r="AD732" s="106"/>
      <c r="AE732" s="110"/>
      <c r="AF732" s="110"/>
      <c r="AG732" s="110"/>
    </row>
    <row r="733">
      <c r="A733" s="106"/>
      <c r="B733" s="127">
        <f t="shared" si="4"/>
        <v>730</v>
      </c>
      <c r="C733" s="408" t="s">
        <v>100</v>
      </c>
      <c r="D733" s="409" t="s">
        <v>1227</v>
      </c>
      <c r="E733" s="410"/>
      <c r="F733" s="223" t="s">
        <v>1240</v>
      </c>
      <c r="G733" s="233"/>
      <c r="H733" s="285"/>
      <c r="I733" s="294"/>
      <c r="J733" s="285"/>
      <c r="K733" s="132" t="s">
        <v>173</v>
      </c>
      <c r="L733" s="223" t="s">
        <v>1182</v>
      </c>
      <c r="M733" s="294"/>
      <c r="N733" s="226" t="s">
        <v>81</v>
      </c>
      <c r="O733" s="226" t="s">
        <v>81</v>
      </c>
      <c r="P733" s="227" t="s">
        <v>81</v>
      </c>
      <c r="Q733" s="228" t="s">
        <v>81</v>
      </c>
      <c r="R733" s="228" t="s">
        <v>81</v>
      </c>
      <c r="S733" s="137"/>
      <c r="T733" s="137"/>
      <c r="U733" s="137"/>
      <c r="V733" s="106"/>
      <c r="W733" s="106"/>
      <c r="X733" s="106"/>
      <c r="Y733" s="106"/>
      <c r="Z733" s="106"/>
      <c r="AA733" s="106"/>
      <c r="AB733" s="106"/>
      <c r="AC733" s="106"/>
      <c r="AD733" s="106"/>
      <c r="AE733" s="110"/>
      <c r="AF733" s="110"/>
      <c r="AG733" s="110"/>
    </row>
    <row r="734">
      <c r="A734" s="106"/>
      <c r="B734" s="127">
        <f t="shared" si="4"/>
        <v>731</v>
      </c>
      <c r="C734" s="408" t="s">
        <v>100</v>
      </c>
      <c r="D734" s="409" t="s">
        <v>1227</v>
      </c>
      <c r="E734" s="410"/>
      <c r="F734" s="223" t="s">
        <v>1241</v>
      </c>
      <c r="G734" s="233"/>
      <c r="H734" s="285"/>
      <c r="I734" s="294"/>
      <c r="J734" s="285"/>
      <c r="K734" s="132" t="s">
        <v>173</v>
      </c>
      <c r="L734" s="223" t="s">
        <v>1182</v>
      </c>
      <c r="M734" s="294"/>
      <c r="N734" s="226" t="s">
        <v>81</v>
      </c>
      <c r="O734" s="226" t="s">
        <v>81</v>
      </c>
      <c r="P734" s="227" t="s">
        <v>81</v>
      </c>
      <c r="Q734" s="228" t="s">
        <v>81</v>
      </c>
      <c r="R734" s="228" t="s">
        <v>81</v>
      </c>
      <c r="S734" s="137"/>
      <c r="T734" s="137"/>
      <c r="U734" s="137"/>
      <c r="V734" s="106"/>
      <c r="W734" s="106"/>
      <c r="X734" s="106"/>
      <c r="Y734" s="106"/>
      <c r="Z734" s="106"/>
      <c r="AA734" s="106"/>
      <c r="AB734" s="106"/>
      <c r="AC734" s="106"/>
      <c r="AD734" s="106"/>
      <c r="AE734" s="110"/>
      <c r="AF734" s="110"/>
      <c r="AG734" s="110"/>
    </row>
    <row r="735">
      <c r="A735" s="106"/>
      <c r="B735" s="127">
        <f t="shared" si="4"/>
        <v>732</v>
      </c>
      <c r="C735" s="408" t="s">
        <v>100</v>
      </c>
      <c r="D735" s="409" t="s">
        <v>1227</v>
      </c>
      <c r="E735" s="410"/>
      <c r="F735" s="223" t="s">
        <v>1242</v>
      </c>
      <c r="G735" s="233"/>
      <c r="H735" s="285"/>
      <c r="I735" s="294"/>
      <c r="J735" s="285"/>
      <c r="K735" s="132" t="s">
        <v>173</v>
      </c>
      <c r="L735" s="223" t="s">
        <v>1182</v>
      </c>
      <c r="M735" s="294"/>
      <c r="N735" s="226" t="s">
        <v>81</v>
      </c>
      <c r="O735" s="226" t="s">
        <v>81</v>
      </c>
      <c r="P735" s="227" t="s">
        <v>81</v>
      </c>
      <c r="Q735" s="228" t="s">
        <v>81</v>
      </c>
      <c r="R735" s="228" t="s">
        <v>81</v>
      </c>
      <c r="S735" s="137"/>
      <c r="T735" s="137"/>
      <c r="U735" s="137"/>
      <c r="V735" s="106"/>
      <c r="W735" s="106"/>
      <c r="X735" s="106"/>
      <c r="Y735" s="106"/>
      <c r="Z735" s="106"/>
      <c r="AA735" s="106"/>
      <c r="AB735" s="106"/>
      <c r="AC735" s="106"/>
      <c r="AD735" s="106"/>
      <c r="AE735" s="110"/>
      <c r="AF735" s="110"/>
      <c r="AG735" s="110"/>
    </row>
    <row r="736">
      <c r="A736" s="106"/>
      <c r="B736" s="127">
        <f t="shared" si="4"/>
        <v>733</v>
      </c>
      <c r="C736" s="408" t="s">
        <v>100</v>
      </c>
      <c r="D736" s="409" t="s">
        <v>1227</v>
      </c>
      <c r="E736" s="410"/>
      <c r="F736" s="223" t="s">
        <v>1243</v>
      </c>
      <c r="G736" s="233"/>
      <c r="H736" s="285"/>
      <c r="I736" s="294"/>
      <c r="J736" s="285"/>
      <c r="K736" s="132" t="s">
        <v>173</v>
      </c>
      <c r="L736" s="223" t="s">
        <v>1182</v>
      </c>
      <c r="M736" s="294"/>
      <c r="N736" s="226" t="s">
        <v>81</v>
      </c>
      <c r="O736" s="226" t="s">
        <v>81</v>
      </c>
      <c r="P736" s="227" t="s">
        <v>81</v>
      </c>
      <c r="Q736" s="228" t="s">
        <v>81</v>
      </c>
      <c r="R736" s="228" t="s">
        <v>81</v>
      </c>
      <c r="S736" s="137"/>
      <c r="T736" s="137"/>
      <c r="U736" s="137"/>
      <c r="V736" s="106"/>
      <c r="W736" s="106"/>
      <c r="X736" s="106"/>
      <c r="Y736" s="106"/>
      <c r="Z736" s="106"/>
      <c r="AA736" s="106"/>
      <c r="AB736" s="106"/>
      <c r="AC736" s="106"/>
      <c r="AD736" s="106"/>
      <c r="AE736" s="110"/>
      <c r="AF736" s="110"/>
      <c r="AG736" s="110"/>
    </row>
    <row r="737">
      <c r="A737" s="106"/>
      <c r="B737" s="127">
        <f t="shared" si="4"/>
        <v>734</v>
      </c>
      <c r="C737" s="408" t="s">
        <v>100</v>
      </c>
      <c r="D737" s="409" t="s">
        <v>1227</v>
      </c>
      <c r="E737" s="410"/>
      <c r="F737" s="223" t="s">
        <v>1244</v>
      </c>
      <c r="G737" s="233"/>
      <c r="H737" s="285"/>
      <c r="I737" s="294"/>
      <c r="J737" s="285"/>
      <c r="K737" s="132" t="s">
        <v>173</v>
      </c>
      <c r="L737" s="223" t="s">
        <v>1182</v>
      </c>
      <c r="M737" s="294"/>
      <c r="N737" s="226" t="s">
        <v>81</v>
      </c>
      <c r="O737" s="226" t="s">
        <v>81</v>
      </c>
      <c r="P737" s="227" t="s">
        <v>81</v>
      </c>
      <c r="Q737" s="228" t="s">
        <v>81</v>
      </c>
      <c r="R737" s="228" t="s">
        <v>81</v>
      </c>
      <c r="S737" s="137"/>
      <c r="T737" s="137"/>
      <c r="U737" s="137"/>
      <c r="V737" s="106"/>
      <c r="W737" s="106"/>
      <c r="X737" s="106"/>
      <c r="Y737" s="106"/>
      <c r="Z737" s="106"/>
      <c r="AA737" s="106"/>
      <c r="AB737" s="106"/>
      <c r="AC737" s="106"/>
      <c r="AD737" s="106"/>
      <c r="AE737" s="110"/>
      <c r="AF737" s="110"/>
      <c r="AG737" s="110"/>
    </row>
    <row r="738">
      <c r="A738" s="106"/>
      <c r="B738" s="127">
        <f t="shared" si="4"/>
        <v>735</v>
      </c>
      <c r="C738" s="408" t="s">
        <v>100</v>
      </c>
      <c r="D738" s="409" t="s">
        <v>1227</v>
      </c>
      <c r="E738" s="410"/>
      <c r="F738" s="223" t="s">
        <v>1245</v>
      </c>
      <c r="G738" s="233"/>
      <c r="H738" s="285"/>
      <c r="I738" s="294"/>
      <c r="J738" s="285"/>
      <c r="K738" s="132" t="s">
        <v>173</v>
      </c>
      <c r="L738" s="223" t="s">
        <v>1182</v>
      </c>
      <c r="M738" s="294"/>
      <c r="N738" s="226" t="s">
        <v>81</v>
      </c>
      <c r="O738" s="226" t="s">
        <v>81</v>
      </c>
      <c r="P738" s="227" t="s">
        <v>81</v>
      </c>
      <c r="Q738" s="228" t="s">
        <v>81</v>
      </c>
      <c r="R738" s="228" t="s">
        <v>81</v>
      </c>
      <c r="S738" s="137"/>
      <c r="T738" s="137"/>
      <c r="U738" s="137"/>
      <c r="V738" s="106"/>
      <c r="W738" s="106"/>
      <c r="X738" s="106"/>
      <c r="Y738" s="106"/>
      <c r="Z738" s="106"/>
      <c r="AA738" s="106"/>
      <c r="AB738" s="106"/>
      <c r="AC738" s="106"/>
      <c r="AD738" s="106"/>
      <c r="AE738" s="110"/>
      <c r="AF738" s="110"/>
      <c r="AG738" s="110"/>
    </row>
    <row r="739">
      <c r="A739" s="106"/>
      <c r="B739" s="127">
        <f t="shared" si="4"/>
        <v>736</v>
      </c>
      <c r="C739" s="408" t="s">
        <v>100</v>
      </c>
      <c r="D739" s="409" t="s">
        <v>1227</v>
      </c>
      <c r="E739" s="410"/>
      <c r="F739" s="223" t="s">
        <v>1246</v>
      </c>
      <c r="G739" s="233"/>
      <c r="H739" s="285"/>
      <c r="I739" s="294"/>
      <c r="J739" s="285"/>
      <c r="K739" s="132" t="s">
        <v>173</v>
      </c>
      <c r="L739" s="223" t="s">
        <v>1182</v>
      </c>
      <c r="M739" s="294"/>
      <c r="N739" s="226" t="s">
        <v>81</v>
      </c>
      <c r="O739" s="226" t="s">
        <v>81</v>
      </c>
      <c r="P739" s="227" t="s">
        <v>81</v>
      </c>
      <c r="Q739" s="228" t="s">
        <v>81</v>
      </c>
      <c r="R739" s="228" t="s">
        <v>81</v>
      </c>
      <c r="S739" s="137"/>
      <c r="T739" s="137"/>
      <c r="U739" s="137"/>
      <c r="V739" s="106"/>
      <c r="W739" s="106"/>
      <c r="X739" s="106"/>
      <c r="Y739" s="106"/>
      <c r="Z739" s="106"/>
      <c r="AA739" s="106"/>
      <c r="AB739" s="106"/>
      <c r="AC739" s="106"/>
      <c r="AD739" s="106"/>
      <c r="AE739" s="110"/>
      <c r="AF739" s="110"/>
      <c r="AG739" s="110"/>
    </row>
    <row r="740">
      <c r="A740" s="106"/>
      <c r="B740" s="127">
        <f t="shared" si="4"/>
        <v>737</v>
      </c>
      <c r="C740" s="408" t="s">
        <v>100</v>
      </c>
      <c r="D740" s="409" t="s">
        <v>1227</v>
      </c>
      <c r="E740" s="410"/>
      <c r="F740" s="223" t="s">
        <v>1241</v>
      </c>
      <c r="G740" s="233"/>
      <c r="H740" s="285"/>
      <c r="I740" s="294"/>
      <c r="J740" s="285"/>
      <c r="K740" s="132" t="s">
        <v>173</v>
      </c>
      <c r="L740" s="223" t="s">
        <v>1182</v>
      </c>
      <c r="M740" s="294"/>
      <c r="N740" s="226" t="s">
        <v>81</v>
      </c>
      <c r="O740" s="226" t="s">
        <v>81</v>
      </c>
      <c r="P740" s="227" t="s">
        <v>81</v>
      </c>
      <c r="Q740" s="228" t="s">
        <v>81</v>
      </c>
      <c r="R740" s="228" t="s">
        <v>81</v>
      </c>
      <c r="S740" s="137"/>
      <c r="T740" s="137"/>
      <c r="U740" s="137"/>
      <c r="V740" s="106"/>
      <c r="W740" s="106"/>
      <c r="X740" s="106"/>
      <c r="Y740" s="106"/>
      <c r="Z740" s="106"/>
      <c r="AA740" s="106"/>
      <c r="AB740" s="106"/>
      <c r="AC740" s="106"/>
      <c r="AD740" s="106"/>
      <c r="AE740" s="110"/>
      <c r="AF740" s="110"/>
      <c r="AG740" s="110"/>
    </row>
    <row r="741">
      <c r="A741" s="106"/>
      <c r="B741" s="127">
        <f t="shared" si="4"/>
        <v>738</v>
      </c>
      <c r="C741" s="408" t="s">
        <v>100</v>
      </c>
      <c r="D741" s="409" t="s">
        <v>1227</v>
      </c>
      <c r="E741" s="410"/>
      <c r="F741" s="223" t="s">
        <v>1242</v>
      </c>
      <c r="G741" s="233"/>
      <c r="H741" s="285"/>
      <c r="I741" s="294"/>
      <c r="J741" s="285"/>
      <c r="K741" s="132" t="s">
        <v>173</v>
      </c>
      <c r="L741" s="223" t="s">
        <v>1182</v>
      </c>
      <c r="M741" s="294"/>
      <c r="N741" s="226" t="s">
        <v>81</v>
      </c>
      <c r="O741" s="226" t="s">
        <v>81</v>
      </c>
      <c r="P741" s="227" t="s">
        <v>81</v>
      </c>
      <c r="Q741" s="228" t="s">
        <v>81</v>
      </c>
      <c r="R741" s="228" t="s">
        <v>81</v>
      </c>
      <c r="S741" s="137"/>
      <c r="T741" s="137"/>
      <c r="U741" s="137"/>
      <c r="V741" s="106"/>
      <c r="W741" s="106"/>
      <c r="X741" s="106"/>
      <c r="Y741" s="106"/>
      <c r="Z741" s="106"/>
      <c r="AA741" s="106"/>
      <c r="AB741" s="106"/>
      <c r="AC741" s="106"/>
      <c r="AD741" s="106"/>
      <c r="AE741" s="110"/>
      <c r="AF741" s="110"/>
      <c r="AG741" s="110"/>
    </row>
    <row r="742">
      <c r="A742" s="106"/>
      <c r="B742" s="127">
        <f t="shared" si="4"/>
        <v>739</v>
      </c>
      <c r="C742" s="408" t="s">
        <v>100</v>
      </c>
      <c r="D742" s="411" t="s">
        <v>1227</v>
      </c>
      <c r="E742" s="412"/>
      <c r="F742" s="223" t="s">
        <v>1247</v>
      </c>
      <c r="G742" s="233"/>
      <c r="H742" s="285"/>
      <c r="I742" s="294"/>
      <c r="J742" s="285"/>
      <c r="K742" s="223" t="s">
        <v>1248</v>
      </c>
      <c r="L742" s="132" t="s">
        <v>1249</v>
      </c>
      <c r="M742" s="294"/>
      <c r="N742" s="226" t="s">
        <v>81</v>
      </c>
      <c r="O742" s="226" t="s">
        <v>81</v>
      </c>
      <c r="P742" s="227" t="s">
        <v>81</v>
      </c>
      <c r="Q742" s="228" t="s">
        <v>81</v>
      </c>
      <c r="R742" s="228" t="s">
        <v>81</v>
      </c>
      <c r="S742" s="137"/>
      <c r="T742" s="137"/>
      <c r="U742" s="137"/>
      <c r="V742" s="106"/>
      <c r="W742" s="106"/>
      <c r="X742" s="106"/>
      <c r="Y742" s="106"/>
      <c r="Z742" s="106"/>
      <c r="AA742" s="106"/>
      <c r="AB742" s="106"/>
      <c r="AC742" s="106"/>
      <c r="AD742" s="106"/>
      <c r="AE742" s="110"/>
      <c r="AF742" s="110"/>
      <c r="AG742" s="110"/>
    </row>
    <row r="743">
      <c r="A743" s="106"/>
      <c r="B743" s="127">
        <f t="shared" si="4"/>
        <v>740</v>
      </c>
      <c r="C743" s="399" t="s">
        <v>100</v>
      </c>
      <c r="D743" s="253" t="s">
        <v>1250</v>
      </c>
      <c r="E743" s="223" t="s">
        <v>282</v>
      </c>
      <c r="F743" s="233"/>
      <c r="G743" s="233"/>
      <c r="H743" s="223"/>
      <c r="I743" s="223"/>
      <c r="J743" s="285"/>
      <c r="K743" s="223" t="s">
        <v>1251</v>
      </c>
      <c r="L743" s="223" t="s">
        <v>1182</v>
      </c>
      <c r="M743" s="402" t="s">
        <v>1252</v>
      </c>
      <c r="N743" s="226" t="s">
        <v>81</v>
      </c>
      <c r="O743" s="226" t="s">
        <v>81</v>
      </c>
      <c r="P743" s="227" t="s">
        <v>81</v>
      </c>
      <c r="Q743" s="228" t="s">
        <v>81</v>
      </c>
      <c r="R743" s="228" t="s">
        <v>81</v>
      </c>
      <c r="S743" s="137"/>
      <c r="T743" s="137"/>
      <c r="U743" s="137"/>
      <c r="V743" s="106"/>
      <c r="W743" s="106"/>
      <c r="X743" s="106"/>
      <c r="Y743" s="106"/>
      <c r="Z743" s="106"/>
      <c r="AA743" s="106"/>
      <c r="AB743" s="106"/>
      <c r="AC743" s="106"/>
      <c r="AD743" s="106"/>
      <c r="AE743" s="110"/>
      <c r="AF743" s="110"/>
      <c r="AG743" s="110"/>
    </row>
    <row r="744">
      <c r="A744" s="106"/>
      <c r="B744" s="127">
        <f t="shared" si="4"/>
        <v>741</v>
      </c>
      <c r="C744" s="408" t="s">
        <v>100</v>
      </c>
      <c r="D744" s="409" t="s">
        <v>1250</v>
      </c>
      <c r="E744" s="235" t="s">
        <v>1237</v>
      </c>
      <c r="F744" s="233"/>
      <c r="G744" s="233"/>
      <c r="H744" s="223"/>
      <c r="I744" s="223"/>
      <c r="J744" s="285"/>
      <c r="K744" s="132" t="s">
        <v>173</v>
      </c>
      <c r="L744" s="223" t="s">
        <v>1182</v>
      </c>
      <c r="M744" s="294"/>
      <c r="N744" s="226" t="s">
        <v>81</v>
      </c>
      <c r="O744" s="226" t="s">
        <v>81</v>
      </c>
      <c r="P744" s="227" t="s">
        <v>81</v>
      </c>
      <c r="Q744" s="228" t="s">
        <v>81</v>
      </c>
      <c r="R744" s="228" t="s">
        <v>81</v>
      </c>
      <c r="S744" s="137"/>
      <c r="T744" s="137"/>
      <c r="U744" s="137"/>
      <c r="V744" s="106"/>
      <c r="W744" s="106"/>
      <c r="X744" s="106"/>
      <c r="Y744" s="106"/>
      <c r="Z744" s="106"/>
      <c r="AA744" s="106"/>
      <c r="AB744" s="106"/>
      <c r="AC744" s="106"/>
      <c r="AD744" s="106"/>
      <c r="AE744" s="110"/>
      <c r="AF744" s="110"/>
      <c r="AG744" s="110"/>
    </row>
    <row r="745">
      <c r="A745" s="106"/>
      <c r="B745" s="127">
        <f t="shared" si="4"/>
        <v>742</v>
      </c>
      <c r="C745" s="408" t="s">
        <v>100</v>
      </c>
      <c r="D745" s="413" t="s">
        <v>1250</v>
      </c>
      <c r="E745" s="221" t="s">
        <v>1253</v>
      </c>
      <c r="F745" s="243" t="s">
        <v>1254</v>
      </c>
      <c r="G745" s="233"/>
      <c r="H745" s="223"/>
      <c r="I745" s="223"/>
      <c r="J745" s="285"/>
      <c r="K745" s="132" t="s">
        <v>1255</v>
      </c>
      <c r="L745" s="132" t="s">
        <v>1256</v>
      </c>
      <c r="M745" s="294"/>
      <c r="N745" s="226" t="s">
        <v>81</v>
      </c>
      <c r="O745" s="226" t="s">
        <v>81</v>
      </c>
      <c r="P745" s="227" t="s">
        <v>81</v>
      </c>
      <c r="Q745" s="228" t="s">
        <v>81</v>
      </c>
      <c r="R745" s="228" t="s">
        <v>81</v>
      </c>
      <c r="S745" s="137"/>
      <c r="T745" s="137"/>
      <c r="U745" s="137"/>
      <c r="V745" s="106"/>
      <c r="W745" s="106"/>
      <c r="X745" s="106"/>
      <c r="Y745" s="106"/>
      <c r="Z745" s="106"/>
      <c r="AA745" s="106"/>
      <c r="AB745" s="106"/>
      <c r="AC745" s="106"/>
      <c r="AD745" s="106"/>
      <c r="AE745" s="110"/>
      <c r="AF745" s="110"/>
      <c r="AG745" s="110"/>
    </row>
    <row r="746">
      <c r="A746" s="106"/>
      <c r="B746" s="127">
        <f t="shared" si="4"/>
        <v>743</v>
      </c>
      <c r="C746" s="408" t="s">
        <v>100</v>
      </c>
      <c r="D746" s="413" t="s">
        <v>1250</v>
      </c>
      <c r="E746" s="241"/>
      <c r="F746" s="243" t="s">
        <v>1257</v>
      </c>
      <c r="G746" s="233"/>
      <c r="H746" s="223"/>
      <c r="I746" s="223"/>
      <c r="J746" s="285"/>
      <c r="K746" s="132" t="s">
        <v>1258</v>
      </c>
      <c r="L746" s="132" t="s">
        <v>1259</v>
      </c>
      <c r="M746" s="294"/>
      <c r="N746" s="226"/>
      <c r="O746" s="226"/>
      <c r="P746" s="227"/>
      <c r="Q746" s="228"/>
      <c r="R746" s="228"/>
      <c r="S746" s="137"/>
      <c r="T746" s="137"/>
      <c r="U746" s="137"/>
      <c r="V746" s="106"/>
      <c r="W746" s="106"/>
      <c r="X746" s="106"/>
      <c r="Y746" s="106"/>
      <c r="Z746" s="106"/>
      <c r="AA746" s="106"/>
      <c r="AB746" s="106"/>
      <c r="AC746" s="106"/>
      <c r="AD746" s="106"/>
      <c r="AE746" s="110"/>
      <c r="AF746" s="110"/>
      <c r="AG746" s="110"/>
    </row>
    <row r="747">
      <c r="A747" s="106"/>
      <c r="B747" s="127">
        <f t="shared" si="4"/>
        <v>744</v>
      </c>
      <c r="C747" s="408" t="s">
        <v>100</v>
      </c>
      <c r="D747" s="413" t="s">
        <v>1250</v>
      </c>
      <c r="E747" s="221" t="s">
        <v>1239</v>
      </c>
      <c r="F747" s="243" t="s">
        <v>866</v>
      </c>
      <c r="G747" s="233"/>
      <c r="H747" s="223"/>
      <c r="I747" s="223"/>
      <c r="J747" s="285"/>
      <c r="K747" s="132" t="s">
        <v>1260</v>
      </c>
      <c r="L747" s="132" t="s">
        <v>1261</v>
      </c>
      <c r="M747" s="294"/>
      <c r="N747" s="226" t="s">
        <v>81</v>
      </c>
      <c r="O747" s="226" t="s">
        <v>81</v>
      </c>
      <c r="P747" s="227" t="s">
        <v>81</v>
      </c>
      <c r="Q747" s="228" t="s">
        <v>81</v>
      </c>
      <c r="R747" s="228" t="s">
        <v>81</v>
      </c>
      <c r="S747" s="137"/>
      <c r="T747" s="137"/>
      <c r="U747" s="137"/>
      <c r="V747" s="106"/>
      <c r="W747" s="106"/>
      <c r="X747" s="106"/>
      <c r="Y747" s="106"/>
      <c r="Z747" s="106"/>
      <c r="AA747" s="106"/>
      <c r="AB747" s="106"/>
      <c r="AC747" s="106"/>
      <c r="AD747" s="106"/>
      <c r="AE747" s="110"/>
      <c r="AF747" s="110"/>
      <c r="AG747" s="110"/>
    </row>
    <row r="748">
      <c r="A748" s="106"/>
      <c r="B748" s="127">
        <f t="shared" si="4"/>
        <v>745</v>
      </c>
      <c r="C748" s="408" t="s">
        <v>100</v>
      </c>
      <c r="D748" s="413" t="s">
        <v>1250</v>
      </c>
      <c r="E748" s="241"/>
      <c r="F748" s="243" t="s">
        <v>415</v>
      </c>
      <c r="G748" s="233"/>
      <c r="H748" s="223"/>
      <c r="I748" s="223"/>
      <c r="J748" s="285"/>
      <c r="K748" s="132" t="s">
        <v>173</v>
      </c>
      <c r="L748" s="132" t="s">
        <v>1262</v>
      </c>
      <c r="M748" s="294"/>
      <c r="N748" s="226"/>
      <c r="O748" s="226"/>
      <c r="P748" s="227"/>
      <c r="Q748" s="228"/>
      <c r="R748" s="228"/>
      <c r="S748" s="137"/>
      <c r="T748" s="137"/>
      <c r="U748" s="137"/>
      <c r="V748" s="106"/>
      <c r="W748" s="106"/>
      <c r="X748" s="106"/>
      <c r="Y748" s="106"/>
      <c r="Z748" s="106"/>
      <c r="AA748" s="106"/>
      <c r="AB748" s="106"/>
      <c r="AC748" s="106"/>
      <c r="AD748" s="106"/>
      <c r="AE748" s="110"/>
      <c r="AF748" s="110"/>
      <c r="AG748" s="110"/>
    </row>
    <row r="749">
      <c r="A749" s="106"/>
      <c r="B749" s="127">
        <f t="shared" si="4"/>
        <v>746</v>
      </c>
      <c r="C749" s="408" t="s">
        <v>100</v>
      </c>
      <c r="D749" s="413" t="s">
        <v>1250</v>
      </c>
      <c r="E749" s="221" t="s">
        <v>1240</v>
      </c>
      <c r="F749" s="243" t="s">
        <v>866</v>
      </c>
      <c r="G749" s="233"/>
      <c r="H749" s="223"/>
      <c r="I749" s="223"/>
      <c r="J749" s="285"/>
      <c r="K749" s="132" t="s">
        <v>173</v>
      </c>
      <c r="L749" s="132" t="s">
        <v>1263</v>
      </c>
      <c r="M749" s="294"/>
      <c r="N749" s="226" t="s">
        <v>81</v>
      </c>
      <c r="O749" s="226" t="s">
        <v>81</v>
      </c>
      <c r="P749" s="227" t="s">
        <v>81</v>
      </c>
      <c r="Q749" s="228" t="s">
        <v>81</v>
      </c>
      <c r="R749" s="228" t="s">
        <v>81</v>
      </c>
      <c r="S749" s="137"/>
      <c r="T749" s="137"/>
      <c r="U749" s="137"/>
      <c r="V749" s="106"/>
      <c r="W749" s="106"/>
      <c r="X749" s="106"/>
      <c r="Y749" s="106"/>
      <c r="Z749" s="106"/>
      <c r="AA749" s="106"/>
      <c r="AB749" s="106"/>
      <c r="AC749" s="106"/>
      <c r="AD749" s="106"/>
      <c r="AE749" s="110"/>
      <c r="AF749" s="110"/>
      <c r="AG749" s="110"/>
    </row>
    <row r="750">
      <c r="A750" s="106"/>
      <c r="B750" s="127">
        <f t="shared" si="4"/>
        <v>747</v>
      </c>
      <c r="C750" s="408" t="s">
        <v>100</v>
      </c>
      <c r="D750" s="413" t="s">
        <v>1250</v>
      </c>
      <c r="E750" s="241"/>
      <c r="F750" s="243" t="s">
        <v>415</v>
      </c>
      <c r="G750" s="233"/>
      <c r="H750" s="223"/>
      <c r="I750" s="223"/>
      <c r="J750" s="285"/>
      <c r="K750" s="132" t="s">
        <v>173</v>
      </c>
      <c r="L750" s="132" t="s">
        <v>1264</v>
      </c>
      <c r="M750" s="294"/>
      <c r="N750" s="226"/>
      <c r="O750" s="226"/>
      <c r="P750" s="227"/>
      <c r="Q750" s="228"/>
      <c r="R750" s="228"/>
      <c r="S750" s="137"/>
      <c r="T750" s="137"/>
      <c r="U750" s="137"/>
      <c r="V750" s="106"/>
      <c r="W750" s="106"/>
      <c r="X750" s="106"/>
      <c r="Y750" s="106"/>
      <c r="Z750" s="106"/>
      <c r="AA750" s="106"/>
      <c r="AB750" s="106"/>
      <c r="AC750" s="106"/>
      <c r="AD750" s="106"/>
      <c r="AE750" s="110"/>
      <c r="AF750" s="110"/>
      <c r="AG750" s="110"/>
    </row>
    <row r="751">
      <c r="A751" s="106"/>
      <c r="B751" s="127">
        <f t="shared" si="4"/>
        <v>748</v>
      </c>
      <c r="C751" s="408" t="s">
        <v>100</v>
      </c>
      <c r="D751" s="413" t="s">
        <v>1250</v>
      </c>
      <c r="E751" s="221" t="s">
        <v>1241</v>
      </c>
      <c r="F751" s="243" t="s">
        <v>866</v>
      </c>
      <c r="G751" s="233"/>
      <c r="H751" s="223"/>
      <c r="I751" s="223"/>
      <c r="J751" s="285"/>
      <c r="K751" s="132" t="s">
        <v>173</v>
      </c>
      <c r="L751" s="132" t="s">
        <v>1265</v>
      </c>
      <c r="M751" s="294"/>
      <c r="N751" s="226" t="s">
        <v>81</v>
      </c>
      <c r="O751" s="226" t="s">
        <v>81</v>
      </c>
      <c r="P751" s="227" t="s">
        <v>81</v>
      </c>
      <c r="Q751" s="228" t="s">
        <v>81</v>
      </c>
      <c r="R751" s="228" t="s">
        <v>81</v>
      </c>
      <c r="S751" s="137"/>
      <c r="T751" s="137"/>
      <c r="U751" s="137"/>
      <c r="V751" s="106"/>
      <c r="W751" s="106"/>
      <c r="X751" s="106"/>
      <c r="Y751" s="106"/>
      <c r="Z751" s="106"/>
      <c r="AA751" s="106"/>
      <c r="AB751" s="106"/>
      <c r="AC751" s="106"/>
      <c r="AD751" s="106"/>
      <c r="AE751" s="110"/>
      <c r="AF751" s="110"/>
      <c r="AG751" s="110"/>
    </row>
    <row r="752">
      <c r="A752" s="106"/>
      <c r="B752" s="127">
        <f t="shared" si="4"/>
        <v>749</v>
      </c>
      <c r="C752" s="408" t="s">
        <v>100</v>
      </c>
      <c r="D752" s="413" t="s">
        <v>1250</v>
      </c>
      <c r="E752" s="241"/>
      <c r="F752" s="243" t="s">
        <v>415</v>
      </c>
      <c r="G752" s="233"/>
      <c r="H752" s="223"/>
      <c r="I752" s="223"/>
      <c r="J752" s="285"/>
      <c r="K752" s="132" t="s">
        <v>173</v>
      </c>
      <c r="L752" s="132" t="s">
        <v>1266</v>
      </c>
      <c r="M752" s="294"/>
      <c r="N752" s="226"/>
      <c r="O752" s="226"/>
      <c r="P752" s="227"/>
      <c r="Q752" s="228"/>
      <c r="R752" s="228"/>
      <c r="S752" s="137"/>
      <c r="T752" s="137"/>
      <c r="U752" s="137"/>
      <c r="V752" s="106"/>
      <c r="W752" s="106"/>
      <c r="X752" s="106"/>
      <c r="Y752" s="106"/>
      <c r="Z752" s="106"/>
      <c r="AA752" s="106"/>
      <c r="AB752" s="106"/>
      <c r="AC752" s="106"/>
      <c r="AD752" s="106"/>
      <c r="AE752" s="110"/>
      <c r="AF752" s="110"/>
      <c r="AG752" s="110"/>
    </row>
    <row r="753">
      <c r="A753" s="106"/>
      <c r="B753" s="127">
        <f t="shared" si="4"/>
        <v>750</v>
      </c>
      <c r="C753" s="408" t="s">
        <v>100</v>
      </c>
      <c r="D753" s="413" t="s">
        <v>1250</v>
      </c>
      <c r="E753" s="221" t="s">
        <v>1242</v>
      </c>
      <c r="F753" s="243" t="s">
        <v>866</v>
      </c>
      <c r="G753" s="233"/>
      <c r="H753" s="223"/>
      <c r="I753" s="223"/>
      <c r="J753" s="285"/>
      <c r="K753" s="132" t="s">
        <v>173</v>
      </c>
      <c r="L753" s="132" t="s">
        <v>1267</v>
      </c>
      <c r="M753" s="294"/>
      <c r="N753" s="226" t="s">
        <v>81</v>
      </c>
      <c r="O753" s="226" t="s">
        <v>81</v>
      </c>
      <c r="P753" s="227" t="s">
        <v>81</v>
      </c>
      <c r="Q753" s="228" t="s">
        <v>81</v>
      </c>
      <c r="R753" s="228" t="s">
        <v>81</v>
      </c>
      <c r="S753" s="137"/>
      <c r="T753" s="137"/>
      <c r="U753" s="137"/>
      <c r="V753" s="106"/>
      <c r="W753" s="106"/>
      <c r="X753" s="106"/>
      <c r="Y753" s="106"/>
      <c r="Z753" s="106"/>
      <c r="AA753" s="106"/>
      <c r="AB753" s="106"/>
      <c r="AC753" s="106"/>
      <c r="AD753" s="106"/>
      <c r="AE753" s="110"/>
      <c r="AF753" s="110"/>
      <c r="AG753" s="110"/>
    </row>
    <row r="754">
      <c r="A754" s="106"/>
      <c r="B754" s="127">
        <f t="shared" si="4"/>
        <v>751</v>
      </c>
      <c r="C754" s="408" t="s">
        <v>100</v>
      </c>
      <c r="D754" s="413" t="s">
        <v>1250</v>
      </c>
      <c r="E754" s="245"/>
      <c r="F754" s="243" t="s">
        <v>415</v>
      </c>
      <c r="G754" s="233"/>
      <c r="H754" s="223"/>
      <c r="I754" s="223"/>
      <c r="J754" s="285"/>
      <c r="K754" s="132" t="s">
        <v>173</v>
      </c>
      <c r="L754" s="132" t="s">
        <v>1268</v>
      </c>
      <c r="M754" s="294"/>
      <c r="N754" s="226"/>
      <c r="O754" s="226"/>
      <c r="P754" s="227"/>
      <c r="Q754" s="228"/>
      <c r="R754" s="228"/>
      <c r="S754" s="137"/>
      <c r="T754" s="137"/>
      <c r="U754" s="137"/>
      <c r="V754" s="106"/>
      <c r="W754" s="106"/>
      <c r="X754" s="106"/>
      <c r="Y754" s="106"/>
      <c r="Z754" s="106"/>
      <c r="AA754" s="106"/>
      <c r="AB754" s="106"/>
      <c r="AC754" s="106"/>
      <c r="AD754" s="106"/>
      <c r="AE754" s="110"/>
      <c r="AF754" s="110"/>
      <c r="AG754" s="110"/>
    </row>
    <row r="755">
      <c r="A755" s="106"/>
      <c r="B755" s="127">
        <f t="shared" si="4"/>
        <v>752</v>
      </c>
      <c r="C755" s="408" t="s">
        <v>100</v>
      </c>
      <c r="D755" s="409" t="s">
        <v>1250</v>
      </c>
      <c r="E755" s="242" t="s">
        <v>1243</v>
      </c>
      <c r="F755" s="233"/>
      <c r="G755" s="233"/>
      <c r="H755" s="223"/>
      <c r="I755" s="223"/>
      <c r="J755" s="285"/>
      <c r="K755" s="132" t="s">
        <v>173</v>
      </c>
      <c r="L755" s="132" t="s">
        <v>1269</v>
      </c>
      <c r="M755" s="294"/>
      <c r="N755" s="226" t="s">
        <v>81</v>
      </c>
      <c r="O755" s="226" t="s">
        <v>81</v>
      </c>
      <c r="P755" s="227" t="s">
        <v>81</v>
      </c>
      <c r="Q755" s="228" t="s">
        <v>81</v>
      </c>
      <c r="R755" s="228" t="s">
        <v>81</v>
      </c>
      <c r="S755" s="137"/>
      <c r="T755" s="137"/>
      <c r="U755" s="137"/>
      <c r="V755" s="106"/>
      <c r="W755" s="106"/>
      <c r="X755" s="106"/>
      <c r="Y755" s="106"/>
      <c r="Z755" s="106"/>
      <c r="AA755" s="106"/>
      <c r="AB755" s="106"/>
      <c r="AC755" s="106"/>
      <c r="AD755" s="106"/>
      <c r="AE755" s="110"/>
      <c r="AF755" s="110"/>
      <c r="AG755" s="110"/>
    </row>
    <row r="756">
      <c r="A756" s="106"/>
      <c r="B756" s="127">
        <f t="shared" si="4"/>
        <v>753</v>
      </c>
      <c r="C756" s="408" t="s">
        <v>100</v>
      </c>
      <c r="D756" s="409" t="s">
        <v>1250</v>
      </c>
      <c r="E756" s="222" t="s">
        <v>1244</v>
      </c>
      <c r="F756" s="233"/>
      <c r="G756" s="233"/>
      <c r="H756" s="223"/>
      <c r="I756" s="223"/>
      <c r="J756" s="285"/>
      <c r="K756" s="132" t="s">
        <v>173</v>
      </c>
      <c r="L756" s="132" t="s">
        <v>173</v>
      </c>
      <c r="M756" s="294"/>
      <c r="N756" s="226" t="s">
        <v>81</v>
      </c>
      <c r="O756" s="226" t="s">
        <v>81</v>
      </c>
      <c r="P756" s="227" t="s">
        <v>81</v>
      </c>
      <c r="Q756" s="228" t="s">
        <v>81</v>
      </c>
      <c r="R756" s="228" t="s">
        <v>81</v>
      </c>
      <c r="S756" s="137"/>
      <c r="T756" s="137"/>
      <c r="U756" s="137"/>
      <c r="V756" s="106"/>
      <c r="W756" s="106"/>
      <c r="X756" s="106"/>
      <c r="Y756" s="106"/>
      <c r="Z756" s="106"/>
      <c r="AA756" s="106"/>
      <c r="AB756" s="106"/>
      <c r="AC756" s="106"/>
      <c r="AD756" s="106"/>
      <c r="AE756" s="110"/>
      <c r="AF756" s="110"/>
      <c r="AG756" s="110"/>
    </row>
    <row r="757">
      <c r="A757" s="106"/>
      <c r="B757" s="127">
        <f t="shared" si="4"/>
        <v>754</v>
      </c>
      <c r="C757" s="408" t="s">
        <v>100</v>
      </c>
      <c r="D757" s="409" t="s">
        <v>1250</v>
      </c>
      <c r="E757" s="222" t="s">
        <v>1245</v>
      </c>
      <c r="F757" s="233"/>
      <c r="G757" s="233"/>
      <c r="H757" s="223"/>
      <c r="I757" s="223"/>
      <c r="J757" s="285"/>
      <c r="K757" s="132" t="s">
        <v>173</v>
      </c>
      <c r="L757" s="132" t="s">
        <v>173</v>
      </c>
      <c r="M757" s="294"/>
      <c r="N757" s="226" t="s">
        <v>81</v>
      </c>
      <c r="O757" s="226" t="s">
        <v>81</v>
      </c>
      <c r="P757" s="227" t="s">
        <v>81</v>
      </c>
      <c r="Q757" s="228" t="s">
        <v>81</v>
      </c>
      <c r="R757" s="228" t="s">
        <v>81</v>
      </c>
      <c r="S757" s="137"/>
      <c r="T757" s="137"/>
      <c r="U757" s="137"/>
      <c r="V757" s="106"/>
      <c r="W757" s="106"/>
      <c r="X757" s="106"/>
      <c r="Y757" s="106"/>
      <c r="Z757" s="106"/>
      <c r="AA757" s="106"/>
      <c r="AB757" s="106"/>
      <c r="AC757" s="106"/>
      <c r="AD757" s="106"/>
      <c r="AE757" s="110"/>
      <c r="AF757" s="110"/>
      <c r="AG757" s="110"/>
    </row>
    <row r="758">
      <c r="A758" s="106"/>
      <c r="B758" s="127">
        <f t="shared" si="4"/>
        <v>755</v>
      </c>
      <c r="C758" s="408" t="s">
        <v>100</v>
      </c>
      <c r="D758" s="409" t="s">
        <v>1250</v>
      </c>
      <c r="E758" s="222" t="s">
        <v>1246</v>
      </c>
      <c r="F758" s="233"/>
      <c r="G758" s="233"/>
      <c r="H758" s="223"/>
      <c r="I758" s="223"/>
      <c r="J758" s="285"/>
      <c r="K758" s="132" t="s">
        <v>173</v>
      </c>
      <c r="L758" s="132" t="s">
        <v>173</v>
      </c>
      <c r="M758" s="294"/>
      <c r="N758" s="226" t="s">
        <v>81</v>
      </c>
      <c r="O758" s="226" t="s">
        <v>81</v>
      </c>
      <c r="P758" s="227" t="s">
        <v>81</v>
      </c>
      <c r="Q758" s="228" t="s">
        <v>81</v>
      </c>
      <c r="R758" s="228" t="s">
        <v>81</v>
      </c>
      <c r="S758" s="137"/>
      <c r="T758" s="137"/>
      <c r="U758" s="137"/>
      <c r="V758" s="106"/>
      <c r="W758" s="106"/>
      <c r="X758" s="106"/>
      <c r="Y758" s="106"/>
      <c r="Z758" s="106"/>
      <c r="AA758" s="106"/>
      <c r="AB758" s="106"/>
      <c r="AC758" s="106"/>
      <c r="AD758" s="106"/>
      <c r="AE758" s="110"/>
      <c r="AF758" s="110"/>
      <c r="AG758" s="110"/>
    </row>
    <row r="759">
      <c r="A759" s="106"/>
      <c r="B759" s="127">
        <f t="shared" si="4"/>
        <v>756</v>
      </c>
      <c r="C759" s="408" t="s">
        <v>100</v>
      </c>
      <c r="D759" s="409" t="s">
        <v>1250</v>
      </c>
      <c r="E759" s="235" t="s">
        <v>1270</v>
      </c>
      <c r="F759" s="233"/>
      <c r="G759" s="233"/>
      <c r="H759" s="223"/>
      <c r="I759" s="223"/>
      <c r="J759" s="285"/>
      <c r="K759" s="223" t="s">
        <v>1271</v>
      </c>
      <c r="L759" s="223" t="s">
        <v>1272</v>
      </c>
      <c r="M759" s="294"/>
      <c r="N759" s="226" t="s">
        <v>81</v>
      </c>
      <c r="O759" s="226" t="s">
        <v>81</v>
      </c>
      <c r="P759" s="227" t="s">
        <v>81</v>
      </c>
      <c r="Q759" s="228" t="s">
        <v>81</v>
      </c>
      <c r="R759" s="228" t="s">
        <v>81</v>
      </c>
      <c r="S759" s="137"/>
      <c r="T759" s="137"/>
      <c r="U759" s="137"/>
      <c r="V759" s="106"/>
      <c r="W759" s="106"/>
      <c r="X759" s="106"/>
      <c r="Y759" s="106"/>
      <c r="Z759" s="106"/>
      <c r="AA759" s="106"/>
      <c r="AB759" s="106"/>
      <c r="AC759" s="106"/>
      <c r="AD759" s="106"/>
      <c r="AE759" s="110"/>
      <c r="AF759" s="110"/>
      <c r="AG759" s="110"/>
    </row>
    <row r="760">
      <c r="A760" s="106"/>
      <c r="B760" s="127">
        <f t="shared" si="4"/>
        <v>757</v>
      </c>
      <c r="C760" s="408" t="s">
        <v>100</v>
      </c>
      <c r="D760" s="409" t="s">
        <v>1250</v>
      </c>
      <c r="E760" s="235" t="s">
        <v>1273</v>
      </c>
      <c r="F760" s="235" t="s">
        <v>1274</v>
      </c>
      <c r="G760" s="233"/>
      <c r="H760" s="223"/>
      <c r="I760" s="223"/>
      <c r="J760" s="285"/>
      <c r="K760" s="132" t="s">
        <v>1275</v>
      </c>
      <c r="L760" s="223" t="s">
        <v>1276</v>
      </c>
      <c r="M760" s="294"/>
      <c r="N760" s="226" t="s">
        <v>81</v>
      </c>
      <c r="O760" s="226" t="s">
        <v>81</v>
      </c>
      <c r="P760" s="227" t="s">
        <v>81</v>
      </c>
      <c r="Q760" s="228" t="s">
        <v>81</v>
      </c>
      <c r="R760" s="228" t="s">
        <v>81</v>
      </c>
      <c r="S760" s="137"/>
      <c r="T760" s="137"/>
      <c r="U760" s="137"/>
      <c r="V760" s="106"/>
      <c r="W760" s="106"/>
      <c r="X760" s="106"/>
      <c r="Y760" s="106"/>
      <c r="Z760" s="106"/>
      <c r="AA760" s="106"/>
      <c r="AB760" s="106"/>
      <c r="AC760" s="106"/>
      <c r="AD760" s="106"/>
      <c r="AE760" s="110"/>
      <c r="AF760" s="110"/>
      <c r="AG760" s="110"/>
    </row>
    <row r="761">
      <c r="A761" s="106"/>
      <c r="B761" s="127">
        <f t="shared" si="4"/>
        <v>758</v>
      </c>
      <c r="C761" s="408" t="s">
        <v>100</v>
      </c>
      <c r="D761" s="409" t="s">
        <v>1250</v>
      </c>
      <c r="E761" s="106"/>
      <c r="F761" s="221" t="s">
        <v>1277</v>
      </c>
      <c r="G761" s="243" t="s">
        <v>412</v>
      </c>
      <c r="H761" s="223"/>
      <c r="I761" s="223"/>
      <c r="J761" s="285"/>
      <c r="K761" s="132" t="s">
        <v>1278</v>
      </c>
      <c r="L761" s="132" t="s">
        <v>1279</v>
      </c>
      <c r="M761" s="294"/>
      <c r="N761" s="226" t="s">
        <v>81</v>
      </c>
      <c r="O761" s="226" t="s">
        <v>81</v>
      </c>
      <c r="P761" s="227" t="s">
        <v>81</v>
      </c>
      <c r="Q761" s="228" t="s">
        <v>81</v>
      </c>
      <c r="R761" s="228" t="s">
        <v>81</v>
      </c>
      <c r="S761" s="137"/>
      <c r="T761" s="137"/>
      <c r="U761" s="137"/>
      <c r="V761" s="106"/>
      <c r="W761" s="106"/>
      <c r="X761" s="106"/>
      <c r="Y761" s="106"/>
      <c r="Z761" s="106"/>
      <c r="AA761" s="106"/>
      <c r="AB761" s="106"/>
      <c r="AC761" s="106"/>
      <c r="AD761" s="106"/>
      <c r="AE761" s="110"/>
      <c r="AF761" s="110"/>
      <c r="AG761" s="110"/>
    </row>
    <row r="762">
      <c r="A762" s="106"/>
      <c r="B762" s="127">
        <f t="shared" si="4"/>
        <v>759</v>
      </c>
      <c r="C762" s="408" t="s">
        <v>100</v>
      </c>
      <c r="D762" s="409" t="s">
        <v>1250</v>
      </c>
      <c r="E762" s="106"/>
      <c r="F762" s="245"/>
      <c r="G762" s="243" t="s">
        <v>415</v>
      </c>
      <c r="H762" s="223"/>
      <c r="I762" s="223"/>
      <c r="J762" s="285"/>
      <c r="K762" s="132" t="s">
        <v>1280</v>
      </c>
      <c r="L762" s="132" t="s">
        <v>1281</v>
      </c>
      <c r="M762" s="294"/>
      <c r="N762" s="226"/>
      <c r="O762" s="226"/>
      <c r="P762" s="227"/>
      <c r="Q762" s="228"/>
      <c r="R762" s="228"/>
      <c r="S762" s="137"/>
      <c r="T762" s="137"/>
      <c r="U762" s="137"/>
      <c r="V762" s="106"/>
      <c r="W762" s="106"/>
      <c r="X762" s="106"/>
      <c r="Y762" s="106"/>
      <c r="Z762" s="106"/>
      <c r="AA762" s="106"/>
      <c r="AB762" s="106"/>
      <c r="AC762" s="106"/>
      <c r="AD762" s="106"/>
      <c r="AE762" s="110"/>
      <c r="AF762" s="110"/>
      <c r="AG762" s="110"/>
    </row>
    <row r="763">
      <c r="A763" s="106"/>
      <c r="B763" s="127">
        <f t="shared" si="4"/>
        <v>760</v>
      </c>
      <c r="C763" s="408" t="s">
        <v>100</v>
      </c>
      <c r="D763" s="409" t="s">
        <v>1250</v>
      </c>
      <c r="E763" s="275"/>
      <c r="F763" s="242" t="s">
        <v>1093</v>
      </c>
      <c r="G763" s="233"/>
      <c r="H763" s="223"/>
      <c r="I763" s="223"/>
      <c r="J763" s="285"/>
      <c r="K763" s="223" t="s">
        <v>1282</v>
      </c>
      <c r="L763" s="223" t="s">
        <v>1283</v>
      </c>
      <c r="M763" s="294"/>
      <c r="N763" s="226" t="s">
        <v>81</v>
      </c>
      <c r="O763" s="226" t="s">
        <v>81</v>
      </c>
      <c r="P763" s="227" t="s">
        <v>81</v>
      </c>
      <c r="Q763" s="228" t="s">
        <v>81</v>
      </c>
      <c r="R763" s="228" t="s">
        <v>81</v>
      </c>
      <c r="S763" s="137"/>
      <c r="T763" s="137"/>
      <c r="U763" s="137"/>
      <c r="V763" s="106"/>
      <c r="W763" s="106"/>
      <c r="X763" s="106"/>
      <c r="Y763" s="106"/>
      <c r="Z763" s="106"/>
      <c r="AA763" s="106"/>
      <c r="AB763" s="106"/>
      <c r="AC763" s="106"/>
      <c r="AD763" s="106"/>
      <c r="AE763" s="110"/>
      <c r="AF763" s="110"/>
      <c r="AG763" s="110"/>
    </row>
    <row r="764">
      <c r="A764" s="106"/>
      <c r="B764" s="127">
        <f t="shared" si="4"/>
        <v>761</v>
      </c>
      <c r="C764" s="408" t="s">
        <v>100</v>
      </c>
      <c r="D764" s="409" t="s">
        <v>1250</v>
      </c>
      <c r="E764" s="275"/>
      <c r="F764" s="222" t="s">
        <v>244</v>
      </c>
      <c r="G764" s="233"/>
      <c r="H764" s="223"/>
      <c r="I764" s="223"/>
      <c r="J764" s="285"/>
      <c r="K764" s="223" t="s">
        <v>1103</v>
      </c>
      <c r="L764" s="223" t="s">
        <v>1284</v>
      </c>
      <c r="M764" s="294"/>
      <c r="N764" s="226" t="s">
        <v>81</v>
      </c>
      <c r="O764" s="226" t="s">
        <v>81</v>
      </c>
      <c r="P764" s="227" t="s">
        <v>81</v>
      </c>
      <c r="Q764" s="228" t="s">
        <v>81</v>
      </c>
      <c r="R764" s="228" t="s">
        <v>81</v>
      </c>
      <c r="S764" s="137"/>
      <c r="T764" s="137"/>
      <c r="U764" s="137"/>
      <c r="V764" s="106"/>
      <c r="W764" s="106"/>
      <c r="X764" s="106"/>
      <c r="Y764" s="106"/>
      <c r="Z764" s="106"/>
      <c r="AA764" s="106"/>
      <c r="AB764" s="106"/>
      <c r="AC764" s="106"/>
      <c r="AD764" s="106"/>
      <c r="AE764" s="110"/>
      <c r="AF764" s="110"/>
      <c r="AG764" s="110"/>
    </row>
    <row r="765">
      <c r="A765" s="106"/>
      <c r="B765" s="127">
        <f t="shared" si="4"/>
        <v>762</v>
      </c>
      <c r="C765" s="408" t="s">
        <v>100</v>
      </c>
      <c r="D765" s="409" t="s">
        <v>1250</v>
      </c>
      <c r="E765" s="286"/>
      <c r="F765" s="407" t="s">
        <v>1285</v>
      </c>
      <c r="G765" s="401" t="s">
        <v>1286</v>
      </c>
      <c r="H765" s="285"/>
      <c r="I765" s="294"/>
      <c r="J765" s="285"/>
      <c r="K765" s="402" t="s">
        <v>1287</v>
      </c>
      <c r="L765" s="403" t="s">
        <v>1288</v>
      </c>
      <c r="M765" s="294"/>
      <c r="N765" s="226" t="s">
        <v>81</v>
      </c>
      <c r="O765" s="226" t="s">
        <v>81</v>
      </c>
      <c r="P765" s="227" t="s">
        <v>81</v>
      </c>
      <c r="Q765" s="228" t="s">
        <v>81</v>
      </c>
      <c r="R765" s="228" t="s">
        <v>81</v>
      </c>
      <c r="S765" s="137"/>
      <c r="T765" s="137"/>
      <c r="U765" s="137"/>
      <c r="V765" s="106"/>
      <c r="W765" s="106"/>
      <c r="X765" s="106"/>
      <c r="Y765" s="106"/>
      <c r="Z765" s="106"/>
      <c r="AA765" s="106"/>
      <c r="AB765" s="106"/>
      <c r="AC765" s="106"/>
      <c r="AD765" s="106"/>
      <c r="AE765" s="110"/>
      <c r="AF765" s="110"/>
      <c r="AG765" s="110"/>
    </row>
    <row r="766">
      <c r="A766" s="106"/>
      <c r="B766" s="127">
        <f t="shared" si="4"/>
        <v>763</v>
      </c>
      <c r="C766" s="408" t="s">
        <v>100</v>
      </c>
      <c r="D766" s="409" t="s">
        <v>1250</v>
      </c>
      <c r="E766" s="286"/>
      <c r="F766" s="407" t="s">
        <v>1285</v>
      </c>
      <c r="G766" s="401" t="s">
        <v>402</v>
      </c>
      <c r="H766" s="285"/>
      <c r="I766" s="294"/>
      <c r="J766" s="285"/>
      <c r="K766" s="402" t="s">
        <v>1289</v>
      </c>
      <c r="L766" s="403" t="s">
        <v>1288</v>
      </c>
      <c r="M766" s="294"/>
      <c r="N766" s="226" t="s">
        <v>81</v>
      </c>
      <c r="O766" s="226" t="s">
        <v>81</v>
      </c>
      <c r="P766" s="227" t="s">
        <v>81</v>
      </c>
      <c r="Q766" s="228" t="s">
        <v>81</v>
      </c>
      <c r="R766" s="228" t="s">
        <v>81</v>
      </c>
      <c r="S766" s="137"/>
      <c r="T766" s="137"/>
      <c r="U766" s="137"/>
      <c r="V766" s="106"/>
      <c r="W766" s="106"/>
      <c r="X766" s="106"/>
      <c r="Y766" s="106"/>
      <c r="Z766" s="106"/>
      <c r="AA766" s="106"/>
      <c r="AB766" s="106"/>
      <c r="AC766" s="106"/>
      <c r="AD766" s="106"/>
      <c r="AE766" s="110"/>
      <c r="AF766" s="110"/>
      <c r="AG766" s="110"/>
    </row>
    <row r="767">
      <c r="A767" s="106"/>
      <c r="B767" s="127">
        <f t="shared" si="4"/>
        <v>764</v>
      </c>
      <c r="C767" s="408" t="s">
        <v>100</v>
      </c>
      <c r="D767" s="409" t="s">
        <v>1250</v>
      </c>
      <c r="E767" s="286"/>
      <c r="F767" s="407" t="s">
        <v>1290</v>
      </c>
      <c r="G767" s="401" t="s">
        <v>1286</v>
      </c>
      <c r="H767" s="285"/>
      <c r="I767" s="294"/>
      <c r="J767" s="285"/>
      <c r="K767" s="402" t="s">
        <v>1291</v>
      </c>
      <c r="L767" s="403" t="s">
        <v>1292</v>
      </c>
      <c r="M767" s="294"/>
      <c r="N767" s="226" t="s">
        <v>81</v>
      </c>
      <c r="O767" s="226" t="s">
        <v>81</v>
      </c>
      <c r="P767" s="227" t="s">
        <v>81</v>
      </c>
      <c r="Q767" s="228" t="s">
        <v>81</v>
      </c>
      <c r="R767" s="228" t="s">
        <v>81</v>
      </c>
      <c r="S767" s="137"/>
      <c r="T767" s="137"/>
      <c r="U767" s="137"/>
      <c r="V767" s="106"/>
      <c r="W767" s="106"/>
      <c r="X767" s="106"/>
      <c r="Y767" s="106"/>
      <c r="Z767" s="106"/>
      <c r="AA767" s="106"/>
      <c r="AB767" s="106"/>
      <c r="AC767" s="106"/>
      <c r="AD767" s="106"/>
      <c r="AE767" s="110"/>
      <c r="AF767" s="110"/>
      <c r="AG767" s="110"/>
    </row>
    <row r="768">
      <c r="A768" s="106"/>
      <c r="B768" s="127">
        <f t="shared" si="4"/>
        <v>765</v>
      </c>
      <c r="C768" s="408" t="s">
        <v>100</v>
      </c>
      <c r="D768" s="409" t="s">
        <v>1250</v>
      </c>
      <c r="E768" s="412"/>
      <c r="F768" s="406" t="s">
        <v>1290</v>
      </c>
      <c r="G768" s="401" t="s">
        <v>402</v>
      </c>
      <c r="H768" s="285"/>
      <c r="I768" s="294"/>
      <c r="J768" s="285"/>
      <c r="K768" s="402" t="s">
        <v>1293</v>
      </c>
      <c r="L768" s="403" t="s">
        <v>1292</v>
      </c>
      <c r="M768" s="294"/>
      <c r="N768" s="226" t="s">
        <v>81</v>
      </c>
      <c r="O768" s="226" t="s">
        <v>81</v>
      </c>
      <c r="P768" s="227" t="s">
        <v>81</v>
      </c>
      <c r="Q768" s="228" t="s">
        <v>81</v>
      </c>
      <c r="R768" s="228" t="s">
        <v>81</v>
      </c>
      <c r="S768" s="137"/>
      <c r="T768" s="137"/>
      <c r="U768" s="137"/>
      <c r="V768" s="106"/>
      <c r="W768" s="106"/>
      <c r="X768" s="106"/>
      <c r="Y768" s="106"/>
      <c r="Z768" s="106"/>
      <c r="AA768" s="106"/>
      <c r="AB768" s="106"/>
      <c r="AC768" s="106"/>
      <c r="AD768" s="106"/>
      <c r="AE768" s="110"/>
      <c r="AF768" s="110"/>
      <c r="AG768" s="110"/>
    </row>
    <row r="769">
      <c r="A769" s="106"/>
      <c r="B769" s="127">
        <f t="shared" si="4"/>
        <v>766</v>
      </c>
      <c r="C769" s="408" t="s">
        <v>100</v>
      </c>
      <c r="D769" s="253" t="s">
        <v>1294</v>
      </c>
      <c r="E769" s="237" t="s">
        <v>1295</v>
      </c>
      <c r="F769" s="223"/>
      <c r="G769" s="285"/>
      <c r="H769" s="285"/>
      <c r="I769" s="294"/>
      <c r="J769" s="285"/>
      <c r="K769" s="223" t="s">
        <v>1296</v>
      </c>
      <c r="L769" s="223" t="s">
        <v>1297</v>
      </c>
      <c r="M769" s="402" t="s">
        <v>1298</v>
      </c>
      <c r="N769" s="226" t="s">
        <v>81</v>
      </c>
      <c r="O769" s="226" t="s">
        <v>81</v>
      </c>
      <c r="P769" s="227" t="s">
        <v>81</v>
      </c>
      <c r="Q769" s="228" t="s">
        <v>81</v>
      </c>
      <c r="R769" s="228" t="s">
        <v>81</v>
      </c>
      <c r="S769" s="137"/>
      <c r="T769" s="137"/>
      <c r="U769" s="137"/>
      <c r="V769" s="106"/>
      <c r="W769" s="106"/>
      <c r="X769" s="106"/>
      <c r="Y769" s="106"/>
      <c r="Z769" s="106"/>
      <c r="AA769" s="106"/>
      <c r="AB769" s="106"/>
      <c r="AC769" s="106"/>
      <c r="AD769" s="106"/>
      <c r="AE769" s="110"/>
      <c r="AF769" s="110"/>
      <c r="AG769" s="110"/>
    </row>
    <row r="770">
      <c r="A770" s="106"/>
      <c r="B770" s="127">
        <f t="shared" si="4"/>
        <v>767</v>
      </c>
      <c r="C770" s="408" t="s">
        <v>100</v>
      </c>
      <c r="D770" s="409" t="s">
        <v>1294</v>
      </c>
      <c r="E770" s="237" t="s">
        <v>1299</v>
      </c>
      <c r="F770" s="223"/>
      <c r="G770" s="285"/>
      <c r="H770" s="285"/>
      <c r="I770" s="294"/>
      <c r="J770" s="285"/>
      <c r="K770" s="223" t="s">
        <v>1300</v>
      </c>
      <c r="L770" s="223" t="s">
        <v>1301</v>
      </c>
      <c r="M770" s="294"/>
      <c r="N770" s="226" t="s">
        <v>81</v>
      </c>
      <c r="O770" s="226" t="s">
        <v>81</v>
      </c>
      <c r="P770" s="227" t="s">
        <v>81</v>
      </c>
      <c r="Q770" s="228" t="s">
        <v>81</v>
      </c>
      <c r="R770" s="228" t="s">
        <v>81</v>
      </c>
      <c r="S770" s="137"/>
      <c r="T770" s="137"/>
      <c r="U770" s="137"/>
      <c r="V770" s="106"/>
      <c r="W770" s="106"/>
      <c r="X770" s="106"/>
      <c r="Y770" s="106"/>
      <c r="Z770" s="106"/>
      <c r="AA770" s="106"/>
      <c r="AB770" s="106"/>
      <c r="AC770" s="106"/>
      <c r="AD770" s="106"/>
      <c r="AE770" s="110"/>
      <c r="AF770" s="110"/>
      <c r="AG770" s="110"/>
    </row>
    <row r="771">
      <c r="A771" s="106"/>
      <c r="B771" s="127">
        <f t="shared" si="4"/>
        <v>768</v>
      </c>
      <c r="C771" s="408" t="s">
        <v>100</v>
      </c>
      <c r="D771" s="409" t="s">
        <v>1294</v>
      </c>
      <c r="E771" s="237" t="s">
        <v>1239</v>
      </c>
      <c r="F771" s="223"/>
      <c r="G771" s="285"/>
      <c r="H771" s="285"/>
      <c r="I771" s="294"/>
      <c r="J771" s="285"/>
      <c r="K771" s="223" t="s">
        <v>1302</v>
      </c>
      <c r="L771" s="223" t="s">
        <v>1182</v>
      </c>
      <c r="M771" s="294"/>
      <c r="N771" s="226" t="s">
        <v>81</v>
      </c>
      <c r="O771" s="226" t="s">
        <v>81</v>
      </c>
      <c r="P771" s="227" t="s">
        <v>81</v>
      </c>
      <c r="Q771" s="228" t="s">
        <v>81</v>
      </c>
      <c r="R771" s="228" t="s">
        <v>81</v>
      </c>
      <c r="S771" s="137"/>
      <c r="T771" s="137"/>
      <c r="U771" s="137"/>
      <c r="V771" s="106"/>
      <c r="W771" s="106"/>
      <c r="X771" s="106"/>
      <c r="Y771" s="106"/>
      <c r="Z771" s="106"/>
      <c r="AA771" s="106"/>
      <c r="AB771" s="106"/>
      <c r="AC771" s="106"/>
      <c r="AD771" s="106"/>
      <c r="AE771" s="110"/>
      <c r="AF771" s="110"/>
      <c r="AG771" s="110"/>
    </row>
    <row r="772">
      <c r="A772" s="106"/>
      <c r="B772" s="127">
        <f t="shared" si="4"/>
        <v>769</v>
      </c>
      <c r="C772" s="408" t="s">
        <v>100</v>
      </c>
      <c r="D772" s="409" t="s">
        <v>1294</v>
      </c>
      <c r="E772" s="237" t="s">
        <v>1240</v>
      </c>
      <c r="F772" s="223"/>
      <c r="G772" s="285"/>
      <c r="H772" s="285"/>
      <c r="I772" s="294"/>
      <c r="J772" s="285"/>
      <c r="K772" s="132" t="s">
        <v>173</v>
      </c>
      <c r="L772" s="223" t="s">
        <v>1182</v>
      </c>
      <c r="M772" s="294"/>
      <c r="N772" s="226" t="s">
        <v>81</v>
      </c>
      <c r="O772" s="226" t="s">
        <v>81</v>
      </c>
      <c r="P772" s="227" t="s">
        <v>81</v>
      </c>
      <c r="Q772" s="228" t="s">
        <v>81</v>
      </c>
      <c r="R772" s="228" t="s">
        <v>81</v>
      </c>
      <c r="S772" s="137"/>
      <c r="T772" s="137"/>
      <c r="U772" s="137"/>
      <c r="V772" s="106"/>
      <c r="W772" s="106"/>
      <c r="X772" s="106"/>
      <c r="Y772" s="106"/>
      <c r="Z772" s="106"/>
      <c r="AA772" s="106"/>
      <c r="AB772" s="106"/>
      <c r="AC772" s="106"/>
      <c r="AD772" s="106"/>
      <c r="AE772" s="110"/>
      <c r="AF772" s="110"/>
      <c r="AG772" s="110"/>
    </row>
    <row r="773">
      <c r="A773" s="106"/>
      <c r="B773" s="127">
        <f t="shared" si="4"/>
        <v>770</v>
      </c>
      <c r="C773" s="408" t="s">
        <v>100</v>
      </c>
      <c r="D773" s="409" t="s">
        <v>1294</v>
      </c>
      <c r="E773" s="237" t="s">
        <v>1241</v>
      </c>
      <c r="F773" s="223"/>
      <c r="G773" s="285"/>
      <c r="H773" s="285"/>
      <c r="I773" s="294"/>
      <c r="J773" s="285"/>
      <c r="K773" s="132" t="s">
        <v>173</v>
      </c>
      <c r="L773" s="223" t="s">
        <v>1182</v>
      </c>
      <c r="M773" s="294"/>
      <c r="N773" s="226" t="s">
        <v>81</v>
      </c>
      <c r="O773" s="226" t="s">
        <v>81</v>
      </c>
      <c r="P773" s="227" t="s">
        <v>81</v>
      </c>
      <c r="Q773" s="228" t="s">
        <v>81</v>
      </c>
      <c r="R773" s="228" t="s">
        <v>81</v>
      </c>
      <c r="S773" s="137"/>
      <c r="T773" s="137"/>
      <c r="U773" s="137"/>
      <c r="V773" s="106"/>
      <c r="W773" s="106"/>
      <c r="X773" s="106"/>
      <c r="Y773" s="106"/>
      <c r="Z773" s="106"/>
      <c r="AA773" s="106"/>
      <c r="AB773" s="106"/>
      <c r="AC773" s="106"/>
      <c r="AD773" s="106"/>
      <c r="AE773" s="110"/>
      <c r="AF773" s="110"/>
      <c r="AG773" s="110"/>
    </row>
    <row r="774">
      <c r="A774" s="106"/>
      <c r="B774" s="127">
        <f t="shared" si="4"/>
        <v>771</v>
      </c>
      <c r="C774" s="408" t="s">
        <v>100</v>
      </c>
      <c r="D774" s="409" t="s">
        <v>1294</v>
      </c>
      <c r="E774" s="237" t="s">
        <v>1242</v>
      </c>
      <c r="F774" s="223"/>
      <c r="G774" s="285"/>
      <c r="H774" s="285"/>
      <c r="I774" s="294"/>
      <c r="J774" s="285"/>
      <c r="K774" s="132" t="s">
        <v>173</v>
      </c>
      <c r="L774" s="223" t="s">
        <v>1182</v>
      </c>
      <c r="M774" s="294"/>
      <c r="N774" s="226" t="s">
        <v>81</v>
      </c>
      <c r="O774" s="226" t="s">
        <v>81</v>
      </c>
      <c r="P774" s="227" t="s">
        <v>81</v>
      </c>
      <c r="Q774" s="228" t="s">
        <v>81</v>
      </c>
      <c r="R774" s="228" t="s">
        <v>81</v>
      </c>
      <c r="S774" s="137"/>
      <c r="T774" s="137"/>
      <c r="U774" s="137"/>
      <c r="V774" s="106"/>
      <c r="W774" s="106"/>
      <c r="X774" s="106"/>
      <c r="Y774" s="106"/>
      <c r="Z774" s="106"/>
      <c r="AA774" s="106"/>
      <c r="AB774" s="106"/>
      <c r="AC774" s="106"/>
      <c r="AD774" s="106"/>
      <c r="AE774" s="110"/>
      <c r="AF774" s="110"/>
      <c r="AG774" s="110"/>
    </row>
    <row r="775">
      <c r="A775" s="106"/>
      <c r="B775" s="127">
        <f t="shared" si="4"/>
        <v>772</v>
      </c>
      <c r="C775" s="408" t="s">
        <v>100</v>
      </c>
      <c r="D775" s="409" t="s">
        <v>1294</v>
      </c>
      <c r="E775" s="237" t="s">
        <v>1243</v>
      </c>
      <c r="F775" s="223"/>
      <c r="G775" s="285"/>
      <c r="H775" s="285"/>
      <c r="I775" s="294"/>
      <c r="J775" s="285"/>
      <c r="K775" s="132" t="s">
        <v>173</v>
      </c>
      <c r="L775" s="223" t="s">
        <v>1182</v>
      </c>
      <c r="M775" s="294"/>
      <c r="N775" s="226" t="s">
        <v>81</v>
      </c>
      <c r="O775" s="226" t="s">
        <v>81</v>
      </c>
      <c r="P775" s="227" t="s">
        <v>81</v>
      </c>
      <c r="Q775" s="228" t="s">
        <v>81</v>
      </c>
      <c r="R775" s="228" t="s">
        <v>81</v>
      </c>
      <c r="S775" s="137"/>
      <c r="T775" s="137"/>
      <c r="U775" s="137"/>
      <c r="V775" s="106"/>
      <c r="W775" s="106"/>
      <c r="X775" s="106"/>
      <c r="Y775" s="106"/>
      <c r="Z775" s="106"/>
      <c r="AA775" s="106"/>
      <c r="AB775" s="106"/>
      <c r="AC775" s="106"/>
      <c r="AD775" s="106"/>
      <c r="AE775" s="110"/>
      <c r="AF775" s="110"/>
      <c r="AG775" s="110"/>
    </row>
    <row r="776">
      <c r="A776" s="106"/>
      <c r="B776" s="127">
        <f t="shared" si="4"/>
        <v>773</v>
      </c>
      <c r="C776" s="408" t="s">
        <v>100</v>
      </c>
      <c r="D776" s="409" t="s">
        <v>1294</v>
      </c>
      <c r="E776" s="237" t="s">
        <v>1244</v>
      </c>
      <c r="F776" s="223"/>
      <c r="G776" s="285"/>
      <c r="H776" s="285"/>
      <c r="I776" s="294"/>
      <c r="J776" s="285"/>
      <c r="K776" s="132" t="s">
        <v>173</v>
      </c>
      <c r="L776" s="223" t="s">
        <v>1182</v>
      </c>
      <c r="M776" s="294"/>
      <c r="N776" s="226" t="s">
        <v>81</v>
      </c>
      <c r="O776" s="226" t="s">
        <v>81</v>
      </c>
      <c r="P776" s="227" t="s">
        <v>81</v>
      </c>
      <c r="Q776" s="228" t="s">
        <v>81</v>
      </c>
      <c r="R776" s="228" t="s">
        <v>81</v>
      </c>
      <c r="S776" s="137"/>
      <c r="T776" s="137"/>
      <c r="U776" s="137"/>
      <c r="V776" s="106"/>
      <c r="W776" s="106"/>
      <c r="X776" s="106"/>
      <c r="Y776" s="106"/>
      <c r="Z776" s="106"/>
      <c r="AA776" s="106"/>
      <c r="AB776" s="106"/>
      <c r="AC776" s="106"/>
      <c r="AD776" s="106"/>
      <c r="AE776" s="110"/>
      <c r="AF776" s="110"/>
      <c r="AG776" s="110"/>
    </row>
    <row r="777">
      <c r="A777" s="106"/>
      <c r="B777" s="127">
        <f t="shared" si="4"/>
        <v>774</v>
      </c>
      <c r="C777" s="408" t="s">
        <v>100</v>
      </c>
      <c r="D777" s="409" t="s">
        <v>1294</v>
      </c>
      <c r="E777" s="237" t="s">
        <v>1245</v>
      </c>
      <c r="F777" s="223"/>
      <c r="G777" s="285"/>
      <c r="H777" s="285"/>
      <c r="I777" s="294"/>
      <c r="J777" s="285"/>
      <c r="K777" s="132" t="s">
        <v>173</v>
      </c>
      <c r="L777" s="223" t="s">
        <v>1182</v>
      </c>
      <c r="M777" s="294"/>
      <c r="N777" s="226" t="s">
        <v>81</v>
      </c>
      <c r="O777" s="226" t="s">
        <v>81</v>
      </c>
      <c r="P777" s="227" t="s">
        <v>81</v>
      </c>
      <c r="Q777" s="228" t="s">
        <v>81</v>
      </c>
      <c r="R777" s="228" t="s">
        <v>81</v>
      </c>
      <c r="S777" s="137"/>
      <c r="T777" s="137"/>
      <c r="U777" s="137"/>
      <c r="V777" s="106"/>
      <c r="W777" s="106"/>
      <c r="X777" s="106"/>
      <c r="Y777" s="106"/>
      <c r="Z777" s="106"/>
      <c r="AA777" s="106"/>
      <c r="AB777" s="106"/>
      <c r="AC777" s="106"/>
      <c r="AD777" s="106"/>
      <c r="AE777" s="110"/>
      <c r="AF777" s="110"/>
      <c r="AG777" s="110"/>
    </row>
    <row r="778">
      <c r="A778" s="106"/>
      <c r="B778" s="127">
        <f t="shared" si="4"/>
        <v>775</v>
      </c>
      <c r="C778" s="408" t="s">
        <v>100</v>
      </c>
      <c r="D778" s="409" t="s">
        <v>1294</v>
      </c>
      <c r="E778" s="237" t="s">
        <v>1246</v>
      </c>
      <c r="F778" s="223"/>
      <c r="G778" s="285"/>
      <c r="H778" s="285"/>
      <c r="I778" s="294"/>
      <c r="J778" s="285"/>
      <c r="K778" s="132" t="s">
        <v>173</v>
      </c>
      <c r="L778" s="223" t="s">
        <v>1182</v>
      </c>
      <c r="M778" s="294"/>
      <c r="N778" s="226" t="s">
        <v>81</v>
      </c>
      <c r="O778" s="226" t="s">
        <v>81</v>
      </c>
      <c r="P778" s="227" t="s">
        <v>81</v>
      </c>
      <c r="Q778" s="228" t="s">
        <v>81</v>
      </c>
      <c r="R778" s="228" t="s">
        <v>81</v>
      </c>
      <c r="S778" s="137"/>
      <c r="T778" s="137"/>
      <c r="U778" s="137"/>
      <c r="V778" s="106"/>
      <c r="W778" s="106"/>
      <c r="X778" s="106"/>
      <c r="Y778" s="106"/>
      <c r="Z778" s="106"/>
      <c r="AA778" s="106"/>
      <c r="AB778" s="106"/>
      <c r="AC778" s="106"/>
      <c r="AD778" s="106"/>
      <c r="AE778" s="110"/>
      <c r="AF778" s="110"/>
      <c r="AG778" s="110"/>
    </row>
    <row r="779">
      <c r="A779" s="106"/>
      <c r="B779" s="127">
        <f t="shared" si="4"/>
        <v>776</v>
      </c>
      <c r="C779" s="414" t="s">
        <v>100</v>
      </c>
      <c r="D779" s="411" t="s">
        <v>1294</v>
      </c>
      <c r="E779" s="415" t="s">
        <v>1270</v>
      </c>
      <c r="F779" s="221"/>
      <c r="G779" s="285"/>
      <c r="H779" s="285"/>
      <c r="I779" s="294"/>
      <c r="J779" s="285"/>
      <c r="K779" s="223" t="s">
        <v>1271</v>
      </c>
      <c r="L779" s="223" t="s">
        <v>1272</v>
      </c>
      <c r="M779" s="294"/>
      <c r="N779" s="226" t="s">
        <v>81</v>
      </c>
      <c r="O779" s="226" t="s">
        <v>81</v>
      </c>
      <c r="P779" s="227" t="s">
        <v>81</v>
      </c>
      <c r="Q779" s="228" t="s">
        <v>81</v>
      </c>
      <c r="R779" s="228" t="s">
        <v>81</v>
      </c>
      <c r="S779" s="137"/>
      <c r="T779" s="137"/>
      <c r="U779" s="137"/>
      <c r="V779" s="106"/>
      <c r="W779" s="106"/>
      <c r="X779" s="106"/>
      <c r="Y779" s="106"/>
      <c r="Z779" s="106"/>
      <c r="AA779" s="106"/>
      <c r="AB779" s="106"/>
      <c r="AC779" s="106"/>
      <c r="AD779" s="106"/>
      <c r="AE779" s="110"/>
      <c r="AF779" s="110"/>
      <c r="AG779" s="110"/>
    </row>
    <row r="780">
      <c r="A780" s="106"/>
      <c r="B780" s="127">
        <f t="shared" si="4"/>
        <v>777</v>
      </c>
      <c r="C780" s="253" t="s">
        <v>1303</v>
      </c>
      <c r="D780" s="241" t="s">
        <v>1304</v>
      </c>
      <c r="E780" s="130" t="s">
        <v>980</v>
      </c>
      <c r="F780" s="233"/>
      <c r="G780" s="223"/>
      <c r="H780" s="223"/>
      <c r="I780" s="223"/>
      <c r="J780" s="285"/>
      <c r="K780" s="132" t="s">
        <v>1305</v>
      </c>
      <c r="L780" s="132" t="s">
        <v>1306</v>
      </c>
      <c r="M780" s="294"/>
      <c r="N780" s="226" t="s">
        <v>81</v>
      </c>
      <c r="O780" s="226" t="s">
        <v>81</v>
      </c>
      <c r="P780" s="227" t="s">
        <v>81</v>
      </c>
      <c r="Q780" s="228" t="s">
        <v>81</v>
      </c>
      <c r="R780" s="228" t="s">
        <v>81</v>
      </c>
      <c r="S780" s="137"/>
      <c r="T780" s="137"/>
      <c r="U780" s="137"/>
      <c r="V780" s="106"/>
      <c r="W780" s="106"/>
      <c r="X780" s="106"/>
      <c r="Y780" s="106"/>
      <c r="Z780" s="106"/>
      <c r="AA780" s="106"/>
      <c r="AB780" s="106"/>
      <c r="AC780" s="106"/>
      <c r="AD780" s="106"/>
      <c r="AE780" s="110"/>
      <c r="AF780" s="110"/>
      <c r="AG780" s="110"/>
    </row>
    <row r="781">
      <c r="A781" s="106"/>
      <c r="B781" s="127">
        <f t="shared" si="4"/>
        <v>778</v>
      </c>
      <c r="C781" s="409" t="s">
        <v>1303</v>
      </c>
      <c r="D781" s="275"/>
      <c r="E781" s="222" t="s">
        <v>605</v>
      </c>
      <c r="F781" s="233"/>
      <c r="G781" s="223"/>
      <c r="H781" s="223"/>
      <c r="I781" s="223"/>
      <c r="J781" s="285"/>
      <c r="K781" s="132" t="s">
        <v>173</v>
      </c>
      <c r="L781" s="132" t="s">
        <v>173</v>
      </c>
      <c r="M781" s="294"/>
      <c r="N781" s="226" t="s">
        <v>81</v>
      </c>
      <c r="O781" s="226" t="s">
        <v>81</v>
      </c>
      <c r="P781" s="227" t="s">
        <v>81</v>
      </c>
      <c r="Q781" s="228" t="s">
        <v>81</v>
      </c>
      <c r="R781" s="228" t="s">
        <v>81</v>
      </c>
      <c r="S781" s="137"/>
      <c r="T781" s="137"/>
      <c r="U781" s="137"/>
      <c r="V781" s="106"/>
      <c r="W781" s="106"/>
      <c r="X781" s="106"/>
      <c r="Y781" s="106"/>
      <c r="Z781" s="106"/>
      <c r="AA781" s="106"/>
      <c r="AB781" s="106"/>
      <c r="AC781" s="106"/>
      <c r="AD781" s="106"/>
      <c r="AE781" s="110"/>
      <c r="AF781" s="110"/>
      <c r="AG781" s="110"/>
    </row>
    <row r="782">
      <c r="A782" s="106"/>
      <c r="B782" s="127">
        <f t="shared" si="4"/>
        <v>779</v>
      </c>
      <c r="C782" s="409" t="s">
        <v>1303</v>
      </c>
      <c r="D782" s="277"/>
      <c r="E782" s="222" t="s">
        <v>981</v>
      </c>
      <c r="F782" s="233"/>
      <c r="G782" s="223"/>
      <c r="H782" s="223"/>
      <c r="I782" s="223"/>
      <c r="J782" s="285"/>
      <c r="K782" s="132" t="s">
        <v>173</v>
      </c>
      <c r="L782" s="132" t="s">
        <v>173</v>
      </c>
      <c r="M782" s="294"/>
      <c r="N782" s="226" t="s">
        <v>81</v>
      </c>
      <c r="O782" s="226" t="s">
        <v>81</v>
      </c>
      <c r="P782" s="227" t="s">
        <v>81</v>
      </c>
      <c r="Q782" s="228" t="s">
        <v>81</v>
      </c>
      <c r="R782" s="228" t="s">
        <v>81</v>
      </c>
      <c r="S782" s="137"/>
      <c r="T782" s="137"/>
      <c r="U782" s="137"/>
      <c r="V782" s="106"/>
      <c r="W782" s="106"/>
      <c r="X782" s="106"/>
      <c r="Y782" s="106"/>
      <c r="Z782" s="106"/>
      <c r="AA782" s="106"/>
      <c r="AB782" s="106"/>
      <c r="AC782" s="106"/>
      <c r="AD782" s="106"/>
      <c r="AE782" s="110"/>
      <c r="AF782" s="110"/>
      <c r="AG782" s="110"/>
    </row>
    <row r="783">
      <c r="A783" s="106"/>
      <c r="B783" s="127">
        <f t="shared" si="4"/>
        <v>780</v>
      </c>
      <c r="C783" s="409" t="s">
        <v>1303</v>
      </c>
      <c r="D783" s="240" t="s">
        <v>252</v>
      </c>
      <c r="E783" s="233"/>
      <c r="F783" s="233"/>
      <c r="G783" s="223"/>
      <c r="H783" s="223"/>
      <c r="I783" s="223"/>
      <c r="J783" s="285"/>
      <c r="K783" s="223" t="s">
        <v>823</v>
      </c>
      <c r="L783" s="223" t="s">
        <v>442</v>
      </c>
      <c r="M783" s="294"/>
      <c r="N783" s="226" t="s">
        <v>81</v>
      </c>
      <c r="O783" s="226" t="s">
        <v>81</v>
      </c>
      <c r="P783" s="227" t="s">
        <v>81</v>
      </c>
      <c r="Q783" s="228" t="s">
        <v>81</v>
      </c>
      <c r="R783" s="228" t="s">
        <v>81</v>
      </c>
      <c r="S783" s="137"/>
      <c r="T783" s="137"/>
      <c r="U783" s="137"/>
      <c r="V783" s="106"/>
      <c r="W783" s="106"/>
      <c r="X783" s="106"/>
      <c r="Y783" s="106"/>
      <c r="Z783" s="106"/>
      <c r="AA783" s="106"/>
      <c r="AB783" s="106"/>
      <c r="AC783" s="106"/>
      <c r="AD783" s="106"/>
      <c r="AE783" s="110"/>
      <c r="AF783" s="110"/>
      <c r="AG783" s="110"/>
    </row>
    <row r="784">
      <c r="A784" s="106"/>
      <c r="B784" s="127">
        <f t="shared" si="4"/>
        <v>781</v>
      </c>
      <c r="C784" s="409" t="s">
        <v>1303</v>
      </c>
      <c r="D784" s="235" t="s">
        <v>824</v>
      </c>
      <c r="E784" s="222" t="s">
        <v>825</v>
      </c>
      <c r="F784" s="233"/>
      <c r="G784" s="223"/>
      <c r="H784" s="223"/>
      <c r="I784" s="223"/>
      <c r="J784" s="285"/>
      <c r="K784" s="223" t="s">
        <v>826</v>
      </c>
      <c r="L784" s="223" t="s">
        <v>827</v>
      </c>
      <c r="M784" s="294"/>
      <c r="N784" s="226" t="s">
        <v>81</v>
      </c>
      <c r="O784" s="226" t="s">
        <v>81</v>
      </c>
      <c r="P784" s="227" t="s">
        <v>81</v>
      </c>
      <c r="Q784" s="228" t="s">
        <v>81</v>
      </c>
      <c r="R784" s="228" t="s">
        <v>81</v>
      </c>
      <c r="S784" s="137"/>
      <c r="T784" s="137"/>
      <c r="U784" s="137"/>
      <c r="V784" s="106"/>
      <c r="W784" s="106"/>
      <c r="X784" s="106"/>
      <c r="Y784" s="106"/>
      <c r="Z784" s="106"/>
      <c r="AA784" s="106"/>
      <c r="AB784" s="106"/>
      <c r="AC784" s="106"/>
      <c r="AD784" s="106"/>
      <c r="AE784" s="110"/>
      <c r="AF784" s="110"/>
      <c r="AG784" s="110"/>
    </row>
    <row r="785">
      <c r="A785" s="106"/>
      <c r="B785" s="127">
        <f t="shared" si="4"/>
        <v>782</v>
      </c>
      <c r="C785" s="409" t="s">
        <v>1303</v>
      </c>
      <c r="D785" s="275"/>
      <c r="E785" s="222" t="s">
        <v>828</v>
      </c>
      <c r="F785" s="233"/>
      <c r="G785" s="223"/>
      <c r="H785" s="223"/>
      <c r="I785" s="223"/>
      <c r="J785" s="285"/>
      <c r="K785" s="223" t="s">
        <v>829</v>
      </c>
      <c r="L785" s="223" t="s">
        <v>827</v>
      </c>
      <c r="M785" s="294"/>
      <c r="N785" s="226" t="s">
        <v>81</v>
      </c>
      <c r="O785" s="226" t="s">
        <v>81</v>
      </c>
      <c r="P785" s="227" t="s">
        <v>81</v>
      </c>
      <c r="Q785" s="228" t="s">
        <v>81</v>
      </c>
      <c r="R785" s="228" t="s">
        <v>81</v>
      </c>
      <c r="S785" s="137"/>
      <c r="T785" s="137"/>
      <c r="U785" s="137"/>
      <c r="V785" s="106"/>
      <c r="W785" s="106"/>
      <c r="X785" s="106"/>
      <c r="Y785" s="106"/>
      <c r="Z785" s="106"/>
      <c r="AA785" s="106"/>
      <c r="AB785" s="106"/>
      <c r="AC785" s="106"/>
      <c r="AD785" s="106"/>
      <c r="AE785" s="110"/>
      <c r="AF785" s="110"/>
      <c r="AG785" s="110"/>
    </row>
    <row r="786">
      <c r="A786" s="106"/>
      <c r="B786" s="127">
        <f t="shared" si="4"/>
        <v>783</v>
      </c>
      <c r="C786" s="409" t="s">
        <v>1303</v>
      </c>
      <c r="D786" s="275"/>
      <c r="E786" s="222" t="s">
        <v>830</v>
      </c>
      <c r="F786" s="233"/>
      <c r="G786" s="223"/>
      <c r="H786" s="223"/>
      <c r="I786" s="223"/>
      <c r="J786" s="285"/>
      <c r="K786" s="223" t="s">
        <v>831</v>
      </c>
      <c r="L786" s="223" t="s">
        <v>832</v>
      </c>
      <c r="M786" s="294"/>
      <c r="N786" s="226" t="s">
        <v>81</v>
      </c>
      <c r="O786" s="226" t="s">
        <v>81</v>
      </c>
      <c r="P786" s="227" t="s">
        <v>81</v>
      </c>
      <c r="Q786" s="228" t="s">
        <v>81</v>
      </c>
      <c r="R786" s="228" t="s">
        <v>81</v>
      </c>
      <c r="S786" s="137"/>
      <c r="T786" s="137"/>
      <c r="U786" s="137"/>
      <c r="V786" s="106"/>
      <c r="W786" s="106"/>
      <c r="X786" s="106"/>
      <c r="Y786" s="106"/>
      <c r="Z786" s="106"/>
      <c r="AA786" s="106"/>
      <c r="AB786" s="106"/>
      <c r="AC786" s="106"/>
      <c r="AD786" s="106"/>
      <c r="AE786" s="110"/>
      <c r="AF786" s="110"/>
      <c r="AG786" s="110"/>
    </row>
    <row r="787">
      <c r="A787" s="106"/>
      <c r="B787" s="127">
        <f t="shared" si="4"/>
        <v>784</v>
      </c>
      <c r="C787" s="409" t="s">
        <v>1303</v>
      </c>
      <c r="D787" s="275"/>
      <c r="E787" s="222" t="s">
        <v>833</v>
      </c>
      <c r="F787" s="233"/>
      <c r="G787" s="223"/>
      <c r="H787" s="223"/>
      <c r="I787" s="223"/>
      <c r="J787" s="285"/>
      <c r="K787" s="223" t="s">
        <v>834</v>
      </c>
      <c r="L787" s="223" t="s">
        <v>827</v>
      </c>
      <c r="M787" s="294"/>
      <c r="N787" s="226" t="s">
        <v>81</v>
      </c>
      <c r="O787" s="226" t="s">
        <v>81</v>
      </c>
      <c r="P787" s="227" t="s">
        <v>81</v>
      </c>
      <c r="Q787" s="228" t="s">
        <v>81</v>
      </c>
      <c r="R787" s="228" t="s">
        <v>81</v>
      </c>
      <c r="S787" s="137"/>
      <c r="T787" s="137"/>
      <c r="U787" s="137"/>
      <c r="V787" s="106"/>
      <c r="W787" s="106"/>
      <c r="X787" s="106"/>
      <c r="Y787" s="106"/>
      <c r="Z787" s="106"/>
      <c r="AA787" s="106"/>
      <c r="AB787" s="106"/>
      <c r="AC787" s="106"/>
      <c r="AD787" s="106"/>
      <c r="AE787" s="110"/>
      <c r="AF787" s="110"/>
      <c r="AG787" s="110"/>
    </row>
    <row r="788">
      <c r="A788" s="106"/>
      <c r="B788" s="127">
        <f t="shared" si="4"/>
        <v>785</v>
      </c>
      <c r="C788" s="409" t="s">
        <v>1303</v>
      </c>
      <c r="D788" s="277"/>
      <c r="E788" s="235" t="s">
        <v>835</v>
      </c>
      <c r="F788" s="233"/>
      <c r="G788" s="223"/>
      <c r="H788" s="223"/>
      <c r="I788" s="223"/>
      <c r="J788" s="285"/>
      <c r="K788" s="223" t="s">
        <v>836</v>
      </c>
      <c r="L788" s="223" t="s">
        <v>837</v>
      </c>
      <c r="M788" s="294"/>
      <c r="N788" s="226" t="s">
        <v>81</v>
      </c>
      <c r="O788" s="226" t="s">
        <v>81</v>
      </c>
      <c r="P788" s="227" t="s">
        <v>81</v>
      </c>
      <c r="Q788" s="228" t="s">
        <v>81</v>
      </c>
      <c r="R788" s="228" t="s">
        <v>81</v>
      </c>
      <c r="S788" s="137"/>
      <c r="T788" s="137"/>
      <c r="U788" s="137"/>
      <c r="V788" s="106"/>
      <c r="W788" s="106"/>
      <c r="X788" s="106"/>
      <c r="Y788" s="106"/>
      <c r="Z788" s="106"/>
      <c r="AA788" s="106"/>
      <c r="AB788" s="106"/>
      <c r="AC788" s="106"/>
      <c r="AD788" s="106"/>
      <c r="AE788" s="110"/>
      <c r="AF788" s="110"/>
      <c r="AG788" s="110"/>
    </row>
    <row r="789">
      <c r="A789" s="106"/>
      <c r="B789" s="127">
        <f t="shared" si="4"/>
        <v>786</v>
      </c>
      <c r="C789" s="409" t="s">
        <v>1303</v>
      </c>
      <c r="D789" s="311" t="s">
        <v>391</v>
      </c>
      <c r="E789" s="146" t="s">
        <v>980</v>
      </c>
      <c r="F789" s="416" t="s">
        <v>1208</v>
      </c>
      <c r="G789" s="285"/>
      <c r="H789" s="285"/>
      <c r="I789" s="294"/>
      <c r="J789" s="285"/>
      <c r="K789" s="402" t="s">
        <v>1307</v>
      </c>
      <c r="L789" s="403" t="s">
        <v>1308</v>
      </c>
      <c r="M789" s="294"/>
      <c r="N789" s="226" t="s">
        <v>81</v>
      </c>
      <c r="O789" s="226" t="s">
        <v>81</v>
      </c>
      <c r="P789" s="227" t="s">
        <v>81</v>
      </c>
      <c r="Q789" s="228" t="s">
        <v>81</v>
      </c>
      <c r="R789" s="228" t="s">
        <v>81</v>
      </c>
      <c r="S789" s="137"/>
      <c r="T789" s="137"/>
      <c r="U789" s="137"/>
      <c r="V789" s="106"/>
      <c r="W789" s="106"/>
      <c r="X789" s="106"/>
      <c r="Y789" s="106"/>
      <c r="Z789" s="106"/>
      <c r="AA789" s="106"/>
      <c r="AB789" s="106"/>
      <c r="AC789" s="106"/>
      <c r="AD789" s="106"/>
      <c r="AE789" s="110"/>
      <c r="AF789" s="110"/>
      <c r="AG789" s="110"/>
    </row>
    <row r="790">
      <c r="A790" s="106"/>
      <c r="B790" s="127">
        <f t="shared" si="4"/>
        <v>787</v>
      </c>
      <c r="C790" s="413" t="s">
        <v>1303</v>
      </c>
      <c r="D790" s="313"/>
      <c r="E790" s="149"/>
      <c r="F790" s="416" t="s">
        <v>768</v>
      </c>
      <c r="G790" s="285"/>
      <c r="H790" s="285"/>
      <c r="I790" s="294"/>
      <c r="J790" s="285"/>
      <c r="K790" s="402" t="s">
        <v>173</v>
      </c>
      <c r="L790" s="402" t="s">
        <v>173</v>
      </c>
      <c r="M790" s="294"/>
      <c r="N790" s="226" t="s">
        <v>81</v>
      </c>
      <c r="O790" s="226" t="s">
        <v>81</v>
      </c>
      <c r="P790" s="227" t="s">
        <v>81</v>
      </c>
      <c r="Q790" s="228" t="s">
        <v>81</v>
      </c>
      <c r="R790" s="228" t="s">
        <v>81</v>
      </c>
      <c r="S790" s="137"/>
      <c r="T790" s="137"/>
      <c r="U790" s="137"/>
      <c r="V790" s="106"/>
      <c r="W790" s="106"/>
      <c r="X790" s="106"/>
      <c r="Y790" s="106"/>
      <c r="Z790" s="106"/>
      <c r="AA790" s="106"/>
      <c r="AB790" s="106"/>
      <c r="AC790" s="106"/>
      <c r="AD790" s="106"/>
      <c r="AE790" s="110"/>
      <c r="AF790" s="110"/>
      <c r="AG790" s="110"/>
    </row>
    <row r="791">
      <c r="A791" s="106"/>
      <c r="B791" s="127">
        <f t="shared" si="4"/>
        <v>788</v>
      </c>
      <c r="C791" s="413" t="s">
        <v>1303</v>
      </c>
      <c r="D791" s="313"/>
      <c r="E791" s="149"/>
      <c r="F791" s="416" t="s">
        <v>1309</v>
      </c>
      <c r="G791" s="285"/>
      <c r="H791" s="285"/>
      <c r="I791" s="294"/>
      <c r="J791" s="285"/>
      <c r="K791" s="402" t="s">
        <v>173</v>
      </c>
      <c r="L791" s="402" t="s">
        <v>173</v>
      </c>
      <c r="M791" s="294"/>
      <c r="N791" s="226" t="s">
        <v>81</v>
      </c>
      <c r="O791" s="226" t="s">
        <v>81</v>
      </c>
      <c r="P791" s="227" t="s">
        <v>81</v>
      </c>
      <c r="Q791" s="228" t="s">
        <v>81</v>
      </c>
      <c r="R791" s="228" t="s">
        <v>81</v>
      </c>
      <c r="S791" s="137"/>
      <c r="T791" s="137"/>
      <c r="U791" s="137"/>
      <c r="V791" s="106"/>
      <c r="W791" s="106"/>
      <c r="X791" s="106"/>
      <c r="Y791" s="106"/>
      <c r="Z791" s="106"/>
      <c r="AA791" s="106"/>
      <c r="AB791" s="106"/>
      <c r="AC791" s="106"/>
      <c r="AD791" s="106"/>
      <c r="AE791" s="110"/>
      <c r="AF791" s="110"/>
      <c r="AG791" s="110"/>
    </row>
    <row r="792">
      <c r="A792" s="106"/>
      <c r="B792" s="127">
        <f t="shared" si="4"/>
        <v>789</v>
      </c>
      <c r="C792" s="413" t="s">
        <v>1303</v>
      </c>
      <c r="D792" s="313"/>
      <c r="E792" s="149"/>
      <c r="F792" s="416" t="s">
        <v>404</v>
      </c>
      <c r="G792" s="285"/>
      <c r="H792" s="285"/>
      <c r="I792" s="294"/>
      <c r="J792" s="285"/>
      <c r="K792" s="402" t="s">
        <v>173</v>
      </c>
      <c r="L792" s="402" t="s">
        <v>173</v>
      </c>
      <c r="M792" s="294"/>
      <c r="N792" s="226" t="s">
        <v>81</v>
      </c>
      <c r="O792" s="226" t="s">
        <v>81</v>
      </c>
      <c r="P792" s="227" t="s">
        <v>81</v>
      </c>
      <c r="Q792" s="228" t="s">
        <v>81</v>
      </c>
      <c r="R792" s="228" t="s">
        <v>81</v>
      </c>
      <c r="S792" s="137"/>
      <c r="T792" s="137"/>
      <c r="U792" s="137"/>
      <c r="V792" s="106"/>
      <c r="W792" s="106"/>
      <c r="X792" s="106"/>
      <c r="Y792" s="106"/>
      <c r="Z792" s="106"/>
      <c r="AA792" s="106"/>
      <c r="AB792" s="106"/>
      <c r="AC792" s="106"/>
      <c r="AD792" s="106"/>
      <c r="AE792" s="110"/>
      <c r="AF792" s="110"/>
      <c r="AG792" s="110"/>
    </row>
    <row r="793">
      <c r="A793" s="106"/>
      <c r="B793" s="127">
        <f t="shared" si="4"/>
        <v>790</v>
      </c>
      <c r="C793" s="413" t="s">
        <v>1303</v>
      </c>
      <c r="D793" s="313"/>
      <c r="E793" s="149"/>
      <c r="F793" s="416" t="s">
        <v>1310</v>
      </c>
      <c r="G793" s="285"/>
      <c r="H793" s="285"/>
      <c r="I793" s="294"/>
      <c r="J793" s="285"/>
      <c r="K793" s="402" t="s">
        <v>173</v>
      </c>
      <c r="L793" s="402" t="s">
        <v>173</v>
      </c>
      <c r="M793" s="294"/>
      <c r="N793" s="226" t="s">
        <v>81</v>
      </c>
      <c r="O793" s="226" t="s">
        <v>81</v>
      </c>
      <c r="P793" s="227" t="s">
        <v>81</v>
      </c>
      <c r="Q793" s="228" t="s">
        <v>81</v>
      </c>
      <c r="R793" s="228" t="s">
        <v>81</v>
      </c>
      <c r="S793" s="137"/>
      <c r="T793" s="137"/>
      <c r="U793" s="137"/>
      <c r="V793" s="106"/>
      <c r="W793" s="106"/>
      <c r="X793" s="106"/>
      <c r="Y793" s="106"/>
      <c r="Z793" s="106"/>
      <c r="AA793" s="106"/>
      <c r="AB793" s="106"/>
      <c r="AC793" s="106"/>
      <c r="AD793" s="106"/>
      <c r="AE793" s="110"/>
      <c r="AF793" s="110"/>
      <c r="AG793" s="110"/>
    </row>
    <row r="794">
      <c r="A794" s="106"/>
      <c r="B794" s="127">
        <f t="shared" si="4"/>
        <v>791</v>
      </c>
      <c r="C794" s="413" t="s">
        <v>1303</v>
      </c>
      <c r="D794" s="313"/>
      <c r="E794" s="149"/>
      <c r="F794" s="407" t="s">
        <v>1311</v>
      </c>
      <c r="G794" s="285"/>
      <c r="H794" s="285"/>
      <c r="I794" s="294"/>
      <c r="J794" s="285"/>
      <c r="K794" s="402" t="s">
        <v>173</v>
      </c>
      <c r="L794" s="402" t="s">
        <v>173</v>
      </c>
      <c r="M794" s="294"/>
      <c r="N794" s="226" t="s">
        <v>81</v>
      </c>
      <c r="O794" s="226" t="s">
        <v>81</v>
      </c>
      <c r="P794" s="227" t="s">
        <v>81</v>
      </c>
      <c r="Q794" s="228" t="s">
        <v>81</v>
      </c>
      <c r="R794" s="228" t="s">
        <v>81</v>
      </c>
      <c r="S794" s="137"/>
      <c r="T794" s="137"/>
      <c r="U794" s="137"/>
      <c r="V794" s="106"/>
      <c r="W794" s="106"/>
      <c r="X794" s="106"/>
      <c r="Y794" s="106"/>
      <c r="Z794" s="106"/>
      <c r="AA794" s="106"/>
      <c r="AB794" s="106"/>
      <c r="AC794" s="106"/>
      <c r="AD794" s="106"/>
      <c r="AE794" s="110"/>
      <c r="AF794" s="110"/>
      <c r="AG794" s="110"/>
    </row>
    <row r="795">
      <c r="A795" s="106"/>
      <c r="B795" s="127">
        <f t="shared" si="4"/>
        <v>792</v>
      </c>
      <c r="C795" s="413" t="s">
        <v>1303</v>
      </c>
      <c r="D795" s="313"/>
      <c r="E795" s="221" t="s">
        <v>605</v>
      </c>
      <c r="F795" s="417" t="s">
        <v>1208</v>
      </c>
      <c r="G795" s="417"/>
      <c r="H795" s="285"/>
      <c r="I795" s="294"/>
      <c r="J795" s="285"/>
      <c r="K795" s="402" t="s">
        <v>173</v>
      </c>
      <c r="L795" s="402" t="s">
        <v>173</v>
      </c>
      <c r="M795" s="294"/>
      <c r="N795" s="226" t="s">
        <v>81</v>
      </c>
      <c r="O795" s="226" t="s">
        <v>81</v>
      </c>
      <c r="P795" s="227" t="s">
        <v>81</v>
      </c>
      <c r="Q795" s="228" t="s">
        <v>81</v>
      </c>
      <c r="R795" s="228" t="s">
        <v>81</v>
      </c>
      <c r="S795" s="137"/>
      <c r="T795" s="137"/>
      <c r="U795" s="137"/>
      <c r="V795" s="106"/>
      <c r="W795" s="106"/>
      <c r="X795" s="106"/>
      <c r="Y795" s="106"/>
      <c r="Z795" s="106"/>
      <c r="AA795" s="106"/>
      <c r="AB795" s="106"/>
      <c r="AC795" s="106"/>
      <c r="AD795" s="106"/>
      <c r="AE795" s="110"/>
      <c r="AF795" s="110"/>
      <c r="AG795" s="110"/>
    </row>
    <row r="796">
      <c r="A796" s="106"/>
      <c r="B796" s="127">
        <f t="shared" si="4"/>
        <v>793</v>
      </c>
      <c r="C796" s="413" t="s">
        <v>1303</v>
      </c>
      <c r="D796" s="313"/>
      <c r="E796" s="241"/>
      <c r="F796" s="417" t="s">
        <v>768</v>
      </c>
      <c r="G796" s="417"/>
      <c r="H796" s="285"/>
      <c r="I796" s="294"/>
      <c r="J796" s="285"/>
      <c r="K796" s="402" t="s">
        <v>173</v>
      </c>
      <c r="L796" s="402" t="s">
        <v>173</v>
      </c>
      <c r="M796" s="294"/>
      <c r="N796" s="226" t="s">
        <v>81</v>
      </c>
      <c r="O796" s="226" t="s">
        <v>81</v>
      </c>
      <c r="P796" s="227" t="s">
        <v>81</v>
      </c>
      <c r="Q796" s="228" t="s">
        <v>81</v>
      </c>
      <c r="R796" s="228" t="s">
        <v>81</v>
      </c>
      <c r="S796" s="137"/>
      <c r="T796" s="137"/>
      <c r="U796" s="137"/>
      <c r="V796" s="106"/>
      <c r="W796" s="106"/>
      <c r="X796" s="106"/>
      <c r="Y796" s="106"/>
      <c r="Z796" s="106"/>
      <c r="AA796" s="106"/>
      <c r="AB796" s="106"/>
      <c r="AC796" s="106"/>
      <c r="AD796" s="106"/>
      <c r="AE796" s="110"/>
      <c r="AF796" s="110"/>
      <c r="AG796" s="110"/>
    </row>
    <row r="797">
      <c r="A797" s="106"/>
      <c r="B797" s="127">
        <f t="shared" si="4"/>
        <v>794</v>
      </c>
      <c r="C797" s="413" t="s">
        <v>1303</v>
      </c>
      <c r="D797" s="313"/>
      <c r="E797" s="241"/>
      <c r="F797" s="417" t="s">
        <v>1309</v>
      </c>
      <c r="G797" s="417"/>
      <c r="H797" s="285"/>
      <c r="I797" s="294"/>
      <c r="J797" s="285"/>
      <c r="K797" s="402" t="s">
        <v>173</v>
      </c>
      <c r="L797" s="402" t="s">
        <v>173</v>
      </c>
      <c r="M797" s="294"/>
      <c r="N797" s="226" t="s">
        <v>81</v>
      </c>
      <c r="O797" s="226" t="s">
        <v>81</v>
      </c>
      <c r="P797" s="227" t="s">
        <v>81</v>
      </c>
      <c r="Q797" s="228" t="s">
        <v>81</v>
      </c>
      <c r="R797" s="228" t="s">
        <v>81</v>
      </c>
      <c r="S797" s="137"/>
      <c r="T797" s="137"/>
      <c r="U797" s="137"/>
      <c r="V797" s="106"/>
      <c r="W797" s="106"/>
      <c r="X797" s="106"/>
      <c r="Y797" s="106"/>
      <c r="Z797" s="106"/>
      <c r="AA797" s="106"/>
      <c r="AB797" s="106"/>
      <c r="AC797" s="106"/>
      <c r="AD797" s="106"/>
      <c r="AE797" s="110"/>
      <c r="AF797" s="110"/>
      <c r="AG797" s="110"/>
    </row>
    <row r="798">
      <c r="A798" s="106"/>
      <c r="B798" s="127">
        <f t="shared" si="4"/>
        <v>795</v>
      </c>
      <c r="C798" s="413" t="s">
        <v>1303</v>
      </c>
      <c r="D798" s="313"/>
      <c r="E798" s="241"/>
      <c r="F798" s="417" t="s">
        <v>404</v>
      </c>
      <c r="G798" s="417"/>
      <c r="H798" s="285"/>
      <c r="I798" s="294"/>
      <c r="J798" s="285"/>
      <c r="K798" s="402" t="s">
        <v>173</v>
      </c>
      <c r="L798" s="402" t="s">
        <v>173</v>
      </c>
      <c r="M798" s="294"/>
      <c r="N798" s="226" t="s">
        <v>81</v>
      </c>
      <c r="O798" s="226" t="s">
        <v>81</v>
      </c>
      <c r="P798" s="227" t="s">
        <v>81</v>
      </c>
      <c r="Q798" s="228" t="s">
        <v>81</v>
      </c>
      <c r="R798" s="228" t="s">
        <v>81</v>
      </c>
      <c r="S798" s="137"/>
      <c r="T798" s="137"/>
      <c r="U798" s="137"/>
      <c r="V798" s="106"/>
      <c r="W798" s="106"/>
      <c r="X798" s="106"/>
      <c r="Y798" s="106"/>
      <c r="Z798" s="106"/>
      <c r="AA798" s="106"/>
      <c r="AB798" s="106"/>
      <c r="AC798" s="106"/>
      <c r="AD798" s="106"/>
      <c r="AE798" s="110"/>
      <c r="AF798" s="110"/>
      <c r="AG798" s="110"/>
    </row>
    <row r="799">
      <c r="A799" s="106"/>
      <c r="B799" s="127">
        <f t="shared" si="4"/>
        <v>796</v>
      </c>
      <c r="C799" s="413" t="s">
        <v>1303</v>
      </c>
      <c r="D799" s="313"/>
      <c r="E799" s="241"/>
      <c r="F799" s="417" t="s">
        <v>1312</v>
      </c>
      <c r="G799" s="417"/>
      <c r="H799" s="285"/>
      <c r="I799" s="294"/>
      <c r="J799" s="285"/>
      <c r="K799" s="402" t="s">
        <v>173</v>
      </c>
      <c r="L799" s="402" t="s">
        <v>173</v>
      </c>
      <c r="M799" s="294"/>
      <c r="N799" s="226" t="s">
        <v>81</v>
      </c>
      <c r="O799" s="226" t="s">
        <v>81</v>
      </c>
      <c r="P799" s="227" t="s">
        <v>81</v>
      </c>
      <c r="Q799" s="228" t="s">
        <v>81</v>
      </c>
      <c r="R799" s="228" t="s">
        <v>81</v>
      </c>
      <c r="S799" s="137"/>
      <c r="T799" s="137"/>
      <c r="U799" s="137"/>
      <c r="V799" s="106"/>
      <c r="W799" s="106"/>
      <c r="X799" s="106"/>
      <c r="Y799" s="106"/>
      <c r="Z799" s="106"/>
      <c r="AA799" s="106"/>
      <c r="AB799" s="106"/>
      <c r="AC799" s="106"/>
      <c r="AD799" s="106"/>
      <c r="AE799" s="110"/>
      <c r="AF799" s="110"/>
      <c r="AG799" s="110"/>
    </row>
    <row r="800">
      <c r="A800" s="106"/>
      <c r="B800" s="127">
        <f t="shared" si="4"/>
        <v>797</v>
      </c>
      <c r="C800" s="413" t="s">
        <v>1303</v>
      </c>
      <c r="D800" s="313"/>
      <c r="E800" s="241"/>
      <c r="F800" s="418" t="s">
        <v>1313</v>
      </c>
      <c r="G800" s="418"/>
      <c r="H800" s="285"/>
      <c r="I800" s="294"/>
      <c r="J800" s="285"/>
      <c r="K800" s="402" t="s">
        <v>173</v>
      </c>
      <c r="L800" s="402" t="s">
        <v>173</v>
      </c>
      <c r="M800" s="294"/>
      <c r="N800" s="226" t="s">
        <v>81</v>
      </c>
      <c r="O800" s="226" t="s">
        <v>81</v>
      </c>
      <c r="P800" s="227" t="s">
        <v>81</v>
      </c>
      <c r="Q800" s="228" t="s">
        <v>81</v>
      </c>
      <c r="R800" s="228" t="s">
        <v>81</v>
      </c>
      <c r="S800" s="137"/>
      <c r="T800" s="137"/>
      <c r="U800" s="137"/>
      <c r="V800" s="106"/>
      <c r="W800" s="106"/>
      <c r="X800" s="106"/>
      <c r="Y800" s="106"/>
      <c r="Z800" s="106"/>
      <c r="AA800" s="106"/>
      <c r="AB800" s="106"/>
      <c r="AC800" s="106"/>
      <c r="AD800" s="106"/>
      <c r="AE800" s="110"/>
      <c r="AF800" s="110"/>
      <c r="AG800" s="110"/>
    </row>
    <row r="801">
      <c r="A801" s="106"/>
      <c r="B801" s="127">
        <f t="shared" si="4"/>
        <v>798</v>
      </c>
      <c r="C801" s="413" t="s">
        <v>1303</v>
      </c>
      <c r="D801" s="313"/>
      <c r="E801" s="241"/>
      <c r="F801" s="418" t="s">
        <v>1314</v>
      </c>
      <c r="G801" s="418"/>
      <c r="H801" s="285"/>
      <c r="I801" s="294"/>
      <c r="J801" s="285"/>
      <c r="K801" s="402" t="s">
        <v>173</v>
      </c>
      <c r="L801" s="402" t="s">
        <v>173</v>
      </c>
      <c r="M801" s="294"/>
      <c r="N801" s="226" t="s">
        <v>81</v>
      </c>
      <c r="O801" s="226" t="s">
        <v>81</v>
      </c>
      <c r="P801" s="227" t="s">
        <v>81</v>
      </c>
      <c r="Q801" s="228" t="s">
        <v>81</v>
      </c>
      <c r="R801" s="228" t="s">
        <v>81</v>
      </c>
      <c r="S801" s="137"/>
      <c r="T801" s="137"/>
      <c r="U801" s="137"/>
      <c r="V801" s="106"/>
      <c r="W801" s="106"/>
      <c r="X801" s="106"/>
      <c r="Y801" s="106"/>
      <c r="Z801" s="106"/>
      <c r="AA801" s="106"/>
      <c r="AB801" s="106"/>
      <c r="AC801" s="106"/>
      <c r="AD801" s="106"/>
      <c r="AE801" s="110"/>
      <c r="AF801" s="110"/>
      <c r="AG801" s="110"/>
    </row>
    <row r="802">
      <c r="A802" s="106"/>
      <c r="B802" s="127">
        <f t="shared" si="4"/>
        <v>799</v>
      </c>
      <c r="C802" s="413" t="s">
        <v>1303</v>
      </c>
      <c r="D802" s="313"/>
      <c r="E802" s="221" t="s">
        <v>981</v>
      </c>
      <c r="F802" s="416" t="s">
        <v>1208</v>
      </c>
      <c r="G802" s="285"/>
      <c r="H802" s="285"/>
      <c r="I802" s="294"/>
      <c r="J802" s="285"/>
      <c r="K802" s="402" t="s">
        <v>173</v>
      </c>
      <c r="L802" s="402" t="s">
        <v>173</v>
      </c>
      <c r="M802" s="294"/>
      <c r="N802" s="226" t="s">
        <v>81</v>
      </c>
      <c r="O802" s="226" t="s">
        <v>81</v>
      </c>
      <c r="P802" s="227" t="s">
        <v>81</v>
      </c>
      <c r="Q802" s="228" t="s">
        <v>81</v>
      </c>
      <c r="R802" s="228" t="s">
        <v>81</v>
      </c>
      <c r="S802" s="137"/>
      <c r="T802" s="137"/>
      <c r="U802" s="137"/>
      <c r="V802" s="106"/>
      <c r="W802" s="106"/>
      <c r="X802" s="106"/>
      <c r="Y802" s="106"/>
      <c r="Z802" s="106"/>
      <c r="AA802" s="106"/>
      <c r="AB802" s="106"/>
      <c r="AC802" s="106"/>
      <c r="AD802" s="106"/>
      <c r="AE802" s="110"/>
      <c r="AF802" s="110"/>
      <c r="AG802" s="110"/>
    </row>
    <row r="803">
      <c r="A803" s="106"/>
      <c r="B803" s="127">
        <f t="shared" si="4"/>
        <v>800</v>
      </c>
      <c r="C803" s="413" t="s">
        <v>1303</v>
      </c>
      <c r="D803" s="313"/>
      <c r="E803" s="241"/>
      <c r="F803" s="416" t="s">
        <v>768</v>
      </c>
      <c r="G803" s="285"/>
      <c r="H803" s="285"/>
      <c r="I803" s="294"/>
      <c r="J803" s="285"/>
      <c r="K803" s="402" t="s">
        <v>173</v>
      </c>
      <c r="L803" s="402" t="s">
        <v>173</v>
      </c>
      <c r="M803" s="294"/>
      <c r="N803" s="226" t="s">
        <v>81</v>
      </c>
      <c r="O803" s="226" t="s">
        <v>81</v>
      </c>
      <c r="P803" s="227" t="s">
        <v>81</v>
      </c>
      <c r="Q803" s="228" t="s">
        <v>81</v>
      </c>
      <c r="R803" s="228" t="s">
        <v>81</v>
      </c>
      <c r="S803" s="137"/>
      <c r="T803" s="137"/>
      <c r="U803" s="137"/>
      <c r="V803" s="106"/>
      <c r="W803" s="106"/>
      <c r="X803" s="106"/>
      <c r="Y803" s="106"/>
      <c r="Z803" s="106"/>
      <c r="AA803" s="106"/>
      <c r="AB803" s="106"/>
      <c r="AC803" s="106"/>
      <c r="AD803" s="106"/>
      <c r="AE803" s="110"/>
      <c r="AF803" s="110"/>
      <c r="AG803" s="110"/>
    </row>
    <row r="804">
      <c r="A804" s="106"/>
      <c r="B804" s="127">
        <f t="shared" si="4"/>
        <v>801</v>
      </c>
      <c r="C804" s="413" t="s">
        <v>1303</v>
      </c>
      <c r="D804" s="313"/>
      <c r="E804" s="241"/>
      <c r="F804" s="419" t="s">
        <v>1309</v>
      </c>
      <c r="G804" s="285"/>
      <c r="H804" s="285"/>
      <c r="I804" s="294"/>
      <c r="J804" s="285"/>
      <c r="K804" s="402" t="s">
        <v>173</v>
      </c>
      <c r="L804" s="402" t="s">
        <v>173</v>
      </c>
      <c r="M804" s="294"/>
      <c r="N804" s="226" t="s">
        <v>81</v>
      </c>
      <c r="O804" s="226" t="s">
        <v>81</v>
      </c>
      <c r="P804" s="227" t="s">
        <v>81</v>
      </c>
      <c r="Q804" s="228" t="s">
        <v>81</v>
      </c>
      <c r="R804" s="228" t="s">
        <v>81</v>
      </c>
      <c r="S804" s="137"/>
      <c r="T804" s="137"/>
      <c r="U804" s="137"/>
      <c r="V804" s="106"/>
      <c r="W804" s="106"/>
      <c r="X804" s="106"/>
      <c r="Y804" s="106"/>
      <c r="Z804" s="106"/>
      <c r="AA804" s="106"/>
      <c r="AB804" s="106"/>
      <c r="AC804" s="106"/>
      <c r="AD804" s="106"/>
      <c r="AE804" s="110"/>
      <c r="AF804" s="110"/>
      <c r="AG804" s="110"/>
    </row>
    <row r="805">
      <c r="A805" s="106"/>
      <c r="B805" s="127">
        <f t="shared" si="4"/>
        <v>802</v>
      </c>
      <c r="C805" s="413" t="s">
        <v>1303</v>
      </c>
      <c r="D805" s="313"/>
      <c r="E805" s="241"/>
      <c r="F805" s="420" t="s">
        <v>404</v>
      </c>
      <c r="G805" s="285"/>
      <c r="H805" s="285"/>
      <c r="I805" s="294"/>
      <c r="J805" s="285"/>
      <c r="K805" s="402" t="s">
        <v>173</v>
      </c>
      <c r="L805" s="402" t="s">
        <v>173</v>
      </c>
      <c r="M805" s="294"/>
      <c r="N805" s="226" t="s">
        <v>81</v>
      </c>
      <c r="O805" s="226" t="s">
        <v>81</v>
      </c>
      <c r="P805" s="227" t="s">
        <v>81</v>
      </c>
      <c r="Q805" s="228" t="s">
        <v>81</v>
      </c>
      <c r="R805" s="228" t="s">
        <v>81</v>
      </c>
      <c r="S805" s="137"/>
      <c r="T805" s="137"/>
      <c r="U805" s="137"/>
      <c r="V805" s="106"/>
      <c r="W805" s="106"/>
      <c r="X805" s="106"/>
      <c r="Y805" s="106"/>
      <c r="Z805" s="106"/>
      <c r="AA805" s="106"/>
      <c r="AB805" s="106"/>
      <c r="AC805" s="106"/>
      <c r="AD805" s="106"/>
      <c r="AE805" s="110"/>
      <c r="AF805" s="110"/>
      <c r="AG805" s="110"/>
    </row>
    <row r="806">
      <c r="A806" s="106"/>
      <c r="B806" s="127">
        <f t="shared" si="4"/>
        <v>803</v>
      </c>
      <c r="C806" s="413" t="s">
        <v>1303</v>
      </c>
      <c r="D806" s="313"/>
      <c r="E806" s="241"/>
      <c r="F806" s="407" t="s">
        <v>1315</v>
      </c>
      <c r="G806" s="285"/>
      <c r="H806" s="285"/>
      <c r="I806" s="294"/>
      <c r="J806" s="285"/>
      <c r="K806" s="402" t="s">
        <v>173</v>
      </c>
      <c r="L806" s="402" t="s">
        <v>173</v>
      </c>
      <c r="M806" s="294"/>
      <c r="N806" s="226" t="s">
        <v>81</v>
      </c>
      <c r="O806" s="226" t="s">
        <v>81</v>
      </c>
      <c r="P806" s="227" t="s">
        <v>81</v>
      </c>
      <c r="Q806" s="228" t="s">
        <v>81</v>
      </c>
      <c r="R806" s="228" t="s">
        <v>81</v>
      </c>
      <c r="S806" s="137"/>
      <c r="T806" s="137"/>
      <c r="U806" s="137"/>
      <c r="V806" s="106"/>
      <c r="W806" s="106"/>
      <c r="X806" s="106"/>
      <c r="Y806" s="106"/>
      <c r="Z806" s="106"/>
      <c r="AA806" s="106"/>
      <c r="AB806" s="106"/>
      <c r="AC806" s="106"/>
      <c r="AD806" s="106"/>
      <c r="AE806" s="110"/>
      <c r="AF806" s="110"/>
      <c r="AG806" s="110"/>
    </row>
    <row r="807">
      <c r="A807" s="106"/>
      <c r="B807" s="127">
        <f t="shared" si="4"/>
        <v>804</v>
      </c>
      <c r="C807" s="413" t="s">
        <v>1303</v>
      </c>
      <c r="D807" s="313"/>
      <c r="E807" s="241"/>
      <c r="F807" s="407" t="s">
        <v>1316</v>
      </c>
      <c r="G807" s="285"/>
      <c r="H807" s="285"/>
      <c r="I807" s="294"/>
      <c r="J807" s="285"/>
      <c r="K807" s="402" t="s">
        <v>173</v>
      </c>
      <c r="L807" s="402" t="s">
        <v>173</v>
      </c>
      <c r="M807" s="294"/>
      <c r="N807" s="226" t="s">
        <v>81</v>
      </c>
      <c r="O807" s="226" t="s">
        <v>81</v>
      </c>
      <c r="P807" s="227" t="s">
        <v>81</v>
      </c>
      <c r="Q807" s="228" t="s">
        <v>81</v>
      </c>
      <c r="R807" s="228" t="s">
        <v>81</v>
      </c>
      <c r="S807" s="137"/>
      <c r="T807" s="137"/>
      <c r="U807" s="137"/>
      <c r="V807" s="106"/>
      <c r="W807" s="106"/>
      <c r="X807" s="106"/>
      <c r="Y807" s="106"/>
      <c r="Z807" s="106"/>
      <c r="AA807" s="106"/>
      <c r="AB807" s="106"/>
      <c r="AC807" s="106"/>
      <c r="AD807" s="106"/>
      <c r="AE807" s="110"/>
      <c r="AF807" s="110"/>
      <c r="AG807" s="110"/>
    </row>
    <row r="808">
      <c r="A808" s="106"/>
      <c r="B808" s="127">
        <f t="shared" si="4"/>
        <v>805</v>
      </c>
      <c r="C808" s="413" t="s">
        <v>1303</v>
      </c>
      <c r="D808" s="313"/>
      <c r="E808" s="241"/>
      <c r="F808" s="407" t="s">
        <v>1317</v>
      </c>
      <c r="G808" s="285"/>
      <c r="H808" s="285"/>
      <c r="I808" s="294"/>
      <c r="J808" s="285"/>
      <c r="K808" s="402" t="s">
        <v>173</v>
      </c>
      <c r="L808" s="402" t="s">
        <v>173</v>
      </c>
      <c r="M808" s="294"/>
      <c r="N808" s="226" t="s">
        <v>81</v>
      </c>
      <c r="O808" s="226" t="s">
        <v>81</v>
      </c>
      <c r="P808" s="227" t="s">
        <v>81</v>
      </c>
      <c r="Q808" s="228" t="s">
        <v>81</v>
      </c>
      <c r="R808" s="228" t="s">
        <v>81</v>
      </c>
      <c r="S808" s="137"/>
      <c r="T808" s="137"/>
      <c r="U808" s="137"/>
      <c r="V808" s="106"/>
      <c r="W808" s="106"/>
      <c r="X808" s="106"/>
      <c r="Y808" s="106"/>
      <c r="Z808" s="106"/>
      <c r="AA808" s="106"/>
      <c r="AB808" s="106"/>
      <c r="AC808" s="106"/>
      <c r="AD808" s="106"/>
      <c r="AE808" s="110"/>
      <c r="AF808" s="110"/>
      <c r="AG808" s="110"/>
    </row>
    <row r="809">
      <c r="A809" s="106"/>
      <c r="B809" s="127">
        <f t="shared" si="4"/>
        <v>806</v>
      </c>
      <c r="C809" s="413" t="s">
        <v>1303</v>
      </c>
      <c r="D809" s="313"/>
      <c r="E809" s="241"/>
      <c r="F809" s="407" t="s">
        <v>1318</v>
      </c>
      <c r="G809" s="285"/>
      <c r="H809" s="285"/>
      <c r="I809" s="294"/>
      <c r="J809" s="285"/>
      <c r="K809" s="402" t="s">
        <v>173</v>
      </c>
      <c r="L809" s="402" t="s">
        <v>173</v>
      </c>
      <c r="M809" s="294"/>
      <c r="N809" s="226" t="s">
        <v>81</v>
      </c>
      <c r="O809" s="226" t="s">
        <v>81</v>
      </c>
      <c r="P809" s="227" t="s">
        <v>81</v>
      </c>
      <c r="Q809" s="228" t="s">
        <v>81</v>
      </c>
      <c r="R809" s="228" t="s">
        <v>81</v>
      </c>
      <c r="S809" s="137"/>
      <c r="T809" s="137"/>
      <c r="U809" s="137"/>
      <c r="V809" s="106"/>
      <c r="W809" s="106"/>
      <c r="X809" s="106"/>
      <c r="Y809" s="106"/>
      <c r="Z809" s="106"/>
      <c r="AA809" s="106"/>
      <c r="AB809" s="106"/>
      <c r="AC809" s="106"/>
      <c r="AD809" s="106"/>
      <c r="AE809" s="110"/>
      <c r="AF809" s="110"/>
      <c r="AG809" s="110"/>
    </row>
    <row r="810">
      <c r="A810" s="106"/>
      <c r="B810" s="127">
        <f t="shared" si="4"/>
        <v>807</v>
      </c>
      <c r="C810" s="413" t="s">
        <v>1303</v>
      </c>
      <c r="D810" s="421"/>
      <c r="E810" s="245"/>
      <c r="F810" s="407" t="s">
        <v>1319</v>
      </c>
      <c r="G810" s="285"/>
      <c r="H810" s="285"/>
      <c r="I810" s="294"/>
      <c r="J810" s="285"/>
      <c r="K810" s="402" t="s">
        <v>173</v>
      </c>
      <c r="L810" s="402" t="s">
        <v>173</v>
      </c>
      <c r="M810" s="294"/>
      <c r="N810" s="226" t="s">
        <v>81</v>
      </c>
      <c r="O810" s="226" t="s">
        <v>81</v>
      </c>
      <c r="P810" s="227" t="s">
        <v>81</v>
      </c>
      <c r="Q810" s="228" t="s">
        <v>81</v>
      </c>
      <c r="R810" s="228" t="s">
        <v>81</v>
      </c>
      <c r="S810" s="137"/>
      <c r="T810" s="137"/>
      <c r="U810" s="137"/>
      <c r="V810" s="106"/>
      <c r="W810" s="106"/>
      <c r="X810" s="106"/>
      <c r="Y810" s="106"/>
      <c r="Z810" s="106"/>
      <c r="AA810" s="106"/>
      <c r="AB810" s="106"/>
      <c r="AC810" s="106"/>
      <c r="AD810" s="106"/>
      <c r="AE810" s="110"/>
      <c r="AF810" s="110"/>
      <c r="AG810" s="110"/>
    </row>
    <row r="811">
      <c r="A811" s="106"/>
      <c r="B811" s="127">
        <f t="shared" si="4"/>
        <v>808</v>
      </c>
      <c r="C811" s="253" t="s">
        <v>1320</v>
      </c>
      <c r="D811" s="422" t="s">
        <v>1321</v>
      </c>
      <c r="E811" s="242" t="s">
        <v>590</v>
      </c>
      <c r="F811" s="233"/>
      <c r="G811" s="223"/>
      <c r="H811" s="223"/>
      <c r="I811" s="294"/>
      <c r="J811" s="285"/>
      <c r="K811" s="132" t="s">
        <v>1322</v>
      </c>
      <c r="L811" s="132" t="s">
        <v>1323</v>
      </c>
      <c r="M811" s="294"/>
      <c r="N811" s="226" t="s">
        <v>81</v>
      </c>
      <c r="O811" s="226" t="s">
        <v>81</v>
      </c>
      <c r="P811" s="227" t="s">
        <v>81</v>
      </c>
      <c r="Q811" s="228" t="s">
        <v>81</v>
      </c>
      <c r="R811" s="228" t="s">
        <v>81</v>
      </c>
      <c r="S811" s="137"/>
      <c r="T811" s="137"/>
      <c r="U811" s="137"/>
      <c r="V811" s="106"/>
      <c r="W811" s="106"/>
      <c r="X811" s="106"/>
      <c r="Y811" s="106"/>
      <c r="Z811" s="106"/>
      <c r="AA811" s="106"/>
      <c r="AB811" s="106"/>
      <c r="AC811" s="106"/>
      <c r="AD811" s="106"/>
      <c r="AE811" s="110"/>
      <c r="AF811" s="110"/>
      <c r="AG811" s="110"/>
    </row>
    <row r="812">
      <c r="A812" s="106"/>
      <c r="B812" s="127">
        <f t="shared" si="4"/>
        <v>809</v>
      </c>
      <c r="C812" s="409" t="s">
        <v>1320</v>
      </c>
      <c r="D812" s="423"/>
      <c r="E812" s="222" t="s">
        <v>604</v>
      </c>
      <c r="F812" s="233"/>
      <c r="G812" s="223"/>
      <c r="H812" s="223"/>
      <c r="I812" s="294"/>
      <c r="J812" s="285"/>
      <c r="K812" s="132" t="s">
        <v>173</v>
      </c>
      <c r="L812" s="132" t="s">
        <v>173</v>
      </c>
      <c r="M812" s="294"/>
      <c r="N812" s="226" t="s">
        <v>81</v>
      </c>
      <c r="O812" s="226" t="s">
        <v>81</v>
      </c>
      <c r="P812" s="227" t="s">
        <v>81</v>
      </c>
      <c r="Q812" s="228" t="s">
        <v>81</v>
      </c>
      <c r="R812" s="228" t="s">
        <v>81</v>
      </c>
      <c r="S812" s="137"/>
      <c r="T812" s="137"/>
      <c r="U812" s="137"/>
      <c r="V812" s="106"/>
      <c r="W812" s="106"/>
      <c r="X812" s="106"/>
      <c r="Y812" s="106"/>
      <c r="Z812" s="106"/>
      <c r="AA812" s="106"/>
      <c r="AB812" s="106"/>
      <c r="AC812" s="106"/>
      <c r="AD812" s="106"/>
      <c r="AE812" s="110"/>
      <c r="AF812" s="110"/>
      <c r="AG812" s="110"/>
    </row>
    <row r="813">
      <c r="A813" s="106"/>
      <c r="B813" s="127">
        <f t="shared" si="4"/>
        <v>810</v>
      </c>
      <c r="C813" s="409" t="s">
        <v>1320</v>
      </c>
      <c r="D813" s="423"/>
      <c r="E813" s="222" t="s">
        <v>1324</v>
      </c>
      <c r="F813" s="233"/>
      <c r="G813" s="223"/>
      <c r="H813" s="223"/>
      <c r="I813" s="294"/>
      <c r="J813" s="285"/>
      <c r="K813" s="132" t="s">
        <v>173</v>
      </c>
      <c r="L813" s="132" t="s">
        <v>173</v>
      </c>
      <c r="M813" s="294"/>
      <c r="N813" s="226" t="s">
        <v>81</v>
      </c>
      <c r="O813" s="226" t="s">
        <v>81</v>
      </c>
      <c r="P813" s="227" t="s">
        <v>81</v>
      </c>
      <c r="Q813" s="228" t="s">
        <v>81</v>
      </c>
      <c r="R813" s="228" t="s">
        <v>81</v>
      </c>
      <c r="S813" s="137"/>
      <c r="T813" s="137"/>
      <c r="U813" s="137"/>
      <c r="V813" s="106"/>
      <c r="W813" s="106"/>
      <c r="X813" s="106"/>
      <c r="Y813" s="106"/>
      <c r="Z813" s="106"/>
      <c r="AA813" s="106"/>
      <c r="AB813" s="106"/>
      <c r="AC813" s="106"/>
      <c r="AD813" s="106"/>
      <c r="AE813" s="110"/>
      <c r="AF813" s="110"/>
      <c r="AG813" s="110"/>
    </row>
    <row r="814">
      <c r="A814" s="106"/>
      <c r="B814" s="127">
        <f t="shared" si="4"/>
        <v>811</v>
      </c>
      <c r="C814" s="409" t="s">
        <v>1320</v>
      </c>
      <c r="D814" s="423"/>
      <c r="E814" s="222" t="s">
        <v>1325</v>
      </c>
      <c r="F814" s="233"/>
      <c r="G814" s="223"/>
      <c r="H814" s="223"/>
      <c r="I814" s="294"/>
      <c r="J814" s="285"/>
      <c r="K814" s="223" t="s">
        <v>1326</v>
      </c>
      <c r="L814" s="223" t="s">
        <v>1327</v>
      </c>
      <c r="M814" s="294"/>
      <c r="N814" s="226" t="s">
        <v>81</v>
      </c>
      <c r="O814" s="226" t="s">
        <v>81</v>
      </c>
      <c r="P814" s="227" t="s">
        <v>81</v>
      </c>
      <c r="Q814" s="228" t="s">
        <v>81</v>
      </c>
      <c r="R814" s="228" t="s">
        <v>81</v>
      </c>
      <c r="S814" s="137"/>
      <c r="T814" s="137"/>
      <c r="U814" s="137"/>
      <c r="V814" s="106"/>
      <c r="W814" s="106"/>
      <c r="X814" s="106"/>
      <c r="Y814" s="106"/>
      <c r="Z814" s="106"/>
      <c r="AA814" s="106"/>
      <c r="AB814" s="106"/>
      <c r="AC814" s="106"/>
      <c r="AD814" s="106"/>
      <c r="AE814" s="110"/>
      <c r="AF814" s="110"/>
      <c r="AG814" s="110"/>
    </row>
    <row r="815">
      <c r="A815" s="106"/>
      <c r="B815" s="127">
        <f t="shared" si="4"/>
        <v>812</v>
      </c>
      <c r="C815" s="409" t="s">
        <v>1320</v>
      </c>
      <c r="D815" s="423"/>
      <c r="E815" s="235" t="s">
        <v>249</v>
      </c>
      <c r="F815" s="233"/>
      <c r="G815" s="223"/>
      <c r="H815" s="223"/>
      <c r="I815" s="294"/>
      <c r="J815" s="285"/>
      <c r="K815" s="223" t="s">
        <v>795</v>
      </c>
      <c r="L815" s="223" t="s">
        <v>1328</v>
      </c>
      <c r="M815" s="294"/>
      <c r="N815" s="226" t="s">
        <v>81</v>
      </c>
      <c r="O815" s="226" t="s">
        <v>81</v>
      </c>
      <c r="P815" s="227" t="s">
        <v>81</v>
      </c>
      <c r="Q815" s="228" t="s">
        <v>81</v>
      </c>
      <c r="R815" s="228" t="s">
        <v>81</v>
      </c>
      <c r="S815" s="137"/>
      <c r="T815" s="137"/>
      <c r="U815" s="137"/>
      <c r="V815" s="106"/>
      <c r="W815" s="106"/>
      <c r="X815" s="106"/>
      <c r="Y815" s="106"/>
      <c r="Z815" s="106"/>
      <c r="AA815" s="106"/>
      <c r="AB815" s="106"/>
      <c r="AC815" s="106"/>
      <c r="AD815" s="106"/>
      <c r="AE815" s="110"/>
      <c r="AF815" s="110"/>
      <c r="AG815" s="110"/>
    </row>
    <row r="816">
      <c r="A816" s="106"/>
      <c r="B816" s="127">
        <f t="shared" si="4"/>
        <v>813</v>
      </c>
      <c r="C816" s="409" t="s">
        <v>1320</v>
      </c>
      <c r="D816" s="116"/>
      <c r="E816" s="221" t="s">
        <v>373</v>
      </c>
      <c r="F816" s="330"/>
      <c r="G816" s="223"/>
      <c r="H816" s="223"/>
      <c r="I816" s="294"/>
      <c r="J816" s="285"/>
      <c r="K816" s="223" t="s">
        <v>1329</v>
      </c>
      <c r="L816" s="223" t="s">
        <v>1330</v>
      </c>
      <c r="M816" s="294"/>
      <c r="N816" s="226" t="s">
        <v>81</v>
      </c>
      <c r="O816" s="226" t="s">
        <v>81</v>
      </c>
      <c r="P816" s="227" t="s">
        <v>81</v>
      </c>
      <c r="Q816" s="228" t="s">
        <v>81</v>
      </c>
      <c r="R816" s="228" t="s">
        <v>81</v>
      </c>
      <c r="S816" s="137"/>
      <c r="T816" s="137"/>
      <c r="U816" s="137"/>
      <c r="V816" s="106"/>
      <c r="W816" s="106"/>
      <c r="X816" s="106"/>
      <c r="Y816" s="106"/>
      <c r="Z816" s="106"/>
      <c r="AA816" s="106"/>
      <c r="AB816" s="106"/>
      <c r="AC816" s="106"/>
      <c r="AD816" s="106"/>
      <c r="AE816" s="110"/>
      <c r="AF816" s="110"/>
      <c r="AG816" s="110"/>
    </row>
    <row r="817">
      <c r="A817" s="106"/>
      <c r="B817" s="127">
        <f t="shared" si="4"/>
        <v>814</v>
      </c>
      <c r="C817" s="409" t="s">
        <v>1320</v>
      </c>
      <c r="D817" s="116"/>
      <c r="E817" s="230"/>
      <c r="F817" s="222" t="s">
        <v>1331</v>
      </c>
      <c r="G817" s="223"/>
      <c r="H817" s="223"/>
      <c r="I817" s="294"/>
      <c r="J817" s="285"/>
      <c r="K817" s="223" t="s">
        <v>1332</v>
      </c>
      <c r="L817" s="132" t="s">
        <v>173</v>
      </c>
      <c r="M817" s="294"/>
      <c r="N817" s="226" t="s">
        <v>81</v>
      </c>
      <c r="O817" s="226" t="s">
        <v>81</v>
      </c>
      <c r="P817" s="227" t="s">
        <v>81</v>
      </c>
      <c r="Q817" s="228" t="s">
        <v>81</v>
      </c>
      <c r="R817" s="228" t="s">
        <v>81</v>
      </c>
      <c r="S817" s="137"/>
      <c r="T817" s="137"/>
      <c r="U817" s="137"/>
      <c r="V817" s="106"/>
      <c r="W817" s="106"/>
      <c r="X817" s="106"/>
      <c r="Y817" s="106"/>
      <c r="Z817" s="106"/>
      <c r="AA817" s="106"/>
      <c r="AB817" s="106"/>
      <c r="AC817" s="106"/>
      <c r="AD817" s="106"/>
      <c r="AE817" s="110"/>
      <c r="AF817" s="110"/>
      <c r="AG817" s="110"/>
    </row>
    <row r="818">
      <c r="A818" s="106"/>
      <c r="B818" s="127">
        <f t="shared" si="4"/>
        <v>815</v>
      </c>
      <c r="C818" s="409" t="s">
        <v>1320</v>
      </c>
      <c r="D818" s="116"/>
      <c r="E818" s="230"/>
      <c r="F818" s="222" t="s">
        <v>1333</v>
      </c>
      <c r="G818" s="223"/>
      <c r="H818" s="223"/>
      <c r="I818" s="294"/>
      <c r="J818" s="285"/>
      <c r="K818" s="132" t="s">
        <v>173</v>
      </c>
      <c r="L818" s="132" t="s">
        <v>173</v>
      </c>
      <c r="M818" s="294"/>
      <c r="N818" s="226" t="s">
        <v>81</v>
      </c>
      <c r="O818" s="226" t="s">
        <v>81</v>
      </c>
      <c r="P818" s="227" t="s">
        <v>81</v>
      </c>
      <c r="Q818" s="228" t="s">
        <v>81</v>
      </c>
      <c r="R818" s="228" t="s">
        <v>81</v>
      </c>
      <c r="S818" s="137"/>
      <c r="T818" s="137"/>
      <c r="U818" s="137"/>
      <c r="V818" s="106"/>
      <c r="W818" s="106"/>
      <c r="X818" s="106"/>
      <c r="Y818" s="106"/>
      <c r="Z818" s="106"/>
      <c r="AA818" s="106"/>
      <c r="AB818" s="106"/>
      <c r="AC818" s="106"/>
      <c r="AD818" s="106"/>
      <c r="AE818" s="110"/>
      <c r="AF818" s="110"/>
      <c r="AG818" s="110"/>
    </row>
    <row r="819">
      <c r="A819" s="106"/>
      <c r="B819" s="127">
        <f t="shared" si="4"/>
        <v>816</v>
      </c>
      <c r="C819" s="409" t="s">
        <v>1320</v>
      </c>
      <c r="D819" s="116"/>
      <c r="E819" s="230"/>
      <c r="F819" s="222" t="s">
        <v>1334</v>
      </c>
      <c r="G819" s="223"/>
      <c r="H819" s="223"/>
      <c r="I819" s="294"/>
      <c r="J819" s="285"/>
      <c r="K819" s="132" t="s">
        <v>173</v>
      </c>
      <c r="L819" s="132" t="s">
        <v>173</v>
      </c>
      <c r="M819" s="294"/>
      <c r="N819" s="226" t="s">
        <v>81</v>
      </c>
      <c r="O819" s="226" t="s">
        <v>81</v>
      </c>
      <c r="P819" s="227" t="s">
        <v>81</v>
      </c>
      <c r="Q819" s="228" t="s">
        <v>81</v>
      </c>
      <c r="R819" s="228" t="s">
        <v>81</v>
      </c>
      <c r="S819" s="137"/>
      <c r="T819" s="137"/>
      <c r="U819" s="137"/>
      <c r="V819" s="106"/>
      <c r="W819" s="106"/>
      <c r="X819" s="106"/>
      <c r="Y819" s="106"/>
      <c r="Z819" s="106"/>
      <c r="AA819" s="106"/>
      <c r="AB819" s="106"/>
      <c r="AC819" s="106"/>
      <c r="AD819" s="106"/>
      <c r="AE819" s="110"/>
      <c r="AF819" s="110"/>
      <c r="AG819" s="110"/>
    </row>
    <row r="820">
      <c r="A820" s="106"/>
      <c r="B820" s="127">
        <f t="shared" si="4"/>
        <v>817</v>
      </c>
      <c r="C820" s="409" t="s">
        <v>1320</v>
      </c>
      <c r="D820" s="116"/>
      <c r="E820" s="230"/>
      <c r="F820" s="222" t="s">
        <v>1335</v>
      </c>
      <c r="G820" s="223"/>
      <c r="H820" s="223"/>
      <c r="I820" s="294"/>
      <c r="J820" s="285"/>
      <c r="K820" s="132" t="s">
        <v>173</v>
      </c>
      <c r="L820" s="132" t="s">
        <v>173</v>
      </c>
      <c r="M820" s="294"/>
      <c r="N820" s="226" t="s">
        <v>81</v>
      </c>
      <c r="O820" s="226" t="s">
        <v>81</v>
      </c>
      <c r="P820" s="227" t="s">
        <v>81</v>
      </c>
      <c r="Q820" s="228" t="s">
        <v>81</v>
      </c>
      <c r="R820" s="228" t="s">
        <v>81</v>
      </c>
      <c r="S820" s="137"/>
      <c r="T820" s="137"/>
      <c r="U820" s="137"/>
      <c r="V820" s="106"/>
      <c r="W820" s="106"/>
      <c r="X820" s="106"/>
      <c r="Y820" s="106"/>
      <c r="Z820" s="106"/>
      <c r="AA820" s="106"/>
      <c r="AB820" s="106"/>
      <c r="AC820" s="106"/>
      <c r="AD820" s="106"/>
      <c r="AE820" s="110"/>
      <c r="AF820" s="110"/>
      <c r="AG820" s="110"/>
    </row>
    <row r="821">
      <c r="A821" s="106"/>
      <c r="B821" s="127">
        <f t="shared" si="4"/>
        <v>818</v>
      </c>
      <c r="C821" s="409" t="s">
        <v>1320</v>
      </c>
      <c r="D821" s="116"/>
      <c r="E821" s="230"/>
      <c r="F821" s="222" t="s">
        <v>1336</v>
      </c>
      <c r="G821" s="223"/>
      <c r="H821" s="223"/>
      <c r="I821" s="294"/>
      <c r="J821" s="285"/>
      <c r="K821" s="132" t="s">
        <v>173</v>
      </c>
      <c r="L821" s="132" t="s">
        <v>173</v>
      </c>
      <c r="M821" s="294"/>
      <c r="N821" s="226" t="s">
        <v>81</v>
      </c>
      <c r="O821" s="226" t="s">
        <v>81</v>
      </c>
      <c r="P821" s="227" t="s">
        <v>81</v>
      </c>
      <c r="Q821" s="228" t="s">
        <v>81</v>
      </c>
      <c r="R821" s="228" t="s">
        <v>81</v>
      </c>
      <c r="S821" s="137"/>
      <c r="T821" s="137"/>
      <c r="U821" s="137"/>
      <c r="V821" s="106"/>
      <c r="W821" s="106"/>
      <c r="X821" s="106"/>
      <c r="Y821" s="106"/>
      <c r="Z821" s="106"/>
      <c r="AA821" s="106"/>
      <c r="AB821" s="106"/>
      <c r="AC821" s="106"/>
      <c r="AD821" s="106"/>
      <c r="AE821" s="110"/>
      <c r="AF821" s="110"/>
      <c r="AG821" s="110"/>
    </row>
    <row r="822">
      <c r="A822" s="106"/>
      <c r="B822" s="127">
        <f t="shared" si="4"/>
        <v>819</v>
      </c>
      <c r="C822" s="409" t="s">
        <v>1320</v>
      </c>
      <c r="D822" s="116"/>
      <c r="E822" s="230"/>
      <c r="F822" s="222" t="s">
        <v>1337</v>
      </c>
      <c r="G822" s="223"/>
      <c r="H822" s="223"/>
      <c r="I822" s="294"/>
      <c r="J822" s="285"/>
      <c r="K822" s="132" t="s">
        <v>173</v>
      </c>
      <c r="L822" s="132" t="s">
        <v>173</v>
      </c>
      <c r="M822" s="294"/>
      <c r="N822" s="226" t="s">
        <v>81</v>
      </c>
      <c r="O822" s="226" t="s">
        <v>81</v>
      </c>
      <c r="P822" s="227" t="s">
        <v>81</v>
      </c>
      <c r="Q822" s="228" t="s">
        <v>81</v>
      </c>
      <c r="R822" s="228" t="s">
        <v>81</v>
      </c>
      <c r="S822" s="137"/>
      <c r="T822" s="137"/>
      <c r="U822" s="137"/>
      <c r="V822" s="106"/>
      <c r="W822" s="106"/>
      <c r="X822" s="106"/>
      <c r="Y822" s="106"/>
      <c r="Z822" s="106"/>
      <c r="AA822" s="106"/>
      <c r="AB822" s="106"/>
      <c r="AC822" s="106"/>
      <c r="AD822" s="106"/>
      <c r="AE822" s="110"/>
      <c r="AF822" s="110"/>
      <c r="AG822" s="110"/>
    </row>
    <row r="823">
      <c r="A823" s="106"/>
      <c r="B823" s="127">
        <f t="shared" si="4"/>
        <v>820</v>
      </c>
      <c r="C823" s="409" t="s">
        <v>1320</v>
      </c>
      <c r="D823" s="116"/>
      <c r="E823" s="230"/>
      <c r="F823" s="222" t="s">
        <v>1338</v>
      </c>
      <c r="G823" s="223"/>
      <c r="H823" s="223"/>
      <c r="I823" s="294"/>
      <c r="J823" s="285"/>
      <c r="K823" s="132" t="s">
        <v>173</v>
      </c>
      <c r="L823" s="132" t="s">
        <v>173</v>
      </c>
      <c r="M823" s="294"/>
      <c r="N823" s="226" t="s">
        <v>81</v>
      </c>
      <c r="O823" s="226" t="s">
        <v>81</v>
      </c>
      <c r="P823" s="227" t="s">
        <v>81</v>
      </c>
      <c r="Q823" s="228" t="s">
        <v>81</v>
      </c>
      <c r="R823" s="228" t="s">
        <v>81</v>
      </c>
      <c r="S823" s="137"/>
      <c r="T823" s="137"/>
      <c r="U823" s="137"/>
      <c r="V823" s="106"/>
      <c r="W823" s="106"/>
      <c r="X823" s="106"/>
      <c r="Y823" s="106"/>
      <c r="Z823" s="106"/>
      <c r="AA823" s="106"/>
      <c r="AB823" s="106"/>
      <c r="AC823" s="106"/>
      <c r="AD823" s="106"/>
      <c r="AE823" s="110"/>
      <c r="AF823" s="110"/>
      <c r="AG823" s="110"/>
    </row>
    <row r="824">
      <c r="A824" s="106"/>
      <c r="B824" s="127">
        <f t="shared" si="4"/>
        <v>821</v>
      </c>
      <c r="C824" s="409" t="s">
        <v>1320</v>
      </c>
      <c r="D824" s="116"/>
      <c r="E824" s="230"/>
      <c r="F824" s="222" t="s">
        <v>1339</v>
      </c>
      <c r="G824" s="223"/>
      <c r="H824" s="223"/>
      <c r="I824" s="294"/>
      <c r="J824" s="285"/>
      <c r="K824" s="132" t="s">
        <v>173</v>
      </c>
      <c r="L824" s="132" t="s">
        <v>173</v>
      </c>
      <c r="M824" s="294"/>
      <c r="N824" s="226" t="s">
        <v>81</v>
      </c>
      <c r="O824" s="226" t="s">
        <v>81</v>
      </c>
      <c r="P824" s="227" t="s">
        <v>81</v>
      </c>
      <c r="Q824" s="228" t="s">
        <v>81</v>
      </c>
      <c r="R824" s="228" t="s">
        <v>81</v>
      </c>
      <c r="S824" s="137"/>
      <c r="T824" s="137"/>
      <c r="U824" s="137"/>
      <c r="V824" s="106"/>
      <c r="W824" s="106"/>
      <c r="X824" s="106"/>
      <c r="Y824" s="106"/>
      <c r="Z824" s="106"/>
      <c r="AA824" s="106"/>
      <c r="AB824" s="106"/>
      <c r="AC824" s="106"/>
      <c r="AD824" s="106"/>
      <c r="AE824" s="110"/>
      <c r="AF824" s="110"/>
      <c r="AG824" s="110"/>
    </row>
    <row r="825">
      <c r="A825" s="106"/>
      <c r="B825" s="127">
        <f t="shared" si="4"/>
        <v>822</v>
      </c>
      <c r="C825" s="409" t="s">
        <v>1320</v>
      </c>
      <c r="D825" s="116"/>
      <c r="E825" s="239"/>
      <c r="F825" s="107" t="s">
        <v>1340</v>
      </c>
      <c r="G825" s="223"/>
      <c r="H825" s="223"/>
      <c r="I825" s="294"/>
      <c r="J825" s="285"/>
      <c r="K825" s="132" t="s">
        <v>173</v>
      </c>
      <c r="L825" s="132" t="s">
        <v>173</v>
      </c>
      <c r="M825" s="294"/>
      <c r="N825" s="226" t="s">
        <v>81</v>
      </c>
      <c r="O825" s="226" t="s">
        <v>81</v>
      </c>
      <c r="P825" s="227" t="s">
        <v>81</v>
      </c>
      <c r="Q825" s="228" t="s">
        <v>81</v>
      </c>
      <c r="R825" s="228" t="s">
        <v>81</v>
      </c>
      <c r="S825" s="137"/>
      <c r="T825" s="137"/>
      <c r="U825" s="137"/>
      <c r="V825" s="106"/>
      <c r="W825" s="106"/>
      <c r="X825" s="106"/>
      <c r="Y825" s="106"/>
      <c r="Z825" s="106"/>
      <c r="AA825" s="106"/>
      <c r="AB825" s="106"/>
      <c r="AC825" s="106"/>
      <c r="AD825" s="106"/>
      <c r="AE825" s="110"/>
      <c r="AF825" s="110"/>
      <c r="AG825" s="110"/>
    </row>
    <row r="826">
      <c r="A826" s="106"/>
      <c r="B826" s="127">
        <f t="shared" si="4"/>
        <v>823</v>
      </c>
      <c r="C826" s="409" t="s">
        <v>1320</v>
      </c>
      <c r="D826" s="116"/>
      <c r="E826" s="241" t="s">
        <v>824</v>
      </c>
      <c r="F826" s="222" t="s">
        <v>825</v>
      </c>
      <c r="G826" s="223"/>
      <c r="H826" s="223"/>
      <c r="I826" s="294"/>
      <c r="J826" s="285"/>
      <c r="K826" s="223" t="s">
        <v>826</v>
      </c>
      <c r="L826" s="223" t="s">
        <v>827</v>
      </c>
      <c r="M826" s="294"/>
      <c r="N826" s="226" t="s">
        <v>81</v>
      </c>
      <c r="O826" s="226" t="s">
        <v>81</v>
      </c>
      <c r="P826" s="227" t="s">
        <v>81</v>
      </c>
      <c r="Q826" s="228" t="s">
        <v>81</v>
      </c>
      <c r="R826" s="228" t="s">
        <v>81</v>
      </c>
      <c r="S826" s="137"/>
      <c r="T826" s="137"/>
      <c r="U826" s="137"/>
      <c r="V826" s="106"/>
      <c r="W826" s="106"/>
      <c r="X826" s="106"/>
      <c r="Y826" s="106"/>
      <c r="Z826" s="106"/>
      <c r="AA826" s="106"/>
      <c r="AB826" s="106"/>
      <c r="AC826" s="106"/>
      <c r="AD826" s="106"/>
      <c r="AE826" s="110"/>
      <c r="AF826" s="110"/>
      <c r="AG826" s="110"/>
    </row>
    <row r="827">
      <c r="A827" s="106"/>
      <c r="B827" s="127">
        <f t="shared" si="4"/>
        <v>824</v>
      </c>
      <c r="C827" s="409" t="s">
        <v>1320</v>
      </c>
      <c r="D827" s="116"/>
      <c r="E827" s="230"/>
      <c r="F827" s="222" t="s">
        <v>828</v>
      </c>
      <c r="G827" s="223"/>
      <c r="H827" s="223"/>
      <c r="I827" s="294"/>
      <c r="J827" s="285"/>
      <c r="K827" s="223" t="s">
        <v>829</v>
      </c>
      <c r="L827" s="223" t="s">
        <v>827</v>
      </c>
      <c r="M827" s="294"/>
      <c r="N827" s="226" t="s">
        <v>81</v>
      </c>
      <c r="O827" s="226" t="s">
        <v>81</v>
      </c>
      <c r="P827" s="227" t="s">
        <v>81</v>
      </c>
      <c r="Q827" s="228" t="s">
        <v>81</v>
      </c>
      <c r="R827" s="228" t="s">
        <v>81</v>
      </c>
      <c r="S827" s="137"/>
      <c r="T827" s="137"/>
      <c r="U827" s="137"/>
      <c r="V827" s="106"/>
      <c r="W827" s="106"/>
      <c r="X827" s="106"/>
      <c r="Y827" s="106"/>
      <c r="Z827" s="106"/>
      <c r="AA827" s="106"/>
      <c r="AB827" s="106"/>
      <c r="AC827" s="106"/>
      <c r="AD827" s="106"/>
      <c r="AE827" s="110"/>
      <c r="AF827" s="110"/>
      <c r="AG827" s="110"/>
    </row>
    <row r="828">
      <c r="A828" s="106"/>
      <c r="B828" s="127">
        <f t="shared" si="4"/>
        <v>825</v>
      </c>
      <c r="C828" s="409" t="s">
        <v>1320</v>
      </c>
      <c r="D828" s="116"/>
      <c r="E828" s="230"/>
      <c r="F828" s="222" t="s">
        <v>830</v>
      </c>
      <c r="G828" s="223"/>
      <c r="H828" s="223"/>
      <c r="I828" s="294"/>
      <c r="J828" s="285"/>
      <c r="K828" s="223" t="s">
        <v>831</v>
      </c>
      <c r="L828" s="223" t="s">
        <v>832</v>
      </c>
      <c r="M828" s="294"/>
      <c r="N828" s="226" t="s">
        <v>81</v>
      </c>
      <c r="O828" s="226" t="s">
        <v>81</v>
      </c>
      <c r="P828" s="227" t="s">
        <v>81</v>
      </c>
      <c r="Q828" s="228" t="s">
        <v>81</v>
      </c>
      <c r="R828" s="228" t="s">
        <v>81</v>
      </c>
      <c r="S828" s="137"/>
      <c r="T828" s="137"/>
      <c r="U828" s="137"/>
      <c r="V828" s="106"/>
      <c r="W828" s="106"/>
      <c r="X828" s="106"/>
      <c r="Y828" s="106"/>
      <c r="Z828" s="106"/>
      <c r="AA828" s="106"/>
      <c r="AB828" s="106"/>
      <c r="AC828" s="106"/>
      <c r="AD828" s="106"/>
      <c r="AE828" s="110"/>
      <c r="AF828" s="110"/>
      <c r="AG828" s="110"/>
    </row>
    <row r="829">
      <c r="A829" s="106"/>
      <c r="B829" s="127">
        <f t="shared" si="4"/>
        <v>826</v>
      </c>
      <c r="C829" s="409" t="s">
        <v>1320</v>
      </c>
      <c r="D829" s="116"/>
      <c r="E829" s="230"/>
      <c r="F829" s="222" t="s">
        <v>833</v>
      </c>
      <c r="G829" s="223"/>
      <c r="H829" s="223"/>
      <c r="I829" s="294"/>
      <c r="J829" s="285"/>
      <c r="K829" s="223" t="s">
        <v>834</v>
      </c>
      <c r="L829" s="223" t="s">
        <v>827</v>
      </c>
      <c r="M829" s="294"/>
      <c r="N829" s="226" t="s">
        <v>81</v>
      </c>
      <c r="O829" s="226" t="s">
        <v>81</v>
      </c>
      <c r="P829" s="227" t="s">
        <v>81</v>
      </c>
      <c r="Q829" s="228" t="s">
        <v>81</v>
      </c>
      <c r="R829" s="228" t="s">
        <v>81</v>
      </c>
      <c r="S829" s="137"/>
      <c r="T829" s="137"/>
      <c r="U829" s="137"/>
      <c r="V829" s="106"/>
      <c r="W829" s="106"/>
      <c r="X829" s="106"/>
      <c r="Y829" s="106"/>
      <c r="Z829" s="106"/>
      <c r="AA829" s="106"/>
      <c r="AB829" s="106"/>
      <c r="AC829" s="106"/>
      <c r="AD829" s="106"/>
      <c r="AE829" s="110"/>
      <c r="AF829" s="110"/>
      <c r="AG829" s="110"/>
    </row>
    <row r="830">
      <c r="A830" s="106"/>
      <c r="B830" s="127">
        <f t="shared" si="4"/>
        <v>827</v>
      </c>
      <c r="C830" s="409" t="s">
        <v>1320</v>
      </c>
      <c r="D830" s="116"/>
      <c r="E830" s="239"/>
      <c r="F830" s="222" t="s">
        <v>835</v>
      </c>
      <c r="G830" s="223"/>
      <c r="H830" s="223"/>
      <c r="I830" s="294"/>
      <c r="J830" s="285"/>
      <c r="K830" s="223" t="s">
        <v>836</v>
      </c>
      <c r="L830" s="223" t="s">
        <v>837</v>
      </c>
      <c r="M830" s="294"/>
      <c r="N830" s="226" t="s">
        <v>81</v>
      </c>
      <c r="O830" s="226" t="s">
        <v>81</v>
      </c>
      <c r="P830" s="227" t="s">
        <v>81</v>
      </c>
      <c r="Q830" s="228" t="s">
        <v>81</v>
      </c>
      <c r="R830" s="228" t="s">
        <v>81</v>
      </c>
      <c r="S830" s="137"/>
      <c r="T830" s="137"/>
      <c r="U830" s="137"/>
      <c r="V830" s="106"/>
      <c r="W830" s="106"/>
      <c r="X830" s="106"/>
      <c r="Y830" s="106"/>
      <c r="Z830" s="106"/>
      <c r="AA830" s="106"/>
      <c r="AB830" s="106"/>
      <c r="AC830" s="106"/>
      <c r="AD830" s="106"/>
      <c r="AE830" s="110"/>
      <c r="AF830" s="110"/>
      <c r="AG830" s="110"/>
    </row>
    <row r="831">
      <c r="A831" s="106"/>
      <c r="B831" s="127">
        <f t="shared" si="4"/>
        <v>828</v>
      </c>
      <c r="C831" s="409" t="s">
        <v>1320</v>
      </c>
      <c r="D831" s="423"/>
      <c r="E831" s="240" t="s">
        <v>252</v>
      </c>
      <c r="F831" s="424"/>
      <c r="G831" s="223"/>
      <c r="H831" s="223"/>
      <c r="I831" s="294"/>
      <c r="J831" s="285"/>
      <c r="K831" s="223" t="s">
        <v>823</v>
      </c>
      <c r="L831" s="223" t="s">
        <v>442</v>
      </c>
      <c r="M831" s="294"/>
      <c r="N831" s="226" t="s">
        <v>81</v>
      </c>
      <c r="O831" s="226" t="s">
        <v>81</v>
      </c>
      <c r="P831" s="227" t="s">
        <v>81</v>
      </c>
      <c r="Q831" s="228" t="s">
        <v>81</v>
      </c>
      <c r="R831" s="228" t="s">
        <v>81</v>
      </c>
      <c r="S831" s="137"/>
      <c r="T831" s="137"/>
      <c r="U831" s="137"/>
      <c r="V831" s="106"/>
      <c r="W831" s="106"/>
      <c r="X831" s="106"/>
      <c r="Y831" s="106"/>
      <c r="Z831" s="106"/>
      <c r="AA831" s="106"/>
      <c r="AB831" s="106"/>
      <c r="AC831" s="106"/>
      <c r="AD831" s="106"/>
      <c r="AE831" s="110"/>
      <c r="AF831" s="110"/>
      <c r="AG831" s="110"/>
    </row>
    <row r="832">
      <c r="A832" s="106"/>
      <c r="B832" s="127">
        <f t="shared" si="4"/>
        <v>829</v>
      </c>
      <c r="C832" s="409" t="s">
        <v>1320</v>
      </c>
      <c r="D832" s="116"/>
      <c r="E832" s="192" t="s">
        <v>820</v>
      </c>
      <c r="F832" s="246" t="s">
        <v>975</v>
      </c>
      <c r="G832" s="130" t="s">
        <v>1341</v>
      </c>
      <c r="H832" s="223"/>
      <c r="I832" s="294"/>
      <c r="J832" s="285"/>
      <c r="K832" s="132" t="s">
        <v>1342</v>
      </c>
      <c r="L832" s="132" t="s">
        <v>1343</v>
      </c>
      <c r="M832" s="294"/>
      <c r="N832" s="226"/>
      <c r="O832" s="226"/>
      <c r="P832" s="227"/>
      <c r="Q832" s="228"/>
      <c r="R832" s="228"/>
      <c r="S832" s="137"/>
      <c r="T832" s="137"/>
      <c r="U832" s="137"/>
      <c r="V832" s="106"/>
      <c r="W832" s="106"/>
      <c r="X832" s="106"/>
      <c r="Y832" s="106"/>
      <c r="Z832" s="106"/>
      <c r="AA832" s="106"/>
      <c r="AB832" s="106"/>
      <c r="AC832" s="106"/>
      <c r="AD832" s="106"/>
      <c r="AE832" s="110"/>
      <c r="AF832" s="110"/>
      <c r="AG832" s="110"/>
    </row>
    <row r="833">
      <c r="A833" s="106"/>
      <c r="B833" s="127">
        <f t="shared" si="4"/>
        <v>830</v>
      </c>
      <c r="C833" s="409" t="s">
        <v>1320</v>
      </c>
      <c r="D833" s="116"/>
      <c r="E833" s="425"/>
      <c r="F833" s="230"/>
      <c r="G833" s="130" t="s">
        <v>1336</v>
      </c>
      <c r="H833" s="223"/>
      <c r="I833" s="294"/>
      <c r="J833" s="285"/>
      <c r="K833" s="132" t="s">
        <v>173</v>
      </c>
      <c r="L833" s="132" t="s">
        <v>173</v>
      </c>
      <c r="M833" s="294"/>
      <c r="N833" s="226"/>
      <c r="O833" s="226"/>
      <c r="P833" s="227"/>
      <c r="Q833" s="228"/>
      <c r="R833" s="228"/>
      <c r="S833" s="137"/>
      <c r="T833" s="137"/>
      <c r="U833" s="137"/>
      <c r="V833" s="106"/>
      <c r="W833" s="106"/>
      <c r="X833" s="106"/>
      <c r="Y833" s="106"/>
      <c r="Z833" s="106"/>
      <c r="AA833" s="106"/>
      <c r="AB833" s="106"/>
      <c r="AC833" s="106"/>
      <c r="AD833" s="106"/>
      <c r="AE833" s="110"/>
      <c r="AF833" s="110"/>
      <c r="AG833" s="110"/>
    </row>
    <row r="834">
      <c r="A834" s="106"/>
      <c r="B834" s="127">
        <f t="shared" si="4"/>
        <v>831</v>
      </c>
      <c r="C834" s="409" t="s">
        <v>1320</v>
      </c>
      <c r="D834" s="116"/>
      <c r="E834" s="425"/>
      <c r="F834" s="246" t="s">
        <v>1344</v>
      </c>
      <c r="G834" s="130" t="s">
        <v>1341</v>
      </c>
      <c r="H834" s="223"/>
      <c r="I834" s="294"/>
      <c r="J834" s="285"/>
      <c r="K834" s="132" t="s">
        <v>173</v>
      </c>
      <c r="L834" s="132" t="s">
        <v>173</v>
      </c>
      <c r="M834" s="294"/>
      <c r="N834" s="226"/>
      <c r="O834" s="226"/>
      <c r="P834" s="227"/>
      <c r="Q834" s="228"/>
      <c r="R834" s="228"/>
      <c r="S834" s="137"/>
      <c r="T834" s="137"/>
      <c r="U834" s="137"/>
      <c r="V834" s="106"/>
      <c r="W834" s="106"/>
      <c r="X834" s="106"/>
      <c r="Y834" s="106"/>
      <c r="Z834" s="106"/>
      <c r="AA834" s="106"/>
      <c r="AB834" s="106"/>
      <c r="AC834" s="106"/>
      <c r="AD834" s="106"/>
      <c r="AE834" s="110"/>
      <c r="AF834" s="110"/>
      <c r="AG834" s="110"/>
    </row>
    <row r="835">
      <c r="A835" s="106"/>
      <c r="B835" s="127">
        <f t="shared" si="4"/>
        <v>832</v>
      </c>
      <c r="C835" s="409" t="s">
        <v>1320</v>
      </c>
      <c r="D835" s="116"/>
      <c r="E835" s="425"/>
      <c r="F835" s="230"/>
      <c r="G835" s="130" t="s">
        <v>1336</v>
      </c>
      <c r="H835" s="223"/>
      <c r="I835" s="294"/>
      <c r="J835" s="285"/>
      <c r="K835" s="132" t="s">
        <v>173</v>
      </c>
      <c r="L835" s="132" t="s">
        <v>173</v>
      </c>
      <c r="M835" s="294"/>
      <c r="N835" s="226"/>
      <c r="O835" s="226"/>
      <c r="P835" s="227"/>
      <c r="Q835" s="228"/>
      <c r="R835" s="228"/>
      <c r="S835" s="137"/>
      <c r="T835" s="137"/>
      <c r="U835" s="137"/>
      <c r="V835" s="106"/>
      <c r="W835" s="106"/>
      <c r="X835" s="106"/>
      <c r="Y835" s="106"/>
      <c r="Z835" s="106"/>
      <c r="AA835" s="106"/>
      <c r="AB835" s="106"/>
      <c r="AC835" s="106"/>
      <c r="AD835" s="106"/>
      <c r="AE835" s="110"/>
      <c r="AF835" s="110"/>
      <c r="AG835" s="110"/>
    </row>
    <row r="836">
      <c r="A836" s="106"/>
      <c r="B836" s="127">
        <f t="shared" si="4"/>
        <v>833</v>
      </c>
      <c r="C836" s="409" t="s">
        <v>1320</v>
      </c>
      <c r="D836" s="116"/>
      <c r="E836" s="425"/>
      <c r="F836" s="246" t="s">
        <v>1345</v>
      </c>
      <c r="G836" s="130" t="s">
        <v>1341</v>
      </c>
      <c r="H836" s="223"/>
      <c r="I836" s="294"/>
      <c r="J836" s="285"/>
      <c r="K836" s="132" t="s">
        <v>173</v>
      </c>
      <c r="L836" s="132" t="s">
        <v>173</v>
      </c>
      <c r="M836" s="294"/>
      <c r="N836" s="226"/>
      <c r="O836" s="226"/>
      <c r="P836" s="227"/>
      <c r="Q836" s="228"/>
      <c r="R836" s="228"/>
      <c r="S836" s="137"/>
      <c r="T836" s="137"/>
      <c r="U836" s="137"/>
      <c r="V836" s="106"/>
      <c r="W836" s="106"/>
      <c r="X836" s="106"/>
      <c r="Y836" s="106"/>
      <c r="Z836" s="106"/>
      <c r="AA836" s="106"/>
      <c r="AB836" s="106"/>
      <c r="AC836" s="106"/>
      <c r="AD836" s="106"/>
      <c r="AE836" s="110"/>
      <c r="AF836" s="110"/>
      <c r="AG836" s="110"/>
    </row>
    <row r="837">
      <c r="A837" s="106"/>
      <c r="B837" s="127">
        <f t="shared" si="4"/>
        <v>834</v>
      </c>
      <c r="C837" s="409" t="s">
        <v>1320</v>
      </c>
      <c r="D837" s="116"/>
      <c r="E837" s="425"/>
      <c r="F837" s="230"/>
      <c r="G837" s="130" t="s">
        <v>1336</v>
      </c>
      <c r="H837" s="223"/>
      <c r="I837" s="294"/>
      <c r="J837" s="285"/>
      <c r="K837" s="132" t="s">
        <v>173</v>
      </c>
      <c r="L837" s="132" t="s">
        <v>173</v>
      </c>
      <c r="M837" s="294"/>
      <c r="N837" s="226"/>
      <c r="O837" s="226"/>
      <c r="P837" s="227"/>
      <c r="Q837" s="228"/>
      <c r="R837" s="228"/>
      <c r="S837" s="137"/>
      <c r="T837" s="137"/>
      <c r="U837" s="137"/>
      <c r="V837" s="106"/>
      <c r="W837" s="106"/>
      <c r="X837" s="106"/>
      <c r="Y837" s="106"/>
      <c r="Z837" s="106"/>
      <c r="AA837" s="106"/>
      <c r="AB837" s="106"/>
      <c r="AC837" s="106"/>
      <c r="AD837" s="106"/>
      <c r="AE837" s="110"/>
      <c r="AF837" s="110"/>
      <c r="AG837" s="110"/>
    </row>
    <row r="838">
      <c r="A838" s="106"/>
      <c r="B838" s="127">
        <f t="shared" si="4"/>
        <v>835</v>
      </c>
      <c r="C838" s="409" t="s">
        <v>1320</v>
      </c>
      <c r="D838" s="116"/>
      <c r="E838" s="192" t="s">
        <v>391</v>
      </c>
      <c r="F838" s="246" t="s">
        <v>975</v>
      </c>
      <c r="G838" s="130" t="s">
        <v>1341</v>
      </c>
      <c r="H838" s="223"/>
      <c r="I838" s="294"/>
      <c r="J838" s="285"/>
      <c r="K838" s="132" t="s">
        <v>1346</v>
      </c>
      <c r="L838" s="132" t="s">
        <v>1347</v>
      </c>
      <c r="M838" s="294"/>
      <c r="N838" s="226"/>
      <c r="O838" s="226"/>
      <c r="P838" s="227"/>
      <c r="Q838" s="228"/>
      <c r="R838" s="228"/>
      <c r="S838" s="137"/>
      <c r="T838" s="137"/>
      <c r="U838" s="137"/>
      <c r="V838" s="106"/>
      <c r="W838" s="106"/>
      <c r="X838" s="106"/>
      <c r="Y838" s="106"/>
      <c r="Z838" s="106"/>
      <c r="AA838" s="106"/>
      <c r="AB838" s="106"/>
      <c r="AC838" s="106"/>
      <c r="AD838" s="106"/>
      <c r="AE838" s="110"/>
      <c r="AF838" s="110"/>
      <c r="AG838" s="110"/>
    </row>
    <row r="839">
      <c r="A839" s="106"/>
      <c r="B839" s="127">
        <f t="shared" si="4"/>
        <v>836</v>
      </c>
      <c r="C839" s="409" t="s">
        <v>1320</v>
      </c>
      <c r="D839" s="116"/>
      <c r="E839" s="425"/>
      <c r="F839" s="230"/>
      <c r="G839" s="130" t="s">
        <v>1336</v>
      </c>
      <c r="H839" s="223"/>
      <c r="I839" s="294"/>
      <c r="J839" s="285"/>
      <c r="K839" s="132" t="s">
        <v>173</v>
      </c>
      <c r="L839" s="132" t="s">
        <v>173</v>
      </c>
      <c r="M839" s="294"/>
      <c r="N839" s="226"/>
      <c r="O839" s="226"/>
      <c r="P839" s="227"/>
      <c r="Q839" s="228"/>
      <c r="R839" s="228"/>
      <c r="S839" s="137"/>
      <c r="T839" s="137"/>
      <c r="U839" s="137"/>
      <c r="V839" s="106"/>
      <c r="W839" s="106"/>
      <c r="X839" s="106"/>
      <c r="Y839" s="106"/>
      <c r="Z839" s="106"/>
      <c r="AA839" s="106"/>
      <c r="AB839" s="106"/>
      <c r="AC839" s="106"/>
      <c r="AD839" s="106"/>
      <c r="AE839" s="110"/>
      <c r="AF839" s="110"/>
      <c r="AG839" s="110"/>
    </row>
    <row r="840">
      <c r="A840" s="106"/>
      <c r="B840" s="127">
        <f t="shared" si="4"/>
        <v>837</v>
      </c>
      <c r="C840" s="409" t="s">
        <v>1320</v>
      </c>
      <c r="D840" s="116"/>
      <c r="E840" s="425"/>
      <c r="F840" s="230"/>
      <c r="G840" s="130" t="s">
        <v>1348</v>
      </c>
      <c r="H840" s="223"/>
      <c r="I840" s="294"/>
      <c r="J840" s="285"/>
      <c r="K840" s="132" t="s">
        <v>173</v>
      </c>
      <c r="L840" s="132" t="s">
        <v>173</v>
      </c>
      <c r="M840" s="294"/>
      <c r="N840" s="226"/>
      <c r="O840" s="226"/>
      <c r="P840" s="227"/>
      <c r="Q840" s="228"/>
      <c r="R840" s="228"/>
      <c r="S840" s="137"/>
      <c r="T840" s="137"/>
      <c r="U840" s="137"/>
      <c r="V840" s="106"/>
      <c r="W840" s="106"/>
      <c r="X840" s="106"/>
      <c r="Y840" s="106"/>
      <c r="Z840" s="106"/>
      <c r="AA840" s="106"/>
      <c r="AB840" s="106"/>
      <c r="AC840" s="106"/>
      <c r="AD840" s="106"/>
      <c r="AE840" s="110"/>
      <c r="AF840" s="110"/>
      <c r="AG840" s="110"/>
    </row>
    <row r="841">
      <c r="A841" s="106"/>
      <c r="B841" s="127">
        <f t="shared" si="4"/>
        <v>838</v>
      </c>
      <c r="C841" s="409" t="s">
        <v>1320</v>
      </c>
      <c r="D841" s="116"/>
      <c r="E841" s="425"/>
      <c r="F841" s="230"/>
      <c r="G841" s="130" t="s">
        <v>1349</v>
      </c>
      <c r="H841" s="223"/>
      <c r="I841" s="294"/>
      <c r="J841" s="285"/>
      <c r="K841" s="132" t="s">
        <v>173</v>
      </c>
      <c r="L841" s="132" t="s">
        <v>173</v>
      </c>
      <c r="M841" s="294"/>
      <c r="N841" s="226"/>
      <c r="O841" s="226"/>
      <c r="P841" s="227"/>
      <c r="Q841" s="228"/>
      <c r="R841" s="228"/>
      <c r="S841" s="137"/>
      <c r="T841" s="137"/>
      <c r="U841" s="137"/>
      <c r="V841" s="106"/>
      <c r="W841" s="106"/>
      <c r="X841" s="106"/>
      <c r="Y841" s="106"/>
      <c r="Z841" s="106"/>
      <c r="AA841" s="106"/>
      <c r="AB841" s="106"/>
      <c r="AC841" s="106"/>
      <c r="AD841" s="106"/>
      <c r="AE841" s="110"/>
      <c r="AF841" s="110"/>
      <c r="AG841" s="110"/>
    </row>
    <row r="842">
      <c r="A842" s="106"/>
      <c r="B842" s="127">
        <f t="shared" si="4"/>
        <v>839</v>
      </c>
      <c r="C842" s="409" t="s">
        <v>1320</v>
      </c>
      <c r="D842" s="116"/>
      <c r="E842" s="425"/>
      <c r="F842" s="230"/>
      <c r="G842" s="130" t="s">
        <v>456</v>
      </c>
      <c r="H842" s="223"/>
      <c r="I842" s="294"/>
      <c r="J842" s="285"/>
      <c r="K842" s="132" t="s">
        <v>173</v>
      </c>
      <c r="L842" s="132" t="s">
        <v>173</v>
      </c>
      <c r="M842" s="294"/>
      <c r="N842" s="226"/>
      <c r="O842" s="226"/>
      <c r="P842" s="227"/>
      <c r="Q842" s="228"/>
      <c r="R842" s="228"/>
      <c r="S842" s="137"/>
      <c r="T842" s="137"/>
      <c r="U842" s="137"/>
      <c r="V842" s="106"/>
      <c r="W842" s="106"/>
      <c r="X842" s="106"/>
      <c r="Y842" s="106"/>
      <c r="Z842" s="106"/>
      <c r="AA842" s="106"/>
      <c r="AB842" s="106"/>
      <c r="AC842" s="106"/>
      <c r="AD842" s="106"/>
      <c r="AE842" s="110"/>
      <c r="AF842" s="110"/>
      <c r="AG842" s="110"/>
    </row>
    <row r="843">
      <c r="A843" s="106"/>
      <c r="B843" s="127">
        <f t="shared" si="4"/>
        <v>840</v>
      </c>
      <c r="C843" s="409" t="s">
        <v>1320</v>
      </c>
      <c r="D843" s="116"/>
      <c r="E843" s="425"/>
      <c r="F843" s="230"/>
      <c r="G843" s="130" t="s">
        <v>1350</v>
      </c>
      <c r="H843" s="223"/>
      <c r="I843" s="294"/>
      <c r="J843" s="285"/>
      <c r="K843" s="132" t="s">
        <v>173</v>
      </c>
      <c r="L843" s="132" t="s">
        <v>173</v>
      </c>
      <c r="M843" s="294"/>
      <c r="N843" s="226"/>
      <c r="O843" s="226"/>
      <c r="P843" s="227"/>
      <c r="Q843" s="228"/>
      <c r="R843" s="228"/>
      <c r="S843" s="137"/>
      <c r="T843" s="137"/>
      <c r="U843" s="137"/>
      <c r="V843" s="106"/>
      <c r="W843" s="106"/>
      <c r="X843" s="106"/>
      <c r="Y843" s="106"/>
      <c r="Z843" s="106"/>
      <c r="AA843" s="106"/>
      <c r="AB843" s="106"/>
      <c r="AC843" s="106"/>
      <c r="AD843" s="106"/>
      <c r="AE843" s="110"/>
      <c r="AF843" s="110"/>
      <c r="AG843" s="110"/>
    </row>
    <row r="844">
      <c r="A844" s="106"/>
      <c r="B844" s="127">
        <f t="shared" si="4"/>
        <v>841</v>
      </c>
      <c r="C844" s="409" t="s">
        <v>1320</v>
      </c>
      <c r="D844" s="116"/>
      <c r="E844" s="425"/>
      <c r="F844" s="230"/>
      <c r="G844" s="130" t="s">
        <v>1351</v>
      </c>
      <c r="H844" s="223"/>
      <c r="I844" s="294"/>
      <c r="J844" s="285"/>
      <c r="K844" s="132" t="s">
        <v>173</v>
      </c>
      <c r="L844" s="132" t="s">
        <v>173</v>
      </c>
      <c r="M844" s="294"/>
      <c r="N844" s="226"/>
      <c r="O844" s="226"/>
      <c r="P844" s="227"/>
      <c r="Q844" s="228"/>
      <c r="R844" s="228"/>
      <c r="S844" s="137"/>
      <c r="T844" s="137"/>
      <c r="U844" s="137"/>
      <c r="V844" s="106"/>
      <c r="W844" s="106"/>
      <c r="X844" s="106"/>
      <c r="Y844" s="106"/>
      <c r="Z844" s="106"/>
      <c r="AA844" s="106"/>
      <c r="AB844" s="106"/>
      <c r="AC844" s="106"/>
      <c r="AD844" s="106"/>
      <c r="AE844" s="110"/>
      <c r="AF844" s="110"/>
      <c r="AG844" s="110"/>
    </row>
    <row r="845">
      <c r="A845" s="106"/>
      <c r="B845" s="127">
        <f t="shared" si="4"/>
        <v>842</v>
      </c>
      <c r="C845" s="409" t="s">
        <v>1320</v>
      </c>
      <c r="D845" s="116"/>
      <c r="E845" s="425"/>
      <c r="F845" s="230"/>
      <c r="G845" s="130" t="s">
        <v>1352</v>
      </c>
      <c r="H845" s="223"/>
      <c r="I845" s="294"/>
      <c r="J845" s="285"/>
      <c r="K845" s="132" t="s">
        <v>1103</v>
      </c>
      <c r="L845" s="132" t="s">
        <v>1353</v>
      </c>
      <c r="M845" s="294"/>
      <c r="N845" s="226"/>
      <c r="O845" s="226"/>
      <c r="P845" s="227"/>
      <c r="Q845" s="228"/>
      <c r="R845" s="228"/>
      <c r="S845" s="137"/>
      <c r="T845" s="137"/>
      <c r="U845" s="137"/>
      <c r="V845" s="106"/>
      <c r="W845" s="106"/>
      <c r="X845" s="106"/>
      <c r="Y845" s="106"/>
      <c r="Z845" s="106"/>
      <c r="AA845" s="106"/>
      <c r="AB845" s="106"/>
      <c r="AC845" s="106"/>
      <c r="AD845" s="106"/>
      <c r="AE845" s="110"/>
      <c r="AF845" s="110"/>
      <c r="AG845" s="110"/>
    </row>
    <row r="846">
      <c r="A846" s="106"/>
      <c r="B846" s="127">
        <f t="shared" si="4"/>
        <v>843</v>
      </c>
      <c r="C846" s="409" t="s">
        <v>1320</v>
      </c>
      <c r="D846" s="116"/>
      <c r="E846" s="425"/>
      <c r="F846" s="246" t="s">
        <v>1344</v>
      </c>
      <c r="G846" s="130" t="s">
        <v>1341</v>
      </c>
      <c r="H846" s="223"/>
      <c r="I846" s="294"/>
      <c r="J846" s="285"/>
      <c r="K846" s="132" t="s">
        <v>1346</v>
      </c>
      <c r="L846" s="132" t="s">
        <v>1347</v>
      </c>
      <c r="M846" s="294"/>
      <c r="N846" s="226"/>
      <c r="O846" s="226"/>
      <c r="P846" s="227"/>
      <c r="Q846" s="228"/>
      <c r="R846" s="228"/>
      <c r="S846" s="137"/>
      <c r="T846" s="137"/>
      <c r="U846" s="137"/>
      <c r="V846" s="106"/>
      <c r="W846" s="106"/>
      <c r="X846" s="106"/>
      <c r="Y846" s="106"/>
      <c r="Z846" s="106"/>
      <c r="AA846" s="106"/>
      <c r="AB846" s="106"/>
      <c r="AC846" s="106"/>
      <c r="AD846" s="106"/>
      <c r="AE846" s="110"/>
      <c r="AF846" s="110"/>
      <c r="AG846" s="110"/>
    </row>
    <row r="847">
      <c r="A847" s="106"/>
      <c r="B847" s="127">
        <f t="shared" si="4"/>
        <v>844</v>
      </c>
      <c r="C847" s="409" t="s">
        <v>1320</v>
      </c>
      <c r="D847" s="116"/>
      <c r="E847" s="425"/>
      <c r="F847" s="230"/>
      <c r="G847" s="130" t="s">
        <v>1336</v>
      </c>
      <c r="H847" s="223"/>
      <c r="I847" s="294"/>
      <c r="J847" s="285"/>
      <c r="K847" s="132" t="s">
        <v>173</v>
      </c>
      <c r="L847" s="132" t="s">
        <v>173</v>
      </c>
      <c r="M847" s="294"/>
      <c r="N847" s="226"/>
      <c r="O847" s="226"/>
      <c r="P847" s="227"/>
      <c r="Q847" s="228"/>
      <c r="R847" s="228"/>
      <c r="S847" s="137"/>
      <c r="T847" s="137"/>
      <c r="U847" s="137"/>
      <c r="V847" s="106"/>
      <c r="W847" s="106"/>
      <c r="X847" s="106"/>
      <c r="Y847" s="106"/>
      <c r="Z847" s="106"/>
      <c r="AA847" s="106"/>
      <c r="AB847" s="106"/>
      <c r="AC847" s="106"/>
      <c r="AD847" s="106"/>
      <c r="AE847" s="110"/>
      <c r="AF847" s="110"/>
      <c r="AG847" s="110"/>
    </row>
    <row r="848">
      <c r="A848" s="106"/>
      <c r="B848" s="127">
        <f t="shared" si="4"/>
        <v>845</v>
      </c>
      <c r="C848" s="409" t="s">
        <v>1320</v>
      </c>
      <c r="D848" s="116"/>
      <c r="E848" s="425"/>
      <c r="F848" s="230"/>
      <c r="G848" s="130" t="s">
        <v>1348</v>
      </c>
      <c r="H848" s="223"/>
      <c r="I848" s="294"/>
      <c r="J848" s="285"/>
      <c r="K848" s="132" t="s">
        <v>173</v>
      </c>
      <c r="L848" s="132" t="s">
        <v>173</v>
      </c>
      <c r="M848" s="294"/>
      <c r="N848" s="226"/>
      <c r="O848" s="226"/>
      <c r="P848" s="227"/>
      <c r="Q848" s="228"/>
      <c r="R848" s="228"/>
      <c r="S848" s="137"/>
      <c r="T848" s="137"/>
      <c r="U848" s="137"/>
      <c r="V848" s="106"/>
      <c r="W848" s="106"/>
      <c r="X848" s="106"/>
      <c r="Y848" s="106"/>
      <c r="Z848" s="106"/>
      <c r="AA848" s="106"/>
      <c r="AB848" s="106"/>
      <c r="AC848" s="106"/>
      <c r="AD848" s="106"/>
      <c r="AE848" s="110"/>
      <c r="AF848" s="110"/>
      <c r="AG848" s="110"/>
    </row>
    <row r="849">
      <c r="A849" s="106"/>
      <c r="B849" s="127">
        <f t="shared" si="4"/>
        <v>846</v>
      </c>
      <c r="C849" s="409" t="s">
        <v>1320</v>
      </c>
      <c r="D849" s="116"/>
      <c r="E849" s="425"/>
      <c r="F849" s="230"/>
      <c r="G849" s="130" t="s">
        <v>1349</v>
      </c>
      <c r="H849" s="223"/>
      <c r="I849" s="294"/>
      <c r="J849" s="285"/>
      <c r="K849" s="132" t="s">
        <v>173</v>
      </c>
      <c r="L849" s="132" t="s">
        <v>173</v>
      </c>
      <c r="M849" s="294"/>
      <c r="N849" s="226"/>
      <c r="O849" s="226"/>
      <c r="P849" s="227"/>
      <c r="Q849" s="228"/>
      <c r="R849" s="228"/>
      <c r="S849" s="137"/>
      <c r="T849" s="137"/>
      <c r="U849" s="137"/>
      <c r="V849" s="106"/>
      <c r="W849" s="106"/>
      <c r="X849" s="106"/>
      <c r="Y849" s="106"/>
      <c r="Z849" s="106"/>
      <c r="AA849" s="106"/>
      <c r="AB849" s="106"/>
      <c r="AC849" s="106"/>
      <c r="AD849" s="106"/>
      <c r="AE849" s="110"/>
      <c r="AF849" s="110"/>
      <c r="AG849" s="110"/>
    </row>
    <row r="850">
      <c r="A850" s="106"/>
      <c r="B850" s="127">
        <f t="shared" si="4"/>
        <v>847</v>
      </c>
      <c r="C850" s="409" t="s">
        <v>1320</v>
      </c>
      <c r="D850" s="116"/>
      <c r="E850" s="425"/>
      <c r="F850" s="230"/>
      <c r="G850" s="130" t="s">
        <v>456</v>
      </c>
      <c r="H850" s="223"/>
      <c r="I850" s="294"/>
      <c r="J850" s="285"/>
      <c r="K850" s="132" t="s">
        <v>173</v>
      </c>
      <c r="L850" s="132" t="s">
        <v>173</v>
      </c>
      <c r="M850" s="294"/>
      <c r="N850" s="226"/>
      <c r="O850" s="226"/>
      <c r="P850" s="227"/>
      <c r="Q850" s="228"/>
      <c r="R850" s="228"/>
      <c r="S850" s="137"/>
      <c r="T850" s="137"/>
      <c r="U850" s="137"/>
      <c r="V850" s="106"/>
      <c r="W850" s="106"/>
      <c r="X850" s="106"/>
      <c r="Y850" s="106"/>
      <c r="Z850" s="106"/>
      <c r="AA850" s="106"/>
      <c r="AB850" s="106"/>
      <c r="AC850" s="106"/>
      <c r="AD850" s="106"/>
      <c r="AE850" s="110"/>
      <c r="AF850" s="110"/>
      <c r="AG850" s="110"/>
    </row>
    <row r="851">
      <c r="A851" s="106"/>
      <c r="B851" s="127">
        <f t="shared" si="4"/>
        <v>848</v>
      </c>
      <c r="C851" s="409" t="s">
        <v>1320</v>
      </c>
      <c r="D851" s="116"/>
      <c r="E851" s="425"/>
      <c r="F851" s="230"/>
      <c r="G851" s="130" t="s">
        <v>1350</v>
      </c>
      <c r="H851" s="223"/>
      <c r="I851" s="294"/>
      <c r="J851" s="285"/>
      <c r="K851" s="132" t="s">
        <v>173</v>
      </c>
      <c r="L851" s="132" t="s">
        <v>173</v>
      </c>
      <c r="M851" s="294"/>
      <c r="N851" s="226"/>
      <c r="O851" s="226"/>
      <c r="P851" s="227"/>
      <c r="Q851" s="228"/>
      <c r="R851" s="228"/>
      <c r="S851" s="137"/>
      <c r="T851" s="137"/>
      <c r="U851" s="137"/>
      <c r="V851" s="106"/>
      <c r="W851" s="106"/>
      <c r="X851" s="106"/>
      <c r="Y851" s="106"/>
      <c r="Z851" s="106"/>
      <c r="AA851" s="106"/>
      <c r="AB851" s="106"/>
      <c r="AC851" s="106"/>
      <c r="AD851" s="106"/>
      <c r="AE851" s="110"/>
      <c r="AF851" s="110"/>
      <c r="AG851" s="110"/>
    </row>
    <row r="852">
      <c r="A852" s="106"/>
      <c r="B852" s="127">
        <f t="shared" si="4"/>
        <v>849</v>
      </c>
      <c r="C852" s="409" t="s">
        <v>1320</v>
      </c>
      <c r="D852" s="116"/>
      <c r="E852" s="425"/>
      <c r="F852" s="230"/>
      <c r="G852" s="130" t="s">
        <v>1351</v>
      </c>
      <c r="H852" s="223"/>
      <c r="I852" s="294"/>
      <c r="J852" s="285"/>
      <c r="K852" s="132" t="s">
        <v>173</v>
      </c>
      <c r="L852" s="132" t="s">
        <v>173</v>
      </c>
      <c r="M852" s="294"/>
      <c r="N852" s="226"/>
      <c r="O852" s="226"/>
      <c r="P852" s="227"/>
      <c r="Q852" s="228"/>
      <c r="R852" s="228"/>
      <c r="S852" s="137"/>
      <c r="T852" s="137"/>
      <c r="U852" s="137"/>
      <c r="V852" s="106"/>
      <c r="W852" s="106"/>
      <c r="X852" s="106"/>
      <c r="Y852" s="106"/>
      <c r="Z852" s="106"/>
      <c r="AA852" s="106"/>
      <c r="AB852" s="106"/>
      <c r="AC852" s="106"/>
      <c r="AD852" s="106"/>
      <c r="AE852" s="110"/>
      <c r="AF852" s="110"/>
      <c r="AG852" s="110"/>
    </row>
    <row r="853">
      <c r="A853" s="106"/>
      <c r="B853" s="127">
        <f t="shared" si="4"/>
        <v>850</v>
      </c>
      <c r="C853" s="409" t="s">
        <v>1320</v>
      </c>
      <c r="D853" s="116"/>
      <c r="E853" s="425"/>
      <c r="F853" s="230"/>
      <c r="G853" s="130" t="s">
        <v>1352</v>
      </c>
      <c r="H853" s="223"/>
      <c r="I853" s="294"/>
      <c r="J853" s="285"/>
      <c r="K853" s="132" t="s">
        <v>1103</v>
      </c>
      <c r="L853" s="132" t="s">
        <v>1353</v>
      </c>
      <c r="M853" s="294"/>
      <c r="N853" s="226"/>
      <c r="O853" s="226"/>
      <c r="P853" s="227"/>
      <c r="Q853" s="228"/>
      <c r="R853" s="228"/>
      <c r="S853" s="137"/>
      <c r="T853" s="137"/>
      <c r="U853" s="137"/>
      <c r="V853" s="106"/>
      <c r="W853" s="106"/>
      <c r="X853" s="106"/>
      <c r="Y853" s="106"/>
      <c r="Z853" s="106"/>
      <c r="AA853" s="106"/>
      <c r="AB853" s="106"/>
      <c r="AC853" s="106"/>
      <c r="AD853" s="106"/>
      <c r="AE853" s="110"/>
      <c r="AF853" s="110"/>
      <c r="AG853" s="110"/>
    </row>
    <row r="854">
      <c r="A854" s="106"/>
      <c r="B854" s="127">
        <f t="shared" si="4"/>
        <v>851</v>
      </c>
      <c r="C854" s="409" t="s">
        <v>1320</v>
      </c>
      <c r="D854" s="116"/>
      <c r="E854" s="425"/>
      <c r="F854" s="246" t="s">
        <v>1345</v>
      </c>
      <c r="G854" s="130" t="s">
        <v>1341</v>
      </c>
      <c r="H854" s="223"/>
      <c r="I854" s="294"/>
      <c r="J854" s="285"/>
      <c r="K854" s="132" t="s">
        <v>1346</v>
      </c>
      <c r="L854" s="132" t="s">
        <v>1347</v>
      </c>
      <c r="M854" s="294"/>
      <c r="N854" s="226"/>
      <c r="O854" s="226"/>
      <c r="P854" s="227"/>
      <c r="Q854" s="228"/>
      <c r="R854" s="228"/>
      <c r="S854" s="137"/>
      <c r="T854" s="137"/>
      <c r="U854" s="137"/>
      <c r="V854" s="106"/>
      <c r="W854" s="106"/>
      <c r="X854" s="106"/>
      <c r="Y854" s="106"/>
      <c r="Z854" s="106"/>
      <c r="AA854" s="106"/>
      <c r="AB854" s="106"/>
      <c r="AC854" s="106"/>
      <c r="AD854" s="106"/>
      <c r="AE854" s="110"/>
      <c r="AF854" s="110"/>
      <c r="AG854" s="110"/>
    </row>
    <row r="855">
      <c r="A855" s="106"/>
      <c r="B855" s="127">
        <f t="shared" si="4"/>
        <v>852</v>
      </c>
      <c r="C855" s="409" t="s">
        <v>1320</v>
      </c>
      <c r="D855" s="116"/>
      <c r="E855" s="425"/>
      <c r="F855" s="230"/>
      <c r="G855" s="130" t="s">
        <v>1336</v>
      </c>
      <c r="H855" s="223"/>
      <c r="I855" s="294"/>
      <c r="J855" s="285"/>
      <c r="K855" s="132" t="s">
        <v>173</v>
      </c>
      <c r="L855" s="132" t="s">
        <v>173</v>
      </c>
      <c r="M855" s="294"/>
      <c r="N855" s="226"/>
      <c r="O855" s="226"/>
      <c r="P855" s="227"/>
      <c r="Q855" s="228"/>
      <c r="R855" s="228"/>
      <c r="S855" s="137"/>
      <c r="T855" s="137"/>
      <c r="U855" s="137"/>
      <c r="V855" s="106"/>
      <c r="W855" s="106"/>
      <c r="X855" s="106"/>
      <c r="Y855" s="106"/>
      <c r="Z855" s="106"/>
      <c r="AA855" s="106"/>
      <c r="AB855" s="106"/>
      <c r="AC855" s="106"/>
      <c r="AD855" s="106"/>
      <c r="AE855" s="110"/>
      <c r="AF855" s="110"/>
      <c r="AG855" s="110"/>
    </row>
    <row r="856">
      <c r="A856" s="106"/>
      <c r="B856" s="127">
        <f t="shared" si="4"/>
        <v>853</v>
      </c>
      <c r="C856" s="409" t="s">
        <v>1320</v>
      </c>
      <c r="D856" s="116"/>
      <c r="E856" s="425"/>
      <c r="F856" s="230"/>
      <c r="G856" s="130" t="s">
        <v>1349</v>
      </c>
      <c r="H856" s="223"/>
      <c r="I856" s="294"/>
      <c r="J856" s="285"/>
      <c r="K856" s="132" t="s">
        <v>173</v>
      </c>
      <c r="L856" s="132" t="s">
        <v>173</v>
      </c>
      <c r="M856" s="294"/>
      <c r="N856" s="226"/>
      <c r="O856" s="226"/>
      <c r="P856" s="227"/>
      <c r="Q856" s="228"/>
      <c r="R856" s="228"/>
      <c r="S856" s="137"/>
      <c r="T856" s="137"/>
      <c r="U856" s="137"/>
      <c r="V856" s="106"/>
      <c r="W856" s="106"/>
      <c r="X856" s="106"/>
      <c r="Y856" s="106"/>
      <c r="Z856" s="106"/>
      <c r="AA856" s="106"/>
      <c r="AB856" s="106"/>
      <c r="AC856" s="106"/>
      <c r="AD856" s="106"/>
      <c r="AE856" s="110"/>
      <c r="AF856" s="110"/>
      <c r="AG856" s="110"/>
    </row>
    <row r="857">
      <c r="A857" s="106"/>
      <c r="B857" s="127">
        <f t="shared" si="4"/>
        <v>854</v>
      </c>
      <c r="C857" s="409" t="s">
        <v>1320</v>
      </c>
      <c r="D857" s="116"/>
      <c r="E857" s="425"/>
      <c r="F857" s="230"/>
      <c r="G857" s="130" t="s">
        <v>1350</v>
      </c>
      <c r="H857" s="223"/>
      <c r="I857" s="294"/>
      <c r="J857" s="285"/>
      <c r="K857" s="132" t="s">
        <v>173</v>
      </c>
      <c r="L857" s="132" t="s">
        <v>173</v>
      </c>
      <c r="M857" s="294"/>
      <c r="N857" s="226"/>
      <c r="O857" s="226"/>
      <c r="P857" s="227"/>
      <c r="Q857" s="228"/>
      <c r="R857" s="228"/>
      <c r="S857" s="137"/>
      <c r="T857" s="137"/>
      <c r="U857" s="137"/>
      <c r="V857" s="106"/>
      <c r="W857" s="106"/>
      <c r="X857" s="106"/>
      <c r="Y857" s="106"/>
      <c r="Z857" s="106"/>
      <c r="AA857" s="106"/>
      <c r="AB857" s="106"/>
      <c r="AC857" s="106"/>
      <c r="AD857" s="106"/>
      <c r="AE857" s="110"/>
      <c r="AF857" s="110"/>
      <c r="AG857" s="110"/>
    </row>
    <row r="858">
      <c r="A858" s="106"/>
      <c r="B858" s="127">
        <f t="shared" si="4"/>
        <v>855</v>
      </c>
      <c r="C858" s="409" t="s">
        <v>1320</v>
      </c>
      <c r="D858" s="116"/>
      <c r="E858" s="425"/>
      <c r="F858" s="230"/>
      <c r="G858" s="130" t="s">
        <v>1351</v>
      </c>
      <c r="H858" s="223"/>
      <c r="I858" s="294"/>
      <c r="J858" s="285"/>
      <c r="K858" s="132" t="s">
        <v>173</v>
      </c>
      <c r="L858" s="132" t="s">
        <v>173</v>
      </c>
      <c r="M858" s="294"/>
      <c r="N858" s="226"/>
      <c r="O858" s="226"/>
      <c r="P858" s="227"/>
      <c r="Q858" s="228"/>
      <c r="R858" s="228"/>
      <c r="S858" s="137"/>
      <c r="T858" s="137"/>
      <c r="U858" s="137"/>
      <c r="V858" s="106"/>
      <c r="W858" s="106"/>
      <c r="X858" s="106"/>
      <c r="Y858" s="106"/>
      <c r="Z858" s="106"/>
      <c r="AA858" s="106"/>
      <c r="AB858" s="106"/>
      <c r="AC858" s="106"/>
      <c r="AD858" s="106"/>
      <c r="AE858" s="110"/>
      <c r="AF858" s="110"/>
      <c r="AG858" s="110"/>
    </row>
    <row r="859">
      <c r="A859" s="106"/>
      <c r="B859" s="127">
        <f t="shared" si="4"/>
        <v>856</v>
      </c>
      <c r="C859" s="409" t="s">
        <v>1320</v>
      </c>
      <c r="D859" s="116"/>
      <c r="E859" s="426"/>
      <c r="F859" s="239"/>
      <c r="G859" s="130" t="s">
        <v>1352</v>
      </c>
      <c r="H859" s="223"/>
      <c r="I859" s="294"/>
      <c r="J859" s="285"/>
      <c r="K859" s="132" t="s">
        <v>1103</v>
      </c>
      <c r="L859" s="132" t="s">
        <v>1353</v>
      </c>
      <c r="M859" s="294"/>
      <c r="N859" s="226"/>
      <c r="O859" s="226"/>
      <c r="P859" s="227"/>
      <c r="Q859" s="228"/>
      <c r="R859" s="228"/>
      <c r="S859" s="137"/>
      <c r="T859" s="137"/>
      <c r="U859" s="137"/>
      <c r="V859" s="106"/>
      <c r="W859" s="106"/>
      <c r="X859" s="106"/>
      <c r="Y859" s="106"/>
      <c r="Z859" s="106"/>
      <c r="AA859" s="106"/>
      <c r="AB859" s="106"/>
      <c r="AC859" s="106"/>
      <c r="AD859" s="106"/>
      <c r="AE859" s="110"/>
      <c r="AF859" s="110"/>
      <c r="AG859" s="110"/>
    </row>
    <row r="860">
      <c r="A860" s="106"/>
      <c r="B860" s="127">
        <f t="shared" si="4"/>
        <v>857</v>
      </c>
      <c r="C860" s="409" t="s">
        <v>1320</v>
      </c>
      <c r="D860" s="415" t="s">
        <v>1354</v>
      </c>
      <c r="E860" s="242" t="s">
        <v>590</v>
      </c>
      <c r="F860" s="239"/>
      <c r="G860" s="223"/>
      <c r="H860" s="223"/>
      <c r="I860" s="294"/>
      <c r="J860" s="285"/>
      <c r="K860" s="223" t="s">
        <v>1355</v>
      </c>
      <c r="L860" s="223" t="s">
        <v>1356</v>
      </c>
      <c r="M860" s="294"/>
      <c r="N860" s="226" t="s">
        <v>81</v>
      </c>
      <c r="O860" s="226" t="s">
        <v>81</v>
      </c>
      <c r="P860" s="227" t="s">
        <v>81</v>
      </c>
      <c r="Q860" s="228" t="s">
        <v>81</v>
      </c>
      <c r="R860" s="228" t="s">
        <v>81</v>
      </c>
      <c r="S860" s="137"/>
      <c r="T860" s="137"/>
      <c r="U860" s="137"/>
      <c r="V860" s="106"/>
      <c r="W860" s="106"/>
      <c r="X860" s="106"/>
      <c r="Y860" s="106"/>
      <c r="Z860" s="106"/>
      <c r="AA860" s="106"/>
      <c r="AB860" s="106"/>
      <c r="AC860" s="106"/>
      <c r="AD860" s="106"/>
      <c r="AE860" s="110"/>
      <c r="AF860" s="110"/>
      <c r="AG860" s="110"/>
    </row>
    <row r="861">
      <c r="A861" s="106"/>
      <c r="B861" s="127">
        <f t="shared" si="4"/>
        <v>858</v>
      </c>
      <c r="C861" s="409" t="s">
        <v>1320</v>
      </c>
      <c r="D861" s="423"/>
      <c r="E861" s="222" t="s">
        <v>604</v>
      </c>
      <c r="F861" s="233"/>
      <c r="G861" s="223"/>
      <c r="H861" s="223"/>
      <c r="I861" s="294"/>
      <c r="J861" s="285"/>
      <c r="K861" s="132" t="s">
        <v>173</v>
      </c>
      <c r="L861" s="132" t="s">
        <v>173</v>
      </c>
      <c r="M861" s="294"/>
      <c r="N861" s="226" t="s">
        <v>81</v>
      </c>
      <c r="O861" s="226" t="s">
        <v>81</v>
      </c>
      <c r="P861" s="227" t="s">
        <v>81</v>
      </c>
      <c r="Q861" s="228" t="s">
        <v>81</v>
      </c>
      <c r="R861" s="228" t="s">
        <v>81</v>
      </c>
      <c r="S861" s="137"/>
      <c r="T861" s="137"/>
      <c r="U861" s="137"/>
      <c r="V861" s="106"/>
      <c r="W861" s="106"/>
      <c r="X861" s="106"/>
      <c r="Y861" s="106"/>
      <c r="Z861" s="106"/>
      <c r="AA861" s="106"/>
      <c r="AB861" s="106"/>
      <c r="AC861" s="106"/>
      <c r="AD861" s="106"/>
      <c r="AE861" s="110"/>
      <c r="AF861" s="110"/>
      <c r="AG861" s="110"/>
    </row>
    <row r="862">
      <c r="A862" s="106"/>
      <c r="B862" s="127">
        <f t="shared" si="4"/>
        <v>859</v>
      </c>
      <c r="C862" s="409" t="s">
        <v>1320</v>
      </c>
      <c r="D862" s="423"/>
      <c r="E862" s="235" t="s">
        <v>1324</v>
      </c>
      <c r="F862" s="233"/>
      <c r="G862" s="223"/>
      <c r="H862" s="223"/>
      <c r="I862" s="294"/>
      <c r="J862" s="285"/>
      <c r="K862" s="132" t="s">
        <v>173</v>
      </c>
      <c r="L862" s="132" t="s">
        <v>173</v>
      </c>
      <c r="M862" s="294"/>
      <c r="N862" s="226" t="s">
        <v>81</v>
      </c>
      <c r="O862" s="226" t="s">
        <v>81</v>
      </c>
      <c r="P862" s="227" t="s">
        <v>81</v>
      </c>
      <c r="Q862" s="228" t="s">
        <v>81</v>
      </c>
      <c r="R862" s="228" t="s">
        <v>81</v>
      </c>
      <c r="S862" s="137"/>
      <c r="T862" s="137"/>
      <c r="U862" s="137"/>
      <c r="V862" s="106"/>
      <c r="W862" s="106"/>
      <c r="X862" s="106"/>
      <c r="Y862" s="106"/>
      <c r="Z862" s="106"/>
      <c r="AA862" s="106"/>
      <c r="AB862" s="106"/>
      <c r="AC862" s="106"/>
      <c r="AD862" s="106"/>
      <c r="AE862" s="110"/>
      <c r="AF862" s="110"/>
      <c r="AG862" s="110"/>
    </row>
    <row r="863">
      <c r="A863" s="106"/>
      <c r="B863" s="127">
        <f t="shared" si="4"/>
        <v>860</v>
      </c>
      <c r="C863" s="409" t="s">
        <v>1320</v>
      </c>
      <c r="D863" s="423"/>
      <c r="E863" s="235" t="s">
        <v>1325</v>
      </c>
      <c r="F863" s="330"/>
      <c r="G863" s="223"/>
      <c r="H863" s="223"/>
      <c r="I863" s="294"/>
      <c r="J863" s="285"/>
      <c r="K863" s="223" t="s">
        <v>1326</v>
      </c>
      <c r="L863" s="223" t="s">
        <v>1327</v>
      </c>
      <c r="M863" s="294"/>
      <c r="N863" s="226" t="s">
        <v>81</v>
      </c>
      <c r="O863" s="226" t="s">
        <v>81</v>
      </c>
      <c r="P863" s="227" t="s">
        <v>81</v>
      </c>
      <c r="Q863" s="228" t="s">
        <v>81</v>
      </c>
      <c r="R863" s="228" t="s">
        <v>81</v>
      </c>
      <c r="S863" s="137"/>
      <c r="T863" s="137"/>
      <c r="U863" s="137"/>
      <c r="V863" s="106"/>
      <c r="W863" s="106"/>
      <c r="X863" s="106"/>
      <c r="Y863" s="106"/>
      <c r="Z863" s="106"/>
      <c r="AA863" s="106"/>
      <c r="AB863" s="106"/>
      <c r="AC863" s="106"/>
      <c r="AD863" s="106"/>
      <c r="AE863" s="110"/>
      <c r="AF863" s="110"/>
      <c r="AG863" s="110"/>
    </row>
    <row r="864">
      <c r="A864" s="106"/>
      <c r="B864" s="127">
        <f t="shared" si="4"/>
        <v>861</v>
      </c>
      <c r="C864" s="409" t="s">
        <v>1320</v>
      </c>
      <c r="D864" s="423"/>
      <c r="E864" s="275"/>
      <c r="F864" s="222" t="s">
        <v>1357</v>
      </c>
      <c r="G864" s="223"/>
      <c r="H864" s="223"/>
      <c r="I864" s="294"/>
      <c r="J864" s="285"/>
      <c r="K864" s="223" t="s">
        <v>766</v>
      </c>
      <c r="L864" s="223" t="s">
        <v>170</v>
      </c>
      <c r="M864" s="294"/>
      <c r="N864" s="226" t="s">
        <v>81</v>
      </c>
      <c r="O864" s="226" t="s">
        <v>81</v>
      </c>
      <c r="P864" s="227" t="s">
        <v>81</v>
      </c>
      <c r="Q864" s="228" t="s">
        <v>81</v>
      </c>
      <c r="R864" s="228" t="s">
        <v>81</v>
      </c>
      <c r="S864" s="137"/>
      <c r="T864" s="137"/>
      <c r="U864" s="137"/>
      <c r="V864" s="106"/>
      <c r="W864" s="106"/>
      <c r="X864" s="106"/>
      <c r="Y864" s="106"/>
      <c r="Z864" s="106"/>
      <c r="AA864" s="106"/>
      <c r="AB864" s="106"/>
      <c r="AC864" s="106"/>
      <c r="AD864" s="106"/>
      <c r="AE864" s="110"/>
      <c r="AF864" s="110"/>
      <c r="AG864" s="110"/>
    </row>
    <row r="865">
      <c r="A865" s="106"/>
      <c r="B865" s="127">
        <f t="shared" si="4"/>
        <v>862</v>
      </c>
      <c r="C865" s="409" t="s">
        <v>1320</v>
      </c>
      <c r="D865" s="423"/>
      <c r="E865" s="275"/>
      <c r="F865" s="222" t="s">
        <v>1358</v>
      </c>
      <c r="G865" s="223"/>
      <c r="H865" s="223"/>
      <c r="I865" s="294"/>
      <c r="J865" s="285"/>
      <c r="K865" s="132" t="s">
        <v>173</v>
      </c>
      <c r="L865" s="132" t="s">
        <v>173</v>
      </c>
      <c r="M865" s="294"/>
      <c r="N865" s="226" t="s">
        <v>81</v>
      </c>
      <c r="O865" s="226" t="s">
        <v>81</v>
      </c>
      <c r="P865" s="227" t="s">
        <v>81</v>
      </c>
      <c r="Q865" s="228" t="s">
        <v>81</v>
      </c>
      <c r="R865" s="228" t="s">
        <v>81</v>
      </c>
      <c r="S865" s="137"/>
      <c r="T865" s="137"/>
      <c r="U865" s="137"/>
      <c r="V865" s="106"/>
      <c r="W865" s="106"/>
      <c r="X865" s="106"/>
      <c r="Y865" s="106"/>
      <c r="Z865" s="106"/>
      <c r="AA865" s="106"/>
      <c r="AB865" s="106"/>
      <c r="AC865" s="106"/>
      <c r="AD865" s="106"/>
      <c r="AE865" s="110"/>
      <c r="AF865" s="110"/>
      <c r="AG865" s="110"/>
    </row>
    <row r="866">
      <c r="A866" s="106"/>
      <c r="B866" s="127">
        <f t="shared" si="4"/>
        <v>863</v>
      </c>
      <c r="C866" s="409" t="s">
        <v>1320</v>
      </c>
      <c r="D866" s="423"/>
      <c r="E866" s="275"/>
      <c r="F866" s="222" t="s">
        <v>1359</v>
      </c>
      <c r="G866" s="223"/>
      <c r="H866" s="223"/>
      <c r="I866" s="294"/>
      <c r="J866" s="285"/>
      <c r="K866" s="132" t="s">
        <v>173</v>
      </c>
      <c r="L866" s="132" t="s">
        <v>173</v>
      </c>
      <c r="M866" s="294"/>
      <c r="N866" s="226" t="s">
        <v>81</v>
      </c>
      <c r="O866" s="226" t="s">
        <v>81</v>
      </c>
      <c r="P866" s="227" t="s">
        <v>81</v>
      </c>
      <c r="Q866" s="228" t="s">
        <v>81</v>
      </c>
      <c r="R866" s="228" t="s">
        <v>81</v>
      </c>
      <c r="S866" s="137"/>
      <c r="T866" s="137"/>
      <c r="U866" s="137"/>
      <c r="V866" s="106"/>
      <c r="W866" s="106"/>
      <c r="X866" s="106"/>
      <c r="Y866" s="106"/>
      <c r="Z866" s="106"/>
      <c r="AA866" s="106"/>
      <c r="AB866" s="106"/>
      <c r="AC866" s="106"/>
      <c r="AD866" s="106"/>
      <c r="AE866" s="110"/>
      <c r="AF866" s="110"/>
      <c r="AG866" s="110"/>
    </row>
    <row r="867">
      <c r="A867" s="106"/>
      <c r="B867" s="127">
        <f t="shared" si="4"/>
        <v>864</v>
      </c>
      <c r="C867" s="409" t="s">
        <v>1320</v>
      </c>
      <c r="D867" s="423"/>
      <c r="E867" s="275"/>
      <c r="F867" s="222" t="s">
        <v>1360</v>
      </c>
      <c r="G867" s="223"/>
      <c r="H867" s="223"/>
      <c r="I867" s="294"/>
      <c r="J867" s="285"/>
      <c r="K867" s="132" t="s">
        <v>173</v>
      </c>
      <c r="L867" s="132" t="s">
        <v>173</v>
      </c>
      <c r="M867" s="294"/>
      <c r="N867" s="226" t="s">
        <v>81</v>
      </c>
      <c r="O867" s="226" t="s">
        <v>81</v>
      </c>
      <c r="P867" s="227" t="s">
        <v>81</v>
      </c>
      <c r="Q867" s="228" t="s">
        <v>81</v>
      </c>
      <c r="R867" s="228" t="s">
        <v>81</v>
      </c>
      <c r="S867" s="137"/>
      <c r="T867" s="137"/>
      <c r="U867" s="137"/>
      <c r="V867" s="106"/>
      <c r="W867" s="106"/>
      <c r="X867" s="106"/>
      <c r="Y867" s="106"/>
      <c r="Z867" s="106"/>
      <c r="AA867" s="106"/>
      <c r="AB867" s="106"/>
      <c r="AC867" s="106"/>
      <c r="AD867" s="106"/>
      <c r="AE867" s="110"/>
      <c r="AF867" s="110"/>
      <c r="AG867" s="110"/>
    </row>
    <row r="868">
      <c r="A868" s="106"/>
      <c r="B868" s="127">
        <f t="shared" si="4"/>
        <v>865</v>
      </c>
      <c r="C868" s="409" t="s">
        <v>1320</v>
      </c>
      <c r="D868" s="423"/>
      <c r="E868" s="275"/>
      <c r="F868" s="222" t="s">
        <v>1361</v>
      </c>
      <c r="G868" s="223"/>
      <c r="H868" s="223"/>
      <c r="I868" s="294"/>
      <c r="J868" s="285"/>
      <c r="K868" s="132" t="s">
        <v>173</v>
      </c>
      <c r="L868" s="132" t="s">
        <v>173</v>
      </c>
      <c r="M868" s="294"/>
      <c r="N868" s="226" t="s">
        <v>81</v>
      </c>
      <c r="O868" s="226" t="s">
        <v>81</v>
      </c>
      <c r="P868" s="227" t="s">
        <v>81</v>
      </c>
      <c r="Q868" s="228" t="s">
        <v>81</v>
      </c>
      <c r="R868" s="228" t="s">
        <v>81</v>
      </c>
      <c r="S868" s="137"/>
      <c r="T868" s="137"/>
      <c r="U868" s="137"/>
      <c r="V868" s="106"/>
      <c r="W868" s="106"/>
      <c r="X868" s="106"/>
      <c r="Y868" s="106"/>
      <c r="Z868" s="106"/>
      <c r="AA868" s="106"/>
      <c r="AB868" s="106"/>
      <c r="AC868" s="106"/>
      <c r="AD868" s="106"/>
      <c r="AE868" s="110"/>
      <c r="AF868" s="110"/>
      <c r="AG868" s="110"/>
    </row>
    <row r="869">
      <c r="A869" s="106"/>
      <c r="B869" s="127">
        <f t="shared" si="4"/>
        <v>866</v>
      </c>
      <c r="C869" s="409" t="s">
        <v>1320</v>
      </c>
      <c r="D869" s="423"/>
      <c r="E869" s="275"/>
      <c r="F869" s="222" t="s">
        <v>1362</v>
      </c>
      <c r="G869" s="223"/>
      <c r="H869" s="223"/>
      <c r="I869" s="294"/>
      <c r="J869" s="285"/>
      <c r="K869" s="132" t="s">
        <v>173</v>
      </c>
      <c r="L869" s="132" t="s">
        <v>173</v>
      </c>
      <c r="M869" s="294"/>
      <c r="N869" s="226" t="s">
        <v>81</v>
      </c>
      <c r="O869" s="226" t="s">
        <v>81</v>
      </c>
      <c r="P869" s="227" t="s">
        <v>81</v>
      </c>
      <c r="Q869" s="228" t="s">
        <v>81</v>
      </c>
      <c r="R869" s="228" t="s">
        <v>81</v>
      </c>
      <c r="S869" s="137"/>
      <c r="T869" s="137"/>
      <c r="U869" s="137"/>
      <c r="V869" s="106"/>
      <c r="W869" s="106"/>
      <c r="X869" s="106"/>
      <c r="Y869" s="106"/>
      <c r="Z869" s="106"/>
      <c r="AA869" s="106"/>
      <c r="AB869" s="106"/>
      <c r="AC869" s="106"/>
      <c r="AD869" s="106"/>
      <c r="AE869" s="110"/>
      <c r="AF869" s="110"/>
      <c r="AG869" s="110"/>
    </row>
    <row r="870">
      <c r="A870" s="106"/>
      <c r="B870" s="127">
        <f t="shared" si="4"/>
        <v>867</v>
      </c>
      <c r="C870" s="409" t="s">
        <v>1320</v>
      </c>
      <c r="D870" s="423"/>
      <c r="E870" s="275"/>
      <c r="F870" s="222" t="s">
        <v>1363</v>
      </c>
      <c r="G870" s="223"/>
      <c r="H870" s="223"/>
      <c r="I870" s="294"/>
      <c r="J870" s="285"/>
      <c r="K870" s="132" t="s">
        <v>173</v>
      </c>
      <c r="L870" s="132" t="s">
        <v>173</v>
      </c>
      <c r="M870" s="294"/>
      <c r="N870" s="226" t="s">
        <v>81</v>
      </c>
      <c r="O870" s="226" t="s">
        <v>81</v>
      </c>
      <c r="P870" s="227" t="s">
        <v>81</v>
      </c>
      <c r="Q870" s="228" t="s">
        <v>81</v>
      </c>
      <c r="R870" s="228" t="s">
        <v>81</v>
      </c>
      <c r="S870" s="137"/>
      <c r="T870" s="137"/>
      <c r="U870" s="137"/>
      <c r="V870" s="106"/>
      <c r="W870" s="106"/>
      <c r="X870" s="106"/>
      <c r="Y870" s="106"/>
      <c r="Z870" s="106"/>
      <c r="AA870" s="106"/>
      <c r="AB870" s="106"/>
      <c r="AC870" s="106"/>
      <c r="AD870" s="106"/>
      <c r="AE870" s="110"/>
      <c r="AF870" s="110"/>
      <c r="AG870" s="110"/>
    </row>
    <row r="871">
      <c r="A871" s="106"/>
      <c r="B871" s="127">
        <f t="shared" si="4"/>
        <v>868</v>
      </c>
      <c r="C871" s="409" t="s">
        <v>1320</v>
      </c>
      <c r="D871" s="423"/>
      <c r="E871" s="275"/>
      <c r="F871" s="222" t="s">
        <v>1364</v>
      </c>
      <c r="G871" s="223"/>
      <c r="H871" s="223"/>
      <c r="I871" s="294"/>
      <c r="J871" s="285"/>
      <c r="K871" s="132" t="s">
        <v>173</v>
      </c>
      <c r="L871" s="132" t="s">
        <v>173</v>
      </c>
      <c r="M871" s="294"/>
      <c r="N871" s="226" t="s">
        <v>81</v>
      </c>
      <c r="O871" s="226" t="s">
        <v>81</v>
      </c>
      <c r="P871" s="227" t="s">
        <v>81</v>
      </c>
      <c r="Q871" s="228" t="s">
        <v>81</v>
      </c>
      <c r="R871" s="228" t="s">
        <v>81</v>
      </c>
      <c r="S871" s="137"/>
      <c r="T871" s="137"/>
      <c r="U871" s="137"/>
      <c r="V871" s="106"/>
      <c r="W871" s="106"/>
      <c r="X871" s="106"/>
      <c r="Y871" s="106"/>
      <c r="Z871" s="106"/>
      <c r="AA871" s="106"/>
      <c r="AB871" s="106"/>
      <c r="AC871" s="106"/>
      <c r="AD871" s="106"/>
      <c r="AE871" s="110"/>
      <c r="AF871" s="110"/>
      <c r="AG871" s="110"/>
    </row>
    <row r="872">
      <c r="A872" s="106"/>
      <c r="B872" s="127">
        <f t="shared" si="4"/>
        <v>869</v>
      </c>
      <c r="C872" s="409" t="s">
        <v>1320</v>
      </c>
      <c r="D872" s="423"/>
      <c r="E872" s="275"/>
      <c r="F872" s="222" t="s">
        <v>1365</v>
      </c>
      <c r="G872" s="223"/>
      <c r="H872" s="223"/>
      <c r="I872" s="294"/>
      <c r="J872" s="285"/>
      <c r="K872" s="132" t="s">
        <v>173</v>
      </c>
      <c r="L872" s="132" t="s">
        <v>173</v>
      </c>
      <c r="M872" s="294"/>
      <c r="N872" s="226" t="s">
        <v>81</v>
      </c>
      <c r="O872" s="226" t="s">
        <v>81</v>
      </c>
      <c r="P872" s="227" t="s">
        <v>81</v>
      </c>
      <c r="Q872" s="228" t="s">
        <v>81</v>
      </c>
      <c r="R872" s="228" t="s">
        <v>81</v>
      </c>
      <c r="S872" s="137"/>
      <c r="T872" s="137"/>
      <c r="U872" s="137"/>
      <c r="V872" s="106"/>
      <c r="W872" s="106"/>
      <c r="X872" s="106"/>
      <c r="Y872" s="106"/>
      <c r="Z872" s="106"/>
      <c r="AA872" s="106"/>
      <c r="AB872" s="106"/>
      <c r="AC872" s="106"/>
      <c r="AD872" s="106"/>
      <c r="AE872" s="110"/>
      <c r="AF872" s="110"/>
      <c r="AG872" s="110"/>
    </row>
    <row r="873">
      <c r="A873" s="106"/>
      <c r="B873" s="127">
        <f t="shared" si="4"/>
        <v>870</v>
      </c>
      <c r="C873" s="409" t="s">
        <v>1320</v>
      </c>
      <c r="D873" s="423"/>
      <c r="E873" s="275"/>
      <c r="F873" s="222" t="s">
        <v>405</v>
      </c>
      <c r="G873" s="223"/>
      <c r="H873" s="223"/>
      <c r="I873" s="294"/>
      <c r="J873" s="285"/>
      <c r="K873" s="132" t="s">
        <v>173</v>
      </c>
      <c r="L873" s="132" t="s">
        <v>173</v>
      </c>
      <c r="M873" s="294"/>
      <c r="N873" s="226" t="s">
        <v>81</v>
      </c>
      <c r="O873" s="226" t="s">
        <v>81</v>
      </c>
      <c r="P873" s="227" t="s">
        <v>81</v>
      </c>
      <c r="Q873" s="228" t="s">
        <v>81</v>
      </c>
      <c r="R873" s="228" t="s">
        <v>81</v>
      </c>
      <c r="S873" s="137"/>
      <c r="T873" s="137"/>
      <c r="U873" s="137"/>
      <c r="V873" s="106"/>
      <c r="W873" s="106"/>
      <c r="X873" s="106"/>
      <c r="Y873" s="106"/>
      <c r="Z873" s="106"/>
      <c r="AA873" s="106"/>
      <c r="AB873" s="106"/>
      <c r="AC873" s="106"/>
      <c r="AD873" s="106"/>
      <c r="AE873" s="110"/>
      <c r="AF873" s="110"/>
      <c r="AG873" s="110"/>
    </row>
    <row r="874">
      <c r="A874" s="106"/>
      <c r="B874" s="127">
        <f t="shared" si="4"/>
        <v>871</v>
      </c>
      <c r="C874" s="409" t="s">
        <v>1320</v>
      </c>
      <c r="D874" s="423"/>
      <c r="E874" s="275"/>
      <c r="F874" s="222" t="s">
        <v>154</v>
      </c>
      <c r="G874" s="223"/>
      <c r="H874" s="223"/>
      <c r="I874" s="294"/>
      <c r="J874" s="285"/>
      <c r="K874" s="132" t="s">
        <v>173</v>
      </c>
      <c r="L874" s="132" t="s">
        <v>173</v>
      </c>
      <c r="M874" s="294"/>
      <c r="N874" s="226" t="s">
        <v>81</v>
      </c>
      <c r="O874" s="226" t="s">
        <v>81</v>
      </c>
      <c r="P874" s="227" t="s">
        <v>81</v>
      </c>
      <c r="Q874" s="228" t="s">
        <v>81</v>
      </c>
      <c r="R874" s="228" t="s">
        <v>81</v>
      </c>
      <c r="S874" s="137"/>
      <c r="T874" s="137"/>
      <c r="U874" s="137"/>
      <c r="V874" s="106"/>
      <c r="W874" s="106"/>
      <c r="X874" s="106"/>
      <c r="Y874" s="106"/>
      <c r="Z874" s="106"/>
      <c r="AA874" s="106"/>
      <c r="AB874" s="106"/>
      <c r="AC874" s="106"/>
      <c r="AD874" s="106"/>
      <c r="AE874" s="110"/>
      <c r="AF874" s="110"/>
      <c r="AG874" s="110"/>
    </row>
    <row r="875">
      <c r="A875" s="106"/>
      <c r="B875" s="127">
        <f t="shared" si="4"/>
        <v>872</v>
      </c>
      <c r="C875" s="409" t="s">
        <v>1320</v>
      </c>
      <c r="D875" s="423"/>
      <c r="E875" s="275"/>
      <c r="F875" s="222" t="s">
        <v>158</v>
      </c>
      <c r="G875" s="223"/>
      <c r="H875" s="223"/>
      <c r="I875" s="294"/>
      <c r="J875" s="285"/>
      <c r="K875" s="132" t="s">
        <v>173</v>
      </c>
      <c r="L875" s="132" t="s">
        <v>173</v>
      </c>
      <c r="M875" s="294"/>
      <c r="N875" s="226" t="s">
        <v>81</v>
      </c>
      <c r="O875" s="226" t="s">
        <v>81</v>
      </c>
      <c r="P875" s="227" t="s">
        <v>81</v>
      </c>
      <c r="Q875" s="228" t="s">
        <v>81</v>
      </c>
      <c r="R875" s="228" t="s">
        <v>81</v>
      </c>
      <c r="S875" s="137"/>
      <c r="T875" s="137"/>
      <c r="U875" s="137"/>
      <c r="V875" s="106"/>
      <c r="W875" s="106"/>
      <c r="X875" s="106"/>
      <c r="Y875" s="106"/>
      <c r="Z875" s="106"/>
      <c r="AA875" s="106"/>
      <c r="AB875" s="106"/>
      <c r="AC875" s="106"/>
      <c r="AD875" s="106"/>
      <c r="AE875" s="110"/>
      <c r="AF875" s="110"/>
      <c r="AG875" s="110"/>
    </row>
    <row r="876">
      <c r="A876" s="106"/>
      <c r="B876" s="127">
        <f t="shared" si="4"/>
        <v>873</v>
      </c>
      <c r="C876" s="409" t="s">
        <v>1320</v>
      </c>
      <c r="D876" s="423"/>
      <c r="E876" s="275"/>
      <c r="F876" s="222" t="s">
        <v>410</v>
      </c>
      <c r="G876" s="223"/>
      <c r="H876" s="223"/>
      <c r="I876" s="294"/>
      <c r="J876" s="285"/>
      <c r="K876" s="132" t="s">
        <v>173</v>
      </c>
      <c r="L876" s="132" t="s">
        <v>173</v>
      </c>
      <c r="M876" s="294"/>
      <c r="N876" s="226" t="s">
        <v>81</v>
      </c>
      <c r="O876" s="226" t="s">
        <v>81</v>
      </c>
      <c r="P876" s="227" t="s">
        <v>81</v>
      </c>
      <c r="Q876" s="228" t="s">
        <v>81</v>
      </c>
      <c r="R876" s="228" t="s">
        <v>81</v>
      </c>
      <c r="S876" s="137"/>
      <c r="T876" s="137"/>
      <c r="U876" s="137"/>
      <c r="V876" s="106"/>
      <c r="W876" s="106"/>
      <c r="X876" s="106"/>
      <c r="Y876" s="106"/>
      <c r="Z876" s="106"/>
      <c r="AA876" s="106"/>
      <c r="AB876" s="106"/>
      <c r="AC876" s="106"/>
      <c r="AD876" s="106"/>
      <c r="AE876" s="110"/>
      <c r="AF876" s="110"/>
      <c r="AG876" s="110"/>
    </row>
    <row r="877">
      <c r="A877" s="106"/>
      <c r="B877" s="127">
        <f t="shared" si="4"/>
        <v>874</v>
      </c>
      <c r="C877" s="409" t="s">
        <v>1320</v>
      </c>
      <c r="D877" s="423"/>
      <c r="E877" s="275"/>
      <c r="F877" s="222" t="s">
        <v>1366</v>
      </c>
      <c r="G877" s="223"/>
      <c r="H877" s="223"/>
      <c r="I877" s="294"/>
      <c r="J877" s="285"/>
      <c r="K877" s="132" t="s">
        <v>173</v>
      </c>
      <c r="L877" s="132" t="s">
        <v>173</v>
      </c>
      <c r="M877" s="294"/>
      <c r="N877" s="226" t="s">
        <v>81</v>
      </c>
      <c r="O877" s="226" t="s">
        <v>81</v>
      </c>
      <c r="P877" s="227" t="s">
        <v>81</v>
      </c>
      <c r="Q877" s="228" t="s">
        <v>81</v>
      </c>
      <c r="R877" s="228" t="s">
        <v>81</v>
      </c>
      <c r="S877" s="137"/>
      <c r="T877" s="137"/>
      <c r="U877" s="137"/>
      <c r="V877" s="106"/>
      <c r="W877" s="106"/>
      <c r="X877" s="106"/>
      <c r="Y877" s="106"/>
      <c r="Z877" s="106"/>
      <c r="AA877" s="106"/>
      <c r="AB877" s="106"/>
      <c r="AC877" s="106"/>
      <c r="AD877" s="106"/>
      <c r="AE877" s="110"/>
      <c r="AF877" s="110"/>
      <c r="AG877" s="110"/>
    </row>
    <row r="878">
      <c r="A878" s="106"/>
      <c r="B878" s="127">
        <f t="shared" si="4"/>
        <v>875</v>
      </c>
      <c r="C878" s="409" t="s">
        <v>1320</v>
      </c>
      <c r="D878" s="423"/>
      <c r="E878" s="275"/>
      <c r="F878" s="222" t="s">
        <v>408</v>
      </c>
      <c r="G878" s="223"/>
      <c r="H878" s="223"/>
      <c r="I878" s="294"/>
      <c r="J878" s="285"/>
      <c r="K878" s="132" t="s">
        <v>173</v>
      </c>
      <c r="L878" s="132" t="s">
        <v>173</v>
      </c>
      <c r="M878" s="294"/>
      <c r="N878" s="226" t="s">
        <v>81</v>
      </c>
      <c r="O878" s="226" t="s">
        <v>81</v>
      </c>
      <c r="P878" s="227" t="s">
        <v>81</v>
      </c>
      <c r="Q878" s="228" t="s">
        <v>81</v>
      </c>
      <c r="R878" s="228" t="s">
        <v>81</v>
      </c>
      <c r="S878" s="137"/>
      <c r="T878" s="137"/>
      <c r="U878" s="137"/>
      <c r="V878" s="106"/>
      <c r="W878" s="106"/>
      <c r="X878" s="106"/>
      <c r="Y878" s="106"/>
      <c r="Z878" s="106"/>
      <c r="AA878" s="106"/>
      <c r="AB878" s="106"/>
      <c r="AC878" s="106"/>
      <c r="AD878" s="106"/>
      <c r="AE878" s="110"/>
      <c r="AF878" s="110"/>
      <c r="AG878" s="110"/>
    </row>
    <row r="879">
      <c r="A879" s="106"/>
      <c r="B879" s="127">
        <f t="shared" si="4"/>
        <v>876</v>
      </c>
      <c r="C879" s="409" t="s">
        <v>1320</v>
      </c>
      <c r="D879" s="423"/>
      <c r="E879" s="275"/>
      <c r="F879" s="222" t="s">
        <v>1367</v>
      </c>
      <c r="G879" s="223"/>
      <c r="H879" s="223"/>
      <c r="I879" s="294"/>
      <c r="J879" s="285"/>
      <c r="K879" s="132" t="s">
        <v>173</v>
      </c>
      <c r="L879" s="132" t="s">
        <v>173</v>
      </c>
      <c r="M879" s="294"/>
      <c r="N879" s="226" t="s">
        <v>81</v>
      </c>
      <c r="O879" s="226" t="s">
        <v>81</v>
      </c>
      <c r="P879" s="227" t="s">
        <v>81</v>
      </c>
      <c r="Q879" s="228" t="s">
        <v>81</v>
      </c>
      <c r="R879" s="228" t="s">
        <v>81</v>
      </c>
      <c r="S879" s="137"/>
      <c r="T879" s="137"/>
      <c r="U879" s="137"/>
      <c r="V879" s="106"/>
      <c r="W879" s="106"/>
      <c r="X879" s="106"/>
      <c r="Y879" s="106"/>
      <c r="Z879" s="106"/>
      <c r="AA879" s="106"/>
      <c r="AB879" s="106"/>
      <c r="AC879" s="106"/>
      <c r="AD879" s="106"/>
      <c r="AE879" s="110"/>
      <c r="AF879" s="110"/>
      <c r="AG879" s="110"/>
    </row>
    <row r="880">
      <c r="A880" s="106"/>
      <c r="B880" s="127">
        <f t="shared" si="4"/>
        <v>877</v>
      </c>
      <c r="C880" s="409" t="s">
        <v>1320</v>
      </c>
      <c r="D880" s="423"/>
      <c r="E880" s="275"/>
      <c r="F880" s="222" t="s">
        <v>1368</v>
      </c>
      <c r="G880" s="223"/>
      <c r="H880" s="223"/>
      <c r="I880" s="294"/>
      <c r="J880" s="285"/>
      <c r="K880" s="132" t="s">
        <v>173</v>
      </c>
      <c r="L880" s="132" t="s">
        <v>173</v>
      </c>
      <c r="M880" s="294"/>
      <c r="N880" s="226" t="s">
        <v>81</v>
      </c>
      <c r="O880" s="226" t="s">
        <v>81</v>
      </c>
      <c r="P880" s="227" t="s">
        <v>81</v>
      </c>
      <c r="Q880" s="228" t="s">
        <v>81</v>
      </c>
      <c r="R880" s="228" t="s">
        <v>81</v>
      </c>
      <c r="S880" s="137"/>
      <c r="T880" s="137"/>
      <c r="U880" s="137"/>
      <c r="V880" s="106"/>
      <c r="W880" s="106"/>
      <c r="X880" s="106"/>
      <c r="Y880" s="106"/>
      <c r="Z880" s="106"/>
      <c r="AA880" s="106"/>
      <c r="AB880" s="106"/>
      <c r="AC880" s="106"/>
      <c r="AD880" s="106"/>
      <c r="AE880" s="110"/>
      <c r="AF880" s="110"/>
      <c r="AG880" s="110"/>
    </row>
    <row r="881">
      <c r="A881" s="106"/>
      <c r="B881" s="127">
        <f t="shared" si="4"/>
        <v>878</v>
      </c>
      <c r="C881" s="409" t="s">
        <v>1320</v>
      </c>
      <c r="D881" s="423"/>
      <c r="E881" s="275"/>
      <c r="F881" s="222" t="s">
        <v>1369</v>
      </c>
      <c r="G881" s="223"/>
      <c r="H881" s="223"/>
      <c r="I881" s="294"/>
      <c r="J881" s="285"/>
      <c r="K881" s="132" t="s">
        <v>173</v>
      </c>
      <c r="L881" s="132" t="s">
        <v>173</v>
      </c>
      <c r="M881" s="294"/>
      <c r="N881" s="226" t="s">
        <v>81</v>
      </c>
      <c r="O881" s="226" t="s">
        <v>81</v>
      </c>
      <c r="P881" s="227" t="s">
        <v>81</v>
      </c>
      <c r="Q881" s="228" t="s">
        <v>81</v>
      </c>
      <c r="R881" s="228" t="s">
        <v>81</v>
      </c>
      <c r="S881" s="137"/>
      <c r="T881" s="137"/>
      <c r="U881" s="137"/>
      <c r="V881" s="106"/>
      <c r="W881" s="106"/>
      <c r="X881" s="106"/>
      <c r="Y881" s="106"/>
      <c r="Z881" s="106"/>
      <c r="AA881" s="106"/>
      <c r="AB881" s="106"/>
      <c r="AC881" s="106"/>
      <c r="AD881" s="106"/>
      <c r="AE881" s="110"/>
      <c r="AF881" s="110"/>
      <c r="AG881" s="110"/>
    </row>
    <row r="882">
      <c r="A882" s="106"/>
      <c r="B882" s="127">
        <f t="shared" si="4"/>
        <v>879</v>
      </c>
      <c r="C882" s="409" t="s">
        <v>1320</v>
      </c>
      <c r="D882" s="423"/>
      <c r="E882" s="275"/>
      <c r="F882" s="222" t="s">
        <v>1370</v>
      </c>
      <c r="G882" s="223"/>
      <c r="H882" s="223"/>
      <c r="I882" s="294"/>
      <c r="J882" s="285"/>
      <c r="K882" s="132" t="s">
        <v>173</v>
      </c>
      <c r="L882" s="132" t="s">
        <v>173</v>
      </c>
      <c r="M882" s="294"/>
      <c r="N882" s="226" t="s">
        <v>81</v>
      </c>
      <c r="O882" s="226" t="s">
        <v>81</v>
      </c>
      <c r="P882" s="227" t="s">
        <v>81</v>
      </c>
      <c r="Q882" s="228" t="s">
        <v>81</v>
      </c>
      <c r="R882" s="228" t="s">
        <v>81</v>
      </c>
      <c r="S882" s="137"/>
      <c r="T882" s="137"/>
      <c r="U882" s="137"/>
      <c r="V882" s="106"/>
      <c r="W882" s="106"/>
      <c r="X882" s="106"/>
      <c r="Y882" s="106"/>
      <c r="Z882" s="106"/>
      <c r="AA882" s="106"/>
      <c r="AB882" s="106"/>
      <c r="AC882" s="106"/>
      <c r="AD882" s="106"/>
      <c r="AE882" s="110"/>
      <c r="AF882" s="110"/>
      <c r="AG882" s="110"/>
    </row>
    <row r="883">
      <c r="A883" s="106"/>
      <c r="B883" s="127">
        <f t="shared" si="4"/>
        <v>880</v>
      </c>
      <c r="C883" s="409" t="s">
        <v>1320</v>
      </c>
      <c r="D883" s="423"/>
      <c r="E883" s="275"/>
      <c r="F883" s="222" t="s">
        <v>1371</v>
      </c>
      <c r="G883" s="223"/>
      <c r="H883" s="223"/>
      <c r="I883" s="294"/>
      <c r="J883" s="285"/>
      <c r="K883" s="132" t="s">
        <v>173</v>
      </c>
      <c r="L883" s="132" t="s">
        <v>173</v>
      </c>
      <c r="M883" s="294"/>
      <c r="N883" s="226" t="s">
        <v>81</v>
      </c>
      <c r="O883" s="226" t="s">
        <v>81</v>
      </c>
      <c r="P883" s="227" t="s">
        <v>81</v>
      </c>
      <c r="Q883" s="228" t="s">
        <v>81</v>
      </c>
      <c r="R883" s="228" t="s">
        <v>81</v>
      </c>
      <c r="S883" s="137"/>
      <c r="T883" s="137"/>
      <c r="U883" s="137"/>
      <c r="V883" s="106"/>
      <c r="W883" s="106"/>
      <c r="X883" s="106"/>
      <c r="Y883" s="106"/>
      <c r="Z883" s="106"/>
      <c r="AA883" s="106"/>
      <c r="AB883" s="106"/>
      <c r="AC883" s="106"/>
      <c r="AD883" s="106"/>
      <c r="AE883" s="110"/>
      <c r="AF883" s="110"/>
      <c r="AG883" s="110"/>
    </row>
    <row r="884">
      <c r="A884" s="106"/>
      <c r="B884" s="127">
        <f t="shared" si="4"/>
        <v>881</v>
      </c>
      <c r="C884" s="409" t="s">
        <v>1320</v>
      </c>
      <c r="D884" s="423"/>
      <c r="E884" s="275"/>
      <c r="F884" s="222" t="s">
        <v>1372</v>
      </c>
      <c r="G884" s="223"/>
      <c r="H884" s="223"/>
      <c r="I884" s="294"/>
      <c r="J884" s="285"/>
      <c r="K884" s="132" t="s">
        <v>173</v>
      </c>
      <c r="L884" s="132" t="s">
        <v>173</v>
      </c>
      <c r="M884" s="294"/>
      <c r="N884" s="226" t="s">
        <v>81</v>
      </c>
      <c r="O884" s="226" t="s">
        <v>81</v>
      </c>
      <c r="P884" s="227" t="s">
        <v>81</v>
      </c>
      <c r="Q884" s="228" t="s">
        <v>81</v>
      </c>
      <c r="R884" s="228" t="s">
        <v>81</v>
      </c>
      <c r="S884" s="137"/>
      <c r="T884" s="137"/>
      <c r="U884" s="137"/>
      <c r="V884" s="106"/>
      <c r="W884" s="106"/>
      <c r="X884" s="106"/>
      <c r="Y884" s="106"/>
      <c r="Z884" s="106"/>
      <c r="AA884" s="106"/>
      <c r="AB884" s="106"/>
      <c r="AC884" s="106"/>
      <c r="AD884" s="106"/>
      <c r="AE884" s="110"/>
      <c r="AF884" s="110"/>
      <c r="AG884" s="110"/>
    </row>
    <row r="885">
      <c r="A885" s="106"/>
      <c r="B885" s="127">
        <f t="shared" si="4"/>
        <v>882</v>
      </c>
      <c r="C885" s="409" t="s">
        <v>1320</v>
      </c>
      <c r="D885" s="423"/>
      <c r="E885" s="275"/>
      <c r="F885" s="222" t="s">
        <v>1373</v>
      </c>
      <c r="G885" s="223"/>
      <c r="H885" s="223"/>
      <c r="I885" s="294"/>
      <c r="J885" s="285"/>
      <c r="K885" s="132" t="s">
        <v>173</v>
      </c>
      <c r="L885" s="132" t="s">
        <v>173</v>
      </c>
      <c r="M885" s="294"/>
      <c r="N885" s="226" t="s">
        <v>81</v>
      </c>
      <c r="O885" s="226" t="s">
        <v>81</v>
      </c>
      <c r="P885" s="227" t="s">
        <v>81</v>
      </c>
      <c r="Q885" s="228" t="s">
        <v>81</v>
      </c>
      <c r="R885" s="228" t="s">
        <v>81</v>
      </c>
      <c r="S885" s="137"/>
      <c r="T885" s="137"/>
      <c r="U885" s="137"/>
      <c r="V885" s="106"/>
      <c r="W885" s="106"/>
      <c r="X885" s="106"/>
      <c r="Y885" s="106"/>
      <c r="Z885" s="106"/>
      <c r="AA885" s="106"/>
      <c r="AB885" s="106"/>
      <c r="AC885" s="106"/>
      <c r="AD885" s="106"/>
      <c r="AE885" s="110"/>
      <c r="AF885" s="110"/>
      <c r="AG885" s="110"/>
    </row>
    <row r="886">
      <c r="A886" s="106"/>
      <c r="B886" s="127">
        <f t="shared" si="4"/>
        <v>883</v>
      </c>
      <c r="C886" s="409" t="s">
        <v>1320</v>
      </c>
      <c r="D886" s="423"/>
      <c r="E886" s="275"/>
      <c r="F886" s="222" t="s">
        <v>1374</v>
      </c>
      <c r="G886" s="223"/>
      <c r="H886" s="223"/>
      <c r="I886" s="294"/>
      <c r="J886" s="285"/>
      <c r="K886" s="132" t="s">
        <v>173</v>
      </c>
      <c r="L886" s="132" t="s">
        <v>173</v>
      </c>
      <c r="M886" s="294"/>
      <c r="N886" s="226" t="s">
        <v>81</v>
      </c>
      <c r="O886" s="226" t="s">
        <v>81</v>
      </c>
      <c r="P886" s="227" t="s">
        <v>81</v>
      </c>
      <c r="Q886" s="228" t="s">
        <v>81</v>
      </c>
      <c r="R886" s="228" t="s">
        <v>81</v>
      </c>
      <c r="S886" s="137"/>
      <c r="T886" s="137"/>
      <c r="U886" s="137"/>
      <c r="V886" s="106"/>
      <c r="W886" s="106"/>
      <c r="X886" s="106"/>
      <c r="Y886" s="106"/>
      <c r="Z886" s="106"/>
      <c r="AA886" s="106"/>
      <c r="AB886" s="106"/>
      <c r="AC886" s="106"/>
      <c r="AD886" s="106"/>
      <c r="AE886" s="110"/>
      <c r="AF886" s="110"/>
      <c r="AG886" s="110"/>
    </row>
    <row r="887">
      <c r="A887" s="106"/>
      <c r="B887" s="127">
        <f t="shared" si="4"/>
        <v>884</v>
      </c>
      <c r="C887" s="409" t="s">
        <v>1320</v>
      </c>
      <c r="D887" s="423"/>
      <c r="E887" s="277"/>
      <c r="F887" s="222" t="s">
        <v>1375</v>
      </c>
      <c r="G887" s="223"/>
      <c r="H887" s="223"/>
      <c r="I887" s="294"/>
      <c r="J887" s="285"/>
      <c r="K887" s="132" t="s">
        <v>173</v>
      </c>
      <c r="L887" s="132" t="s">
        <v>173</v>
      </c>
      <c r="M887" s="294"/>
      <c r="N887" s="226" t="s">
        <v>81</v>
      </c>
      <c r="O887" s="226" t="s">
        <v>81</v>
      </c>
      <c r="P887" s="227" t="s">
        <v>81</v>
      </c>
      <c r="Q887" s="228" t="s">
        <v>81</v>
      </c>
      <c r="R887" s="228" t="s">
        <v>81</v>
      </c>
      <c r="S887" s="137"/>
      <c r="T887" s="137"/>
      <c r="U887" s="137"/>
      <c r="V887" s="106"/>
      <c r="W887" s="106"/>
      <c r="X887" s="106"/>
      <c r="Y887" s="106"/>
      <c r="Z887" s="106"/>
      <c r="AA887" s="106"/>
      <c r="AB887" s="106"/>
      <c r="AC887" s="106"/>
      <c r="AD887" s="106"/>
      <c r="AE887" s="110"/>
      <c r="AF887" s="110"/>
      <c r="AG887" s="110"/>
    </row>
    <row r="888">
      <c r="A888" s="106"/>
      <c r="B888" s="127">
        <f t="shared" si="4"/>
        <v>885</v>
      </c>
      <c r="C888" s="409" t="s">
        <v>1320</v>
      </c>
      <c r="D888" s="423"/>
      <c r="E888" s="242" t="s">
        <v>249</v>
      </c>
      <c r="F888" s="233"/>
      <c r="G888" s="223"/>
      <c r="H888" s="223"/>
      <c r="I888" s="294"/>
      <c r="J888" s="285"/>
      <c r="K888" s="223" t="s">
        <v>795</v>
      </c>
      <c r="L888" s="223" t="s">
        <v>1328</v>
      </c>
      <c r="M888" s="294"/>
      <c r="N888" s="226" t="s">
        <v>81</v>
      </c>
      <c r="O888" s="226" t="s">
        <v>81</v>
      </c>
      <c r="P888" s="227" t="s">
        <v>81</v>
      </c>
      <c r="Q888" s="228" t="s">
        <v>81</v>
      </c>
      <c r="R888" s="228" t="s">
        <v>81</v>
      </c>
      <c r="S888" s="137"/>
      <c r="T888" s="137"/>
      <c r="U888" s="137"/>
      <c r="V888" s="106"/>
      <c r="W888" s="106"/>
      <c r="X888" s="106"/>
      <c r="Y888" s="106"/>
      <c r="Z888" s="106"/>
      <c r="AA888" s="106"/>
      <c r="AB888" s="106"/>
      <c r="AC888" s="106"/>
      <c r="AD888" s="106"/>
      <c r="AE888" s="110"/>
      <c r="AF888" s="110"/>
      <c r="AG888" s="110"/>
    </row>
    <row r="889">
      <c r="A889" s="106"/>
      <c r="B889" s="127">
        <f t="shared" si="4"/>
        <v>886</v>
      </c>
      <c r="C889" s="409" t="s">
        <v>1320</v>
      </c>
      <c r="D889" s="423"/>
      <c r="E889" s="222" t="s">
        <v>373</v>
      </c>
      <c r="F889" s="233"/>
      <c r="G889" s="223"/>
      <c r="H889" s="223"/>
      <c r="I889" s="294"/>
      <c r="J889" s="285"/>
      <c r="K889" s="223" t="s">
        <v>1329</v>
      </c>
      <c r="L889" s="223" t="s">
        <v>1330</v>
      </c>
      <c r="M889" s="294"/>
      <c r="N889" s="226" t="s">
        <v>81</v>
      </c>
      <c r="O889" s="226" t="s">
        <v>81</v>
      </c>
      <c r="P889" s="227" t="s">
        <v>81</v>
      </c>
      <c r="Q889" s="228" t="s">
        <v>81</v>
      </c>
      <c r="R889" s="228" t="s">
        <v>81</v>
      </c>
      <c r="S889" s="137"/>
      <c r="T889" s="137"/>
      <c r="U889" s="137"/>
      <c r="V889" s="106"/>
      <c r="W889" s="106"/>
      <c r="X889" s="106"/>
      <c r="Y889" s="106"/>
      <c r="Z889" s="106"/>
      <c r="AA889" s="106"/>
      <c r="AB889" s="106"/>
      <c r="AC889" s="106"/>
      <c r="AD889" s="106"/>
      <c r="AE889" s="110"/>
      <c r="AF889" s="110"/>
      <c r="AG889" s="110"/>
    </row>
    <row r="890">
      <c r="A890" s="106"/>
      <c r="B890" s="127">
        <f t="shared" si="4"/>
        <v>887</v>
      </c>
      <c r="C890" s="409" t="s">
        <v>1320</v>
      </c>
      <c r="D890" s="423"/>
      <c r="E890" s="235" t="s">
        <v>1376</v>
      </c>
      <c r="F890" s="233"/>
      <c r="G890" s="223"/>
      <c r="H890" s="223"/>
      <c r="I890" s="294"/>
      <c r="J890" s="285"/>
      <c r="K890" s="223" t="s">
        <v>1377</v>
      </c>
      <c r="L890" s="223" t="s">
        <v>1378</v>
      </c>
      <c r="M890" s="294"/>
      <c r="N890" s="226" t="s">
        <v>81</v>
      </c>
      <c r="O890" s="226" t="s">
        <v>81</v>
      </c>
      <c r="P890" s="227" t="s">
        <v>81</v>
      </c>
      <c r="Q890" s="228" t="s">
        <v>81</v>
      </c>
      <c r="R890" s="228" t="s">
        <v>81</v>
      </c>
      <c r="S890" s="137"/>
      <c r="T890" s="137"/>
      <c r="U890" s="137"/>
      <c r="V890" s="106"/>
      <c r="W890" s="106"/>
      <c r="X890" s="106"/>
      <c r="Y890" s="106"/>
      <c r="Z890" s="106"/>
      <c r="AA890" s="106"/>
      <c r="AB890" s="106"/>
      <c r="AC890" s="106"/>
      <c r="AD890" s="106"/>
      <c r="AE890" s="110"/>
      <c r="AF890" s="110"/>
      <c r="AG890" s="110"/>
    </row>
    <row r="891">
      <c r="A891" s="106"/>
      <c r="B891" s="127">
        <f t="shared" si="4"/>
        <v>888</v>
      </c>
      <c r="C891" s="409" t="s">
        <v>1320</v>
      </c>
      <c r="D891" s="423"/>
      <c r="E891" s="235" t="s">
        <v>824</v>
      </c>
      <c r="F891" s="222" t="s">
        <v>825</v>
      </c>
      <c r="G891" s="223"/>
      <c r="H891" s="223"/>
      <c r="I891" s="294"/>
      <c r="J891" s="285"/>
      <c r="K891" s="223" t="s">
        <v>1379</v>
      </c>
      <c r="L891" s="223" t="s">
        <v>827</v>
      </c>
      <c r="M891" s="294"/>
      <c r="N891" s="226" t="s">
        <v>81</v>
      </c>
      <c r="O891" s="226" t="s">
        <v>81</v>
      </c>
      <c r="P891" s="227" t="s">
        <v>81</v>
      </c>
      <c r="Q891" s="228" t="s">
        <v>81</v>
      </c>
      <c r="R891" s="228" t="s">
        <v>81</v>
      </c>
      <c r="S891" s="137"/>
      <c r="T891" s="137"/>
      <c r="U891" s="137"/>
      <c r="V891" s="106"/>
      <c r="W891" s="106"/>
      <c r="X891" s="106"/>
      <c r="Y891" s="106"/>
      <c r="Z891" s="106"/>
      <c r="AA891" s="106"/>
      <c r="AB891" s="106"/>
      <c r="AC891" s="106"/>
      <c r="AD891" s="106"/>
      <c r="AE891" s="110"/>
      <c r="AF891" s="110"/>
      <c r="AG891" s="110"/>
    </row>
    <row r="892">
      <c r="A892" s="106"/>
      <c r="B892" s="127">
        <f t="shared" si="4"/>
        <v>889</v>
      </c>
      <c r="C892" s="409" t="s">
        <v>1320</v>
      </c>
      <c r="D892" s="423"/>
      <c r="E892" s="275"/>
      <c r="F892" s="222" t="s">
        <v>828</v>
      </c>
      <c r="G892" s="223"/>
      <c r="H892" s="223"/>
      <c r="I892" s="294"/>
      <c r="J892" s="285"/>
      <c r="K892" s="223" t="s">
        <v>1380</v>
      </c>
      <c r="L892" s="223" t="s">
        <v>827</v>
      </c>
      <c r="M892" s="294"/>
      <c r="N892" s="226" t="s">
        <v>81</v>
      </c>
      <c r="O892" s="226" t="s">
        <v>81</v>
      </c>
      <c r="P892" s="227" t="s">
        <v>81</v>
      </c>
      <c r="Q892" s="228" t="s">
        <v>81</v>
      </c>
      <c r="R892" s="228" t="s">
        <v>81</v>
      </c>
      <c r="S892" s="137"/>
      <c r="T892" s="137"/>
      <c r="U892" s="137"/>
      <c r="V892" s="106"/>
      <c r="W892" s="106"/>
      <c r="X892" s="106"/>
      <c r="Y892" s="106"/>
      <c r="Z892" s="106"/>
      <c r="AA892" s="106"/>
      <c r="AB892" s="106"/>
      <c r="AC892" s="106"/>
      <c r="AD892" s="106"/>
      <c r="AE892" s="110"/>
      <c r="AF892" s="110"/>
      <c r="AG892" s="110"/>
    </row>
    <row r="893">
      <c r="A893" s="106"/>
      <c r="B893" s="127">
        <f t="shared" si="4"/>
        <v>890</v>
      </c>
      <c r="C893" s="409" t="s">
        <v>1320</v>
      </c>
      <c r="D893" s="423"/>
      <c r="E893" s="275"/>
      <c r="F893" s="222" t="s">
        <v>830</v>
      </c>
      <c r="G893" s="223"/>
      <c r="H893" s="223"/>
      <c r="I893" s="294"/>
      <c r="J893" s="285"/>
      <c r="K893" s="223" t="s">
        <v>1381</v>
      </c>
      <c r="L893" s="223" t="s">
        <v>832</v>
      </c>
      <c r="M893" s="294"/>
      <c r="N893" s="226" t="s">
        <v>81</v>
      </c>
      <c r="O893" s="226" t="s">
        <v>81</v>
      </c>
      <c r="P893" s="227" t="s">
        <v>81</v>
      </c>
      <c r="Q893" s="228" t="s">
        <v>81</v>
      </c>
      <c r="R893" s="228" t="s">
        <v>81</v>
      </c>
      <c r="S893" s="137"/>
      <c r="T893" s="137"/>
      <c r="U893" s="137"/>
      <c r="V893" s="106"/>
      <c r="W893" s="106"/>
      <c r="X893" s="106"/>
      <c r="Y893" s="106"/>
      <c r="Z893" s="106"/>
      <c r="AA893" s="106"/>
      <c r="AB893" s="106"/>
      <c r="AC893" s="106"/>
      <c r="AD893" s="106"/>
      <c r="AE893" s="110"/>
      <c r="AF893" s="110"/>
      <c r="AG893" s="110"/>
    </row>
    <row r="894">
      <c r="A894" s="106"/>
      <c r="B894" s="127">
        <f t="shared" si="4"/>
        <v>891</v>
      </c>
      <c r="C894" s="409" t="s">
        <v>1320</v>
      </c>
      <c r="D894" s="423"/>
      <c r="E894" s="275"/>
      <c r="F894" s="222" t="s">
        <v>833</v>
      </c>
      <c r="G894" s="223"/>
      <c r="H894" s="223"/>
      <c r="I894" s="294"/>
      <c r="J894" s="285"/>
      <c r="K894" s="223" t="s">
        <v>1382</v>
      </c>
      <c r="L894" s="223" t="s">
        <v>827</v>
      </c>
      <c r="M894" s="294"/>
      <c r="N894" s="226" t="s">
        <v>81</v>
      </c>
      <c r="O894" s="226" t="s">
        <v>81</v>
      </c>
      <c r="P894" s="227" t="s">
        <v>81</v>
      </c>
      <c r="Q894" s="228" t="s">
        <v>81</v>
      </c>
      <c r="R894" s="228" t="s">
        <v>81</v>
      </c>
      <c r="S894" s="137"/>
      <c r="T894" s="137"/>
      <c r="U894" s="137"/>
      <c r="V894" s="106"/>
      <c r="W894" s="106"/>
      <c r="X894" s="106"/>
      <c r="Y894" s="106"/>
      <c r="Z894" s="106"/>
      <c r="AA894" s="106"/>
      <c r="AB894" s="106"/>
      <c r="AC894" s="106"/>
      <c r="AD894" s="106"/>
      <c r="AE894" s="110"/>
      <c r="AF894" s="110"/>
      <c r="AG894" s="110"/>
    </row>
    <row r="895">
      <c r="A895" s="106"/>
      <c r="B895" s="127">
        <f t="shared" si="4"/>
        <v>892</v>
      </c>
      <c r="C895" s="409" t="s">
        <v>1320</v>
      </c>
      <c r="D895" s="423"/>
      <c r="E895" s="277"/>
      <c r="F895" s="222" t="s">
        <v>835</v>
      </c>
      <c r="G895" s="223"/>
      <c r="H895" s="223"/>
      <c r="I895" s="294"/>
      <c r="J895" s="285"/>
      <c r="K895" s="223" t="s">
        <v>1383</v>
      </c>
      <c r="L895" s="223" t="s">
        <v>837</v>
      </c>
      <c r="M895" s="294"/>
      <c r="N895" s="226" t="s">
        <v>81</v>
      </c>
      <c r="O895" s="226" t="s">
        <v>81</v>
      </c>
      <c r="P895" s="227" t="s">
        <v>81</v>
      </c>
      <c r="Q895" s="228" t="s">
        <v>81</v>
      </c>
      <c r="R895" s="228" t="s">
        <v>81</v>
      </c>
      <c r="S895" s="137"/>
      <c r="T895" s="137"/>
      <c r="U895" s="137"/>
      <c r="V895" s="106"/>
      <c r="W895" s="106"/>
      <c r="X895" s="106"/>
      <c r="Y895" s="106"/>
      <c r="Z895" s="106"/>
      <c r="AA895" s="106"/>
      <c r="AB895" s="106"/>
      <c r="AC895" s="106"/>
      <c r="AD895" s="106"/>
      <c r="AE895" s="110"/>
      <c r="AF895" s="110"/>
      <c r="AG895" s="110"/>
    </row>
    <row r="896">
      <c r="A896" s="106"/>
      <c r="B896" s="127">
        <f t="shared" si="4"/>
        <v>893</v>
      </c>
      <c r="C896" s="409" t="s">
        <v>1320</v>
      </c>
      <c r="D896" s="423"/>
      <c r="E896" s="242" t="s">
        <v>252</v>
      </c>
      <c r="F896" s="233"/>
      <c r="G896" s="223"/>
      <c r="H896" s="223"/>
      <c r="I896" s="294"/>
      <c r="J896" s="285"/>
      <c r="K896" s="223" t="s">
        <v>823</v>
      </c>
      <c r="L896" s="223" t="s">
        <v>442</v>
      </c>
      <c r="M896" s="294"/>
      <c r="N896" s="226" t="s">
        <v>81</v>
      </c>
      <c r="O896" s="226" t="s">
        <v>81</v>
      </c>
      <c r="P896" s="227" t="s">
        <v>81</v>
      </c>
      <c r="Q896" s="228" t="s">
        <v>81</v>
      </c>
      <c r="R896" s="228" t="s">
        <v>81</v>
      </c>
      <c r="S896" s="137"/>
      <c r="T896" s="137"/>
      <c r="U896" s="137"/>
      <c r="V896" s="106"/>
      <c r="W896" s="106"/>
      <c r="X896" s="106"/>
      <c r="Y896" s="106"/>
      <c r="Z896" s="106"/>
      <c r="AA896" s="106"/>
      <c r="AB896" s="106"/>
      <c r="AC896" s="106"/>
      <c r="AD896" s="106"/>
      <c r="AE896" s="110"/>
      <c r="AF896" s="110"/>
      <c r="AG896" s="110"/>
    </row>
    <row r="897">
      <c r="A897" s="106"/>
      <c r="B897" s="127">
        <f t="shared" si="4"/>
        <v>894</v>
      </c>
      <c r="C897" s="409" t="s">
        <v>1320</v>
      </c>
      <c r="D897" s="423"/>
      <c r="E897" s="222" t="s">
        <v>1384</v>
      </c>
      <c r="F897" s="233"/>
      <c r="G897" s="223"/>
      <c r="H897" s="223"/>
      <c r="I897" s="294"/>
      <c r="J897" s="285"/>
      <c r="K897" s="223" t="s">
        <v>1385</v>
      </c>
      <c r="L897" s="223" t="s">
        <v>1386</v>
      </c>
      <c r="M897" s="294"/>
      <c r="N897" s="226" t="s">
        <v>81</v>
      </c>
      <c r="O897" s="226" t="s">
        <v>81</v>
      </c>
      <c r="P897" s="227" t="s">
        <v>81</v>
      </c>
      <c r="Q897" s="228" t="s">
        <v>81</v>
      </c>
      <c r="R897" s="228" t="s">
        <v>81</v>
      </c>
      <c r="S897" s="137"/>
      <c r="T897" s="137"/>
      <c r="U897" s="137"/>
      <c r="V897" s="106"/>
      <c r="W897" s="106"/>
      <c r="X897" s="106"/>
      <c r="Y897" s="106"/>
      <c r="Z897" s="106"/>
      <c r="AA897" s="106"/>
      <c r="AB897" s="106"/>
      <c r="AC897" s="106"/>
      <c r="AD897" s="106"/>
      <c r="AE897" s="110"/>
      <c r="AF897" s="110"/>
      <c r="AG897" s="110"/>
    </row>
    <row r="898">
      <c r="A898" s="106"/>
      <c r="B898" s="127">
        <f t="shared" si="4"/>
        <v>895</v>
      </c>
      <c r="C898" s="409" t="s">
        <v>1320</v>
      </c>
      <c r="D898" s="423"/>
      <c r="E898" s="235" t="s">
        <v>807</v>
      </c>
      <c r="F898" s="243" t="s">
        <v>543</v>
      </c>
      <c r="G898" s="233"/>
      <c r="H898" s="223"/>
      <c r="I898" s="223"/>
      <c r="J898" s="233"/>
      <c r="K898" s="132" t="s">
        <v>173</v>
      </c>
      <c r="L898" s="132" t="s">
        <v>808</v>
      </c>
      <c r="M898" s="223" t="s">
        <v>809</v>
      </c>
      <c r="N898" s="226" t="s">
        <v>81</v>
      </c>
      <c r="O898" s="226" t="s">
        <v>81</v>
      </c>
      <c r="P898" s="227" t="s">
        <v>81</v>
      </c>
      <c r="Q898" s="228" t="s">
        <v>81</v>
      </c>
      <c r="R898" s="228" t="s">
        <v>81</v>
      </c>
      <c r="S898" s="137"/>
      <c r="T898" s="137"/>
      <c r="U898" s="137"/>
      <c r="V898" s="106"/>
      <c r="W898" s="106"/>
      <c r="X898" s="106"/>
      <c r="Y898" s="106"/>
      <c r="Z898" s="106"/>
      <c r="AA898" s="106"/>
      <c r="AB898" s="106"/>
      <c r="AC898" s="106"/>
      <c r="AD898" s="106"/>
      <c r="AE898" s="110"/>
      <c r="AF898" s="110"/>
      <c r="AG898" s="110"/>
    </row>
    <row r="899">
      <c r="A899" s="106"/>
      <c r="B899" s="127">
        <f t="shared" si="4"/>
        <v>896</v>
      </c>
      <c r="C899" s="409" t="s">
        <v>1320</v>
      </c>
      <c r="D899" s="398"/>
      <c r="E899" s="240"/>
      <c r="F899" s="243" t="s">
        <v>811</v>
      </c>
      <c r="G899" s="233"/>
      <c r="H899" s="223"/>
      <c r="I899" s="223"/>
      <c r="J899" s="233"/>
      <c r="K899" s="132" t="s">
        <v>173</v>
      </c>
      <c r="L899" s="132" t="s">
        <v>812</v>
      </c>
      <c r="M899" s="132" t="s">
        <v>813</v>
      </c>
      <c r="N899" s="226" t="s">
        <v>81</v>
      </c>
      <c r="O899" s="226" t="s">
        <v>81</v>
      </c>
      <c r="P899" s="227" t="s">
        <v>81</v>
      </c>
      <c r="Q899" s="228" t="s">
        <v>81</v>
      </c>
      <c r="R899" s="228" t="s">
        <v>81</v>
      </c>
      <c r="S899" s="137"/>
      <c r="T899" s="137"/>
      <c r="U899" s="137"/>
      <c r="V899" s="106"/>
      <c r="W899" s="106"/>
      <c r="X899" s="106"/>
      <c r="Y899" s="106"/>
      <c r="Z899" s="106"/>
      <c r="AA899" s="106"/>
      <c r="AB899" s="106"/>
      <c r="AC899" s="106"/>
      <c r="AD899" s="106"/>
      <c r="AE899" s="110"/>
      <c r="AF899" s="110"/>
      <c r="AG899" s="110"/>
    </row>
    <row r="900">
      <c r="A900" s="106"/>
      <c r="B900" s="127">
        <f t="shared" si="4"/>
        <v>897</v>
      </c>
      <c r="C900" s="409" t="s">
        <v>1320</v>
      </c>
      <c r="D900" s="398"/>
      <c r="E900" s="240"/>
      <c r="F900" s="243" t="s">
        <v>814</v>
      </c>
      <c r="G900" s="233"/>
      <c r="H900" s="223"/>
      <c r="I900" s="223"/>
      <c r="J900" s="233"/>
      <c r="K900" s="132" t="s">
        <v>173</v>
      </c>
      <c r="L900" s="132" t="s">
        <v>815</v>
      </c>
      <c r="M900" s="132" t="s">
        <v>816</v>
      </c>
      <c r="N900" s="226" t="s">
        <v>81</v>
      </c>
      <c r="O900" s="226" t="s">
        <v>81</v>
      </c>
      <c r="P900" s="227" t="s">
        <v>81</v>
      </c>
      <c r="Q900" s="228" t="s">
        <v>81</v>
      </c>
      <c r="R900" s="228" t="s">
        <v>81</v>
      </c>
      <c r="S900" s="137"/>
      <c r="T900" s="137"/>
      <c r="U900" s="137"/>
      <c r="V900" s="106"/>
      <c r="W900" s="106"/>
      <c r="X900" s="106"/>
      <c r="Y900" s="106"/>
      <c r="Z900" s="106"/>
      <c r="AA900" s="106"/>
      <c r="AB900" s="106"/>
      <c r="AC900" s="106"/>
      <c r="AD900" s="106"/>
      <c r="AE900" s="110"/>
      <c r="AF900" s="110"/>
      <c r="AG900" s="110"/>
    </row>
    <row r="901">
      <c r="A901" s="106"/>
      <c r="B901" s="127">
        <f t="shared" si="4"/>
        <v>898</v>
      </c>
      <c r="C901" s="409" t="s">
        <v>1320</v>
      </c>
      <c r="D901" s="398"/>
      <c r="E901" s="240"/>
      <c r="F901" s="243" t="s">
        <v>410</v>
      </c>
      <c r="G901" s="233"/>
      <c r="H901" s="223"/>
      <c r="I901" s="223"/>
      <c r="J901" s="233"/>
      <c r="K901" s="132" t="s">
        <v>173</v>
      </c>
      <c r="L901" s="132" t="s">
        <v>817</v>
      </c>
      <c r="M901" s="132" t="s">
        <v>818</v>
      </c>
      <c r="N901" s="226" t="s">
        <v>81</v>
      </c>
      <c r="O901" s="226" t="s">
        <v>81</v>
      </c>
      <c r="P901" s="227" t="s">
        <v>81</v>
      </c>
      <c r="Q901" s="228" t="s">
        <v>81</v>
      </c>
      <c r="R901" s="228" t="s">
        <v>81</v>
      </c>
      <c r="S901" s="137"/>
      <c r="T901" s="137"/>
      <c r="U901" s="137"/>
      <c r="V901" s="106"/>
      <c r="W901" s="106"/>
      <c r="X901" s="106"/>
      <c r="Y901" s="106"/>
      <c r="Z901" s="106"/>
      <c r="AA901" s="106"/>
      <c r="AB901" s="106"/>
      <c r="AC901" s="106"/>
      <c r="AD901" s="106"/>
      <c r="AE901" s="110"/>
      <c r="AF901" s="110"/>
      <c r="AG901" s="110"/>
    </row>
    <row r="902">
      <c r="A902" s="106"/>
      <c r="B902" s="127">
        <f t="shared" si="4"/>
        <v>899</v>
      </c>
      <c r="C902" s="409" t="s">
        <v>1320</v>
      </c>
      <c r="D902" s="398"/>
      <c r="E902" s="240"/>
      <c r="F902" s="337" t="s">
        <v>431</v>
      </c>
      <c r="G902" s="233"/>
      <c r="H902" s="223"/>
      <c r="I902" s="223"/>
      <c r="J902" s="233"/>
      <c r="K902" s="132" t="s">
        <v>173</v>
      </c>
      <c r="L902" s="132" t="s">
        <v>819</v>
      </c>
      <c r="M902" s="132" t="s">
        <v>433</v>
      </c>
      <c r="N902" s="226" t="s">
        <v>81</v>
      </c>
      <c r="O902" s="226" t="s">
        <v>81</v>
      </c>
      <c r="P902" s="227" t="s">
        <v>81</v>
      </c>
      <c r="Q902" s="228" t="s">
        <v>81</v>
      </c>
      <c r="R902" s="228" t="s">
        <v>81</v>
      </c>
      <c r="S902" s="137"/>
      <c r="T902" s="137"/>
      <c r="U902" s="137"/>
      <c r="V902" s="106"/>
      <c r="W902" s="106"/>
      <c r="X902" s="106"/>
      <c r="Y902" s="106"/>
      <c r="Z902" s="106"/>
      <c r="AA902" s="106"/>
      <c r="AB902" s="106"/>
      <c r="AC902" s="106"/>
      <c r="AD902" s="106"/>
      <c r="AE902" s="110"/>
      <c r="AF902" s="110"/>
      <c r="AG902" s="110"/>
    </row>
    <row r="903">
      <c r="A903" s="106"/>
      <c r="B903" s="127">
        <f t="shared" si="4"/>
        <v>900</v>
      </c>
      <c r="C903" s="409" t="s">
        <v>1320</v>
      </c>
      <c r="D903" s="398"/>
      <c r="E903" s="427" t="s">
        <v>391</v>
      </c>
      <c r="F903" s="427" t="s">
        <v>1387</v>
      </c>
      <c r="G903" s="407" t="s">
        <v>1388</v>
      </c>
      <c r="H903" s="285"/>
      <c r="I903" s="294"/>
      <c r="J903" s="285"/>
      <c r="K903" s="402" t="s">
        <v>1389</v>
      </c>
      <c r="L903" s="403" t="s">
        <v>1390</v>
      </c>
      <c r="M903" s="294"/>
      <c r="N903" s="226" t="s">
        <v>81</v>
      </c>
      <c r="O903" s="226" t="s">
        <v>81</v>
      </c>
      <c r="P903" s="227" t="s">
        <v>81</v>
      </c>
      <c r="Q903" s="228" t="s">
        <v>81</v>
      </c>
      <c r="R903" s="228" t="s">
        <v>81</v>
      </c>
      <c r="S903" s="137"/>
      <c r="T903" s="137"/>
      <c r="U903" s="137"/>
      <c r="V903" s="106"/>
      <c r="W903" s="106"/>
      <c r="X903" s="106"/>
      <c r="Y903" s="106"/>
      <c r="Z903" s="106"/>
      <c r="AA903" s="106"/>
      <c r="AB903" s="106"/>
      <c r="AC903" s="106"/>
      <c r="AD903" s="106"/>
      <c r="AE903" s="110"/>
      <c r="AF903" s="110"/>
      <c r="AG903" s="110"/>
    </row>
    <row r="904">
      <c r="A904" s="106"/>
      <c r="B904" s="127">
        <f t="shared" si="4"/>
        <v>901</v>
      </c>
      <c r="C904" s="409" t="s">
        <v>1320</v>
      </c>
      <c r="D904" s="398"/>
      <c r="E904" s="286"/>
      <c r="F904" s="286"/>
      <c r="G904" s="407" t="s">
        <v>768</v>
      </c>
      <c r="H904" s="285"/>
      <c r="I904" s="294"/>
      <c r="J904" s="285"/>
      <c r="K904" s="402" t="s">
        <v>173</v>
      </c>
      <c r="L904" s="402" t="s">
        <v>173</v>
      </c>
      <c r="M904" s="294"/>
      <c r="N904" s="226" t="s">
        <v>81</v>
      </c>
      <c r="O904" s="226" t="s">
        <v>81</v>
      </c>
      <c r="P904" s="227" t="s">
        <v>81</v>
      </c>
      <c r="Q904" s="228" t="s">
        <v>81</v>
      </c>
      <c r="R904" s="228" t="s">
        <v>81</v>
      </c>
      <c r="S904" s="137"/>
      <c r="T904" s="137"/>
      <c r="U904" s="137"/>
      <c r="V904" s="106"/>
      <c r="W904" s="106"/>
      <c r="X904" s="106"/>
      <c r="Y904" s="106"/>
      <c r="Z904" s="106"/>
      <c r="AA904" s="106"/>
      <c r="AB904" s="106"/>
      <c r="AC904" s="106"/>
      <c r="AD904" s="106"/>
      <c r="AE904" s="110"/>
      <c r="AF904" s="110"/>
      <c r="AG904" s="110"/>
    </row>
    <row r="905">
      <c r="A905" s="106"/>
      <c r="B905" s="127">
        <f t="shared" si="4"/>
        <v>902</v>
      </c>
      <c r="C905" s="409" t="s">
        <v>1320</v>
      </c>
      <c r="D905" s="398"/>
      <c r="E905" s="286"/>
      <c r="F905" s="286"/>
      <c r="G905" s="407" t="s">
        <v>1309</v>
      </c>
      <c r="H905" s="285"/>
      <c r="I905" s="294"/>
      <c r="J905" s="285"/>
      <c r="K905" s="402" t="s">
        <v>173</v>
      </c>
      <c r="L905" s="402" t="s">
        <v>173</v>
      </c>
      <c r="M905" s="294"/>
      <c r="N905" s="226" t="s">
        <v>81</v>
      </c>
      <c r="O905" s="226" t="s">
        <v>81</v>
      </c>
      <c r="P905" s="227" t="s">
        <v>81</v>
      </c>
      <c r="Q905" s="228" t="s">
        <v>81</v>
      </c>
      <c r="R905" s="228" t="s">
        <v>81</v>
      </c>
      <c r="S905" s="137"/>
      <c r="T905" s="137"/>
      <c r="U905" s="137"/>
      <c r="V905" s="106"/>
      <c r="W905" s="106"/>
      <c r="X905" s="106"/>
      <c r="Y905" s="106"/>
      <c r="Z905" s="106"/>
      <c r="AA905" s="106"/>
      <c r="AB905" s="106"/>
      <c r="AC905" s="106"/>
      <c r="AD905" s="106"/>
      <c r="AE905" s="110"/>
      <c r="AF905" s="110"/>
      <c r="AG905" s="110"/>
    </row>
    <row r="906">
      <c r="A906" s="106"/>
      <c r="B906" s="127">
        <f t="shared" si="4"/>
        <v>903</v>
      </c>
      <c r="C906" s="409" t="s">
        <v>1320</v>
      </c>
      <c r="D906" s="398"/>
      <c r="E906" s="286"/>
      <c r="F906" s="286"/>
      <c r="G906" s="407" t="s">
        <v>1363</v>
      </c>
      <c r="H906" s="285"/>
      <c r="I906" s="294"/>
      <c r="J906" s="285"/>
      <c r="K906" s="402" t="s">
        <v>173</v>
      </c>
      <c r="L906" s="402" t="s">
        <v>173</v>
      </c>
      <c r="M906" s="294"/>
      <c r="N906" s="226" t="s">
        <v>81</v>
      </c>
      <c r="O906" s="226" t="s">
        <v>81</v>
      </c>
      <c r="P906" s="227" t="s">
        <v>81</v>
      </c>
      <c r="Q906" s="228" t="s">
        <v>81</v>
      </c>
      <c r="R906" s="228" t="s">
        <v>81</v>
      </c>
      <c r="S906" s="137"/>
      <c r="T906" s="137"/>
      <c r="U906" s="137"/>
      <c r="V906" s="106"/>
      <c r="W906" s="106"/>
      <c r="X906" s="106"/>
      <c r="Y906" s="106"/>
      <c r="Z906" s="106"/>
      <c r="AA906" s="106"/>
      <c r="AB906" s="106"/>
      <c r="AC906" s="106"/>
      <c r="AD906" s="106"/>
      <c r="AE906" s="110"/>
      <c r="AF906" s="110"/>
      <c r="AG906" s="110"/>
    </row>
    <row r="907">
      <c r="A907" s="106"/>
      <c r="B907" s="127">
        <f t="shared" si="4"/>
        <v>904</v>
      </c>
      <c r="C907" s="409" t="s">
        <v>1320</v>
      </c>
      <c r="D907" s="398"/>
      <c r="E907" s="286"/>
      <c r="F907" s="286"/>
      <c r="G907" s="407" t="s">
        <v>405</v>
      </c>
      <c r="H907" s="285"/>
      <c r="I907" s="294"/>
      <c r="J907" s="285"/>
      <c r="K907" s="402" t="s">
        <v>173</v>
      </c>
      <c r="L907" s="402" t="s">
        <v>173</v>
      </c>
      <c r="M907" s="294"/>
      <c r="N907" s="226" t="s">
        <v>81</v>
      </c>
      <c r="O907" s="226" t="s">
        <v>81</v>
      </c>
      <c r="P907" s="227" t="s">
        <v>81</v>
      </c>
      <c r="Q907" s="228" t="s">
        <v>81</v>
      </c>
      <c r="R907" s="228" t="s">
        <v>81</v>
      </c>
      <c r="S907" s="137"/>
      <c r="T907" s="137"/>
      <c r="U907" s="137"/>
      <c r="V907" s="106"/>
      <c r="W907" s="106"/>
      <c r="X907" s="106"/>
      <c r="Y907" s="106"/>
      <c r="Z907" s="106"/>
      <c r="AA907" s="106"/>
      <c r="AB907" s="106"/>
      <c r="AC907" s="106"/>
      <c r="AD907" s="106"/>
      <c r="AE907" s="110"/>
      <c r="AF907" s="110"/>
      <c r="AG907" s="110"/>
    </row>
    <row r="908">
      <c r="A908" s="106"/>
      <c r="B908" s="127">
        <f t="shared" si="4"/>
        <v>905</v>
      </c>
      <c r="C908" s="409" t="s">
        <v>1320</v>
      </c>
      <c r="D908" s="398"/>
      <c r="E908" s="286"/>
      <c r="F908" s="286"/>
      <c r="G908" s="407" t="s">
        <v>699</v>
      </c>
      <c r="H908" s="285"/>
      <c r="I908" s="294"/>
      <c r="J908" s="285"/>
      <c r="K908" s="402" t="s">
        <v>173</v>
      </c>
      <c r="L908" s="402" t="s">
        <v>173</v>
      </c>
      <c r="M908" s="294"/>
      <c r="N908" s="226" t="s">
        <v>81</v>
      </c>
      <c r="O908" s="226" t="s">
        <v>81</v>
      </c>
      <c r="P908" s="227" t="s">
        <v>81</v>
      </c>
      <c r="Q908" s="228" t="s">
        <v>81</v>
      </c>
      <c r="R908" s="228" t="s">
        <v>81</v>
      </c>
      <c r="S908" s="137"/>
      <c r="T908" s="137"/>
      <c r="U908" s="137"/>
      <c r="V908" s="106"/>
      <c r="W908" s="106"/>
      <c r="X908" s="106"/>
      <c r="Y908" s="106"/>
      <c r="Z908" s="106"/>
      <c r="AA908" s="106"/>
      <c r="AB908" s="106"/>
      <c r="AC908" s="106"/>
      <c r="AD908" s="106"/>
      <c r="AE908" s="110"/>
      <c r="AF908" s="110"/>
      <c r="AG908" s="110"/>
    </row>
    <row r="909">
      <c r="A909" s="106"/>
      <c r="B909" s="127">
        <f t="shared" si="4"/>
        <v>906</v>
      </c>
      <c r="C909" s="409" t="s">
        <v>1320</v>
      </c>
      <c r="D909" s="398"/>
      <c r="E909" s="286"/>
      <c r="F909" s="286"/>
      <c r="G909" s="407" t="s">
        <v>1351</v>
      </c>
      <c r="H909" s="285"/>
      <c r="I909" s="294"/>
      <c r="J909" s="285"/>
      <c r="K909" s="402" t="s">
        <v>173</v>
      </c>
      <c r="L909" s="402" t="s">
        <v>173</v>
      </c>
      <c r="M909" s="294"/>
      <c r="N909" s="226" t="s">
        <v>81</v>
      </c>
      <c r="O909" s="226" t="s">
        <v>81</v>
      </c>
      <c r="P909" s="227" t="s">
        <v>81</v>
      </c>
      <c r="Q909" s="228" t="s">
        <v>81</v>
      </c>
      <c r="R909" s="228" t="s">
        <v>81</v>
      </c>
      <c r="S909" s="137"/>
      <c r="T909" s="137"/>
      <c r="U909" s="137"/>
      <c r="V909" s="106"/>
      <c r="W909" s="106"/>
      <c r="X909" s="106"/>
      <c r="Y909" s="106"/>
      <c r="Z909" s="106"/>
      <c r="AA909" s="106"/>
      <c r="AB909" s="106"/>
      <c r="AC909" s="106"/>
      <c r="AD909" s="106"/>
      <c r="AE909" s="110"/>
      <c r="AF909" s="110"/>
      <c r="AG909" s="110"/>
    </row>
    <row r="910">
      <c r="A910" s="106"/>
      <c r="B910" s="127">
        <f t="shared" si="4"/>
        <v>907</v>
      </c>
      <c r="C910" s="409" t="s">
        <v>1320</v>
      </c>
      <c r="D910" s="398"/>
      <c r="E910" s="286"/>
      <c r="F910" s="286"/>
      <c r="G910" s="407" t="s">
        <v>1391</v>
      </c>
      <c r="H910" s="285"/>
      <c r="I910" s="294"/>
      <c r="J910" s="285"/>
      <c r="K910" s="402" t="s">
        <v>173</v>
      </c>
      <c r="L910" s="402" t="s">
        <v>173</v>
      </c>
      <c r="M910" s="294"/>
      <c r="N910" s="226" t="s">
        <v>81</v>
      </c>
      <c r="O910" s="226" t="s">
        <v>81</v>
      </c>
      <c r="P910" s="227" t="s">
        <v>81</v>
      </c>
      <c r="Q910" s="228" t="s">
        <v>81</v>
      </c>
      <c r="R910" s="228" t="s">
        <v>81</v>
      </c>
      <c r="S910" s="137"/>
      <c r="T910" s="137"/>
      <c r="U910" s="137"/>
      <c r="V910" s="106"/>
      <c r="W910" s="106"/>
      <c r="X910" s="106"/>
      <c r="Y910" s="106"/>
      <c r="Z910" s="106"/>
      <c r="AA910" s="106"/>
      <c r="AB910" s="106"/>
      <c r="AC910" s="106"/>
      <c r="AD910" s="106"/>
      <c r="AE910" s="110"/>
      <c r="AF910" s="110"/>
      <c r="AG910" s="110"/>
    </row>
    <row r="911">
      <c r="A911" s="106"/>
      <c r="B911" s="127">
        <f t="shared" si="4"/>
        <v>908</v>
      </c>
      <c r="C911" s="409" t="s">
        <v>1320</v>
      </c>
      <c r="D911" s="398"/>
      <c r="E911" s="286"/>
      <c r="F911" s="286"/>
      <c r="G911" s="407" t="s">
        <v>1392</v>
      </c>
      <c r="H911" s="285"/>
      <c r="I911" s="294"/>
      <c r="J911" s="285"/>
      <c r="K911" s="402" t="s">
        <v>173</v>
      </c>
      <c r="L911" s="402" t="s">
        <v>173</v>
      </c>
      <c r="M911" s="294"/>
      <c r="N911" s="226" t="s">
        <v>81</v>
      </c>
      <c r="O911" s="226" t="s">
        <v>81</v>
      </c>
      <c r="P911" s="227" t="s">
        <v>81</v>
      </c>
      <c r="Q911" s="228" t="s">
        <v>81</v>
      </c>
      <c r="R911" s="228" t="s">
        <v>81</v>
      </c>
      <c r="S911" s="137"/>
      <c r="T911" s="137"/>
      <c r="U911" s="137"/>
      <c r="V911" s="106"/>
      <c r="W911" s="106"/>
      <c r="X911" s="106"/>
      <c r="Y911" s="106"/>
      <c r="Z911" s="106"/>
      <c r="AA911" s="106"/>
      <c r="AB911" s="106"/>
      <c r="AC911" s="106"/>
      <c r="AD911" s="106"/>
      <c r="AE911" s="110"/>
      <c r="AF911" s="110"/>
      <c r="AG911" s="110"/>
    </row>
    <row r="912">
      <c r="A912" s="106"/>
      <c r="B912" s="127">
        <f t="shared" si="4"/>
        <v>909</v>
      </c>
      <c r="C912" s="409" t="s">
        <v>1320</v>
      </c>
      <c r="D912" s="398"/>
      <c r="E912" s="286"/>
      <c r="F912" s="286"/>
      <c r="G912" s="407" t="s">
        <v>1393</v>
      </c>
      <c r="H912" s="285"/>
      <c r="I912" s="294"/>
      <c r="J912" s="285"/>
      <c r="K912" s="402" t="s">
        <v>173</v>
      </c>
      <c r="L912" s="402" t="s">
        <v>173</v>
      </c>
      <c r="M912" s="294"/>
      <c r="N912" s="226" t="s">
        <v>81</v>
      </c>
      <c r="O912" s="226" t="s">
        <v>81</v>
      </c>
      <c r="P912" s="227" t="s">
        <v>81</v>
      </c>
      <c r="Q912" s="228" t="s">
        <v>81</v>
      </c>
      <c r="R912" s="228" t="s">
        <v>81</v>
      </c>
      <c r="S912" s="137"/>
      <c r="T912" s="137"/>
      <c r="U912" s="137"/>
      <c r="V912" s="106"/>
      <c r="W912" s="106"/>
      <c r="X912" s="106"/>
      <c r="Y912" s="106"/>
      <c r="Z912" s="106"/>
      <c r="AA912" s="106"/>
      <c r="AB912" s="106"/>
      <c r="AC912" s="106"/>
      <c r="AD912" s="106"/>
      <c r="AE912" s="110"/>
      <c r="AF912" s="110"/>
      <c r="AG912" s="110"/>
    </row>
    <row r="913">
      <c r="A913" s="106"/>
      <c r="B913" s="127">
        <f t="shared" si="4"/>
        <v>910</v>
      </c>
      <c r="C913" s="409" t="s">
        <v>1320</v>
      </c>
      <c r="D913" s="398"/>
      <c r="E913" s="286"/>
      <c r="F913" s="286"/>
      <c r="G913" s="407" t="s">
        <v>1394</v>
      </c>
      <c r="H913" s="285"/>
      <c r="I913" s="294"/>
      <c r="J913" s="285"/>
      <c r="K913" s="402" t="s">
        <v>1395</v>
      </c>
      <c r="L913" s="403" t="s">
        <v>1396</v>
      </c>
      <c r="M913" s="294"/>
      <c r="N913" s="226" t="s">
        <v>81</v>
      </c>
      <c r="O913" s="226" t="s">
        <v>81</v>
      </c>
      <c r="P913" s="227" t="s">
        <v>81</v>
      </c>
      <c r="Q913" s="228" t="s">
        <v>81</v>
      </c>
      <c r="R913" s="228" t="s">
        <v>81</v>
      </c>
      <c r="S913" s="137"/>
      <c r="T913" s="137"/>
      <c r="U913" s="137"/>
      <c r="V913" s="106"/>
      <c r="W913" s="106"/>
      <c r="X913" s="106"/>
      <c r="Y913" s="106"/>
      <c r="Z913" s="106"/>
      <c r="AA913" s="106"/>
      <c r="AB913" s="106"/>
      <c r="AC913" s="106"/>
      <c r="AD913" s="106"/>
      <c r="AE913" s="110"/>
      <c r="AF913" s="110"/>
      <c r="AG913" s="110"/>
    </row>
    <row r="914">
      <c r="A914" s="106"/>
      <c r="B914" s="127">
        <f t="shared" si="4"/>
        <v>911</v>
      </c>
      <c r="C914" s="409" t="s">
        <v>1320</v>
      </c>
      <c r="D914" s="398"/>
      <c r="E914" s="428"/>
      <c r="F914" s="366" t="s">
        <v>1397</v>
      </c>
      <c r="G914" s="407" t="s">
        <v>1388</v>
      </c>
      <c r="H914" s="285"/>
      <c r="I914" s="294"/>
      <c r="J914" s="285"/>
      <c r="K914" s="402" t="s">
        <v>1389</v>
      </c>
      <c r="L914" s="403" t="s">
        <v>1390</v>
      </c>
      <c r="M914" s="294"/>
      <c r="N914" s="226" t="s">
        <v>81</v>
      </c>
      <c r="O914" s="226" t="s">
        <v>81</v>
      </c>
      <c r="P914" s="227" t="s">
        <v>81</v>
      </c>
      <c r="Q914" s="228" t="s">
        <v>81</v>
      </c>
      <c r="R914" s="228" t="s">
        <v>81</v>
      </c>
      <c r="S914" s="137"/>
      <c r="T914" s="137"/>
      <c r="U914" s="137"/>
      <c r="V914" s="106"/>
      <c r="W914" s="106"/>
      <c r="X914" s="106"/>
      <c r="Y914" s="106"/>
      <c r="Z914" s="106"/>
      <c r="AA914" s="106"/>
      <c r="AB914" s="106"/>
      <c r="AC914" s="106"/>
      <c r="AD914" s="106"/>
      <c r="AE914" s="110"/>
      <c r="AF914" s="110"/>
      <c r="AG914" s="110"/>
    </row>
    <row r="915">
      <c r="A915" s="106"/>
      <c r="B915" s="127">
        <f t="shared" si="4"/>
        <v>912</v>
      </c>
      <c r="C915" s="409" t="s">
        <v>1320</v>
      </c>
      <c r="D915" s="398"/>
      <c r="E915" s="428"/>
      <c r="F915" s="304"/>
      <c r="G915" s="407" t="s">
        <v>768</v>
      </c>
      <c r="H915" s="285"/>
      <c r="I915" s="294"/>
      <c r="J915" s="285"/>
      <c r="K915" s="402" t="s">
        <v>173</v>
      </c>
      <c r="L915" s="402" t="s">
        <v>173</v>
      </c>
      <c r="M915" s="294"/>
      <c r="N915" s="226" t="s">
        <v>81</v>
      </c>
      <c r="O915" s="226" t="s">
        <v>81</v>
      </c>
      <c r="P915" s="227" t="s">
        <v>81</v>
      </c>
      <c r="Q915" s="228" t="s">
        <v>81</v>
      </c>
      <c r="R915" s="228" t="s">
        <v>81</v>
      </c>
      <c r="S915" s="137"/>
      <c r="T915" s="137"/>
      <c r="U915" s="137"/>
      <c r="V915" s="106"/>
      <c r="W915" s="106"/>
      <c r="X915" s="106"/>
      <c r="Y915" s="106"/>
      <c r="Z915" s="106"/>
      <c r="AA915" s="106"/>
      <c r="AB915" s="106"/>
      <c r="AC915" s="106"/>
      <c r="AD915" s="106"/>
      <c r="AE915" s="110"/>
      <c r="AF915" s="110"/>
      <c r="AG915" s="110"/>
    </row>
    <row r="916">
      <c r="A916" s="106"/>
      <c r="B916" s="127">
        <f t="shared" si="4"/>
        <v>913</v>
      </c>
      <c r="C916" s="409" t="s">
        <v>1320</v>
      </c>
      <c r="D916" s="398"/>
      <c r="E916" s="428"/>
      <c r="F916" s="304"/>
      <c r="G916" s="407" t="s">
        <v>1309</v>
      </c>
      <c r="H916" s="285"/>
      <c r="I916" s="294"/>
      <c r="J916" s="285"/>
      <c r="K916" s="402" t="s">
        <v>173</v>
      </c>
      <c r="L916" s="402" t="s">
        <v>173</v>
      </c>
      <c r="M916" s="294"/>
      <c r="N916" s="226" t="s">
        <v>81</v>
      </c>
      <c r="O916" s="226" t="s">
        <v>81</v>
      </c>
      <c r="P916" s="227" t="s">
        <v>81</v>
      </c>
      <c r="Q916" s="228" t="s">
        <v>81</v>
      </c>
      <c r="R916" s="228" t="s">
        <v>81</v>
      </c>
      <c r="S916" s="137"/>
      <c r="T916" s="137"/>
      <c r="U916" s="137"/>
      <c r="V916" s="106"/>
      <c r="W916" s="106"/>
      <c r="X916" s="106"/>
      <c r="Y916" s="106"/>
      <c r="Z916" s="106"/>
      <c r="AA916" s="106"/>
      <c r="AB916" s="106"/>
      <c r="AC916" s="106"/>
      <c r="AD916" s="106"/>
      <c r="AE916" s="110"/>
      <c r="AF916" s="110"/>
      <c r="AG916" s="110"/>
    </row>
    <row r="917">
      <c r="A917" s="106"/>
      <c r="B917" s="127">
        <f t="shared" si="4"/>
        <v>914</v>
      </c>
      <c r="C917" s="409" t="s">
        <v>1320</v>
      </c>
      <c r="D917" s="398"/>
      <c r="E917" s="428"/>
      <c r="F917" s="304"/>
      <c r="G917" s="407" t="s">
        <v>1363</v>
      </c>
      <c r="H917" s="285"/>
      <c r="I917" s="294"/>
      <c r="J917" s="285"/>
      <c r="K917" s="402" t="s">
        <v>173</v>
      </c>
      <c r="L917" s="402" t="s">
        <v>173</v>
      </c>
      <c r="M917" s="294"/>
      <c r="N917" s="226" t="s">
        <v>81</v>
      </c>
      <c r="O917" s="226" t="s">
        <v>81</v>
      </c>
      <c r="P917" s="227" t="s">
        <v>81</v>
      </c>
      <c r="Q917" s="228" t="s">
        <v>81</v>
      </c>
      <c r="R917" s="228" t="s">
        <v>81</v>
      </c>
      <c r="S917" s="137"/>
      <c r="T917" s="137"/>
      <c r="U917" s="137"/>
      <c r="V917" s="106"/>
      <c r="W917" s="106"/>
      <c r="X917" s="106"/>
      <c r="Y917" s="106"/>
      <c r="Z917" s="106"/>
      <c r="AA917" s="106"/>
      <c r="AB917" s="106"/>
      <c r="AC917" s="106"/>
      <c r="AD917" s="106"/>
      <c r="AE917" s="110"/>
      <c r="AF917" s="110"/>
      <c r="AG917" s="110"/>
    </row>
    <row r="918">
      <c r="A918" s="106"/>
      <c r="B918" s="127">
        <f t="shared" si="4"/>
        <v>915</v>
      </c>
      <c r="C918" s="409" t="s">
        <v>1320</v>
      </c>
      <c r="D918" s="398"/>
      <c r="E918" s="428"/>
      <c r="F918" s="304"/>
      <c r="G918" s="407" t="s">
        <v>405</v>
      </c>
      <c r="H918" s="285"/>
      <c r="I918" s="294"/>
      <c r="J918" s="285"/>
      <c r="K918" s="402" t="s">
        <v>173</v>
      </c>
      <c r="L918" s="402" t="s">
        <v>173</v>
      </c>
      <c r="M918" s="294"/>
      <c r="N918" s="226" t="s">
        <v>81</v>
      </c>
      <c r="O918" s="226" t="s">
        <v>81</v>
      </c>
      <c r="P918" s="227" t="s">
        <v>81</v>
      </c>
      <c r="Q918" s="228" t="s">
        <v>81</v>
      </c>
      <c r="R918" s="228" t="s">
        <v>81</v>
      </c>
      <c r="S918" s="137"/>
      <c r="T918" s="137"/>
      <c r="U918" s="137"/>
      <c r="V918" s="106"/>
      <c r="W918" s="106"/>
      <c r="X918" s="106"/>
      <c r="Y918" s="106"/>
      <c r="Z918" s="106"/>
      <c r="AA918" s="106"/>
      <c r="AB918" s="106"/>
      <c r="AC918" s="106"/>
      <c r="AD918" s="106"/>
      <c r="AE918" s="110"/>
      <c r="AF918" s="110"/>
      <c r="AG918" s="110"/>
    </row>
    <row r="919">
      <c r="A919" s="106"/>
      <c r="B919" s="127">
        <f t="shared" si="4"/>
        <v>916</v>
      </c>
      <c r="C919" s="409" t="s">
        <v>1320</v>
      </c>
      <c r="D919" s="398"/>
      <c r="E919" s="428"/>
      <c r="F919" s="304"/>
      <c r="G919" s="407" t="s">
        <v>699</v>
      </c>
      <c r="H919" s="285"/>
      <c r="I919" s="294"/>
      <c r="J919" s="285"/>
      <c r="K919" s="402" t="s">
        <v>173</v>
      </c>
      <c r="L919" s="402" t="s">
        <v>173</v>
      </c>
      <c r="M919" s="294"/>
      <c r="N919" s="226" t="s">
        <v>81</v>
      </c>
      <c r="O919" s="226" t="s">
        <v>81</v>
      </c>
      <c r="P919" s="227" t="s">
        <v>81</v>
      </c>
      <c r="Q919" s="228" t="s">
        <v>81</v>
      </c>
      <c r="R919" s="228" t="s">
        <v>81</v>
      </c>
      <c r="S919" s="137"/>
      <c r="T919" s="137"/>
      <c r="U919" s="137"/>
      <c r="V919" s="106"/>
      <c r="W919" s="106"/>
      <c r="X919" s="106"/>
      <c r="Y919" s="106"/>
      <c r="Z919" s="106"/>
      <c r="AA919" s="106"/>
      <c r="AB919" s="106"/>
      <c r="AC919" s="106"/>
      <c r="AD919" s="106"/>
      <c r="AE919" s="110"/>
      <c r="AF919" s="110"/>
      <c r="AG919" s="110"/>
    </row>
    <row r="920">
      <c r="A920" s="106"/>
      <c r="B920" s="127">
        <f t="shared" si="4"/>
        <v>917</v>
      </c>
      <c r="C920" s="409" t="s">
        <v>1320</v>
      </c>
      <c r="D920" s="398"/>
      <c r="E920" s="428"/>
      <c r="F920" s="304"/>
      <c r="G920" s="407" t="s">
        <v>1351</v>
      </c>
      <c r="H920" s="285"/>
      <c r="I920" s="294"/>
      <c r="J920" s="285"/>
      <c r="K920" s="402" t="s">
        <v>173</v>
      </c>
      <c r="L920" s="402" t="s">
        <v>173</v>
      </c>
      <c r="M920" s="294"/>
      <c r="N920" s="226" t="s">
        <v>81</v>
      </c>
      <c r="O920" s="226" t="s">
        <v>81</v>
      </c>
      <c r="P920" s="227" t="s">
        <v>81</v>
      </c>
      <c r="Q920" s="228" t="s">
        <v>81</v>
      </c>
      <c r="R920" s="228" t="s">
        <v>81</v>
      </c>
      <c r="S920" s="137"/>
      <c r="T920" s="137"/>
      <c r="U920" s="137"/>
      <c r="V920" s="106"/>
      <c r="W920" s="106"/>
      <c r="X920" s="106"/>
      <c r="Y920" s="106"/>
      <c r="Z920" s="106"/>
      <c r="AA920" s="106"/>
      <c r="AB920" s="106"/>
      <c r="AC920" s="106"/>
      <c r="AD920" s="106"/>
      <c r="AE920" s="110"/>
      <c r="AF920" s="110"/>
      <c r="AG920" s="110"/>
    </row>
    <row r="921">
      <c r="A921" s="106"/>
      <c r="B921" s="127">
        <f t="shared" si="4"/>
        <v>918</v>
      </c>
      <c r="C921" s="409" t="s">
        <v>1320</v>
      </c>
      <c r="D921" s="398"/>
      <c r="E921" s="428"/>
      <c r="F921" s="304"/>
      <c r="G921" s="407" t="s">
        <v>1391</v>
      </c>
      <c r="H921" s="285"/>
      <c r="I921" s="294"/>
      <c r="J921" s="285"/>
      <c r="K921" s="402" t="s">
        <v>173</v>
      </c>
      <c r="L921" s="402" t="s">
        <v>173</v>
      </c>
      <c r="M921" s="294"/>
      <c r="N921" s="226" t="s">
        <v>81</v>
      </c>
      <c r="O921" s="226" t="s">
        <v>81</v>
      </c>
      <c r="P921" s="227" t="s">
        <v>81</v>
      </c>
      <c r="Q921" s="228" t="s">
        <v>81</v>
      </c>
      <c r="R921" s="228" t="s">
        <v>81</v>
      </c>
      <c r="S921" s="137"/>
      <c r="T921" s="137"/>
      <c r="U921" s="137"/>
      <c r="V921" s="106"/>
      <c r="W921" s="106"/>
      <c r="X921" s="106"/>
      <c r="Y921" s="106"/>
      <c r="Z921" s="106"/>
      <c r="AA921" s="106"/>
      <c r="AB921" s="106"/>
      <c r="AC921" s="106"/>
      <c r="AD921" s="106"/>
      <c r="AE921" s="110"/>
      <c r="AF921" s="110"/>
      <c r="AG921" s="110"/>
    </row>
    <row r="922">
      <c r="A922" s="106"/>
      <c r="B922" s="127">
        <f t="shared" si="4"/>
        <v>919</v>
      </c>
      <c r="C922" s="409" t="s">
        <v>1320</v>
      </c>
      <c r="D922" s="398"/>
      <c r="E922" s="428"/>
      <c r="F922" s="304"/>
      <c r="G922" s="407" t="s">
        <v>1392</v>
      </c>
      <c r="H922" s="285"/>
      <c r="I922" s="294"/>
      <c r="J922" s="285"/>
      <c r="K922" s="402" t="s">
        <v>173</v>
      </c>
      <c r="L922" s="402" t="s">
        <v>173</v>
      </c>
      <c r="M922" s="294"/>
      <c r="N922" s="226" t="s">
        <v>81</v>
      </c>
      <c r="O922" s="226" t="s">
        <v>81</v>
      </c>
      <c r="P922" s="227" t="s">
        <v>81</v>
      </c>
      <c r="Q922" s="228" t="s">
        <v>81</v>
      </c>
      <c r="R922" s="228" t="s">
        <v>81</v>
      </c>
      <c r="S922" s="137"/>
      <c r="T922" s="137"/>
      <c r="U922" s="137"/>
      <c r="V922" s="106"/>
      <c r="W922" s="106"/>
      <c r="X922" s="106"/>
      <c r="Y922" s="106"/>
      <c r="Z922" s="106"/>
      <c r="AA922" s="106"/>
      <c r="AB922" s="106"/>
      <c r="AC922" s="106"/>
      <c r="AD922" s="106"/>
      <c r="AE922" s="110"/>
      <c r="AF922" s="110"/>
      <c r="AG922" s="110"/>
    </row>
    <row r="923">
      <c r="A923" s="106"/>
      <c r="B923" s="127">
        <f t="shared" si="4"/>
        <v>920</v>
      </c>
      <c r="C923" s="409" t="s">
        <v>1320</v>
      </c>
      <c r="D923" s="398"/>
      <c r="E923" s="428"/>
      <c r="F923" s="304"/>
      <c r="G923" s="407" t="s">
        <v>1398</v>
      </c>
      <c r="H923" s="285"/>
      <c r="I923" s="294"/>
      <c r="J923" s="285"/>
      <c r="K923" s="402" t="s">
        <v>173</v>
      </c>
      <c r="L923" s="402" t="s">
        <v>173</v>
      </c>
      <c r="M923" s="294"/>
      <c r="N923" s="226" t="s">
        <v>81</v>
      </c>
      <c r="O923" s="226" t="s">
        <v>81</v>
      </c>
      <c r="P923" s="227" t="s">
        <v>81</v>
      </c>
      <c r="Q923" s="228" t="s">
        <v>81</v>
      </c>
      <c r="R923" s="228" t="s">
        <v>81</v>
      </c>
      <c r="S923" s="137"/>
      <c r="T923" s="137"/>
      <c r="U923" s="137"/>
      <c r="V923" s="106"/>
      <c r="W923" s="106"/>
      <c r="X923" s="106"/>
      <c r="Y923" s="106"/>
      <c r="Z923" s="106"/>
      <c r="AA923" s="106"/>
      <c r="AB923" s="106"/>
      <c r="AC923" s="106"/>
      <c r="AD923" s="106"/>
      <c r="AE923" s="110"/>
      <c r="AF923" s="110"/>
      <c r="AG923" s="110"/>
    </row>
    <row r="924">
      <c r="A924" s="106"/>
      <c r="B924" s="127">
        <f t="shared" si="4"/>
        <v>921</v>
      </c>
      <c r="C924" s="409" t="s">
        <v>1320</v>
      </c>
      <c r="D924" s="398"/>
      <c r="E924" s="428"/>
      <c r="F924" s="304"/>
      <c r="G924" s="407" t="s">
        <v>1394</v>
      </c>
      <c r="H924" s="285"/>
      <c r="I924" s="294"/>
      <c r="J924" s="285"/>
      <c r="K924" s="402" t="s">
        <v>1395</v>
      </c>
      <c r="L924" s="403" t="s">
        <v>1396</v>
      </c>
      <c r="M924" s="294"/>
      <c r="N924" s="226" t="s">
        <v>81</v>
      </c>
      <c r="O924" s="226" t="s">
        <v>81</v>
      </c>
      <c r="P924" s="227" t="s">
        <v>81</v>
      </c>
      <c r="Q924" s="228" t="s">
        <v>81</v>
      </c>
      <c r="R924" s="228" t="s">
        <v>81</v>
      </c>
      <c r="S924" s="137"/>
      <c r="T924" s="137"/>
      <c r="U924" s="137"/>
      <c r="V924" s="106"/>
      <c r="W924" s="106"/>
      <c r="X924" s="106"/>
      <c r="Y924" s="106"/>
      <c r="Z924" s="106"/>
      <c r="AA924" s="106"/>
      <c r="AB924" s="106"/>
      <c r="AC924" s="106"/>
      <c r="AD924" s="106"/>
      <c r="AE924" s="110"/>
      <c r="AF924" s="110"/>
      <c r="AG924" s="110"/>
    </row>
    <row r="925">
      <c r="A925" s="106"/>
      <c r="B925" s="127">
        <f t="shared" si="4"/>
        <v>922</v>
      </c>
      <c r="C925" s="409" t="s">
        <v>1320</v>
      </c>
      <c r="D925" s="398"/>
      <c r="E925" s="428"/>
      <c r="F925" s="366" t="s">
        <v>1345</v>
      </c>
      <c r="G925" s="407" t="s">
        <v>1388</v>
      </c>
      <c r="H925" s="285"/>
      <c r="I925" s="294"/>
      <c r="J925" s="285"/>
      <c r="K925" s="402" t="s">
        <v>1389</v>
      </c>
      <c r="L925" s="403" t="s">
        <v>1390</v>
      </c>
      <c r="M925" s="294"/>
      <c r="N925" s="226" t="s">
        <v>81</v>
      </c>
      <c r="O925" s="226" t="s">
        <v>81</v>
      </c>
      <c r="P925" s="227" t="s">
        <v>81</v>
      </c>
      <c r="Q925" s="228" t="s">
        <v>81</v>
      </c>
      <c r="R925" s="228" t="s">
        <v>81</v>
      </c>
      <c r="S925" s="137"/>
      <c r="T925" s="137"/>
      <c r="U925" s="137"/>
      <c r="V925" s="106"/>
      <c r="W925" s="106"/>
      <c r="X925" s="106"/>
      <c r="Y925" s="106"/>
      <c r="Z925" s="106"/>
      <c r="AA925" s="106"/>
      <c r="AB925" s="106"/>
      <c r="AC925" s="106"/>
      <c r="AD925" s="106"/>
      <c r="AE925" s="110"/>
      <c r="AF925" s="110"/>
      <c r="AG925" s="110"/>
    </row>
    <row r="926">
      <c r="A926" s="106"/>
      <c r="B926" s="127">
        <f t="shared" si="4"/>
        <v>923</v>
      </c>
      <c r="C926" s="409" t="s">
        <v>1320</v>
      </c>
      <c r="D926" s="398"/>
      <c r="E926" s="428"/>
      <c r="F926" s="304"/>
      <c r="G926" s="407" t="s">
        <v>768</v>
      </c>
      <c r="H926" s="285"/>
      <c r="I926" s="294"/>
      <c r="J926" s="285"/>
      <c r="K926" s="402" t="s">
        <v>173</v>
      </c>
      <c r="L926" s="402" t="s">
        <v>173</v>
      </c>
      <c r="M926" s="294"/>
      <c r="N926" s="226" t="s">
        <v>81</v>
      </c>
      <c r="O926" s="226" t="s">
        <v>81</v>
      </c>
      <c r="P926" s="227" t="s">
        <v>81</v>
      </c>
      <c r="Q926" s="228" t="s">
        <v>81</v>
      </c>
      <c r="R926" s="228" t="s">
        <v>81</v>
      </c>
      <c r="S926" s="137"/>
      <c r="T926" s="137"/>
      <c r="U926" s="137"/>
      <c r="V926" s="106"/>
      <c r="W926" s="106"/>
      <c r="X926" s="106"/>
      <c r="Y926" s="106"/>
      <c r="Z926" s="106"/>
      <c r="AA926" s="106"/>
      <c r="AB926" s="106"/>
      <c r="AC926" s="106"/>
      <c r="AD926" s="106"/>
      <c r="AE926" s="110"/>
      <c r="AF926" s="110"/>
      <c r="AG926" s="110"/>
    </row>
    <row r="927">
      <c r="A927" s="110"/>
      <c r="B927" s="127">
        <f t="shared" si="4"/>
        <v>924</v>
      </c>
      <c r="C927" s="409" t="s">
        <v>1320</v>
      </c>
      <c r="D927" s="398"/>
      <c r="E927" s="428"/>
      <c r="F927" s="304"/>
      <c r="G927" s="407" t="s">
        <v>1309</v>
      </c>
      <c r="H927" s="285"/>
      <c r="I927" s="294"/>
      <c r="J927" s="285"/>
      <c r="K927" s="402" t="s">
        <v>173</v>
      </c>
      <c r="L927" s="402" t="s">
        <v>173</v>
      </c>
      <c r="M927" s="294"/>
      <c r="N927" s="226" t="s">
        <v>81</v>
      </c>
      <c r="O927" s="226" t="s">
        <v>81</v>
      </c>
      <c r="P927" s="227" t="s">
        <v>81</v>
      </c>
      <c r="Q927" s="228" t="s">
        <v>81</v>
      </c>
      <c r="R927" s="228" t="s">
        <v>81</v>
      </c>
      <c r="S927" s="137"/>
      <c r="T927" s="137"/>
      <c r="U927" s="137"/>
      <c r="V927" s="110"/>
      <c r="W927" s="110"/>
      <c r="X927" s="110"/>
      <c r="Y927" s="110"/>
      <c r="Z927" s="110"/>
      <c r="AA927" s="110"/>
      <c r="AB927" s="110"/>
      <c r="AC927" s="110"/>
      <c r="AD927" s="110"/>
      <c r="AE927" s="110"/>
      <c r="AF927" s="110"/>
      <c r="AG927" s="110"/>
    </row>
    <row r="928">
      <c r="A928" s="110"/>
      <c r="B928" s="127">
        <f t="shared" si="4"/>
        <v>925</v>
      </c>
      <c r="C928" s="409" t="s">
        <v>1320</v>
      </c>
      <c r="D928" s="398"/>
      <c r="E928" s="428"/>
      <c r="F928" s="304"/>
      <c r="G928" s="407" t="s">
        <v>1363</v>
      </c>
      <c r="H928" s="285"/>
      <c r="I928" s="294"/>
      <c r="J928" s="285"/>
      <c r="K928" s="402" t="s">
        <v>173</v>
      </c>
      <c r="L928" s="402" t="s">
        <v>173</v>
      </c>
      <c r="M928" s="294"/>
      <c r="N928" s="226" t="s">
        <v>81</v>
      </c>
      <c r="O928" s="226" t="s">
        <v>81</v>
      </c>
      <c r="P928" s="227" t="s">
        <v>81</v>
      </c>
      <c r="Q928" s="228" t="s">
        <v>81</v>
      </c>
      <c r="R928" s="228" t="s">
        <v>81</v>
      </c>
      <c r="S928" s="137"/>
      <c r="T928" s="137"/>
      <c r="U928" s="137"/>
      <c r="V928" s="110"/>
      <c r="W928" s="110"/>
      <c r="X928" s="110"/>
      <c r="Y928" s="110"/>
      <c r="Z928" s="110"/>
      <c r="AA928" s="110"/>
      <c r="AB928" s="110"/>
      <c r="AC928" s="110"/>
      <c r="AD928" s="110"/>
      <c r="AE928" s="110"/>
      <c r="AF928" s="110"/>
      <c r="AG928" s="110"/>
    </row>
    <row r="929">
      <c r="A929" s="110"/>
      <c r="B929" s="127">
        <f t="shared" si="4"/>
        <v>926</v>
      </c>
      <c r="C929" s="409" t="s">
        <v>1320</v>
      </c>
      <c r="D929" s="398"/>
      <c r="E929" s="428"/>
      <c r="F929" s="304"/>
      <c r="G929" s="407" t="s">
        <v>405</v>
      </c>
      <c r="H929" s="285"/>
      <c r="I929" s="294"/>
      <c r="J929" s="285"/>
      <c r="K929" s="402" t="s">
        <v>173</v>
      </c>
      <c r="L929" s="402" t="s">
        <v>173</v>
      </c>
      <c r="M929" s="294"/>
      <c r="N929" s="226" t="s">
        <v>81</v>
      </c>
      <c r="O929" s="226" t="s">
        <v>81</v>
      </c>
      <c r="P929" s="227" t="s">
        <v>81</v>
      </c>
      <c r="Q929" s="228" t="s">
        <v>81</v>
      </c>
      <c r="R929" s="228" t="s">
        <v>81</v>
      </c>
      <c r="S929" s="137"/>
      <c r="T929" s="137"/>
      <c r="U929" s="137"/>
      <c r="V929" s="110"/>
      <c r="W929" s="110"/>
      <c r="X929" s="110"/>
      <c r="Y929" s="110"/>
      <c r="Z929" s="110"/>
      <c r="AA929" s="110"/>
      <c r="AB929" s="110"/>
      <c r="AC929" s="110"/>
      <c r="AD929" s="110"/>
      <c r="AE929" s="110"/>
      <c r="AF929" s="110"/>
      <c r="AG929" s="110"/>
    </row>
    <row r="930">
      <c r="A930" s="110"/>
      <c r="B930" s="127">
        <f t="shared" si="4"/>
        <v>927</v>
      </c>
      <c r="C930" s="409" t="s">
        <v>1320</v>
      </c>
      <c r="D930" s="398"/>
      <c r="E930" s="428"/>
      <c r="F930" s="304"/>
      <c r="G930" s="407" t="s">
        <v>699</v>
      </c>
      <c r="H930" s="285"/>
      <c r="I930" s="294"/>
      <c r="J930" s="285"/>
      <c r="K930" s="402" t="s">
        <v>173</v>
      </c>
      <c r="L930" s="402" t="s">
        <v>173</v>
      </c>
      <c r="M930" s="294"/>
      <c r="N930" s="226" t="s">
        <v>81</v>
      </c>
      <c r="O930" s="226" t="s">
        <v>81</v>
      </c>
      <c r="P930" s="227" t="s">
        <v>81</v>
      </c>
      <c r="Q930" s="228" t="s">
        <v>81</v>
      </c>
      <c r="R930" s="228" t="s">
        <v>81</v>
      </c>
      <c r="S930" s="137"/>
      <c r="T930" s="137"/>
      <c r="U930" s="137"/>
      <c r="V930" s="110"/>
      <c r="W930" s="110"/>
      <c r="X930" s="110"/>
      <c r="Y930" s="110"/>
      <c r="Z930" s="110"/>
      <c r="AA930" s="110"/>
      <c r="AB930" s="110"/>
      <c r="AC930" s="110"/>
      <c r="AD930" s="110"/>
      <c r="AE930" s="110"/>
      <c r="AF930" s="110"/>
      <c r="AG930" s="110"/>
    </row>
    <row r="931">
      <c r="A931" s="110"/>
      <c r="B931" s="127">
        <f t="shared" si="4"/>
        <v>928</v>
      </c>
      <c r="C931" s="409" t="s">
        <v>1320</v>
      </c>
      <c r="D931" s="398"/>
      <c r="E931" s="428"/>
      <c r="F931" s="304"/>
      <c r="G931" s="407" t="s">
        <v>1351</v>
      </c>
      <c r="H931" s="285"/>
      <c r="I931" s="294"/>
      <c r="J931" s="285"/>
      <c r="K931" s="402" t="s">
        <v>173</v>
      </c>
      <c r="L931" s="402" t="s">
        <v>173</v>
      </c>
      <c r="M931" s="294"/>
      <c r="N931" s="226" t="s">
        <v>81</v>
      </c>
      <c r="O931" s="226" t="s">
        <v>81</v>
      </c>
      <c r="P931" s="227" t="s">
        <v>81</v>
      </c>
      <c r="Q931" s="228" t="s">
        <v>81</v>
      </c>
      <c r="R931" s="228" t="s">
        <v>81</v>
      </c>
      <c r="S931" s="137"/>
      <c r="T931" s="137"/>
      <c r="U931" s="137"/>
      <c r="V931" s="110"/>
      <c r="W931" s="110"/>
      <c r="X931" s="110"/>
      <c r="Y931" s="110"/>
      <c r="Z931" s="110"/>
      <c r="AA931" s="110"/>
      <c r="AB931" s="110"/>
      <c r="AC931" s="110"/>
      <c r="AD931" s="110"/>
      <c r="AE931" s="110"/>
      <c r="AF931" s="110"/>
      <c r="AG931" s="110"/>
    </row>
    <row r="932">
      <c r="A932" s="110"/>
      <c r="B932" s="127">
        <f t="shared" si="4"/>
        <v>929</v>
      </c>
      <c r="C932" s="409" t="s">
        <v>1320</v>
      </c>
      <c r="D932" s="398"/>
      <c r="E932" s="428"/>
      <c r="F932" s="304"/>
      <c r="G932" s="407" t="s">
        <v>1391</v>
      </c>
      <c r="H932" s="285"/>
      <c r="I932" s="294"/>
      <c r="J932" s="285"/>
      <c r="K932" s="402" t="s">
        <v>173</v>
      </c>
      <c r="L932" s="402" t="s">
        <v>173</v>
      </c>
      <c r="M932" s="294"/>
      <c r="N932" s="226" t="s">
        <v>81</v>
      </c>
      <c r="O932" s="226" t="s">
        <v>81</v>
      </c>
      <c r="P932" s="227" t="s">
        <v>81</v>
      </c>
      <c r="Q932" s="228" t="s">
        <v>81</v>
      </c>
      <c r="R932" s="228" t="s">
        <v>81</v>
      </c>
      <c r="S932" s="137"/>
      <c r="T932" s="137"/>
      <c r="U932" s="137"/>
      <c r="V932" s="110"/>
      <c r="W932" s="110"/>
      <c r="X932" s="110"/>
      <c r="Y932" s="110"/>
      <c r="Z932" s="110"/>
      <c r="AA932" s="110"/>
      <c r="AB932" s="110"/>
      <c r="AC932" s="110"/>
      <c r="AD932" s="110"/>
      <c r="AE932" s="110"/>
      <c r="AF932" s="110"/>
      <c r="AG932" s="110"/>
    </row>
    <row r="933">
      <c r="A933" s="110"/>
      <c r="B933" s="127">
        <f t="shared" si="4"/>
        <v>930</v>
      </c>
      <c r="C933" s="409" t="s">
        <v>1320</v>
      </c>
      <c r="D933" s="398"/>
      <c r="E933" s="428"/>
      <c r="F933" s="304"/>
      <c r="G933" s="407" t="s">
        <v>1392</v>
      </c>
      <c r="H933" s="285"/>
      <c r="I933" s="294"/>
      <c r="J933" s="285"/>
      <c r="K933" s="402" t="s">
        <v>173</v>
      </c>
      <c r="L933" s="402" t="s">
        <v>173</v>
      </c>
      <c r="M933" s="294"/>
      <c r="N933" s="226" t="s">
        <v>81</v>
      </c>
      <c r="O933" s="226" t="s">
        <v>81</v>
      </c>
      <c r="P933" s="227" t="s">
        <v>81</v>
      </c>
      <c r="Q933" s="228" t="s">
        <v>81</v>
      </c>
      <c r="R933" s="228" t="s">
        <v>81</v>
      </c>
      <c r="S933" s="137"/>
      <c r="T933" s="137"/>
      <c r="U933" s="137"/>
      <c r="V933" s="110"/>
      <c r="W933" s="110"/>
      <c r="X933" s="110"/>
      <c r="Y933" s="110"/>
      <c r="Z933" s="110"/>
      <c r="AA933" s="110"/>
      <c r="AB933" s="110"/>
      <c r="AC933" s="110"/>
      <c r="AD933" s="110"/>
      <c r="AE933" s="110"/>
      <c r="AF933" s="110"/>
      <c r="AG933" s="110"/>
    </row>
    <row r="934">
      <c r="A934" s="110"/>
      <c r="B934" s="127">
        <f t="shared" si="4"/>
        <v>931</v>
      </c>
      <c r="C934" s="409" t="s">
        <v>1320</v>
      </c>
      <c r="D934" s="398"/>
      <c r="E934" s="428"/>
      <c r="F934" s="304"/>
      <c r="G934" s="407" t="s">
        <v>1399</v>
      </c>
      <c r="H934" s="285"/>
      <c r="I934" s="294"/>
      <c r="J934" s="285"/>
      <c r="K934" s="402" t="s">
        <v>173</v>
      </c>
      <c r="L934" s="402" t="s">
        <v>173</v>
      </c>
      <c r="M934" s="294"/>
      <c r="N934" s="226" t="s">
        <v>81</v>
      </c>
      <c r="O934" s="226" t="s">
        <v>81</v>
      </c>
      <c r="P934" s="227" t="s">
        <v>81</v>
      </c>
      <c r="Q934" s="228" t="s">
        <v>81</v>
      </c>
      <c r="R934" s="228" t="s">
        <v>81</v>
      </c>
      <c r="S934" s="137"/>
      <c r="T934" s="137"/>
      <c r="U934" s="137"/>
      <c r="V934" s="110"/>
      <c r="W934" s="110"/>
      <c r="X934" s="110"/>
      <c r="Y934" s="110"/>
      <c r="Z934" s="110"/>
      <c r="AA934" s="110"/>
      <c r="AB934" s="110"/>
      <c r="AC934" s="110"/>
      <c r="AD934" s="110"/>
      <c r="AE934" s="110"/>
      <c r="AF934" s="110"/>
      <c r="AG934" s="110"/>
    </row>
    <row r="935">
      <c r="A935" s="110"/>
      <c r="B935" s="127">
        <f t="shared" si="4"/>
        <v>932</v>
      </c>
      <c r="C935" s="409" t="s">
        <v>1320</v>
      </c>
      <c r="D935" s="398"/>
      <c r="E935" s="428"/>
      <c r="F935" s="322"/>
      <c r="G935" s="407" t="s">
        <v>1394</v>
      </c>
      <c r="H935" s="285"/>
      <c r="I935" s="294"/>
      <c r="J935" s="285"/>
      <c r="K935" s="402" t="s">
        <v>1395</v>
      </c>
      <c r="L935" s="403" t="s">
        <v>1396</v>
      </c>
      <c r="M935" s="294"/>
      <c r="N935" s="226" t="s">
        <v>81</v>
      </c>
      <c r="O935" s="226" t="s">
        <v>81</v>
      </c>
      <c r="P935" s="227" t="s">
        <v>81</v>
      </c>
      <c r="Q935" s="228" t="s">
        <v>81</v>
      </c>
      <c r="R935" s="228" t="s">
        <v>81</v>
      </c>
      <c r="S935" s="137"/>
      <c r="T935" s="137"/>
      <c r="U935" s="137"/>
      <c r="V935" s="110"/>
      <c r="W935" s="110"/>
      <c r="X935" s="110"/>
      <c r="Y935" s="110"/>
      <c r="Z935" s="110"/>
      <c r="AA935" s="110"/>
      <c r="AB935" s="110"/>
      <c r="AC935" s="110"/>
      <c r="AD935" s="110"/>
      <c r="AE935" s="110"/>
      <c r="AF935" s="110"/>
      <c r="AG935" s="110"/>
    </row>
    <row r="936">
      <c r="A936" s="110"/>
      <c r="B936" s="127">
        <f t="shared" si="4"/>
        <v>933</v>
      </c>
      <c r="C936" s="409" t="s">
        <v>1320</v>
      </c>
      <c r="D936" s="429" t="s">
        <v>1400</v>
      </c>
      <c r="E936" s="427" t="s">
        <v>975</v>
      </c>
      <c r="F936" s="240" t="s">
        <v>233</v>
      </c>
      <c r="G936" s="424"/>
      <c r="H936" s="233"/>
      <c r="I936" s="223"/>
      <c r="J936" s="223"/>
      <c r="K936" s="223" t="s">
        <v>1401</v>
      </c>
      <c r="L936" s="223" t="s">
        <v>1402</v>
      </c>
      <c r="M936" s="294"/>
      <c r="N936" s="226" t="s">
        <v>81</v>
      </c>
      <c r="O936" s="226" t="s">
        <v>81</v>
      </c>
      <c r="P936" s="227" t="s">
        <v>81</v>
      </c>
      <c r="Q936" s="228" t="s">
        <v>81</v>
      </c>
      <c r="R936" s="228" t="s">
        <v>81</v>
      </c>
      <c r="S936" s="137"/>
      <c r="T936" s="137"/>
      <c r="U936" s="137"/>
      <c r="V936" s="110"/>
      <c r="W936" s="110"/>
      <c r="X936" s="110"/>
      <c r="Y936" s="110"/>
      <c r="Z936" s="110"/>
      <c r="AA936" s="110"/>
      <c r="AB936" s="110"/>
      <c r="AC936" s="110"/>
      <c r="AD936" s="110"/>
      <c r="AE936" s="110"/>
      <c r="AF936" s="110"/>
      <c r="AG936" s="110"/>
    </row>
    <row r="937">
      <c r="A937" s="110"/>
      <c r="B937" s="127">
        <f t="shared" si="4"/>
        <v>934</v>
      </c>
      <c r="C937" s="409" t="s">
        <v>1320</v>
      </c>
      <c r="D937" s="398"/>
      <c r="E937" s="286"/>
      <c r="F937" s="430" t="s">
        <v>1403</v>
      </c>
      <c r="G937" s="221" t="s">
        <v>456</v>
      </c>
      <c r="H937" s="222" t="s">
        <v>504</v>
      </c>
      <c r="I937" s="223"/>
      <c r="J937" s="223"/>
      <c r="K937" s="223" t="s">
        <v>1404</v>
      </c>
      <c r="L937" s="223" t="s">
        <v>1405</v>
      </c>
      <c r="M937" s="294"/>
      <c r="N937" s="226" t="s">
        <v>81</v>
      </c>
      <c r="O937" s="226" t="s">
        <v>81</v>
      </c>
      <c r="P937" s="227" t="s">
        <v>81</v>
      </c>
      <c r="Q937" s="228" t="s">
        <v>81</v>
      </c>
      <c r="R937" s="228" t="s">
        <v>81</v>
      </c>
      <c r="S937" s="137"/>
      <c r="T937" s="137"/>
      <c r="U937" s="137"/>
      <c r="V937" s="110"/>
      <c r="W937" s="110"/>
      <c r="X937" s="110"/>
      <c r="Y937" s="110"/>
      <c r="Z937" s="110"/>
      <c r="AA937" s="110"/>
      <c r="AB937" s="110"/>
      <c r="AC937" s="110"/>
      <c r="AD937" s="110"/>
      <c r="AE937" s="110"/>
      <c r="AF937" s="110"/>
      <c r="AG937" s="110"/>
    </row>
    <row r="938">
      <c r="A938" s="110"/>
      <c r="B938" s="127">
        <f t="shared" si="4"/>
        <v>935</v>
      </c>
      <c r="C938" s="409" t="s">
        <v>1320</v>
      </c>
      <c r="D938" s="398"/>
      <c r="E938" s="286"/>
      <c r="F938" s="106"/>
      <c r="G938" s="239"/>
      <c r="H938" s="222" t="s">
        <v>507</v>
      </c>
      <c r="I938" s="223"/>
      <c r="J938" s="223"/>
      <c r="K938" s="223" t="s">
        <v>1406</v>
      </c>
      <c r="L938" s="223" t="s">
        <v>1407</v>
      </c>
      <c r="M938" s="294"/>
      <c r="N938" s="226" t="s">
        <v>81</v>
      </c>
      <c r="O938" s="226" t="s">
        <v>81</v>
      </c>
      <c r="P938" s="227" t="s">
        <v>81</v>
      </c>
      <c r="Q938" s="228" t="s">
        <v>81</v>
      </c>
      <c r="R938" s="228" t="s">
        <v>81</v>
      </c>
      <c r="S938" s="137"/>
      <c r="T938" s="137"/>
      <c r="U938" s="137"/>
      <c r="V938" s="110"/>
      <c r="W938" s="110"/>
      <c r="X938" s="110"/>
      <c r="Y938" s="110"/>
      <c r="Z938" s="110"/>
      <c r="AA938" s="110"/>
      <c r="AB938" s="110"/>
      <c r="AC938" s="110"/>
      <c r="AD938" s="110"/>
      <c r="AE938" s="110"/>
      <c r="AF938" s="110"/>
      <c r="AG938" s="110"/>
    </row>
    <row r="939">
      <c r="A939" s="110"/>
      <c r="B939" s="127">
        <f t="shared" si="4"/>
        <v>936</v>
      </c>
      <c r="C939" s="409" t="s">
        <v>1320</v>
      </c>
      <c r="D939" s="398"/>
      <c r="E939" s="286"/>
      <c r="F939" s="275"/>
      <c r="G939" s="242" t="s">
        <v>527</v>
      </c>
      <c r="H939" s="223" t="s">
        <v>507</v>
      </c>
      <c r="I939" s="223"/>
      <c r="J939" s="223"/>
      <c r="K939" s="223" t="s">
        <v>1408</v>
      </c>
      <c r="L939" s="223" t="s">
        <v>1409</v>
      </c>
      <c r="M939" s="294"/>
      <c r="N939" s="226" t="s">
        <v>81</v>
      </c>
      <c r="O939" s="226" t="s">
        <v>81</v>
      </c>
      <c r="P939" s="227" t="s">
        <v>81</v>
      </c>
      <c r="Q939" s="228" t="s">
        <v>81</v>
      </c>
      <c r="R939" s="228" t="s">
        <v>81</v>
      </c>
      <c r="S939" s="137"/>
      <c r="T939" s="137"/>
      <c r="U939" s="137"/>
      <c r="V939" s="110"/>
      <c r="W939" s="110"/>
      <c r="X939" s="110"/>
      <c r="Y939" s="110"/>
      <c r="Z939" s="110"/>
      <c r="AA939" s="110"/>
      <c r="AB939" s="110"/>
      <c r="AC939" s="110"/>
      <c r="AD939" s="110"/>
      <c r="AE939" s="110"/>
      <c r="AF939" s="110"/>
      <c r="AG939" s="110"/>
    </row>
    <row r="940">
      <c r="A940" s="110"/>
      <c r="B940" s="127">
        <f t="shared" si="4"/>
        <v>937</v>
      </c>
      <c r="C940" s="409" t="s">
        <v>1320</v>
      </c>
      <c r="D940" s="398"/>
      <c r="E940" s="286"/>
      <c r="F940" s="275"/>
      <c r="G940" s="222" t="s">
        <v>1410</v>
      </c>
      <c r="H940" s="233"/>
      <c r="I940" s="223"/>
      <c r="J940" s="223"/>
      <c r="K940" s="223" t="s">
        <v>1411</v>
      </c>
      <c r="L940" s="223" t="s">
        <v>1412</v>
      </c>
      <c r="M940" s="294"/>
      <c r="N940" s="226" t="s">
        <v>81</v>
      </c>
      <c r="O940" s="226" t="s">
        <v>81</v>
      </c>
      <c r="P940" s="227" t="s">
        <v>81</v>
      </c>
      <c r="Q940" s="228" t="s">
        <v>81</v>
      </c>
      <c r="R940" s="228" t="s">
        <v>81</v>
      </c>
      <c r="S940" s="137"/>
      <c r="T940" s="137"/>
      <c r="U940" s="137"/>
      <c r="V940" s="110"/>
      <c r="W940" s="110"/>
      <c r="X940" s="110"/>
      <c r="Y940" s="110"/>
      <c r="Z940" s="110"/>
      <c r="AA940" s="110"/>
      <c r="AB940" s="110"/>
      <c r="AC940" s="110"/>
      <c r="AD940" s="110"/>
      <c r="AE940" s="110"/>
      <c r="AF940" s="110"/>
      <c r="AG940" s="110"/>
    </row>
    <row r="941">
      <c r="A941" s="110"/>
      <c r="B941" s="127">
        <f t="shared" si="4"/>
        <v>938</v>
      </c>
      <c r="C941" s="409" t="s">
        <v>1320</v>
      </c>
      <c r="D941" s="398"/>
      <c r="E941" s="286"/>
      <c r="F941" s="275"/>
      <c r="G941" s="222" t="s">
        <v>1413</v>
      </c>
      <c r="H941" s="233"/>
      <c r="I941" s="223"/>
      <c r="J941" s="223"/>
      <c r="K941" s="223" t="s">
        <v>1414</v>
      </c>
      <c r="L941" s="223" t="s">
        <v>1415</v>
      </c>
      <c r="M941" s="294"/>
      <c r="N941" s="226" t="s">
        <v>81</v>
      </c>
      <c r="O941" s="226" t="s">
        <v>81</v>
      </c>
      <c r="P941" s="227" t="s">
        <v>81</v>
      </c>
      <c r="Q941" s="228" t="s">
        <v>81</v>
      </c>
      <c r="R941" s="228" t="s">
        <v>81</v>
      </c>
      <c r="S941" s="137"/>
      <c r="T941" s="137"/>
      <c r="U941" s="137"/>
      <c r="V941" s="110"/>
      <c r="W941" s="110"/>
      <c r="X941" s="110"/>
      <c r="Y941" s="110"/>
      <c r="Z941" s="110"/>
      <c r="AA941" s="110"/>
      <c r="AB941" s="110"/>
      <c r="AC941" s="110"/>
      <c r="AD941" s="110"/>
      <c r="AE941" s="110"/>
      <c r="AF941" s="110"/>
      <c r="AG941" s="110"/>
    </row>
    <row r="942">
      <c r="A942" s="110"/>
      <c r="B942" s="127">
        <f t="shared" si="4"/>
        <v>939</v>
      </c>
      <c r="C942" s="409" t="s">
        <v>1320</v>
      </c>
      <c r="D942" s="398"/>
      <c r="E942" s="286"/>
      <c r="F942" s="235" t="s">
        <v>1416</v>
      </c>
      <c r="G942" s="222" t="s">
        <v>1417</v>
      </c>
      <c r="H942" s="223" t="s">
        <v>508</v>
      </c>
      <c r="I942" s="223"/>
      <c r="J942" s="223"/>
      <c r="K942" s="223" t="s">
        <v>1418</v>
      </c>
      <c r="L942" s="223" t="s">
        <v>1407</v>
      </c>
      <c r="M942" s="294"/>
      <c r="N942" s="226" t="s">
        <v>81</v>
      </c>
      <c r="O942" s="226" t="s">
        <v>81</v>
      </c>
      <c r="P942" s="227" t="s">
        <v>81</v>
      </c>
      <c r="Q942" s="228" t="s">
        <v>81</v>
      </c>
      <c r="R942" s="228" t="s">
        <v>81</v>
      </c>
      <c r="S942" s="137"/>
      <c r="T942" s="137"/>
      <c r="U942" s="137"/>
      <c r="V942" s="110"/>
      <c r="W942" s="110"/>
      <c r="X942" s="110"/>
      <c r="Y942" s="110"/>
      <c r="Z942" s="110"/>
      <c r="AA942" s="110"/>
      <c r="AB942" s="110"/>
      <c r="AC942" s="110"/>
      <c r="AD942" s="110"/>
      <c r="AE942" s="110"/>
      <c r="AF942" s="110"/>
      <c r="AG942" s="110"/>
    </row>
    <row r="943">
      <c r="A943" s="110"/>
      <c r="B943" s="127">
        <f t="shared" si="4"/>
        <v>940</v>
      </c>
      <c r="C943" s="409" t="s">
        <v>1320</v>
      </c>
      <c r="D943" s="398"/>
      <c r="E943" s="286"/>
      <c r="F943" s="275"/>
      <c r="G943" s="235" t="s">
        <v>1419</v>
      </c>
      <c r="H943" s="233"/>
      <c r="I943" s="223"/>
      <c r="J943" s="223"/>
      <c r="K943" s="223" t="s">
        <v>1420</v>
      </c>
      <c r="L943" s="223" t="s">
        <v>1421</v>
      </c>
      <c r="M943" s="294"/>
      <c r="N943" s="226" t="s">
        <v>81</v>
      </c>
      <c r="O943" s="226" t="s">
        <v>81</v>
      </c>
      <c r="P943" s="227" t="s">
        <v>81</v>
      </c>
      <c r="Q943" s="228" t="s">
        <v>81</v>
      </c>
      <c r="R943" s="228" t="s">
        <v>81</v>
      </c>
      <c r="S943" s="137"/>
      <c r="T943" s="137"/>
      <c r="U943" s="137"/>
      <c r="V943" s="110"/>
      <c r="W943" s="110"/>
      <c r="X943" s="110"/>
      <c r="Y943" s="110"/>
      <c r="Z943" s="110"/>
      <c r="AA943" s="110"/>
      <c r="AB943" s="110"/>
      <c r="AC943" s="110"/>
      <c r="AD943" s="110"/>
      <c r="AE943" s="110"/>
      <c r="AF943" s="110"/>
      <c r="AG943" s="110"/>
    </row>
    <row r="944">
      <c r="A944" s="110"/>
      <c r="B944" s="127">
        <f t="shared" si="4"/>
        <v>941</v>
      </c>
      <c r="C944" s="409" t="s">
        <v>1320</v>
      </c>
      <c r="D944" s="398"/>
      <c r="E944" s="286"/>
      <c r="F944" s="106"/>
      <c r="G944" s="221" t="s">
        <v>1422</v>
      </c>
      <c r="H944" s="222" t="s">
        <v>1299</v>
      </c>
      <c r="I944" s="223"/>
      <c r="J944" s="223"/>
      <c r="K944" s="223" t="s">
        <v>1423</v>
      </c>
      <c r="L944" s="223" t="s">
        <v>1424</v>
      </c>
      <c r="M944" s="294"/>
      <c r="N944" s="226" t="s">
        <v>81</v>
      </c>
      <c r="O944" s="226" t="s">
        <v>81</v>
      </c>
      <c r="P944" s="227" t="s">
        <v>81</v>
      </c>
      <c r="Q944" s="228" t="s">
        <v>81</v>
      </c>
      <c r="R944" s="228" t="s">
        <v>81</v>
      </c>
      <c r="S944" s="137"/>
      <c r="T944" s="137"/>
      <c r="U944" s="137"/>
      <c r="V944" s="110"/>
      <c r="W944" s="110"/>
      <c r="X944" s="110"/>
      <c r="Y944" s="110"/>
      <c r="Z944" s="110"/>
      <c r="AA944" s="110"/>
      <c r="AB944" s="110"/>
      <c r="AC944" s="110"/>
      <c r="AD944" s="110"/>
      <c r="AE944" s="110"/>
      <c r="AF944" s="110"/>
      <c r="AG944" s="110"/>
    </row>
    <row r="945">
      <c r="A945" s="110"/>
      <c r="B945" s="127">
        <f t="shared" si="4"/>
        <v>942</v>
      </c>
      <c r="C945" s="409" t="s">
        <v>1320</v>
      </c>
      <c r="D945" s="398"/>
      <c r="E945" s="286"/>
      <c r="F945" s="106"/>
      <c r="G945" s="239"/>
      <c r="H945" s="222" t="s">
        <v>244</v>
      </c>
      <c r="I945" s="223"/>
      <c r="J945" s="223"/>
      <c r="K945" s="223" t="s">
        <v>1103</v>
      </c>
      <c r="L945" s="223" t="s">
        <v>1425</v>
      </c>
      <c r="M945" s="294"/>
      <c r="N945" s="226" t="s">
        <v>81</v>
      </c>
      <c r="O945" s="226" t="s">
        <v>81</v>
      </c>
      <c r="P945" s="227" t="s">
        <v>81</v>
      </c>
      <c r="Q945" s="228" t="s">
        <v>81</v>
      </c>
      <c r="R945" s="228" t="s">
        <v>81</v>
      </c>
      <c r="S945" s="137"/>
      <c r="T945" s="137"/>
      <c r="U945" s="137"/>
      <c r="V945" s="110"/>
      <c r="W945" s="110"/>
      <c r="X945" s="110"/>
      <c r="Y945" s="110"/>
      <c r="Z945" s="110"/>
      <c r="AA945" s="110"/>
      <c r="AB945" s="110"/>
      <c r="AC945" s="110"/>
      <c r="AD945" s="110"/>
      <c r="AE945" s="110"/>
      <c r="AF945" s="110"/>
      <c r="AG945" s="110"/>
    </row>
    <row r="946">
      <c r="A946" s="110"/>
      <c r="B946" s="127">
        <f t="shared" si="4"/>
        <v>943</v>
      </c>
      <c r="C946" s="409" t="s">
        <v>1320</v>
      </c>
      <c r="D946" s="398"/>
      <c r="E946" s="286"/>
      <c r="F946" s="275"/>
      <c r="G946" s="240" t="s">
        <v>252</v>
      </c>
      <c r="H946" s="233"/>
      <c r="I946" s="223"/>
      <c r="J946" s="223"/>
      <c r="K946" s="223" t="s">
        <v>823</v>
      </c>
      <c r="L946" s="223" t="s">
        <v>442</v>
      </c>
      <c r="M946" s="294"/>
      <c r="N946" s="226" t="s">
        <v>81</v>
      </c>
      <c r="O946" s="226" t="s">
        <v>81</v>
      </c>
      <c r="P946" s="227" t="s">
        <v>81</v>
      </c>
      <c r="Q946" s="228" t="s">
        <v>81</v>
      </c>
      <c r="R946" s="228" t="s">
        <v>81</v>
      </c>
      <c r="S946" s="137"/>
      <c r="T946" s="137"/>
      <c r="U946" s="137"/>
      <c r="V946" s="110"/>
      <c r="W946" s="110"/>
      <c r="X946" s="110"/>
      <c r="Y946" s="110"/>
      <c r="Z946" s="110"/>
      <c r="AA946" s="110"/>
      <c r="AB946" s="110"/>
      <c r="AC946" s="110"/>
      <c r="AD946" s="110"/>
      <c r="AE946" s="110"/>
      <c r="AF946" s="110"/>
      <c r="AG946" s="110"/>
    </row>
    <row r="947">
      <c r="A947" s="110"/>
      <c r="B947" s="127">
        <f t="shared" si="4"/>
        <v>944</v>
      </c>
      <c r="C947" s="409" t="s">
        <v>1320</v>
      </c>
      <c r="D947" s="398"/>
      <c r="E947" s="286"/>
      <c r="F947" s="106"/>
      <c r="G947" s="221" t="s">
        <v>824</v>
      </c>
      <c r="H947" s="222" t="s">
        <v>825</v>
      </c>
      <c r="I947" s="223"/>
      <c r="J947" s="223"/>
      <c r="K947" s="223" t="s">
        <v>826</v>
      </c>
      <c r="L947" s="223" t="s">
        <v>827</v>
      </c>
      <c r="M947" s="294"/>
      <c r="N947" s="226" t="s">
        <v>81</v>
      </c>
      <c r="O947" s="226" t="s">
        <v>81</v>
      </c>
      <c r="P947" s="227" t="s">
        <v>81</v>
      </c>
      <c r="Q947" s="228" t="s">
        <v>81</v>
      </c>
      <c r="R947" s="228" t="s">
        <v>81</v>
      </c>
      <c r="S947" s="137"/>
      <c r="T947" s="137"/>
      <c r="U947" s="137"/>
      <c r="V947" s="110"/>
      <c r="W947" s="110"/>
      <c r="X947" s="110"/>
      <c r="Y947" s="110"/>
      <c r="Z947" s="110"/>
      <c r="AA947" s="110"/>
      <c r="AB947" s="110"/>
      <c r="AC947" s="110"/>
      <c r="AD947" s="110"/>
      <c r="AE947" s="110"/>
      <c r="AF947" s="110"/>
      <c r="AG947" s="110"/>
    </row>
    <row r="948">
      <c r="A948" s="110"/>
      <c r="B948" s="127">
        <f t="shared" si="4"/>
        <v>945</v>
      </c>
      <c r="C948" s="409" t="s">
        <v>1320</v>
      </c>
      <c r="D948" s="398"/>
      <c r="E948" s="286"/>
      <c r="F948" s="106"/>
      <c r="G948" s="230"/>
      <c r="H948" s="222" t="s">
        <v>828</v>
      </c>
      <c r="I948" s="223"/>
      <c r="J948" s="223"/>
      <c r="K948" s="223" t="s">
        <v>829</v>
      </c>
      <c r="L948" s="223" t="s">
        <v>827</v>
      </c>
      <c r="M948" s="294"/>
      <c r="N948" s="226" t="s">
        <v>81</v>
      </c>
      <c r="O948" s="226" t="s">
        <v>81</v>
      </c>
      <c r="P948" s="227" t="s">
        <v>81</v>
      </c>
      <c r="Q948" s="228" t="s">
        <v>81</v>
      </c>
      <c r="R948" s="228" t="s">
        <v>81</v>
      </c>
      <c r="S948" s="137"/>
      <c r="T948" s="137"/>
      <c r="U948" s="137"/>
      <c r="V948" s="110"/>
      <c r="W948" s="110"/>
      <c r="X948" s="110"/>
      <c r="Y948" s="110"/>
      <c r="Z948" s="110"/>
      <c r="AA948" s="110"/>
      <c r="AB948" s="110"/>
      <c r="AC948" s="110"/>
      <c r="AD948" s="110"/>
      <c r="AE948" s="110"/>
      <c r="AF948" s="110"/>
      <c r="AG948" s="110"/>
    </row>
    <row r="949">
      <c r="A949" s="110"/>
      <c r="B949" s="127">
        <f t="shared" si="4"/>
        <v>946</v>
      </c>
      <c r="C949" s="409" t="s">
        <v>1320</v>
      </c>
      <c r="D949" s="398"/>
      <c r="E949" s="286"/>
      <c r="F949" s="106"/>
      <c r="G949" s="230"/>
      <c r="H949" s="222" t="s">
        <v>830</v>
      </c>
      <c r="I949" s="223"/>
      <c r="J949" s="223"/>
      <c r="K949" s="223" t="s">
        <v>831</v>
      </c>
      <c r="L949" s="223" t="s">
        <v>832</v>
      </c>
      <c r="M949" s="294"/>
      <c r="N949" s="226" t="s">
        <v>81</v>
      </c>
      <c r="O949" s="226" t="s">
        <v>81</v>
      </c>
      <c r="P949" s="227" t="s">
        <v>81</v>
      </c>
      <c r="Q949" s="228" t="s">
        <v>81</v>
      </c>
      <c r="R949" s="228" t="s">
        <v>81</v>
      </c>
      <c r="S949" s="137"/>
      <c r="T949" s="137"/>
      <c r="U949" s="137"/>
      <c r="V949" s="110"/>
      <c r="W949" s="110"/>
      <c r="X949" s="110"/>
      <c r="Y949" s="110"/>
      <c r="Z949" s="110"/>
      <c r="AA949" s="110"/>
      <c r="AB949" s="110"/>
      <c r="AC949" s="110"/>
      <c r="AD949" s="110"/>
      <c r="AE949" s="110"/>
      <c r="AF949" s="110"/>
      <c r="AG949" s="110"/>
    </row>
    <row r="950">
      <c r="A950" s="110"/>
      <c r="B950" s="127">
        <f t="shared" si="4"/>
        <v>947</v>
      </c>
      <c r="C950" s="409" t="s">
        <v>1320</v>
      </c>
      <c r="D950" s="398"/>
      <c r="E950" s="286"/>
      <c r="F950" s="106"/>
      <c r="G950" s="230"/>
      <c r="H950" s="222" t="s">
        <v>833</v>
      </c>
      <c r="I950" s="223"/>
      <c r="J950" s="223"/>
      <c r="K950" s="223" t="s">
        <v>834</v>
      </c>
      <c r="L950" s="223" t="s">
        <v>827</v>
      </c>
      <c r="M950" s="294"/>
      <c r="N950" s="226" t="s">
        <v>81</v>
      </c>
      <c r="O950" s="226" t="s">
        <v>81</v>
      </c>
      <c r="P950" s="227" t="s">
        <v>81</v>
      </c>
      <c r="Q950" s="228" t="s">
        <v>81</v>
      </c>
      <c r="R950" s="228" t="s">
        <v>81</v>
      </c>
      <c r="S950" s="137"/>
      <c r="T950" s="137"/>
      <c r="U950" s="137"/>
      <c r="V950" s="110"/>
      <c r="W950" s="110"/>
      <c r="X950" s="110"/>
      <c r="Y950" s="110"/>
      <c r="Z950" s="110"/>
      <c r="AA950" s="110"/>
      <c r="AB950" s="110"/>
      <c r="AC950" s="110"/>
      <c r="AD950" s="110"/>
      <c r="AE950" s="110"/>
      <c r="AF950" s="110"/>
      <c r="AG950" s="110"/>
    </row>
    <row r="951">
      <c r="A951" s="110"/>
      <c r="B951" s="127">
        <f t="shared" si="4"/>
        <v>948</v>
      </c>
      <c r="C951" s="409" t="s">
        <v>1320</v>
      </c>
      <c r="D951" s="398"/>
      <c r="E951" s="286"/>
      <c r="F951" s="106"/>
      <c r="G951" s="230"/>
      <c r="H951" s="222" t="s">
        <v>835</v>
      </c>
      <c r="I951" s="223"/>
      <c r="J951" s="223"/>
      <c r="K951" s="223" t="s">
        <v>836</v>
      </c>
      <c r="L951" s="223" t="s">
        <v>837</v>
      </c>
      <c r="M951" s="294"/>
      <c r="N951" s="226" t="s">
        <v>81</v>
      </c>
      <c r="O951" s="226" t="s">
        <v>81</v>
      </c>
      <c r="P951" s="227" t="s">
        <v>81</v>
      </c>
      <c r="Q951" s="228" t="s">
        <v>81</v>
      </c>
      <c r="R951" s="228" t="s">
        <v>81</v>
      </c>
      <c r="S951" s="137"/>
      <c r="T951" s="137"/>
      <c r="U951" s="137"/>
      <c r="V951" s="110"/>
      <c r="W951" s="110"/>
      <c r="X951" s="110"/>
      <c r="Y951" s="110"/>
      <c r="Z951" s="110"/>
      <c r="AA951" s="110"/>
      <c r="AB951" s="110"/>
      <c r="AC951" s="110"/>
      <c r="AD951" s="110"/>
      <c r="AE951" s="110"/>
      <c r="AF951" s="110"/>
      <c r="AG951" s="110"/>
    </row>
    <row r="952" ht="22.5" customHeight="1">
      <c r="A952" s="110"/>
      <c r="B952" s="127">
        <f t="shared" si="4"/>
        <v>949</v>
      </c>
      <c r="C952" s="409" t="s">
        <v>1320</v>
      </c>
      <c r="D952" s="398"/>
      <c r="E952" s="286"/>
      <c r="F952" s="106"/>
      <c r="G952" s="246" t="s">
        <v>820</v>
      </c>
      <c r="H952" s="130" t="s">
        <v>1426</v>
      </c>
      <c r="I952" s="223"/>
      <c r="J952" s="223"/>
      <c r="K952" s="132" t="s">
        <v>1427</v>
      </c>
      <c r="L952" s="132" t="s">
        <v>1343</v>
      </c>
      <c r="M952" s="294"/>
      <c r="N952" s="226" t="s">
        <v>81</v>
      </c>
      <c r="O952" s="226" t="s">
        <v>81</v>
      </c>
      <c r="P952" s="227" t="s">
        <v>81</v>
      </c>
      <c r="Q952" s="228" t="s">
        <v>81</v>
      </c>
      <c r="R952" s="228" t="s">
        <v>81</v>
      </c>
      <c r="S952" s="137"/>
      <c r="T952" s="137"/>
      <c r="U952" s="137"/>
      <c r="V952" s="110"/>
      <c r="W952" s="110"/>
      <c r="X952" s="110"/>
      <c r="Y952" s="110"/>
      <c r="Z952" s="110"/>
      <c r="AA952" s="110"/>
      <c r="AB952" s="110"/>
      <c r="AC952" s="110"/>
      <c r="AD952" s="110"/>
      <c r="AE952" s="110"/>
      <c r="AF952" s="110"/>
      <c r="AG952" s="110"/>
    </row>
    <row r="953">
      <c r="A953" s="110"/>
      <c r="B953" s="127">
        <f t="shared" si="4"/>
        <v>950</v>
      </c>
      <c r="C953" s="409" t="s">
        <v>1320</v>
      </c>
      <c r="D953" s="398"/>
      <c r="E953" s="286"/>
      <c r="F953" s="106"/>
      <c r="G953" s="230"/>
      <c r="H953" s="130" t="s">
        <v>279</v>
      </c>
      <c r="I953" s="223"/>
      <c r="J953" s="223"/>
      <c r="K953" s="132" t="s">
        <v>173</v>
      </c>
      <c r="L953" s="132" t="s">
        <v>173</v>
      </c>
      <c r="M953" s="294"/>
      <c r="N953" s="226" t="s">
        <v>81</v>
      </c>
      <c r="O953" s="226" t="s">
        <v>81</v>
      </c>
      <c r="P953" s="227" t="s">
        <v>81</v>
      </c>
      <c r="Q953" s="228" t="s">
        <v>81</v>
      </c>
      <c r="R953" s="228" t="s">
        <v>81</v>
      </c>
      <c r="S953" s="137"/>
      <c r="T953" s="137"/>
      <c r="U953" s="137"/>
      <c r="V953" s="110"/>
      <c r="W953" s="110"/>
      <c r="X953" s="110"/>
      <c r="Y953" s="110"/>
      <c r="Z953" s="110"/>
      <c r="AA953" s="110"/>
      <c r="AB953" s="110"/>
      <c r="AC953" s="110"/>
      <c r="AD953" s="110"/>
      <c r="AE953" s="110"/>
      <c r="AF953" s="110"/>
      <c r="AG953" s="110"/>
    </row>
    <row r="954">
      <c r="A954" s="110"/>
      <c r="B954" s="127">
        <f t="shared" si="4"/>
        <v>951</v>
      </c>
      <c r="C954" s="409" t="s">
        <v>1320</v>
      </c>
      <c r="D954" s="398"/>
      <c r="E954" s="286"/>
      <c r="F954" s="106"/>
      <c r="G954" s="230"/>
      <c r="H954" s="130" t="s">
        <v>1350</v>
      </c>
      <c r="I954" s="223"/>
      <c r="J954" s="223"/>
      <c r="K954" s="132" t="s">
        <v>173</v>
      </c>
      <c r="L954" s="132" t="s">
        <v>173</v>
      </c>
      <c r="M954" s="294"/>
      <c r="N954" s="226" t="s">
        <v>81</v>
      </c>
      <c r="O954" s="226" t="s">
        <v>81</v>
      </c>
      <c r="P954" s="227" t="s">
        <v>81</v>
      </c>
      <c r="Q954" s="228" t="s">
        <v>81</v>
      </c>
      <c r="R954" s="228" t="s">
        <v>81</v>
      </c>
      <c r="S954" s="137"/>
      <c r="T954" s="137"/>
      <c r="U954" s="137"/>
      <c r="V954" s="110"/>
      <c r="W954" s="110"/>
      <c r="X954" s="110"/>
      <c r="Y954" s="110"/>
      <c r="Z954" s="110"/>
      <c r="AA954" s="110"/>
      <c r="AB954" s="110"/>
      <c r="AC954" s="110"/>
      <c r="AD954" s="110"/>
      <c r="AE954" s="110"/>
      <c r="AF954" s="110"/>
      <c r="AG954" s="110"/>
    </row>
    <row r="955" ht="16.5" customHeight="1">
      <c r="A955" s="110"/>
      <c r="B955" s="127">
        <f t="shared" si="4"/>
        <v>952</v>
      </c>
      <c r="C955" s="409" t="s">
        <v>1320</v>
      </c>
      <c r="D955" s="398"/>
      <c r="E955" s="286"/>
      <c r="F955" s="106"/>
      <c r="G955" s="230"/>
      <c r="H955" s="130" t="s">
        <v>1428</v>
      </c>
      <c r="I955" s="223"/>
      <c r="J955" s="223"/>
      <c r="K955" s="132" t="s">
        <v>173</v>
      </c>
      <c r="L955" s="132" t="s">
        <v>173</v>
      </c>
      <c r="M955" s="294"/>
      <c r="N955" s="226" t="s">
        <v>81</v>
      </c>
      <c r="O955" s="226" t="s">
        <v>81</v>
      </c>
      <c r="P955" s="227" t="s">
        <v>81</v>
      </c>
      <c r="Q955" s="228" t="s">
        <v>81</v>
      </c>
      <c r="R955" s="228" t="s">
        <v>81</v>
      </c>
      <c r="S955" s="137"/>
      <c r="T955" s="137"/>
      <c r="U955" s="137"/>
      <c r="V955" s="110"/>
      <c r="W955" s="110"/>
      <c r="X955" s="110"/>
      <c r="Y955" s="110"/>
      <c r="Z955" s="110"/>
      <c r="AA955" s="110"/>
      <c r="AB955" s="110"/>
      <c r="AC955" s="110"/>
      <c r="AD955" s="110"/>
      <c r="AE955" s="110"/>
      <c r="AF955" s="110"/>
      <c r="AG955" s="110"/>
    </row>
    <row r="956" ht="16.5" customHeight="1">
      <c r="A956" s="110"/>
      <c r="B956" s="127">
        <f t="shared" si="4"/>
        <v>953</v>
      </c>
      <c r="C956" s="409" t="s">
        <v>1320</v>
      </c>
      <c r="D956" s="398"/>
      <c r="E956" s="286"/>
      <c r="F956" s="106"/>
      <c r="G956" s="230"/>
      <c r="H956" s="130" t="s">
        <v>1429</v>
      </c>
      <c r="I956" s="223"/>
      <c r="J956" s="223"/>
      <c r="K956" s="132" t="s">
        <v>173</v>
      </c>
      <c r="L956" s="132" t="s">
        <v>173</v>
      </c>
      <c r="M956" s="294"/>
      <c r="N956" s="226" t="s">
        <v>81</v>
      </c>
      <c r="O956" s="226" t="s">
        <v>81</v>
      </c>
      <c r="P956" s="227" t="s">
        <v>81</v>
      </c>
      <c r="Q956" s="228" t="s">
        <v>81</v>
      </c>
      <c r="R956" s="228" t="s">
        <v>81</v>
      </c>
      <c r="S956" s="137"/>
      <c r="T956" s="137"/>
      <c r="U956" s="137"/>
      <c r="V956" s="110"/>
      <c r="W956" s="110"/>
      <c r="X956" s="110"/>
      <c r="Y956" s="110"/>
      <c r="Z956" s="110"/>
      <c r="AA956" s="110"/>
      <c r="AB956" s="110"/>
      <c r="AC956" s="110"/>
      <c r="AD956" s="110"/>
      <c r="AE956" s="110"/>
      <c r="AF956" s="110"/>
      <c r="AG956" s="110"/>
    </row>
    <row r="957" ht="28.5" customHeight="1">
      <c r="A957" s="110"/>
      <c r="B957" s="127">
        <f t="shared" si="4"/>
        <v>954</v>
      </c>
      <c r="C957" s="409" t="s">
        <v>1320</v>
      </c>
      <c r="D957" s="398"/>
      <c r="E957" s="286"/>
      <c r="F957" s="106"/>
      <c r="G957" s="246" t="s">
        <v>391</v>
      </c>
      <c r="H957" s="130" t="s">
        <v>1426</v>
      </c>
      <c r="I957" s="223"/>
      <c r="J957" s="223"/>
      <c r="K957" s="132" t="s">
        <v>1430</v>
      </c>
      <c r="L957" s="132" t="s">
        <v>546</v>
      </c>
      <c r="M957" s="294"/>
      <c r="N957" s="226" t="s">
        <v>81</v>
      </c>
      <c r="O957" s="226" t="s">
        <v>81</v>
      </c>
      <c r="P957" s="227" t="s">
        <v>81</v>
      </c>
      <c r="Q957" s="228" t="s">
        <v>81</v>
      </c>
      <c r="R957" s="228" t="s">
        <v>81</v>
      </c>
      <c r="S957" s="137"/>
      <c r="T957" s="137"/>
      <c r="U957" s="137"/>
      <c r="V957" s="110"/>
      <c r="W957" s="110"/>
      <c r="X957" s="110"/>
      <c r="Y957" s="110"/>
      <c r="Z957" s="110"/>
      <c r="AA957" s="110"/>
      <c r="AB957" s="110"/>
      <c r="AC957" s="110"/>
      <c r="AD957" s="110"/>
      <c r="AE957" s="110"/>
      <c r="AF957" s="110"/>
      <c r="AG957" s="110"/>
    </row>
    <row r="958" ht="16.5" customHeight="1">
      <c r="A958" s="110"/>
      <c r="B958" s="127">
        <f t="shared" si="4"/>
        <v>955</v>
      </c>
      <c r="C958" s="409" t="s">
        <v>1320</v>
      </c>
      <c r="D958" s="398"/>
      <c r="E958" s="286"/>
      <c r="F958" s="106"/>
      <c r="G958" s="230"/>
      <c r="H958" s="130" t="s">
        <v>279</v>
      </c>
      <c r="I958" s="223"/>
      <c r="J958" s="223"/>
      <c r="K958" s="132" t="s">
        <v>173</v>
      </c>
      <c r="L958" s="132" t="s">
        <v>173</v>
      </c>
      <c r="M958" s="294"/>
      <c r="N958" s="226" t="s">
        <v>81</v>
      </c>
      <c r="O958" s="226" t="s">
        <v>81</v>
      </c>
      <c r="P958" s="227" t="s">
        <v>81</v>
      </c>
      <c r="Q958" s="228" t="s">
        <v>81</v>
      </c>
      <c r="R958" s="228" t="s">
        <v>81</v>
      </c>
      <c r="S958" s="137"/>
      <c r="T958" s="137"/>
      <c r="U958" s="137"/>
      <c r="V958" s="110"/>
      <c r="W958" s="110"/>
      <c r="X958" s="110"/>
      <c r="Y958" s="110"/>
      <c r="Z958" s="110"/>
      <c r="AA958" s="110"/>
      <c r="AB958" s="110"/>
      <c r="AC958" s="110"/>
      <c r="AD958" s="110"/>
      <c r="AE958" s="110"/>
      <c r="AF958" s="110"/>
      <c r="AG958" s="110"/>
    </row>
    <row r="959" ht="16.5" customHeight="1">
      <c r="A959" s="110"/>
      <c r="B959" s="127">
        <f t="shared" si="4"/>
        <v>956</v>
      </c>
      <c r="C959" s="409" t="s">
        <v>1320</v>
      </c>
      <c r="D959" s="398"/>
      <c r="E959" s="286"/>
      <c r="F959" s="106"/>
      <c r="G959" s="230"/>
      <c r="H959" s="130" t="s">
        <v>1350</v>
      </c>
      <c r="I959" s="223"/>
      <c r="J959" s="223"/>
      <c r="K959" s="132" t="s">
        <v>173</v>
      </c>
      <c r="L959" s="132" t="s">
        <v>173</v>
      </c>
      <c r="M959" s="294"/>
      <c r="N959" s="226" t="s">
        <v>81</v>
      </c>
      <c r="O959" s="226" t="s">
        <v>81</v>
      </c>
      <c r="P959" s="227" t="s">
        <v>81</v>
      </c>
      <c r="Q959" s="228" t="s">
        <v>81</v>
      </c>
      <c r="R959" s="228" t="s">
        <v>81</v>
      </c>
      <c r="S959" s="137"/>
      <c r="T959" s="137"/>
      <c r="U959" s="137"/>
      <c r="V959" s="110"/>
      <c r="W959" s="110"/>
      <c r="X959" s="110"/>
      <c r="Y959" s="110"/>
      <c r="Z959" s="110"/>
      <c r="AA959" s="110"/>
      <c r="AB959" s="110"/>
      <c r="AC959" s="110"/>
      <c r="AD959" s="110"/>
      <c r="AE959" s="110"/>
      <c r="AF959" s="110"/>
      <c r="AG959" s="110"/>
    </row>
    <row r="960" ht="16.5" customHeight="1">
      <c r="A960" s="110"/>
      <c r="B960" s="127">
        <f t="shared" si="4"/>
        <v>957</v>
      </c>
      <c r="C960" s="409" t="s">
        <v>1320</v>
      </c>
      <c r="D960" s="398"/>
      <c r="E960" s="286"/>
      <c r="F960" s="106"/>
      <c r="G960" s="230"/>
      <c r="H960" s="130" t="s">
        <v>1428</v>
      </c>
      <c r="I960" s="223"/>
      <c r="J960" s="223"/>
      <c r="K960" s="132" t="s">
        <v>173</v>
      </c>
      <c r="L960" s="132" t="s">
        <v>173</v>
      </c>
      <c r="M960" s="294"/>
      <c r="N960" s="226" t="s">
        <v>81</v>
      </c>
      <c r="O960" s="226" t="s">
        <v>81</v>
      </c>
      <c r="P960" s="227" t="s">
        <v>81</v>
      </c>
      <c r="Q960" s="228" t="s">
        <v>81</v>
      </c>
      <c r="R960" s="228" t="s">
        <v>81</v>
      </c>
      <c r="S960" s="137"/>
      <c r="T960" s="137"/>
      <c r="U960" s="137"/>
      <c r="V960" s="110"/>
      <c r="W960" s="110"/>
      <c r="X960" s="110"/>
      <c r="Y960" s="110"/>
      <c r="Z960" s="110"/>
      <c r="AA960" s="110"/>
      <c r="AB960" s="110"/>
      <c r="AC960" s="110"/>
      <c r="AD960" s="110"/>
      <c r="AE960" s="110"/>
      <c r="AF960" s="110"/>
      <c r="AG960" s="110"/>
    </row>
    <row r="961" ht="16.5" customHeight="1">
      <c r="A961" s="110"/>
      <c r="B961" s="127">
        <f t="shared" si="4"/>
        <v>958</v>
      </c>
      <c r="C961" s="409" t="s">
        <v>1320</v>
      </c>
      <c r="D961" s="398"/>
      <c r="E961" s="286"/>
      <c r="F961" s="106"/>
      <c r="G961" s="230"/>
      <c r="H961" s="130" t="s">
        <v>1429</v>
      </c>
      <c r="I961" s="223"/>
      <c r="J961" s="223"/>
      <c r="K961" s="132" t="s">
        <v>173</v>
      </c>
      <c r="L961" s="132" t="s">
        <v>173</v>
      </c>
      <c r="M961" s="294"/>
      <c r="N961" s="226" t="s">
        <v>81</v>
      </c>
      <c r="O961" s="226" t="s">
        <v>81</v>
      </c>
      <c r="P961" s="227" t="s">
        <v>81</v>
      </c>
      <c r="Q961" s="228" t="s">
        <v>81</v>
      </c>
      <c r="R961" s="228" t="s">
        <v>81</v>
      </c>
      <c r="S961" s="137"/>
      <c r="T961" s="137"/>
      <c r="U961" s="137"/>
      <c r="V961" s="110"/>
      <c r="W961" s="110"/>
      <c r="X961" s="110"/>
      <c r="Y961" s="110"/>
      <c r="Z961" s="110"/>
      <c r="AA961" s="110"/>
      <c r="AB961" s="110"/>
      <c r="AC961" s="110"/>
      <c r="AD961" s="110"/>
      <c r="AE961" s="110"/>
      <c r="AF961" s="110"/>
      <c r="AG961" s="110"/>
    </row>
    <row r="962" ht="16.5" customHeight="1">
      <c r="A962" s="110"/>
      <c r="B962" s="127">
        <f t="shared" si="4"/>
        <v>959</v>
      </c>
      <c r="C962" s="409" t="s">
        <v>1320</v>
      </c>
      <c r="D962" s="398"/>
      <c r="E962" s="286"/>
      <c r="F962" s="106"/>
      <c r="G962" s="239"/>
      <c r="H962" s="130" t="s">
        <v>507</v>
      </c>
      <c r="I962" s="223"/>
      <c r="J962" s="223"/>
      <c r="K962" s="132" t="s">
        <v>173</v>
      </c>
      <c r="L962" s="132" t="s">
        <v>173</v>
      </c>
      <c r="M962" s="294"/>
      <c r="N962" s="226" t="s">
        <v>81</v>
      </c>
      <c r="O962" s="226" t="s">
        <v>81</v>
      </c>
      <c r="P962" s="227" t="s">
        <v>81</v>
      </c>
      <c r="Q962" s="228" t="s">
        <v>81</v>
      </c>
      <c r="R962" s="228" t="s">
        <v>81</v>
      </c>
      <c r="S962" s="137"/>
      <c r="T962" s="137"/>
      <c r="U962" s="137"/>
      <c r="V962" s="110"/>
      <c r="W962" s="110"/>
      <c r="X962" s="110"/>
      <c r="Y962" s="110"/>
      <c r="Z962" s="110"/>
      <c r="AA962" s="110"/>
      <c r="AB962" s="110"/>
      <c r="AC962" s="110"/>
      <c r="AD962" s="110"/>
      <c r="AE962" s="110"/>
      <c r="AF962" s="110"/>
      <c r="AG962" s="110"/>
    </row>
    <row r="963">
      <c r="A963" s="110"/>
      <c r="B963" s="127">
        <f t="shared" si="4"/>
        <v>960</v>
      </c>
      <c r="C963" s="409" t="s">
        <v>1320</v>
      </c>
      <c r="D963" s="398"/>
      <c r="E963" s="286"/>
      <c r="F963" s="235" t="s">
        <v>1431</v>
      </c>
      <c r="G963" s="242" t="s">
        <v>1432</v>
      </c>
      <c r="H963" s="223" t="s">
        <v>508</v>
      </c>
      <c r="I963" s="223"/>
      <c r="J963" s="223"/>
      <c r="K963" s="223" t="s">
        <v>1433</v>
      </c>
      <c r="L963" s="223" t="s">
        <v>1407</v>
      </c>
      <c r="M963" s="294"/>
      <c r="N963" s="226" t="s">
        <v>81</v>
      </c>
      <c r="O963" s="226" t="s">
        <v>81</v>
      </c>
      <c r="P963" s="227" t="s">
        <v>81</v>
      </c>
      <c r="Q963" s="228" t="s">
        <v>81</v>
      </c>
      <c r="R963" s="228" t="s">
        <v>81</v>
      </c>
      <c r="S963" s="137"/>
      <c r="T963" s="137"/>
      <c r="U963" s="137"/>
      <c r="V963" s="110"/>
      <c r="W963" s="110"/>
      <c r="X963" s="110"/>
      <c r="Y963" s="110"/>
      <c r="Z963" s="110"/>
      <c r="AA963" s="110"/>
      <c r="AB963" s="110"/>
      <c r="AC963" s="110"/>
      <c r="AD963" s="110"/>
      <c r="AE963" s="110"/>
      <c r="AF963" s="110"/>
      <c r="AG963" s="110"/>
    </row>
    <row r="964">
      <c r="A964" s="110"/>
      <c r="B964" s="127">
        <f t="shared" si="4"/>
        <v>961</v>
      </c>
      <c r="C964" s="409" t="s">
        <v>1320</v>
      </c>
      <c r="D964" s="398"/>
      <c r="E964" s="286"/>
      <c r="F964" s="275"/>
      <c r="G964" s="235" t="s">
        <v>252</v>
      </c>
      <c r="H964" s="233"/>
      <c r="I964" s="223"/>
      <c r="J964" s="223"/>
      <c r="K964" s="223" t="s">
        <v>823</v>
      </c>
      <c r="L964" s="223" t="s">
        <v>442</v>
      </c>
      <c r="M964" s="294"/>
      <c r="N964" s="226" t="s">
        <v>81</v>
      </c>
      <c r="O964" s="226" t="s">
        <v>81</v>
      </c>
      <c r="P964" s="227" t="s">
        <v>81</v>
      </c>
      <c r="Q964" s="228" t="s">
        <v>81</v>
      </c>
      <c r="R964" s="228" t="s">
        <v>81</v>
      </c>
      <c r="S964" s="137"/>
      <c r="T964" s="137"/>
      <c r="U964" s="137"/>
      <c r="V964" s="110"/>
      <c r="W964" s="110"/>
      <c r="X964" s="110"/>
      <c r="Y964" s="110"/>
      <c r="Z964" s="110"/>
      <c r="AA964" s="110"/>
      <c r="AB964" s="110"/>
      <c r="AC964" s="110"/>
      <c r="AD964" s="110"/>
      <c r="AE964" s="110"/>
      <c r="AF964" s="110"/>
      <c r="AG964" s="110"/>
    </row>
    <row r="965">
      <c r="A965" s="110"/>
      <c r="B965" s="127">
        <f t="shared" si="4"/>
        <v>962</v>
      </c>
      <c r="C965" s="409" t="s">
        <v>1320</v>
      </c>
      <c r="D965" s="398"/>
      <c r="E965" s="286"/>
      <c r="F965" s="106"/>
      <c r="G965" s="221" t="s">
        <v>824</v>
      </c>
      <c r="H965" s="222" t="s">
        <v>825</v>
      </c>
      <c r="I965" s="223"/>
      <c r="J965" s="223"/>
      <c r="K965" s="223" t="s">
        <v>826</v>
      </c>
      <c r="L965" s="223" t="s">
        <v>827</v>
      </c>
      <c r="M965" s="294"/>
      <c r="N965" s="226" t="s">
        <v>81</v>
      </c>
      <c r="O965" s="226" t="s">
        <v>81</v>
      </c>
      <c r="P965" s="227" t="s">
        <v>81</v>
      </c>
      <c r="Q965" s="228" t="s">
        <v>81</v>
      </c>
      <c r="R965" s="228" t="s">
        <v>81</v>
      </c>
      <c r="S965" s="137"/>
      <c r="T965" s="137"/>
      <c r="U965" s="137"/>
      <c r="V965" s="110"/>
      <c r="W965" s="110"/>
      <c r="X965" s="110"/>
      <c r="Y965" s="110"/>
      <c r="Z965" s="110"/>
      <c r="AA965" s="110"/>
      <c r="AB965" s="110"/>
      <c r="AC965" s="110"/>
      <c r="AD965" s="110"/>
      <c r="AE965" s="110"/>
      <c r="AF965" s="110"/>
      <c r="AG965" s="110"/>
    </row>
    <row r="966">
      <c r="A966" s="110"/>
      <c r="B966" s="127">
        <f t="shared" si="4"/>
        <v>963</v>
      </c>
      <c r="C966" s="409" t="s">
        <v>1320</v>
      </c>
      <c r="D966" s="398"/>
      <c r="E966" s="286"/>
      <c r="F966" s="106"/>
      <c r="G966" s="230"/>
      <c r="H966" s="222" t="s">
        <v>828</v>
      </c>
      <c r="I966" s="223"/>
      <c r="J966" s="223"/>
      <c r="K966" s="223" t="s">
        <v>829</v>
      </c>
      <c r="L966" s="223" t="s">
        <v>827</v>
      </c>
      <c r="M966" s="294"/>
      <c r="N966" s="226" t="s">
        <v>81</v>
      </c>
      <c r="O966" s="226" t="s">
        <v>81</v>
      </c>
      <c r="P966" s="227" t="s">
        <v>81</v>
      </c>
      <c r="Q966" s="228" t="s">
        <v>81</v>
      </c>
      <c r="R966" s="228" t="s">
        <v>81</v>
      </c>
      <c r="S966" s="137"/>
      <c r="T966" s="137"/>
      <c r="U966" s="137"/>
      <c r="V966" s="110"/>
      <c r="W966" s="110"/>
      <c r="X966" s="110"/>
      <c r="Y966" s="110"/>
      <c r="Z966" s="110"/>
      <c r="AA966" s="110"/>
      <c r="AB966" s="110"/>
      <c r="AC966" s="110"/>
      <c r="AD966" s="110"/>
      <c r="AE966" s="110"/>
      <c r="AF966" s="110"/>
      <c r="AG966" s="110"/>
    </row>
    <row r="967">
      <c r="A967" s="110"/>
      <c r="B967" s="127">
        <f t="shared" si="4"/>
        <v>964</v>
      </c>
      <c r="C967" s="409" t="s">
        <v>1320</v>
      </c>
      <c r="D967" s="398"/>
      <c r="E967" s="286"/>
      <c r="F967" s="106"/>
      <c r="G967" s="230"/>
      <c r="H967" s="222" t="s">
        <v>830</v>
      </c>
      <c r="I967" s="223"/>
      <c r="J967" s="223"/>
      <c r="K967" s="223" t="s">
        <v>831</v>
      </c>
      <c r="L967" s="223" t="s">
        <v>832</v>
      </c>
      <c r="M967" s="294"/>
      <c r="N967" s="226" t="s">
        <v>81</v>
      </c>
      <c r="O967" s="226" t="s">
        <v>81</v>
      </c>
      <c r="P967" s="227" t="s">
        <v>81</v>
      </c>
      <c r="Q967" s="228" t="s">
        <v>81</v>
      </c>
      <c r="R967" s="228" t="s">
        <v>81</v>
      </c>
      <c r="S967" s="137"/>
      <c r="T967" s="137"/>
      <c r="U967" s="137"/>
      <c r="V967" s="110"/>
      <c r="W967" s="110"/>
      <c r="X967" s="110"/>
      <c r="Y967" s="110"/>
      <c r="Z967" s="110"/>
      <c r="AA967" s="110"/>
      <c r="AB967" s="110"/>
      <c r="AC967" s="110"/>
      <c r="AD967" s="110"/>
      <c r="AE967" s="110"/>
      <c r="AF967" s="110"/>
      <c r="AG967" s="110"/>
    </row>
    <row r="968">
      <c r="A968" s="110"/>
      <c r="B968" s="127">
        <f t="shared" si="4"/>
        <v>965</v>
      </c>
      <c r="C968" s="409" t="s">
        <v>1320</v>
      </c>
      <c r="D968" s="398"/>
      <c r="E968" s="286"/>
      <c r="F968" s="106"/>
      <c r="G968" s="230"/>
      <c r="H968" s="222" t="s">
        <v>833</v>
      </c>
      <c r="I968" s="223"/>
      <c r="J968" s="223"/>
      <c r="K968" s="223" t="s">
        <v>834</v>
      </c>
      <c r="L968" s="223" t="s">
        <v>827</v>
      </c>
      <c r="M968" s="294"/>
      <c r="N968" s="226" t="s">
        <v>81</v>
      </c>
      <c r="O968" s="226" t="s">
        <v>81</v>
      </c>
      <c r="P968" s="227" t="s">
        <v>81</v>
      </c>
      <c r="Q968" s="228" t="s">
        <v>81</v>
      </c>
      <c r="R968" s="228" t="s">
        <v>81</v>
      </c>
      <c r="S968" s="137"/>
      <c r="T968" s="137"/>
      <c r="U968" s="137"/>
      <c r="V968" s="110"/>
      <c r="W968" s="110"/>
      <c r="X968" s="110"/>
      <c r="Y968" s="110"/>
      <c r="Z968" s="110"/>
      <c r="AA968" s="110"/>
      <c r="AB968" s="110"/>
      <c r="AC968" s="110"/>
      <c r="AD968" s="110"/>
      <c r="AE968" s="110"/>
      <c r="AF968" s="110"/>
      <c r="AG968" s="110"/>
    </row>
    <row r="969">
      <c r="A969" s="110"/>
      <c r="B969" s="127">
        <f t="shared" si="4"/>
        <v>966</v>
      </c>
      <c r="C969" s="409" t="s">
        <v>1320</v>
      </c>
      <c r="D969" s="398"/>
      <c r="E969" s="286"/>
      <c r="F969" s="106"/>
      <c r="G969" s="239"/>
      <c r="H969" s="222" t="s">
        <v>835</v>
      </c>
      <c r="I969" s="223"/>
      <c r="J969" s="223"/>
      <c r="K969" s="223" t="s">
        <v>836</v>
      </c>
      <c r="L969" s="223" t="s">
        <v>837</v>
      </c>
      <c r="M969" s="294"/>
      <c r="N969" s="226" t="s">
        <v>81</v>
      </c>
      <c r="O969" s="226" t="s">
        <v>81</v>
      </c>
      <c r="P969" s="227" t="s">
        <v>81</v>
      </c>
      <c r="Q969" s="228" t="s">
        <v>81</v>
      </c>
      <c r="R969" s="228" t="s">
        <v>81</v>
      </c>
      <c r="S969" s="137"/>
      <c r="T969" s="137"/>
      <c r="U969" s="137"/>
      <c r="V969" s="110"/>
      <c r="W969" s="110"/>
      <c r="X969" s="110"/>
      <c r="Y969" s="110"/>
      <c r="Z969" s="110"/>
      <c r="AA969" s="110"/>
      <c r="AB969" s="110"/>
      <c r="AC969" s="110"/>
      <c r="AD969" s="110"/>
      <c r="AE969" s="110"/>
      <c r="AF969" s="110"/>
      <c r="AG969" s="110"/>
    </row>
    <row r="970">
      <c r="A970" s="110"/>
      <c r="B970" s="127">
        <f t="shared" si="4"/>
        <v>967</v>
      </c>
      <c r="C970" s="409" t="s">
        <v>1320</v>
      </c>
      <c r="D970" s="398"/>
      <c r="E970" s="286"/>
      <c r="F970" s="106"/>
      <c r="G970" s="246" t="s">
        <v>820</v>
      </c>
      <c r="H970" s="130" t="s">
        <v>1434</v>
      </c>
      <c r="I970" s="223"/>
      <c r="J970" s="223"/>
      <c r="K970" s="132" t="s">
        <v>1427</v>
      </c>
      <c r="L970" s="132" t="s">
        <v>1343</v>
      </c>
      <c r="M970" s="294"/>
      <c r="N970" s="226" t="s">
        <v>81</v>
      </c>
      <c r="O970" s="226" t="s">
        <v>81</v>
      </c>
      <c r="P970" s="227" t="s">
        <v>81</v>
      </c>
      <c r="Q970" s="228" t="s">
        <v>81</v>
      </c>
      <c r="R970" s="228" t="s">
        <v>81</v>
      </c>
      <c r="S970" s="137"/>
      <c r="T970" s="137"/>
      <c r="U970" s="137"/>
      <c r="V970" s="110"/>
      <c r="W970" s="110"/>
      <c r="X970" s="110"/>
      <c r="Y970" s="110"/>
      <c r="Z970" s="110"/>
      <c r="AA970" s="110"/>
      <c r="AB970" s="110"/>
      <c r="AC970" s="110"/>
      <c r="AD970" s="110"/>
      <c r="AE970" s="110"/>
      <c r="AF970" s="110"/>
      <c r="AG970" s="110"/>
    </row>
    <row r="971">
      <c r="A971" s="110"/>
      <c r="B971" s="127">
        <f t="shared" si="4"/>
        <v>968</v>
      </c>
      <c r="C971" s="409" t="s">
        <v>1320</v>
      </c>
      <c r="D971" s="398"/>
      <c r="E971" s="286"/>
      <c r="F971" s="106"/>
      <c r="G971" s="230"/>
      <c r="H971" s="130" t="s">
        <v>1350</v>
      </c>
      <c r="I971" s="223"/>
      <c r="J971" s="223"/>
      <c r="K971" s="132" t="s">
        <v>173</v>
      </c>
      <c r="L971" s="132" t="s">
        <v>173</v>
      </c>
      <c r="M971" s="294"/>
      <c r="N971" s="226" t="s">
        <v>81</v>
      </c>
      <c r="O971" s="226" t="s">
        <v>81</v>
      </c>
      <c r="P971" s="227" t="s">
        <v>81</v>
      </c>
      <c r="Q971" s="228" t="s">
        <v>81</v>
      </c>
      <c r="R971" s="228" t="s">
        <v>81</v>
      </c>
      <c r="S971" s="137"/>
      <c r="T971" s="137"/>
      <c r="U971" s="137"/>
      <c r="V971" s="110"/>
      <c r="W971" s="110"/>
      <c r="X971" s="110"/>
      <c r="Y971" s="110"/>
      <c r="Z971" s="110"/>
      <c r="AA971" s="110"/>
      <c r="AB971" s="110"/>
      <c r="AC971" s="110"/>
      <c r="AD971" s="110"/>
      <c r="AE971" s="110"/>
      <c r="AF971" s="110"/>
      <c r="AG971" s="110"/>
    </row>
    <row r="972">
      <c r="A972" s="110"/>
      <c r="B972" s="127">
        <f t="shared" si="4"/>
        <v>969</v>
      </c>
      <c r="C972" s="409" t="s">
        <v>1320</v>
      </c>
      <c r="D972" s="398"/>
      <c r="E972" s="286"/>
      <c r="F972" s="106"/>
      <c r="G972" s="239"/>
      <c r="H972" s="130" t="s">
        <v>1428</v>
      </c>
      <c r="I972" s="223"/>
      <c r="J972" s="223"/>
      <c r="K972" s="132" t="s">
        <v>173</v>
      </c>
      <c r="L972" s="132" t="s">
        <v>173</v>
      </c>
      <c r="M972" s="294"/>
      <c r="N972" s="226" t="s">
        <v>81</v>
      </c>
      <c r="O972" s="226" t="s">
        <v>81</v>
      </c>
      <c r="P972" s="227" t="s">
        <v>81</v>
      </c>
      <c r="Q972" s="228" t="s">
        <v>81</v>
      </c>
      <c r="R972" s="228" t="s">
        <v>81</v>
      </c>
      <c r="S972" s="137"/>
      <c r="T972" s="137"/>
      <c r="U972" s="137"/>
      <c r="V972" s="110"/>
      <c r="W972" s="110"/>
      <c r="X972" s="110"/>
      <c r="Y972" s="110"/>
      <c r="Z972" s="110"/>
      <c r="AA972" s="110"/>
      <c r="AB972" s="110"/>
      <c r="AC972" s="110"/>
      <c r="AD972" s="110"/>
      <c r="AE972" s="110"/>
      <c r="AF972" s="110"/>
      <c r="AG972" s="110"/>
    </row>
    <row r="973">
      <c r="A973" s="110"/>
      <c r="B973" s="127">
        <f t="shared" si="4"/>
        <v>970</v>
      </c>
      <c r="C973" s="409" t="s">
        <v>1320</v>
      </c>
      <c r="D973" s="398"/>
      <c r="E973" s="286"/>
      <c r="F973" s="106"/>
      <c r="G973" s="246" t="s">
        <v>391</v>
      </c>
      <c r="H973" s="130" t="s">
        <v>1434</v>
      </c>
      <c r="I973" s="223"/>
      <c r="J973" s="223"/>
      <c r="K973" s="132" t="s">
        <v>1430</v>
      </c>
      <c r="L973" s="132" t="s">
        <v>546</v>
      </c>
      <c r="M973" s="294"/>
      <c r="N973" s="226" t="s">
        <v>81</v>
      </c>
      <c r="O973" s="226" t="s">
        <v>81</v>
      </c>
      <c r="P973" s="227" t="s">
        <v>81</v>
      </c>
      <c r="Q973" s="228" t="s">
        <v>81</v>
      </c>
      <c r="R973" s="228" t="s">
        <v>81</v>
      </c>
      <c r="S973" s="137"/>
      <c r="T973" s="137"/>
      <c r="U973" s="137"/>
      <c r="V973" s="110"/>
      <c r="W973" s="110"/>
      <c r="X973" s="110"/>
      <c r="Y973" s="110"/>
      <c r="Z973" s="110"/>
      <c r="AA973" s="110"/>
      <c r="AB973" s="110"/>
      <c r="AC973" s="110"/>
      <c r="AD973" s="110"/>
      <c r="AE973" s="110"/>
      <c r="AF973" s="110"/>
      <c r="AG973" s="110"/>
    </row>
    <row r="974">
      <c r="A974" s="110"/>
      <c r="B974" s="127">
        <f t="shared" si="4"/>
        <v>971</v>
      </c>
      <c r="C974" s="409" t="s">
        <v>1320</v>
      </c>
      <c r="D974" s="398"/>
      <c r="E974" s="286"/>
      <c r="F974" s="106"/>
      <c r="G974" s="230"/>
      <c r="H974" s="130" t="s">
        <v>1350</v>
      </c>
      <c r="I974" s="223"/>
      <c r="J974" s="223"/>
      <c r="K974" s="132" t="s">
        <v>173</v>
      </c>
      <c r="L974" s="132" t="s">
        <v>173</v>
      </c>
      <c r="M974" s="294"/>
      <c r="N974" s="226" t="s">
        <v>81</v>
      </c>
      <c r="O974" s="226" t="s">
        <v>81</v>
      </c>
      <c r="P974" s="227" t="s">
        <v>81</v>
      </c>
      <c r="Q974" s="228" t="s">
        <v>81</v>
      </c>
      <c r="R974" s="228" t="s">
        <v>81</v>
      </c>
      <c r="S974" s="137"/>
      <c r="T974" s="137"/>
      <c r="U974" s="137"/>
      <c r="V974" s="110"/>
      <c r="W974" s="110"/>
      <c r="X974" s="110"/>
      <c r="Y974" s="110"/>
      <c r="Z974" s="110"/>
      <c r="AA974" s="110"/>
      <c r="AB974" s="110"/>
      <c r="AC974" s="110"/>
      <c r="AD974" s="110"/>
      <c r="AE974" s="110"/>
      <c r="AF974" s="110"/>
      <c r="AG974" s="110"/>
    </row>
    <row r="975">
      <c r="A975" s="110"/>
      <c r="B975" s="127">
        <f t="shared" si="4"/>
        <v>972</v>
      </c>
      <c r="C975" s="409" t="s">
        <v>1320</v>
      </c>
      <c r="D975" s="398"/>
      <c r="E975" s="286"/>
      <c r="F975" s="106"/>
      <c r="G975" s="239"/>
      <c r="H975" s="130" t="s">
        <v>1428</v>
      </c>
      <c r="I975" s="223"/>
      <c r="J975" s="223"/>
      <c r="K975" s="132" t="s">
        <v>173</v>
      </c>
      <c r="L975" s="132" t="s">
        <v>173</v>
      </c>
      <c r="M975" s="294"/>
      <c r="N975" s="226" t="s">
        <v>81</v>
      </c>
      <c r="O975" s="226" t="s">
        <v>81</v>
      </c>
      <c r="P975" s="227" t="s">
        <v>81</v>
      </c>
      <c r="Q975" s="228" t="s">
        <v>81</v>
      </c>
      <c r="R975" s="228" t="s">
        <v>81</v>
      </c>
      <c r="S975" s="137"/>
      <c r="T975" s="137"/>
      <c r="U975" s="137"/>
      <c r="V975" s="110"/>
      <c r="W975" s="110"/>
      <c r="X975" s="110"/>
      <c r="Y975" s="110"/>
      <c r="Z975" s="110"/>
      <c r="AA975" s="110"/>
      <c r="AB975" s="110"/>
      <c r="AC975" s="110"/>
      <c r="AD975" s="110"/>
      <c r="AE975" s="110"/>
      <c r="AF975" s="110"/>
      <c r="AG975" s="110"/>
    </row>
    <row r="976">
      <c r="A976" s="110"/>
      <c r="B976" s="127">
        <f t="shared" si="4"/>
        <v>973</v>
      </c>
      <c r="C976" s="409" t="s">
        <v>1320</v>
      </c>
      <c r="D976" s="398"/>
      <c r="E976" s="286"/>
      <c r="F976" s="235" t="s">
        <v>1435</v>
      </c>
      <c r="G976" s="240" t="s">
        <v>1436</v>
      </c>
      <c r="H976" s="223" t="s">
        <v>508</v>
      </c>
      <c r="I976" s="223"/>
      <c r="J976" s="223"/>
      <c r="K976" s="223" t="s">
        <v>1437</v>
      </c>
      <c r="L976" s="223" t="s">
        <v>1407</v>
      </c>
      <c r="M976" s="294"/>
      <c r="N976" s="226" t="s">
        <v>81</v>
      </c>
      <c r="O976" s="226" t="s">
        <v>81</v>
      </c>
      <c r="P976" s="227" t="s">
        <v>81</v>
      </c>
      <c r="Q976" s="228" t="s">
        <v>81</v>
      </c>
      <c r="R976" s="228" t="s">
        <v>81</v>
      </c>
      <c r="S976" s="137"/>
      <c r="T976" s="137"/>
      <c r="U976" s="137"/>
      <c r="V976" s="110"/>
      <c r="W976" s="110"/>
      <c r="X976" s="110"/>
      <c r="Y976" s="110"/>
      <c r="Z976" s="110"/>
      <c r="AA976" s="110"/>
      <c r="AB976" s="110"/>
      <c r="AC976" s="110"/>
      <c r="AD976" s="110"/>
      <c r="AE976" s="110"/>
      <c r="AF976" s="110"/>
      <c r="AG976" s="110"/>
    </row>
    <row r="977">
      <c r="A977" s="110"/>
      <c r="B977" s="127">
        <f t="shared" si="4"/>
        <v>974</v>
      </c>
      <c r="C977" s="409" t="s">
        <v>1320</v>
      </c>
      <c r="D977" s="398"/>
      <c r="E977" s="286"/>
      <c r="F977" s="275"/>
      <c r="G977" s="235" t="s">
        <v>824</v>
      </c>
      <c r="H977" s="222" t="s">
        <v>825</v>
      </c>
      <c r="I977" s="223"/>
      <c r="J977" s="223"/>
      <c r="K977" s="223" t="s">
        <v>826</v>
      </c>
      <c r="L977" s="223" t="s">
        <v>827</v>
      </c>
      <c r="M977" s="294"/>
      <c r="N977" s="226" t="s">
        <v>81</v>
      </c>
      <c r="O977" s="226" t="s">
        <v>81</v>
      </c>
      <c r="P977" s="227" t="s">
        <v>81</v>
      </c>
      <c r="Q977" s="228" t="s">
        <v>81</v>
      </c>
      <c r="R977" s="228" t="s">
        <v>81</v>
      </c>
      <c r="S977" s="137"/>
      <c r="T977" s="137"/>
      <c r="U977" s="137"/>
      <c r="V977" s="110"/>
      <c r="W977" s="110"/>
      <c r="X977" s="110"/>
      <c r="Y977" s="110"/>
      <c r="Z977" s="110"/>
      <c r="AA977" s="110"/>
      <c r="AB977" s="110"/>
      <c r="AC977" s="110"/>
      <c r="AD977" s="110"/>
      <c r="AE977" s="110"/>
      <c r="AF977" s="110"/>
      <c r="AG977" s="110"/>
    </row>
    <row r="978">
      <c r="A978" s="110"/>
      <c r="B978" s="127">
        <f t="shared" si="4"/>
        <v>975</v>
      </c>
      <c r="C978" s="409" t="s">
        <v>1320</v>
      </c>
      <c r="D978" s="398"/>
      <c r="E978" s="286"/>
      <c r="F978" s="275"/>
      <c r="G978" s="275"/>
      <c r="H978" s="222" t="s">
        <v>828</v>
      </c>
      <c r="I978" s="223"/>
      <c r="J978" s="223"/>
      <c r="K978" s="223" t="s">
        <v>829</v>
      </c>
      <c r="L978" s="223" t="s">
        <v>827</v>
      </c>
      <c r="M978" s="294"/>
      <c r="N978" s="226" t="s">
        <v>81</v>
      </c>
      <c r="O978" s="226" t="s">
        <v>81</v>
      </c>
      <c r="P978" s="227" t="s">
        <v>81</v>
      </c>
      <c r="Q978" s="228" t="s">
        <v>81</v>
      </c>
      <c r="R978" s="228" t="s">
        <v>81</v>
      </c>
      <c r="S978" s="137"/>
      <c r="T978" s="137"/>
      <c r="U978" s="137"/>
      <c r="V978" s="110"/>
      <c r="W978" s="110"/>
      <c r="X978" s="110"/>
      <c r="Y978" s="110"/>
      <c r="Z978" s="110"/>
      <c r="AA978" s="110"/>
      <c r="AB978" s="110"/>
      <c r="AC978" s="110"/>
      <c r="AD978" s="110"/>
      <c r="AE978" s="110"/>
      <c r="AF978" s="110"/>
      <c r="AG978" s="110"/>
    </row>
    <row r="979">
      <c r="A979" s="110"/>
      <c r="B979" s="127">
        <f t="shared" si="4"/>
        <v>976</v>
      </c>
      <c r="C979" s="409" t="s">
        <v>1320</v>
      </c>
      <c r="D979" s="398"/>
      <c r="E979" s="286"/>
      <c r="F979" s="275"/>
      <c r="G979" s="275"/>
      <c r="H979" s="222" t="s">
        <v>830</v>
      </c>
      <c r="I979" s="223"/>
      <c r="J979" s="223"/>
      <c r="K979" s="223" t="s">
        <v>831</v>
      </c>
      <c r="L979" s="223" t="s">
        <v>832</v>
      </c>
      <c r="M979" s="294"/>
      <c r="N979" s="226" t="s">
        <v>81</v>
      </c>
      <c r="O979" s="226" t="s">
        <v>81</v>
      </c>
      <c r="P979" s="227" t="s">
        <v>81</v>
      </c>
      <c r="Q979" s="228" t="s">
        <v>81</v>
      </c>
      <c r="R979" s="228" t="s">
        <v>81</v>
      </c>
      <c r="S979" s="137"/>
      <c r="T979" s="137"/>
      <c r="U979" s="137"/>
      <c r="V979" s="110"/>
      <c r="W979" s="110"/>
      <c r="X979" s="110"/>
      <c r="Y979" s="110"/>
      <c r="Z979" s="110"/>
      <c r="AA979" s="110"/>
      <c r="AB979" s="110"/>
      <c r="AC979" s="110"/>
      <c r="AD979" s="110"/>
      <c r="AE979" s="110"/>
      <c r="AF979" s="110"/>
      <c r="AG979" s="110"/>
    </row>
    <row r="980">
      <c r="A980" s="110"/>
      <c r="B980" s="127">
        <f t="shared" si="4"/>
        <v>977</v>
      </c>
      <c r="C980" s="409" t="s">
        <v>1320</v>
      </c>
      <c r="D980" s="398"/>
      <c r="E980" s="286"/>
      <c r="F980" s="275"/>
      <c r="G980" s="275"/>
      <c r="H980" s="222" t="s">
        <v>833</v>
      </c>
      <c r="I980" s="223"/>
      <c r="J980" s="223"/>
      <c r="K980" s="223" t="s">
        <v>834</v>
      </c>
      <c r="L980" s="223" t="s">
        <v>827</v>
      </c>
      <c r="M980" s="294"/>
      <c r="N980" s="226" t="s">
        <v>81</v>
      </c>
      <c r="O980" s="226" t="s">
        <v>81</v>
      </c>
      <c r="P980" s="227" t="s">
        <v>81</v>
      </c>
      <c r="Q980" s="228" t="s">
        <v>81</v>
      </c>
      <c r="R980" s="228" t="s">
        <v>81</v>
      </c>
      <c r="S980" s="137"/>
      <c r="T980" s="137"/>
      <c r="U980" s="137"/>
      <c r="V980" s="110"/>
      <c r="W980" s="110"/>
      <c r="X980" s="110"/>
      <c r="Y980" s="110"/>
      <c r="Z980" s="110"/>
      <c r="AA980" s="110"/>
      <c r="AB980" s="110"/>
      <c r="AC980" s="110"/>
      <c r="AD980" s="110"/>
      <c r="AE980" s="110"/>
      <c r="AF980" s="110"/>
      <c r="AG980" s="110"/>
    </row>
    <row r="981">
      <c r="A981" s="110"/>
      <c r="B981" s="127">
        <f t="shared" si="4"/>
        <v>978</v>
      </c>
      <c r="C981" s="409" t="s">
        <v>1320</v>
      </c>
      <c r="D981" s="398"/>
      <c r="E981" s="286"/>
      <c r="F981" s="275"/>
      <c r="G981" s="275"/>
      <c r="H981" s="222" t="s">
        <v>835</v>
      </c>
      <c r="I981" s="223"/>
      <c r="J981" s="223"/>
      <c r="K981" s="223" t="s">
        <v>836</v>
      </c>
      <c r="L981" s="223" t="s">
        <v>837</v>
      </c>
      <c r="M981" s="294"/>
      <c r="N981" s="226" t="s">
        <v>81</v>
      </c>
      <c r="O981" s="226" t="s">
        <v>81</v>
      </c>
      <c r="P981" s="227" t="s">
        <v>81</v>
      </c>
      <c r="Q981" s="228" t="s">
        <v>81</v>
      </c>
      <c r="R981" s="228" t="s">
        <v>81</v>
      </c>
      <c r="S981" s="137"/>
      <c r="T981" s="137"/>
      <c r="U981" s="137"/>
      <c r="V981" s="110"/>
      <c r="W981" s="110"/>
      <c r="X981" s="110"/>
      <c r="Y981" s="110"/>
      <c r="Z981" s="110"/>
      <c r="AA981" s="110"/>
      <c r="AB981" s="110"/>
      <c r="AC981" s="110"/>
      <c r="AD981" s="110"/>
      <c r="AE981" s="110"/>
      <c r="AF981" s="110"/>
      <c r="AG981" s="110"/>
    </row>
    <row r="982">
      <c r="A982" s="110"/>
      <c r="B982" s="127">
        <f t="shared" si="4"/>
        <v>979</v>
      </c>
      <c r="C982" s="409" t="s">
        <v>1320</v>
      </c>
      <c r="D982" s="398"/>
      <c r="E982" s="286"/>
      <c r="F982" s="428"/>
      <c r="G982" s="366" t="s">
        <v>391</v>
      </c>
      <c r="H982" s="407" t="s">
        <v>1388</v>
      </c>
      <c r="I982" s="294"/>
      <c r="J982" s="285"/>
      <c r="K982" s="132" t="s">
        <v>1438</v>
      </c>
      <c r="L982" s="132" t="s">
        <v>546</v>
      </c>
      <c r="M982" s="294"/>
      <c r="N982" s="226" t="s">
        <v>81</v>
      </c>
      <c r="O982" s="226" t="s">
        <v>81</v>
      </c>
      <c r="P982" s="227" t="s">
        <v>81</v>
      </c>
      <c r="Q982" s="228" t="s">
        <v>81</v>
      </c>
      <c r="R982" s="228" t="s">
        <v>81</v>
      </c>
      <c r="S982" s="137"/>
      <c r="T982" s="137"/>
      <c r="U982" s="137"/>
      <c r="V982" s="110"/>
      <c r="W982" s="110"/>
      <c r="X982" s="110"/>
      <c r="Y982" s="110"/>
      <c r="Z982" s="110"/>
      <c r="AA982" s="110"/>
      <c r="AB982" s="110"/>
      <c r="AC982" s="110"/>
      <c r="AD982" s="110"/>
      <c r="AE982" s="110"/>
      <c r="AF982" s="110"/>
      <c r="AG982" s="110"/>
    </row>
    <row r="983">
      <c r="A983" s="110"/>
      <c r="B983" s="127">
        <f t="shared" si="4"/>
        <v>980</v>
      </c>
      <c r="C983" s="409" t="s">
        <v>1320</v>
      </c>
      <c r="D983" s="398"/>
      <c r="E983" s="286"/>
      <c r="F983" s="428"/>
      <c r="G983" s="304"/>
      <c r="H983" s="407" t="s">
        <v>768</v>
      </c>
      <c r="I983" s="294"/>
      <c r="J983" s="285"/>
      <c r="K983" s="132" t="s">
        <v>173</v>
      </c>
      <c r="L983" s="132" t="s">
        <v>173</v>
      </c>
      <c r="M983" s="294"/>
      <c r="N983" s="226" t="s">
        <v>81</v>
      </c>
      <c r="O983" s="226" t="s">
        <v>81</v>
      </c>
      <c r="P983" s="227" t="s">
        <v>81</v>
      </c>
      <c r="Q983" s="228" t="s">
        <v>81</v>
      </c>
      <c r="R983" s="228" t="s">
        <v>81</v>
      </c>
      <c r="S983" s="137"/>
      <c r="T983" s="137"/>
      <c r="U983" s="137"/>
      <c r="V983" s="110"/>
      <c r="W983" s="110"/>
      <c r="X983" s="110"/>
      <c r="Y983" s="110"/>
      <c r="Z983" s="110"/>
      <c r="AA983" s="110"/>
      <c r="AB983" s="110"/>
      <c r="AC983" s="110"/>
      <c r="AD983" s="110"/>
      <c r="AE983" s="110"/>
      <c r="AF983" s="110"/>
      <c r="AG983" s="110"/>
    </row>
    <row r="984">
      <c r="A984" s="110"/>
      <c r="B984" s="127">
        <f t="shared" si="4"/>
        <v>981</v>
      </c>
      <c r="C984" s="409" t="s">
        <v>1320</v>
      </c>
      <c r="D984" s="398"/>
      <c r="E984" s="286"/>
      <c r="F984" s="428"/>
      <c r="G984" s="304"/>
      <c r="H984" s="407" t="s">
        <v>1309</v>
      </c>
      <c r="I984" s="294"/>
      <c r="J984" s="285"/>
      <c r="K984" s="132" t="s">
        <v>173</v>
      </c>
      <c r="L984" s="132" t="s">
        <v>173</v>
      </c>
      <c r="M984" s="294"/>
      <c r="N984" s="226" t="s">
        <v>81</v>
      </c>
      <c r="O984" s="226" t="s">
        <v>81</v>
      </c>
      <c r="P984" s="227" t="s">
        <v>81</v>
      </c>
      <c r="Q984" s="228" t="s">
        <v>81</v>
      </c>
      <c r="R984" s="228" t="s">
        <v>81</v>
      </c>
      <c r="S984" s="137"/>
      <c r="T984" s="137"/>
      <c r="U984" s="137"/>
      <c r="V984" s="110"/>
      <c r="W984" s="110"/>
      <c r="X984" s="110"/>
      <c r="Y984" s="110"/>
      <c r="Z984" s="110"/>
      <c r="AA984" s="110"/>
      <c r="AB984" s="110"/>
      <c r="AC984" s="110"/>
      <c r="AD984" s="110"/>
      <c r="AE984" s="110"/>
      <c r="AF984" s="110"/>
      <c r="AG984" s="110"/>
    </row>
    <row r="985">
      <c r="A985" s="110"/>
      <c r="B985" s="127">
        <f t="shared" si="4"/>
        <v>982</v>
      </c>
      <c r="C985" s="409" t="s">
        <v>1320</v>
      </c>
      <c r="D985" s="398"/>
      <c r="E985" s="286"/>
      <c r="F985" s="428"/>
      <c r="G985" s="304"/>
      <c r="H985" s="407" t="s">
        <v>1363</v>
      </c>
      <c r="I985" s="294"/>
      <c r="J985" s="285"/>
      <c r="K985" s="132" t="s">
        <v>173</v>
      </c>
      <c r="L985" s="132" t="s">
        <v>173</v>
      </c>
      <c r="M985" s="294"/>
      <c r="N985" s="226" t="s">
        <v>81</v>
      </c>
      <c r="O985" s="226" t="s">
        <v>81</v>
      </c>
      <c r="P985" s="227" t="s">
        <v>81</v>
      </c>
      <c r="Q985" s="228" t="s">
        <v>81</v>
      </c>
      <c r="R985" s="228" t="s">
        <v>81</v>
      </c>
      <c r="S985" s="137"/>
      <c r="T985" s="137"/>
      <c r="U985" s="137"/>
      <c r="V985" s="110"/>
      <c r="W985" s="110"/>
      <c r="X985" s="110"/>
      <c r="Y985" s="110"/>
      <c r="Z985" s="110"/>
      <c r="AA985" s="110"/>
      <c r="AB985" s="110"/>
      <c r="AC985" s="110"/>
      <c r="AD985" s="110"/>
      <c r="AE985" s="110"/>
      <c r="AF985" s="110"/>
      <c r="AG985" s="110"/>
    </row>
    <row r="986">
      <c r="A986" s="110"/>
      <c r="B986" s="127">
        <f t="shared" si="4"/>
        <v>983</v>
      </c>
      <c r="C986" s="409" t="s">
        <v>1320</v>
      </c>
      <c r="D986" s="398"/>
      <c r="E986" s="286"/>
      <c r="F986" s="428"/>
      <c r="G986" s="304"/>
      <c r="H986" s="407" t="s">
        <v>405</v>
      </c>
      <c r="I986" s="294"/>
      <c r="J986" s="285"/>
      <c r="K986" s="132" t="s">
        <v>173</v>
      </c>
      <c r="L986" s="132" t="s">
        <v>173</v>
      </c>
      <c r="M986" s="294"/>
      <c r="N986" s="226" t="s">
        <v>81</v>
      </c>
      <c r="O986" s="226" t="s">
        <v>81</v>
      </c>
      <c r="P986" s="227" t="s">
        <v>81</v>
      </c>
      <c r="Q986" s="228" t="s">
        <v>81</v>
      </c>
      <c r="R986" s="228" t="s">
        <v>81</v>
      </c>
      <c r="S986" s="137"/>
      <c r="T986" s="137"/>
      <c r="U986" s="137"/>
      <c r="V986" s="110"/>
      <c r="W986" s="110"/>
      <c r="X986" s="110"/>
      <c r="Y986" s="110"/>
      <c r="Z986" s="110"/>
      <c r="AA986" s="110"/>
      <c r="AB986" s="110"/>
      <c r="AC986" s="110"/>
      <c r="AD986" s="110"/>
      <c r="AE986" s="110"/>
      <c r="AF986" s="110"/>
      <c r="AG986" s="110"/>
    </row>
    <row r="987">
      <c r="A987" s="110"/>
      <c r="B987" s="127">
        <f t="shared" si="4"/>
        <v>984</v>
      </c>
      <c r="C987" s="409" t="s">
        <v>1320</v>
      </c>
      <c r="D987" s="398"/>
      <c r="E987" s="286"/>
      <c r="F987" s="428"/>
      <c r="G987" s="304"/>
      <c r="H987" s="407" t="s">
        <v>699</v>
      </c>
      <c r="I987" s="294"/>
      <c r="J987" s="285"/>
      <c r="K987" s="132" t="s">
        <v>173</v>
      </c>
      <c r="L987" s="132" t="s">
        <v>173</v>
      </c>
      <c r="M987" s="294"/>
      <c r="N987" s="226" t="s">
        <v>81</v>
      </c>
      <c r="O987" s="226" t="s">
        <v>81</v>
      </c>
      <c r="P987" s="227" t="s">
        <v>81</v>
      </c>
      <c r="Q987" s="228" t="s">
        <v>81</v>
      </c>
      <c r="R987" s="228" t="s">
        <v>81</v>
      </c>
      <c r="S987" s="137"/>
      <c r="T987" s="137"/>
      <c r="U987" s="137"/>
      <c r="V987" s="110"/>
      <c r="W987" s="110"/>
      <c r="X987" s="110"/>
      <c r="Y987" s="110"/>
      <c r="Z987" s="110"/>
      <c r="AA987" s="110"/>
      <c r="AB987" s="110"/>
      <c r="AC987" s="110"/>
      <c r="AD987" s="110"/>
      <c r="AE987" s="110"/>
      <c r="AF987" s="110"/>
      <c r="AG987" s="110"/>
    </row>
    <row r="988">
      <c r="A988" s="110"/>
      <c r="B988" s="127">
        <f t="shared" si="4"/>
        <v>985</v>
      </c>
      <c r="C988" s="409" t="s">
        <v>1320</v>
      </c>
      <c r="D988" s="398"/>
      <c r="E988" s="412"/>
      <c r="F988" s="431"/>
      <c r="G988" s="322"/>
      <c r="H988" s="407" t="s">
        <v>1351</v>
      </c>
      <c r="I988" s="294"/>
      <c r="J988" s="285"/>
      <c r="K988" s="132" t="s">
        <v>173</v>
      </c>
      <c r="L988" s="132" t="s">
        <v>173</v>
      </c>
      <c r="M988" s="294"/>
      <c r="N988" s="226" t="s">
        <v>81</v>
      </c>
      <c r="O988" s="226" t="s">
        <v>81</v>
      </c>
      <c r="P988" s="227" t="s">
        <v>81</v>
      </c>
      <c r="Q988" s="228" t="s">
        <v>81</v>
      </c>
      <c r="R988" s="228" t="s">
        <v>81</v>
      </c>
      <c r="S988" s="137"/>
      <c r="T988" s="137"/>
      <c r="U988" s="137"/>
      <c r="V988" s="110"/>
      <c r="W988" s="110"/>
      <c r="X988" s="110"/>
      <c r="Y988" s="110"/>
      <c r="Z988" s="110"/>
      <c r="AA988" s="110"/>
      <c r="AB988" s="110"/>
      <c r="AC988" s="110"/>
      <c r="AD988" s="110"/>
      <c r="AE988" s="110"/>
      <c r="AF988" s="110"/>
      <c r="AG988" s="110"/>
    </row>
    <row r="989">
      <c r="A989" s="110"/>
      <c r="B989" s="127">
        <f t="shared" si="4"/>
        <v>986</v>
      </c>
      <c r="C989" s="409" t="s">
        <v>1320</v>
      </c>
      <c r="D989" s="398"/>
      <c r="E989" s="427" t="s">
        <v>1397</v>
      </c>
      <c r="F989" s="240" t="s">
        <v>233</v>
      </c>
      <c r="G989" s="424"/>
      <c r="H989" s="233"/>
      <c r="I989" s="223"/>
      <c r="J989" s="223"/>
      <c r="K989" s="223" t="s">
        <v>1401</v>
      </c>
      <c r="L989" s="223" t="s">
        <v>1402</v>
      </c>
      <c r="M989" s="294"/>
      <c r="N989" s="226" t="s">
        <v>81</v>
      </c>
      <c r="O989" s="226" t="s">
        <v>81</v>
      </c>
      <c r="P989" s="227" t="s">
        <v>81</v>
      </c>
      <c r="Q989" s="228" t="s">
        <v>81</v>
      </c>
      <c r="R989" s="228" t="s">
        <v>81</v>
      </c>
      <c r="S989" s="137"/>
      <c r="T989" s="137"/>
      <c r="U989" s="137"/>
      <c r="V989" s="110"/>
      <c r="W989" s="110"/>
      <c r="X989" s="110"/>
      <c r="Y989" s="110"/>
      <c r="Z989" s="110"/>
      <c r="AA989" s="110"/>
      <c r="AB989" s="110"/>
      <c r="AC989" s="110"/>
      <c r="AD989" s="110"/>
      <c r="AE989" s="110"/>
      <c r="AF989" s="110"/>
      <c r="AG989" s="110"/>
    </row>
    <row r="990">
      <c r="A990" s="110"/>
      <c r="B990" s="127">
        <f t="shared" si="4"/>
        <v>987</v>
      </c>
      <c r="C990" s="409" t="s">
        <v>1320</v>
      </c>
      <c r="D990" s="398"/>
      <c r="E990" s="286"/>
      <c r="F990" s="430" t="s">
        <v>1403</v>
      </c>
      <c r="G990" s="221" t="s">
        <v>456</v>
      </c>
      <c r="H990" s="222" t="s">
        <v>504</v>
      </c>
      <c r="I990" s="223"/>
      <c r="J990" s="223"/>
      <c r="K990" s="223" t="s">
        <v>1404</v>
      </c>
      <c r="L990" s="223" t="s">
        <v>1405</v>
      </c>
      <c r="M990" s="294"/>
      <c r="N990" s="226" t="s">
        <v>81</v>
      </c>
      <c r="O990" s="226" t="s">
        <v>81</v>
      </c>
      <c r="P990" s="227" t="s">
        <v>81</v>
      </c>
      <c r="Q990" s="228" t="s">
        <v>81</v>
      </c>
      <c r="R990" s="228" t="s">
        <v>81</v>
      </c>
      <c r="S990" s="137"/>
      <c r="T990" s="137"/>
      <c r="U990" s="137"/>
      <c r="V990" s="110"/>
      <c r="W990" s="110"/>
      <c r="X990" s="110"/>
      <c r="Y990" s="110"/>
      <c r="Z990" s="110"/>
      <c r="AA990" s="110"/>
      <c r="AB990" s="110"/>
      <c r="AC990" s="110"/>
      <c r="AD990" s="110"/>
      <c r="AE990" s="110"/>
      <c r="AF990" s="110"/>
      <c r="AG990" s="110"/>
    </row>
    <row r="991">
      <c r="A991" s="110"/>
      <c r="B991" s="127">
        <f t="shared" si="4"/>
        <v>988</v>
      </c>
      <c r="C991" s="409" t="s">
        <v>1320</v>
      </c>
      <c r="D991" s="398"/>
      <c r="E991" s="286"/>
      <c r="F991" s="106"/>
      <c r="G991" s="239"/>
      <c r="H991" s="222" t="s">
        <v>507</v>
      </c>
      <c r="I991" s="223"/>
      <c r="J991" s="223"/>
      <c r="K991" s="223" t="s">
        <v>1406</v>
      </c>
      <c r="L991" s="223" t="s">
        <v>1407</v>
      </c>
      <c r="M991" s="294"/>
      <c r="N991" s="226" t="s">
        <v>81</v>
      </c>
      <c r="O991" s="226" t="s">
        <v>81</v>
      </c>
      <c r="P991" s="227" t="s">
        <v>81</v>
      </c>
      <c r="Q991" s="228" t="s">
        <v>81</v>
      </c>
      <c r="R991" s="228" t="s">
        <v>81</v>
      </c>
      <c r="S991" s="137"/>
      <c r="T991" s="137"/>
      <c r="U991" s="137"/>
      <c r="V991" s="110"/>
      <c r="W991" s="110"/>
      <c r="X991" s="110"/>
      <c r="Y991" s="110"/>
      <c r="Z991" s="110"/>
      <c r="AA991" s="110"/>
      <c r="AB991" s="110"/>
      <c r="AC991" s="110"/>
      <c r="AD991" s="110"/>
      <c r="AE991" s="110"/>
      <c r="AF991" s="110"/>
      <c r="AG991" s="110"/>
    </row>
    <row r="992">
      <c r="A992" s="110"/>
      <c r="B992" s="127">
        <f t="shared" si="4"/>
        <v>989</v>
      </c>
      <c r="C992" s="409" t="s">
        <v>1320</v>
      </c>
      <c r="D992" s="398"/>
      <c r="E992" s="286"/>
      <c r="F992" s="275"/>
      <c r="G992" s="242" t="s">
        <v>527</v>
      </c>
      <c r="H992" s="223" t="s">
        <v>507</v>
      </c>
      <c r="I992" s="223"/>
      <c r="J992" s="223"/>
      <c r="K992" s="223" t="s">
        <v>1408</v>
      </c>
      <c r="L992" s="223" t="s">
        <v>1409</v>
      </c>
      <c r="M992" s="294"/>
      <c r="N992" s="226" t="s">
        <v>81</v>
      </c>
      <c r="O992" s="226" t="s">
        <v>81</v>
      </c>
      <c r="P992" s="227" t="s">
        <v>81</v>
      </c>
      <c r="Q992" s="228" t="s">
        <v>81</v>
      </c>
      <c r="R992" s="228" t="s">
        <v>81</v>
      </c>
      <c r="S992" s="137"/>
      <c r="T992" s="137"/>
      <c r="U992" s="137"/>
      <c r="V992" s="110"/>
      <c r="W992" s="110"/>
      <c r="X992" s="110"/>
      <c r="Y992" s="110"/>
      <c r="Z992" s="110"/>
      <c r="AA992" s="110"/>
      <c r="AB992" s="110"/>
      <c r="AC992" s="110"/>
      <c r="AD992" s="110"/>
      <c r="AE992" s="110"/>
      <c r="AF992" s="110"/>
      <c r="AG992" s="110"/>
    </row>
    <row r="993">
      <c r="A993" s="110"/>
      <c r="B993" s="127">
        <f t="shared" si="4"/>
        <v>990</v>
      </c>
      <c r="C993" s="409" t="s">
        <v>1320</v>
      </c>
      <c r="D993" s="398"/>
      <c r="E993" s="286"/>
      <c r="F993" s="275"/>
      <c r="G993" s="222" t="s">
        <v>1410</v>
      </c>
      <c r="H993" s="233"/>
      <c r="I993" s="223"/>
      <c r="J993" s="223"/>
      <c r="K993" s="223" t="s">
        <v>1411</v>
      </c>
      <c r="L993" s="223" t="s">
        <v>1412</v>
      </c>
      <c r="M993" s="294"/>
      <c r="N993" s="226" t="s">
        <v>81</v>
      </c>
      <c r="O993" s="226" t="s">
        <v>81</v>
      </c>
      <c r="P993" s="227" t="s">
        <v>81</v>
      </c>
      <c r="Q993" s="228" t="s">
        <v>81</v>
      </c>
      <c r="R993" s="228" t="s">
        <v>81</v>
      </c>
      <c r="S993" s="137"/>
      <c r="T993" s="137"/>
      <c r="U993" s="137"/>
      <c r="V993" s="110"/>
      <c r="W993" s="110"/>
      <c r="X993" s="110"/>
      <c r="Y993" s="110"/>
      <c r="Z993" s="110"/>
      <c r="AA993" s="110"/>
      <c r="AB993" s="110"/>
      <c r="AC993" s="110"/>
      <c r="AD993" s="110"/>
      <c r="AE993" s="110"/>
      <c r="AF993" s="110"/>
      <c r="AG993" s="110"/>
    </row>
    <row r="994">
      <c r="A994" s="110"/>
      <c r="B994" s="127">
        <f t="shared" si="4"/>
        <v>991</v>
      </c>
      <c r="C994" s="409" t="s">
        <v>1320</v>
      </c>
      <c r="D994" s="398"/>
      <c r="E994" s="286"/>
      <c r="F994" s="275"/>
      <c r="G994" s="222" t="s">
        <v>1413</v>
      </c>
      <c r="H994" s="233"/>
      <c r="I994" s="223"/>
      <c r="J994" s="223"/>
      <c r="K994" s="223" t="s">
        <v>1414</v>
      </c>
      <c r="L994" s="223" t="s">
        <v>1415</v>
      </c>
      <c r="M994" s="294"/>
      <c r="N994" s="226" t="s">
        <v>81</v>
      </c>
      <c r="O994" s="226" t="s">
        <v>81</v>
      </c>
      <c r="P994" s="227" t="s">
        <v>81</v>
      </c>
      <c r="Q994" s="228" t="s">
        <v>81</v>
      </c>
      <c r="R994" s="228" t="s">
        <v>81</v>
      </c>
      <c r="S994" s="137"/>
      <c r="T994" s="137"/>
      <c r="U994" s="137"/>
      <c r="V994" s="110"/>
      <c r="W994" s="110"/>
      <c r="X994" s="110"/>
      <c r="Y994" s="110"/>
      <c r="Z994" s="110"/>
      <c r="AA994" s="110"/>
      <c r="AB994" s="110"/>
      <c r="AC994" s="110"/>
      <c r="AD994" s="110"/>
      <c r="AE994" s="110"/>
      <c r="AF994" s="110"/>
      <c r="AG994" s="110"/>
    </row>
    <row r="995">
      <c r="A995" s="110"/>
      <c r="B995" s="127">
        <f t="shared" si="4"/>
        <v>992</v>
      </c>
      <c r="C995" s="409" t="s">
        <v>1320</v>
      </c>
      <c r="D995" s="398"/>
      <c r="E995" s="286"/>
      <c r="F995" s="235" t="s">
        <v>1416</v>
      </c>
      <c r="G995" s="222" t="s">
        <v>1417</v>
      </c>
      <c r="H995" s="223" t="s">
        <v>508</v>
      </c>
      <c r="I995" s="223"/>
      <c r="J995" s="223"/>
      <c r="K995" s="223" t="s">
        <v>1418</v>
      </c>
      <c r="L995" s="223" t="s">
        <v>1407</v>
      </c>
      <c r="M995" s="294"/>
      <c r="N995" s="226" t="s">
        <v>81</v>
      </c>
      <c r="O995" s="226" t="s">
        <v>81</v>
      </c>
      <c r="P995" s="227" t="s">
        <v>81</v>
      </c>
      <c r="Q995" s="228" t="s">
        <v>81</v>
      </c>
      <c r="R995" s="228" t="s">
        <v>81</v>
      </c>
      <c r="S995" s="137"/>
      <c r="T995" s="137"/>
      <c r="U995" s="137"/>
      <c r="V995" s="110"/>
      <c r="W995" s="110"/>
      <c r="X995" s="110"/>
      <c r="Y995" s="110"/>
      <c r="Z995" s="110"/>
      <c r="AA995" s="110"/>
      <c r="AB995" s="110"/>
      <c r="AC995" s="110"/>
      <c r="AD995" s="110"/>
      <c r="AE995" s="110"/>
      <c r="AF995" s="110"/>
      <c r="AG995" s="110"/>
    </row>
    <row r="996">
      <c r="A996" s="110"/>
      <c r="B996" s="127">
        <f t="shared" si="4"/>
        <v>993</v>
      </c>
      <c r="C996" s="409" t="s">
        <v>1320</v>
      </c>
      <c r="D996" s="398"/>
      <c r="E996" s="286"/>
      <c r="F996" s="106"/>
      <c r="G996" s="221" t="s">
        <v>1422</v>
      </c>
      <c r="H996" s="222" t="s">
        <v>1299</v>
      </c>
      <c r="I996" s="223"/>
      <c r="J996" s="223"/>
      <c r="K996" s="223" t="s">
        <v>1423</v>
      </c>
      <c r="L996" s="223" t="s">
        <v>1424</v>
      </c>
      <c r="M996" s="294"/>
      <c r="N996" s="226" t="s">
        <v>81</v>
      </c>
      <c r="O996" s="226" t="s">
        <v>81</v>
      </c>
      <c r="P996" s="227" t="s">
        <v>81</v>
      </c>
      <c r="Q996" s="228" t="s">
        <v>81</v>
      </c>
      <c r="R996" s="228" t="s">
        <v>81</v>
      </c>
      <c r="S996" s="137"/>
      <c r="T996" s="137"/>
      <c r="U996" s="137"/>
      <c r="V996" s="110"/>
      <c r="W996" s="110"/>
      <c r="X996" s="110"/>
      <c r="Y996" s="110"/>
      <c r="Z996" s="110"/>
      <c r="AA996" s="110"/>
      <c r="AB996" s="110"/>
      <c r="AC996" s="110"/>
      <c r="AD996" s="110"/>
      <c r="AE996" s="110"/>
      <c r="AF996" s="110"/>
      <c r="AG996" s="110"/>
    </row>
    <row r="997">
      <c r="A997" s="110"/>
      <c r="B997" s="127">
        <f t="shared" si="4"/>
        <v>994</v>
      </c>
      <c r="C997" s="409" t="s">
        <v>1320</v>
      </c>
      <c r="D997" s="398"/>
      <c r="E997" s="286"/>
      <c r="F997" s="106"/>
      <c r="G997" s="239"/>
      <c r="H997" s="222" t="s">
        <v>244</v>
      </c>
      <c r="I997" s="223"/>
      <c r="J997" s="223"/>
      <c r="K997" s="223" t="s">
        <v>1103</v>
      </c>
      <c r="L997" s="223" t="s">
        <v>1425</v>
      </c>
      <c r="M997" s="294"/>
      <c r="N997" s="226" t="s">
        <v>81</v>
      </c>
      <c r="O997" s="226" t="s">
        <v>81</v>
      </c>
      <c r="P997" s="227" t="s">
        <v>81</v>
      </c>
      <c r="Q997" s="228" t="s">
        <v>81</v>
      </c>
      <c r="R997" s="228" t="s">
        <v>81</v>
      </c>
      <c r="S997" s="137"/>
      <c r="T997" s="137"/>
      <c r="U997" s="137"/>
      <c r="V997" s="110"/>
      <c r="W997" s="110"/>
      <c r="X997" s="110"/>
      <c r="Y997" s="110"/>
      <c r="Z997" s="110"/>
      <c r="AA997" s="110"/>
      <c r="AB997" s="110"/>
      <c r="AC997" s="110"/>
      <c r="AD997" s="110"/>
      <c r="AE997" s="110"/>
      <c r="AF997" s="110"/>
      <c r="AG997" s="110"/>
    </row>
    <row r="998">
      <c r="A998" s="110"/>
      <c r="B998" s="127">
        <f t="shared" si="4"/>
        <v>995</v>
      </c>
      <c r="C998" s="409" t="s">
        <v>1320</v>
      </c>
      <c r="D998" s="398"/>
      <c r="E998" s="286"/>
      <c r="F998" s="275"/>
      <c r="G998" s="240" t="s">
        <v>252</v>
      </c>
      <c r="H998" s="233"/>
      <c r="I998" s="223"/>
      <c r="J998" s="223"/>
      <c r="K998" s="223" t="s">
        <v>823</v>
      </c>
      <c r="L998" s="223" t="s">
        <v>442</v>
      </c>
      <c r="M998" s="294"/>
      <c r="N998" s="226" t="s">
        <v>81</v>
      </c>
      <c r="O998" s="226" t="s">
        <v>81</v>
      </c>
      <c r="P998" s="227" t="s">
        <v>81</v>
      </c>
      <c r="Q998" s="228" t="s">
        <v>81</v>
      </c>
      <c r="R998" s="228" t="s">
        <v>81</v>
      </c>
      <c r="S998" s="137"/>
      <c r="T998" s="137"/>
      <c r="U998" s="137"/>
      <c r="V998" s="110"/>
      <c r="W998" s="110"/>
      <c r="X998" s="110"/>
      <c r="Y998" s="110"/>
      <c r="Z998" s="110"/>
      <c r="AA998" s="110"/>
      <c r="AB998" s="110"/>
      <c r="AC998" s="110"/>
      <c r="AD998" s="110"/>
      <c r="AE998" s="110"/>
      <c r="AF998" s="110"/>
      <c r="AG998" s="110"/>
    </row>
    <row r="999">
      <c r="A999" s="110"/>
      <c r="B999" s="127">
        <f t="shared" si="4"/>
        <v>996</v>
      </c>
      <c r="C999" s="409" t="s">
        <v>1320</v>
      </c>
      <c r="D999" s="398"/>
      <c r="E999" s="286"/>
      <c r="F999" s="106"/>
      <c r="G999" s="221" t="s">
        <v>824</v>
      </c>
      <c r="H999" s="222" t="s">
        <v>825</v>
      </c>
      <c r="I999" s="223"/>
      <c r="J999" s="223"/>
      <c r="K999" s="223" t="s">
        <v>826</v>
      </c>
      <c r="L999" s="223" t="s">
        <v>827</v>
      </c>
      <c r="M999" s="294"/>
      <c r="N999" s="226" t="s">
        <v>81</v>
      </c>
      <c r="O999" s="226" t="s">
        <v>81</v>
      </c>
      <c r="P999" s="227" t="s">
        <v>81</v>
      </c>
      <c r="Q999" s="228" t="s">
        <v>81</v>
      </c>
      <c r="R999" s="228" t="s">
        <v>81</v>
      </c>
      <c r="S999" s="137"/>
      <c r="T999" s="137"/>
      <c r="U999" s="137"/>
      <c r="V999" s="110"/>
      <c r="W999" s="110"/>
      <c r="X999" s="110"/>
      <c r="Y999" s="110"/>
      <c r="Z999" s="110"/>
      <c r="AA999" s="110"/>
      <c r="AB999" s="110"/>
      <c r="AC999" s="110"/>
      <c r="AD999" s="110"/>
      <c r="AE999" s="110"/>
      <c r="AF999" s="110"/>
      <c r="AG999" s="110"/>
    </row>
    <row r="1000">
      <c r="A1000" s="110"/>
      <c r="B1000" s="127">
        <f t="shared" si="4"/>
        <v>997</v>
      </c>
      <c r="C1000" s="409" t="s">
        <v>1320</v>
      </c>
      <c r="D1000" s="398"/>
      <c r="E1000" s="286"/>
      <c r="F1000" s="106"/>
      <c r="G1000" s="230"/>
      <c r="H1000" s="222" t="s">
        <v>828</v>
      </c>
      <c r="I1000" s="223"/>
      <c r="J1000" s="223"/>
      <c r="K1000" s="223" t="s">
        <v>829</v>
      </c>
      <c r="L1000" s="223" t="s">
        <v>827</v>
      </c>
      <c r="M1000" s="294"/>
      <c r="N1000" s="226" t="s">
        <v>81</v>
      </c>
      <c r="O1000" s="226" t="s">
        <v>81</v>
      </c>
      <c r="P1000" s="227" t="s">
        <v>81</v>
      </c>
      <c r="Q1000" s="228" t="s">
        <v>81</v>
      </c>
      <c r="R1000" s="228" t="s">
        <v>81</v>
      </c>
      <c r="S1000" s="137"/>
      <c r="T1000" s="137"/>
      <c r="U1000" s="137"/>
      <c r="V1000" s="110"/>
      <c r="W1000" s="110"/>
      <c r="X1000" s="110"/>
      <c r="Y1000" s="110"/>
      <c r="Z1000" s="110"/>
      <c r="AA1000" s="110"/>
      <c r="AB1000" s="110"/>
      <c r="AC1000" s="110"/>
      <c r="AD1000" s="110"/>
      <c r="AE1000" s="110"/>
      <c r="AF1000" s="110"/>
      <c r="AG1000" s="110"/>
    </row>
    <row r="1001">
      <c r="A1001" s="110"/>
      <c r="B1001" s="127">
        <f t="shared" si="4"/>
        <v>998</v>
      </c>
      <c r="C1001" s="409" t="s">
        <v>1320</v>
      </c>
      <c r="D1001" s="398"/>
      <c r="E1001" s="286"/>
      <c r="F1001" s="106"/>
      <c r="G1001" s="230"/>
      <c r="H1001" s="222" t="s">
        <v>830</v>
      </c>
      <c r="I1001" s="223"/>
      <c r="J1001" s="223"/>
      <c r="K1001" s="223" t="s">
        <v>831</v>
      </c>
      <c r="L1001" s="223" t="s">
        <v>832</v>
      </c>
      <c r="M1001" s="294"/>
      <c r="N1001" s="226" t="s">
        <v>81</v>
      </c>
      <c r="O1001" s="226" t="s">
        <v>81</v>
      </c>
      <c r="P1001" s="227" t="s">
        <v>81</v>
      </c>
      <c r="Q1001" s="228" t="s">
        <v>81</v>
      </c>
      <c r="R1001" s="228" t="s">
        <v>81</v>
      </c>
      <c r="S1001" s="137"/>
      <c r="T1001" s="137"/>
      <c r="U1001" s="137"/>
      <c r="V1001" s="110"/>
      <c r="W1001" s="110"/>
      <c r="X1001" s="110"/>
      <c r="Y1001" s="110"/>
      <c r="Z1001" s="110"/>
      <c r="AA1001" s="110"/>
      <c r="AB1001" s="110"/>
      <c r="AC1001" s="110"/>
      <c r="AD1001" s="110"/>
      <c r="AE1001" s="110"/>
      <c r="AF1001" s="110"/>
      <c r="AG1001" s="110"/>
    </row>
    <row r="1002">
      <c r="A1002" s="110"/>
      <c r="B1002" s="127">
        <f t="shared" si="4"/>
        <v>999</v>
      </c>
      <c r="C1002" s="409" t="s">
        <v>1320</v>
      </c>
      <c r="D1002" s="398"/>
      <c r="E1002" s="286"/>
      <c r="F1002" s="106"/>
      <c r="G1002" s="230"/>
      <c r="H1002" s="222" t="s">
        <v>833</v>
      </c>
      <c r="I1002" s="223"/>
      <c r="J1002" s="223"/>
      <c r="K1002" s="223" t="s">
        <v>834</v>
      </c>
      <c r="L1002" s="223" t="s">
        <v>827</v>
      </c>
      <c r="M1002" s="294"/>
      <c r="N1002" s="226" t="s">
        <v>81</v>
      </c>
      <c r="O1002" s="226" t="s">
        <v>81</v>
      </c>
      <c r="P1002" s="227" t="s">
        <v>81</v>
      </c>
      <c r="Q1002" s="228" t="s">
        <v>81</v>
      </c>
      <c r="R1002" s="228" t="s">
        <v>81</v>
      </c>
      <c r="S1002" s="137"/>
      <c r="T1002" s="137"/>
      <c r="U1002" s="137"/>
      <c r="V1002" s="110"/>
      <c r="W1002" s="110"/>
      <c r="X1002" s="110"/>
      <c r="Y1002" s="110"/>
      <c r="Z1002" s="110"/>
      <c r="AA1002" s="110"/>
      <c r="AB1002" s="110"/>
      <c r="AC1002" s="110"/>
      <c r="AD1002" s="110"/>
      <c r="AE1002" s="110"/>
      <c r="AF1002" s="110"/>
      <c r="AG1002" s="110"/>
    </row>
    <row r="1003">
      <c r="A1003" s="110"/>
      <c r="B1003" s="127">
        <f t="shared" si="4"/>
        <v>1000</v>
      </c>
      <c r="C1003" s="409" t="s">
        <v>1320</v>
      </c>
      <c r="D1003" s="398"/>
      <c r="E1003" s="286"/>
      <c r="F1003" s="106"/>
      <c r="G1003" s="230"/>
      <c r="H1003" s="222" t="s">
        <v>835</v>
      </c>
      <c r="I1003" s="223"/>
      <c r="J1003" s="223"/>
      <c r="K1003" s="223" t="s">
        <v>836</v>
      </c>
      <c r="L1003" s="223" t="s">
        <v>837</v>
      </c>
      <c r="M1003" s="294"/>
      <c r="N1003" s="226" t="s">
        <v>81</v>
      </c>
      <c r="O1003" s="226" t="s">
        <v>81</v>
      </c>
      <c r="P1003" s="227" t="s">
        <v>81</v>
      </c>
      <c r="Q1003" s="228" t="s">
        <v>81</v>
      </c>
      <c r="R1003" s="228" t="s">
        <v>81</v>
      </c>
      <c r="S1003" s="137"/>
      <c r="T1003" s="137"/>
      <c r="U1003" s="137"/>
      <c r="V1003" s="110"/>
      <c r="W1003" s="110"/>
      <c r="X1003" s="110"/>
      <c r="Y1003" s="110"/>
      <c r="Z1003" s="110"/>
      <c r="AA1003" s="110"/>
      <c r="AB1003" s="110"/>
      <c r="AC1003" s="110"/>
      <c r="AD1003" s="110"/>
      <c r="AE1003" s="110"/>
      <c r="AF1003" s="110"/>
      <c r="AG1003" s="110"/>
    </row>
    <row r="1004">
      <c r="A1004" s="110"/>
      <c r="B1004" s="127">
        <f t="shared" si="4"/>
        <v>1001</v>
      </c>
      <c r="C1004" s="409" t="s">
        <v>1320</v>
      </c>
      <c r="D1004" s="398"/>
      <c r="E1004" s="286"/>
      <c r="F1004" s="106"/>
      <c r="G1004" s="246" t="s">
        <v>820</v>
      </c>
      <c r="H1004" s="130" t="s">
        <v>1426</v>
      </c>
      <c r="I1004" s="223"/>
      <c r="J1004" s="223"/>
      <c r="K1004" s="132" t="s">
        <v>1427</v>
      </c>
      <c r="L1004" s="132" t="s">
        <v>1343</v>
      </c>
      <c r="M1004" s="294"/>
      <c r="N1004" s="226" t="s">
        <v>81</v>
      </c>
      <c r="O1004" s="226" t="s">
        <v>81</v>
      </c>
      <c r="P1004" s="227" t="s">
        <v>81</v>
      </c>
      <c r="Q1004" s="228" t="s">
        <v>81</v>
      </c>
      <c r="R1004" s="228" t="s">
        <v>81</v>
      </c>
      <c r="S1004" s="137"/>
      <c r="T1004" s="137"/>
      <c r="U1004" s="137"/>
      <c r="V1004" s="110"/>
      <c r="W1004" s="110"/>
      <c r="X1004" s="110"/>
      <c r="Y1004" s="110"/>
      <c r="Z1004" s="110"/>
      <c r="AA1004" s="110"/>
      <c r="AB1004" s="110"/>
      <c r="AC1004" s="110"/>
      <c r="AD1004" s="110"/>
      <c r="AE1004" s="110"/>
      <c r="AF1004" s="110"/>
      <c r="AG1004" s="110"/>
    </row>
    <row r="1005">
      <c r="A1005" s="110"/>
      <c r="B1005" s="127">
        <f t="shared" si="4"/>
        <v>1002</v>
      </c>
      <c r="C1005" s="409" t="s">
        <v>1320</v>
      </c>
      <c r="D1005" s="398"/>
      <c r="E1005" s="286"/>
      <c r="F1005" s="106"/>
      <c r="G1005" s="230"/>
      <c r="H1005" s="130" t="s">
        <v>279</v>
      </c>
      <c r="I1005" s="223"/>
      <c r="J1005" s="223"/>
      <c r="K1005" s="132" t="s">
        <v>173</v>
      </c>
      <c r="L1005" s="132" t="s">
        <v>173</v>
      </c>
      <c r="M1005" s="294"/>
      <c r="N1005" s="226" t="s">
        <v>81</v>
      </c>
      <c r="O1005" s="226" t="s">
        <v>81</v>
      </c>
      <c r="P1005" s="227" t="s">
        <v>81</v>
      </c>
      <c r="Q1005" s="228" t="s">
        <v>81</v>
      </c>
      <c r="R1005" s="228" t="s">
        <v>81</v>
      </c>
      <c r="S1005" s="137"/>
      <c r="T1005" s="137"/>
      <c r="U1005" s="137"/>
      <c r="V1005" s="110"/>
      <c r="W1005" s="110"/>
      <c r="X1005" s="110"/>
      <c r="Y1005" s="110"/>
      <c r="Z1005" s="110"/>
      <c r="AA1005" s="110"/>
      <c r="AB1005" s="110"/>
      <c r="AC1005" s="110"/>
      <c r="AD1005" s="110"/>
      <c r="AE1005" s="110"/>
      <c r="AF1005" s="110"/>
      <c r="AG1005" s="110"/>
    </row>
    <row r="1006">
      <c r="A1006" s="110"/>
      <c r="B1006" s="127">
        <f t="shared" si="4"/>
        <v>1003</v>
      </c>
      <c r="C1006" s="409" t="s">
        <v>1320</v>
      </c>
      <c r="D1006" s="398"/>
      <c r="E1006" s="286"/>
      <c r="F1006" s="106"/>
      <c r="G1006" s="230"/>
      <c r="H1006" s="130" t="s">
        <v>1350</v>
      </c>
      <c r="I1006" s="223"/>
      <c r="J1006" s="223"/>
      <c r="K1006" s="132" t="s">
        <v>173</v>
      </c>
      <c r="L1006" s="132" t="s">
        <v>173</v>
      </c>
      <c r="M1006" s="294"/>
      <c r="N1006" s="226" t="s">
        <v>81</v>
      </c>
      <c r="O1006" s="226" t="s">
        <v>81</v>
      </c>
      <c r="P1006" s="227" t="s">
        <v>81</v>
      </c>
      <c r="Q1006" s="228" t="s">
        <v>81</v>
      </c>
      <c r="R1006" s="228" t="s">
        <v>81</v>
      </c>
      <c r="S1006" s="137"/>
      <c r="T1006" s="137"/>
      <c r="U1006" s="137"/>
      <c r="V1006" s="110"/>
      <c r="W1006" s="110"/>
      <c r="X1006" s="110"/>
      <c r="Y1006" s="110"/>
      <c r="Z1006" s="110"/>
      <c r="AA1006" s="110"/>
      <c r="AB1006" s="110"/>
      <c r="AC1006" s="110"/>
      <c r="AD1006" s="110"/>
      <c r="AE1006" s="110"/>
      <c r="AF1006" s="110"/>
      <c r="AG1006" s="110"/>
    </row>
    <row r="1007">
      <c r="A1007" s="110"/>
      <c r="B1007" s="127">
        <f t="shared" si="4"/>
        <v>1004</v>
      </c>
      <c r="C1007" s="409" t="s">
        <v>1320</v>
      </c>
      <c r="D1007" s="398"/>
      <c r="E1007" s="286"/>
      <c r="F1007" s="106"/>
      <c r="G1007" s="230"/>
      <c r="H1007" s="130" t="s">
        <v>1428</v>
      </c>
      <c r="I1007" s="223"/>
      <c r="J1007" s="223"/>
      <c r="K1007" s="132" t="s">
        <v>173</v>
      </c>
      <c r="L1007" s="132" t="s">
        <v>173</v>
      </c>
      <c r="M1007" s="294"/>
      <c r="N1007" s="226" t="s">
        <v>81</v>
      </c>
      <c r="O1007" s="226" t="s">
        <v>81</v>
      </c>
      <c r="P1007" s="227" t="s">
        <v>81</v>
      </c>
      <c r="Q1007" s="228" t="s">
        <v>81</v>
      </c>
      <c r="R1007" s="228" t="s">
        <v>81</v>
      </c>
      <c r="S1007" s="137"/>
      <c r="T1007" s="137"/>
      <c r="U1007" s="137"/>
      <c r="V1007" s="110"/>
      <c r="W1007" s="110"/>
      <c r="X1007" s="110"/>
      <c r="Y1007" s="110"/>
      <c r="Z1007" s="110"/>
      <c r="AA1007" s="110"/>
      <c r="AB1007" s="110"/>
      <c r="AC1007" s="110"/>
      <c r="AD1007" s="110"/>
      <c r="AE1007" s="110"/>
      <c r="AF1007" s="110"/>
      <c r="AG1007" s="110"/>
    </row>
    <row r="1008">
      <c r="A1008" s="110"/>
      <c r="B1008" s="127">
        <f t="shared" si="4"/>
        <v>1005</v>
      </c>
      <c r="C1008" s="409" t="s">
        <v>1320</v>
      </c>
      <c r="D1008" s="398"/>
      <c r="E1008" s="286"/>
      <c r="F1008" s="106"/>
      <c r="G1008" s="230"/>
      <c r="H1008" s="130" t="s">
        <v>1429</v>
      </c>
      <c r="I1008" s="223"/>
      <c r="J1008" s="223"/>
      <c r="K1008" s="132" t="s">
        <v>173</v>
      </c>
      <c r="L1008" s="132" t="s">
        <v>173</v>
      </c>
      <c r="M1008" s="294"/>
      <c r="N1008" s="226" t="s">
        <v>81</v>
      </c>
      <c r="O1008" s="226" t="s">
        <v>81</v>
      </c>
      <c r="P1008" s="227" t="s">
        <v>81</v>
      </c>
      <c r="Q1008" s="228" t="s">
        <v>81</v>
      </c>
      <c r="R1008" s="228" t="s">
        <v>81</v>
      </c>
      <c r="S1008" s="137"/>
      <c r="T1008" s="137"/>
      <c r="U1008" s="137"/>
      <c r="V1008" s="110"/>
      <c r="W1008" s="110"/>
      <c r="X1008" s="110"/>
      <c r="Y1008" s="110"/>
      <c r="Z1008" s="110"/>
      <c r="AA1008" s="110"/>
      <c r="AB1008" s="110"/>
      <c r="AC1008" s="110"/>
      <c r="AD1008" s="110"/>
      <c r="AE1008" s="110"/>
      <c r="AF1008" s="110"/>
      <c r="AG1008" s="110"/>
    </row>
    <row r="1009">
      <c r="A1009" s="110"/>
      <c r="B1009" s="127">
        <f t="shared" si="4"/>
        <v>1006</v>
      </c>
      <c r="C1009" s="409" t="s">
        <v>1320</v>
      </c>
      <c r="D1009" s="398"/>
      <c r="E1009" s="286"/>
      <c r="F1009" s="106"/>
      <c r="G1009" s="246" t="s">
        <v>391</v>
      </c>
      <c r="H1009" s="130" t="s">
        <v>1426</v>
      </c>
      <c r="I1009" s="223"/>
      <c r="J1009" s="223"/>
      <c r="K1009" s="132" t="s">
        <v>1430</v>
      </c>
      <c r="L1009" s="132" t="s">
        <v>546</v>
      </c>
      <c r="M1009" s="294"/>
      <c r="N1009" s="226" t="s">
        <v>81</v>
      </c>
      <c r="O1009" s="226" t="s">
        <v>81</v>
      </c>
      <c r="P1009" s="227" t="s">
        <v>81</v>
      </c>
      <c r="Q1009" s="228" t="s">
        <v>81</v>
      </c>
      <c r="R1009" s="228" t="s">
        <v>81</v>
      </c>
      <c r="S1009" s="137"/>
      <c r="T1009" s="137"/>
      <c r="U1009" s="137"/>
      <c r="V1009" s="110"/>
      <c r="W1009" s="110"/>
      <c r="X1009" s="110"/>
      <c r="Y1009" s="110"/>
      <c r="Z1009" s="110"/>
      <c r="AA1009" s="110"/>
      <c r="AB1009" s="110"/>
      <c r="AC1009" s="110"/>
      <c r="AD1009" s="110"/>
      <c r="AE1009" s="110"/>
      <c r="AF1009" s="110"/>
      <c r="AG1009" s="110"/>
    </row>
    <row r="1010">
      <c r="A1010" s="110"/>
      <c r="B1010" s="127">
        <f t="shared" si="4"/>
        <v>1007</v>
      </c>
      <c r="C1010" s="409" t="s">
        <v>1320</v>
      </c>
      <c r="D1010" s="398"/>
      <c r="E1010" s="286"/>
      <c r="F1010" s="106"/>
      <c r="G1010" s="230"/>
      <c r="H1010" s="130" t="s">
        <v>279</v>
      </c>
      <c r="I1010" s="223"/>
      <c r="J1010" s="223"/>
      <c r="K1010" s="132" t="s">
        <v>173</v>
      </c>
      <c r="L1010" s="132" t="s">
        <v>173</v>
      </c>
      <c r="M1010" s="294"/>
      <c r="N1010" s="226" t="s">
        <v>81</v>
      </c>
      <c r="O1010" s="226" t="s">
        <v>81</v>
      </c>
      <c r="P1010" s="227" t="s">
        <v>81</v>
      </c>
      <c r="Q1010" s="228" t="s">
        <v>81</v>
      </c>
      <c r="R1010" s="228" t="s">
        <v>81</v>
      </c>
      <c r="S1010" s="137"/>
      <c r="T1010" s="137"/>
      <c r="U1010" s="137"/>
      <c r="V1010" s="110"/>
      <c r="W1010" s="110"/>
      <c r="X1010" s="110"/>
      <c r="Y1010" s="110"/>
      <c r="Z1010" s="110"/>
      <c r="AA1010" s="110"/>
      <c r="AB1010" s="110"/>
      <c r="AC1010" s="110"/>
      <c r="AD1010" s="110"/>
      <c r="AE1010" s="110"/>
      <c r="AF1010" s="110"/>
      <c r="AG1010" s="110"/>
    </row>
    <row r="1011">
      <c r="A1011" s="110"/>
      <c r="B1011" s="127">
        <f t="shared" si="4"/>
        <v>1008</v>
      </c>
      <c r="C1011" s="409" t="s">
        <v>1320</v>
      </c>
      <c r="D1011" s="398"/>
      <c r="E1011" s="286"/>
      <c r="F1011" s="106"/>
      <c r="G1011" s="230"/>
      <c r="H1011" s="130" t="s">
        <v>1350</v>
      </c>
      <c r="I1011" s="223"/>
      <c r="J1011" s="223"/>
      <c r="K1011" s="132" t="s">
        <v>173</v>
      </c>
      <c r="L1011" s="132" t="s">
        <v>173</v>
      </c>
      <c r="M1011" s="294"/>
      <c r="N1011" s="226" t="s">
        <v>81</v>
      </c>
      <c r="O1011" s="226" t="s">
        <v>81</v>
      </c>
      <c r="P1011" s="227" t="s">
        <v>81</v>
      </c>
      <c r="Q1011" s="228" t="s">
        <v>81</v>
      </c>
      <c r="R1011" s="228" t="s">
        <v>81</v>
      </c>
      <c r="S1011" s="137"/>
      <c r="T1011" s="137"/>
      <c r="U1011" s="137"/>
      <c r="V1011" s="110"/>
      <c r="W1011" s="110"/>
      <c r="X1011" s="110"/>
      <c r="Y1011" s="110"/>
      <c r="Z1011" s="110"/>
      <c r="AA1011" s="110"/>
      <c r="AB1011" s="110"/>
      <c r="AC1011" s="110"/>
      <c r="AD1011" s="110"/>
      <c r="AE1011" s="110"/>
      <c r="AF1011" s="110"/>
      <c r="AG1011" s="110"/>
    </row>
    <row r="1012">
      <c r="A1012" s="110"/>
      <c r="B1012" s="127">
        <f t="shared" si="4"/>
        <v>1009</v>
      </c>
      <c r="C1012" s="409" t="s">
        <v>1320</v>
      </c>
      <c r="D1012" s="398"/>
      <c r="E1012" s="286"/>
      <c r="F1012" s="106"/>
      <c r="G1012" s="230"/>
      <c r="H1012" s="130" t="s">
        <v>1428</v>
      </c>
      <c r="I1012" s="223"/>
      <c r="J1012" s="223"/>
      <c r="K1012" s="132" t="s">
        <v>173</v>
      </c>
      <c r="L1012" s="132" t="s">
        <v>173</v>
      </c>
      <c r="M1012" s="294"/>
      <c r="N1012" s="226" t="s">
        <v>81</v>
      </c>
      <c r="O1012" s="226" t="s">
        <v>81</v>
      </c>
      <c r="P1012" s="227" t="s">
        <v>81</v>
      </c>
      <c r="Q1012" s="228" t="s">
        <v>81</v>
      </c>
      <c r="R1012" s="228" t="s">
        <v>81</v>
      </c>
      <c r="S1012" s="137"/>
      <c r="T1012" s="137"/>
      <c r="U1012" s="137"/>
      <c r="V1012" s="110"/>
      <c r="W1012" s="110"/>
      <c r="X1012" s="110"/>
      <c r="Y1012" s="110"/>
      <c r="Z1012" s="110"/>
      <c r="AA1012" s="110"/>
      <c r="AB1012" s="110"/>
      <c r="AC1012" s="110"/>
      <c r="AD1012" s="110"/>
      <c r="AE1012" s="110"/>
      <c r="AF1012" s="110"/>
      <c r="AG1012" s="110"/>
    </row>
    <row r="1013">
      <c r="A1013" s="110"/>
      <c r="B1013" s="127">
        <f t="shared" si="4"/>
        <v>1010</v>
      </c>
      <c r="C1013" s="409" t="s">
        <v>1320</v>
      </c>
      <c r="D1013" s="398"/>
      <c r="E1013" s="286"/>
      <c r="F1013" s="106"/>
      <c r="G1013" s="230"/>
      <c r="H1013" s="130" t="s">
        <v>1429</v>
      </c>
      <c r="I1013" s="223"/>
      <c r="J1013" s="223"/>
      <c r="K1013" s="132" t="s">
        <v>173</v>
      </c>
      <c r="L1013" s="132" t="s">
        <v>173</v>
      </c>
      <c r="M1013" s="294"/>
      <c r="N1013" s="226" t="s">
        <v>81</v>
      </c>
      <c r="O1013" s="226" t="s">
        <v>81</v>
      </c>
      <c r="P1013" s="227" t="s">
        <v>81</v>
      </c>
      <c r="Q1013" s="228" t="s">
        <v>81</v>
      </c>
      <c r="R1013" s="228" t="s">
        <v>81</v>
      </c>
      <c r="S1013" s="137"/>
      <c r="T1013" s="137"/>
      <c r="U1013" s="137"/>
      <c r="V1013" s="110"/>
      <c r="W1013" s="110"/>
      <c r="X1013" s="110"/>
      <c r="Y1013" s="110"/>
      <c r="Z1013" s="110"/>
      <c r="AA1013" s="110"/>
      <c r="AB1013" s="110"/>
      <c r="AC1013" s="110"/>
      <c r="AD1013" s="110"/>
      <c r="AE1013" s="110"/>
      <c r="AF1013" s="110"/>
      <c r="AG1013" s="110"/>
    </row>
    <row r="1014">
      <c r="A1014" s="110"/>
      <c r="B1014" s="127">
        <f t="shared" si="4"/>
        <v>1011</v>
      </c>
      <c r="C1014" s="409" t="s">
        <v>1320</v>
      </c>
      <c r="D1014" s="398"/>
      <c r="E1014" s="286"/>
      <c r="F1014" s="235" t="s">
        <v>1431</v>
      </c>
      <c r="G1014" s="242" t="s">
        <v>1432</v>
      </c>
      <c r="H1014" s="223" t="s">
        <v>508</v>
      </c>
      <c r="I1014" s="223"/>
      <c r="J1014" s="223"/>
      <c r="K1014" s="223" t="s">
        <v>1433</v>
      </c>
      <c r="L1014" s="223" t="s">
        <v>1407</v>
      </c>
      <c r="M1014" s="294"/>
      <c r="N1014" s="226" t="s">
        <v>81</v>
      </c>
      <c r="O1014" s="226" t="s">
        <v>81</v>
      </c>
      <c r="P1014" s="227" t="s">
        <v>81</v>
      </c>
      <c r="Q1014" s="228" t="s">
        <v>81</v>
      </c>
      <c r="R1014" s="228" t="s">
        <v>81</v>
      </c>
      <c r="S1014" s="137"/>
      <c r="T1014" s="137"/>
      <c r="U1014" s="137"/>
      <c r="V1014" s="110"/>
      <c r="W1014" s="110"/>
      <c r="X1014" s="110"/>
      <c r="Y1014" s="110"/>
      <c r="Z1014" s="110"/>
      <c r="AA1014" s="110"/>
      <c r="AB1014" s="110"/>
      <c r="AC1014" s="110"/>
      <c r="AD1014" s="110"/>
      <c r="AE1014" s="110"/>
      <c r="AF1014" s="110"/>
      <c r="AG1014" s="110"/>
    </row>
    <row r="1015">
      <c r="A1015" s="110"/>
      <c r="B1015" s="127">
        <f t="shared" si="4"/>
        <v>1012</v>
      </c>
      <c r="C1015" s="409" t="s">
        <v>1320</v>
      </c>
      <c r="D1015" s="398"/>
      <c r="E1015" s="286"/>
      <c r="F1015" s="275"/>
      <c r="G1015" s="235" t="s">
        <v>252</v>
      </c>
      <c r="H1015" s="233"/>
      <c r="I1015" s="223"/>
      <c r="J1015" s="223"/>
      <c r="K1015" s="223" t="s">
        <v>823</v>
      </c>
      <c r="L1015" s="223" t="s">
        <v>442</v>
      </c>
      <c r="M1015" s="294"/>
      <c r="N1015" s="226" t="s">
        <v>81</v>
      </c>
      <c r="O1015" s="226" t="s">
        <v>81</v>
      </c>
      <c r="P1015" s="227" t="s">
        <v>81</v>
      </c>
      <c r="Q1015" s="228" t="s">
        <v>81</v>
      </c>
      <c r="R1015" s="228" t="s">
        <v>81</v>
      </c>
      <c r="S1015" s="137"/>
      <c r="T1015" s="137"/>
      <c r="U1015" s="137"/>
      <c r="V1015" s="110"/>
      <c r="W1015" s="110"/>
      <c r="X1015" s="110"/>
      <c r="Y1015" s="110"/>
      <c r="Z1015" s="110"/>
      <c r="AA1015" s="110"/>
      <c r="AB1015" s="110"/>
      <c r="AC1015" s="110"/>
      <c r="AD1015" s="110"/>
      <c r="AE1015" s="110"/>
      <c r="AF1015" s="110"/>
      <c r="AG1015" s="110"/>
    </row>
    <row r="1016">
      <c r="A1016" s="110"/>
      <c r="B1016" s="127">
        <f t="shared" si="4"/>
        <v>1013</v>
      </c>
      <c r="C1016" s="409" t="s">
        <v>1320</v>
      </c>
      <c r="D1016" s="398"/>
      <c r="E1016" s="286"/>
      <c r="F1016" s="106"/>
      <c r="G1016" s="221" t="s">
        <v>824</v>
      </c>
      <c r="H1016" s="222" t="s">
        <v>825</v>
      </c>
      <c r="I1016" s="223"/>
      <c r="J1016" s="223"/>
      <c r="K1016" s="223" t="s">
        <v>826</v>
      </c>
      <c r="L1016" s="223" t="s">
        <v>827</v>
      </c>
      <c r="M1016" s="294"/>
      <c r="N1016" s="226" t="s">
        <v>81</v>
      </c>
      <c r="O1016" s="226" t="s">
        <v>81</v>
      </c>
      <c r="P1016" s="227" t="s">
        <v>81</v>
      </c>
      <c r="Q1016" s="228" t="s">
        <v>81</v>
      </c>
      <c r="R1016" s="228" t="s">
        <v>81</v>
      </c>
      <c r="S1016" s="137"/>
      <c r="T1016" s="137"/>
      <c r="U1016" s="137"/>
      <c r="V1016" s="110"/>
      <c r="W1016" s="110"/>
      <c r="X1016" s="110"/>
      <c r="Y1016" s="110"/>
      <c r="Z1016" s="110"/>
      <c r="AA1016" s="110"/>
      <c r="AB1016" s="110"/>
      <c r="AC1016" s="110"/>
      <c r="AD1016" s="110"/>
      <c r="AE1016" s="110"/>
      <c r="AF1016" s="110"/>
      <c r="AG1016" s="110"/>
    </row>
    <row r="1017">
      <c r="A1017" s="110"/>
      <c r="B1017" s="127">
        <f t="shared" si="4"/>
        <v>1014</v>
      </c>
      <c r="C1017" s="409" t="s">
        <v>1320</v>
      </c>
      <c r="D1017" s="398"/>
      <c r="E1017" s="286"/>
      <c r="F1017" s="106"/>
      <c r="G1017" s="230"/>
      <c r="H1017" s="222" t="s">
        <v>828</v>
      </c>
      <c r="I1017" s="223"/>
      <c r="J1017" s="223"/>
      <c r="K1017" s="223" t="s">
        <v>829</v>
      </c>
      <c r="L1017" s="223" t="s">
        <v>827</v>
      </c>
      <c r="M1017" s="294"/>
      <c r="N1017" s="226" t="s">
        <v>81</v>
      </c>
      <c r="O1017" s="226" t="s">
        <v>81</v>
      </c>
      <c r="P1017" s="227" t="s">
        <v>81</v>
      </c>
      <c r="Q1017" s="228" t="s">
        <v>81</v>
      </c>
      <c r="R1017" s="228" t="s">
        <v>81</v>
      </c>
      <c r="S1017" s="137"/>
      <c r="T1017" s="137"/>
      <c r="U1017" s="137"/>
      <c r="V1017" s="110"/>
      <c r="W1017" s="110"/>
      <c r="X1017" s="110"/>
      <c r="Y1017" s="110"/>
      <c r="Z1017" s="110"/>
      <c r="AA1017" s="110"/>
      <c r="AB1017" s="110"/>
      <c r="AC1017" s="110"/>
      <c r="AD1017" s="110"/>
      <c r="AE1017" s="110"/>
      <c r="AF1017" s="110"/>
      <c r="AG1017" s="110"/>
    </row>
    <row r="1018">
      <c r="A1018" s="110"/>
      <c r="B1018" s="127">
        <f t="shared" si="4"/>
        <v>1015</v>
      </c>
      <c r="C1018" s="409" t="s">
        <v>1320</v>
      </c>
      <c r="D1018" s="398"/>
      <c r="E1018" s="286"/>
      <c r="F1018" s="106"/>
      <c r="G1018" s="230"/>
      <c r="H1018" s="222" t="s">
        <v>830</v>
      </c>
      <c r="I1018" s="223"/>
      <c r="J1018" s="223"/>
      <c r="K1018" s="223" t="s">
        <v>831</v>
      </c>
      <c r="L1018" s="223" t="s">
        <v>832</v>
      </c>
      <c r="M1018" s="294"/>
      <c r="N1018" s="226" t="s">
        <v>81</v>
      </c>
      <c r="O1018" s="226" t="s">
        <v>81</v>
      </c>
      <c r="P1018" s="227" t="s">
        <v>81</v>
      </c>
      <c r="Q1018" s="228" t="s">
        <v>81</v>
      </c>
      <c r="R1018" s="228" t="s">
        <v>81</v>
      </c>
      <c r="S1018" s="137"/>
      <c r="T1018" s="137"/>
      <c r="U1018" s="137"/>
      <c r="V1018" s="110"/>
      <c r="W1018" s="110"/>
      <c r="X1018" s="110"/>
      <c r="Y1018" s="110"/>
      <c r="Z1018" s="110"/>
      <c r="AA1018" s="110"/>
      <c r="AB1018" s="110"/>
      <c r="AC1018" s="110"/>
      <c r="AD1018" s="110"/>
      <c r="AE1018" s="110"/>
      <c r="AF1018" s="110"/>
      <c r="AG1018" s="110"/>
    </row>
    <row r="1019">
      <c r="A1019" s="110"/>
      <c r="B1019" s="127">
        <f t="shared" si="4"/>
        <v>1016</v>
      </c>
      <c r="C1019" s="409" t="s">
        <v>1320</v>
      </c>
      <c r="D1019" s="398"/>
      <c r="E1019" s="286"/>
      <c r="F1019" s="106"/>
      <c r="G1019" s="230"/>
      <c r="H1019" s="222" t="s">
        <v>833</v>
      </c>
      <c r="I1019" s="223"/>
      <c r="J1019" s="223"/>
      <c r="K1019" s="223" t="s">
        <v>834</v>
      </c>
      <c r="L1019" s="223" t="s">
        <v>827</v>
      </c>
      <c r="M1019" s="294"/>
      <c r="N1019" s="226" t="s">
        <v>81</v>
      </c>
      <c r="O1019" s="226" t="s">
        <v>81</v>
      </c>
      <c r="P1019" s="227" t="s">
        <v>81</v>
      </c>
      <c r="Q1019" s="228" t="s">
        <v>81</v>
      </c>
      <c r="R1019" s="228" t="s">
        <v>81</v>
      </c>
      <c r="S1019" s="137"/>
      <c r="T1019" s="137"/>
      <c r="U1019" s="137"/>
      <c r="V1019" s="110"/>
      <c r="W1019" s="110"/>
      <c r="X1019" s="110"/>
      <c r="Y1019" s="110"/>
      <c r="Z1019" s="110"/>
      <c r="AA1019" s="110"/>
      <c r="AB1019" s="110"/>
      <c r="AC1019" s="110"/>
      <c r="AD1019" s="110"/>
      <c r="AE1019" s="110"/>
      <c r="AF1019" s="110"/>
      <c r="AG1019" s="110"/>
    </row>
    <row r="1020">
      <c r="A1020" s="110"/>
      <c r="B1020" s="127">
        <f t="shared" si="4"/>
        <v>1017</v>
      </c>
      <c r="C1020" s="409" t="s">
        <v>1320</v>
      </c>
      <c r="D1020" s="398"/>
      <c r="E1020" s="286"/>
      <c r="F1020" s="106"/>
      <c r="G1020" s="239"/>
      <c r="H1020" s="222" t="s">
        <v>835</v>
      </c>
      <c r="I1020" s="223"/>
      <c r="J1020" s="223"/>
      <c r="K1020" s="223" t="s">
        <v>836</v>
      </c>
      <c r="L1020" s="223" t="s">
        <v>837</v>
      </c>
      <c r="M1020" s="294"/>
      <c r="N1020" s="226" t="s">
        <v>81</v>
      </c>
      <c r="O1020" s="226" t="s">
        <v>81</v>
      </c>
      <c r="P1020" s="227" t="s">
        <v>81</v>
      </c>
      <c r="Q1020" s="228" t="s">
        <v>81</v>
      </c>
      <c r="R1020" s="228" t="s">
        <v>81</v>
      </c>
      <c r="S1020" s="137"/>
      <c r="T1020" s="137"/>
      <c r="U1020" s="137"/>
      <c r="V1020" s="110"/>
      <c r="W1020" s="110"/>
      <c r="X1020" s="110"/>
      <c r="Y1020" s="110"/>
      <c r="Z1020" s="110"/>
      <c r="AA1020" s="110"/>
      <c r="AB1020" s="110"/>
      <c r="AC1020" s="110"/>
      <c r="AD1020" s="110"/>
      <c r="AE1020" s="110"/>
      <c r="AF1020" s="110"/>
      <c r="AG1020" s="110"/>
    </row>
    <row r="1021">
      <c r="A1021" s="110"/>
      <c r="B1021" s="127">
        <f t="shared" si="4"/>
        <v>1018</v>
      </c>
      <c r="C1021" s="409" t="s">
        <v>1320</v>
      </c>
      <c r="D1021" s="398"/>
      <c r="E1021" s="286"/>
      <c r="F1021" s="106"/>
      <c r="G1021" s="246" t="s">
        <v>820</v>
      </c>
      <c r="H1021" s="130" t="s">
        <v>1434</v>
      </c>
      <c r="I1021" s="223"/>
      <c r="J1021" s="223"/>
      <c r="K1021" s="132" t="s">
        <v>1427</v>
      </c>
      <c r="L1021" s="132" t="s">
        <v>1343</v>
      </c>
      <c r="M1021" s="294"/>
      <c r="N1021" s="226" t="s">
        <v>81</v>
      </c>
      <c r="O1021" s="226" t="s">
        <v>81</v>
      </c>
      <c r="P1021" s="227" t="s">
        <v>81</v>
      </c>
      <c r="Q1021" s="228" t="s">
        <v>81</v>
      </c>
      <c r="R1021" s="228" t="s">
        <v>81</v>
      </c>
      <c r="S1021" s="137"/>
      <c r="T1021" s="137"/>
      <c r="U1021" s="137"/>
      <c r="V1021" s="110"/>
      <c r="W1021" s="110"/>
      <c r="X1021" s="110"/>
      <c r="Y1021" s="110"/>
      <c r="Z1021" s="110"/>
      <c r="AA1021" s="110"/>
      <c r="AB1021" s="110"/>
      <c r="AC1021" s="110"/>
      <c r="AD1021" s="110"/>
      <c r="AE1021" s="110"/>
      <c r="AF1021" s="110"/>
      <c r="AG1021" s="110"/>
    </row>
    <row r="1022">
      <c r="A1022" s="110"/>
      <c r="B1022" s="127">
        <f t="shared" si="4"/>
        <v>1019</v>
      </c>
      <c r="C1022" s="409" t="s">
        <v>1320</v>
      </c>
      <c r="D1022" s="398"/>
      <c r="E1022" s="286"/>
      <c r="F1022" s="106"/>
      <c r="G1022" s="230"/>
      <c r="H1022" s="130" t="s">
        <v>1350</v>
      </c>
      <c r="I1022" s="223"/>
      <c r="J1022" s="223"/>
      <c r="K1022" s="132" t="s">
        <v>173</v>
      </c>
      <c r="L1022" s="132" t="s">
        <v>173</v>
      </c>
      <c r="M1022" s="294"/>
      <c r="N1022" s="226" t="s">
        <v>81</v>
      </c>
      <c r="O1022" s="226" t="s">
        <v>81</v>
      </c>
      <c r="P1022" s="227" t="s">
        <v>81</v>
      </c>
      <c r="Q1022" s="228" t="s">
        <v>81</v>
      </c>
      <c r="R1022" s="228" t="s">
        <v>81</v>
      </c>
      <c r="S1022" s="137"/>
      <c r="T1022" s="137"/>
      <c r="U1022" s="137"/>
      <c r="V1022" s="110"/>
      <c r="W1022" s="110"/>
      <c r="X1022" s="110"/>
      <c r="Y1022" s="110"/>
      <c r="Z1022" s="110"/>
      <c r="AA1022" s="110"/>
      <c r="AB1022" s="110"/>
      <c r="AC1022" s="110"/>
      <c r="AD1022" s="110"/>
      <c r="AE1022" s="110"/>
      <c r="AF1022" s="110"/>
      <c r="AG1022" s="110"/>
    </row>
    <row r="1023">
      <c r="A1023" s="110"/>
      <c r="B1023" s="127">
        <f t="shared" si="4"/>
        <v>1020</v>
      </c>
      <c r="C1023" s="409" t="s">
        <v>1320</v>
      </c>
      <c r="D1023" s="398"/>
      <c r="E1023" s="286"/>
      <c r="F1023" s="106"/>
      <c r="G1023" s="239"/>
      <c r="H1023" s="130" t="s">
        <v>1428</v>
      </c>
      <c r="I1023" s="223"/>
      <c r="J1023" s="223"/>
      <c r="K1023" s="132" t="s">
        <v>173</v>
      </c>
      <c r="L1023" s="132" t="s">
        <v>173</v>
      </c>
      <c r="M1023" s="294"/>
      <c r="N1023" s="226" t="s">
        <v>81</v>
      </c>
      <c r="O1023" s="226" t="s">
        <v>81</v>
      </c>
      <c r="P1023" s="227" t="s">
        <v>81</v>
      </c>
      <c r="Q1023" s="228" t="s">
        <v>81</v>
      </c>
      <c r="R1023" s="228" t="s">
        <v>81</v>
      </c>
      <c r="S1023" s="137"/>
      <c r="T1023" s="137"/>
      <c r="U1023" s="137"/>
      <c r="V1023" s="110"/>
      <c r="W1023" s="110"/>
      <c r="X1023" s="110"/>
      <c r="Y1023" s="110"/>
      <c r="Z1023" s="110"/>
      <c r="AA1023" s="110"/>
      <c r="AB1023" s="110"/>
      <c r="AC1023" s="110"/>
      <c r="AD1023" s="110"/>
      <c r="AE1023" s="110"/>
      <c r="AF1023" s="110"/>
      <c r="AG1023" s="110"/>
    </row>
    <row r="1024">
      <c r="A1024" s="110"/>
      <c r="B1024" s="127">
        <f t="shared" si="4"/>
        <v>1021</v>
      </c>
      <c r="C1024" s="409" t="s">
        <v>1320</v>
      </c>
      <c r="D1024" s="398"/>
      <c r="E1024" s="286"/>
      <c r="F1024" s="106"/>
      <c r="G1024" s="246" t="s">
        <v>391</v>
      </c>
      <c r="H1024" s="130" t="s">
        <v>1434</v>
      </c>
      <c r="I1024" s="223"/>
      <c r="J1024" s="223"/>
      <c r="K1024" s="132" t="s">
        <v>1430</v>
      </c>
      <c r="L1024" s="132" t="s">
        <v>546</v>
      </c>
      <c r="M1024" s="294"/>
      <c r="N1024" s="226" t="s">
        <v>81</v>
      </c>
      <c r="O1024" s="226" t="s">
        <v>81</v>
      </c>
      <c r="P1024" s="227" t="s">
        <v>81</v>
      </c>
      <c r="Q1024" s="228" t="s">
        <v>81</v>
      </c>
      <c r="R1024" s="228" t="s">
        <v>81</v>
      </c>
      <c r="S1024" s="137"/>
      <c r="T1024" s="137"/>
      <c r="U1024" s="137"/>
      <c r="V1024" s="110"/>
      <c r="W1024" s="110"/>
      <c r="X1024" s="110"/>
      <c r="Y1024" s="110"/>
      <c r="Z1024" s="110"/>
      <c r="AA1024" s="110"/>
      <c r="AB1024" s="110"/>
      <c r="AC1024" s="110"/>
      <c r="AD1024" s="110"/>
      <c r="AE1024" s="110"/>
      <c r="AF1024" s="110"/>
      <c r="AG1024" s="110"/>
    </row>
    <row r="1025">
      <c r="A1025" s="110"/>
      <c r="B1025" s="127">
        <f t="shared" si="4"/>
        <v>1022</v>
      </c>
      <c r="C1025" s="409" t="s">
        <v>1320</v>
      </c>
      <c r="D1025" s="398"/>
      <c r="E1025" s="286"/>
      <c r="F1025" s="106"/>
      <c r="G1025" s="230"/>
      <c r="H1025" s="130" t="s">
        <v>1350</v>
      </c>
      <c r="I1025" s="223"/>
      <c r="J1025" s="223"/>
      <c r="K1025" s="132" t="s">
        <v>173</v>
      </c>
      <c r="L1025" s="132" t="s">
        <v>173</v>
      </c>
      <c r="M1025" s="294"/>
      <c r="N1025" s="226" t="s">
        <v>81</v>
      </c>
      <c r="O1025" s="226" t="s">
        <v>81</v>
      </c>
      <c r="P1025" s="227" t="s">
        <v>81</v>
      </c>
      <c r="Q1025" s="228" t="s">
        <v>81</v>
      </c>
      <c r="R1025" s="228" t="s">
        <v>81</v>
      </c>
      <c r="S1025" s="137"/>
      <c r="T1025" s="137"/>
      <c r="U1025" s="137"/>
      <c r="V1025" s="110"/>
      <c r="W1025" s="110"/>
      <c r="X1025" s="110"/>
      <c r="Y1025" s="110"/>
      <c r="Z1025" s="110"/>
      <c r="AA1025" s="110"/>
      <c r="AB1025" s="110"/>
      <c r="AC1025" s="110"/>
      <c r="AD1025" s="110"/>
      <c r="AE1025" s="110"/>
      <c r="AF1025" s="110"/>
      <c r="AG1025" s="110"/>
    </row>
    <row r="1026">
      <c r="A1026" s="110"/>
      <c r="B1026" s="127">
        <f t="shared" si="4"/>
        <v>1023</v>
      </c>
      <c r="C1026" s="409" t="s">
        <v>1320</v>
      </c>
      <c r="D1026" s="398"/>
      <c r="E1026" s="286"/>
      <c r="F1026" s="106"/>
      <c r="G1026" s="239"/>
      <c r="H1026" s="130" t="s">
        <v>1428</v>
      </c>
      <c r="I1026" s="223"/>
      <c r="J1026" s="223"/>
      <c r="K1026" s="132" t="s">
        <v>173</v>
      </c>
      <c r="L1026" s="132" t="s">
        <v>173</v>
      </c>
      <c r="M1026" s="294"/>
      <c r="N1026" s="226" t="s">
        <v>81</v>
      </c>
      <c r="O1026" s="226" t="s">
        <v>81</v>
      </c>
      <c r="P1026" s="227" t="s">
        <v>81</v>
      </c>
      <c r="Q1026" s="228" t="s">
        <v>81</v>
      </c>
      <c r="R1026" s="228" t="s">
        <v>81</v>
      </c>
      <c r="S1026" s="137"/>
      <c r="T1026" s="137"/>
      <c r="U1026" s="137"/>
      <c r="V1026" s="110"/>
      <c r="W1026" s="110"/>
      <c r="X1026" s="110"/>
      <c r="Y1026" s="110"/>
      <c r="Z1026" s="110"/>
      <c r="AA1026" s="110"/>
      <c r="AB1026" s="110"/>
      <c r="AC1026" s="110"/>
      <c r="AD1026" s="110"/>
      <c r="AE1026" s="110"/>
      <c r="AF1026" s="110"/>
      <c r="AG1026" s="110"/>
    </row>
    <row r="1027">
      <c r="A1027" s="110"/>
      <c r="B1027" s="127">
        <f t="shared" si="4"/>
        <v>1024</v>
      </c>
      <c r="C1027" s="409" t="s">
        <v>1320</v>
      </c>
      <c r="D1027" s="398"/>
      <c r="E1027" s="286"/>
      <c r="F1027" s="235" t="s">
        <v>1439</v>
      </c>
      <c r="G1027" s="240" t="s">
        <v>1436</v>
      </c>
      <c r="H1027" s="223" t="s">
        <v>508</v>
      </c>
      <c r="I1027" s="223"/>
      <c r="J1027" s="223"/>
      <c r="K1027" s="223" t="s">
        <v>1437</v>
      </c>
      <c r="L1027" s="223" t="s">
        <v>1407</v>
      </c>
      <c r="M1027" s="294"/>
      <c r="N1027" s="226" t="s">
        <v>81</v>
      </c>
      <c r="O1027" s="226" t="s">
        <v>81</v>
      </c>
      <c r="P1027" s="227" t="s">
        <v>81</v>
      </c>
      <c r="Q1027" s="228" t="s">
        <v>81</v>
      </c>
      <c r="R1027" s="228" t="s">
        <v>81</v>
      </c>
      <c r="S1027" s="137"/>
      <c r="T1027" s="137"/>
      <c r="U1027" s="137"/>
      <c r="V1027" s="110"/>
      <c r="W1027" s="110"/>
      <c r="X1027" s="110"/>
      <c r="Y1027" s="110"/>
      <c r="Z1027" s="110"/>
      <c r="AA1027" s="110"/>
      <c r="AB1027" s="110"/>
      <c r="AC1027" s="110"/>
      <c r="AD1027" s="110"/>
      <c r="AE1027" s="110"/>
      <c r="AF1027" s="110"/>
      <c r="AG1027" s="110"/>
    </row>
    <row r="1028">
      <c r="A1028" s="110"/>
      <c r="B1028" s="127">
        <f t="shared" si="4"/>
        <v>1025</v>
      </c>
      <c r="C1028" s="409" t="s">
        <v>1320</v>
      </c>
      <c r="D1028" s="398"/>
      <c r="E1028" s="286"/>
      <c r="F1028" s="275"/>
      <c r="G1028" s="235" t="s">
        <v>824</v>
      </c>
      <c r="H1028" s="222" t="s">
        <v>825</v>
      </c>
      <c r="I1028" s="223"/>
      <c r="J1028" s="223"/>
      <c r="K1028" s="223" t="s">
        <v>826</v>
      </c>
      <c r="L1028" s="223" t="s">
        <v>827</v>
      </c>
      <c r="M1028" s="294"/>
      <c r="N1028" s="226" t="s">
        <v>81</v>
      </c>
      <c r="O1028" s="226" t="s">
        <v>81</v>
      </c>
      <c r="P1028" s="227" t="s">
        <v>81</v>
      </c>
      <c r="Q1028" s="228" t="s">
        <v>81</v>
      </c>
      <c r="R1028" s="228" t="s">
        <v>81</v>
      </c>
      <c r="S1028" s="137"/>
      <c r="T1028" s="137"/>
      <c r="U1028" s="137"/>
      <c r="V1028" s="110"/>
      <c r="W1028" s="110"/>
      <c r="X1028" s="110"/>
      <c r="Y1028" s="110"/>
      <c r="Z1028" s="110"/>
      <c r="AA1028" s="110"/>
      <c r="AB1028" s="110"/>
      <c r="AC1028" s="110"/>
      <c r="AD1028" s="110"/>
      <c r="AE1028" s="110"/>
      <c r="AF1028" s="110"/>
      <c r="AG1028" s="110"/>
    </row>
    <row r="1029">
      <c r="A1029" s="110"/>
      <c r="B1029" s="127">
        <f t="shared" si="4"/>
        <v>1026</v>
      </c>
      <c r="C1029" s="409" t="s">
        <v>1320</v>
      </c>
      <c r="D1029" s="398"/>
      <c r="E1029" s="286"/>
      <c r="F1029" s="275"/>
      <c r="G1029" s="275"/>
      <c r="H1029" s="222" t="s">
        <v>828</v>
      </c>
      <c r="I1029" s="223"/>
      <c r="J1029" s="223"/>
      <c r="K1029" s="223" t="s">
        <v>829</v>
      </c>
      <c r="L1029" s="223" t="s">
        <v>827</v>
      </c>
      <c r="M1029" s="294"/>
      <c r="N1029" s="226" t="s">
        <v>81</v>
      </c>
      <c r="O1029" s="226" t="s">
        <v>81</v>
      </c>
      <c r="P1029" s="227" t="s">
        <v>81</v>
      </c>
      <c r="Q1029" s="228" t="s">
        <v>81</v>
      </c>
      <c r="R1029" s="228" t="s">
        <v>81</v>
      </c>
      <c r="S1029" s="137"/>
      <c r="T1029" s="137"/>
      <c r="U1029" s="137"/>
      <c r="V1029" s="110"/>
      <c r="W1029" s="110"/>
      <c r="X1029" s="110"/>
      <c r="Y1029" s="110"/>
      <c r="Z1029" s="110"/>
      <c r="AA1029" s="110"/>
      <c r="AB1029" s="110"/>
      <c r="AC1029" s="110"/>
      <c r="AD1029" s="110"/>
      <c r="AE1029" s="110"/>
      <c r="AF1029" s="110"/>
      <c r="AG1029" s="110"/>
    </row>
    <row r="1030">
      <c r="A1030" s="110"/>
      <c r="B1030" s="127">
        <f t="shared" si="4"/>
        <v>1027</v>
      </c>
      <c r="C1030" s="409" t="s">
        <v>1320</v>
      </c>
      <c r="D1030" s="398"/>
      <c r="E1030" s="286"/>
      <c r="F1030" s="275"/>
      <c r="G1030" s="275"/>
      <c r="H1030" s="222" t="s">
        <v>830</v>
      </c>
      <c r="I1030" s="223"/>
      <c r="J1030" s="223"/>
      <c r="K1030" s="223" t="s">
        <v>831</v>
      </c>
      <c r="L1030" s="223" t="s">
        <v>832</v>
      </c>
      <c r="M1030" s="294"/>
      <c r="N1030" s="226" t="s">
        <v>81</v>
      </c>
      <c r="O1030" s="226" t="s">
        <v>81</v>
      </c>
      <c r="P1030" s="227" t="s">
        <v>81</v>
      </c>
      <c r="Q1030" s="228" t="s">
        <v>81</v>
      </c>
      <c r="R1030" s="228" t="s">
        <v>81</v>
      </c>
      <c r="S1030" s="137"/>
      <c r="T1030" s="137"/>
      <c r="U1030" s="137"/>
      <c r="V1030" s="110"/>
      <c r="W1030" s="110"/>
      <c r="X1030" s="110"/>
      <c r="Y1030" s="110"/>
      <c r="Z1030" s="110"/>
      <c r="AA1030" s="110"/>
      <c r="AB1030" s="110"/>
      <c r="AC1030" s="110"/>
      <c r="AD1030" s="110"/>
      <c r="AE1030" s="110"/>
      <c r="AF1030" s="110"/>
      <c r="AG1030" s="110"/>
    </row>
    <row r="1031">
      <c r="A1031" s="110"/>
      <c r="B1031" s="127">
        <f t="shared" si="4"/>
        <v>1028</v>
      </c>
      <c r="C1031" s="409" t="s">
        <v>1320</v>
      </c>
      <c r="D1031" s="398"/>
      <c r="E1031" s="286"/>
      <c r="F1031" s="275"/>
      <c r="G1031" s="275"/>
      <c r="H1031" s="222" t="s">
        <v>833</v>
      </c>
      <c r="I1031" s="223"/>
      <c r="J1031" s="223"/>
      <c r="K1031" s="223" t="s">
        <v>834</v>
      </c>
      <c r="L1031" s="223" t="s">
        <v>827</v>
      </c>
      <c r="M1031" s="294"/>
      <c r="N1031" s="226" t="s">
        <v>81</v>
      </c>
      <c r="O1031" s="226" t="s">
        <v>81</v>
      </c>
      <c r="P1031" s="227" t="s">
        <v>81</v>
      </c>
      <c r="Q1031" s="228" t="s">
        <v>81</v>
      </c>
      <c r="R1031" s="228" t="s">
        <v>81</v>
      </c>
      <c r="S1031" s="137"/>
      <c r="T1031" s="137"/>
      <c r="U1031" s="137"/>
      <c r="V1031" s="110"/>
      <c r="W1031" s="110"/>
      <c r="X1031" s="110"/>
      <c r="Y1031" s="110"/>
      <c r="Z1031" s="110"/>
      <c r="AA1031" s="110"/>
      <c r="AB1031" s="110"/>
      <c r="AC1031" s="110"/>
      <c r="AD1031" s="110"/>
      <c r="AE1031" s="110"/>
      <c r="AF1031" s="110"/>
      <c r="AG1031" s="110"/>
    </row>
    <row r="1032">
      <c r="A1032" s="110"/>
      <c r="B1032" s="127">
        <f t="shared" si="4"/>
        <v>1029</v>
      </c>
      <c r="C1032" s="409" t="s">
        <v>1320</v>
      </c>
      <c r="D1032" s="398"/>
      <c r="E1032" s="286"/>
      <c r="F1032" s="275"/>
      <c r="G1032" s="275"/>
      <c r="H1032" s="222" t="s">
        <v>835</v>
      </c>
      <c r="I1032" s="223"/>
      <c r="J1032" s="223"/>
      <c r="K1032" s="223" t="s">
        <v>836</v>
      </c>
      <c r="L1032" s="223" t="s">
        <v>837</v>
      </c>
      <c r="M1032" s="294"/>
      <c r="N1032" s="226" t="s">
        <v>81</v>
      </c>
      <c r="O1032" s="226" t="s">
        <v>81</v>
      </c>
      <c r="P1032" s="227" t="s">
        <v>81</v>
      </c>
      <c r="Q1032" s="228" t="s">
        <v>81</v>
      </c>
      <c r="R1032" s="228" t="s">
        <v>81</v>
      </c>
      <c r="S1032" s="137"/>
      <c r="T1032" s="137"/>
      <c r="U1032" s="137"/>
      <c r="V1032" s="110"/>
      <c r="W1032" s="110"/>
      <c r="X1032" s="110"/>
      <c r="Y1032" s="110"/>
      <c r="Z1032" s="110"/>
      <c r="AA1032" s="110"/>
      <c r="AB1032" s="110"/>
      <c r="AC1032" s="110"/>
      <c r="AD1032" s="110"/>
      <c r="AE1032" s="110"/>
      <c r="AF1032" s="110"/>
      <c r="AG1032" s="110"/>
    </row>
    <row r="1033">
      <c r="A1033" s="110"/>
      <c r="B1033" s="127">
        <f t="shared" si="4"/>
        <v>1030</v>
      </c>
      <c r="C1033" s="409" t="s">
        <v>1320</v>
      </c>
      <c r="D1033" s="398"/>
      <c r="E1033" s="286"/>
      <c r="F1033" s="428"/>
      <c r="G1033" s="366" t="s">
        <v>391</v>
      </c>
      <c r="H1033" s="407" t="s">
        <v>1388</v>
      </c>
      <c r="I1033" s="294"/>
      <c r="J1033" s="285"/>
      <c r="K1033" s="132" t="s">
        <v>1438</v>
      </c>
      <c r="L1033" s="132" t="s">
        <v>546</v>
      </c>
      <c r="M1033" s="294"/>
      <c r="N1033" s="226" t="s">
        <v>81</v>
      </c>
      <c r="O1033" s="226" t="s">
        <v>81</v>
      </c>
      <c r="P1033" s="227" t="s">
        <v>81</v>
      </c>
      <c r="Q1033" s="228" t="s">
        <v>81</v>
      </c>
      <c r="R1033" s="228" t="s">
        <v>81</v>
      </c>
      <c r="S1033" s="137"/>
      <c r="T1033" s="137"/>
      <c r="U1033" s="137"/>
      <c r="V1033" s="110"/>
      <c r="W1033" s="110"/>
      <c r="X1033" s="110"/>
      <c r="Y1033" s="110"/>
      <c r="Z1033" s="110"/>
      <c r="AA1033" s="110"/>
      <c r="AB1033" s="110"/>
      <c r="AC1033" s="110"/>
      <c r="AD1033" s="110"/>
      <c r="AE1033" s="110"/>
      <c r="AF1033" s="110"/>
      <c r="AG1033" s="110"/>
    </row>
    <row r="1034">
      <c r="A1034" s="110"/>
      <c r="B1034" s="127">
        <f t="shared" si="4"/>
        <v>1031</v>
      </c>
      <c r="C1034" s="409" t="s">
        <v>1320</v>
      </c>
      <c r="D1034" s="398"/>
      <c r="E1034" s="286"/>
      <c r="F1034" s="428"/>
      <c r="G1034" s="304"/>
      <c r="H1034" s="407" t="s">
        <v>768</v>
      </c>
      <c r="I1034" s="294"/>
      <c r="J1034" s="285"/>
      <c r="K1034" s="132" t="s">
        <v>173</v>
      </c>
      <c r="L1034" s="132" t="s">
        <v>173</v>
      </c>
      <c r="M1034" s="294"/>
      <c r="N1034" s="226" t="s">
        <v>81</v>
      </c>
      <c r="O1034" s="226" t="s">
        <v>81</v>
      </c>
      <c r="P1034" s="227" t="s">
        <v>81</v>
      </c>
      <c r="Q1034" s="228" t="s">
        <v>81</v>
      </c>
      <c r="R1034" s="228" t="s">
        <v>81</v>
      </c>
      <c r="S1034" s="137"/>
      <c r="T1034" s="137"/>
      <c r="U1034" s="137"/>
      <c r="V1034" s="110"/>
      <c r="W1034" s="110"/>
      <c r="X1034" s="110"/>
      <c r="Y1034" s="110"/>
      <c r="Z1034" s="110"/>
      <c r="AA1034" s="110"/>
      <c r="AB1034" s="110"/>
      <c r="AC1034" s="110"/>
      <c r="AD1034" s="110"/>
      <c r="AE1034" s="110"/>
      <c r="AF1034" s="110"/>
      <c r="AG1034" s="110"/>
    </row>
    <row r="1035">
      <c r="A1035" s="110"/>
      <c r="B1035" s="127">
        <f t="shared" si="4"/>
        <v>1032</v>
      </c>
      <c r="C1035" s="409" t="s">
        <v>1320</v>
      </c>
      <c r="D1035" s="398"/>
      <c r="E1035" s="286"/>
      <c r="F1035" s="428"/>
      <c r="G1035" s="304"/>
      <c r="H1035" s="407" t="s">
        <v>1309</v>
      </c>
      <c r="I1035" s="294"/>
      <c r="J1035" s="285"/>
      <c r="K1035" s="132" t="s">
        <v>173</v>
      </c>
      <c r="L1035" s="132" t="s">
        <v>173</v>
      </c>
      <c r="M1035" s="294"/>
      <c r="N1035" s="226" t="s">
        <v>81</v>
      </c>
      <c r="O1035" s="226" t="s">
        <v>81</v>
      </c>
      <c r="P1035" s="227" t="s">
        <v>81</v>
      </c>
      <c r="Q1035" s="228" t="s">
        <v>81</v>
      </c>
      <c r="R1035" s="228" t="s">
        <v>81</v>
      </c>
      <c r="S1035" s="137"/>
      <c r="T1035" s="137"/>
      <c r="U1035" s="137"/>
      <c r="V1035" s="110"/>
      <c r="W1035" s="110"/>
      <c r="X1035" s="110"/>
      <c r="Y1035" s="110"/>
      <c r="Z1035" s="110"/>
      <c r="AA1035" s="110"/>
      <c r="AB1035" s="110"/>
      <c r="AC1035" s="110"/>
      <c r="AD1035" s="110"/>
      <c r="AE1035" s="110"/>
      <c r="AF1035" s="110"/>
      <c r="AG1035" s="110"/>
    </row>
    <row r="1036">
      <c r="A1036" s="110"/>
      <c r="B1036" s="127">
        <f t="shared" si="4"/>
        <v>1033</v>
      </c>
      <c r="C1036" s="409" t="s">
        <v>1320</v>
      </c>
      <c r="D1036" s="398"/>
      <c r="E1036" s="286"/>
      <c r="F1036" s="428"/>
      <c r="G1036" s="304"/>
      <c r="H1036" s="407" t="s">
        <v>1363</v>
      </c>
      <c r="I1036" s="294"/>
      <c r="J1036" s="285"/>
      <c r="K1036" s="132" t="s">
        <v>173</v>
      </c>
      <c r="L1036" s="132" t="s">
        <v>173</v>
      </c>
      <c r="M1036" s="294"/>
      <c r="N1036" s="226" t="s">
        <v>81</v>
      </c>
      <c r="O1036" s="226" t="s">
        <v>81</v>
      </c>
      <c r="P1036" s="227" t="s">
        <v>81</v>
      </c>
      <c r="Q1036" s="228" t="s">
        <v>81</v>
      </c>
      <c r="R1036" s="228" t="s">
        <v>81</v>
      </c>
      <c r="S1036" s="137"/>
      <c r="T1036" s="137"/>
      <c r="U1036" s="137"/>
      <c r="V1036" s="110"/>
      <c r="W1036" s="110"/>
      <c r="X1036" s="110"/>
      <c r="Y1036" s="110"/>
      <c r="Z1036" s="110"/>
      <c r="AA1036" s="110"/>
      <c r="AB1036" s="110"/>
      <c r="AC1036" s="110"/>
      <c r="AD1036" s="110"/>
      <c r="AE1036" s="110"/>
      <c r="AF1036" s="110"/>
      <c r="AG1036" s="110"/>
    </row>
    <row r="1037">
      <c r="A1037" s="110"/>
      <c r="B1037" s="127">
        <f t="shared" si="4"/>
        <v>1034</v>
      </c>
      <c r="C1037" s="409" t="s">
        <v>1320</v>
      </c>
      <c r="D1037" s="398"/>
      <c r="E1037" s="286"/>
      <c r="F1037" s="428"/>
      <c r="G1037" s="304"/>
      <c r="H1037" s="407" t="s">
        <v>405</v>
      </c>
      <c r="I1037" s="294"/>
      <c r="J1037" s="285"/>
      <c r="K1037" s="132" t="s">
        <v>173</v>
      </c>
      <c r="L1037" s="132" t="s">
        <v>173</v>
      </c>
      <c r="M1037" s="294"/>
      <c r="N1037" s="226" t="s">
        <v>81</v>
      </c>
      <c r="O1037" s="226" t="s">
        <v>81</v>
      </c>
      <c r="P1037" s="227" t="s">
        <v>81</v>
      </c>
      <c r="Q1037" s="228" t="s">
        <v>81</v>
      </c>
      <c r="R1037" s="228" t="s">
        <v>81</v>
      </c>
      <c r="S1037" s="137"/>
      <c r="T1037" s="137"/>
      <c r="U1037" s="137"/>
      <c r="V1037" s="110"/>
      <c r="W1037" s="110"/>
      <c r="X1037" s="110"/>
      <c r="Y1037" s="110"/>
      <c r="Z1037" s="110"/>
      <c r="AA1037" s="110"/>
      <c r="AB1037" s="110"/>
      <c r="AC1037" s="110"/>
      <c r="AD1037" s="110"/>
      <c r="AE1037" s="110"/>
      <c r="AF1037" s="110"/>
      <c r="AG1037" s="110"/>
    </row>
    <row r="1038">
      <c r="A1038" s="110"/>
      <c r="B1038" s="127">
        <f t="shared" si="4"/>
        <v>1035</v>
      </c>
      <c r="C1038" s="409" t="s">
        <v>1320</v>
      </c>
      <c r="D1038" s="398"/>
      <c r="E1038" s="286"/>
      <c r="F1038" s="428"/>
      <c r="G1038" s="304"/>
      <c r="H1038" s="407" t="s">
        <v>699</v>
      </c>
      <c r="I1038" s="294"/>
      <c r="J1038" s="285"/>
      <c r="K1038" s="132" t="s">
        <v>173</v>
      </c>
      <c r="L1038" s="132" t="s">
        <v>173</v>
      </c>
      <c r="M1038" s="294"/>
      <c r="N1038" s="226" t="s">
        <v>81</v>
      </c>
      <c r="O1038" s="226" t="s">
        <v>81</v>
      </c>
      <c r="P1038" s="227" t="s">
        <v>81</v>
      </c>
      <c r="Q1038" s="228" t="s">
        <v>81</v>
      </c>
      <c r="R1038" s="228" t="s">
        <v>81</v>
      </c>
      <c r="S1038" s="137"/>
      <c r="T1038" s="137"/>
      <c r="U1038" s="137"/>
      <c r="V1038" s="110"/>
      <c r="W1038" s="110"/>
      <c r="X1038" s="110"/>
      <c r="Y1038" s="110"/>
      <c r="Z1038" s="110"/>
      <c r="AA1038" s="110"/>
      <c r="AB1038" s="110"/>
      <c r="AC1038" s="110"/>
      <c r="AD1038" s="110"/>
      <c r="AE1038" s="110"/>
      <c r="AF1038" s="110"/>
      <c r="AG1038" s="110"/>
    </row>
    <row r="1039">
      <c r="A1039" s="110"/>
      <c r="B1039" s="127">
        <f t="shared" si="4"/>
        <v>1036</v>
      </c>
      <c r="C1039" s="409" t="s">
        <v>1320</v>
      </c>
      <c r="D1039" s="398"/>
      <c r="E1039" s="412"/>
      <c r="F1039" s="431"/>
      <c r="G1039" s="322"/>
      <c r="H1039" s="407" t="s">
        <v>1351</v>
      </c>
      <c r="I1039" s="294"/>
      <c r="J1039" s="285"/>
      <c r="K1039" s="132" t="s">
        <v>173</v>
      </c>
      <c r="L1039" s="132" t="s">
        <v>173</v>
      </c>
      <c r="M1039" s="294"/>
      <c r="N1039" s="226" t="s">
        <v>81</v>
      </c>
      <c r="O1039" s="226" t="s">
        <v>81</v>
      </c>
      <c r="P1039" s="227" t="s">
        <v>81</v>
      </c>
      <c r="Q1039" s="228" t="s">
        <v>81</v>
      </c>
      <c r="R1039" s="228" t="s">
        <v>81</v>
      </c>
      <c r="S1039" s="137"/>
      <c r="T1039" s="137"/>
      <c r="U1039" s="137"/>
      <c r="V1039" s="110"/>
      <c r="W1039" s="110"/>
      <c r="X1039" s="110"/>
      <c r="Y1039" s="110"/>
      <c r="Z1039" s="110"/>
      <c r="AA1039" s="110"/>
      <c r="AB1039" s="110"/>
      <c r="AC1039" s="110"/>
      <c r="AD1039" s="110"/>
      <c r="AE1039" s="110"/>
      <c r="AF1039" s="110"/>
      <c r="AG1039" s="110"/>
    </row>
    <row r="1040">
      <c r="A1040" s="110"/>
      <c r="B1040" s="127">
        <f t="shared" si="4"/>
        <v>1037</v>
      </c>
      <c r="C1040" s="409" t="s">
        <v>1320</v>
      </c>
      <c r="D1040" s="398"/>
      <c r="E1040" s="427" t="s">
        <v>1345</v>
      </c>
      <c r="F1040" s="240" t="s">
        <v>233</v>
      </c>
      <c r="G1040" s="424"/>
      <c r="H1040" s="233"/>
      <c r="I1040" s="223"/>
      <c r="J1040" s="223"/>
      <c r="K1040" s="223" t="s">
        <v>1401</v>
      </c>
      <c r="L1040" s="223" t="s">
        <v>1402</v>
      </c>
      <c r="M1040" s="294"/>
      <c r="N1040" s="226" t="s">
        <v>81</v>
      </c>
      <c r="O1040" s="226" t="s">
        <v>81</v>
      </c>
      <c r="P1040" s="227" t="s">
        <v>81</v>
      </c>
      <c r="Q1040" s="228" t="s">
        <v>81</v>
      </c>
      <c r="R1040" s="228" t="s">
        <v>81</v>
      </c>
      <c r="S1040" s="137"/>
      <c r="T1040" s="137"/>
      <c r="U1040" s="137"/>
      <c r="V1040" s="110"/>
      <c r="W1040" s="110"/>
      <c r="X1040" s="110"/>
      <c r="Y1040" s="110"/>
      <c r="Z1040" s="110"/>
      <c r="AA1040" s="110"/>
      <c r="AB1040" s="110"/>
      <c r="AC1040" s="110"/>
      <c r="AD1040" s="110"/>
      <c r="AE1040" s="110"/>
      <c r="AF1040" s="110"/>
      <c r="AG1040" s="110"/>
    </row>
    <row r="1041">
      <c r="A1041" s="110"/>
      <c r="B1041" s="127">
        <f t="shared" si="4"/>
        <v>1038</v>
      </c>
      <c r="C1041" s="409" t="s">
        <v>1320</v>
      </c>
      <c r="D1041" s="398"/>
      <c r="E1041" s="286"/>
      <c r="F1041" s="145" t="s">
        <v>456</v>
      </c>
      <c r="G1041" s="221" t="s">
        <v>456</v>
      </c>
      <c r="H1041" s="222" t="s">
        <v>504</v>
      </c>
      <c r="I1041" s="223"/>
      <c r="J1041" s="223"/>
      <c r="K1041" s="223" t="s">
        <v>1404</v>
      </c>
      <c r="L1041" s="223" t="s">
        <v>1405</v>
      </c>
      <c r="M1041" s="294"/>
      <c r="N1041" s="226" t="s">
        <v>81</v>
      </c>
      <c r="O1041" s="226" t="s">
        <v>81</v>
      </c>
      <c r="P1041" s="227" t="s">
        <v>81</v>
      </c>
      <c r="Q1041" s="228" t="s">
        <v>81</v>
      </c>
      <c r="R1041" s="228" t="s">
        <v>81</v>
      </c>
      <c r="S1041" s="137"/>
      <c r="T1041" s="137"/>
      <c r="U1041" s="137"/>
      <c r="V1041" s="110"/>
      <c r="W1041" s="110"/>
      <c r="X1041" s="110"/>
      <c r="Y1041" s="110"/>
      <c r="Z1041" s="110"/>
      <c r="AA1041" s="110"/>
      <c r="AB1041" s="110"/>
      <c r="AC1041" s="110"/>
      <c r="AD1041" s="110"/>
      <c r="AE1041" s="110"/>
      <c r="AF1041" s="110"/>
      <c r="AG1041" s="110"/>
    </row>
    <row r="1042">
      <c r="A1042" s="110"/>
      <c r="B1042" s="127">
        <f t="shared" si="4"/>
        <v>1039</v>
      </c>
      <c r="C1042" s="409" t="s">
        <v>1320</v>
      </c>
      <c r="D1042" s="398"/>
      <c r="E1042" s="286"/>
      <c r="F1042" s="106"/>
      <c r="G1042" s="239"/>
      <c r="H1042" s="222" t="s">
        <v>507</v>
      </c>
      <c r="I1042" s="223"/>
      <c r="J1042" s="223"/>
      <c r="K1042" s="223" t="s">
        <v>1406</v>
      </c>
      <c r="L1042" s="223" t="s">
        <v>1407</v>
      </c>
      <c r="M1042" s="294"/>
      <c r="N1042" s="226" t="s">
        <v>81</v>
      </c>
      <c r="O1042" s="226" t="s">
        <v>81</v>
      </c>
      <c r="P1042" s="227" t="s">
        <v>81</v>
      </c>
      <c r="Q1042" s="228" t="s">
        <v>81</v>
      </c>
      <c r="R1042" s="228" t="s">
        <v>81</v>
      </c>
      <c r="S1042" s="137"/>
      <c r="T1042" s="137"/>
      <c r="U1042" s="137"/>
      <c r="V1042" s="110"/>
      <c r="W1042" s="110"/>
      <c r="X1042" s="110"/>
      <c r="Y1042" s="110"/>
      <c r="Z1042" s="110"/>
      <c r="AA1042" s="110"/>
      <c r="AB1042" s="110"/>
      <c r="AC1042" s="110"/>
      <c r="AD1042" s="110"/>
      <c r="AE1042" s="110"/>
      <c r="AF1042" s="110"/>
      <c r="AG1042" s="110"/>
    </row>
    <row r="1043">
      <c r="A1043" s="110"/>
      <c r="B1043" s="127">
        <f t="shared" si="4"/>
        <v>1040</v>
      </c>
      <c r="C1043" s="409" t="s">
        <v>1320</v>
      </c>
      <c r="D1043" s="398"/>
      <c r="E1043" s="286"/>
      <c r="F1043" s="235" t="s">
        <v>1416</v>
      </c>
      <c r="G1043" s="222" t="s">
        <v>1417</v>
      </c>
      <c r="H1043" s="223" t="s">
        <v>508</v>
      </c>
      <c r="I1043" s="223"/>
      <c r="J1043" s="223"/>
      <c r="K1043" s="223" t="s">
        <v>1418</v>
      </c>
      <c r="L1043" s="223" t="s">
        <v>1407</v>
      </c>
      <c r="M1043" s="294"/>
      <c r="N1043" s="226" t="s">
        <v>81</v>
      </c>
      <c r="O1043" s="226" t="s">
        <v>81</v>
      </c>
      <c r="P1043" s="227" t="s">
        <v>81</v>
      </c>
      <c r="Q1043" s="228" t="s">
        <v>81</v>
      </c>
      <c r="R1043" s="228" t="s">
        <v>81</v>
      </c>
      <c r="S1043" s="137"/>
      <c r="T1043" s="137"/>
      <c r="U1043" s="137"/>
      <c r="V1043" s="110"/>
      <c r="W1043" s="110"/>
      <c r="X1043" s="110"/>
      <c r="Y1043" s="110"/>
      <c r="Z1043" s="110"/>
      <c r="AA1043" s="110"/>
      <c r="AB1043" s="110"/>
      <c r="AC1043" s="110"/>
      <c r="AD1043" s="110"/>
      <c r="AE1043" s="110"/>
      <c r="AF1043" s="110"/>
      <c r="AG1043" s="110"/>
    </row>
    <row r="1044">
      <c r="A1044" s="110"/>
      <c r="B1044" s="127">
        <f t="shared" si="4"/>
        <v>1041</v>
      </c>
      <c r="C1044" s="409" t="s">
        <v>1320</v>
      </c>
      <c r="D1044" s="398"/>
      <c r="E1044" s="286"/>
      <c r="F1044" s="275"/>
      <c r="G1044" s="240" t="s">
        <v>252</v>
      </c>
      <c r="H1044" s="233"/>
      <c r="I1044" s="223"/>
      <c r="J1044" s="223"/>
      <c r="K1044" s="223" t="s">
        <v>823</v>
      </c>
      <c r="L1044" s="223" t="s">
        <v>442</v>
      </c>
      <c r="M1044" s="294"/>
      <c r="N1044" s="226" t="s">
        <v>81</v>
      </c>
      <c r="O1044" s="226" t="s">
        <v>81</v>
      </c>
      <c r="P1044" s="227" t="s">
        <v>81</v>
      </c>
      <c r="Q1044" s="228" t="s">
        <v>81</v>
      </c>
      <c r="R1044" s="228" t="s">
        <v>81</v>
      </c>
      <c r="S1044" s="137"/>
      <c r="T1044" s="137"/>
      <c r="U1044" s="137"/>
      <c r="V1044" s="110"/>
      <c r="W1044" s="110"/>
      <c r="X1044" s="110"/>
      <c r="Y1044" s="110"/>
      <c r="Z1044" s="110"/>
      <c r="AA1044" s="110"/>
      <c r="AB1044" s="110"/>
      <c r="AC1044" s="110"/>
      <c r="AD1044" s="110"/>
      <c r="AE1044" s="110"/>
      <c r="AF1044" s="110"/>
      <c r="AG1044" s="110"/>
    </row>
    <row r="1045">
      <c r="A1045" s="110"/>
      <c r="B1045" s="127">
        <f t="shared" si="4"/>
        <v>1042</v>
      </c>
      <c r="C1045" s="409" t="s">
        <v>1320</v>
      </c>
      <c r="D1045" s="398"/>
      <c r="E1045" s="286"/>
      <c r="F1045" s="106"/>
      <c r="G1045" s="221" t="s">
        <v>824</v>
      </c>
      <c r="H1045" s="222" t="s">
        <v>825</v>
      </c>
      <c r="I1045" s="223"/>
      <c r="J1045" s="223"/>
      <c r="K1045" s="223" t="s">
        <v>826</v>
      </c>
      <c r="L1045" s="223" t="s">
        <v>827</v>
      </c>
      <c r="M1045" s="294"/>
      <c r="N1045" s="226" t="s">
        <v>81</v>
      </c>
      <c r="O1045" s="226" t="s">
        <v>81</v>
      </c>
      <c r="P1045" s="227" t="s">
        <v>81</v>
      </c>
      <c r="Q1045" s="228" t="s">
        <v>81</v>
      </c>
      <c r="R1045" s="228" t="s">
        <v>81</v>
      </c>
      <c r="S1045" s="137"/>
      <c r="T1045" s="137"/>
      <c r="U1045" s="137"/>
      <c r="V1045" s="110"/>
      <c r="W1045" s="110"/>
      <c r="X1045" s="110"/>
      <c r="Y1045" s="110"/>
      <c r="Z1045" s="110"/>
      <c r="AA1045" s="110"/>
      <c r="AB1045" s="110"/>
      <c r="AC1045" s="110"/>
      <c r="AD1045" s="110"/>
      <c r="AE1045" s="110"/>
      <c r="AF1045" s="110"/>
      <c r="AG1045" s="110"/>
    </row>
    <row r="1046">
      <c r="A1046" s="110"/>
      <c r="B1046" s="127">
        <f t="shared" si="4"/>
        <v>1043</v>
      </c>
      <c r="C1046" s="409" t="s">
        <v>1320</v>
      </c>
      <c r="D1046" s="398"/>
      <c r="E1046" s="286"/>
      <c r="F1046" s="106"/>
      <c r="G1046" s="230"/>
      <c r="H1046" s="222" t="s">
        <v>828</v>
      </c>
      <c r="I1046" s="223"/>
      <c r="J1046" s="223"/>
      <c r="K1046" s="223" t="s">
        <v>829</v>
      </c>
      <c r="L1046" s="223" t="s">
        <v>827</v>
      </c>
      <c r="M1046" s="294"/>
      <c r="N1046" s="226" t="s">
        <v>81</v>
      </c>
      <c r="O1046" s="226" t="s">
        <v>81</v>
      </c>
      <c r="P1046" s="227" t="s">
        <v>81</v>
      </c>
      <c r="Q1046" s="228" t="s">
        <v>81</v>
      </c>
      <c r="R1046" s="228" t="s">
        <v>81</v>
      </c>
      <c r="S1046" s="137"/>
      <c r="T1046" s="137"/>
      <c r="U1046" s="137"/>
      <c r="V1046" s="110"/>
      <c r="W1046" s="110"/>
      <c r="X1046" s="110"/>
      <c r="Y1046" s="110"/>
      <c r="Z1046" s="110"/>
      <c r="AA1046" s="110"/>
      <c r="AB1046" s="110"/>
      <c r="AC1046" s="110"/>
      <c r="AD1046" s="110"/>
      <c r="AE1046" s="110"/>
      <c r="AF1046" s="110"/>
      <c r="AG1046" s="110"/>
    </row>
    <row r="1047">
      <c r="A1047" s="110"/>
      <c r="B1047" s="127">
        <f t="shared" si="4"/>
        <v>1044</v>
      </c>
      <c r="C1047" s="409" t="s">
        <v>1320</v>
      </c>
      <c r="D1047" s="398"/>
      <c r="E1047" s="286"/>
      <c r="F1047" s="106"/>
      <c r="G1047" s="230"/>
      <c r="H1047" s="222" t="s">
        <v>830</v>
      </c>
      <c r="I1047" s="223"/>
      <c r="J1047" s="223"/>
      <c r="K1047" s="223" t="s">
        <v>831</v>
      </c>
      <c r="L1047" s="223" t="s">
        <v>832</v>
      </c>
      <c r="M1047" s="294"/>
      <c r="N1047" s="226" t="s">
        <v>81</v>
      </c>
      <c r="O1047" s="226" t="s">
        <v>81</v>
      </c>
      <c r="P1047" s="227" t="s">
        <v>81</v>
      </c>
      <c r="Q1047" s="228" t="s">
        <v>81</v>
      </c>
      <c r="R1047" s="228" t="s">
        <v>81</v>
      </c>
      <c r="S1047" s="137"/>
      <c r="T1047" s="137"/>
      <c r="U1047" s="137"/>
      <c r="V1047" s="110"/>
      <c r="W1047" s="110"/>
      <c r="X1047" s="110"/>
      <c r="Y1047" s="110"/>
      <c r="Z1047" s="110"/>
      <c r="AA1047" s="110"/>
      <c r="AB1047" s="110"/>
      <c r="AC1047" s="110"/>
      <c r="AD1047" s="110"/>
      <c r="AE1047" s="110"/>
      <c r="AF1047" s="110"/>
      <c r="AG1047" s="110"/>
    </row>
    <row r="1048">
      <c r="A1048" s="110"/>
      <c r="B1048" s="127">
        <f t="shared" si="4"/>
        <v>1045</v>
      </c>
      <c r="C1048" s="409" t="s">
        <v>1320</v>
      </c>
      <c r="D1048" s="398"/>
      <c r="E1048" s="286"/>
      <c r="F1048" s="106"/>
      <c r="G1048" s="230"/>
      <c r="H1048" s="222" t="s">
        <v>833</v>
      </c>
      <c r="I1048" s="223"/>
      <c r="J1048" s="223"/>
      <c r="K1048" s="223" t="s">
        <v>834</v>
      </c>
      <c r="L1048" s="223" t="s">
        <v>827</v>
      </c>
      <c r="M1048" s="294"/>
      <c r="N1048" s="226" t="s">
        <v>81</v>
      </c>
      <c r="O1048" s="226" t="s">
        <v>81</v>
      </c>
      <c r="P1048" s="227" t="s">
        <v>81</v>
      </c>
      <c r="Q1048" s="228" t="s">
        <v>81</v>
      </c>
      <c r="R1048" s="228" t="s">
        <v>81</v>
      </c>
      <c r="S1048" s="137"/>
      <c r="T1048" s="137"/>
      <c r="U1048" s="137"/>
      <c r="V1048" s="110"/>
      <c r="W1048" s="110"/>
      <c r="X1048" s="110"/>
      <c r="Y1048" s="110"/>
      <c r="Z1048" s="110"/>
      <c r="AA1048" s="110"/>
      <c r="AB1048" s="110"/>
      <c r="AC1048" s="110"/>
      <c r="AD1048" s="110"/>
      <c r="AE1048" s="110"/>
      <c r="AF1048" s="110"/>
      <c r="AG1048" s="110"/>
    </row>
    <row r="1049">
      <c r="A1049" s="110"/>
      <c r="B1049" s="127">
        <f t="shared" si="4"/>
        <v>1046</v>
      </c>
      <c r="C1049" s="409" t="s">
        <v>1320</v>
      </c>
      <c r="D1049" s="398"/>
      <c r="E1049" s="286"/>
      <c r="F1049" s="106"/>
      <c r="G1049" s="230"/>
      <c r="H1049" s="222" t="s">
        <v>835</v>
      </c>
      <c r="I1049" s="223"/>
      <c r="J1049" s="223"/>
      <c r="K1049" s="223" t="s">
        <v>836</v>
      </c>
      <c r="L1049" s="223" t="s">
        <v>837</v>
      </c>
      <c r="M1049" s="294"/>
      <c r="N1049" s="226" t="s">
        <v>81</v>
      </c>
      <c r="O1049" s="226" t="s">
        <v>81</v>
      </c>
      <c r="P1049" s="227" t="s">
        <v>81</v>
      </c>
      <c r="Q1049" s="228" t="s">
        <v>81</v>
      </c>
      <c r="R1049" s="228" t="s">
        <v>81</v>
      </c>
      <c r="S1049" s="137"/>
      <c r="T1049" s="137"/>
      <c r="U1049" s="137"/>
      <c r="V1049" s="110"/>
      <c r="W1049" s="110"/>
      <c r="X1049" s="110"/>
      <c r="Y1049" s="110"/>
      <c r="Z1049" s="110"/>
      <c r="AA1049" s="110"/>
      <c r="AB1049" s="110"/>
      <c r="AC1049" s="110"/>
      <c r="AD1049" s="110"/>
      <c r="AE1049" s="110"/>
      <c r="AF1049" s="110"/>
      <c r="AG1049" s="110"/>
    </row>
    <row r="1050">
      <c r="A1050" s="110"/>
      <c r="B1050" s="127">
        <f t="shared" si="4"/>
        <v>1047</v>
      </c>
      <c r="C1050" s="409" t="s">
        <v>1320</v>
      </c>
      <c r="D1050" s="398"/>
      <c r="E1050" s="286"/>
      <c r="F1050" s="106"/>
      <c r="G1050" s="246" t="s">
        <v>391</v>
      </c>
      <c r="H1050" s="130" t="s">
        <v>1426</v>
      </c>
      <c r="I1050" s="223"/>
      <c r="J1050" s="223"/>
      <c r="K1050" s="132" t="s">
        <v>1430</v>
      </c>
      <c r="L1050" s="132" t="s">
        <v>546</v>
      </c>
      <c r="M1050" s="294"/>
      <c r="N1050" s="226" t="s">
        <v>81</v>
      </c>
      <c r="O1050" s="226" t="s">
        <v>81</v>
      </c>
      <c r="P1050" s="227" t="s">
        <v>81</v>
      </c>
      <c r="Q1050" s="228" t="s">
        <v>81</v>
      </c>
      <c r="R1050" s="228" t="s">
        <v>81</v>
      </c>
      <c r="S1050" s="137"/>
      <c r="T1050" s="137"/>
      <c r="U1050" s="137"/>
      <c r="V1050" s="110"/>
      <c r="W1050" s="110"/>
      <c r="X1050" s="110"/>
      <c r="Y1050" s="110"/>
      <c r="Z1050" s="110"/>
      <c r="AA1050" s="110"/>
      <c r="AB1050" s="110"/>
      <c r="AC1050" s="110"/>
      <c r="AD1050" s="110"/>
      <c r="AE1050" s="110"/>
      <c r="AF1050" s="110"/>
      <c r="AG1050" s="110"/>
    </row>
    <row r="1051">
      <c r="A1051" s="110"/>
      <c r="B1051" s="127">
        <f t="shared" si="4"/>
        <v>1048</v>
      </c>
      <c r="C1051" s="409" t="s">
        <v>1320</v>
      </c>
      <c r="D1051" s="398"/>
      <c r="E1051" s="286"/>
      <c r="F1051" s="106"/>
      <c r="G1051" s="230"/>
      <c r="H1051" s="130" t="s">
        <v>279</v>
      </c>
      <c r="I1051" s="223"/>
      <c r="J1051" s="223"/>
      <c r="K1051" s="132" t="s">
        <v>173</v>
      </c>
      <c r="L1051" s="132" t="s">
        <v>173</v>
      </c>
      <c r="M1051" s="294"/>
      <c r="N1051" s="226" t="s">
        <v>81</v>
      </c>
      <c r="O1051" s="226" t="s">
        <v>81</v>
      </c>
      <c r="P1051" s="227" t="s">
        <v>81</v>
      </c>
      <c r="Q1051" s="228" t="s">
        <v>81</v>
      </c>
      <c r="R1051" s="228" t="s">
        <v>81</v>
      </c>
      <c r="S1051" s="137"/>
      <c r="T1051" s="137"/>
      <c r="U1051" s="137"/>
      <c r="V1051" s="110"/>
      <c r="W1051" s="110"/>
      <c r="X1051" s="110"/>
      <c r="Y1051" s="110"/>
      <c r="Z1051" s="110"/>
      <c r="AA1051" s="110"/>
      <c r="AB1051" s="110"/>
      <c r="AC1051" s="110"/>
      <c r="AD1051" s="110"/>
      <c r="AE1051" s="110"/>
      <c r="AF1051" s="110"/>
      <c r="AG1051" s="110"/>
    </row>
    <row r="1052">
      <c r="A1052" s="110"/>
      <c r="B1052" s="127">
        <f t="shared" si="4"/>
        <v>1049</v>
      </c>
      <c r="C1052" s="409" t="s">
        <v>1320</v>
      </c>
      <c r="D1052" s="398"/>
      <c r="E1052" s="286"/>
      <c r="F1052" s="106"/>
      <c r="G1052" s="230"/>
      <c r="H1052" s="130" t="s">
        <v>404</v>
      </c>
      <c r="I1052" s="223"/>
      <c r="J1052" s="223"/>
      <c r="K1052" s="132"/>
      <c r="L1052" s="132"/>
      <c r="M1052" s="294"/>
      <c r="N1052" s="226" t="s">
        <v>81</v>
      </c>
      <c r="O1052" s="226" t="s">
        <v>81</v>
      </c>
      <c r="P1052" s="227" t="s">
        <v>81</v>
      </c>
      <c r="Q1052" s="228" t="s">
        <v>81</v>
      </c>
      <c r="R1052" s="228" t="s">
        <v>81</v>
      </c>
      <c r="S1052" s="137"/>
      <c r="T1052" s="137"/>
      <c r="U1052" s="137"/>
      <c r="V1052" s="110"/>
      <c r="W1052" s="110"/>
      <c r="X1052" s="110"/>
      <c r="Y1052" s="110"/>
      <c r="Z1052" s="110"/>
      <c r="AA1052" s="110"/>
      <c r="AB1052" s="110"/>
      <c r="AC1052" s="110"/>
      <c r="AD1052" s="110"/>
      <c r="AE1052" s="110"/>
      <c r="AF1052" s="110"/>
      <c r="AG1052" s="110"/>
    </row>
    <row r="1053">
      <c r="A1053" s="110"/>
      <c r="B1053" s="127">
        <f t="shared" si="4"/>
        <v>1050</v>
      </c>
      <c r="C1053" s="409" t="s">
        <v>1320</v>
      </c>
      <c r="D1053" s="398"/>
      <c r="E1053" s="286"/>
      <c r="F1053" s="106"/>
      <c r="G1053" s="230"/>
      <c r="H1053" s="130" t="s">
        <v>1176</v>
      </c>
      <c r="I1053" s="223"/>
      <c r="J1053" s="223"/>
      <c r="K1053" s="132"/>
      <c r="L1053" s="132"/>
      <c r="M1053" s="294"/>
      <c r="N1053" s="226" t="s">
        <v>81</v>
      </c>
      <c r="O1053" s="226" t="s">
        <v>81</v>
      </c>
      <c r="P1053" s="227" t="s">
        <v>81</v>
      </c>
      <c r="Q1053" s="228" t="s">
        <v>81</v>
      </c>
      <c r="R1053" s="228" t="s">
        <v>81</v>
      </c>
      <c r="S1053" s="137"/>
      <c r="T1053" s="137"/>
      <c r="U1053" s="137"/>
      <c r="V1053" s="110"/>
      <c r="W1053" s="110"/>
      <c r="X1053" s="110"/>
      <c r="Y1053" s="110"/>
      <c r="Z1053" s="110"/>
      <c r="AA1053" s="110"/>
      <c r="AB1053" s="110"/>
      <c r="AC1053" s="110"/>
      <c r="AD1053" s="110"/>
      <c r="AE1053" s="110"/>
      <c r="AF1053" s="110"/>
      <c r="AG1053" s="110"/>
    </row>
    <row r="1054">
      <c r="A1054" s="110"/>
      <c r="B1054" s="127">
        <f t="shared" si="4"/>
        <v>1051</v>
      </c>
      <c r="C1054" s="409" t="s">
        <v>1320</v>
      </c>
      <c r="D1054" s="398"/>
      <c r="E1054" s="286"/>
      <c r="F1054" s="106"/>
      <c r="G1054" s="230"/>
      <c r="H1054" s="130" t="s">
        <v>1440</v>
      </c>
      <c r="I1054" s="223"/>
      <c r="J1054" s="223"/>
      <c r="K1054" s="132" t="s">
        <v>173</v>
      </c>
      <c r="L1054" s="132" t="s">
        <v>173</v>
      </c>
      <c r="M1054" s="294"/>
      <c r="N1054" s="226" t="s">
        <v>81</v>
      </c>
      <c r="O1054" s="226" t="s">
        <v>81</v>
      </c>
      <c r="P1054" s="227" t="s">
        <v>81</v>
      </c>
      <c r="Q1054" s="228" t="s">
        <v>81</v>
      </c>
      <c r="R1054" s="228" t="s">
        <v>81</v>
      </c>
      <c r="S1054" s="137"/>
      <c r="T1054" s="137"/>
      <c r="U1054" s="137"/>
      <c r="V1054" s="110"/>
      <c r="W1054" s="110"/>
      <c r="X1054" s="110"/>
      <c r="Y1054" s="110"/>
      <c r="Z1054" s="110"/>
      <c r="AA1054" s="110"/>
      <c r="AB1054" s="110"/>
      <c r="AC1054" s="110"/>
      <c r="AD1054" s="110"/>
      <c r="AE1054" s="110"/>
      <c r="AF1054" s="110"/>
      <c r="AG1054" s="110"/>
    </row>
    <row r="1055">
      <c r="A1055" s="110"/>
      <c r="B1055" s="127">
        <f t="shared" si="4"/>
        <v>1052</v>
      </c>
      <c r="C1055" s="409" t="s">
        <v>1320</v>
      </c>
      <c r="D1055" s="398"/>
      <c r="E1055" s="286"/>
      <c r="F1055" s="106"/>
      <c r="G1055" s="230"/>
      <c r="H1055" s="130" t="s">
        <v>1441</v>
      </c>
      <c r="I1055" s="223"/>
      <c r="J1055" s="223"/>
      <c r="K1055" s="132" t="s">
        <v>173</v>
      </c>
      <c r="L1055" s="132" t="s">
        <v>173</v>
      </c>
      <c r="M1055" s="294"/>
      <c r="N1055" s="226" t="s">
        <v>81</v>
      </c>
      <c r="O1055" s="226" t="s">
        <v>81</v>
      </c>
      <c r="P1055" s="227" t="s">
        <v>81</v>
      </c>
      <c r="Q1055" s="228" t="s">
        <v>81</v>
      </c>
      <c r="R1055" s="228" t="s">
        <v>81</v>
      </c>
      <c r="S1055" s="137"/>
      <c r="T1055" s="137"/>
      <c r="U1055" s="137"/>
      <c r="V1055" s="110"/>
      <c r="W1055" s="110"/>
      <c r="X1055" s="110"/>
      <c r="Y1055" s="110"/>
      <c r="Z1055" s="110"/>
      <c r="AA1055" s="110"/>
      <c r="AB1055" s="110"/>
      <c r="AC1055" s="110"/>
      <c r="AD1055" s="110"/>
      <c r="AE1055" s="110"/>
      <c r="AF1055" s="110"/>
      <c r="AG1055" s="110"/>
    </row>
    <row r="1056">
      <c r="A1056" s="110"/>
      <c r="B1056" s="127">
        <f t="shared" si="4"/>
        <v>1053</v>
      </c>
      <c r="C1056" s="409" t="s">
        <v>1320</v>
      </c>
      <c r="D1056" s="398"/>
      <c r="E1056" s="286"/>
      <c r="F1056" s="106"/>
      <c r="G1056" s="230"/>
      <c r="H1056" s="130" t="s">
        <v>1428</v>
      </c>
      <c r="I1056" s="223"/>
      <c r="J1056" s="223"/>
      <c r="K1056" s="132" t="s">
        <v>173</v>
      </c>
      <c r="L1056" s="132" t="s">
        <v>173</v>
      </c>
      <c r="M1056" s="294"/>
      <c r="N1056" s="226" t="s">
        <v>81</v>
      </c>
      <c r="O1056" s="226" t="s">
        <v>81</v>
      </c>
      <c r="P1056" s="227" t="s">
        <v>81</v>
      </c>
      <c r="Q1056" s="228" t="s">
        <v>81</v>
      </c>
      <c r="R1056" s="228" t="s">
        <v>81</v>
      </c>
      <c r="S1056" s="137"/>
      <c r="T1056" s="137"/>
      <c r="U1056" s="137"/>
      <c r="V1056" s="110"/>
      <c r="W1056" s="110"/>
      <c r="X1056" s="110"/>
      <c r="Y1056" s="110"/>
      <c r="Z1056" s="110"/>
      <c r="AA1056" s="110"/>
      <c r="AB1056" s="110"/>
      <c r="AC1056" s="110"/>
      <c r="AD1056" s="110"/>
      <c r="AE1056" s="110"/>
      <c r="AF1056" s="110"/>
      <c r="AG1056" s="110"/>
    </row>
    <row r="1057">
      <c r="A1057" s="110"/>
      <c r="B1057" s="127">
        <f t="shared" si="4"/>
        <v>1054</v>
      </c>
      <c r="C1057" s="409" t="s">
        <v>1320</v>
      </c>
      <c r="D1057" s="398"/>
      <c r="E1057" s="286"/>
      <c r="F1057" s="235" t="s">
        <v>1431</v>
      </c>
      <c r="G1057" s="235" t="s">
        <v>252</v>
      </c>
      <c r="H1057" s="233"/>
      <c r="I1057" s="223"/>
      <c r="J1057" s="223"/>
      <c r="K1057" s="223" t="s">
        <v>823</v>
      </c>
      <c r="L1057" s="223" t="s">
        <v>442</v>
      </c>
      <c r="M1057" s="294"/>
      <c r="N1057" s="226" t="s">
        <v>81</v>
      </c>
      <c r="O1057" s="226" t="s">
        <v>81</v>
      </c>
      <c r="P1057" s="227" t="s">
        <v>81</v>
      </c>
      <c r="Q1057" s="228" t="s">
        <v>81</v>
      </c>
      <c r="R1057" s="228" t="s">
        <v>81</v>
      </c>
      <c r="S1057" s="137"/>
      <c r="T1057" s="137"/>
      <c r="U1057" s="137"/>
      <c r="V1057" s="110"/>
      <c r="W1057" s="110"/>
      <c r="X1057" s="110"/>
      <c r="Y1057" s="110"/>
      <c r="Z1057" s="110"/>
      <c r="AA1057" s="110"/>
      <c r="AB1057" s="110"/>
      <c r="AC1057" s="110"/>
      <c r="AD1057" s="110"/>
      <c r="AE1057" s="110"/>
      <c r="AF1057" s="110"/>
      <c r="AG1057" s="110"/>
    </row>
    <row r="1058">
      <c r="A1058" s="110"/>
      <c r="B1058" s="127">
        <f t="shared" si="4"/>
        <v>1055</v>
      </c>
      <c r="C1058" s="409" t="s">
        <v>1320</v>
      </c>
      <c r="D1058" s="398"/>
      <c r="E1058" s="286"/>
      <c r="F1058" s="106"/>
      <c r="G1058" s="221" t="s">
        <v>824</v>
      </c>
      <c r="H1058" s="222" t="s">
        <v>825</v>
      </c>
      <c r="I1058" s="223"/>
      <c r="J1058" s="223"/>
      <c r="K1058" s="223" t="s">
        <v>826</v>
      </c>
      <c r="L1058" s="223" t="s">
        <v>827</v>
      </c>
      <c r="M1058" s="294"/>
      <c r="N1058" s="226" t="s">
        <v>81</v>
      </c>
      <c r="O1058" s="226" t="s">
        <v>81</v>
      </c>
      <c r="P1058" s="227" t="s">
        <v>81</v>
      </c>
      <c r="Q1058" s="228" t="s">
        <v>81</v>
      </c>
      <c r="R1058" s="228" t="s">
        <v>81</v>
      </c>
      <c r="S1058" s="137"/>
      <c r="T1058" s="137"/>
      <c r="U1058" s="137"/>
      <c r="V1058" s="110"/>
      <c r="W1058" s="110"/>
      <c r="X1058" s="110"/>
      <c r="Y1058" s="110"/>
      <c r="Z1058" s="110"/>
      <c r="AA1058" s="110"/>
      <c r="AB1058" s="110"/>
      <c r="AC1058" s="110"/>
      <c r="AD1058" s="110"/>
      <c r="AE1058" s="110"/>
      <c r="AF1058" s="110"/>
      <c r="AG1058" s="110"/>
    </row>
    <row r="1059">
      <c r="A1059" s="110"/>
      <c r="B1059" s="127">
        <f t="shared" si="4"/>
        <v>1056</v>
      </c>
      <c r="C1059" s="409" t="s">
        <v>1320</v>
      </c>
      <c r="D1059" s="398"/>
      <c r="E1059" s="286"/>
      <c r="F1059" s="106"/>
      <c r="G1059" s="230"/>
      <c r="H1059" s="222" t="s">
        <v>828</v>
      </c>
      <c r="I1059" s="223"/>
      <c r="J1059" s="223"/>
      <c r="K1059" s="223" t="s">
        <v>829</v>
      </c>
      <c r="L1059" s="223" t="s">
        <v>827</v>
      </c>
      <c r="M1059" s="294"/>
      <c r="N1059" s="226" t="s">
        <v>81</v>
      </c>
      <c r="O1059" s="226" t="s">
        <v>81</v>
      </c>
      <c r="P1059" s="227" t="s">
        <v>81</v>
      </c>
      <c r="Q1059" s="228" t="s">
        <v>81</v>
      </c>
      <c r="R1059" s="228" t="s">
        <v>81</v>
      </c>
      <c r="S1059" s="137"/>
      <c r="T1059" s="137"/>
      <c r="U1059" s="137"/>
      <c r="V1059" s="110"/>
      <c r="W1059" s="110"/>
      <c r="X1059" s="110"/>
      <c r="Y1059" s="110"/>
      <c r="Z1059" s="110"/>
      <c r="AA1059" s="110"/>
      <c r="AB1059" s="110"/>
      <c r="AC1059" s="110"/>
      <c r="AD1059" s="110"/>
      <c r="AE1059" s="110"/>
      <c r="AF1059" s="110"/>
      <c r="AG1059" s="110"/>
    </row>
    <row r="1060">
      <c r="A1060" s="110"/>
      <c r="B1060" s="127">
        <f t="shared" si="4"/>
        <v>1057</v>
      </c>
      <c r="C1060" s="409" t="s">
        <v>1320</v>
      </c>
      <c r="D1060" s="398"/>
      <c r="E1060" s="286"/>
      <c r="F1060" s="106"/>
      <c r="G1060" s="230"/>
      <c r="H1060" s="222" t="s">
        <v>830</v>
      </c>
      <c r="I1060" s="223"/>
      <c r="J1060" s="223"/>
      <c r="K1060" s="223" t="s">
        <v>831</v>
      </c>
      <c r="L1060" s="223" t="s">
        <v>832</v>
      </c>
      <c r="M1060" s="294"/>
      <c r="N1060" s="226" t="s">
        <v>81</v>
      </c>
      <c r="O1060" s="226" t="s">
        <v>81</v>
      </c>
      <c r="P1060" s="227" t="s">
        <v>81</v>
      </c>
      <c r="Q1060" s="228" t="s">
        <v>81</v>
      </c>
      <c r="R1060" s="228" t="s">
        <v>81</v>
      </c>
      <c r="S1060" s="137"/>
      <c r="T1060" s="137"/>
      <c r="U1060" s="137"/>
      <c r="V1060" s="110"/>
      <c r="W1060" s="110"/>
      <c r="X1060" s="110"/>
      <c r="Y1060" s="110"/>
      <c r="Z1060" s="110"/>
      <c r="AA1060" s="110"/>
      <c r="AB1060" s="110"/>
      <c r="AC1060" s="110"/>
      <c r="AD1060" s="110"/>
      <c r="AE1060" s="110"/>
      <c r="AF1060" s="110"/>
      <c r="AG1060" s="110"/>
    </row>
    <row r="1061">
      <c r="A1061" s="110"/>
      <c r="B1061" s="127">
        <f t="shared" si="4"/>
        <v>1058</v>
      </c>
      <c r="C1061" s="409" t="s">
        <v>1320</v>
      </c>
      <c r="D1061" s="398"/>
      <c r="E1061" s="286"/>
      <c r="F1061" s="106"/>
      <c r="G1061" s="230"/>
      <c r="H1061" s="222" t="s">
        <v>833</v>
      </c>
      <c r="I1061" s="223"/>
      <c r="J1061" s="223"/>
      <c r="K1061" s="223" t="s">
        <v>834</v>
      </c>
      <c r="L1061" s="223" t="s">
        <v>827</v>
      </c>
      <c r="M1061" s="294"/>
      <c r="N1061" s="226" t="s">
        <v>81</v>
      </c>
      <c r="O1061" s="226" t="s">
        <v>81</v>
      </c>
      <c r="P1061" s="227" t="s">
        <v>81</v>
      </c>
      <c r="Q1061" s="228" t="s">
        <v>81</v>
      </c>
      <c r="R1061" s="228" t="s">
        <v>81</v>
      </c>
      <c r="S1061" s="137"/>
      <c r="T1061" s="137"/>
      <c r="U1061" s="137"/>
      <c r="V1061" s="110"/>
      <c r="W1061" s="110"/>
      <c r="X1061" s="110"/>
      <c r="Y1061" s="110"/>
      <c r="Z1061" s="110"/>
      <c r="AA1061" s="110"/>
      <c r="AB1061" s="110"/>
      <c r="AC1061" s="110"/>
      <c r="AD1061" s="110"/>
      <c r="AE1061" s="110"/>
      <c r="AF1061" s="110"/>
      <c r="AG1061" s="110"/>
    </row>
    <row r="1062">
      <c r="A1062" s="110"/>
      <c r="B1062" s="127">
        <f t="shared" si="4"/>
        <v>1059</v>
      </c>
      <c r="C1062" s="409" t="s">
        <v>1320</v>
      </c>
      <c r="D1062" s="398"/>
      <c r="E1062" s="286"/>
      <c r="F1062" s="106"/>
      <c r="G1062" s="239"/>
      <c r="H1062" s="222" t="s">
        <v>835</v>
      </c>
      <c r="I1062" s="223"/>
      <c r="J1062" s="223"/>
      <c r="K1062" s="223" t="s">
        <v>836</v>
      </c>
      <c r="L1062" s="223" t="s">
        <v>837</v>
      </c>
      <c r="M1062" s="294"/>
      <c r="N1062" s="226" t="s">
        <v>81</v>
      </c>
      <c r="O1062" s="226" t="s">
        <v>81</v>
      </c>
      <c r="P1062" s="227" t="s">
        <v>81</v>
      </c>
      <c r="Q1062" s="228" t="s">
        <v>81</v>
      </c>
      <c r="R1062" s="228" t="s">
        <v>81</v>
      </c>
      <c r="S1062" s="137"/>
      <c r="T1062" s="137"/>
      <c r="U1062" s="137"/>
      <c r="V1062" s="110"/>
      <c r="W1062" s="110"/>
      <c r="X1062" s="110"/>
      <c r="Y1062" s="110"/>
      <c r="Z1062" s="110"/>
      <c r="AA1062" s="110"/>
      <c r="AB1062" s="110"/>
      <c r="AC1062" s="110"/>
      <c r="AD1062" s="110"/>
      <c r="AE1062" s="110"/>
      <c r="AF1062" s="110"/>
      <c r="AG1062" s="110"/>
    </row>
    <row r="1063">
      <c r="A1063" s="110"/>
      <c r="B1063" s="127">
        <f t="shared" si="4"/>
        <v>1060</v>
      </c>
      <c r="C1063" s="409" t="s">
        <v>1320</v>
      </c>
      <c r="D1063" s="398"/>
      <c r="E1063" s="286"/>
      <c r="F1063" s="106"/>
      <c r="G1063" s="246" t="s">
        <v>820</v>
      </c>
      <c r="H1063" s="130" t="s">
        <v>1434</v>
      </c>
      <c r="I1063" s="223"/>
      <c r="J1063" s="223"/>
      <c r="K1063" s="132" t="s">
        <v>1427</v>
      </c>
      <c r="L1063" s="132" t="s">
        <v>1343</v>
      </c>
      <c r="M1063" s="294"/>
      <c r="N1063" s="226" t="s">
        <v>81</v>
      </c>
      <c r="O1063" s="226" t="s">
        <v>81</v>
      </c>
      <c r="P1063" s="227" t="s">
        <v>81</v>
      </c>
      <c r="Q1063" s="228" t="s">
        <v>81</v>
      </c>
      <c r="R1063" s="228" t="s">
        <v>81</v>
      </c>
      <c r="S1063" s="137"/>
      <c r="T1063" s="137"/>
      <c r="U1063" s="137"/>
      <c r="V1063" s="110"/>
      <c r="W1063" s="110"/>
      <c r="X1063" s="110"/>
      <c r="Y1063" s="110"/>
      <c r="Z1063" s="110"/>
      <c r="AA1063" s="110"/>
      <c r="AB1063" s="110"/>
      <c r="AC1063" s="110"/>
      <c r="AD1063" s="110"/>
      <c r="AE1063" s="110"/>
      <c r="AF1063" s="110"/>
      <c r="AG1063" s="110"/>
    </row>
    <row r="1064">
      <c r="A1064" s="110"/>
      <c r="B1064" s="127">
        <f t="shared" si="4"/>
        <v>1061</v>
      </c>
      <c r="C1064" s="409" t="s">
        <v>1320</v>
      </c>
      <c r="D1064" s="398"/>
      <c r="E1064" s="286"/>
      <c r="F1064" s="106"/>
      <c r="G1064" s="230"/>
      <c r="H1064" s="130" t="s">
        <v>1350</v>
      </c>
      <c r="I1064" s="223"/>
      <c r="J1064" s="223"/>
      <c r="K1064" s="132" t="s">
        <v>173</v>
      </c>
      <c r="L1064" s="132" t="s">
        <v>173</v>
      </c>
      <c r="M1064" s="294"/>
      <c r="N1064" s="226" t="s">
        <v>81</v>
      </c>
      <c r="O1064" s="226" t="s">
        <v>81</v>
      </c>
      <c r="P1064" s="227" t="s">
        <v>81</v>
      </c>
      <c r="Q1064" s="228" t="s">
        <v>81</v>
      </c>
      <c r="R1064" s="228" t="s">
        <v>81</v>
      </c>
      <c r="S1064" s="137"/>
      <c r="T1064" s="137"/>
      <c r="U1064" s="137"/>
      <c r="V1064" s="110"/>
      <c r="W1064" s="110"/>
      <c r="X1064" s="110"/>
      <c r="Y1064" s="110"/>
      <c r="Z1064" s="110"/>
      <c r="AA1064" s="110"/>
      <c r="AB1064" s="110"/>
      <c r="AC1064" s="110"/>
      <c r="AD1064" s="110"/>
      <c r="AE1064" s="110"/>
      <c r="AF1064" s="110"/>
      <c r="AG1064" s="110"/>
    </row>
    <row r="1065">
      <c r="A1065" s="110"/>
      <c r="B1065" s="127">
        <f t="shared" si="4"/>
        <v>1062</v>
      </c>
      <c r="C1065" s="409" t="s">
        <v>1320</v>
      </c>
      <c r="D1065" s="398"/>
      <c r="E1065" s="286"/>
      <c r="F1065" s="106"/>
      <c r="G1065" s="239"/>
      <c r="H1065" s="130" t="s">
        <v>1428</v>
      </c>
      <c r="I1065" s="223"/>
      <c r="J1065" s="223"/>
      <c r="K1065" s="132" t="s">
        <v>173</v>
      </c>
      <c r="L1065" s="132" t="s">
        <v>173</v>
      </c>
      <c r="M1065" s="294"/>
      <c r="N1065" s="226" t="s">
        <v>81</v>
      </c>
      <c r="O1065" s="226" t="s">
        <v>81</v>
      </c>
      <c r="P1065" s="227" t="s">
        <v>81</v>
      </c>
      <c r="Q1065" s="228" t="s">
        <v>81</v>
      </c>
      <c r="R1065" s="228" t="s">
        <v>81</v>
      </c>
      <c r="S1065" s="137"/>
      <c r="T1065" s="137"/>
      <c r="U1065" s="137"/>
      <c r="V1065" s="110"/>
      <c r="W1065" s="110"/>
      <c r="X1065" s="110"/>
      <c r="Y1065" s="110"/>
      <c r="Z1065" s="110"/>
      <c r="AA1065" s="110"/>
      <c r="AB1065" s="110"/>
      <c r="AC1065" s="110"/>
      <c r="AD1065" s="110"/>
      <c r="AE1065" s="110"/>
      <c r="AF1065" s="110"/>
      <c r="AG1065" s="110"/>
    </row>
    <row r="1066">
      <c r="A1066" s="110"/>
      <c r="B1066" s="127">
        <f t="shared" si="4"/>
        <v>1063</v>
      </c>
      <c r="C1066" s="409" t="s">
        <v>1320</v>
      </c>
      <c r="D1066" s="398"/>
      <c r="E1066" s="286"/>
      <c r="F1066" s="106"/>
      <c r="G1066" s="246" t="s">
        <v>391</v>
      </c>
      <c r="H1066" s="130" t="s">
        <v>1434</v>
      </c>
      <c r="I1066" s="223"/>
      <c r="J1066" s="223"/>
      <c r="K1066" s="132" t="s">
        <v>1430</v>
      </c>
      <c r="L1066" s="132" t="s">
        <v>546</v>
      </c>
      <c r="M1066" s="294"/>
      <c r="N1066" s="226" t="s">
        <v>81</v>
      </c>
      <c r="O1066" s="226" t="s">
        <v>81</v>
      </c>
      <c r="P1066" s="227" t="s">
        <v>81</v>
      </c>
      <c r="Q1066" s="228" t="s">
        <v>81</v>
      </c>
      <c r="R1066" s="228" t="s">
        <v>81</v>
      </c>
      <c r="S1066" s="137"/>
      <c r="T1066" s="137"/>
      <c r="U1066" s="137"/>
      <c r="V1066" s="110"/>
      <c r="W1066" s="110"/>
      <c r="X1066" s="110"/>
      <c r="Y1066" s="110"/>
      <c r="Z1066" s="110"/>
      <c r="AA1066" s="110"/>
      <c r="AB1066" s="110"/>
      <c r="AC1066" s="110"/>
      <c r="AD1066" s="110"/>
      <c r="AE1066" s="110"/>
      <c r="AF1066" s="110"/>
      <c r="AG1066" s="110"/>
    </row>
    <row r="1067">
      <c r="A1067" s="110"/>
      <c r="B1067" s="127">
        <f t="shared" si="4"/>
        <v>1064</v>
      </c>
      <c r="C1067" s="409" t="s">
        <v>1320</v>
      </c>
      <c r="D1067" s="398"/>
      <c r="E1067" s="286"/>
      <c r="F1067" s="106"/>
      <c r="G1067" s="230"/>
      <c r="H1067" s="130" t="s">
        <v>1350</v>
      </c>
      <c r="I1067" s="223"/>
      <c r="J1067" s="223"/>
      <c r="K1067" s="132" t="s">
        <v>173</v>
      </c>
      <c r="L1067" s="132" t="s">
        <v>173</v>
      </c>
      <c r="M1067" s="294"/>
      <c r="N1067" s="226" t="s">
        <v>81</v>
      </c>
      <c r="O1067" s="226" t="s">
        <v>81</v>
      </c>
      <c r="P1067" s="227" t="s">
        <v>81</v>
      </c>
      <c r="Q1067" s="228" t="s">
        <v>81</v>
      </c>
      <c r="R1067" s="228" t="s">
        <v>81</v>
      </c>
      <c r="S1067" s="137"/>
      <c r="T1067" s="137"/>
      <c r="U1067" s="137"/>
      <c r="V1067" s="110"/>
      <c r="W1067" s="110"/>
      <c r="X1067" s="110"/>
      <c r="Y1067" s="110"/>
      <c r="Z1067" s="110"/>
      <c r="AA1067" s="110"/>
      <c r="AB1067" s="110"/>
      <c r="AC1067" s="110"/>
      <c r="AD1067" s="110"/>
      <c r="AE1067" s="110"/>
      <c r="AF1067" s="110"/>
      <c r="AG1067" s="110"/>
    </row>
    <row r="1068">
      <c r="A1068" s="110"/>
      <c r="B1068" s="127">
        <f t="shared" si="4"/>
        <v>1065</v>
      </c>
      <c r="C1068" s="409" t="s">
        <v>1320</v>
      </c>
      <c r="D1068" s="398"/>
      <c r="E1068" s="286"/>
      <c r="F1068" s="106"/>
      <c r="G1068" s="239"/>
      <c r="H1068" s="130" t="s">
        <v>1428</v>
      </c>
      <c r="I1068" s="223"/>
      <c r="J1068" s="223"/>
      <c r="K1068" s="132" t="s">
        <v>173</v>
      </c>
      <c r="L1068" s="132" t="s">
        <v>173</v>
      </c>
      <c r="M1068" s="294"/>
      <c r="N1068" s="226" t="s">
        <v>81</v>
      </c>
      <c r="O1068" s="226" t="s">
        <v>81</v>
      </c>
      <c r="P1068" s="227" t="s">
        <v>81</v>
      </c>
      <c r="Q1068" s="228" t="s">
        <v>81</v>
      </c>
      <c r="R1068" s="228" t="s">
        <v>81</v>
      </c>
      <c r="S1068" s="137"/>
      <c r="T1068" s="137"/>
      <c r="U1068" s="137"/>
      <c r="V1068" s="110"/>
      <c r="W1068" s="110"/>
      <c r="X1068" s="110"/>
      <c r="Y1068" s="110"/>
      <c r="Z1068" s="110"/>
      <c r="AA1068" s="110"/>
      <c r="AB1068" s="110"/>
      <c r="AC1068" s="110"/>
      <c r="AD1068" s="110"/>
      <c r="AE1068" s="110"/>
      <c r="AF1068" s="110"/>
      <c r="AG1068" s="110"/>
    </row>
    <row r="1069">
      <c r="A1069" s="110"/>
      <c r="B1069" s="127">
        <f t="shared" si="4"/>
        <v>1066</v>
      </c>
      <c r="C1069" s="409" t="s">
        <v>1320</v>
      </c>
      <c r="D1069" s="398"/>
      <c r="E1069" s="286"/>
      <c r="F1069" s="432" t="s">
        <v>1442</v>
      </c>
      <c r="G1069" s="240" t="s">
        <v>1436</v>
      </c>
      <c r="H1069" s="223" t="s">
        <v>508</v>
      </c>
      <c r="I1069" s="223"/>
      <c r="J1069" s="223"/>
      <c r="K1069" s="223" t="s">
        <v>1437</v>
      </c>
      <c r="L1069" s="223" t="s">
        <v>1407</v>
      </c>
      <c r="M1069" s="294"/>
      <c r="N1069" s="226" t="s">
        <v>81</v>
      </c>
      <c r="O1069" s="226" t="s">
        <v>81</v>
      </c>
      <c r="P1069" s="227" t="s">
        <v>81</v>
      </c>
      <c r="Q1069" s="228" t="s">
        <v>81</v>
      </c>
      <c r="R1069" s="228" t="s">
        <v>81</v>
      </c>
      <c r="S1069" s="137"/>
      <c r="T1069" s="137"/>
      <c r="U1069" s="137"/>
      <c r="V1069" s="110"/>
      <c r="W1069" s="110"/>
      <c r="X1069" s="110"/>
      <c r="Y1069" s="110"/>
      <c r="Z1069" s="110"/>
      <c r="AA1069" s="110"/>
      <c r="AB1069" s="110"/>
      <c r="AC1069" s="110"/>
      <c r="AD1069" s="110"/>
      <c r="AE1069" s="110"/>
      <c r="AF1069" s="110"/>
      <c r="AG1069" s="110"/>
    </row>
    <row r="1070">
      <c r="A1070" s="110"/>
      <c r="B1070" s="127">
        <f t="shared" si="4"/>
        <v>1067</v>
      </c>
      <c r="C1070" s="409" t="s">
        <v>1320</v>
      </c>
      <c r="D1070" s="398"/>
      <c r="E1070" s="286"/>
      <c r="F1070" s="275"/>
      <c r="G1070" s="235" t="s">
        <v>824</v>
      </c>
      <c r="H1070" s="222" t="s">
        <v>825</v>
      </c>
      <c r="I1070" s="223"/>
      <c r="J1070" s="223"/>
      <c r="K1070" s="223" t="s">
        <v>826</v>
      </c>
      <c r="L1070" s="223" t="s">
        <v>827</v>
      </c>
      <c r="M1070" s="294"/>
      <c r="N1070" s="226" t="s">
        <v>81</v>
      </c>
      <c r="O1070" s="226" t="s">
        <v>81</v>
      </c>
      <c r="P1070" s="227" t="s">
        <v>81</v>
      </c>
      <c r="Q1070" s="228" t="s">
        <v>81</v>
      </c>
      <c r="R1070" s="228" t="s">
        <v>81</v>
      </c>
      <c r="S1070" s="137"/>
      <c r="T1070" s="137"/>
      <c r="U1070" s="137"/>
      <c r="V1070" s="110"/>
      <c r="W1070" s="110"/>
      <c r="X1070" s="110"/>
      <c r="Y1070" s="110"/>
      <c r="Z1070" s="110"/>
      <c r="AA1070" s="110"/>
      <c r="AB1070" s="110"/>
      <c r="AC1070" s="110"/>
      <c r="AD1070" s="110"/>
      <c r="AE1070" s="110"/>
      <c r="AF1070" s="110"/>
      <c r="AG1070" s="110"/>
    </row>
    <row r="1071">
      <c r="A1071" s="110"/>
      <c r="B1071" s="127">
        <f t="shared" si="4"/>
        <v>1068</v>
      </c>
      <c r="C1071" s="409" t="s">
        <v>1320</v>
      </c>
      <c r="D1071" s="398"/>
      <c r="E1071" s="286"/>
      <c r="F1071" s="275"/>
      <c r="G1071" s="275"/>
      <c r="H1071" s="222" t="s">
        <v>828</v>
      </c>
      <c r="I1071" s="223"/>
      <c r="J1071" s="223"/>
      <c r="K1071" s="223" t="s">
        <v>829</v>
      </c>
      <c r="L1071" s="223" t="s">
        <v>827</v>
      </c>
      <c r="M1071" s="294"/>
      <c r="N1071" s="226" t="s">
        <v>81</v>
      </c>
      <c r="O1071" s="226" t="s">
        <v>81</v>
      </c>
      <c r="P1071" s="227" t="s">
        <v>81</v>
      </c>
      <c r="Q1071" s="228" t="s">
        <v>81</v>
      </c>
      <c r="R1071" s="228" t="s">
        <v>81</v>
      </c>
      <c r="S1071" s="137"/>
      <c r="T1071" s="137"/>
      <c r="U1071" s="137"/>
      <c r="V1071" s="110"/>
      <c r="W1071" s="110"/>
      <c r="X1071" s="110"/>
      <c r="Y1071" s="110"/>
      <c r="Z1071" s="110"/>
      <c r="AA1071" s="110"/>
      <c r="AB1071" s="110"/>
      <c r="AC1071" s="110"/>
      <c r="AD1071" s="110"/>
      <c r="AE1071" s="110"/>
      <c r="AF1071" s="110"/>
      <c r="AG1071" s="110"/>
    </row>
    <row r="1072">
      <c r="A1072" s="110"/>
      <c r="B1072" s="127">
        <f t="shared" si="4"/>
        <v>1069</v>
      </c>
      <c r="C1072" s="409" t="s">
        <v>1320</v>
      </c>
      <c r="D1072" s="398"/>
      <c r="E1072" s="286"/>
      <c r="F1072" s="275"/>
      <c r="G1072" s="275"/>
      <c r="H1072" s="222" t="s">
        <v>830</v>
      </c>
      <c r="I1072" s="223"/>
      <c r="J1072" s="223"/>
      <c r="K1072" s="223" t="s">
        <v>831</v>
      </c>
      <c r="L1072" s="223" t="s">
        <v>832</v>
      </c>
      <c r="M1072" s="294"/>
      <c r="N1072" s="226" t="s">
        <v>81</v>
      </c>
      <c r="O1072" s="226" t="s">
        <v>81</v>
      </c>
      <c r="P1072" s="227" t="s">
        <v>81</v>
      </c>
      <c r="Q1072" s="228" t="s">
        <v>81</v>
      </c>
      <c r="R1072" s="228" t="s">
        <v>81</v>
      </c>
      <c r="S1072" s="137"/>
      <c r="T1072" s="137"/>
      <c r="U1072" s="137"/>
      <c r="V1072" s="110"/>
      <c r="W1072" s="110"/>
      <c r="X1072" s="110"/>
      <c r="Y1072" s="110"/>
      <c r="Z1072" s="110"/>
      <c r="AA1072" s="110"/>
      <c r="AB1072" s="110"/>
      <c r="AC1072" s="110"/>
      <c r="AD1072" s="110"/>
      <c r="AE1072" s="110"/>
      <c r="AF1072" s="110"/>
      <c r="AG1072" s="110"/>
    </row>
    <row r="1073">
      <c r="A1073" s="110"/>
      <c r="B1073" s="127">
        <f t="shared" si="4"/>
        <v>1070</v>
      </c>
      <c r="C1073" s="409" t="s">
        <v>1320</v>
      </c>
      <c r="D1073" s="398"/>
      <c r="E1073" s="286"/>
      <c r="F1073" s="275"/>
      <c r="G1073" s="275"/>
      <c r="H1073" s="222" t="s">
        <v>833</v>
      </c>
      <c r="I1073" s="223"/>
      <c r="J1073" s="223"/>
      <c r="K1073" s="223" t="s">
        <v>834</v>
      </c>
      <c r="L1073" s="223" t="s">
        <v>827</v>
      </c>
      <c r="M1073" s="294"/>
      <c r="N1073" s="226" t="s">
        <v>81</v>
      </c>
      <c r="O1073" s="226" t="s">
        <v>81</v>
      </c>
      <c r="P1073" s="227" t="s">
        <v>81</v>
      </c>
      <c r="Q1073" s="228" t="s">
        <v>81</v>
      </c>
      <c r="R1073" s="228" t="s">
        <v>81</v>
      </c>
      <c r="S1073" s="137"/>
      <c r="T1073" s="137"/>
      <c r="U1073" s="137"/>
      <c r="V1073" s="110"/>
      <c r="W1073" s="110"/>
      <c r="X1073" s="110"/>
      <c r="Y1073" s="110"/>
      <c r="Z1073" s="110"/>
      <c r="AA1073" s="110"/>
      <c r="AB1073" s="110"/>
      <c r="AC1073" s="110"/>
      <c r="AD1073" s="110"/>
      <c r="AE1073" s="110"/>
      <c r="AF1073" s="110"/>
      <c r="AG1073" s="110"/>
    </row>
    <row r="1074">
      <c r="A1074" s="110"/>
      <c r="B1074" s="127">
        <f t="shared" si="4"/>
        <v>1071</v>
      </c>
      <c r="C1074" s="409" t="s">
        <v>1320</v>
      </c>
      <c r="D1074" s="398"/>
      <c r="E1074" s="286"/>
      <c r="F1074" s="275"/>
      <c r="G1074" s="275"/>
      <c r="H1074" s="222" t="s">
        <v>835</v>
      </c>
      <c r="I1074" s="223"/>
      <c r="J1074" s="223"/>
      <c r="K1074" s="223" t="s">
        <v>836</v>
      </c>
      <c r="L1074" s="223" t="s">
        <v>837</v>
      </c>
      <c r="M1074" s="294"/>
      <c r="N1074" s="226" t="s">
        <v>81</v>
      </c>
      <c r="O1074" s="226" t="s">
        <v>81</v>
      </c>
      <c r="P1074" s="227" t="s">
        <v>81</v>
      </c>
      <c r="Q1074" s="228" t="s">
        <v>81</v>
      </c>
      <c r="R1074" s="228" t="s">
        <v>81</v>
      </c>
      <c r="S1074" s="137"/>
      <c r="T1074" s="137"/>
      <c r="U1074" s="137"/>
      <c r="V1074" s="110"/>
      <c r="W1074" s="110"/>
      <c r="X1074" s="110"/>
      <c r="Y1074" s="110"/>
      <c r="Z1074" s="110"/>
      <c r="AA1074" s="110"/>
      <c r="AB1074" s="110"/>
      <c r="AC1074" s="110"/>
      <c r="AD1074" s="110"/>
      <c r="AE1074" s="110"/>
      <c r="AF1074" s="110"/>
      <c r="AG1074" s="110"/>
    </row>
    <row r="1075">
      <c r="A1075" s="110"/>
      <c r="B1075" s="127">
        <f t="shared" si="4"/>
        <v>1072</v>
      </c>
      <c r="C1075" s="409" t="s">
        <v>1320</v>
      </c>
      <c r="D1075" s="398"/>
      <c r="E1075" s="286"/>
      <c r="F1075" s="428"/>
      <c r="G1075" s="366" t="s">
        <v>391</v>
      </c>
      <c r="H1075" s="407" t="s">
        <v>1388</v>
      </c>
      <c r="I1075" s="294"/>
      <c r="J1075" s="285"/>
      <c r="K1075" s="132" t="s">
        <v>1438</v>
      </c>
      <c r="L1075" s="132" t="s">
        <v>546</v>
      </c>
      <c r="M1075" s="294"/>
      <c r="N1075" s="226" t="s">
        <v>81</v>
      </c>
      <c r="O1075" s="226" t="s">
        <v>81</v>
      </c>
      <c r="P1075" s="227" t="s">
        <v>81</v>
      </c>
      <c r="Q1075" s="228" t="s">
        <v>81</v>
      </c>
      <c r="R1075" s="228" t="s">
        <v>81</v>
      </c>
      <c r="S1075" s="137"/>
      <c r="T1075" s="137"/>
      <c r="U1075" s="137"/>
      <c r="V1075" s="110"/>
      <c r="W1075" s="110"/>
      <c r="X1075" s="110"/>
      <c r="Y1075" s="110"/>
      <c r="Z1075" s="110"/>
      <c r="AA1075" s="110"/>
      <c r="AB1075" s="110"/>
      <c r="AC1075" s="110"/>
      <c r="AD1075" s="110"/>
      <c r="AE1075" s="110"/>
      <c r="AF1075" s="110"/>
      <c r="AG1075" s="110"/>
    </row>
    <row r="1076">
      <c r="A1076" s="110"/>
      <c r="B1076" s="127">
        <f t="shared" si="4"/>
        <v>1073</v>
      </c>
      <c r="C1076" s="409" t="s">
        <v>1320</v>
      </c>
      <c r="D1076" s="398"/>
      <c r="E1076" s="286"/>
      <c r="F1076" s="428"/>
      <c r="G1076" s="304"/>
      <c r="H1076" s="407" t="s">
        <v>768</v>
      </c>
      <c r="I1076" s="294"/>
      <c r="J1076" s="285"/>
      <c r="K1076" s="132" t="s">
        <v>173</v>
      </c>
      <c r="L1076" s="132" t="s">
        <v>173</v>
      </c>
      <c r="M1076" s="294"/>
      <c r="N1076" s="226" t="s">
        <v>81</v>
      </c>
      <c r="O1076" s="226" t="s">
        <v>81</v>
      </c>
      <c r="P1076" s="227" t="s">
        <v>81</v>
      </c>
      <c r="Q1076" s="228" t="s">
        <v>81</v>
      </c>
      <c r="R1076" s="228" t="s">
        <v>81</v>
      </c>
      <c r="S1076" s="137"/>
      <c r="T1076" s="137"/>
      <c r="U1076" s="137"/>
      <c r="V1076" s="110"/>
      <c r="W1076" s="110"/>
      <c r="X1076" s="110"/>
      <c r="Y1076" s="110"/>
      <c r="Z1076" s="110"/>
      <c r="AA1076" s="110"/>
      <c r="AB1076" s="110"/>
      <c r="AC1076" s="110"/>
      <c r="AD1076" s="110"/>
      <c r="AE1076" s="110"/>
      <c r="AF1076" s="110"/>
      <c r="AG1076" s="110"/>
    </row>
    <row r="1077">
      <c r="A1077" s="110"/>
      <c r="B1077" s="127">
        <f t="shared" si="4"/>
        <v>1074</v>
      </c>
      <c r="C1077" s="409" t="s">
        <v>1320</v>
      </c>
      <c r="D1077" s="398"/>
      <c r="E1077" s="286"/>
      <c r="F1077" s="428"/>
      <c r="G1077" s="304"/>
      <c r="H1077" s="407" t="s">
        <v>1309</v>
      </c>
      <c r="I1077" s="294"/>
      <c r="J1077" s="285"/>
      <c r="K1077" s="132" t="s">
        <v>173</v>
      </c>
      <c r="L1077" s="132" t="s">
        <v>173</v>
      </c>
      <c r="M1077" s="294"/>
      <c r="N1077" s="226" t="s">
        <v>81</v>
      </c>
      <c r="O1077" s="226" t="s">
        <v>81</v>
      </c>
      <c r="P1077" s="227" t="s">
        <v>81</v>
      </c>
      <c r="Q1077" s="228" t="s">
        <v>81</v>
      </c>
      <c r="R1077" s="228" t="s">
        <v>81</v>
      </c>
      <c r="S1077" s="137"/>
      <c r="T1077" s="137"/>
      <c r="U1077" s="137"/>
      <c r="V1077" s="110"/>
      <c r="W1077" s="110"/>
      <c r="X1077" s="110"/>
      <c r="Y1077" s="110"/>
      <c r="Z1077" s="110"/>
      <c r="AA1077" s="110"/>
      <c r="AB1077" s="110"/>
      <c r="AC1077" s="110"/>
      <c r="AD1077" s="110"/>
      <c r="AE1077" s="110"/>
      <c r="AF1077" s="110"/>
      <c r="AG1077" s="110"/>
    </row>
    <row r="1078">
      <c r="A1078" s="110"/>
      <c r="B1078" s="127">
        <f t="shared" si="4"/>
        <v>1075</v>
      </c>
      <c r="C1078" s="409" t="s">
        <v>1320</v>
      </c>
      <c r="D1078" s="398"/>
      <c r="E1078" s="286"/>
      <c r="F1078" s="428"/>
      <c r="G1078" s="304"/>
      <c r="H1078" s="407" t="s">
        <v>1363</v>
      </c>
      <c r="I1078" s="294"/>
      <c r="J1078" s="285"/>
      <c r="K1078" s="132" t="s">
        <v>173</v>
      </c>
      <c r="L1078" s="132" t="s">
        <v>173</v>
      </c>
      <c r="M1078" s="294"/>
      <c r="N1078" s="226" t="s">
        <v>81</v>
      </c>
      <c r="O1078" s="226" t="s">
        <v>81</v>
      </c>
      <c r="P1078" s="227" t="s">
        <v>81</v>
      </c>
      <c r="Q1078" s="228" t="s">
        <v>81</v>
      </c>
      <c r="R1078" s="228" t="s">
        <v>81</v>
      </c>
      <c r="S1078" s="137"/>
      <c r="T1078" s="137"/>
      <c r="U1078" s="137"/>
      <c r="V1078" s="110"/>
      <c r="W1078" s="110"/>
      <c r="X1078" s="110"/>
      <c r="Y1078" s="110"/>
      <c r="Z1078" s="110"/>
      <c r="AA1078" s="110"/>
      <c r="AB1078" s="110"/>
      <c r="AC1078" s="110"/>
      <c r="AD1078" s="110"/>
      <c r="AE1078" s="110"/>
      <c r="AF1078" s="110"/>
      <c r="AG1078" s="110"/>
    </row>
    <row r="1079">
      <c r="A1079" s="110"/>
      <c r="B1079" s="127">
        <f t="shared" si="4"/>
        <v>1076</v>
      </c>
      <c r="C1079" s="409" t="s">
        <v>1320</v>
      </c>
      <c r="D1079" s="398"/>
      <c r="E1079" s="286"/>
      <c r="F1079" s="428"/>
      <c r="G1079" s="304"/>
      <c r="H1079" s="407" t="s">
        <v>405</v>
      </c>
      <c r="I1079" s="294"/>
      <c r="J1079" s="285"/>
      <c r="K1079" s="132" t="s">
        <v>173</v>
      </c>
      <c r="L1079" s="132" t="s">
        <v>173</v>
      </c>
      <c r="M1079" s="294"/>
      <c r="N1079" s="226" t="s">
        <v>81</v>
      </c>
      <c r="O1079" s="226" t="s">
        <v>81</v>
      </c>
      <c r="P1079" s="227" t="s">
        <v>81</v>
      </c>
      <c r="Q1079" s="228" t="s">
        <v>81</v>
      </c>
      <c r="R1079" s="228" t="s">
        <v>81</v>
      </c>
      <c r="S1079" s="137"/>
      <c r="T1079" s="137"/>
      <c r="U1079" s="137"/>
      <c r="V1079" s="110"/>
      <c r="W1079" s="110"/>
      <c r="X1079" s="110"/>
      <c r="Y1079" s="110"/>
      <c r="Z1079" s="110"/>
      <c r="AA1079" s="110"/>
      <c r="AB1079" s="110"/>
      <c r="AC1079" s="110"/>
      <c r="AD1079" s="110"/>
      <c r="AE1079" s="110"/>
      <c r="AF1079" s="110"/>
      <c r="AG1079" s="110"/>
    </row>
    <row r="1080">
      <c r="A1080" s="110"/>
      <c r="B1080" s="127">
        <f t="shared" si="4"/>
        <v>1077</v>
      </c>
      <c r="C1080" s="409" t="s">
        <v>1320</v>
      </c>
      <c r="D1080" s="398"/>
      <c r="E1080" s="286"/>
      <c r="F1080" s="428"/>
      <c r="G1080" s="304"/>
      <c r="H1080" s="407" t="s">
        <v>699</v>
      </c>
      <c r="I1080" s="294"/>
      <c r="J1080" s="285"/>
      <c r="K1080" s="132" t="s">
        <v>173</v>
      </c>
      <c r="L1080" s="132" t="s">
        <v>173</v>
      </c>
      <c r="M1080" s="294"/>
      <c r="N1080" s="226" t="s">
        <v>81</v>
      </c>
      <c r="O1080" s="226" t="s">
        <v>81</v>
      </c>
      <c r="P1080" s="227" t="s">
        <v>81</v>
      </c>
      <c r="Q1080" s="228" t="s">
        <v>81</v>
      </c>
      <c r="R1080" s="228" t="s">
        <v>81</v>
      </c>
      <c r="S1080" s="137"/>
      <c r="T1080" s="137"/>
      <c r="U1080" s="137"/>
      <c r="V1080" s="110"/>
      <c r="W1080" s="110"/>
      <c r="X1080" s="110"/>
      <c r="Y1080" s="110"/>
      <c r="Z1080" s="110"/>
      <c r="AA1080" s="110"/>
      <c r="AB1080" s="110"/>
      <c r="AC1080" s="110"/>
      <c r="AD1080" s="110"/>
      <c r="AE1080" s="110"/>
      <c r="AF1080" s="110"/>
      <c r="AG1080" s="110"/>
    </row>
    <row r="1081">
      <c r="A1081" s="110"/>
      <c r="B1081" s="127">
        <f t="shared" si="4"/>
        <v>1078</v>
      </c>
      <c r="C1081" s="409" t="s">
        <v>1320</v>
      </c>
      <c r="D1081" s="398"/>
      <c r="E1081" s="412"/>
      <c r="F1081" s="431"/>
      <c r="G1081" s="322"/>
      <c r="H1081" s="407" t="s">
        <v>1351</v>
      </c>
      <c r="I1081" s="294"/>
      <c r="J1081" s="285"/>
      <c r="K1081" s="132" t="s">
        <v>173</v>
      </c>
      <c r="L1081" s="132" t="s">
        <v>173</v>
      </c>
      <c r="M1081" s="294"/>
      <c r="N1081" s="226" t="s">
        <v>81</v>
      </c>
      <c r="O1081" s="226" t="s">
        <v>81</v>
      </c>
      <c r="P1081" s="227" t="s">
        <v>81</v>
      </c>
      <c r="Q1081" s="228" t="s">
        <v>81</v>
      </c>
      <c r="R1081" s="228" t="s">
        <v>81</v>
      </c>
      <c r="S1081" s="137"/>
      <c r="T1081" s="137"/>
      <c r="U1081" s="137"/>
      <c r="V1081" s="110"/>
      <c r="W1081" s="110"/>
      <c r="X1081" s="110"/>
      <c r="Y1081" s="110"/>
      <c r="Z1081" s="110"/>
      <c r="AA1081" s="110"/>
      <c r="AB1081" s="110"/>
      <c r="AC1081" s="110"/>
      <c r="AD1081" s="110"/>
      <c r="AE1081" s="110"/>
      <c r="AF1081" s="110"/>
      <c r="AG1081" s="110"/>
    </row>
    <row r="1082">
      <c r="A1082" s="110"/>
      <c r="B1082" s="127">
        <f t="shared" si="4"/>
        <v>1079</v>
      </c>
      <c r="C1082" s="433" t="s">
        <v>1443</v>
      </c>
      <c r="D1082" s="429" t="s">
        <v>1444</v>
      </c>
      <c r="E1082" s="434" t="s">
        <v>1325</v>
      </c>
      <c r="F1082" s="435" t="s">
        <v>764</v>
      </c>
      <c r="G1082" s="436" t="s">
        <v>1445</v>
      </c>
      <c r="H1082" s="437"/>
      <c r="I1082" s="437"/>
      <c r="J1082" s="437"/>
      <c r="K1082" s="437" t="s">
        <v>766</v>
      </c>
      <c r="L1082" s="437" t="s">
        <v>170</v>
      </c>
      <c r="M1082" s="438" t="s">
        <v>1446</v>
      </c>
      <c r="N1082" s="226" t="s">
        <v>81</v>
      </c>
      <c r="O1082" s="226" t="s">
        <v>81</v>
      </c>
      <c r="P1082" s="227" t="s">
        <v>81</v>
      </c>
      <c r="Q1082" s="228" t="s">
        <v>81</v>
      </c>
      <c r="R1082" s="228" t="s">
        <v>81</v>
      </c>
      <c r="S1082" s="137"/>
      <c r="T1082" s="137"/>
      <c r="U1082" s="137"/>
      <c r="V1082" s="110"/>
      <c r="W1082" s="110"/>
      <c r="X1082" s="110"/>
      <c r="Y1082" s="110"/>
      <c r="Z1082" s="110"/>
      <c r="AA1082" s="110"/>
      <c r="AB1082" s="110"/>
      <c r="AC1082" s="110"/>
      <c r="AD1082" s="110"/>
      <c r="AE1082" s="110"/>
      <c r="AF1082" s="110"/>
      <c r="AG1082" s="110"/>
    </row>
    <row r="1083">
      <c r="A1083" s="110"/>
      <c r="B1083" s="127">
        <f t="shared" si="4"/>
        <v>1080</v>
      </c>
      <c r="C1083" s="399" t="s">
        <v>1443</v>
      </c>
      <c r="D1083" s="398"/>
      <c r="E1083" s="428"/>
      <c r="F1083" s="304"/>
      <c r="G1083" s="436" t="s">
        <v>1447</v>
      </c>
      <c r="H1083" s="437"/>
      <c r="I1083" s="437"/>
      <c r="J1083" s="285"/>
      <c r="K1083" s="132" t="s">
        <v>173</v>
      </c>
      <c r="L1083" s="132" t="s">
        <v>173</v>
      </c>
      <c r="M1083" s="285"/>
      <c r="N1083" s="226" t="s">
        <v>81</v>
      </c>
      <c r="O1083" s="226" t="s">
        <v>81</v>
      </c>
      <c r="P1083" s="227" t="s">
        <v>81</v>
      </c>
      <c r="Q1083" s="228" t="s">
        <v>81</v>
      </c>
      <c r="R1083" s="228" t="s">
        <v>81</v>
      </c>
      <c r="S1083" s="137"/>
      <c r="T1083" s="137"/>
      <c r="U1083" s="137"/>
      <c r="V1083" s="110"/>
      <c r="W1083" s="110"/>
      <c r="X1083" s="110"/>
      <c r="Y1083" s="110"/>
      <c r="Z1083" s="110"/>
      <c r="AA1083" s="110"/>
      <c r="AB1083" s="110"/>
      <c r="AC1083" s="110"/>
      <c r="AD1083" s="110"/>
      <c r="AE1083" s="110"/>
      <c r="AF1083" s="110"/>
      <c r="AG1083" s="110"/>
    </row>
    <row r="1084">
      <c r="A1084" s="110"/>
      <c r="B1084" s="127">
        <f t="shared" si="4"/>
        <v>1081</v>
      </c>
      <c r="C1084" s="399" t="s">
        <v>1443</v>
      </c>
      <c r="D1084" s="398"/>
      <c r="E1084" s="428"/>
      <c r="F1084" s="304"/>
      <c r="G1084" s="436" t="s">
        <v>1448</v>
      </c>
      <c r="H1084" s="437"/>
      <c r="I1084" s="437"/>
      <c r="J1084" s="285"/>
      <c r="K1084" s="132" t="s">
        <v>173</v>
      </c>
      <c r="L1084" s="132" t="s">
        <v>173</v>
      </c>
      <c r="M1084" s="285"/>
      <c r="N1084" s="226" t="s">
        <v>81</v>
      </c>
      <c r="O1084" s="226" t="s">
        <v>81</v>
      </c>
      <c r="P1084" s="227" t="s">
        <v>81</v>
      </c>
      <c r="Q1084" s="228" t="s">
        <v>81</v>
      </c>
      <c r="R1084" s="228" t="s">
        <v>81</v>
      </c>
      <c r="S1084" s="137"/>
      <c r="T1084" s="137"/>
      <c r="U1084" s="137"/>
      <c r="V1084" s="110"/>
      <c r="W1084" s="110"/>
      <c r="X1084" s="110"/>
      <c r="Y1084" s="110"/>
      <c r="Z1084" s="110"/>
      <c r="AA1084" s="110"/>
      <c r="AB1084" s="110"/>
      <c r="AC1084" s="110"/>
      <c r="AD1084" s="110"/>
      <c r="AE1084" s="110"/>
      <c r="AF1084" s="110"/>
      <c r="AG1084" s="110"/>
    </row>
    <row r="1085">
      <c r="A1085" s="110"/>
      <c r="B1085" s="127">
        <f t="shared" si="4"/>
        <v>1082</v>
      </c>
      <c r="C1085" s="399" t="s">
        <v>1443</v>
      </c>
      <c r="D1085" s="398"/>
      <c r="E1085" s="428"/>
      <c r="F1085" s="304"/>
      <c r="G1085" s="436" t="s">
        <v>1449</v>
      </c>
      <c r="H1085" s="437"/>
      <c r="I1085" s="437"/>
      <c r="J1085" s="285"/>
      <c r="K1085" s="132" t="s">
        <v>173</v>
      </c>
      <c r="L1085" s="132" t="s">
        <v>173</v>
      </c>
      <c r="M1085" s="285"/>
      <c r="N1085" s="226" t="s">
        <v>81</v>
      </c>
      <c r="O1085" s="226" t="s">
        <v>81</v>
      </c>
      <c r="P1085" s="227" t="s">
        <v>81</v>
      </c>
      <c r="Q1085" s="228" t="s">
        <v>81</v>
      </c>
      <c r="R1085" s="228" t="s">
        <v>81</v>
      </c>
      <c r="S1085" s="137"/>
      <c r="T1085" s="137"/>
      <c r="U1085" s="137"/>
      <c r="V1085" s="110"/>
      <c r="W1085" s="110"/>
      <c r="X1085" s="110"/>
      <c r="Y1085" s="110"/>
      <c r="Z1085" s="110"/>
      <c r="AA1085" s="110"/>
      <c r="AB1085" s="110"/>
      <c r="AC1085" s="110"/>
      <c r="AD1085" s="110"/>
      <c r="AE1085" s="110"/>
      <c r="AF1085" s="110"/>
      <c r="AG1085" s="110"/>
    </row>
    <row r="1086">
      <c r="A1086" s="110"/>
      <c r="B1086" s="127">
        <f t="shared" si="4"/>
        <v>1083</v>
      </c>
      <c r="C1086" s="399" t="s">
        <v>1443</v>
      </c>
      <c r="D1086" s="398"/>
      <c r="E1086" s="428"/>
      <c r="F1086" s="304"/>
      <c r="G1086" s="436" t="s">
        <v>1450</v>
      </c>
      <c r="H1086" s="437"/>
      <c r="I1086" s="437"/>
      <c r="J1086" s="285"/>
      <c r="K1086" s="132" t="s">
        <v>173</v>
      </c>
      <c r="L1086" s="132" t="s">
        <v>173</v>
      </c>
      <c r="M1086" s="285"/>
      <c r="N1086" s="226" t="s">
        <v>81</v>
      </c>
      <c r="O1086" s="226" t="s">
        <v>81</v>
      </c>
      <c r="P1086" s="227" t="s">
        <v>81</v>
      </c>
      <c r="Q1086" s="228" t="s">
        <v>81</v>
      </c>
      <c r="R1086" s="228" t="s">
        <v>81</v>
      </c>
      <c r="S1086" s="137"/>
      <c r="T1086" s="137"/>
      <c r="U1086" s="137"/>
      <c r="V1086" s="110"/>
      <c r="W1086" s="110"/>
      <c r="X1086" s="110"/>
      <c r="Y1086" s="110"/>
      <c r="Z1086" s="110"/>
      <c r="AA1086" s="110"/>
      <c r="AB1086" s="110"/>
      <c r="AC1086" s="110"/>
      <c r="AD1086" s="110"/>
      <c r="AE1086" s="110"/>
      <c r="AF1086" s="110"/>
      <c r="AG1086" s="110"/>
    </row>
    <row r="1087">
      <c r="A1087" s="110"/>
      <c r="B1087" s="127">
        <f t="shared" si="4"/>
        <v>1084</v>
      </c>
      <c r="C1087" s="399" t="s">
        <v>1443</v>
      </c>
      <c r="D1087" s="398"/>
      <c r="E1087" s="428"/>
      <c r="F1087" s="304"/>
      <c r="G1087" s="436" t="s">
        <v>1451</v>
      </c>
      <c r="H1087" s="437"/>
      <c r="I1087" s="437"/>
      <c r="J1087" s="285"/>
      <c r="K1087" s="132" t="s">
        <v>173</v>
      </c>
      <c r="L1087" s="132" t="s">
        <v>173</v>
      </c>
      <c r="M1087" s="285"/>
      <c r="N1087" s="226" t="s">
        <v>81</v>
      </c>
      <c r="O1087" s="226" t="s">
        <v>81</v>
      </c>
      <c r="P1087" s="227" t="s">
        <v>81</v>
      </c>
      <c r="Q1087" s="228" t="s">
        <v>81</v>
      </c>
      <c r="R1087" s="228" t="s">
        <v>81</v>
      </c>
      <c r="S1087" s="137"/>
      <c r="T1087" s="137"/>
      <c r="U1087" s="137"/>
      <c r="V1087" s="110"/>
      <c r="W1087" s="110"/>
      <c r="X1087" s="110"/>
      <c r="Y1087" s="110"/>
      <c r="Z1087" s="110"/>
      <c r="AA1087" s="110"/>
      <c r="AB1087" s="110"/>
      <c r="AC1087" s="110"/>
      <c r="AD1087" s="110"/>
      <c r="AE1087" s="110"/>
      <c r="AF1087" s="110"/>
      <c r="AG1087" s="110"/>
    </row>
    <row r="1088">
      <c r="A1088" s="110"/>
      <c r="B1088" s="127">
        <f t="shared" si="4"/>
        <v>1085</v>
      </c>
      <c r="C1088" s="399" t="s">
        <v>1443</v>
      </c>
      <c r="D1088" s="398"/>
      <c r="E1088" s="428"/>
      <c r="F1088" s="304"/>
      <c r="G1088" s="436" t="s">
        <v>1452</v>
      </c>
      <c r="H1088" s="437"/>
      <c r="I1088" s="437"/>
      <c r="J1088" s="285"/>
      <c r="K1088" s="132" t="s">
        <v>173</v>
      </c>
      <c r="L1088" s="132" t="s">
        <v>173</v>
      </c>
      <c r="M1088" s="285"/>
      <c r="N1088" s="226" t="s">
        <v>81</v>
      </c>
      <c r="O1088" s="226" t="s">
        <v>81</v>
      </c>
      <c r="P1088" s="227" t="s">
        <v>81</v>
      </c>
      <c r="Q1088" s="228" t="s">
        <v>81</v>
      </c>
      <c r="R1088" s="228" t="s">
        <v>81</v>
      </c>
      <c r="S1088" s="137"/>
      <c r="T1088" s="137"/>
      <c r="U1088" s="137"/>
      <c r="V1088" s="110"/>
      <c r="W1088" s="110"/>
      <c r="X1088" s="110"/>
      <c r="Y1088" s="110"/>
      <c r="Z1088" s="110"/>
      <c r="AA1088" s="110"/>
      <c r="AB1088" s="110"/>
      <c r="AC1088" s="110"/>
      <c r="AD1088" s="110"/>
      <c r="AE1088" s="110"/>
      <c r="AF1088" s="110"/>
      <c r="AG1088" s="110"/>
    </row>
    <row r="1089">
      <c r="A1089" s="110"/>
      <c r="B1089" s="127">
        <f t="shared" si="4"/>
        <v>1086</v>
      </c>
      <c r="C1089" s="399" t="s">
        <v>1443</v>
      </c>
      <c r="D1089" s="398"/>
      <c r="E1089" s="428"/>
      <c r="F1089" s="304"/>
      <c r="G1089" s="436" t="s">
        <v>772</v>
      </c>
      <c r="H1089" s="437"/>
      <c r="I1089" s="437"/>
      <c r="J1089" s="285"/>
      <c r="K1089" s="132" t="s">
        <v>173</v>
      </c>
      <c r="L1089" s="132" t="s">
        <v>173</v>
      </c>
      <c r="M1089" s="285"/>
      <c r="N1089" s="226" t="s">
        <v>81</v>
      </c>
      <c r="O1089" s="226" t="s">
        <v>81</v>
      </c>
      <c r="P1089" s="227" t="s">
        <v>81</v>
      </c>
      <c r="Q1089" s="228" t="s">
        <v>81</v>
      </c>
      <c r="R1089" s="228" t="s">
        <v>81</v>
      </c>
      <c r="S1089" s="137"/>
      <c r="T1089" s="137"/>
      <c r="U1089" s="137"/>
      <c r="V1089" s="110"/>
      <c r="W1089" s="110"/>
      <c r="X1089" s="110"/>
      <c r="Y1089" s="110"/>
      <c r="Z1089" s="110"/>
      <c r="AA1089" s="110"/>
      <c r="AB1089" s="110"/>
      <c r="AC1089" s="110"/>
      <c r="AD1089" s="110"/>
      <c r="AE1089" s="110"/>
      <c r="AF1089" s="110"/>
      <c r="AG1089" s="110"/>
    </row>
    <row r="1090">
      <c r="A1090" s="110"/>
      <c r="B1090" s="127">
        <f t="shared" si="4"/>
        <v>1087</v>
      </c>
      <c r="C1090" s="399" t="s">
        <v>1443</v>
      </c>
      <c r="D1090" s="398"/>
      <c r="E1090" s="428"/>
      <c r="F1090" s="304"/>
      <c r="G1090" s="436" t="s">
        <v>1453</v>
      </c>
      <c r="H1090" s="437"/>
      <c r="I1090" s="437"/>
      <c r="J1090" s="285"/>
      <c r="K1090" s="132" t="s">
        <v>173</v>
      </c>
      <c r="L1090" s="132" t="s">
        <v>173</v>
      </c>
      <c r="M1090" s="285"/>
      <c r="N1090" s="226" t="s">
        <v>81</v>
      </c>
      <c r="O1090" s="226" t="s">
        <v>81</v>
      </c>
      <c r="P1090" s="227" t="s">
        <v>81</v>
      </c>
      <c r="Q1090" s="228" t="s">
        <v>81</v>
      </c>
      <c r="R1090" s="228" t="s">
        <v>81</v>
      </c>
      <c r="S1090" s="137"/>
      <c r="T1090" s="137"/>
      <c r="U1090" s="137"/>
      <c r="V1090" s="110"/>
      <c r="W1090" s="110"/>
      <c r="X1090" s="110"/>
      <c r="Y1090" s="110"/>
      <c r="Z1090" s="110"/>
      <c r="AA1090" s="110"/>
      <c r="AB1090" s="110"/>
      <c r="AC1090" s="110"/>
      <c r="AD1090" s="110"/>
      <c r="AE1090" s="110"/>
      <c r="AF1090" s="110"/>
      <c r="AG1090" s="110"/>
    </row>
    <row r="1091">
      <c r="A1091" s="110"/>
      <c r="B1091" s="127">
        <f t="shared" si="4"/>
        <v>1088</v>
      </c>
      <c r="C1091" s="399" t="s">
        <v>1443</v>
      </c>
      <c r="D1091" s="398"/>
      <c r="E1091" s="428"/>
      <c r="F1091" s="304"/>
      <c r="G1091" s="436" t="s">
        <v>1454</v>
      </c>
      <c r="H1091" s="437"/>
      <c r="I1091" s="437"/>
      <c r="J1091" s="285"/>
      <c r="K1091" s="132" t="s">
        <v>173</v>
      </c>
      <c r="L1091" s="132" t="s">
        <v>173</v>
      </c>
      <c r="M1091" s="285"/>
      <c r="N1091" s="226" t="s">
        <v>81</v>
      </c>
      <c r="O1091" s="226" t="s">
        <v>81</v>
      </c>
      <c r="P1091" s="227" t="s">
        <v>81</v>
      </c>
      <c r="Q1091" s="228" t="s">
        <v>81</v>
      </c>
      <c r="R1091" s="228" t="s">
        <v>81</v>
      </c>
      <c r="S1091" s="137"/>
      <c r="T1091" s="137"/>
      <c r="U1091" s="137"/>
      <c r="V1091" s="110"/>
      <c r="W1091" s="110"/>
      <c r="X1091" s="110"/>
      <c r="Y1091" s="110"/>
      <c r="Z1091" s="110"/>
      <c r="AA1091" s="110"/>
      <c r="AB1091" s="110"/>
      <c r="AC1091" s="110"/>
      <c r="AD1091" s="110"/>
      <c r="AE1091" s="110"/>
      <c r="AF1091" s="110"/>
      <c r="AG1091" s="110"/>
    </row>
    <row r="1092">
      <c r="A1092" s="110"/>
      <c r="B1092" s="127">
        <f t="shared" si="4"/>
        <v>1089</v>
      </c>
      <c r="C1092" s="399" t="s">
        <v>1443</v>
      </c>
      <c r="D1092" s="398"/>
      <c r="E1092" s="428"/>
      <c r="F1092" s="304"/>
      <c r="G1092" s="436" t="s">
        <v>1455</v>
      </c>
      <c r="H1092" s="437"/>
      <c r="I1092" s="437"/>
      <c r="J1092" s="285"/>
      <c r="K1092" s="132" t="s">
        <v>173</v>
      </c>
      <c r="L1092" s="132" t="s">
        <v>173</v>
      </c>
      <c r="M1092" s="285"/>
      <c r="N1092" s="226" t="s">
        <v>81</v>
      </c>
      <c r="O1092" s="226" t="s">
        <v>81</v>
      </c>
      <c r="P1092" s="227" t="s">
        <v>81</v>
      </c>
      <c r="Q1092" s="228" t="s">
        <v>81</v>
      </c>
      <c r="R1092" s="228" t="s">
        <v>81</v>
      </c>
      <c r="S1092" s="137"/>
      <c r="T1092" s="137"/>
      <c r="U1092" s="137"/>
      <c r="V1092" s="110"/>
      <c r="W1092" s="110"/>
      <c r="X1092" s="110"/>
      <c r="Y1092" s="110"/>
      <c r="Z1092" s="110"/>
      <c r="AA1092" s="110"/>
      <c r="AB1092" s="110"/>
      <c r="AC1092" s="110"/>
      <c r="AD1092" s="110"/>
      <c r="AE1092" s="110"/>
      <c r="AF1092" s="110"/>
      <c r="AG1092" s="110"/>
    </row>
    <row r="1093">
      <c r="A1093" s="110"/>
      <c r="B1093" s="127">
        <f t="shared" si="4"/>
        <v>1090</v>
      </c>
      <c r="C1093" s="399" t="s">
        <v>1443</v>
      </c>
      <c r="D1093" s="398"/>
      <c r="E1093" s="428"/>
      <c r="F1093" s="304"/>
      <c r="G1093" s="436" t="s">
        <v>1456</v>
      </c>
      <c r="H1093" s="437"/>
      <c r="I1093" s="437"/>
      <c r="J1093" s="285"/>
      <c r="K1093" s="132" t="s">
        <v>173</v>
      </c>
      <c r="L1093" s="132" t="s">
        <v>173</v>
      </c>
      <c r="M1093" s="285"/>
      <c r="N1093" s="226" t="s">
        <v>81</v>
      </c>
      <c r="O1093" s="226" t="s">
        <v>81</v>
      </c>
      <c r="P1093" s="227" t="s">
        <v>81</v>
      </c>
      <c r="Q1093" s="228" t="s">
        <v>81</v>
      </c>
      <c r="R1093" s="228" t="s">
        <v>81</v>
      </c>
      <c r="S1093" s="137"/>
      <c r="T1093" s="137"/>
      <c r="U1093" s="137"/>
      <c r="V1093" s="110"/>
      <c r="W1093" s="110"/>
      <c r="X1093" s="110"/>
      <c r="Y1093" s="110"/>
      <c r="Z1093" s="110"/>
      <c r="AA1093" s="110"/>
      <c r="AB1093" s="110"/>
      <c r="AC1093" s="110"/>
      <c r="AD1093" s="110"/>
      <c r="AE1093" s="110"/>
      <c r="AF1093" s="110"/>
      <c r="AG1093" s="110"/>
    </row>
    <row r="1094">
      <c r="A1094" s="110"/>
      <c r="B1094" s="127">
        <f t="shared" si="4"/>
        <v>1091</v>
      </c>
      <c r="C1094" s="399" t="s">
        <v>1443</v>
      </c>
      <c r="D1094" s="398"/>
      <c r="E1094" s="428"/>
      <c r="F1094" s="304"/>
      <c r="G1094" s="436" t="s">
        <v>1457</v>
      </c>
      <c r="H1094" s="437"/>
      <c r="I1094" s="437"/>
      <c r="J1094" s="285"/>
      <c r="K1094" s="132" t="s">
        <v>173</v>
      </c>
      <c r="L1094" s="132" t="s">
        <v>173</v>
      </c>
      <c r="M1094" s="285"/>
      <c r="N1094" s="226" t="s">
        <v>81</v>
      </c>
      <c r="O1094" s="226" t="s">
        <v>81</v>
      </c>
      <c r="P1094" s="227" t="s">
        <v>81</v>
      </c>
      <c r="Q1094" s="228" t="s">
        <v>81</v>
      </c>
      <c r="R1094" s="228" t="s">
        <v>81</v>
      </c>
      <c r="S1094" s="137"/>
      <c r="T1094" s="137"/>
      <c r="U1094" s="137"/>
      <c r="V1094" s="110"/>
      <c r="W1094" s="110"/>
      <c r="X1094" s="110"/>
      <c r="Y1094" s="110"/>
      <c r="Z1094" s="110"/>
      <c r="AA1094" s="110"/>
      <c r="AB1094" s="110"/>
      <c r="AC1094" s="110"/>
      <c r="AD1094" s="110"/>
      <c r="AE1094" s="110"/>
      <c r="AF1094" s="110"/>
      <c r="AG1094" s="110"/>
    </row>
    <row r="1095">
      <c r="A1095" s="110"/>
      <c r="B1095" s="127">
        <f t="shared" si="4"/>
        <v>1092</v>
      </c>
      <c r="C1095" s="399" t="s">
        <v>1443</v>
      </c>
      <c r="D1095" s="398"/>
      <c r="E1095" s="428"/>
      <c r="F1095" s="304"/>
      <c r="G1095" s="436" t="s">
        <v>1458</v>
      </c>
      <c r="H1095" s="437"/>
      <c r="I1095" s="437"/>
      <c r="J1095" s="285"/>
      <c r="K1095" s="132" t="s">
        <v>173</v>
      </c>
      <c r="L1095" s="132" t="s">
        <v>173</v>
      </c>
      <c r="M1095" s="285"/>
      <c r="N1095" s="226" t="s">
        <v>81</v>
      </c>
      <c r="O1095" s="226" t="s">
        <v>81</v>
      </c>
      <c r="P1095" s="227" t="s">
        <v>81</v>
      </c>
      <c r="Q1095" s="228" t="s">
        <v>81</v>
      </c>
      <c r="R1095" s="228" t="s">
        <v>81</v>
      </c>
      <c r="S1095" s="137"/>
      <c r="T1095" s="137"/>
      <c r="U1095" s="137"/>
      <c r="V1095" s="110"/>
      <c r="W1095" s="110"/>
      <c r="X1095" s="110"/>
      <c r="Y1095" s="110"/>
      <c r="Z1095" s="110"/>
      <c r="AA1095" s="110"/>
      <c r="AB1095" s="110"/>
      <c r="AC1095" s="110"/>
      <c r="AD1095" s="110"/>
      <c r="AE1095" s="110"/>
      <c r="AF1095" s="110"/>
      <c r="AG1095" s="110"/>
    </row>
    <row r="1096">
      <c r="A1096" s="110"/>
      <c r="B1096" s="127">
        <f t="shared" si="4"/>
        <v>1093</v>
      </c>
      <c r="C1096" s="399" t="s">
        <v>1443</v>
      </c>
      <c r="D1096" s="398"/>
      <c r="E1096" s="428"/>
      <c r="F1096" s="304"/>
      <c r="G1096" s="436" t="s">
        <v>1459</v>
      </c>
      <c r="H1096" s="437"/>
      <c r="I1096" s="437"/>
      <c r="J1096" s="285"/>
      <c r="K1096" s="132" t="s">
        <v>173</v>
      </c>
      <c r="L1096" s="132" t="s">
        <v>173</v>
      </c>
      <c r="M1096" s="285"/>
      <c r="N1096" s="226" t="s">
        <v>81</v>
      </c>
      <c r="O1096" s="226" t="s">
        <v>81</v>
      </c>
      <c r="P1096" s="227" t="s">
        <v>81</v>
      </c>
      <c r="Q1096" s="228" t="s">
        <v>81</v>
      </c>
      <c r="R1096" s="228" t="s">
        <v>81</v>
      </c>
      <c r="S1096" s="137"/>
      <c r="T1096" s="137"/>
      <c r="U1096" s="137"/>
      <c r="V1096" s="110"/>
      <c r="W1096" s="110"/>
      <c r="X1096" s="110"/>
      <c r="Y1096" s="110"/>
      <c r="Z1096" s="110"/>
      <c r="AA1096" s="110"/>
      <c r="AB1096" s="110"/>
      <c r="AC1096" s="110"/>
      <c r="AD1096" s="110"/>
      <c r="AE1096" s="110"/>
      <c r="AF1096" s="110"/>
      <c r="AG1096" s="110"/>
    </row>
    <row r="1097">
      <c r="A1097" s="110"/>
      <c r="B1097" s="127">
        <f t="shared" si="4"/>
        <v>1094</v>
      </c>
      <c r="C1097" s="399" t="s">
        <v>1443</v>
      </c>
      <c r="D1097" s="398"/>
      <c r="E1097" s="428"/>
      <c r="F1097" s="304"/>
      <c r="G1097" s="436" t="s">
        <v>1460</v>
      </c>
      <c r="H1097" s="437"/>
      <c r="I1097" s="437"/>
      <c r="J1097" s="285"/>
      <c r="K1097" s="132" t="s">
        <v>173</v>
      </c>
      <c r="L1097" s="132" t="s">
        <v>173</v>
      </c>
      <c r="M1097" s="285"/>
      <c r="N1097" s="226" t="s">
        <v>81</v>
      </c>
      <c r="O1097" s="226" t="s">
        <v>81</v>
      </c>
      <c r="P1097" s="227" t="s">
        <v>81</v>
      </c>
      <c r="Q1097" s="228" t="s">
        <v>81</v>
      </c>
      <c r="R1097" s="228" t="s">
        <v>81</v>
      </c>
      <c r="S1097" s="137"/>
      <c r="T1097" s="137"/>
      <c r="U1097" s="137"/>
      <c r="V1097" s="110"/>
      <c r="W1097" s="110"/>
      <c r="X1097" s="110"/>
      <c r="Y1097" s="110"/>
      <c r="Z1097" s="110"/>
      <c r="AA1097" s="110"/>
      <c r="AB1097" s="110"/>
      <c r="AC1097" s="110"/>
      <c r="AD1097" s="110"/>
      <c r="AE1097" s="110"/>
      <c r="AF1097" s="110"/>
      <c r="AG1097" s="110"/>
    </row>
    <row r="1098">
      <c r="A1098" s="110"/>
      <c r="B1098" s="127">
        <f t="shared" si="4"/>
        <v>1095</v>
      </c>
      <c r="C1098" s="399" t="s">
        <v>1443</v>
      </c>
      <c r="D1098" s="398"/>
      <c r="E1098" s="428"/>
      <c r="F1098" s="304"/>
      <c r="G1098" s="436" t="s">
        <v>1461</v>
      </c>
      <c r="H1098" s="437"/>
      <c r="I1098" s="437"/>
      <c r="J1098" s="285"/>
      <c r="K1098" s="132" t="s">
        <v>173</v>
      </c>
      <c r="L1098" s="132" t="s">
        <v>173</v>
      </c>
      <c r="M1098" s="285"/>
      <c r="N1098" s="226" t="s">
        <v>81</v>
      </c>
      <c r="O1098" s="226" t="s">
        <v>81</v>
      </c>
      <c r="P1098" s="227" t="s">
        <v>81</v>
      </c>
      <c r="Q1098" s="228" t="s">
        <v>81</v>
      </c>
      <c r="R1098" s="228" t="s">
        <v>81</v>
      </c>
      <c r="S1098" s="137"/>
      <c r="T1098" s="137"/>
      <c r="U1098" s="137"/>
      <c r="V1098" s="110"/>
      <c r="W1098" s="110"/>
      <c r="X1098" s="110"/>
      <c r="Y1098" s="110"/>
      <c r="Z1098" s="110"/>
      <c r="AA1098" s="110"/>
      <c r="AB1098" s="110"/>
      <c r="AC1098" s="110"/>
      <c r="AD1098" s="110"/>
      <c r="AE1098" s="110"/>
      <c r="AF1098" s="110"/>
      <c r="AG1098" s="110"/>
    </row>
    <row r="1099">
      <c r="A1099" s="110"/>
      <c r="B1099" s="127">
        <f t="shared" si="4"/>
        <v>1096</v>
      </c>
      <c r="C1099" s="399" t="s">
        <v>1443</v>
      </c>
      <c r="D1099" s="398"/>
      <c r="E1099" s="428"/>
      <c r="F1099" s="304"/>
      <c r="G1099" s="436" t="s">
        <v>1462</v>
      </c>
      <c r="H1099" s="437"/>
      <c r="I1099" s="437"/>
      <c r="J1099" s="285"/>
      <c r="K1099" s="132" t="s">
        <v>173</v>
      </c>
      <c r="L1099" s="132" t="s">
        <v>173</v>
      </c>
      <c r="M1099" s="285"/>
      <c r="N1099" s="226" t="s">
        <v>81</v>
      </c>
      <c r="O1099" s="226" t="s">
        <v>81</v>
      </c>
      <c r="P1099" s="227" t="s">
        <v>81</v>
      </c>
      <c r="Q1099" s="228" t="s">
        <v>81</v>
      </c>
      <c r="R1099" s="228" t="s">
        <v>81</v>
      </c>
      <c r="S1099" s="137"/>
      <c r="T1099" s="137"/>
      <c r="U1099" s="137"/>
      <c r="V1099" s="110"/>
      <c r="W1099" s="110"/>
      <c r="X1099" s="110"/>
      <c r="Y1099" s="110"/>
      <c r="Z1099" s="110"/>
      <c r="AA1099" s="110"/>
      <c r="AB1099" s="110"/>
      <c r="AC1099" s="110"/>
      <c r="AD1099" s="110"/>
      <c r="AE1099" s="110"/>
      <c r="AF1099" s="110"/>
      <c r="AG1099" s="110"/>
    </row>
    <row r="1100">
      <c r="A1100" s="110"/>
      <c r="B1100" s="127">
        <f t="shared" si="4"/>
        <v>1097</v>
      </c>
      <c r="C1100" s="399" t="s">
        <v>1443</v>
      </c>
      <c r="D1100" s="398"/>
      <c r="E1100" s="428"/>
      <c r="F1100" s="322"/>
      <c r="G1100" s="436" t="s">
        <v>1463</v>
      </c>
      <c r="H1100" s="437"/>
      <c r="I1100" s="437"/>
      <c r="J1100" s="285"/>
      <c r="K1100" s="132" t="s">
        <v>173</v>
      </c>
      <c r="L1100" s="132" t="s">
        <v>173</v>
      </c>
      <c r="M1100" s="285"/>
      <c r="N1100" s="226" t="s">
        <v>81</v>
      </c>
      <c r="O1100" s="226" t="s">
        <v>81</v>
      </c>
      <c r="P1100" s="227" t="s">
        <v>81</v>
      </c>
      <c r="Q1100" s="228" t="s">
        <v>81</v>
      </c>
      <c r="R1100" s="228" t="s">
        <v>81</v>
      </c>
      <c r="S1100" s="137"/>
      <c r="T1100" s="137"/>
      <c r="U1100" s="137"/>
      <c r="V1100" s="110"/>
      <c r="W1100" s="110"/>
      <c r="X1100" s="110"/>
      <c r="Y1100" s="110"/>
      <c r="Z1100" s="110"/>
      <c r="AA1100" s="110"/>
      <c r="AB1100" s="110"/>
      <c r="AC1100" s="110"/>
      <c r="AD1100" s="110"/>
      <c r="AE1100" s="110"/>
      <c r="AF1100" s="110"/>
      <c r="AG1100" s="110"/>
    </row>
    <row r="1101">
      <c r="A1101" s="110"/>
      <c r="B1101" s="127">
        <f t="shared" si="4"/>
        <v>1098</v>
      </c>
      <c r="C1101" s="399" t="s">
        <v>1443</v>
      </c>
      <c r="D1101" s="398"/>
      <c r="E1101" s="412"/>
      <c r="F1101" s="410" t="s">
        <v>1464</v>
      </c>
      <c r="G1101" s="285"/>
      <c r="H1101" s="437"/>
      <c r="I1101" s="437"/>
      <c r="J1101" s="285"/>
      <c r="K1101" s="437" t="s">
        <v>1465</v>
      </c>
      <c r="L1101" s="437" t="s">
        <v>1466</v>
      </c>
      <c r="M1101" s="285"/>
      <c r="N1101" s="226" t="s">
        <v>81</v>
      </c>
      <c r="O1101" s="226" t="s">
        <v>81</v>
      </c>
      <c r="P1101" s="227" t="s">
        <v>81</v>
      </c>
      <c r="Q1101" s="228" t="s">
        <v>81</v>
      </c>
      <c r="R1101" s="228" t="s">
        <v>81</v>
      </c>
      <c r="S1101" s="137"/>
      <c r="T1101" s="137"/>
      <c r="U1101" s="137"/>
      <c r="V1101" s="110"/>
      <c r="W1101" s="110"/>
      <c r="X1101" s="110"/>
      <c r="Y1101" s="110"/>
      <c r="Z1101" s="110"/>
      <c r="AA1101" s="110"/>
      <c r="AB1101" s="110"/>
      <c r="AC1101" s="110"/>
      <c r="AD1101" s="110"/>
      <c r="AE1101" s="110"/>
      <c r="AF1101" s="110"/>
      <c r="AG1101" s="110"/>
    </row>
    <row r="1102">
      <c r="A1102" s="110"/>
      <c r="B1102" s="127">
        <f t="shared" si="4"/>
        <v>1099</v>
      </c>
      <c r="C1102" s="399" t="s">
        <v>1443</v>
      </c>
      <c r="D1102" s="398"/>
      <c r="E1102" s="410" t="s">
        <v>1467</v>
      </c>
      <c r="F1102" s="285"/>
      <c r="G1102" s="285"/>
      <c r="H1102" s="437"/>
      <c r="I1102" s="437"/>
      <c r="J1102" s="437"/>
      <c r="K1102" s="437" t="s">
        <v>1468</v>
      </c>
      <c r="L1102" s="437" t="s">
        <v>1469</v>
      </c>
      <c r="M1102" s="438" t="s">
        <v>1470</v>
      </c>
      <c r="N1102" s="226" t="s">
        <v>81</v>
      </c>
      <c r="O1102" s="226" t="s">
        <v>81</v>
      </c>
      <c r="P1102" s="227" t="s">
        <v>81</v>
      </c>
      <c r="Q1102" s="228" t="s">
        <v>81</v>
      </c>
      <c r="R1102" s="228" t="s">
        <v>81</v>
      </c>
      <c r="S1102" s="137"/>
      <c r="T1102" s="137"/>
      <c r="U1102" s="137"/>
      <c r="V1102" s="110"/>
      <c r="W1102" s="110"/>
      <c r="X1102" s="110"/>
      <c r="Y1102" s="110"/>
      <c r="Z1102" s="110"/>
      <c r="AA1102" s="110"/>
      <c r="AB1102" s="110"/>
      <c r="AC1102" s="110"/>
      <c r="AD1102" s="110"/>
      <c r="AE1102" s="110"/>
      <c r="AF1102" s="110"/>
      <c r="AG1102" s="110"/>
    </row>
    <row r="1103">
      <c r="A1103" s="110"/>
      <c r="B1103" s="127">
        <f t="shared" si="4"/>
        <v>1100</v>
      </c>
      <c r="C1103" s="399" t="s">
        <v>1443</v>
      </c>
      <c r="D1103" s="398"/>
      <c r="E1103" s="439" t="s">
        <v>252</v>
      </c>
      <c r="F1103" s="285"/>
      <c r="G1103" s="285"/>
      <c r="H1103" s="437"/>
      <c r="I1103" s="437"/>
      <c r="J1103" s="285"/>
      <c r="K1103" s="437" t="s">
        <v>823</v>
      </c>
      <c r="L1103" s="437" t="s">
        <v>442</v>
      </c>
      <c r="M1103" s="285"/>
      <c r="N1103" s="226" t="s">
        <v>81</v>
      </c>
      <c r="O1103" s="226" t="s">
        <v>81</v>
      </c>
      <c r="P1103" s="227" t="s">
        <v>81</v>
      </c>
      <c r="Q1103" s="228" t="s">
        <v>81</v>
      </c>
      <c r="R1103" s="228" t="s">
        <v>81</v>
      </c>
      <c r="S1103" s="137"/>
      <c r="T1103" s="137"/>
      <c r="U1103" s="137"/>
      <c r="V1103" s="110"/>
      <c r="W1103" s="110"/>
      <c r="X1103" s="110"/>
      <c r="Y1103" s="110"/>
      <c r="Z1103" s="110"/>
      <c r="AA1103" s="110"/>
      <c r="AB1103" s="110"/>
      <c r="AC1103" s="110"/>
      <c r="AD1103" s="110"/>
      <c r="AE1103" s="110"/>
      <c r="AF1103" s="110"/>
      <c r="AG1103" s="110"/>
    </row>
    <row r="1104">
      <c r="A1104" s="110"/>
      <c r="B1104" s="127">
        <f t="shared" si="4"/>
        <v>1101</v>
      </c>
      <c r="C1104" s="399" t="s">
        <v>1443</v>
      </c>
      <c r="D1104" s="398"/>
      <c r="E1104" s="439" t="s">
        <v>824</v>
      </c>
      <c r="F1104" s="436" t="s">
        <v>825</v>
      </c>
      <c r="G1104" s="285"/>
      <c r="H1104" s="437"/>
      <c r="I1104" s="437"/>
      <c r="J1104" s="285"/>
      <c r="K1104" s="437" t="s">
        <v>826</v>
      </c>
      <c r="L1104" s="437" t="s">
        <v>827</v>
      </c>
      <c r="M1104" s="285"/>
      <c r="N1104" s="226" t="s">
        <v>81</v>
      </c>
      <c r="O1104" s="226" t="s">
        <v>81</v>
      </c>
      <c r="P1104" s="227" t="s">
        <v>81</v>
      </c>
      <c r="Q1104" s="228" t="s">
        <v>81</v>
      </c>
      <c r="R1104" s="228" t="s">
        <v>81</v>
      </c>
      <c r="S1104" s="137"/>
      <c r="T1104" s="137"/>
      <c r="U1104" s="137"/>
      <c r="V1104" s="110"/>
      <c r="W1104" s="110"/>
      <c r="X1104" s="110"/>
      <c r="Y1104" s="110"/>
      <c r="Z1104" s="110"/>
      <c r="AA1104" s="110"/>
      <c r="AB1104" s="110"/>
      <c r="AC1104" s="110"/>
      <c r="AD1104" s="110"/>
      <c r="AE1104" s="110"/>
      <c r="AF1104" s="110"/>
      <c r="AG1104" s="110"/>
    </row>
    <row r="1105">
      <c r="A1105" s="110"/>
      <c r="B1105" s="127">
        <f t="shared" si="4"/>
        <v>1102</v>
      </c>
      <c r="C1105" s="399" t="s">
        <v>1443</v>
      </c>
      <c r="D1105" s="398"/>
      <c r="E1105" s="286"/>
      <c r="F1105" s="436" t="s">
        <v>828</v>
      </c>
      <c r="G1105" s="285"/>
      <c r="H1105" s="437"/>
      <c r="I1105" s="437"/>
      <c r="J1105" s="285"/>
      <c r="K1105" s="437" t="s">
        <v>829</v>
      </c>
      <c r="L1105" s="437" t="s">
        <v>827</v>
      </c>
      <c r="M1105" s="285"/>
      <c r="N1105" s="226" t="s">
        <v>81</v>
      </c>
      <c r="O1105" s="226" t="s">
        <v>81</v>
      </c>
      <c r="P1105" s="227" t="s">
        <v>81</v>
      </c>
      <c r="Q1105" s="228" t="s">
        <v>81</v>
      </c>
      <c r="R1105" s="228" t="s">
        <v>81</v>
      </c>
      <c r="S1105" s="137"/>
      <c r="T1105" s="137"/>
      <c r="U1105" s="137"/>
      <c r="V1105" s="110"/>
      <c r="W1105" s="110"/>
      <c r="X1105" s="110"/>
      <c r="Y1105" s="110"/>
      <c r="Z1105" s="110"/>
      <c r="AA1105" s="110"/>
      <c r="AB1105" s="110"/>
      <c r="AC1105" s="110"/>
      <c r="AD1105" s="110"/>
      <c r="AE1105" s="110"/>
      <c r="AF1105" s="110"/>
      <c r="AG1105" s="110"/>
    </row>
    <row r="1106">
      <c r="A1106" s="110"/>
      <c r="B1106" s="127">
        <f t="shared" si="4"/>
        <v>1103</v>
      </c>
      <c r="C1106" s="399" t="s">
        <v>1443</v>
      </c>
      <c r="D1106" s="398"/>
      <c r="E1106" s="286"/>
      <c r="F1106" s="436" t="s">
        <v>830</v>
      </c>
      <c r="G1106" s="285"/>
      <c r="H1106" s="437"/>
      <c r="I1106" s="437"/>
      <c r="J1106" s="285"/>
      <c r="K1106" s="437" t="s">
        <v>831</v>
      </c>
      <c r="L1106" s="437" t="s">
        <v>832</v>
      </c>
      <c r="M1106" s="285"/>
      <c r="N1106" s="226" t="s">
        <v>81</v>
      </c>
      <c r="O1106" s="226" t="s">
        <v>81</v>
      </c>
      <c r="P1106" s="227" t="s">
        <v>81</v>
      </c>
      <c r="Q1106" s="228" t="s">
        <v>81</v>
      </c>
      <c r="R1106" s="228" t="s">
        <v>81</v>
      </c>
      <c r="S1106" s="137"/>
      <c r="T1106" s="137"/>
      <c r="U1106" s="137"/>
      <c r="V1106" s="110"/>
      <c r="W1106" s="110"/>
      <c r="X1106" s="110"/>
      <c r="Y1106" s="110"/>
      <c r="Z1106" s="110"/>
      <c r="AA1106" s="110"/>
      <c r="AB1106" s="110"/>
      <c r="AC1106" s="110"/>
      <c r="AD1106" s="110"/>
      <c r="AE1106" s="110"/>
      <c r="AF1106" s="110"/>
      <c r="AG1106" s="110"/>
    </row>
    <row r="1107">
      <c r="A1107" s="110"/>
      <c r="B1107" s="127">
        <f t="shared" si="4"/>
        <v>1104</v>
      </c>
      <c r="C1107" s="399" t="s">
        <v>1443</v>
      </c>
      <c r="D1107" s="398"/>
      <c r="E1107" s="286"/>
      <c r="F1107" s="436" t="s">
        <v>833</v>
      </c>
      <c r="G1107" s="285"/>
      <c r="H1107" s="437"/>
      <c r="I1107" s="437"/>
      <c r="J1107" s="285"/>
      <c r="K1107" s="437" t="s">
        <v>834</v>
      </c>
      <c r="L1107" s="437" t="s">
        <v>827</v>
      </c>
      <c r="M1107" s="285"/>
      <c r="N1107" s="226" t="s">
        <v>81</v>
      </c>
      <c r="O1107" s="226" t="s">
        <v>81</v>
      </c>
      <c r="P1107" s="227" t="s">
        <v>81</v>
      </c>
      <c r="Q1107" s="228" t="s">
        <v>81</v>
      </c>
      <c r="R1107" s="228" t="s">
        <v>81</v>
      </c>
      <c r="S1107" s="137"/>
      <c r="T1107" s="137"/>
      <c r="U1107" s="137"/>
      <c r="V1107" s="110"/>
      <c r="W1107" s="110"/>
      <c r="X1107" s="110"/>
      <c r="Y1107" s="110"/>
      <c r="Z1107" s="110"/>
      <c r="AA1107" s="110"/>
      <c r="AB1107" s="110"/>
      <c r="AC1107" s="110"/>
      <c r="AD1107" s="110"/>
      <c r="AE1107" s="110"/>
      <c r="AF1107" s="110"/>
      <c r="AG1107" s="110"/>
    </row>
    <row r="1108">
      <c r="A1108" s="110"/>
      <c r="B1108" s="127">
        <f t="shared" si="4"/>
        <v>1105</v>
      </c>
      <c r="C1108" s="399" t="s">
        <v>1443</v>
      </c>
      <c r="D1108" s="398"/>
      <c r="E1108" s="286"/>
      <c r="F1108" s="436" t="s">
        <v>835</v>
      </c>
      <c r="G1108" s="285"/>
      <c r="H1108" s="437"/>
      <c r="I1108" s="437"/>
      <c r="J1108" s="285"/>
      <c r="K1108" s="437" t="s">
        <v>836</v>
      </c>
      <c r="L1108" s="437" t="s">
        <v>837</v>
      </c>
      <c r="M1108" s="285"/>
      <c r="N1108" s="226" t="s">
        <v>81</v>
      </c>
      <c r="O1108" s="226" t="s">
        <v>81</v>
      </c>
      <c r="P1108" s="227" t="s">
        <v>81</v>
      </c>
      <c r="Q1108" s="228" t="s">
        <v>81</v>
      </c>
      <c r="R1108" s="228" t="s">
        <v>81</v>
      </c>
      <c r="S1108" s="137"/>
      <c r="T1108" s="137"/>
      <c r="U1108" s="137"/>
      <c r="V1108" s="110"/>
      <c r="W1108" s="110"/>
      <c r="X1108" s="110"/>
      <c r="Y1108" s="110"/>
      <c r="Z1108" s="110"/>
      <c r="AA1108" s="110"/>
      <c r="AB1108" s="110"/>
      <c r="AC1108" s="110"/>
      <c r="AD1108" s="110"/>
      <c r="AE1108" s="110"/>
      <c r="AF1108" s="110"/>
      <c r="AG1108" s="110"/>
    </row>
    <row r="1109">
      <c r="A1109" s="110"/>
      <c r="B1109" s="127">
        <f t="shared" si="4"/>
        <v>1106</v>
      </c>
      <c r="C1109" s="399" t="s">
        <v>1443</v>
      </c>
      <c r="D1109" s="398"/>
      <c r="E1109" s="439" t="s">
        <v>1471</v>
      </c>
      <c r="F1109" s="440"/>
      <c r="G1109" s="285"/>
      <c r="H1109" s="437"/>
      <c r="I1109" s="437"/>
      <c r="J1109" s="437"/>
      <c r="K1109" s="437" t="s">
        <v>1472</v>
      </c>
      <c r="L1109" s="437" t="s">
        <v>1473</v>
      </c>
      <c r="M1109" s="437" t="s">
        <v>1474</v>
      </c>
      <c r="N1109" s="226" t="s">
        <v>81</v>
      </c>
      <c r="O1109" s="226" t="s">
        <v>81</v>
      </c>
      <c r="P1109" s="227" t="s">
        <v>81</v>
      </c>
      <c r="Q1109" s="228" t="s">
        <v>81</v>
      </c>
      <c r="R1109" s="228" t="s">
        <v>81</v>
      </c>
      <c r="S1109" s="137"/>
      <c r="T1109" s="137"/>
      <c r="U1109" s="137"/>
      <c r="V1109" s="110"/>
      <c r="W1109" s="110"/>
      <c r="X1109" s="110"/>
      <c r="Y1109" s="110"/>
      <c r="Z1109" s="110"/>
      <c r="AA1109" s="110"/>
      <c r="AB1109" s="110"/>
      <c r="AC1109" s="110"/>
      <c r="AD1109" s="110"/>
      <c r="AE1109" s="110"/>
      <c r="AF1109" s="110"/>
      <c r="AG1109" s="110"/>
    </row>
    <row r="1110">
      <c r="A1110" s="110"/>
      <c r="B1110" s="127">
        <f t="shared" si="4"/>
        <v>1107</v>
      </c>
      <c r="C1110" s="399" t="s">
        <v>1443</v>
      </c>
      <c r="D1110" s="398"/>
      <c r="E1110" s="439" t="s">
        <v>1475</v>
      </c>
      <c r="F1110" s="439" t="s">
        <v>1476</v>
      </c>
      <c r="G1110" s="407" t="s">
        <v>1477</v>
      </c>
      <c r="H1110" s="437"/>
      <c r="I1110" s="437"/>
      <c r="J1110" s="285"/>
      <c r="K1110" s="441" t="s">
        <v>1468</v>
      </c>
      <c r="L1110" s="437" t="s">
        <v>1469</v>
      </c>
      <c r="M1110" s="285"/>
      <c r="N1110" s="226" t="s">
        <v>81</v>
      </c>
      <c r="O1110" s="226" t="s">
        <v>81</v>
      </c>
      <c r="P1110" s="227" t="s">
        <v>81</v>
      </c>
      <c r="Q1110" s="228" t="s">
        <v>81</v>
      </c>
      <c r="R1110" s="228" t="s">
        <v>81</v>
      </c>
      <c r="S1110" s="137"/>
      <c r="T1110" s="137"/>
      <c r="U1110" s="137"/>
      <c r="V1110" s="110"/>
      <c r="W1110" s="110"/>
      <c r="X1110" s="110"/>
      <c r="Y1110" s="110"/>
      <c r="Z1110" s="110"/>
      <c r="AA1110" s="110"/>
      <c r="AB1110" s="110"/>
      <c r="AC1110" s="110"/>
      <c r="AD1110" s="110"/>
      <c r="AE1110" s="110"/>
      <c r="AF1110" s="110"/>
      <c r="AG1110" s="110"/>
    </row>
    <row r="1111">
      <c r="A1111" s="110"/>
      <c r="B1111" s="127">
        <f t="shared" si="4"/>
        <v>1108</v>
      </c>
      <c r="C1111" s="399" t="s">
        <v>1443</v>
      </c>
      <c r="D1111" s="398"/>
      <c r="E1111" s="442"/>
      <c r="F1111" s="442"/>
      <c r="G1111" s="407" t="s">
        <v>1478</v>
      </c>
      <c r="H1111" s="437"/>
      <c r="I1111" s="437"/>
      <c r="J1111" s="285"/>
      <c r="K1111" s="441" t="s">
        <v>1479</v>
      </c>
      <c r="L1111" s="441" t="s">
        <v>1480</v>
      </c>
      <c r="M1111" s="285"/>
      <c r="N1111" s="226" t="s">
        <v>81</v>
      </c>
      <c r="O1111" s="226" t="s">
        <v>81</v>
      </c>
      <c r="P1111" s="227" t="s">
        <v>81</v>
      </c>
      <c r="Q1111" s="228" t="s">
        <v>81</v>
      </c>
      <c r="R1111" s="228" t="s">
        <v>81</v>
      </c>
      <c r="S1111" s="137"/>
      <c r="T1111" s="137"/>
      <c r="U1111" s="137"/>
      <c r="V1111" s="110"/>
      <c r="W1111" s="110"/>
      <c r="X1111" s="110"/>
      <c r="Y1111" s="110"/>
      <c r="Z1111" s="110"/>
      <c r="AA1111" s="110"/>
      <c r="AB1111" s="110"/>
      <c r="AC1111" s="110"/>
      <c r="AD1111" s="110"/>
      <c r="AE1111" s="110"/>
      <c r="AF1111" s="110"/>
      <c r="AG1111" s="110"/>
    </row>
    <row r="1112">
      <c r="A1112" s="110"/>
      <c r="B1112" s="127">
        <f t="shared" si="4"/>
        <v>1109</v>
      </c>
      <c r="C1112" s="399" t="s">
        <v>1443</v>
      </c>
      <c r="D1112" s="398"/>
      <c r="E1112" s="286"/>
      <c r="F1112" s="439" t="s">
        <v>1481</v>
      </c>
      <c r="G1112" s="407" t="s">
        <v>1477</v>
      </c>
      <c r="H1112" s="437"/>
      <c r="I1112" s="437"/>
      <c r="J1112" s="285"/>
      <c r="K1112" s="437" t="s">
        <v>1482</v>
      </c>
      <c r="L1112" s="437" t="s">
        <v>1483</v>
      </c>
      <c r="M1112" s="285"/>
      <c r="N1112" s="226" t="s">
        <v>81</v>
      </c>
      <c r="O1112" s="226" t="s">
        <v>81</v>
      </c>
      <c r="P1112" s="227" t="s">
        <v>81</v>
      </c>
      <c r="Q1112" s="228" t="s">
        <v>81</v>
      </c>
      <c r="R1112" s="228" t="s">
        <v>81</v>
      </c>
      <c r="S1112" s="137"/>
      <c r="T1112" s="137"/>
      <c r="U1112" s="137"/>
      <c r="V1112" s="110"/>
      <c r="W1112" s="110"/>
      <c r="X1112" s="110"/>
      <c r="Y1112" s="110"/>
      <c r="Z1112" s="110"/>
      <c r="AA1112" s="110"/>
      <c r="AB1112" s="110"/>
      <c r="AC1112" s="110"/>
      <c r="AD1112" s="110"/>
      <c r="AE1112" s="110"/>
      <c r="AF1112" s="110"/>
      <c r="AG1112" s="110"/>
    </row>
    <row r="1113">
      <c r="A1113" s="110"/>
      <c r="B1113" s="127">
        <f t="shared" si="4"/>
        <v>1110</v>
      </c>
      <c r="C1113" s="399" t="s">
        <v>1443</v>
      </c>
      <c r="D1113" s="398"/>
      <c r="E1113" s="286"/>
      <c r="F1113" s="412"/>
      <c r="G1113" s="407" t="s">
        <v>1478</v>
      </c>
      <c r="H1113" s="285"/>
      <c r="I1113" s="294"/>
      <c r="J1113" s="285"/>
      <c r="K1113" s="441" t="s">
        <v>1479</v>
      </c>
      <c r="L1113" s="441" t="s">
        <v>1480</v>
      </c>
      <c r="M1113" s="294"/>
      <c r="N1113" s="226" t="s">
        <v>81</v>
      </c>
      <c r="O1113" s="226" t="s">
        <v>81</v>
      </c>
      <c r="P1113" s="227" t="s">
        <v>81</v>
      </c>
      <c r="Q1113" s="228" t="s">
        <v>81</v>
      </c>
      <c r="R1113" s="228" t="s">
        <v>81</v>
      </c>
      <c r="S1113" s="137"/>
      <c r="T1113" s="137"/>
      <c r="U1113" s="137"/>
      <c r="V1113" s="110"/>
      <c r="W1113" s="110"/>
      <c r="X1113" s="110"/>
      <c r="Y1113" s="110"/>
      <c r="Z1113" s="110"/>
      <c r="AA1113" s="110"/>
      <c r="AB1113" s="110"/>
      <c r="AC1113" s="110"/>
      <c r="AD1113" s="110"/>
      <c r="AE1113" s="110"/>
      <c r="AF1113" s="110"/>
      <c r="AG1113" s="110"/>
    </row>
    <row r="1114">
      <c r="A1114" s="110"/>
      <c r="B1114" s="127">
        <f t="shared" si="4"/>
        <v>1111</v>
      </c>
      <c r="C1114" s="399" t="s">
        <v>1443</v>
      </c>
      <c r="D1114" s="398"/>
      <c r="E1114" s="427" t="s">
        <v>391</v>
      </c>
      <c r="F1114" s="443" t="s">
        <v>1484</v>
      </c>
      <c r="G1114" s="285"/>
      <c r="H1114" s="285"/>
      <c r="I1114" s="294"/>
      <c r="J1114" s="285"/>
      <c r="K1114" s="402" t="s">
        <v>1485</v>
      </c>
      <c r="L1114" s="403" t="s">
        <v>1486</v>
      </c>
      <c r="M1114" s="294"/>
      <c r="N1114" s="226" t="s">
        <v>81</v>
      </c>
      <c r="O1114" s="226" t="s">
        <v>81</v>
      </c>
      <c r="P1114" s="227" t="s">
        <v>81</v>
      </c>
      <c r="Q1114" s="228" t="s">
        <v>81</v>
      </c>
      <c r="R1114" s="228" t="s">
        <v>81</v>
      </c>
      <c r="S1114" s="137"/>
      <c r="T1114" s="137"/>
      <c r="U1114" s="137"/>
      <c r="V1114" s="110"/>
      <c r="W1114" s="110"/>
      <c r="X1114" s="110"/>
      <c r="Y1114" s="110"/>
      <c r="Z1114" s="110"/>
      <c r="AA1114" s="110"/>
      <c r="AB1114" s="110"/>
      <c r="AC1114" s="110"/>
      <c r="AD1114" s="110"/>
      <c r="AE1114" s="110"/>
      <c r="AF1114" s="110"/>
      <c r="AG1114" s="110"/>
    </row>
    <row r="1115">
      <c r="A1115" s="110"/>
      <c r="B1115" s="127">
        <f t="shared" si="4"/>
        <v>1112</v>
      </c>
      <c r="C1115" s="399" t="s">
        <v>1443</v>
      </c>
      <c r="D1115" s="398"/>
      <c r="E1115" s="286"/>
      <c r="F1115" s="407" t="s">
        <v>1452</v>
      </c>
      <c r="G1115" s="285"/>
      <c r="H1115" s="285"/>
      <c r="I1115" s="294"/>
      <c r="J1115" s="285"/>
      <c r="K1115" s="402" t="s">
        <v>1487</v>
      </c>
      <c r="L1115" s="403" t="s">
        <v>1488</v>
      </c>
      <c r="M1115" s="294"/>
      <c r="N1115" s="226" t="s">
        <v>81</v>
      </c>
      <c r="O1115" s="226" t="s">
        <v>81</v>
      </c>
      <c r="P1115" s="227" t="s">
        <v>81</v>
      </c>
      <c r="Q1115" s="228" t="s">
        <v>81</v>
      </c>
      <c r="R1115" s="228" t="s">
        <v>81</v>
      </c>
      <c r="S1115" s="137"/>
      <c r="T1115" s="137"/>
      <c r="U1115" s="137"/>
      <c r="V1115" s="110"/>
      <c r="W1115" s="110"/>
      <c r="X1115" s="110"/>
      <c r="Y1115" s="110"/>
      <c r="Z1115" s="110"/>
      <c r="AA1115" s="110"/>
      <c r="AB1115" s="110"/>
      <c r="AC1115" s="110"/>
      <c r="AD1115" s="110"/>
      <c r="AE1115" s="110"/>
      <c r="AF1115" s="110"/>
      <c r="AG1115" s="110"/>
    </row>
    <row r="1116">
      <c r="A1116" s="110"/>
      <c r="B1116" s="127">
        <f t="shared" si="4"/>
        <v>1113</v>
      </c>
      <c r="C1116" s="399" t="s">
        <v>1443</v>
      </c>
      <c r="D1116" s="398"/>
      <c r="E1116" s="286"/>
      <c r="F1116" s="407" t="s">
        <v>407</v>
      </c>
      <c r="G1116" s="285"/>
      <c r="H1116" s="285"/>
      <c r="I1116" s="294"/>
      <c r="J1116" s="285"/>
      <c r="K1116" s="402" t="s">
        <v>173</v>
      </c>
      <c r="L1116" s="402" t="s">
        <v>173</v>
      </c>
      <c r="M1116" s="294"/>
      <c r="N1116" s="226" t="s">
        <v>81</v>
      </c>
      <c r="O1116" s="226" t="s">
        <v>81</v>
      </c>
      <c r="P1116" s="227" t="s">
        <v>81</v>
      </c>
      <c r="Q1116" s="228" t="s">
        <v>81</v>
      </c>
      <c r="R1116" s="228" t="s">
        <v>81</v>
      </c>
      <c r="S1116" s="137"/>
      <c r="T1116" s="137"/>
      <c r="U1116" s="137"/>
      <c r="V1116" s="110"/>
      <c r="W1116" s="110"/>
      <c r="X1116" s="110"/>
      <c r="Y1116" s="110"/>
      <c r="Z1116" s="110"/>
      <c r="AA1116" s="110"/>
      <c r="AB1116" s="110"/>
      <c r="AC1116" s="110"/>
      <c r="AD1116" s="110"/>
      <c r="AE1116" s="110"/>
      <c r="AF1116" s="110"/>
      <c r="AG1116" s="110"/>
    </row>
    <row r="1117">
      <c r="A1117" s="110"/>
      <c r="B1117" s="127">
        <f t="shared" si="4"/>
        <v>1114</v>
      </c>
      <c r="C1117" s="399" t="s">
        <v>1443</v>
      </c>
      <c r="D1117" s="398"/>
      <c r="E1117" s="286"/>
      <c r="F1117" s="407" t="s">
        <v>1489</v>
      </c>
      <c r="G1117" s="285"/>
      <c r="H1117" s="285"/>
      <c r="I1117" s="294"/>
      <c r="J1117" s="285"/>
      <c r="K1117" s="402" t="s">
        <v>173</v>
      </c>
      <c r="L1117" s="402" t="s">
        <v>173</v>
      </c>
      <c r="M1117" s="294"/>
      <c r="N1117" s="226" t="s">
        <v>81</v>
      </c>
      <c r="O1117" s="226" t="s">
        <v>81</v>
      </c>
      <c r="P1117" s="227" t="s">
        <v>81</v>
      </c>
      <c r="Q1117" s="228" t="s">
        <v>81</v>
      </c>
      <c r="R1117" s="228" t="s">
        <v>81</v>
      </c>
      <c r="S1117" s="137"/>
      <c r="T1117" s="137"/>
      <c r="U1117" s="137"/>
      <c r="V1117" s="110"/>
      <c r="W1117" s="110"/>
      <c r="X1117" s="110"/>
      <c r="Y1117" s="110"/>
      <c r="Z1117" s="110"/>
      <c r="AA1117" s="110"/>
      <c r="AB1117" s="110"/>
      <c r="AC1117" s="110"/>
      <c r="AD1117" s="110"/>
      <c r="AE1117" s="110"/>
      <c r="AF1117" s="110"/>
      <c r="AG1117" s="110"/>
    </row>
    <row r="1118">
      <c r="A1118" s="110"/>
      <c r="B1118" s="127">
        <f t="shared" si="4"/>
        <v>1115</v>
      </c>
      <c r="C1118" s="399" t="s">
        <v>1443</v>
      </c>
      <c r="D1118" s="398"/>
      <c r="E1118" s="286"/>
      <c r="F1118" s="407" t="s">
        <v>397</v>
      </c>
      <c r="G1118" s="285"/>
      <c r="H1118" s="285"/>
      <c r="I1118" s="294"/>
      <c r="J1118" s="285"/>
      <c r="K1118" s="402" t="s">
        <v>173</v>
      </c>
      <c r="L1118" s="402" t="s">
        <v>173</v>
      </c>
      <c r="M1118" s="294"/>
      <c r="N1118" s="226" t="s">
        <v>81</v>
      </c>
      <c r="O1118" s="226" t="s">
        <v>81</v>
      </c>
      <c r="P1118" s="227" t="s">
        <v>81</v>
      </c>
      <c r="Q1118" s="228" t="s">
        <v>81</v>
      </c>
      <c r="R1118" s="228" t="s">
        <v>81</v>
      </c>
      <c r="S1118" s="137"/>
      <c r="T1118" s="137"/>
      <c r="U1118" s="137"/>
      <c r="V1118" s="110"/>
      <c r="W1118" s="110"/>
      <c r="X1118" s="110"/>
      <c r="Y1118" s="110"/>
      <c r="Z1118" s="110"/>
      <c r="AA1118" s="110"/>
      <c r="AB1118" s="110"/>
      <c r="AC1118" s="110"/>
      <c r="AD1118" s="110"/>
      <c r="AE1118" s="110"/>
      <c r="AF1118" s="110"/>
      <c r="AG1118" s="110"/>
    </row>
    <row r="1119">
      <c r="A1119" s="110"/>
      <c r="B1119" s="127">
        <f t="shared" si="4"/>
        <v>1116</v>
      </c>
      <c r="C1119" s="399" t="s">
        <v>1443</v>
      </c>
      <c r="D1119" s="398"/>
      <c r="E1119" s="286"/>
      <c r="F1119" s="407" t="s">
        <v>401</v>
      </c>
      <c r="G1119" s="285"/>
      <c r="H1119" s="285"/>
      <c r="I1119" s="294"/>
      <c r="J1119" s="285"/>
      <c r="K1119" s="402" t="s">
        <v>173</v>
      </c>
      <c r="L1119" s="402" t="s">
        <v>173</v>
      </c>
      <c r="M1119" s="294"/>
      <c r="N1119" s="226" t="s">
        <v>81</v>
      </c>
      <c r="O1119" s="226" t="s">
        <v>81</v>
      </c>
      <c r="P1119" s="227" t="s">
        <v>81</v>
      </c>
      <c r="Q1119" s="228" t="s">
        <v>81</v>
      </c>
      <c r="R1119" s="228" t="s">
        <v>81</v>
      </c>
      <c r="S1119" s="137"/>
      <c r="T1119" s="137"/>
      <c r="U1119" s="137"/>
      <c r="V1119" s="110"/>
      <c r="W1119" s="110"/>
      <c r="X1119" s="110"/>
      <c r="Y1119" s="110"/>
      <c r="Z1119" s="110"/>
      <c r="AA1119" s="110"/>
      <c r="AB1119" s="110"/>
      <c r="AC1119" s="110"/>
      <c r="AD1119" s="110"/>
      <c r="AE1119" s="110"/>
      <c r="AF1119" s="110"/>
      <c r="AG1119" s="110"/>
    </row>
    <row r="1120">
      <c r="A1120" s="110"/>
      <c r="B1120" s="127">
        <f t="shared" si="4"/>
        <v>1117</v>
      </c>
      <c r="C1120" s="399" t="s">
        <v>1443</v>
      </c>
      <c r="D1120" s="398"/>
      <c r="E1120" s="286"/>
      <c r="F1120" s="407" t="s">
        <v>772</v>
      </c>
      <c r="G1120" s="285"/>
      <c r="H1120" s="285"/>
      <c r="I1120" s="294"/>
      <c r="J1120" s="285"/>
      <c r="K1120" s="402" t="s">
        <v>173</v>
      </c>
      <c r="L1120" s="402" t="s">
        <v>173</v>
      </c>
      <c r="M1120" s="294"/>
      <c r="N1120" s="226" t="s">
        <v>81</v>
      </c>
      <c r="O1120" s="226" t="s">
        <v>81</v>
      </c>
      <c r="P1120" s="227" t="s">
        <v>81</v>
      </c>
      <c r="Q1120" s="228" t="s">
        <v>81</v>
      </c>
      <c r="R1120" s="228" t="s">
        <v>81</v>
      </c>
      <c r="S1120" s="137"/>
      <c r="T1120" s="137"/>
      <c r="U1120" s="137"/>
      <c r="V1120" s="110"/>
      <c r="W1120" s="110"/>
      <c r="X1120" s="110"/>
      <c r="Y1120" s="110"/>
      <c r="Z1120" s="110"/>
      <c r="AA1120" s="110"/>
      <c r="AB1120" s="110"/>
      <c r="AC1120" s="110"/>
      <c r="AD1120" s="110"/>
      <c r="AE1120" s="110"/>
      <c r="AF1120" s="110"/>
      <c r="AG1120" s="110"/>
    </row>
    <row r="1121">
      <c r="A1121" s="110"/>
      <c r="B1121" s="127">
        <f t="shared" si="4"/>
        <v>1118</v>
      </c>
      <c r="C1121" s="399" t="s">
        <v>1443</v>
      </c>
      <c r="D1121" s="398"/>
      <c r="E1121" s="286"/>
      <c r="F1121" s="407" t="s">
        <v>1490</v>
      </c>
      <c r="G1121" s="285"/>
      <c r="H1121" s="285"/>
      <c r="I1121" s="294"/>
      <c r="J1121" s="285"/>
      <c r="K1121" s="402" t="s">
        <v>173</v>
      </c>
      <c r="L1121" s="402" t="s">
        <v>173</v>
      </c>
      <c r="M1121" s="294"/>
      <c r="N1121" s="226" t="s">
        <v>81</v>
      </c>
      <c r="O1121" s="226" t="s">
        <v>81</v>
      </c>
      <c r="P1121" s="227" t="s">
        <v>81</v>
      </c>
      <c r="Q1121" s="228" t="s">
        <v>81</v>
      </c>
      <c r="R1121" s="228" t="s">
        <v>81</v>
      </c>
      <c r="S1121" s="137"/>
      <c r="T1121" s="137"/>
      <c r="U1121" s="137"/>
      <c r="V1121" s="110"/>
      <c r="W1121" s="110"/>
      <c r="X1121" s="110"/>
      <c r="Y1121" s="110"/>
      <c r="Z1121" s="110"/>
      <c r="AA1121" s="110"/>
      <c r="AB1121" s="110"/>
      <c r="AC1121" s="110"/>
      <c r="AD1121" s="110"/>
      <c r="AE1121" s="110"/>
      <c r="AF1121" s="110"/>
      <c r="AG1121" s="110"/>
    </row>
    <row r="1122">
      <c r="A1122" s="110"/>
      <c r="B1122" s="127">
        <f t="shared" si="4"/>
        <v>1119</v>
      </c>
      <c r="C1122" s="399" t="s">
        <v>1443</v>
      </c>
      <c r="D1122" s="398"/>
      <c r="E1122" s="286"/>
      <c r="F1122" s="407" t="s">
        <v>404</v>
      </c>
      <c r="G1122" s="285"/>
      <c r="H1122" s="285"/>
      <c r="I1122" s="294"/>
      <c r="J1122" s="285"/>
      <c r="K1122" s="402" t="s">
        <v>173</v>
      </c>
      <c r="L1122" s="402" t="s">
        <v>173</v>
      </c>
      <c r="M1122" s="294"/>
      <c r="N1122" s="226" t="s">
        <v>81</v>
      </c>
      <c r="O1122" s="226" t="s">
        <v>81</v>
      </c>
      <c r="P1122" s="227" t="s">
        <v>81</v>
      </c>
      <c r="Q1122" s="228" t="s">
        <v>81</v>
      </c>
      <c r="R1122" s="228" t="s">
        <v>81</v>
      </c>
      <c r="S1122" s="137"/>
      <c r="T1122" s="137"/>
      <c r="U1122" s="137"/>
      <c r="V1122" s="110"/>
      <c r="W1122" s="110"/>
      <c r="X1122" s="110"/>
      <c r="Y1122" s="110"/>
      <c r="Z1122" s="110"/>
      <c r="AA1122" s="110"/>
      <c r="AB1122" s="110"/>
      <c r="AC1122" s="110"/>
      <c r="AD1122" s="110"/>
      <c r="AE1122" s="110"/>
      <c r="AF1122" s="110"/>
      <c r="AG1122" s="110"/>
    </row>
    <row r="1123">
      <c r="A1123" s="110"/>
      <c r="B1123" s="127">
        <f t="shared" si="4"/>
        <v>1120</v>
      </c>
      <c r="C1123" s="399" t="s">
        <v>1443</v>
      </c>
      <c r="D1123" s="398"/>
      <c r="E1123" s="286"/>
      <c r="F1123" s="407" t="s">
        <v>768</v>
      </c>
      <c r="G1123" s="285"/>
      <c r="H1123" s="285"/>
      <c r="I1123" s="294"/>
      <c r="J1123" s="285"/>
      <c r="K1123" s="402" t="s">
        <v>173</v>
      </c>
      <c r="L1123" s="402" t="s">
        <v>173</v>
      </c>
      <c r="M1123" s="294"/>
      <c r="N1123" s="226" t="s">
        <v>81</v>
      </c>
      <c r="O1123" s="226" t="s">
        <v>81</v>
      </c>
      <c r="P1123" s="227" t="s">
        <v>81</v>
      </c>
      <c r="Q1123" s="228" t="s">
        <v>81</v>
      </c>
      <c r="R1123" s="228" t="s">
        <v>81</v>
      </c>
      <c r="S1123" s="137"/>
      <c r="T1123" s="137"/>
      <c r="U1123" s="137"/>
      <c r="V1123" s="110"/>
      <c r="W1123" s="110"/>
      <c r="X1123" s="110"/>
      <c r="Y1123" s="110"/>
      <c r="Z1123" s="110"/>
      <c r="AA1123" s="110"/>
      <c r="AB1123" s="110"/>
      <c r="AC1123" s="110"/>
      <c r="AD1123" s="110"/>
      <c r="AE1123" s="110"/>
      <c r="AF1123" s="110"/>
      <c r="AG1123" s="110"/>
    </row>
    <row r="1124">
      <c r="A1124" s="110"/>
      <c r="B1124" s="127">
        <f t="shared" si="4"/>
        <v>1121</v>
      </c>
      <c r="C1124" s="399" t="s">
        <v>1443</v>
      </c>
      <c r="D1124" s="398"/>
      <c r="E1124" s="286"/>
      <c r="F1124" s="407" t="s">
        <v>1491</v>
      </c>
      <c r="G1124" s="285"/>
      <c r="H1124" s="285"/>
      <c r="I1124" s="294"/>
      <c r="J1124" s="285"/>
      <c r="K1124" s="402" t="s">
        <v>173</v>
      </c>
      <c r="L1124" s="402" t="s">
        <v>173</v>
      </c>
      <c r="M1124" s="294"/>
      <c r="N1124" s="226" t="s">
        <v>81</v>
      </c>
      <c r="O1124" s="226" t="s">
        <v>81</v>
      </c>
      <c r="P1124" s="227" t="s">
        <v>81</v>
      </c>
      <c r="Q1124" s="228" t="s">
        <v>81</v>
      </c>
      <c r="R1124" s="228" t="s">
        <v>81</v>
      </c>
      <c r="S1124" s="137"/>
      <c r="T1124" s="137"/>
      <c r="U1124" s="137"/>
      <c r="V1124" s="110"/>
      <c r="W1124" s="110"/>
      <c r="X1124" s="110"/>
      <c r="Y1124" s="110"/>
      <c r="Z1124" s="110"/>
      <c r="AA1124" s="110"/>
      <c r="AB1124" s="110"/>
      <c r="AC1124" s="110"/>
      <c r="AD1124" s="110"/>
      <c r="AE1124" s="110"/>
      <c r="AF1124" s="110"/>
      <c r="AG1124" s="110"/>
    </row>
    <row r="1125">
      <c r="A1125" s="110"/>
      <c r="B1125" s="127">
        <f t="shared" si="4"/>
        <v>1122</v>
      </c>
      <c r="C1125" s="399" t="s">
        <v>1443</v>
      </c>
      <c r="D1125" s="398"/>
      <c r="E1125" s="286"/>
      <c r="F1125" s="407" t="s">
        <v>1492</v>
      </c>
      <c r="G1125" s="285"/>
      <c r="H1125" s="285"/>
      <c r="I1125" s="294"/>
      <c r="J1125" s="285"/>
      <c r="K1125" s="402" t="s">
        <v>173</v>
      </c>
      <c r="L1125" s="402" t="s">
        <v>173</v>
      </c>
      <c r="M1125" s="294"/>
      <c r="N1125" s="226" t="s">
        <v>81</v>
      </c>
      <c r="O1125" s="226" t="s">
        <v>81</v>
      </c>
      <c r="P1125" s="227" t="s">
        <v>81</v>
      </c>
      <c r="Q1125" s="228" t="s">
        <v>81</v>
      </c>
      <c r="R1125" s="228" t="s">
        <v>81</v>
      </c>
      <c r="S1125" s="137"/>
      <c r="T1125" s="137"/>
      <c r="U1125" s="137"/>
      <c r="V1125" s="110"/>
      <c r="W1125" s="110"/>
      <c r="X1125" s="110"/>
      <c r="Y1125" s="110"/>
      <c r="Z1125" s="110"/>
      <c r="AA1125" s="110"/>
      <c r="AB1125" s="110"/>
      <c r="AC1125" s="110"/>
      <c r="AD1125" s="110"/>
      <c r="AE1125" s="110"/>
      <c r="AF1125" s="110"/>
      <c r="AG1125" s="110"/>
    </row>
    <row r="1126">
      <c r="A1126" s="110"/>
      <c r="B1126" s="127">
        <f t="shared" si="4"/>
        <v>1123</v>
      </c>
      <c r="C1126" s="444" t="s">
        <v>1443</v>
      </c>
      <c r="D1126" s="398"/>
      <c r="E1126" s="286"/>
      <c r="F1126" s="407" t="s">
        <v>1493</v>
      </c>
      <c r="G1126" s="285"/>
      <c r="H1126" s="285"/>
      <c r="I1126" s="294"/>
      <c r="J1126" s="285"/>
      <c r="K1126" s="402" t="s">
        <v>173</v>
      </c>
      <c r="L1126" s="402" t="s">
        <v>173</v>
      </c>
      <c r="M1126" s="294"/>
      <c r="N1126" s="226" t="s">
        <v>81</v>
      </c>
      <c r="O1126" s="226" t="s">
        <v>81</v>
      </c>
      <c r="P1126" s="227" t="s">
        <v>81</v>
      </c>
      <c r="Q1126" s="228" t="s">
        <v>81</v>
      </c>
      <c r="R1126" s="228" t="s">
        <v>81</v>
      </c>
      <c r="S1126" s="137"/>
      <c r="T1126" s="137"/>
      <c r="U1126" s="137"/>
      <c r="V1126" s="110"/>
      <c r="W1126" s="110"/>
      <c r="X1126" s="110"/>
      <c r="Y1126" s="110"/>
      <c r="Z1126" s="110"/>
      <c r="AA1126" s="110"/>
      <c r="AB1126" s="110"/>
      <c r="AC1126" s="110"/>
      <c r="AD1126" s="110"/>
      <c r="AE1126" s="110"/>
      <c r="AF1126" s="110"/>
      <c r="AG1126" s="110"/>
    </row>
    <row r="1127">
      <c r="A1127" s="110"/>
      <c r="B1127" s="127">
        <f t="shared" si="4"/>
        <v>1124</v>
      </c>
      <c r="C1127" s="445" t="s">
        <v>1494</v>
      </c>
      <c r="D1127" s="446" t="s">
        <v>1495</v>
      </c>
      <c r="E1127" s="366" t="s">
        <v>1496</v>
      </c>
      <c r="F1127" s="447"/>
      <c r="G1127" s="285"/>
      <c r="H1127" s="285"/>
      <c r="I1127" s="294"/>
      <c r="J1127" s="285"/>
      <c r="K1127" s="402" t="s">
        <v>1497</v>
      </c>
      <c r="L1127" s="402" t="s">
        <v>1498</v>
      </c>
      <c r="M1127" s="294"/>
      <c r="N1127" s="226" t="s">
        <v>81</v>
      </c>
      <c r="O1127" s="226" t="s">
        <v>81</v>
      </c>
      <c r="P1127" s="227" t="s">
        <v>81</v>
      </c>
      <c r="Q1127" s="228" t="s">
        <v>81</v>
      </c>
      <c r="R1127" s="228" t="s">
        <v>81</v>
      </c>
      <c r="S1127" s="137"/>
      <c r="T1127" s="137"/>
      <c r="U1127" s="137"/>
      <c r="V1127" s="110"/>
      <c r="W1127" s="110"/>
      <c r="X1127" s="110"/>
      <c r="Y1127" s="110"/>
      <c r="Z1127" s="110"/>
      <c r="AA1127" s="110"/>
      <c r="AB1127" s="110"/>
      <c r="AC1127" s="110"/>
      <c r="AD1127" s="110"/>
      <c r="AE1127" s="110"/>
      <c r="AF1127" s="110"/>
      <c r="AG1127" s="110"/>
    </row>
    <row r="1128">
      <c r="A1128" s="110"/>
      <c r="B1128" s="127">
        <f t="shared" si="4"/>
        <v>1125</v>
      </c>
      <c r="C1128" s="408" t="s">
        <v>1494</v>
      </c>
      <c r="D1128" s="325"/>
      <c r="E1128" s="304"/>
      <c r="F1128" s="407" t="s">
        <v>1499</v>
      </c>
      <c r="G1128" s="285"/>
      <c r="H1128" s="285"/>
      <c r="I1128" s="294"/>
      <c r="J1128" s="285"/>
      <c r="K1128" s="402" t="s">
        <v>1500</v>
      </c>
      <c r="L1128" s="403" t="s">
        <v>1501</v>
      </c>
      <c r="M1128" s="294"/>
      <c r="N1128" s="226" t="s">
        <v>81</v>
      </c>
      <c r="O1128" s="226" t="s">
        <v>81</v>
      </c>
      <c r="P1128" s="227" t="s">
        <v>81</v>
      </c>
      <c r="Q1128" s="228" t="s">
        <v>81</v>
      </c>
      <c r="R1128" s="228" t="s">
        <v>81</v>
      </c>
      <c r="S1128" s="137"/>
      <c r="T1128" s="137"/>
      <c r="U1128" s="137"/>
      <c r="V1128" s="110"/>
      <c r="W1128" s="110"/>
      <c r="X1128" s="110"/>
      <c r="Y1128" s="110"/>
      <c r="Z1128" s="110"/>
      <c r="AA1128" s="110"/>
      <c r="AB1128" s="110"/>
      <c r="AC1128" s="110"/>
      <c r="AD1128" s="110"/>
      <c r="AE1128" s="110"/>
      <c r="AF1128" s="110"/>
      <c r="AG1128" s="110"/>
    </row>
    <row r="1129">
      <c r="A1129" s="110"/>
      <c r="B1129" s="127">
        <f t="shared" si="4"/>
        <v>1126</v>
      </c>
      <c r="C1129" s="408" t="s">
        <v>1494</v>
      </c>
      <c r="D1129" s="325"/>
      <c r="E1129" s="304"/>
      <c r="F1129" s="407" t="s">
        <v>249</v>
      </c>
      <c r="G1129" s="285"/>
      <c r="H1129" s="285"/>
      <c r="I1129" s="294"/>
      <c r="J1129" s="285"/>
      <c r="K1129" s="402" t="s">
        <v>795</v>
      </c>
      <c r="L1129" s="403" t="s">
        <v>1502</v>
      </c>
      <c r="M1129" s="294"/>
      <c r="N1129" s="226" t="s">
        <v>81</v>
      </c>
      <c r="O1129" s="226" t="s">
        <v>81</v>
      </c>
      <c r="P1129" s="227" t="s">
        <v>81</v>
      </c>
      <c r="Q1129" s="228" t="s">
        <v>81</v>
      </c>
      <c r="R1129" s="228" t="s">
        <v>81</v>
      </c>
      <c r="S1129" s="137"/>
      <c r="T1129" s="137"/>
      <c r="U1129" s="137"/>
      <c r="V1129" s="110"/>
      <c r="W1129" s="110"/>
      <c r="X1129" s="110"/>
      <c r="Y1129" s="110"/>
      <c r="Z1129" s="110"/>
      <c r="AA1129" s="110"/>
      <c r="AB1129" s="110"/>
      <c r="AC1129" s="110"/>
      <c r="AD1129" s="110"/>
      <c r="AE1129" s="110"/>
      <c r="AF1129" s="110"/>
      <c r="AG1129" s="110"/>
    </row>
    <row r="1130">
      <c r="A1130" s="110"/>
      <c r="B1130" s="127">
        <f t="shared" si="4"/>
        <v>1127</v>
      </c>
      <c r="C1130" s="408" t="s">
        <v>1494</v>
      </c>
      <c r="D1130" s="325"/>
      <c r="E1130" s="322"/>
      <c r="F1130" s="407" t="s">
        <v>1503</v>
      </c>
      <c r="G1130" s="285"/>
      <c r="H1130" s="285"/>
      <c r="I1130" s="294"/>
      <c r="J1130" s="285"/>
      <c r="K1130" s="402" t="s">
        <v>1504</v>
      </c>
      <c r="L1130" s="403" t="s">
        <v>1505</v>
      </c>
      <c r="M1130" s="294"/>
      <c r="N1130" s="226" t="s">
        <v>81</v>
      </c>
      <c r="O1130" s="226" t="s">
        <v>81</v>
      </c>
      <c r="P1130" s="227" t="s">
        <v>81</v>
      </c>
      <c r="Q1130" s="228" t="s">
        <v>81</v>
      </c>
      <c r="R1130" s="228" t="s">
        <v>81</v>
      </c>
      <c r="S1130" s="137"/>
      <c r="T1130" s="137"/>
      <c r="U1130" s="137"/>
      <c r="V1130" s="110"/>
      <c r="W1130" s="110"/>
      <c r="X1130" s="110"/>
      <c r="Y1130" s="110"/>
      <c r="Z1130" s="110"/>
      <c r="AA1130" s="110"/>
      <c r="AB1130" s="110"/>
      <c r="AC1130" s="110"/>
      <c r="AD1130" s="110"/>
      <c r="AE1130" s="110"/>
      <c r="AF1130" s="110"/>
      <c r="AG1130" s="110"/>
    </row>
    <row r="1131">
      <c r="A1131" s="110"/>
      <c r="B1131" s="127">
        <f t="shared" si="4"/>
        <v>1128</v>
      </c>
      <c r="C1131" s="408" t="s">
        <v>1494</v>
      </c>
      <c r="D1131" s="252"/>
      <c r="E1131" s="240" t="s">
        <v>252</v>
      </c>
      <c r="F1131" s="233"/>
      <c r="G1131" s="223"/>
      <c r="H1131" s="223"/>
      <c r="I1131" s="223"/>
      <c r="J1131" s="223"/>
      <c r="K1131" s="223" t="s">
        <v>823</v>
      </c>
      <c r="L1131" s="223" t="s">
        <v>442</v>
      </c>
      <c r="M1131" s="294"/>
      <c r="N1131" s="226" t="s">
        <v>81</v>
      </c>
      <c r="O1131" s="226" t="s">
        <v>81</v>
      </c>
      <c r="P1131" s="227" t="s">
        <v>81</v>
      </c>
      <c r="Q1131" s="228" t="s">
        <v>81</v>
      </c>
      <c r="R1131" s="228" t="s">
        <v>81</v>
      </c>
      <c r="S1131" s="137"/>
      <c r="T1131" s="137"/>
      <c r="U1131" s="137"/>
      <c r="V1131" s="110"/>
      <c r="W1131" s="110"/>
      <c r="X1131" s="110"/>
      <c r="Y1131" s="110"/>
      <c r="Z1131" s="110"/>
      <c r="AA1131" s="110"/>
      <c r="AB1131" s="110"/>
      <c r="AC1131" s="110"/>
      <c r="AD1131" s="110"/>
      <c r="AE1131" s="110"/>
      <c r="AF1131" s="110"/>
      <c r="AG1131" s="110"/>
    </row>
    <row r="1132">
      <c r="A1132" s="110"/>
      <c r="B1132" s="127">
        <f t="shared" si="4"/>
        <v>1129</v>
      </c>
      <c r="C1132" s="408" t="s">
        <v>1494</v>
      </c>
      <c r="D1132" s="252"/>
      <c r="E1132" s="235" t="s">
        <v>824</v>
      </c>
      <c r="F1132" s="222" t="s">
        <v>825</v>
      </c>
      <c r="G1132" s="223"/>
      <c r="H1132" s="223"/>
      <c r="I1132" s="223"/>
      <c r="J1132" s="223"/>
      <c r="K1132" s="223" t="s">
        <v>826</v>
      </c>
      <c r="L1132" s="223" t="s">
        <v>827</v>
      </c>
      <c r="M1132" s="294"/>
      <c r="N1132" s="226" t="s">
        <v>81</v>
      </c>
      <c r="O1132" s="226" t="s">
        <v>81</v>
      </c>
      <c r="P1132" s="227" t="s">
        <v>81</v>
      </c>
      <c r="Q1132" s="228" t="s">
        <v>81</v>
      </c>
      <c r="R1132" s="228" t="s">
        <v>81</v>
      </c>
      <c r="S1132" s="137"/>
      <c r="T1132" s="137"/>
      <c r="U1132" s="137"/>
      <c r="V1132" s="110"/>
      <c r="W1132" s="110"/>
      <c r="X1132" s="110"/>
      <c r="Y1132" s="110"/>
      <c r="Z1132" s="110"/>
      <c r="AA1132" s="110"/>
      <c r="AB1132" s="110"/>
      <c r="AC1132" s="110"/>
      <c r="AD1132" s="110"/>
      <c r="AE1132" s="110"/>
      <c r="AF1132" s="110"/>
      <c r="AG1132" s="110"/>
    </row>
    <row r="1133">
      <c r="A1133" s="110"/>
      <c r="B1133" s="127">
        <f t="shared" si="4"/>
        <v>1130</v>
      </c>
      <c r="C1133" s="408" t="s">
        <v>1494</v>
      </c>
      <c r="D1133" s="252"/>
      <c r="E1133" s="275"/>
      <c r="F1133" s="222" t="s">
        <v>828</v>
      </c>
      <c r="G1133" s="223"/>
      <c r="H1133" s="223"/>
      <c r="I1133" s="223"/>
      <c r="J1133" s="223"/>
      <c r="K1133" s="223" t="s">
        <v>829</v>
      </c>
      <c r="L1133" s="223" t="s">
        <v>827</v>
      </c>
      <c r="M1133" s="294"/>
      <c r="N1133" s="226" t="s">
        <v>81</v>
      </c>
      <c r="O1133" s="226" t="s">
        <v>81</v>
      </c>
      <c r="P1133" s="227" t="s">
        <v>81</v>
      </c>
      <c r="Q1133" s="228" t="s">
        <v>81</v>
      </c>
      <c r="R1133" s="228" t="s">
        <v>81</v>
      </c>
      <c r="S1133" s="137"/>
      <c r="T1133" s="137"/>
      <c r="U1133" s="137"/>
      <c r="V1133" s="110"/>
      <c r="W1133" s="110"/>
      <c r="X1133" s="110"/>
      <c r="Y1133" s="110"/>
      <c r="Z1133" s="110"/>
      <c r="AA1133" s="110"/>
      <c r="AB1133" s="110"/>
      <c r="AC1133" s="110"/>
      <c r="AD1133" s="110"/>
      <c r="AE1133" s="110"/>
      <c r="AF1133" s="110"/>
      <c r="AG1133" s="110"/>
    </row>
    <row r="1134">
      <c r="A1134" s="110"/>
      <c r="B1134" s="127">
        <f t="shared" si="4"/>
        <v>1131</v>
      </c>
      <c r="C1134" s="408" t="s">
        <v>1494</v>
      </c>
      <c r="D1134" s="252"/>
      <c r="E1134" s="275"/>
      <c r="F1134" s="222" t="s">
        <v>830</v>
      </c>
      <c r="G1134" s="223"/>
      <c r="H1134" s="223"/>
      <c r="I1134" s="223"/>
      <c r="J1134" s="223"/>
      <c r="K1134" s="223" t="s">
        <v>831</v>
      </c>
      <c r="L1134" s="223" t="s">
        <v>832</v>
      </c>
      <c r="M1134" s="294"/>
      <c r="N1134" s="226" t="s">
        <v>81</v>
      </c>
      <c r="O1134" s="226" t="s">
        <v>81</v>
      </c>
      <c r="P1134" s="227" t="s">
        <v>81</v>
      </c>
      <c r="Q1134" s="228" t="s">
        <v>81</v>
      </c>
      <c r="R1134" s="228" t="s">
        <v>81</v>
      </c>
      <c r="S1134" s="137"/>
      <c r="T1134" s="137"/>
      <c r="U1134" s="137"/>
      <c r="V1134" s="110"/>
      <c r="W1134" s="110"/>
      <c r="X1134" s="110"/>
      <c r="Y1134" s="110"/>
      <c r="Z1134" s="110"/>
      <c r="AA1134" s="110"/>
      <c r="AB1134" s="110"/>
      <c r="AC1134" s="110"/>
      <c r="AD1134" s="110"/>
      <c r="AE1134" s="110"/>
      <c r="AF1134" s="110"/>
      <c r="AG1134" s="110"/>
    </row>
    <row r="1135">
      <c r="A1135" s="110"/>
      <c r="B1135" s="127">
        <f t="shared" si="4"/>
        <v>1132</v>
      </c>
      <c r="C1135" s="408" t="s">
        <v>1494</v>
      </c>
      <c r="D1135" s="252"/>
      <c r="E1135" s="275"/>
      <c r="F1135" s="222" t="s">
        <v>833</v>
      </c>
      <c r="G1135" s="223"/>
      <c r="H1135" s="223"/>
      <c r="I1135" s="223"/>
      <c r="J1135" s="223"/>
      <c r="K1135" s="223" t="s">
        <v>834</v>
      </c>
      <c r="L1135" s="223" t="s">
        <v>827</v>
      </c>
      <c r="M1135" s="294"/>
      <c r="N1135" s="226" t="s">
        <v>81</v>
      </c>
      <c r="O1135" s="226" t="s">
        <v>81</v>
      </c>
      <c r="P1135" s="227" t="s">
        <v>81</v>
      </c>
      <c r="Q1135" s="228" t="s">
        <v>81</v>
      </c>
      <c r="R1135" s="228" t="s">
        <v>81</v>
      </c>
      <c r="S1135" s="137"/>
      <c r="T1135" s="137"/>
      <c r="U1135" s="137"/>
      <c r="V1135" s="110"/>
      <c r="W1135" s="110"/>
      <c r="X1135" s="110"/>
      <c r="Y1135" s="110"/>
      <c r="Z1135" s="110"/>
      <c r="AA1135" s="110"/>
      <c r="AB1135" s="110"/>
      <c r="AC1135" s="110"/>
      <c r="AD1135" s="110"/>
      <c r="AE1135" s="110"/>
      <c r="AF1135" s="110"/>
      <c r="AG1135" s="110"/>
    </row>
    <row r="1136">
      <c r="A1136" s="110"/>
      <c r="B1136" s="127">
        <f t="shared" si="4"/>
        <v>1133</v>
      </c>
      <c r="C1136" s="408" t="s">
        <v>1494</v>
      </c>
      <c r="D1136" s="252"/>
      <c r="E1136" s="275"/>
      <c r="F1136" s="222" t="s">
        <v>835</v>
      </c>
      <c r="G1136" s="223"/>
      <c r="H1136" s="223"/>
      <c r="I1136" s="223"/>
      <c r="J1136" s="223"/>
      <c r="K1136" s="223" t="s">
        <v>836</v>
      </c>
      <c r="L1136" s="223" t="s">
        <v>837</v>
      </c>
      <c r="M1136" s="294"/>
      <c r="N1136" s="226" t="s">
        <v>81</v>
      </c>
      <c r="O1136" s="226" t="s">
        <v>81</v>
      </c>
      <c r="P1136" s="227" t="s">
        <v>81</v>
      </c>
      <c r="Q1136" s="228" t="s">
        <v>81</v>
      </c>
      <c r="R1136" s="228" t="s">
        <v>81</v>
      </c>
      <c r="S1136" s="137"/>
      <c r="T1136" s="137"/>
      <c r="U1136" s="137"/>
      <c r="V1136" s="110"/>
      <c r="W1136" s="110"/>
      <c r="X1136" s="110"/>
      <c r="Y1136" s="110"/>
      <c r="Z1136" s="110"/>
      <c r="AA1136" s="110"/>
      <c r="AB1136" s="110"/>
      <c r="AC1136" s="110"/>
      <c r="AD1136" s="110"/>
      <c r="AE1136" s="110"/>
      <c r="AF1136" s="110"/>
      <c r="AG1136" s="110"/>
    </row>
    <row r="1137">
      <c r="A1137" s="110"/>
      <c r="B1137" s="127">
        <f t="shared" si="4"/>
        <v>1134</v>
      </c>
      <c r="C1137" s="408" t="s">
        <v>1494</v>
      </c>
      <c r="D1137" s="252"/>
      <c r="E1137" s="427" t="s">
        <v>391</v>
      </c>
      <c r="F1137" s="407" t="s">
        <v>1499</v>
      </c>
      <c r="G1137" s="285"/>
      <c r="H1137" s="285"/>
      <c r="I1137" s="294"/>
      <c r="J1137" s="285"/>
      <c r="K1137" s="402" t="s">
        <v>1506</v>
      </c>
      <c r="L1137" s="403" t="s">
        <v>1507</v>
      </c>
      <c r="M1137" s="294"/>
      <c r="N1137" s="226" t="s">
        <v>81</v>
      </c>
      <c r="O1137" s="226" t="s">
        <v>81</v>
      </c>
      <c r="P1137" s="227" t="s">
        <v>81</v>
      </c>
      <c r="Q1137" s="228" t="s">
        <v>81</v>
      </c>
      <c r="R1137" s="228" t="s">
        <v>81</v>
      </c>
      <c r="S1137" s="137"/>
      <c r="T1137" s="137"/>
      <c r="U1137" s="137"/>
      <c r="V1137" s="110"/>
      <c r="W1137" s="110"/>
      <c r="X1137" s="110"/>
      <c r="Y1137" s="110"/>
      <c r="Z1137" s="110"/>
      <c r="AA1137" s="110"/>
      <c r="AB1137" s="110"/>
      <c r="AC1137" s="110"/>
      <c r="AD1137" s="110"/>
      <c r="AE1137" s="110"/>
      <c r="AF1137" s="110"/>
      <c r="AG1137" s="110"/>
    </row>
    <row r="1138">
      <c r="A1138" s="110"/>
      <c r="B1138" s="127">
        <f t="shared" si="4"/>
        <v>1135</v>
      </c>
      <c r="C1138" s="408" t="s">
        <v>1494</v>
      </c>
      <c r="D1138" s="252"/>
      <c r="E1138" s="286"/>
      <c r="F1138" s="407" t="s">
        <v>407</v>
      </c>
      <c r="G1138" s="285"/>
      <c r="H1138" s="285"/>
      <c r="I1138" s="294"/>
      <c r="J1138" s="285"/>
      <c r="K1138" s="402" t="s">
        <v>173</v>
      </c>
      <c r="L1138" s="402" t="s">
        <v>173</v>
      </c>
      <c r="M1138" s="294"/>
      <c r="N1138" s="226" t="s">
        <v>81</v>
      </c>
      <c r="O1138" s="226" t="s">
        <v>81</v>
      </c>
      <c r="P1138" s="227" t="s">
        <v>81</v>
      </c>
      <c r="Q1138" s="228" t="s">
        <v>81</v>
      </c>
      <c r="R1138" s="228" t="s">
        <v>81</v>
      </c>
      <c r="S1138" s="137"/>
      <c r="T1138" s="137"/>
      <c r="U1138" s="137"/>
      <c r="V1138" s="110"/>
      <c r="W1138" s="110"/>
      <c r="X1138" s="110"/>
      <c r="Y1138" s="110"/>
      <c r="Z1138" s="110"/>
      <c r="AA1138" s="110"/>
      <c r="AB1138" s="110"/>
      <c r="AC1138" s="110"/>
      <c r="AD1138" s="110"/>
      <c r="AE1138" s="110"/>
      <c r="AF1138" s="110"/>
      <c r="AG1138" s="110"/>
    </row>
    <row r="1139">
      <c r="A1139" s="110"/>
      <c r="B1139" s="127">
        <f t="shared" si="4"/>
        <v>1136</v>
      </c>
      <c r="C1139" s="408" t="s">
        <v>1494</v>
      </c>
      <c r="D1139" s="252"/>
      <c r="E1139" s="286"/>
      <c r="F1139" s="407" t="s">
        <v>1508</v>
      </c>
      <c r="G1139" s="285"/>
      <c r="H1139" s="285"/>
      <c r="I1139" s="294"/>
      <c r="J1139" s="285"/>
      <c r="K1139" s="402" t="s">
        <v>173</v>
      </c>
      <c r="L1139" s="402" t="s">
        <v>173</v>
      </c>
      <c r="M1139" s="294"/>
      <c r="N1139" s="226" t="s">
        <v>81</v>
      </c>
      <c r="O1139" s="226" t="s">
        <v>81</v>
      </c>
      <c r="P1139" s="227" t="s">
        <v>81</v>
      </c>
      <c r="Q1139" s="228" t="s">
        <v>81</v>
      </c>
      <c r="R1139" s="228" t="s">
        <v>81</v>
      </c>
      <c r="S1139" s="137"/>
      <c r="T1139" s="137"/>
      <c r="U1139" s="137"/>
      <c r="V1139" s="110"/>
      <c r="W1139" s="110"/>
      <c r="X1139" s="110"/>
      <c r="Y1139" s="110"/>
      <c r="Z1139" s="110"/>
      <c r="AA1139" s="110"/>
      <c r="AB1139" s="110"/>
      <c r="AC1139" s="110"/>
      <c r="AD1139" s="110"/>
      <c r="AE1139" s="110"/>
      <c r="AF1139" s="110"/>
      <c r="AG1139" s="110"/>
    </row>
    <row r="1140">
      <c r="A1140" s="110"/>
      <c r="B1140" s="127">
        <f t="shared" si="4"/>
        <v>1137</v>
      </c>
      <c r="C1140" s="408" t="s">
        <v>1494</v>
      </c>
      <c r="D1140" s="252"/>
      <c r="E1140" s="286"/>
      <c r="F1140" s="407" t="s">
        <v>1509</v>
      </c>
      <c r="G1140" s="285"/>
      <c r="H1140" s="285"/>
      <c r="I1140" s="294"/>
      <c r="J1140" s="285"/>
      <c r="K1140" s="402" t="s">
        <v>173</v>
      </c>
      <c r="L1140" s="402" t="s">
        <v>173</v>
      </c>
      <c r="M1140" s="294"/>
      <c r="N1140" s="226" t="s">
        <v>81</v>
      </c>
      <c r="O1140" s="226" t="s">
        <v>81</v>
      </c>
      <c r="P1140" s="227" t="s">
        <v>81</v>
      </c>
      <c r="Q1140" s="228" t="s">
        <v>81</v>
      </c>
      <c r="R1140" s="228" t="s">
        <v>81</v>
      </c>
      <c r="S1140" s="137"/>
      <c r="T1140" s="137"/>
      <c r="U1140" s="137"/>
      <c r="V1140" s="110"/>
      <c r="W1140" s="110"/>
      <c r="X1140" s="110"/>
      <c r="Y1140" s="110"/>
      <c r="Z1140" s="110"/>
      <c r="AA1140" s="110"/>
      <c r="AB1140" s="110"/>
      <c r="AC1140" s="110"/>
      <c r="AD1140" s="110"/>
      <c r="AE1140" s="110"/>
      <c r="AF1140" s="110"/>
      <c r="AG1140" s="110"/>
    </row>
    <row r="1141">
      <c r="A1141" s="110"/>
      <c r="B1141" s="127">
        <f t="shared" si="4"/>
        <v>1138</v>
      </c>
      <c r="C1141" s="408" t="s">
        <v>1494</v>
      </c>
      <c r="D1141" s="252"/>
      <c r="E1141" s="286"/>
      <c r="F1141" s="407" t="s">
        <v>78</v>
      </c>
      <c r="G1141" s="285"/>
      <c r="H1141" s="285"/>
      <c r="I1141" s="294"/>
      <c r="J1141" s="285"/>
      <c r="K1141" s="402" t="s">
        <v>173</v>
      </c>
      <c r="L1141" s="402" t="s">
        <v>173</v>
      </c>
      <c r="M1141" s="294"/>
      <c r="N1141" s="226" t="s">
        <v>81</v>
      </c>
      <c r="O1141" s="226" t="s">
        <v>81</v>
      </c>
      <c r="P1141" s="227" t="s">
        <v>81</v>
      </c>
      <c r="Q1141" s="228" t="s">
        <v>81</v>
      </c>
      <c r="R1141" s="228" t="s">
        <v>81</v>
      </c>
      <c r="S1141" s="137"/>
      <c r="T1141" s="137"/>
      <c r="U1141" s="137"/>
      <c r="V1141" s="110"/>
      <c r="W1141" s="110"/>
      <c r="X1141" s="110"/>
      <c r="Y1141" s="110"/>
      <c r="Z1141" s="110"/>
      <c r="AA1141" s="110"/>
      <c r="AB1141" s="110"/>
      <c r="AC1141" s="110"/>
      <c r="AD1141" s="110"/>
      <c r="AE1141" s="110"/>
      <c r="AF1141" s="110"/>
      <c r="AG1141" s="110"/>
    </row>
    <row r="1142">
      <c r="A1142" s="110"/>
      <c r="B1142" s="127">
        <f t="shared" si="4"/>
        <v>1139</v>
      </c>
      <c r="C1142" s="408" t="s">
        <v>1494</v>
      </c>
      <c r="D1142" s="252"/>
      <c r="E1142" s="286"/>
      <c r="F1142" s="407" t="s">
        <v>1510</v>
      </c>
      <c r="G1142" s="285"/>
      <c r="H1142" s="285"/>
      <c r="I1142" s="294"/>
      <c r="J1142" s="285"/>
      <c r="K1142" s="402" t="s">
        <v>173</v>
      </c>
      <c r="L1142" s="402" t="s">
        <v>173</v>
      </c>
      <c r="M1142" s="294"/>
      <c r="N1142" s="226" t="s">
        <v>81</v>
      </c>
      <c r="O1142" s="226" t="s">
        <v>81</v>
      </c>
      <c r="P1142" s="227" t="s">
        <v>81</v>
      </c>
      <c r="Q1142" s="228" t="s">
        <v>81</v>
      </c>
      <c r="R1142" s="228" t="s">
        <v>81</v>
      </c>
      <c r="S1142" s="137"/>
      <c r="T1142" s="137"/>
      <c r="U1142" s="137"/>
      <c r="V1142" s="110"/>
      <c r="W1142" s="110"/>
      <c r="X1142" s="110"/>
      <c r="Y1142" s="110"/>
      <c r="Z1142" s="110"/>
      <c r="AA1142" s="110"/>
      <c r="AB1142" s="110"/>
      <c r="AC1142" s="110"/>
      <c r="AD1142" s="110"/>
      <c r="AE1142" s="110"/>
      <c r="AF1142" s="110"/>
      <c r="AG1142" s="110"/>
    </row>
    <row r="1143">
      <c r="A1143" s="110"/>
      <c r="B1143" s="127">
        <f t="shared" si="4"/>
        <v>1140</v>
      </c>
      <c r="C1143" s="408" t="s">
        <v>1494</v>
      </c>
      <c r="D1143" s="252"/>
      <c r="E1143" s="286"/>
      <c r="F1143" s="407" t="s">
        <v>1493</v>
      </c>
      <c r="G1143" s="285"/>
      <c r="H1143" s="285"/>
      <c r="I1143" s="294"/>
      <c r="J1143" s="285"/>
      <c r="K1143" s="402" t="s">
        <v>173</v>
      </c>
      <c r="L1143" s="402" t="s">
        <v>173</v>
      </c>
      <c r="M1143" s="294"/>
      <c r="N1143" s="226" t="s">
        <v>81</v>
      </c>
      <c r="O1143" s="226" t="s">
        <v>81</v>
      </c>
      <c r="P1143" s="227" t="s">
        <v>81</v>
      </c>
      <c r="Q1143" s="228" t="s">
        <v>81</v>
      </c>
      <c r="R1143" s="228" t="s">
        <v>81</v>
      </c>
      <c r="S1143" s="137"/>
      <c r="T1143" s="137"/>
      <c r="U1143" s="137"/>
      <c r="V1143" s="110"/>
      <c r="W1143" s="110"/>
      <c r="X1143" s="110"/>
      <c r="Y1143" s="110"/>
      <c r="Z1143" s="110"/>
      <c r="AA1143" s="110"/>
      <c r="AB1143" s="110"/>
      <c r="AC1143" s="110"/>
      <c r="AD1143" s="110"/>
      <c r="AE1143" s="110"/>
      <c r="AF1143" s="110"/>
      <c r="AG1143" s="110"/>
    </row>
    <row r="1144">
      <c r="A1144" s="110"/>
      <c r="B1144" s="127">
        <f t="shared" si="4"/>
        <v>1141</v>
      </c>
      <c r="C1144" s="408" t="s">
        <v>1494</v>
      </c>
      <c r="D1144" s="252"/>
      <c r="E1144" s="286"/>
      <c r="F1144" s="407" t="s">
        <v>1511</v>
      </c>
      <c r="G1144" s="285"/>
      <c r="H1144" s="285"/>
      <c r="I1144" s="294"/>
      <c r="J1144" s="285"/>
      <c r="K1144" s="402" t="s">
        <v>173</v>
      </c>
      <c r="L1144" s="402" t="s">
        <v>173</v>
      </c>
      <c r="M1144" s="294"/>
      <c r="N1144" s="226" t="s">
        <v>81</v>
      </c>
      <c r="O1144" s="226" t="s">
        <v>81</v>
      </c>
      <c r="P1144" s="227" t="s">
        <v>81</v>
      </c>
      <c r="Q1144" s="228" t="s">
        <v>81</v>
      </c>
      <c r="R1144" s="228" t="s">
        <v>81</v>
      </c>
      <c r="S1144" s="137"/>
      <c r="T1144" s="137"/>
      <c r="U1144" s="137"/>
      <c r="V1144" s="110"/>
      <c r="W1144" s="110"/>
      <c r="X1144" s="110"/>
      <c r="Y1144" s="110"/>
      <c r="Z1144" s="110"/>
      <c r="AA1144" s="110"/>
      <c r="AB1144" s="110"/>
      <c r="AC1144" s="110"/>
      <c r="AD1144" s="110"/>
      <c r="AE1144" s="110"/>
      <c r="AF1144" s="110"/>
      <c r="AG1144" s="110"/>
    </row>
    <row r="1145">
      <c r="A1145" s="110"/>
      <c r="B1145" s="127">
        <f t="shared" si="4"/>
        <v>1142</v>
      </c>
      <c r="C1145" s="408" t="s">
        <v>1494</v>
      </c>
      <c r="D1145" s="252"/>
      <c r="E1145" s="286"/>
      <c r="F1145" s="407" t="s">
        <v>1512</v>
      </c>
      <c r="G1145" s="285"/>
      <c r="H1145" s="285"/>
      <c r="I1145" s="294"/>
      <c r="J1145" s="285"/>
      <c r="K1145" s="402" t="s">
        <v>173</v>
      </c>
      <c r="L1145" s="402" t="s">
        <v>173</v>
      </c>
      <c r="M1145" s="294"/>
      <c r="N1145" s="226" t="s">
        <v>81</v>
      </c>
      <c r="O1145" s="226" t="s">
        <v>81</v>
      </c>
      <c r="P1145" s="227" t="s">
        <v>81</v>
      </c>
      <c r="Q1145" s="228" t="s">
        <v>81</v>
      </c>
      <c r="R1145" s="228" t="s">
        <v>81</v>
      </c>
      <c r="S1145" s="137"/>
      <c r="T1145" s="137"/>
      <c r="U1145" s="137"/>
      <c r="V1145" s="110"/>
      <c r="W1145" s="110"/>
      <c r="X1145" s="110"/>
      <c r="Y1145" s="110"/>
      <c r="Z1145" s="110"/>
      <c r="AA1145" s="110"/>
      <c r="AB1145" s="110"/>
      <c r="AC1145" s="110"/>
      <c r="AD1145" s="110"/>
      <c r="AE1145" s="110"/>
      <c r="AF1145" s="110"/>
      <c r="AG1145" s="110"/>
    </row>
    <row r="1146">
      <c r="A1146" s="110"/>
      <c r="B1146" s="127">
        <f t="shared" si="4"/>
        <v>1143</v>
      </c>
      <c r="C1146" s="408" t="s">
        <v>1494</v>
      </c>
      <c r="D1146" s="252"/>
      <c r="E1146" s="412"/>
      <c r="F1146" s="407" t="s">
        <v>244</v>
      </c>
      <c r="G1146" s="285"/>
      <c r="H1146" s="285"/>
      <c r="I1146" s="294"/>
      <c r="J1146" s="285"/>
      <c r="K1146" s="402" t="s">
        <v>173</v>
      </c>
      <c r="L1146" s="402" t="s">
        <v>173</v>
      </c>
      <c r="M1146" s="294"/>
      <c r="N1146" s="226" t="s">
        <v>81</v>
      </c>
      <c r="O1146" s="226" t="s">
        <v>81</v>
      </c>
      <c r="P1146" s="227" t="s">
        <v>81</v>
      </c>
      <c r="Q1146" s="228" t="s">
        <v>81</v>
      </c>
      <c r="R1146" s="228" t="s">
        <v>81</v>
      </c>
      <c r="S1146" s="137"/>
      <c r="T1146" s="137"/>
      <c r="U1146" s="137"/>
      <c r="V1146" s="110"/>
      <c r="W1146" s="110"/>
      <c r="X1146" s="110"/>
      <c r="Y1146" s="110"/>
      <c r="Z1146" s="110"/>
      <c r="AA1146" s="110"/>
      <c r="AB1146" s="110"/>
      <c r="AC1146" s="110"/>
      <c r="AD1146" s="110"/>
      <c r="AE1146" s="110"/>
      <c r="AF1146" s="110"/>
      <c r="AG1146" s="110"/>
    </row>
    <row r="1147">
      <c r="A1147" s="110"/>
      <c r="B1147" s="127">
        <f t="shared" si="4"/>
        <v>1144</v>
      </c>
      <c r="C1147" s="408" t="s">
        <v>1494</v>
      </c>
      <c r="D1147" s="252"/>
      <c r="E1147" s="443" t="s">
        <v>1513</v>
      </c>
      <c r="F1147" s="285"/>
      <c r="G1147" s="285"/>
      <c r="H1147" s="285"/>
      <c r="I1147" s="294"/>
      <c r="J1147" s="285"/>
      <c r="K1147" s="402" t="s">
        <v>1514</v>
      </c>
      <c r="L1147" s="402" t="s">
        <v>1515</v>
      </c>
      <c r="M1147" s="294"/>
      <c r="N1147" s="226" t="s">
        <v>81</v>
      </c>
      <c r="O1147" s="226" t="s">
        <v>81</v>
      </c>
      <c r="P1147" s="227" t="s">
        <v>81</v>
      </c>
      <c r="Q1147" s="228" t="s">
        <v>81</v>
      </c>
      <c r="R1147" s="228" t="s">
        <v>81</v>
      </c>
      <c r="S1147" s="137"/>
      <c r="T1147" s="137"/>
      <c r="U1147" s="137"/>
      <c r="V1147" s="110"/>
      <c r="W1147" s="110"/>
      <c r="X1147" s="110"/>
      <c r="Y1147" s="110"/>
      <c r="Z1147" s="110"/>
      <c r="AA1147" s="110"/>
      <c r="AB1147" s="110"/>
      <c r="AC1147" s="110"/>
      <c r="AD1147" s="110"/>
      <c r="AE1147" s="110"/>
      <c r="AF1147" s="110"/>
      <c r="AG1147" s="110"/>
    </row>
    <row r="1148">
      <c r="A1148" s="110"/>
      <c r="B1148" s="127">
        <f t="shared" si="4"/>
        <v>1145</v>
      </c>
      <c r="C1148" s="408" t="s">
        <v>1494</v>
      </c>
      <c r="D1148" s="252"/>
      <c r="E1148" s="400" t="s">
        <v>1352</v>
      </c>
      <c r="F1148" s="285"/>
      <c r="G1148" s="285"/>
      <c r="H1148" s="285"/>
      <c r="I1148" s="294"/>
      <c r="J1148" s="285"/>
      <c r="K1148" s="402" t="s">
        <v>1516</v>
      </c>
      <c r="L1148" s="403" t="s">
        <v>1517</v>
      </c>
      <c r="M1148" s="294"/>
      <c r="N1148" s="226" t="s">
        <v>81</v>
      </c>
      <c r="O1148" s="226" t="s">
        <v>81</v>
      </c>
      <c r="P1148" s="227" t="s">
        <v>81</v>
      </c>
      <c r="Q1148" s="228" t="s">
        <v>81</v>
      </c>
      <c r="R1148" s="228" t="s">
        <v>81</v>
      </c>
      <c r="S1148" s="137"/>
      <c r="T1148" s="137"/>
      <c r="U1148" s="137"/>
      <c r="V1148" s="110"/>
      <c r="W1148" s="110"/>
      <c r="X1148" s="110"/>
      <c r="Y1148" s="110"/>
      <c r="Z1148" s="110"/>
      <c r="AA1148" s="110"/>
      <c r="AB1148" s="110"/>
      <c r="AC1148" s="110"/>
      <c r="AD1148" s="110"/>
      <c r="AE1148" s="110"/>
      <c r="AF1148" s="110"/>
      <c r="AG1148" s="110"/>
    </row>
    <row r="1149">
      <c r="A1149" s="110"/>
      <c r="B1149" s="127">
        <f t="shared" si="4"/>
        <v>1146</v>
      </c>
      <c r="C1149" s="408" t="s">
        <v>1494</v>
      </c>
      <c r="D1149" s="252"/>
      <c r="E1149" s="427" t="s">
        <v>1518</v>
      </c>
      <c r="F1149" s="447"/>
      <c r="G1149" s="285"/>
      <c r="H1149" s="285"/>
      <c r="I1149" s="294"/>
      <c r="J1149" s="285"/>
      <c r="K1149" s="402" t="s">
        <v>1519</v>
      </c>
      <c r="L1149" s="403" t="s">
        <v>1520</v>
      </c>
      <c r="M1149" s="294"/>
      <c r="N1149" s="226" t="s">
        <v>81</v>
      </c>
      <c r="O1149" s="226" t="s">
        <v>81</v>
      </c>
      <c r="P1149" s="227" t="s">
        <v>81</v>
      </c>
      <c r="Q1149" s="228" t="s">
        <v>81</v>
      </c>
      <c r="R1149" s="228" t="s">
        <v>81</v>
      </c>
      <c r="S1149" s="137"/>
      <c r="T1149" s="137"/>
      <c r="U1149" s="137"/>
      <c r="V1149" s="110"/>
      <c r="W1149" s="110"/>
      <c r="X1149" s="110"/>
      <c r="Y1149" s="110"/>
      <c r="Z1149" s="110"/>
      <c r="AA1149" s="110"/>
      <c r="AB1149" s="110"/>
      <c r="AC1149" s="110"/>
      <c r="AD1149" s="110"/>
      <c r="AE1149" s="110"/>
      <c r="AF1149" s="110"/>
      <c r="AG1149" s="110"/>
    </row>
    <row r="1150">
      <c r="A1150" s="110"/>
      <c r="B1150" s="127">
        <f t="shared" si="4"/>
        <v>1147</v>
      </c>
      <c r="C1150" s="408" t="s">
        <v>1494</v>
      </c>
      <c r="D1150" s="252"/>
      <c r="E1150" s="286"/>
      <c r="F1150" s="448" t="s">
        <v>1521</v>
      </c>
      <c r="G1150" s="401" t="s">
        <v>1499</v>
      </c>
      <c r="H1150" s="285"/>
      <c r="I1150" s="294"/>
      <c r="J1150" s="285"/>
      <c r="K1150" s="402" t="s">
        <v>1500</v>
      </c>
      <c r="L1150" s="403" t="s">
        <v>1501</v>
      </c>
      <c r="M1150" s="294"/>
      <c r="N1150" s="226" t="s">
        <v>81</v>
      </c>
      <c r="O1150" s="226" t="s">
        <v>81</v>
      </c>
      <c r="P1150" s="227" t="s">
        <v>81</v>
      </c>
      <c r="Q1150" s="228" t="s">
        <v>81</v>
      </c>
      <c r="R1150" s="228" t="s">
        <v>81</v>
      </c>
      <c r="S1150" s="137"/>
      <c r="T1150" s="137"/>
      <c r="U1150" s="137"/>
      <c r="V1150" s="110"/>
      <c r="W1150" s="110"/>
      <c r="X1150" s="110"/>
      <c r="Y1150" s="110"/>
      <c r="Z1150" s="110"/>
      <c r="AA1150" s="110"/>
      <c r="AB1150" s="110"/>
      <c r="AC1150" s="110"/>
      <c r="AD1150" s="110"/>
      <c r="AE1150" s="110"/>
      <c r="AF1150" s="110"/>
      <c r="AG1150" s="110"/>
    </row>
    <row r="1151">
      <c r="A1151" s="110"/>
      <c r="B1151" s="127">
        <f t="shared" si="4"/>
        <v>1148</v>
      </c>
      <c r="C1151" s="408" t="s">
        <v>1494</v>
      </c>
      <c r="D1151" s="252"/>
      <c r="E1151" s="286"/>
      <c r="F1151" s="447"/>
      <c r="G1151" s="401" t="s">
        <v>407</v>
      </c>
      <c r="H1151" s="401" t="s">
        <v>208</v>
      </c>
      <c r="I1151" s="294"/>
      <c r="J1151" s="285"/>
      <c r="K1151" s="402" t="s">
        <v>1522</v>
      </c>
      <c r="L1151" s="403" t="s">
        <v>156</v>
      </c>
      <c r="M1151" s="294"/>
      <c r="N1151" s="226" t="s">
        <v>81</v>
      </c>
      <c r="O1151" s="226" t="s">
        <v>81</v>
      </c>
      <c r="P1151" s="227" t="s">
        <v>81</v>
      </c>
      <c r="Q1151" s="228" t="s">
        <v>81</v>
      </c>
      <c r="R1151" s="228" t="s">
        <v>81</v>
      </c>
      <c r="S1151" s="137"/>
      <c r="T1151" s="137"/>
      <c r="U1151" s="137"/>
      <c r="V1151" s="110"/>
      <c r="W1151" s="110"/>
      <c r="X1151" s="110"/>
      <c r="Y1151" s="110"/>
      <c r="Z1151" s="110"/>
      <c r="AA1151" s="110"/>
      <c r="AB1151" s="110"/>
      <c r="AC1151" s="110"/>
      <c r="AD1151" s="110"/>
      <c r="AE1151" s="110"/>
      <c r="AF1151" s="110"/>
      <c r="AG1151" s="110"/>
    </row>
    <row r="1152">
      <c r="A1152" s="110"/>
      <c r="B1152" s="127">
        <f t="shared" si="4"/>
        <v>1149</v>
      </c>
      <c r="C1152" s="408" t="s">
        <v>1494</v>
      </c>
      <c r="D1152" s="252"/>
      <c r="E1152" s="286"/>
      <c r="F1152" s="447"/>
      <c r="G1152" s="285"/>
      <c r="H1152" s="401" t="s">
        <v>354</v>
      </c>
      <c r="I1152" s="294"/>
      <c r="J1152" s="285"/>
      <c r="K1152" s="402" t="s">
        <v>1523</v>
      </c>
      <c r="L1152" s="403" t="s">
        <v>1524</v>
      </c>
      <c r="M1152" s="294"/>
      <c r="N1152" s="226" t="s">
        <v>81</v>
      </c>
      <c r="O1152" s="226" t="s">
        <v>81</v>
      </c>
      <c r="P1152" s="227" t="s">
        <v>81</v>
      </c>
      <c r="Q1152" s="228" t="s">
        <v>81</v>
      </c>
      <c r="R1152" s="228" t="s">
        <v>81</v>
      </c>
      <c r="S1152" s="137"/>
      <c r="T1152" s="137"/>
      <c r="U1152" s="137"/>
      <c r="V1152" s="110"/>
      <c r="W1152" s="110"/>
      <c r="X1152" s="110"/>
      <c r="Y1152" s="110"/>
      <c r="Z1152" s="110"/>
      <c r="AA1152" s="110"/>
      <c r="AB1152" s="110"/>
      <c r="AC1152" s="110"/>
      <c r="AD1152" s="110"/>
      <c r="AE1152" s="110"/>
      <c r="AF1152" s="110"/>
      <c r="AG1152" s="110"/>
    </row>
    <row r="1153">
      <c r="A1153" s="110"/>
      <c r="B1153" s="127">
        <f t="shared" si="4"/>
        <v>1150</v>
      </c>
      <c r="C1153" s="408" t="s">
        <v>1494</v>
      </c>
      <c r="D1153" s="354"/>
      <c r="E1153" s="286"/>
      <c r="F1153" s="447"/>
      <c r="G1153" s="401" t="s">
        <v>1525</v>
      </c>
      <c r="H1153" s="285"/>
      <c r="I1153" s="294"/>
      <c r="J1153" s="285"/>
      <c r="K1153" s="402" t="s">
        <v>1526</v>
      </c>
      <c r="L1153" s="403" t="s">
        <v>1527</v>
      </c>
      <c r="M1153" s="294"/>
      <c r="N1153" s="226" t="s">
        <v>81</v>
      </c>
      <c r="O1153" s="226" t="s">
        <v>81</v>
      </c>
      <c r="P1153" s="227" t="s">
        <v>81</v>
      </c>
      <c r="Q1153" s="228" t="s">
        <v>81</v>
      </c>
      <c r="R1153" s="228" t="s">
        <v>81</v>
      </c>
      <c r="S1153" s="137"/>
      <c r="T1153" s="137"/>
      <c r="U1153" s="137"/>
      <c r="V1153" s="110"/>
      <c r="W1153" s="110"/>
      <c r="X1153" s="110"/>
      <c r="Y1153" s="110"/>
      <c r="Z1153" s="110"/>
      <c r="AA1153" s="110"/>
      <c r="AB1153" s="110"/>
      <c r="AC1153" s="110"/>
      <c r="AD1153" s="110"/>
      <c r="AE1153" s="110"/>
      <c r="AF1153" s="110"/>
      <c r="AG1153" s="110"/>
    </row>
    <row r="1154">
      <c r="A1154" s="110"/>
      <c r="B1154" s="127">
        <f t="shared" si="4"/>
        <v>1151</v>
      </c>
      <c r="C1154" s="399" t="s">
        <v>1494</v>
      </c>
      <c r="D1154" s="449" t="s">
        <v>1528</v>
      </c>
      <c r="E1154" s="366" t="s">
        <v>1529</v>
      </c>
      <c r="F1154" s="407" t="s">
        <v>1530</v>
      </c>
      <c r="G1154" s="401" t="s">
        <v>1531</v>
      </c>
      <c r="H1154" s="285"/>
      <c r="I1154" s="294"/>
      <c r="J1154" s="285"/>
      <c r="K1154" s="402" t="s">
        <v>1532</v>
      </c>
      <c r="L1154" s="403" t="s">
        <v>156</v>
      </c>
      <c r="M1154" s="294"/>
      <c r="N1154" s="226" t="s">
        <v>81</v>
      </c>
      <c r="O1154" s="226" t="s">
        <v>81</v>
      </c>
      <c r="P1154" s="227" t="s">
        <v>81</v>
      </c>
      <c r="Q1154" s="228" t="s">
        <v>81</v>
      </c>
      <c r="R1154" s="228" t="s">
        <v>81</v>
      </c>
      <c r="S1154" s="137"/>
      <c r="T1154" s="137"/>
      <c r="U1154" s="137"/>
      <c r="V1154" s="110"/>
      <c r="W1154" s="110"/>
      <c r="X1154" s="110"/>
      <c r="Y1154" s="110"/>
      <c r="Z1154" s="110"/>
      <c r="AA1154" s="110"/>
      <c r="AB1154" s="110"/>
      <c r="AC1154" s="110"/>
      <c r="AD1154" s="110"/>
      <c r="AE1154" s="110"/>
      <c r="AF1154" s="110"/>
      <c r="AG1154" s="110"/>
    </row>
    <row r="1155">
      <c r="A1155" s="110"/>
      <c r="B1155" s="127">
        <f t="shared" si="4"/>
        <v>1152</v>
      </c>
      <c r="C1155" s="399" t="s">
        <v>1494</v>
      </c>
      <c r="D1155" s="450"/>
      <c r="E1155" s="304"/>
      <c r="F1155" s="447"/>
      <c r="G1155" s="401" t="s">
        <v>1533</v>
      </c>
      <c r="H1155" s="285"/>
      <c r="I1155" s="294"/>
      <c r="J1155" s="285"/>
      <c r="K1155" s="402" t="s">
        <v>1534</v>
      </c>
      <c r="L1155" s="403" t="s">
        <v>557</v>
      </c>
      <c r="M1155" s="294"/>
      <c r="N1155" s="226" t="s">
        <v>81</v>
      </c>
      <c r="O1155" s="226" t="s">
        <v>81</v>
      </c>
      <c r="P1155" s="227" t="s">
        <v>81</v>
      </c>
      <c r="Q1155" s="228" t="s">
        <v>81</v>
      </c>
      <c r="R1155" s="228" t="s">
        <v>81</v>
      </c>
      <c r="S1155" s="137"/>
      <c r="T1155" s="137"/>
      <c r="U1155" s="137"/>
      <c r="V1155" s="110"/>
      <c r="W1155" s="110"/>
      <c r="X1155" s="110"/>
      <c r="Y1155" s="110"/>
      <c r="Z1155" s="110"/>
      <c r="AA1155" s="110"/>
      <c r="AB1155" s="110"/>
      <c r="AC1155" s="110"/>
      <c r="AD1155" s="110"/>
      <c r="AE1155" s="110"/>
      <c r="AF1155" s="110"/>
      <c r="AG1155" s="110"/>
    </row>
    <row r="1156">
      <c r="A1156" s="110"/>
      <c r="B1156" s="127">
        <f t="shared" si="4"/>
        <v>1153</v>
      </c>
      <c r="C1156" s="399" t="s">
        <v>1494</v>
      </c>
      <c r="D1156" s="450"/>
      <c r="E1156" s="304"/>
      <c r="F1156" s="407" t="s">
        <v>1452</v>
      </c>
      <c r="G1156" s="285"/>
      <c r="H1156" s="285"/>
      <c r="I1156" s="294"/>
      <c r="J1156" s="285"/>
      <c r="K1156" s="402" t="s">
        <v>1535</v>
      </c>
      <c r="L1156" s="403" t="s">
        <v>1536</v>
      </c>
      <c r="M1156" s="294"/>
      <c r="N1156" s="226" t="s">
        <v>81</v>
      </c>
      <c r="O1156" s="226" t="s">
        <v>81</v>
      </c>
      <c r="P1156" s="227" t="s">
        <v>81</v>
      </c>
      <c r="Q1156" s="228" t="s">
        <v>81</v>
      </c>
      <c r="R1156" s="228" t="s">
        <v>81</v>
      </c>
      <c r="S1156" s="137"/>
      <c r="T1156" s="137"/>
      <c r="U1156" s="137"/>
      <c r="V1156" s="110"/>
      <c r="W1156" s="110"/>
      <c r="X1156" s="110"/>
      <c r="Y1156" s="110"/>
      <c r="Z1156" s="110"/>
      <c r="AA1156" s="110"/>
      <c r="AB1156" s="110"/>
      <c r="AC1156" s="110"/>
      <c r="AD1156" s="110"/>
      <c r="AE1156" s="110"/>
      <c r="AF1156" s="110"/>
      <c r="AG1156" s="110"/>
    </row>
    <row r="1157">
      <c r="A1157" s="110"/>
      <c r="B1157" s="127">
        <f t="shared" si="4"/>
        <v>1154</v>
      </c>
      <c r="C1157" s="399" t="s">
        <v>1494</v>
      </c>
      <c r="D1157" s="450"/>
      <c r="E1157" s="304"/>
      <c r="F1157" s="427" t="s">
        <v>1525</v>
      </c>
      <c r="G1157" s="285"/>
      <c r="H1157" s="285"/>
      <c r="I1157" s="294"/>
      <c r="J1157" s="285"/>
      <c r="K1157" s="402" t="s">
        <v>1526</v>
      </c>
      <c r="L1157" s="403" t="s">
        <v>1537</v>
      </c>
      <c r="M1157" s="294"/>
      <c r="N1157" s="226" t="s">
        <v>81</v>
      </c>
      <c r="O1157" s="226" t="s">
        <v>81</v>
      </c>
      <c r="P1157" s="227" t="s">
        <v>81</v>
      </c>
      <c r="Q1157" s="228" t="s">
        <v>81</v>
      </c>
      <c r="R1157" s="228" t="s">
        <v>81</v>
      </c>
      <c r="S1157" s="137"/>
      <c r="T1157" s="137"/>
      <c r="U1157" s="137"/>
      <c r="V1157" s="110"/>
      <c r="W1157" s="110"/>
      <c r="X1157" s="110"/>
      <c r="Y1157" s="110"/>
      <c r="Z1157" s="110"/>
      <c r="AA1157" s="110"/>
      <c r="AB1157" s="110"/>
      <c r="AC1157" s="110"/>
      <c r="AD1157" s="110"/>
      <c r="AE1157" s="110"/>
      <c r="AF1157" s="110"/>
      <c r="AG1157" s="110"/>
    </row>
    <row r="1158">
      <c r="A1158" s="110"/>
      <c r="B1158" s="127">
        <f t="shared" si="4"/>
        <v>1155</v>
      </c>
      <c r="C1158" s="399" t="s">
        <v>1494</v>
      </c>
      <c r="D1158" s="450"/>
      <c r="E1158" s="311" t="s">
        <v>1538</v>
      </c>
      <c r="F1158" s="366" t="s">
        <v>1539</v>
      </c>
      <c r="G1158" s="447"/>
      <c r="H1158" s="285"/>
      <c r="I1158" s="294"/>
      <c r="J1158" s="285"/>
      <c r="K1158" s="402" t="s">
        <v>1540</v>
      </c>
      <c r="L1158" s="403" t="s">
        <v>1541</v>
      </c>
      <c r="M1158" s="294"/>
      <c r="N1158" s="226" t="s">
        <v>81</v>
      </c>
      <c r="O1158" s="226" t="s">
        <v>81</v>
      </c>
      <c r="P1158" s="227" t="s">
        <v>81</v>
      </c>
      <c r="Q1158" s="228" t="s">
        <v>81</v>
      </c>
      <c r="R1158" s="228" t="s">
        <v>81</v>
      </c>
      <c r="S1158" s="137"/>
      <c r="T1158" s="137"/>
      <c r="U1158" s="137"/>
      <c r="V1158" s="110"/>
      <c r="W1158" s="110"/>
      <c r="X1158" s="110"/>
      <c r="Y1158" s="110"/>
      <c r="Z1158" s="110"/>
      <c r="AA1158" s="110"/>
      <c r="AB1158" s="110"/>
      <c r="AC1158" s="110"/>
      <c r="AD1158" s="110"/>
      <c r="AE1158" s="110"/>
      <c r="AF1158" s="110"/>
      <c r="AG1158" s="110"/>
    </row>
    <row r="1159">
      <c r="A1159" s="110"/>
      <c r="B1159" s="127">
        <f t="shared" si="4"/>
        <v>1156</v>
      </c>
      <c r="C1159" s="399" t="s">
        <v>1494</v>
      </c>
      <c r="D1159" s="450"/>
      <c r="E1159" s="306"/>
      <c r="F1159" s="355"/>
      <c r="G1159" s="407" t="s">
        <v>1542</v>
      </c>
      <c r="H1159" s="401" t="s">
        <v>1531</v>
      </c>
      <c r="I1159" s="294"/>
      <c r="J1159" s="285"/>
      <c r="K1159" s="402" t="s">
        <v>1532</v>
      </c>
      <c r="L1159" s="403" t="s">
        <v>156</v>
      </c>
      <c r="M1159" s="294"/>
      <c r="N1159" s="226" t="s">
        <v>81</v>
      </c>
      <c r="O1159" s="226" t="s">
        <v>81</v>
      </c>
      <c r="P1159" s="227" t="s">
        <v>81</v>
      </c>
      <c r="Q1159" s="228" t="s">
        <v>81</v>
      </c>
      <c r="R1159" s="228" t="s">
        <v>81</v>
      </c>
      <c r="S1159" s="137"/>
      <c r="T1159" s="137"/>
      <c r="U1159" s="137"/>
      <c r="V1159" s="110"/>
      <c r="W1159" s="110"/>
      <c r="X1159" s="110"/>
      <c r="Y1159" s="110"/>
      <c r="Z1159" s="110"/>
      <c r="AA1159" s="110"/>
      <c r="AB1159" s="110"/>
      <c r="AC1159" s="110"/>
      <c r="AD1159" s="110"/>
      <c r="AE1159" s="110"/>
      <c r="AF1159" s="110"/>
      <c r="AG1159" s="110"/>
    </row>
    <row r="1160">
      <c r="A1160" s="110"/>
      <c r="B1160" s="127">
        <f t="shared" si="4"/>
        <v>1157</v>
      </c>
      <c r="C1160" s="399" t="s">
        <v>1494</v>
      </c>
      <c r="D1160" s="450"/>
      <c r="E1160" s="306"/>
      <c r="F1160" s="355"/>
      <c r="G1160" s="407"/>
      <c r="H1160" s="401" t="s">
        <v>1533</v>
      </c>
      <c r="I1160" s="294"/>
      <c r="J1160" s="285"/>
      <c r="K1160" s="402" t="s">
        <v>1543</v>
      </c>
      <c r="L1160" s="403" t="s">
        <v>557</v>
      </c>
      <c r="M1160" s="294"/>
      <c r="N1160" s="226" t="s">
        <v>81</v>
      </c>
      <c r="O1160" s="226" t="s">
        <v>81</v>
      </c>
      <c r="P1160" s="227" t="s">
        <v>81</v>
      </c>
      <c r="Q1160" s="228" t="s">
        <v>81</v>
      </c>
      <c r="R1160" s="228" t="s">
        <v>81</v>
      </c>
      <c r="S1160" s="137"/>
      <c r="T1160" s="137"/>
      <c r="U1160" s="137"/>
      <c r="V1160" s="110"/>
      <c r="W1160" s="110"/>
      <c r="X1160" s="110"/>
      <c r="Y1160" s="110"/>
      <c r="Z1160" s="110"/>
      <c r="AA1160" s="110"/>
      <c r="AB1160" s="110"/>
      <c r="AC1160" s="110"/>
      <c r="AD1160" s="110"/>
      <c r="AE1160" s="110"/>
      <c r="AF1160" s="110"/>
      <c r="AG1160" s="110"/>
    </row>
    <row r="1161">
      <c r="A1161" s="110"/>
      <c r="B1161" s="127">
        <f t="shared" si="4"/>
        <v>1158</v>
      </c>
      <c r="C1161" s="399" t="s">
        <v>1494</v>
      </c>
      <c r="D1161" s="450"/>
      <c r="E1161" s="306"/>
      <c r="F1161" s="355"/>
      <c r="G1161" s="407" t="s">
        <v>1452</v>
      </c>
      <c r="H1161" s="285"/>
      <c r="I1161" s="294"/>
      <c r="J1161" s="285"/>
      <c r="K1161" s="402" t="s">
        <v>1535</v>
      </c>
      <c r="L1161" s="403" t="s">
        <v>1536</v>
      </c>
      <c r="M1161" s="294"/>
      <c r="N1161" s="226" t="s">
        <v>81</v>
      </c>
      <c r="O1161" s="226" t="s">
        <v>81</v>
      </c>
      <c r="P1161" s="227" t="s">
        <v>81</v>
      </c>
      <c r="Q1161" s="228" t="s">
        <v>81</v>
      </c>
      <c r="R1161" s="228" t="s">
        <v>81</v>
      </c>
      <c r="S1161" s="137"/>
      <c r="T1161" s="137"/>
      <c r="U1161" s="137"/>
      <c r="V1161" s="110"/>
      <c r="W1161" s="110"/>
      <c r="X1161" s="110"/>
      <c r="Y1161" s="110"/>
      <c r="Z1161" s="110"/>
      <c r="AA1161" s="110"/>
      <c r="AB1161" s="110"/>
      <c r="AC1161" s="110"/>
      <c r="AD1161" s="110"/>
      <c r="AE1161" s="110"/>
      <c r="AF1161" s="110"/>
      <c r="AG1161" s="110"/>
    </row>
    <row r="1162">
      <c r="A1162" s="110"/>
      <c r="B1162" s="127">
        <f t="shared" si="4"/>
        <v>1159</v>
      </c>
      <c r="C1162" s="399" t="s">
        <v>1494</v>
      </c>
      <c r="D1162" s="450"/>
      <c r="E1162" s="310"/>
      <c r="F1162" s="316"/>
      <c r="G1162" s="407" t="s">
        <v>1299</v>
      </c>
      <c r="H1162" s="285"/>
      <c r="I1162" s="294"/>
      <c r="J1162" s="285"/>
      <c r="K1162" s="402" t="s">
        <v>1544</v>
      </c>
      <c r="L1162" s="403" t="s">
        <v>1545</v>
      </c>
      <c r="M1162" s="294"/>
      <c r="N1162" s="226" t="s">
        <v>81</v>
      </c>
      <c r="O1162" s="226" t="s">
        <v>81</v>
      </c>
      <c r="P1162" s="227" t="s">
        <v>81</v>
      </c>
      <c r="Q1162" s="228" t="s">
        <v>81</v>
      </c>
      <c r="R1162" s="228" t="s">
        <v>81</v>
      </c>
      <c r="S1162" s="137"/>
      <c r="T1162" s="137"/>
      <c r="U1162" s="137"/>
      <c r="V1162" s="110"/>
      <c r="W1162" s="110"/>
      <c r="X1162" s="110"/>
      <c r="Y1162" s="110"/>
      <c r="Z1162" s="110"/>
      <c r="AA1162" s="110"/>
      <c r="AB1162" s="110"/>
      <c r="AC1162" s="110"/>
      <c r="AD1162" s="110"/>
      <c r="AE1162" s="110"/>
      <c r="AF1162" s="110"/>
      <c r="AG1162" s="110"/>
    </row>
    <row r="1163">
      <c r="A1163" s="110"/>
      <c r="B1163" s="127">
        <f t="shared" si="4"/>
        <v>1160</v>
      </c>
      <c r="C1163" s="399" t="s">
        <v>1494</v>
      </c>
      <c r="D1163" s="398"/>
      <c r="E1163" s="366" t="s">
        <v>244</v>
      </c>
      <c r="F1163" s="316" t="s">
        <v>244</v>
      </c>
      <c r="G1163" s="285"/>
      <c r="H1163" s="285"/>
      <c r="I1163" s="294"/>
      <c r="J1163" s="285"/>
      <c r="K1163" s="402" t="s">
        <v>1546</v>
      </c>
      <c r="L1163" s="403" t="s">
        <v>1547</v>
      </c>
      <c r="M1163" s="294"/>
      <c r="N1163" s="226" t="s">
        <v>81</v>
      </c>
      <c r="O1163" s="226" t="s">
        <v>81</v>
      </c>
      <c r="P1163" s="227" t="s">
        <v>81</v>
      </c>
      <c r="Q1163" s="228" t="s">
        <v>81</v>
      </c>
      <c r="R1163" s="228" t="s">
        <v>81</v>
      </c>
      <c r="S1163" s="137"/>
      <c r="T1163" s="137"/>
      <c r="U1163" s="137"/>
      <c r="V1163" s="110"/>
      <c r="W1163" s="110"/>
      <c r="X1163" s="110"/>
      <c r="Y1163" s="110"/>
      <c r="Z1163" s="110"/>
      <c r="AA1163" s="110"/>
      <c r="AB1163" s="110"/>
      <c r="AC1163" s="110"/>
      <c r="AD1163" s="110"/>
      <c r="AE1163" s="110"/>
      <c r="AF1163" s="110"/>
      <c r="AG1163" s="110"/>
    </row>
    <row r="1164">
      <c r="A1164" s="110"/>
      <c r="B1164" s="127">
        <f t="shared" si="4"/>
        <v>1161</v>
      </c>
      <c r="C1164" s="399" t="s">
        <v>1494</v>
      </c>
      <c r="D1164" s="450"/>
      <c r="E1164" s="322"/>
      <c r="F1164" s="427" t="s">
        <v>437</v>
      </c>
      <c r="G1164" s="285"/>
      <c r="H1164" s="285"/>
      <c r="I1164" s="294"/>
      <c r="J1164" s="285"/>
      <c r="K1164" s="402" t="s">
        <v>1548</v>
      </c>
      <c r="L1164" s="403" t="s">
        <v>183</v>
      </c>
      <c r="M1164" s="294"/>
      <c r="N1164" s="226" t="s">
        <v>81</v>
      </c>
      <c r="O1164" s="226" t="s">
        <v>81</v>
      </c>
      <c r="P1164" s="227" t="s">
        <v>81</v>
      </c>
      <c r="Q1164" s="228" t="s">
        <v>81</v>
      </c>
      <c r="R1164" s="228" t="s">
        <v>81</v>
      </c>
      <c r="S1164" s="137"/>
      <c r="T1164" s="137"/>
      <c r="U1164" s="137"/>
      <c r="V1164" s="110"/>
      <c r="W1164" s="110"/>
      <c r="X1164" s="110"/>
      <c r="Y1164" s="110"/>
      <c r="Z1164" s="110"/>
      <c r="AA1164" s="110"/>
      <c r="AB1164" s="110"/>
      <c r="AC1164" s="110"/>
      <c r="AD1164" s="110"/>
      <c r="AE1164" s="110"/>
      <c r="AF1164" s="110"/>
      <c r="AG1164" s="110"/>
    </row>
    <row r="1165">
      <c r="A1165" s="110"/>
      <c r="B1165" s="127">
        <f t="shared" si="4"/>
        <v>1162</v>
      </c>
      <c r="C1165" s="399" t="s">
        <v>1494</v>
      </c>
      <c r="D1165" s="450"/>
      <c r="E1165" s="311" t="s">
        <v>1549</v>
      </c>
      <c r="F1165" s="366" t="s">
        <v>1484</v>
      </c>
      <c r="G1165" s="407" t="s">
        <v>1042</v>
      </c>
      <c r="H1165" s="285"/>
      <c r="I1165" s="294"/>
      <c r="J1165" s="285"/>
      <c r="K1165" s="402" t="s">
        <v>1550</v>
      </c>
      <c r="L1165" s="403" t="s">
        <v>1551</v>
      </c>
      <c r="M1165" s="294"/>
      <c r="N1165" s="226" t="s">
        <v>81</v>
      </c>
      <c r="O1165" s="226" t="s">
        <v>81</v>
      </c>
      <c r="P1165" s="227" t="s">
        <v>81</v>
      </c>
      <c r="Q1165" s="228" t="s">
        <v>81</v>
      </c>
      <c r="R1165" s="228" t="s">
        <v>81</v>
      </c>
      <c r="S1165" s="137"/>
      <c r="T1165" s="137"/>
      <c r="U1165" s="137"/>
      <c r="V1165" s="110"/>
      <c r="W1165" s="110"/>
      <c r="X1165" s="110"/>
      <c r="Y1165" s="110"/>
      <c r="Z1165" s="110"/>
      <c r="AA1165" s="110"/>
      <c r="AB1165" s="110"/>
      <c r="AC1165" s="110"/>
      <c r="AD1165" s="110"/>
      <c r="AE1165" s="110"/>
      <c r="AF1165" s="110"/>
      <c r="AG1165" s="110"/>
    </row>
    <row r="1166">
      <c r="A1166" s="110"/>
      <c r="B1166" s="127">
        <f t="shared" si="4"/>
        <v>1163</v>
      </c>
      <c r="C1166" s="399" t="s">
        <v>1494</v>
      </c>
      <c r="D1166" s="450"/>
      <c r="E1166" s="306"/>
      <c r="F1166" s="304"/>
      <c r="G1166" s="407" t="s">
        <v>1044</v>
      </c>
      <c r="H1166" s="285"/>
      <c r="I1166" s="294"/>
      <c r="J1166" s="285"/>
      <c r="K1166" s="402" t="s">
        <v>1552</v>
      </c>
      <c r="L1166" s="403" t="s">
        <v>1551</v>
      </c>
      <c r="M1166" s="294"/>
      <c r="N1166" s="226" t="s">
        <v>81</v>
      </c>
      <c r="O1166" s="226" t="s">
        <v>81</v>
      </c>
      <c r="P1166" s="227" t="s">
        <v>81</v>
      </c>
      <c r="Q1166" s="228" t="s">
        <v>81</v>
      </c>
      <c r="R1166" s="228" t="s">
        <v>81</v>
      </c>
      <c r="S1166" s="137"/>
      <c r="T1166" s="137"/>
      <c r="U1166" s="137"/>
      <c r="V1166" s="110"/>
      <c r="W1166" s="110"/>
      <c r="X1166" s="110"/>
      <c r="Y1166" s="110"/>
      <c r="Z1166" s="110"/>
      <c r="AA1166" s="110"/>
      <c r="AB1166" s="110"/>
      <c r="AC1166" s="110"/>
      <c r="AD1166" s="110"/>
      <c r="AE1166" s="110"/>
      <c r="AF1166" s="110"/>
      <c r="AG1166" s="110"/>
    </row>
    <row r="1167">
      <c r="A1167" s="110"/>
      <c r="B1167" s="127">
        <f t="shared" si="4"/>
        <v>1164</v>
      </c>
      <c r="C1167" s="399" t="s">
        <v>1494</v>
      </c>
      <c r="D1167" s="450"/>
      <c r="E1167" s="306"/>
      <c r="F1167" s="304"/>
      <c r="G1167" s="407" t="s">
        <v>1553</v>
      </c>
      <c r="H1167" s="285"/>
      <c r="I1167" s="294"/>
      <c r="J1167" s="285"/>
      <c r="K1167" s="402" t="s">
        <v>1554</v>
      </c>
      <c r="L1167" s="403" t="s">
        <v>1555</v>
      </c>
      <c r="M1167" s="294"/>
      <c r="N1167" s="226" t="s">
        <v>81</v>
      </c>
      <c r="O1167" s="226" t="s">
        <v>81</v>
      </c>
      <c r="P1167" s="227" t="s">
        <v>81</v>
      </c>
      <c r="Q1167" s="228" t="s">
        <v>81</v>
      </c>
      <c r="R1167" s="228" t="s">
        <v>81</v>
      </c>
      <c r="S1167" s="137"/>
      <c r="T1167" s="137"/>
      <c r="U1167" s="137"/>
      <c r="V1167" s="110"/>
      <c r="W1167" s="110"/>
      <c r="X1167" s="110"/>
      <c r="Y1167" s="110"/>
      <c r="Z1167" s="110"/>
      <c r="AA1167" s="110"/>
      <c r="AB1167" s="110"/>
      <c r="AC1167" s="110"/>
      <c r="AD1167" s="110"/>
      <c r="AE1167" s="110"/>
      <c r="AF1167" s="110"/>
      <c r="AG1167" s="110"/>
    </row>
    <row r="1168">
      <c r="A1168" s="110"/>
      <c r="B1168" s="127">
        <f t="shared" si="4"/>
        <v>1165</v>
      </c>
      <c r="C1168" s="399" t="s">
        <v>1494</v>
      </c>
      <c r="D1168" s="450"/>
      <c r="E1168" s="306"/>
      <c r="F1168" s="366" t="s">
        <v>1556</v>
      </c>
      <c r="G1168" s="407" t="s">
        <v>1557</v>
      </c>
      <c r="H1168" s="285"/>
      <c r="I1168" s="294"/>
      <c r="J1168" s="285"/>
      <c r="K1168" s="402" t="s">
        <v>1558</v>
      </c>
      <c r="L1168" s="403" t="s">
        <v>1559</v>
      </c>
      <c r="M1168" s="294"/>
      <c r="N1168" s="226" t="s">
        <v>81</v>
      </c>
      <c r="O1168" s="226" t="s">
        <v>81</v>
      </c>
      <c r="P1168" s="227" t="s">
        <v>81</v>
      </c>
      <c r="Q1168" s="228" t="s">
        <v>81</v>
      </c>
      <c r="R1168" s="228" t="s">
        <v>81</v>
      </c>
      <c r="S1168" s="137"/>
      <c r="T1168" s="137"/>
      <c r="U1168" s="137"/>
      <c r="V1168" s="110"/>
      <c r="W1168" s="110"/>
      <c r="X1168" s="110"/>
      <c r="Y1168" s="110"/>
      <c r="Z1168" s="110"/>
      <c r="AA1168" s="110"/>
      <c r="AB1168" s="110"/>
      <c r="AC1168" s="110"/>
      <c r="AD1168" s="110"/>
      <c r="AE1168" s="110"/>
      <c r="AF1168" s="110"/>
      <c r="AG1168" s="110"/>
    </row>
    <row r="1169">
      <c r="A1169" s="110"/>
      <c r="B1169" s="127">
        <f t="shared" si="4"/>
        <v>1166</v>
      </c>
      <c r="C1169" s="399" t="s">
        <v>1494</v>
      </c>
      <c r="D1169" s="450"/>
      <c r="E1169" s="306"/>
      <c r="F1169" s="322"/>
      <c r="G1169" s="407" t="s">
        <v>1560</v>
      </c>
      <c r="H1169" s="285"/>
      <c r="I1169" s="294"/>
      <c r="J1169" s="285"/>
      <c r="K1169" s="402" t="s">
        <v>1561</v>
      </c>
      <c r="L1169" s="403" t="s">
        <v>1562</v>
      </c>
      <c r="M1169" s="294"/>
      <c r="N1169" s="226" t="s">
        <v>81</v>
      </c>
      <c r="O1169" s="226" t="s">
        <v>81</v>
      </c>
      <c r="P1169" s="227" t="s">
        <v>81</v>
      </c>
      <c r="Q1169" s="228" t="s">
        <v>81</v>
      </c>
      <c r="R1169" s="228" t="s">
        <v>81</v>
      </c>
      <c r="S1169" s="137"/>
      <c r="T1169" s="137"/>
      <c r="U1169" s="137"/>
      <c r="V1169" s="110"/>
      <c r="W1169" s="110"/>
      <c r="X1169" s="110"/>
      <c r="Y1169" s="110"/>
      <c r="Z1169" s="110"/>
      <c r="AA1169" s="110"/>
      <c r="AB1169" s="110"/>
      <c r="AC1169" s="110"/>
      <c r="AD1169" s="110"/>
      <c r="AE1169" s="110"/>
      <c r="AF1169" s="110"/>
      <c r="AG1169" s="110"/>
    </row>
    <row r="1170">
      <c r="A1170" s="110"/>
      <c r="B1170" s="127">
        <f t="shared" si="4"/>
        <v>1167</v>
      </c>
      <c r="C1170" s="399" t="s">
        <v>1494</v>
      </c>
      <c r="D1170" s="450"/>
      <c r="E1170" s="304"/>
      <c r="F1170" s="400" t="s">
        <v>1563</v>
      </c>
      <c r="G1170" s="285"/>
      <c r="H1170" s="285"/>
      <c r="I1170" s="294"/>
      <c r="J1170" s="285"/>
      <c r="K1170" s="402" t="s">
        <v>1564</v>
      </c>
      <c r="L1170" s="403" t="s">
        <v>1565</v>
      </c>
      <c r="M1170" s="294"/>
      <c r="N1170" s="226" t="s">
        <v>81</v>
      </c>
      <c r="O1170" s="226" t="s">
        <v>81</v>
      </c>
      <c r="P1170" s="227" t="s">
        <v>81</v>
      </c>
      <c r="Q1170" s="228" t="s">
        <v>81</v>
      </c>
      <c r="R1170" s="228" t="s">
        <v>81</v>
      </c>
      <c r="S1170" s="137"/>
      <c r="T1170" s="137"/>
      <c r="U1170" s="137"/>
      <c r="V1170" s="110"/>
      <c r="W1170" s="110"/>
      <c r="X1170" s="110"/>
      <c r="Y1170" s="110"/>
      <c r="Z1170" s="110"/>
      <c r="AA1170" s="110"/>
      <c r="AB1170" s="110"/>
      <c r="AC1170" s="110"/>
      <c r="AD1170" s="110"/>
      <c r="AE1170" s="110"/>
      <c r="AF1170" s="110"/>
      <c r="AG1170" s="110"/>
    </row>
    <row r="1171">
      <c r="A1171" s="110"/>
      <c r="B1171" s="127">
        <f t="shared" si="4"/>
        <v>1168</v>
      </c>
      <c r="C1171" s="399" t="s">
        <v>1494</v>
      </c>
      <c r="D1171" s="450"/>
      <c r="E1171" s="306"/>
      <c r="F1171" s="366" t="s">
        <v>1566</v>
      </c>
      <c r="G1171" s="407" t="s">
        <v>1567</v>
      </c>
      <c r="H1171" s="285"/>
      <c r="I1171" s="294"/>
      <c r="J1171" s="285"/>
      <c r="K1171" s="402" t="s">
        <v>1568</v>
      </c>
      <c r="L1171" s="403" t="s">
        <v>1569</v>
      </c>
      <c r="M1171" s="294"/>
      <c r="N1171" s="226" t="s">
        <v>81</v>
      </c>
      <c r="O1171" s="226" t="s">
        <v>81</v>
      </c>
      <c r="P1171" s="227" t="s">
        <v>81</v>
      </c>
      <c r="Q1171" s="228" t="s">
        <v>81</v>
      </c>
      <c r="R1171" s="228" t="s">
        <v>81</v>
      </c>
      <c r="S1171" s="137"/>
      <c r="T1171" s="137"/>
      <c r="U1171" s="137"/>
      <c r="V1171" s="110"/>
      <c r="W1171" s="110"/>
      <c r="X1171" s="110"/>
      <c r="Y1171" s="110"/>
      <c r="Z1171" s="110"/>
      <c r="AA1171" s="110"/>
      <c r="AB1171" s="110"/>
      <c r="AC1171" s="110"/>
      <c r="AD1171" s="110"/>
      <c r="AE1171" s="110"/>
      <c r="AF1171" s="110"/>
      <c r="AG1171" s="110"/>
    </row>
    <row r="1172">
      <c r="A1172" s="110"/>
      <c r="B1172" s="127">
        <f t="shared" si="4"/>
        <v>1169</v>
      </c>
      <c r="C1172" s="399" t="s">
        <v>1494</v>
      </c>
      <c r="D1172" s="450"/>
      <c r="E1172" s="310"/>
      <c r="F1172" s="322"/>
      <c r="G1172" s="407" t="s">
        <v>1570</v>
      </c>
      <c r="H1172" s="285"/>
      <c r="I1172" s="294"/>
      <c r="J1172" s="285"/>
      <c r="K1172" s="402" t="s">
        <v>1571</v>
      </c>
      <c r="L1172" s="403" t="s">
        <v>1572</v>
      </c>
      <c r="M1172" s="294"/>
      <c r="N1172" s="226" t="s">
        <v>81</v>
      </c>
      <c r="O1172" s="226" t="s">
        <v>81</v>
      </c>
      <c r="P1172" s="227" t="s">
        <v>81</v>
      </c>
      <c r="Q1172" s="228" t="s">
        <v>81</v>
      </c>
      <c r="R1172" s="228" t="s">
        <v>81</v>
      </c>
      <c r="S1172" s="137"/>
      <c r="T1172" s="137"/>
      <c r="U1172" s="137"/>
      <c r="V1172" s="110"/>
      <c r="W1172" s="110"/>
      <c r="X1172" s="110"/>
      <c r="Y1172" s="110"/>
      <c r="Z1172" s="110"/>
      <c r="AA1172" s="110"/>
      <c r="AB1172" s="110"/>
      <c r="AC1172" s="110"/>
      <c r="AD1172" s="110"/>
      <c r="AE1172" s="110"/>
      <c r="AF1172" s="110"/>
      <c r="AG1172" s="110"/>
    </row>
    <row r="1173">
      <c r="A1173" s="110"/>
      <c r="B1173" s="127">
        <f t="shared" si="4"/>
        <v>1170</v>
      </c>
      <c r="C1173" s="399" t="s">
        <v>1494</v>
      </c>
      <c r="D1173" s="398"/>
      <c r="E1173" s="443" t="s">
        <v>382</v>
      </c>
      <c r="F1173" s="316" t="s">
        <v>1573</v>
      </c>
      <c r="G1173" s="285"/>
      <c r="H1173" s="285"/>
      <c r="I1173" s="294"/>
      <c r="J1173" s="285"/>
      <c r="K1173" s="402" t="s">
        <v>1574</v>
      </c>
      <c r="L1173" s="403" t="s">
        <v>1575</v>
      </c>
      <c r="M1173" s="294"/>
      <c r="N1173" s="226" t="s">
        <v>81</v>
      </c>
      <c r="O1173" s="226" t="s">
        <v>81</v>
      </c>
      <c r="P1173" s="227" t="s">
        <v>81</v>
      </c>
      <c r="Q1173" s="228" t="s">
        <v>81</v>
      </c>
      <c r="R1173" s="228" t="s">
        <v>81</v>
      </c>
      <c r="S1173" s="137"/>
      <c r="T1173" s="137"/>
      <c r="U1173" s="137"/>
      <c r="V1173" s="110"/>
      <c r="W1173" s="110"/>
      <c r="X1173" s="110"/>
      <c r="Y1173" s="110"/>
      <c r="Z1173" s="110"/>
      <c r="AA1173" s="110"/>
      <c r="AB1173" s="110"/>
      <c r="AC1173" s="110"/>
      <c r="AD1173" s="110"/>
      <c r="AE1173" s="110"/>
      <c r="AF1173" s="110"/>
      <c r="AG1173" s="110"/>
    </row>
    <row r="1174">
      <c r="A1174" s="110"/>
      <c r="B1174" s="127">
        <f t="shared" si="4"/>
        <v>1171</v>
      </c>
      <c r="C1174" s="399" t="s">
        <v>1494</v>
      </c>
      <c r="D1174" s="429" t="s">
        <v>1576</v>
      </c>
      <c r="E1174" s="400" t="s">
        <v>1577</v>
      </c>
      <c r="F1174" s="285"/>
      <c r="G1174" s="285"/>
      <c r="H1174" s="285"/>
      <c r="I1174" s="294"/>
      <c r="J1174" s="285"/>
      <c r="K1174" s="402" t="s">
        <v>1578</v>
      </c>
      <c r="L1174" s="403" t="s">
        <v>1579</v>
      </c>
      <c r="M1174" s="294"/>
      <c r="N1174" s="226" t="s">
        <v>81</v>
      </c>
      <c r="O1174" s="226" t="s">
        <v>81</v>
      </c>
      <c r="P1174" s="227" t="s">
        <v>81</v>
      </c>
      <c r="Q1174" s="228" t="s">
        <v>81</v>
      </c>
      <c r="R1174" s="228" t="s">
        <v>81</v>
      </c>
      <c r="S1174" s="137"/>
      <c r="T1174" s="137"/>
      <c r="U1174" s="137"/>
      <c r="V1174" s="110"/>
      <c r="W1174" s="110"/>
      <c r="X1174" s="110"/>
      <c r="Y1174" s="110"/>
      <c r="Z1174" s="110"/>
      <c r="AA1174" s="110"/>
      <c r="AB1174" s="110"/>
      <c r="AC1174" s="110"/>
      <c r="AD1174" s="110"/>
      <c r="AE1174" s="110"/>
      <c r="AF1174" s="110"/>
      <c r="AG1174" s="110"/>
    </row>
    <row r="1175">
      <c r="A1175" s="110"/>
      <c r="B1175" s="127">
        <f t="shared" si="4"/>
        <v>1172</v>
      </c>
      <c r="C1175" s="399" t="s">
        <v>1494</v>
      </c>
      <c r="D1175" s="450"/>
      <c r="E1175" s="366" t="s">
        <v>764</v>
      </c>
      <c r="F1175" s="407" t="s">
        <v>1448</v>
      </c>
      <c r="G1175" s="285"/>
      <c r="H1175" s="285"/>
      <c r="I1175" s="294"/>
      <c r="J1175" s="285"/>
      <c r="K1175" s="223" t="s">
        <v>1332</v>
      </c>
      <c r="L1175" s="132" t="s">
        <v>1580</v>
      </c>
      <c r="M1175" s="294"/>
      <c r="N1175" s="226" t="s">
        <v>81</v>
      </c>
      <c r="O1175" s="226" t="s">
        <v>81</v>
      </c>
      <c r="P1175" s="227" t="s">
        <v>81</v>
      </c>
      <c r="Q1175" s="228" t="s">
        <v>81</v>
      </c>
      <c r="R1175" s="228" t="s">
        <v>81</v>
      </c>
      <c r="S1175" s="137"/>
      <c r="T1175" s="137"/>
      <c r="U1175" s="137"/>
      <c r="V1175" s="110"/>
      <c r="W1175" s="110"/>
      <c r="X1175" s="110"/>
      <c r="Y1175" s="110"/>
      <c r="Z1175" s="110"/>
      <c r="AA1175" s="110"/>
      <c r="AB1175" s="110"/>
      <c r="AC1175" s="110"/>
      <c r="AD1175" s="110"/>
      <c r="AE1175" s="110"/>
      <c r="AF1175" s="110"/>
      <c r="AG1175" s="110"/>
    </row>
    <row r="1176">
      <c r="A1176" s="110"/>
      <c r="B1176" s="127">
        <f t="shared" si="4"/>
        <v>1173</v>
      </c>
      <c r="C1176" s="399" t="s">
        <v>1494</v>
      </c>
      <c r="D1176" s="450"/>
      <c r="E1176" s="304"/>
      <c r="F1176" s="407" t="s">
        <v>1581</v>
      </c>
      <c r="G1176" s="285"/>
      <c r="H1176" s="285"/>
      <c r="I1176" s="294"/>
      <c r="J1176" s="285"/>
      <c r="K1176" s="402" t="s">
        <v>173</v>
      </c>
      <c r="L1176" s="402" t="s">
        <v>173</v>
      </c>
      <c r="M1176" s="294"/>
      <c r="N1176" s="226" t="s">
        <v>81</v>
      </c>
      <c r="O1176" s="226" t="s">
        <v>81</v>
      </c>
      <c r="P1176" s="227" t="s">
        <v>81</v>
      </c>
      <c r="Q1176" s="228" t="s">
        <v>81</v>
      </c>
      <c r="R1176" s="228" t="s">
        <v>81</v>
      </c>
      <c r="S1176" s="137"/>
      <c r="T1176" s="137"/>
      <c r="U1176" s="137"/>
      <c r="V1176" s="110"/>
      <c r="W1176" s="110"/>
      <c r="X1176" s="110"/>
      <c r="Y1176" s="110"/>
      <c r="Z1176" s="110"/>
      <c r="AA1176" s="110"/>
      <c r="AB1176" s="110"/>
      <c r="AC1176" s="110"/>
      <c r="AD1176" s="110"/>
      <c r="AE1176" s="110"/>
      <c r="AF1176" s="110"/>
      <c r="AG1176" s="110"/>
    </row>
    <row r="1177">
      <c r="A1177" s="110"/>
      <c r="B1177" s="127">
        <f t="shared" si="4"/>
        <v>1174</v>
      </c>
      <c r="C1177" s="399" t="s">
        <v>1494</v>
      </c>
      <c r="D1177" s="450"/>
      <c r="E1177" s="304"/>
      <c r="F1177" s="407" t="s">
        <v>1450</v>
      </c>
      <c r="G1177" s="285"/>
      <c r="H1177" s="285"/>
      <c r="I1177" s="294"/>
      <c r="J1177" s="285"/>
      <c r="K1177" s="402" t="s">
        <v>173</v>
      </c>
      <c r="L1177" s="402" t="s">
        <v>173</v>
      </c>
      <c r="M1177" s="294"/>
      <c r="N1177" s="226" t="s">
        <v>81</v>
      </c>
      <c r="O1177" s="226" t="s">
        <v>81</v>
      </c>
      <c r="P1177" s="227" t="s">
        <v>81</v>
      </c>
      <c r="Q1177" s="228" t="s">
        <v>81</v>
      </c>
      <c r="R1177" s="228" t="s">
        <v>81</v>
      </c>
      <c r="S1177" s="137"/>
      <c r="T1177" s="137"/>
      <c r="U1177" s="137"/>
      <c r="V1177" s="110"/>
      <c r="W1177" s="110"/>
      <c r="X1177" s="110"/>
      <c r="Y1177" s="110"/>
      <c r="Z1177" s="110"/>
      <c r="AA1177" s="110"/>
      <c r="AB1177" s="110"/>
      <c r="AC1177" s="110"/>
      <c r="AD1177" s="110"/>
      <c r="AE1177" s="110"/>
      <c r="AF1177" s="110"/>
      <c r="AG1177" s="110"/>
    </row>
    <row r="1178">
      <c r="A1178" s="110"/>
      <c r="B1178" s="127">
        <f t="shared" si="4"/>
        <v>1175</v>
      </c>
      <c r="C1178" s="399" t="s">
        <v>1494</v>
      </c>
      <c r="D1178" s="450"/>
      <c r="E1178" s="304"/>
      <c r="F1178" s="407" t="s">
        <v>1451</v>
      </c>
      <c r="G1178" s="285"/>
      <c r="H1178" s="285"/>
      <c r="I1178" s="294"/>
      <c r="J1178" s="285"/>
      <c r="K1178" s="402" t="s">
        <v>173</v>
      </c>
      <c r="L1178" s="402" t="s">
        <v>173</v>
      </c>
      <c r="M1178" s="294"/>
      <c r="N1178" s="226" t="s">
        <v>81</v>
      </c>
      <c r="O1178" s="226" t="s">
        <v>81</v>
      </c>
      <c r="P1178" s="227" t="s">
        <v>81</v>
      </c>
      <c r="Q1178" s="228" t="s">
        <v>81</v>
      </c>
      <c r="R1178" s="228" t="s">
        <v>81</v>
      </c>
      <c r="S1178" s="137"/>
      <c r="T1178" s="137"/>
      <c r="U1178" s="137"/>
      <c r="V1178" s="110"/>
      <c r="W1178" s="110"/>
      <c r="X1178" s="110"/>
      <c r="Y1178" s="110"/>
      <c r="Z1178" s="110"/>
      <c r="AA1178" s="110"/>
      <c r="AB1178" s="110"/>
      <c r="AC1178" s="110"/>
      <c r="AD1178" s="110"/>
      <c r="AE1178" s="110"/>
      <c r="AF1178" s="110"/>
      <c r="AG1178" s="110"/>
    </row>
    <row r="1179">
      <c r="A1179" s="110"/>
      <c r="B1179" s="127">
        <f t="shared" si="4"/>
        <v>1176</v>
      </c>
      <c r="C1179" s="399" t="s">
        <v>1494</v>
      </c>
      <c r="D1179" s="450"/>
      <c r="E1179" s="304"/>
      <c r="F1179" s="407" t="s">
        <v>772</v>
      </c>
      <c r="G1179" s="285"/>
      <c r="H1179" s="285"/>
      <c r="I1179" s="294"/>
      <c r="J1179" s="285"/>
      <c r="K1179" s="402" t="s">
        <v>173</v>
      </c>
      <c r="L1179" s="402" t="s">
        <v>173</v>
      </c>
      <c r="M1179" s="294"/>
      <c r="N1179" s="226" t="s">
        <v>81</v>
      </c>
      <c r="O1179" s="226" t="s">
        <v>81</v>
      </c>
      <c r="P1179" s="227" t="s">
        <v>81</v>
      </c>
      <c r="Q1179" s="228" t="s">
        <v>81</v>
      </c>
      <c r="R1179" s="228" t="s">
        <v>81</v>
      </c>
      <c r="S1179" s="137"/>
      <c r="T1179" s="137"/>
      <c r="U1179" s="137"/>
      <c r="V1179" s="110"/>
      <c r="W1179" s="110"/>
      <c r="X1179" s="110"/>
      <c r="Y1179" s="110"/>
      <c r="Z1179" s="110"/>
      <c r="AA1179" s="110"/>
      <c r="AB1179" s="110"/>
      <c r="AC1179" s="110"/>
      <c r="AD1179" s="110"/>
      <c r="AE1179" s="110"/>
      <c r="AF1179" s="110"/>
      <c r="AG1179" s="110"/>
    </row>
    <row r="1180">
      <c r="A1180" s="110"/>
      <c r="B1180" s="127">
        <f t="shared" si="4"/>
        <v>1177</v>
      </c>
      <c r="C1180" s="399" t="s">
        <v>1494</v>
      </c>
      <c r="D1180" s="450"/>
      <c r="E1180" s="304"/>
      <c r="F1180" s="407" t="s">
        <v>249</v>
      </c>
      <c r="G1180" s="285"/>
      <c r="H1180" s="285"/>
      <c r="I1180" s="294"/>
      <c r="J1180" s="285"/>
      <c r="K1180" s="402" t="s">
        <v>1582</v>
      </c>
      <c r="L1180" s="403" t="s">
        <v>1583</v>
      </c>
      <c r="M1180" s="294"/>
      <c r="N1180" s="226" t="s">
        <v>81</v>
      </c>
      <c r="O1180" s="226" t="s">
        <v>81</v>
      </c>
      <c r="P1180" s="227" t="s">
        <v>81</v>
      </c>
      <c r="Q1180" s="228" t="s">
        <v>81</v>
      </c>
      <c r="R1180" s="228" t="s">
        <v>81</v>
      </c>
      <c r="S1180" s="137"/>
      <c r="T1180" s="137"/>
      <c r="U1180" s="137"/>
      <c r="V1180" s="110"/>
      <c r="W1180" s="110"/>
      <c r="X1180" s="110"/>
      <c r="Y1180" s="110"/>
      <c r="Z1180" s="110"/>
      <c r="AA1180" s="110"/>
      <c r="AB1180" s="110"/>
      <c r="AC1180" s="110"/>
      <c r="AD1180" s="110"/>
      <c r="AE1180" s="110"/>
      <c r="AF1180" s="110"/>
      <c r="AG1180" s="110"/>
    </row>
    <row r="1181">
      <c r="A1181" s="110"/>
      <c r="B1181" s="127">
        <f t="shared" si="4"/>
        <v>1178</v>
      </c>
      <c r="C1181" s="399" t="s">
        <v>1494</v>
      </c>
      <c r="D1181" s="450"/>
      <c r="E1181" s="304"/>
      <c r="F1181" s="407" t="s">
        <v>1503</v>
      </c>
      <c r="G1181" s="285"/>
      <c r="H1181" s="285"/>
      <c r="I1181" s="294"/>
      <c r="J1181" s="285"/>
      <c r="K1181" s="402" t="s">
        <v>1584</v>
      </c>
      <c r="L1181" s="403" t="s">
        <v>170</v>
      </c>
      <c r="M1181" s="294"/>
      <c r="N1181" s="226" t="s">
        <v>81</v>
      </c>
      <c r="O1181" s="226" t="s">
        <v>81</v>
      </c>
      <c r="P1181" s="227" t="s">
        <v>81</v>
      </c>
      <c r="Q1181" s="228" t="s">
        <v>81</v>
      </c>
      <c r="R1181" s="228" t="s">
        <v>81</v>
      </c>
      <c r="S1181" s="137"/>
      <c r="T1181" s="137"/>
      <c r="U1181" s="137"/>
      <c r="V1181" s="110"/>
      <c r="W1181" s="110"/>
      <c r="X1181" s="110"/>
      <c r="Y1181" s="110"/>
      <c r="Z1181" s="110"/>
      <c r="AA1181" s="110"/>
      <c r="AB1181" s="110"/>
      <c r="AC1181" s="110"/>
      <c r="AD1181" s="110"/>
      <c r="AE1181" s="110"/>
      <c r="AF1181" s="110"/>
      <c r="AG1181" s="110"/>
    </row>
    <row r="1182">
      <c r="A1182" s="110"/>
      <c r="B1182" s="127">
        <f t="shared" si="4"/>
        <v>1179</v>
      </c>
      <c r="C1182" s="399" t="s">
        <v>1494</v>
      </c>
      <c r="D1182" s="450"/>
      <c r="E1182" s="366" t="s">
        <v>1484</v>
      </c>
      <c r="F1182" s="407" t="s">
        <v>1585</v>
      </c>
      <c r="G1182" s="451" t="s">
        <v>1586</v>
      </c>
      <c r="H1182" s="285"/>
      <c r="I1182" s="294"/>
      <c r="J1182" s="285"/>
      <c r="K1182" s="402" t="s">
        <v>1587</v>
      </c>
      <c r="L1182" s="403" t="s">
        <v>1588</v>
      </c>
      <c r="M1182" s="294"/>
      <c r="N1182" s="226" t="s">
        <v>81</v>
      </c>
      <c r="O1182" s="226" t="s">
        <v>81</v>
      </c>
      <c r="P1182" s="227" t="s">
        <v>81</v>
      </c>
      <c r="Q1182" s="228" t="s">
        <v>81</v>
      </c>
      <c r="R1182" s="228" t="s">
        <v>81</v>
      </c>
      <c r="S1182" s="137"/>
      <c r="T1182" s="137"/>
      <c r="U1182" s="137"/>
      <c r="V1182" s="110"/>
      <c r="W1182" s="110"/>
      <c r="X1182" s="110"/>
      <c r="Y1182" s="110"/>
      <c r="Z1182" s="110"/>
      <c r="AA1182" s="110"/>
      <c r="AB1182" s="110"/>
      <c r="AC1182" s="110"/>
      <c r="AD1182" s="110"/>
      <c r="AE1182" s="110"/>
      <c r="AF1182" s="110"/>
      <c r="AG1182" s="110"/>
    </row>
    <row r="1183">
      <c r="A1183" s="110"/>
      <c r="B1183" s="127">
        <f t="shared" si="4"/>
        <v>1180</v>
      </c>
      <c r="C1183" s="399" t="s">
        <v>1494</v>
      </c>
      <c r="D1183" s="450"/>
      <c r="E1183" s="355"/>
      <c r="F1183" s="407"/>
      <c r="G1183" s="451" t="s">
        <v>1589</v>
      </c>
      <c r="H1183" s="285"/>
      <c r="I1183" s="294"/>
      <c r="J1183" s="285"/>
      <c r="K1183" s="402" t="s">
        <v>1590</v>
      </c>
      <c r="L1183" s="403" t="s">
        <v>1591</v>
      </c>
      <c r="M1183" s="294"/>
      <c r="N1183" s="226"/>
      <c r="O1183" s="226"/>
      <c r="P1183" s="227"/>
      <c r="Q1183" s="228"/>
      <c r="R1183" s="228"/>
      <c r="S1183" s="137"/>
      <c r="T1183" s="137"/>
      <c r="U1183" s="137"/>
      <c r="V1183" s="110"/>
      <c r="W1183" s="110"/>
      <c r="X1183" s="110"/>
      <c r="Y1183" s="110"/>
      <c r="Z1183" s="110"/>
      <c r="AA1183" s="110"/>
      <c r="AB1183" s="110"/>
      <c r="AC1183" s="110"/>
      <c r="AD1183" s="110"/>
      <c r="AE1183" s="110"/>
      <c r="AF1183" s="110"/>
      <c r="AG1183" s="110"/>
    </row>
    <row r="1184">
      <c r="A1184" s="110"/>
      <c r="B1184" s="127">
        <f t="shared" si="4"/>
        <v>1181</v>
      </c>
      <c r="C1184" s="399" t="s">
        <v>1494</v>
      </c>
      <c r="D1184" s="450"/>
      <c r="E1184" s="304"/>
      <c r="F1184" s="407" t="s">
        <v>1592</v>
      </c>
      <c r="G1184" s="285"/>
      <c r="H1184" s="285"/>
      <c r="I1184" s="294"/>
      <c r="J1184" s="285"/>
      <c r="K1184" s="402" t="s">
        <v>1593</v>
      </c>
      <c r="L1184" s="403" t="s">
        <v>1594</v>
      </c>
      <c r="M1184" s="402" t="s">
        <v>1595</v>
      </c>
      <c r="N1184" s="226" t="s">
        <v>81</v>
      </c>
      <c r="O1184" s="226" t="s">
        <v>81</v>
      </c>
      <c r="P1184" s="227" t="s">
        <v>81</v>
      </c>
      <c r="Q1184" s="228" t="s">
        <v>81</v>
      </c>
      <c r="R1184" s="228" t="s">
        <v>81</v>
      </c>
      <c r="S1184" s="137"/>
      <c r="T1184" s="137"/>
      <c r="U1184" s="137"/>
      <c r="V1184" s="110"/>
      <c r="W1184" s="110"/>
      <c r="X1184" s="110"/>
      <c r="Y1184" s="110"/>
      <c r="Z1184" s="110"/>
      <c r="AA1184" s="110"/>
      <c r="AB1184" s="110"/>
      <c r="AC1184" s="110"/>
      <c r="AD1184" s="110"/>
      <c r="AE1184" s="110"/>
      <c r="AF1184" s="110"/>
      <c r="AG1184" s="110"/>
    </row>
    <row r="1185">
      <c r="A1185" s="110"/>
      <c r="B1185" s="127">
        <f t="shared" si="4"/>
        <v>1182</v>
      </c>
      <c r="C1185" s="399" t="s">
        <v>1494</v>
      </c>
      <c r="D1185" s="450"/>
      <c r="E1185" s="304"/>
      <c r="F1185" s="407" t="s">
        <v>1596</v>
      </c>
      <c r="G1185" s="285"/>
      <c r="H1185" s="285"/>
      <c r="I1185" s="294"/>
      <c r="J1185" s="285"/>
      <c r="K1185" s="1" t="s">
        <v>1597</v>
      </c>
      <c r="L1185" s="403" t="s">
        <v>1598</v>
      </c>
      <c r="M1185" s="294"/>
      <c r="N1185" s="226" t="s">
        <v>81</v>
      </c>
      <c r="O1185" s="226" t="s">
        <v>81</v>
      </c>
      <c r="P1185" s="227" t="s">
        <v>81</v>
      </c>
      <c r="Q1185" s="228" t="s">
        <v>81</v>
      </c>
      <c r="R1185" s="228" t="s">
        <v>81</v>
      </c>
      <c r="S1185" s="137"/>
      <c r="T1185" s="137"/>
      <c r="U1185" s="137"/>
      <c r="V1185" s="110"/>
      <c r="W1185" s="110"/>
      <c r="X1185" s="110"/>
      <c r="Y1185" s="110"/>
      <c r="Z1185" s="110"/>
      <c r="AA1185" s="110"/>
      <c r="AB1185" s="110"/>
      <c r="AC1185" s="110"/>
      <c r="AD1185" s="110"/>
      <c r="AE1185" s="110"/>
      <c r="AF1185" s="110"/>
      <c r="AG1185" s="110"/>
    </row>
    <row r="1186">
      <c r="A1186" s="110"/>
      <c r="B1186" s="127">
        <f t="shared" si="4"/>
        <v>1183</v>
      </c>
      <c r="C1186" s="399" t="s">
        <v>1494</v>
      </c>
      <c r="D1186" s="450"/>
      <c r="E1186" s="355"/>
      <c r="F1186" s="443" t="s">
        <v>1599</v>
      </c>
      <c r="G1186" s="401" t="s">
        <v>1600</v>
      </c>
      <c r="H1186" s="285"/>
      <c r="I1186" s="294"/>
      <c r="J1186" s="285"/>
      <c r="K1186" s="402" t="s">
        <v>1601</v>
      </c>
      <c r="L1186" s="403" t="s">
        <v>1602</v>
      </c>
      <c r="M1186" s="294"/>
      <c r="N1186" s="226" t="s">
        <v>81</v>
      </c>
      <c r="O1186" s="226" t="s">
        <v>81</v>
      </c>
      <c r="P1186" s="227" t="s">
        <v>81</v>
      </c>
      <c r="Q1186" s="228" t="s">
        <v>81</v>
      </c>
      <c r="R1186" s="228" t="s">
        <v>81</v>
      </c>
      <c r="S1186" s="137"/>
      <c r="T1186" s="137"/>
      <c r="U1186" s="137"/>
      <c r="V1186" s="110"/>
      <c r="W1186" s="110"/>
      <c r="X1186" s="110"/>
      <c r="Y1186" s="110"/>
      <c r="Z1186" s="110"/>
      <c r="AA1186" s="110"/>
      <c r="AB1186" s="110"/>
      <c r="AC1186" s="110"/>
      <c r="AD1186" s="110"/>
      <c r="AE1186" s="110"/>
      <c r="AF1186" s="110"/>
      <c r="AG1186" s="110"/>
    </row>
    <row r="1187">
      <c r="A1187" s="110"/>
      <c r="B1187" s="127">
        <f t="shared" si="4"/>
        <v>1184</v>
      </c>
      <c r="C1187" s="399" t="s">
        <v>1494</v>
      </c>
      <c r="D1187" s="450"/>
      <c r="E1187" s="304"/>
      <c r="F1187" s="447"/>
      <c r="G1187" s="401" t="s">
        <v>1603</v>
      </c>
      <c r="H1187" s="285"/>
      <c r="I1187" s="294"/>
      <c r="J1187" s="285"/>
      <c r="K1187" s="402" t="s">
        <v>173</v>
      </c>
      <c r="L1187" s="403" t="s">
        <v>1604</v>
      </c>
      <c r="M1187" s="294"/>
      <c r="N1187" s="226" t="s">
        <v>81</v>
      </c>
      <c r="O1187" s="226" t="s">
        <v>81</v>
      </c>
      <c r="P1187" s="227" t="s">
        <v>81</v>
      </c>
      <c r="Q1187" s="228" t="s">
        <v>81</v>
      </c>
      <c r="R1187" s="228" t="s">
        <v>81</v>
      </c>
      <c r="S1187" s="137"/>
      <c r="T1187" s="137"/>
      <c r="U1187" s="137"/>
      <c r="V1187" s="110"/>
      <c r="W1187" s="110"/>
      <c r="X1187" s="110"/>
      <c r="Y1187" s="110"/>
      <c r="Z1187" s="110"/>
      <c r="AA1187" s="110"/>
      <c r="AB1187" s="110"/>
      <c r="AC1187" s="110"/>
      <c r="AD1187" s="110"/>
      <c r="AE1187" s="110"/>
      <c r="AF1187" s="110"/>
      <c r="AG1187" s="110"/>
    </row>
    <row r="1188">
      <c r="A1188" s="110"/>
      <c r="B1188" s="127">
        <f t="shared" si="4"/>
        <v>1185</v>
      </c>
      <c r="C1188" s="399" t="s">
        <v>1494</v>
      </c>
      <c r="D1188" s="450"/>
      <c r="E1188" s="304"/>
      <c r="F1188" s="447"/>
      <c r="G1188" s="401" t="s">
        <v>1605</v>
      </c>
      <c r="H1188" s="285"/>
      <c r="I1188" s="294"/>
      <c r="J1188" s="285"/>
      <c r="K1188" s="402" t="s">
        <v>173</v>
      </c>
      <c r="L1188" s="403" t="s">
        <v>1606</v>
      </c>
      <c r="M1188" s="294"/>
      <c r="N1188" s="226" t="s">
        <v>81</v>
      </c>
      <c r="O1188" s="226" t="s">
        <v>81</v>
      </c>
      <c r="P1188" s="227" t="s">
        <v>81</v>
      </c>
      <c r="Q1188" s="228" t="s">
        <v>81</v>
      </c>
      <c r="R1188" s="228" t="s">
        <v>81</v>
      </c>
      <c r="S1188" s="137"/>
      <c r="T1188" s="137"/>
      <c r="U1188" s="137"/>
      <c r="V1188" s="110"/>
      <c r="W1188" s="110"/>
      <c r="X1188" s="110"/>
      <c r="Y1188" s="110"/>
      <c r="Z1188" s="110"/>
      <c r="AA1188" s="110"/>
      <c r="AB1188" s="110"/>
      <c r="AC1188" s="110"/>
      <c r="AD1188" s="110"/>
      <c r="AE1188" s="110"/>
      <c r="AF1188" s="110"/>
      <c r="AG1188" s="110"/>
    </row>
    <row r="1189">
      <c r="A1189" s="110"/>
      <c r="B1189" s="127">
        <f t="shared" si="4"/>
        <v>1186</v>
      </c>
      <c r="C1189" s="399" t="s">
        <v>1494</v>
      </c>
      <c r="D1189" s="450"/>
      <c r="E1189" s="304"/>
      <c r="F1189" s="447"/>
      <c r="G1189" s="401" t="s">
        <v>1607</v>
      </c>
      <c r="H1189" s="285"/>
      <c r="I1189" s="294"/>
      <c r="J1189" s="285"/>
      <c r="K1189" s="402" t="s">
        <v>173</v>
      </c>
      <c r="L1189" s="403" t="s">
        <v>1608</v>
      </c>
      <c r="M1189" s="294"/>
      <c r="N1189" s="226" t="s">
        <v>81</v>
      </c>
      <c r="O1189" s="226" t="s">
        <v>81</v>
      </c>
      <c r="P1189" s="227" t="s">
        <v>81</v>
      </c>
      <c r="Q1189" s="228" t="s">
        <v>81</v>
      </c>
      <c r="R1189" s="228" t="s">
        <v>81</v>
      </c>
      <c r="S1189" s="137"/>
      <c r="T1189" s="137"/>
      <c r="U1189" s="137"/>
      <c r="V1189" s="110"/>
      <c r="W1189" s="110"/>
      <c r="X1189" s="110"/>
      <c r="Y1189" s="110"/>
      <c r="Z1189" s="110"/>
      <c r="AA1189" s="110"/>
      <c r="AB1189" s="110"/>
      <c r="AC1189" s="110"/>
      <c r="AD1189" s="110"/>
      <c r="AE1189" s="110"/>
      <c r="AF1189" s="110"/>
      <c r="AG1189" s="110"/>
    </row>
    <row r="1190">
      <c r="A1190" s="110"/>
      <c r="B1190" s="127">
        <f t="shared" si="4"/>
        <v>1187</v>
      </c>
      <c r="C1190" s="399" t="s">
        <v>1494</v>
      </c>
      <c r="D1190" s="450"/>
      <c r="E1190" s="304"/>
      <c r="F1190" s="407" t="s">
        <v>543</v>
      </c>
      <c r="G1190" s="452" t="s">
        <v>397</v>
      </c>
      <c r="H1190" s="285"/>
      <c r="I1190" s="294"/>
      <c r="J1190" s="285"/>
      <c r="K1190" s="402" t="s">
        <v>1609</v>
      </c>
      <c r="L1190" s="403" t="s">
        <v>1610</v>
      </c>
      <c r="M1190" s="402" t="s">
        <v>1611</v>
      </c>
      <c r="N1190" s="226" t="s">
        <v>81</v>
      </c>
      <c r="O1190" s="226" t="s">
        <v>81</v>
      </c>
      <c r="P1190" s="227" t="s">
        <v>81</v>
      </c>
      <c r="Q1190" s="228" t="s">
        <v>81</v>
      </c>
      <c r="R1190" s="228" t="s">
        <v>81</v>
      </c>
      <c r="S1190" s="137"/>
      <c r="T1190" s="137"/>
      <c r="U1190" s="137"/>
      <c r="V1190" s="110"/>
      <c r="W1190" s="110"/>
      <c r="X1190" s="110"/>
      <c r="Y1190" s="110"/>
      <c r="Z1190" s="110"/>
      <c r="AA1190" s="110"/>
      <c r="AB1190" s="110"/>
      <c r="AC1190" s="110"/>
      <c r="AD1190" s="110"/>
      <c r="AE1190" s="110"/>
      <c r="AF1190" s="110"/>
      <c r="AG1190" s="110"/>
    </row>
    <row r="1191">
      <c r="A1191" s="110"/>
      <c r="B1191" s="127">
        <f t="shared" si="4"/>
        <v>1188</v>
      </c>
      <c r="C1191" s="399" t="s">
        <v>1494</v>
      </c>
      <c r="D1191" s="450"/>
      <c r="E1191" s="304"/>
      <c r="F1191" s="407"/>
      <c r="G1191" s="452" t="s">
        <v>401</v>
      </c>
      <c r="H1191" s="285"/>
      <c r="I1191" s="294"/>
      <c r="J1191" s="285"/>
      <c r="K1191" s="402" t="s">
        <v>1612</v>
      </c>
      <c r="L1191" s="403" t="s">
        <v>1613</v>
      </c>
      <c r="M1191" s="402" t="s">
        <v>1611</v>
      </c>
      <c r="N1191" s="226" t="s">
        <v>81</v>
      </c>
      <c r="O1191" s="226" t="s">
        <v>81</v>
      </c>
      <c r="P1191" s="227" t="s">
        <v>81</v>
      </c>
      <c r="Q1191" s="228" t="s">
        <v>81</v>
      </c>
      <c r="R1191" s="228" t="s">
        <v>81</v>
      </c>
      <c r="S1191" s="137"/>
      <c r="T1191" s="137"/>
      <c r="U1191" s="137"/>
      <c r="V1191" s="110"/>
      <c r="W1191" s="110"/>
      <c r="X1191" s="110"/>
      <c r="Y1191" s="110"/>
      <c r="Z1191" s="110"/>
      <c r="AA1191" s="110"/>
      <c r="AB1191" s="110"/>
      <c r="AC1191" s="110"/>
      <c r="AD1191" s="110"/>
      <c r="AE1191" s="110"/>
      <c r="AF1191" s="110"/>
      <c r="AG1191" s="110"/>
    </row>
    <row r="1192">
      <c r="A1192" s="110"/>
      <c r="B1192" s="127">
        <f t="shared" si="4"/>
        <v>1189</v>
      </c>
      <c r="C1192" s="399" t="s">
        <v>1494</v>
      </c>
      <c r="D1192" s="450"/>
      <c r="E1192" s="304"/>
      <c r="F1192" s="407" t="s">
        <v>1614</v>
      </c>
      <c r="G1192" s="285"/>
      <c r="H1192" s="285"/>
      <c r="I1192" s="294"/>
      <c r="J1192" s="285"/>
      <c r="K1192" s="402" t="s">
        <v>1615</v>
      </c>
      <c r="L1192" s="403" t="s">
        <v>1616</v>
      </c>
      <c r="M1192" s="294"/>
      <c r="N1192" s="226" t="s">
        <v>81</v>
      </c>
      <c r="O1192" s="226" t="s">
        <v>81</v>
      </c>
      <c r="P1192" s="227" t="s">
        <v>81</v>
      </c>
      <c r="Q1192" s="228" t="s">
        <v>81</v>
      </c>
      <c r="R1192" s="228" t="s">
        <v>81</v>
      </c>
      <c r="S1192" s="137"/>
      <c r="T1192" s="137"/>
      <c r="U1192" s="137"/>
      <c r="V1192" s="110"/>
      <c r="W1192" s="110"/>
      <c r="X1192" s="110"/>
      <c r="Y1192" s="110"/>
      <c r="Z1192" s="110"/>
      <c r="AA1192" s="110"/>
      <c r="AB1192" s="110"/>
      <c r="AC1192" s="110"/>
      <c r="AD1192" s="110"/>
      <c r="AE1192" s="110"/>
      <c r="AF1192" s="110"/>
      <c r="AG1192" s="110"/>
    </row>
    <row r="1193">
      <c r="A1193" s="110"/>
      <c r="B1193" s="127">
        <f t="shared" si="4"/>
        <v>1190</v>
      </c>
      <c r="C1193" s="399" t="s">
        <v>1494</v>
      </c>
      <c r="D1193" s="450"/>
      <c r="E1193" s="366" t="s">
        <v>651</v>
      </c>
      <c r="F1193" s="407" t="s">
        <v>1596</v>
      </c>
      <c r="G1193" s="285"/>
      <c r="H1193" s="285"/>
      <c r="I1193" s="294"/>
      <c r="J1193" s="285"/>
      <c r="K1193" s="402" t="s">
        <v>1617</v>
      </c>
      <c r="L1193" s="403" t="s">
        <v>1618</v>
      </c>
      <c r="M1193" s="402" t="s">
        <v>1619</v>
      </c>
      <c r="N1193" s="226" t="s">
        <v>81</v>
      </c>
      <c r="O1193" s="226" t="s">
        <v>81</v>
      </c>
      <c r="P1193" s="227" t="s">
        <v>81</v>
      </c>
      <c r="Q1193" s="228" t="s">
        <v>81</v>
      </c>
      <c r="R1193" s="228" t="s">
        <v>81</v>
      </c>
      <c r="S1193" s="137"/>
      <c r="T1193" s="137"/>
      <c r="U1193" s="137"/>
      <c r="V1193" s="110"/>
      <c r="W1193" s="110"/>
      <c r="X1193" s="110"/>
      <c r="Y1193" s="110"/>
      <c r="Z1193" s="110"/>
      <c r="AA1193" s="110"/>
      <c r="AB1193" s="110"/>
      <c r="AC1193" s="110"/>
      <c r="AD1193" s="110"/>
      <c r="AE1193" s="110"/>
      <c r="AF1193" s="110"/>
      <c r="AG1193" s="110"/>
    </row>
    <row r="1194">
      <c r="A1194" s="110"/>
      <c r="B1194" s="127">
        <f t="shared" si="4"/>
        <v>1191</v>
      </c>
      <c r="C1194" s="399" t="s">
        <v>1494</v>
      </c>
      <c r="D1194" s="450"/>
      <c r="E1194" s="304"/>
      <c r="F1194" s="407" t="s">
        <v>1620</v>
      </c>
      <c r="G1194" s="285"/>
      <c r="H1194" s="285"/>
      <c r="I1194" s="294"/>
      <c r="J1194" s="285"/>
      <c r="K1194" s="402" t="s">
        <v>1621</v>
      </c>
      <c r="L1194" s="403" t="s">
        <v>1622</v>
      </c>
      <c r="M1194" s="294"/>
      <c r="N1194" s="226" t="s">
        <v>81</v>
      </c>
      <c r="O1194" s="226" t="s">
        <v>81</v>
      </c>
      <c r="P1194" s="227" t="s">
        <v>81</v>
      </c>
      <c r="Q1194" s="228" t="s">
        <v>81</v>
      </c>
      <c r="R1194" s="228" t="s">
        <v>81</v>
      </c>
      <c r="S1194" s="137"/>
      <c r="T1194" s="137"/>
      <c r="U1194" s="137"/>
      <c r="V1194" s="110"/>
      <c r="W1194" s="110"/>
      <c r="X1194" s="110"/>
      <c r="Y1194" s="110"/>
      <c r="Z1194" s="110"/>
      <c r="AA1194" s="110"/>
      <c r="AB1194" s="110"/>
      <c r="AC1194" s="110"/>
      <c r="AD1194" s="110"/>
      <c r="AE1194" s="110"/>
      <c r="AF1194" s="110"/>
      <c r="AG1194" s="110"/>
    </row>
    <row r="1195">
      <c r="A1195" s="110"/>
      <c r="B1195" s="127">
        <f t="shared" si="4"/>
        <v>1192</v>
      </c>
      <c r="C1195" s="399" t="s">
        <v>1494</v>
      </c>
      <c r="D1195" s="450"/>
      <c r="E1195" s="304"/>
      <c r="F1195" s="407" t="s">
        <v>1623</v>
      </c>
      <c r="G1195" s="285"/>
      <c r="H1195" s="285"/>
      <c r="I1195" s="294"/>
      <c r="J1195" s="285"/>
      <c r="K1195" s="402" t="s">
        <v>1624</v>
      </c>
      <c r="L1195" s="403" t="s">
        <v>1625</v>
      </c>
      <c r="M1195" s="294"/>
      <c r="N1195" s="226" t="s">
        <v>81</v>
      </c>
      <c r="O1195" s="226" t="s">
        <v>81</v>
      </c>
      <c r="P1195" s="227" t="s">
        <v>81</v>
      </c>
      <c r="Q1195" s="228" t="s">
        <v>81</v>
      </c>
      <c r="R1195" s="228" t="s">
        <v>81</v>
      </c>
      <c r="S1195" s="137"/>
      <c r="T1195" s="137"/>
      <c r="U1195" s="137"/>
      <c r="V1195" s="110"/>
      <c r="W1195" s="110"/>
      <c r="X1195" s="110"/>
      <c r="Y1195" s="110"/>
      <c r="Z1195" s="110"/>
      <c r="AA1195" s="110"/>
      <c r="AB1195" s="110"/>
      <c r="AC1195" s="110"/>
      <c r="AD1195" s="110"/>
      <c r="AE1195" s="110"/>
      <c r="AF1195" s="110"/>
      <c r="AG1195" s="110"/>
    </row>
    <row r="1196">
      <c r="A1196" s="110"/>
      <c r="B1196" s="127">
        <f t="shared" si="4"/>
        <v>1193</v>
      </c>
      <c r="C1196" s="399" t="s">
        <v>1494</v>
      </c>
      <c r="D1196" s="450"/>
      <c r="E1196" s="304"/>
      <c r="F1196" s="427" t="s">
        <v>855</v>
      </c>
      <c r="G1196" s="285"/>
      <c r="H1196" s="285"/>
      <c r="I1196" s="294"/>
      <c r="J1196" s="285"/>
      <c r="K1196" s="402" t="s">
        <v>1626</v>
      </c>
      <c r="L1196" s="403" t="s">
        <v>1627</v>
      </c>
      <c r="M1196" s="294"/>
      <c r="N1196" s="226" t="s">
        <v>81</v>
      </c>
      <c r="O1196" s="226" t="s">
        <v>81</v>
      </c>
      <c r="P1196" s="227" t="s">
        <v>81</v>
      </c>
      <c r="Q1196" s="228" t="s">
        <v>81</v>
      </c>
      <c r="R1196" s="228" t="s">
        <v>81</v>
      </c>
      <c r="S1196" s="137"/>
      <c r="T1196" s="137"/>
      <c r="U1196" s="137"/>
      <c r="V1196" s="110"/>
      <c r="W1196" s="110"/>
      <c r="X1196" s="110"/>
      <c r="Y1196" s="110"/>
      <c r="Z1196" s="110"/>
      <c r="AA1196" s="110"/>
      <c r="AB1196" s="110"/>
      <c r="AC1196" s="110"/>
      <c r="AD1196" s="110"/>
      <c r="AE1196" s="110"/>
      <c r="AF1196" s="110"/>
      <c r="AG1196" s="110"/>
    </row>
    <row r="1197">
      <c r="A1197" s="110"/>
      <c r="B1197" s="127">
        <f t="shared" si="4"/>
        <v>1194</v>
      </c>
      <c r="C1197" s="399" t="s">
        <v>1494</v>
      </c>
      <c r="D1197" s="450"/>
      <c r="E1197" s="306"/>
      <c r="F1197" s="366" t="s">
        <v>1599</v>
      </c>
      <c r="G1197" s="407" t="s">
        <v>1600</v>
      </c>
      <c r="H1197" s="285"/>
      <c r="I1197" s="294"/>
      <c r="J1197" s="285"/>
      <c r="K1197" s="402" t="s">
        <v>1628</v>
      </c>
      <c r="L1197" s="403" t="s">
        <v>1602</v>
      </c>
      <c r="M1197" s="294"/>
      <c r="N1197" s="226" t="s">
        <v>81</v>
      </c>
      <c r="O1197" s="226" t="s">
        <v>81</v>
      </c>
      <c r="P1197" s="227" t="s">
        <v>81</v>
      </c>
      <c r="Q1197" s="228" t="s">
        <v>81</v>
      </c>
      <c r="R1197" s="228" t="s">
        <v>81</v>
      </c>
      <c r="S1197" s="137"/>
      <c r="T1197" s="137"/>
      <c r="U1197" s="137"/>
      <c r="V1197" s="110"/>
      <c r="W1197" s="110"/>
      <c r="X1197" s="110"/>
      <c r="Y1197" s="110"/>
      <c r="Z1197" s="110"/>
      <c r="AA1197" s="110"/>
      <c r="AB1197" s="110"/>
      <c r="AC1197" s="110"/>
      <c r="AD1197" s="110"/>
      <c r="AE1197" s="110"/>
      <c r="AF1197" s="110"/>
      <c r="AG1197" s="110"/>
    </row>
    <row r="1198">
      <c r="A1198" s="110"/>
      <c r="B1198" s="127">
        <f t="shared" si="4"/>
        <v>1195</v>
      </c>
      <c r="C1198" s="399" t="s">
        <v>1494</v>
      </c>
      <c r="D1198" s="450"/>
      <c r="E1198" s="306"/>
      <c r="F1198" s="304"/>
      <c r="G1198" s="407" t="s">
        <v>1603</v>
      </c>
      <c r="H1198" s="285"/>
      <c r="I1198" s="294"/>
      <c r="J1198" s="285"/>
      <c r="K1198" s="402" t="s">
        <v>173</v>
      </c>
      <c r="L1198" s="403" t="s">
        <v>1604</v>
      </c>
      <c r="M1198" s="294"/>
      <c r="N1198" s="226" t="s">
        <v>81</v>
      </c>
      <c r="O1198" s="226" t="s">
        <v>81</v>
      </c>
      <c r="P1198" s="227" t="s">
        <v>81</v>
      </c>
      <c r="Q1198" s="228" t="s">
        <v>81</v>
      </c>
      <c r="R1198" s="228" t="s">
        <v>81</v>
      </c>
      <c r="S1198" s="137"/>
      <c r="T1198" s="137"/>
      <c r="U1198" s="137"/>
      <c r="V1198" s="110"/>
      <c r="W1198" s="110"/>
      <c r="X1198" s="110"/>
      <c r="Y1198" s="110"/>
      <c r="Z1198" s="110"/>
      <c r="AA1198" s="110"/>
      <c r="AB1198" s="110"/>
      <c r="AC1198" s="110"/>
      <c r="AD1198" s="110"/>
      <c r="AE1198" s="110"/>
      <c r="AF1198" s="110"/>
      <c r="AG1198" s="110"/>
    </row>
    <row r="1199">
      <c r="A1199" s="110"/>
      <c r="B1199" s="127">
        <f t="shared" si="4"/>
        <v>1196</v>
      </c>
      <c r="C1199" s="399" t="s">
        <v>1494</v>
      </c>
      <c r="D1199" s="450"/>
      <c r="E1199" s="306"/>
      <c r="F1199" s="304"/>
      <c r="G1199" s="407" t="s">
        <v>1605</v>
      </c>
      <c r="H1199" s="285"/>
      <c r="I1199" s="294"/>
      <c r="J1199" s="285"/>
      <c r="K1199" s="402" t="s">
        <v>173</v>
      </c>
      <c r="L1199" s="403" t="s">
        <v>1606</v>
      </c>
      <c r="M1199" s="294"/>
      <c r="N1199" s="226" t="s">
        <v>81</v>
      </c>
      <c r="O1199" s="226" t="s">
        <v>81</v>
      </c>
      <c r="P1199" s="227" t="s">
        <v>81</v>
      </c>
      <c r="Q1199" s="228" t="s">
        <v>81</v>
      </c>
      <c r="R1199" s="228" t="s">
        <v>81</v>
      </c>
      <c r="S1199" s="137"/>
      <c r="T1199" s="137"/>
      <c r="U1199" s="137"/>
      <c r="V1199" s="110"/>
      <c r="W1199" s="110"/>
      <c r="X1199" s="110"/>
      <c r="Y1199" s="110"/>
      <c r="Z1199" s="110"/>
      <c r="AA1199" s="110"/>
      <c r="AB1199" s="110"/>
      <c r="AC1199" s="110"/>
      <c r="AD1199" s="110"/>
      <c r="AE1199" s="110"/>
      <c r="AF1199" s="110"/>
      <c r="AG1199" s="110"/>
    </row>
    <row r="1200">
      <c r="A1200" s="110"/>
      <c r="B1200" s="127">
        <f t="shared" si="4"/>
        <v>1197</v>
      </c>
      <c r="C1200" s="399" t="s">
        <v>1494</v>
      </c>
      <c r="D1200" s="450"/>
      <c r="E1200" s="306"/>
      <c r="F1200" s="322"/>
      <c r="G1200" s="407" t="s">
        <v>1607</v>
      </c>
      <c r="H1200" s="285"/>
      <c r="I1200" s="294"/>
      <c r="J1200" s="285"/>
      <c r="K1200" s="402" t="s">
        <v>173</v>
      </c>
      <c r="L1200" s="403" t="s">
        <v>1608</v>
      </c>
      <c r="M1200" s="294"/>
      <c r="N1200" s="226" t="s">
        <v>81</v>
      </c>
      <c r="O1200" s="226" t="s">
        <v>81</v>
      </c>
      <c r="P1200" s="227" t="s">
        <v>81</v>
      </c>
      <c r="Q1200" s="228" t="s">
        <v>81</v>
      </c>
      <c r="R1200" s="228" t="s">
        <v>81</v>
      </c>
      <c r="S1200" s="137"/>
      <c r="T1200" s="137"/>
      <c r="U1200" s="137"/>
      <c r="V1200" s="110"/>
      <c r="W1200" s="110"/>
      <c r="X1200" s="110"/>
      <c r="Y1200" s="110"/>
      <c r="Z1200" s="110"/>
      <c r="AA1200" s="110"/>
      <c r="AB1200" s="110"/>
      <c r="AC1200" s="110"/>
      <c r="AD1200" s="110"/>
      <c r="AE1200" s="110"/>
      <c r="AF1200" s="110"/>
      <c r="AG1200" s="110"/>
    </row>
    <row r="1201">
      <c r="A1201" s="110"/>
      <c r="B1201" s="127">
        <f t="shared" si="4"/>
        <v>1198</v>
      </c>
      <c r="C1201" s="399" t="s">
        <v>1494</v>
      </c>
      <c r="D1201" s="450"/>
      <c r="E1201" s="306"/>
      <c r="F1201" s="355" t="s">
        <v>543</v>
      </c>
      <c r="G1201" s="406" t="s">
        <v>397</v>
      </c>
      <c r="H1201" s="285"/>
      <c r="I1201" s="294"/>
      <c r="J1201" s="285"/>
      <c r="K1201" s="402" t="s">
        <v>1629</v>
      </c>
      <c r="L1201" s="403" t="s">
        <v>1630</v>
      </c>
      <c r="M1201" s="294"/>
      <c r="N1201" s="226" t="s">
        <v>81</v>
      </c>
      <c r="O1201" s="226" t="s">
        <v>81</v>
      </c>
      <c r="P1201" s="227" t="s">
        <v>81</v>
      </c>
      <c r="Q1201" s="228" t="s">
        <v>81</v>
      </c>
      <c r="R1201" s="228" t="s">
        <v>81</v>
      </c>
      <c r="S1201" s="137"/>
      <c r="T1201" s="137"/>
      <c r="U1201" s="137"/>
      <c r="V1201" s="110"/>
      <c r="W1201" s="110"/>
      <c r="X1201" s="110"/>
      <c r="Y1201" s="110"/>
      <c r="Z1201" s="110"/>
      <c r="AA1201" s="110"/>
      <c r="AB1201" s="110"/>
      <c r="AC1201" s="110"/>
      <c r="AD1201" s="110"/>
      <c r="AE1201" s="110"/>
      <c r="AF1201" s="110"/>
      <c r="AG1201" s="110"/>
    </row>
    <row r="1202">
      <c r="A1202" s="110"/>
      <c r="B1202" s="127">
        <f t="shared" si="4"/>
        <v>1199</v>
      </c>
      <c r="C1202" s="399" t="s">
        <v>1494</v>
      </c>
      <c r="D1202" s="450"/>
      <c r="E1202" s="306"/>
      <c r="F1202" s="355"/>
      <c r="G1202" s="406" t="s">
        <v>401</v>
      </c>
      <c r="H1202" s="285"/>
      <c r="I1202" s="294"/>
      <c r="J1202" s="285"/>
      <c r="K1202" s="402" t="s">
        <v>1631</v>
      </c>
      <c r="L1202" s="403" t="s">
        <v>1632</v>
      </c>
      <c r="M1202" s="294"/>
      <c r="N1202" s="226" t="s">
        <v>81</v>
      </c>
      <c r="O1202" s="226" t="s">
        <v>81</v>
      </c>
      <c r="P1202" s="227" t="s">
        <v>81</v>
      </c>
      <c r="Q1202" s="228" t="s">
        <v>81</v>
      </c>
      <c r="R1202" s="228" t="s">
        <v>81</v>
      </c>
      <c r="S1202" s="137"/>
      <c r="T1202" s="137"/>
      <c r="U1202" s="137"/>
      <c r="V1202" s="110"/>
      <c r="W1202" s="110"/>
      <c r="X1202" s="110"/>
      <c r="Y1202" s="110"/>
      <c r="Z1202" s="110"/>
      <c r="AA1202" s="110"/>
      <c r="AB1202" s="110"/>
      <c r="AC1202" s="110"/>
      <c r="AD1202" s="110"/>
      <c r="AE1202" s="110"/>
      <c r="AF1202" s="110"/>
      <c r="AG1202" s="110"/>
    </row>
    <row r="1203">
      <c r="A1203" s="110"/>
      <c r="B1203" s="127">
        <f t="shared" si="4"/>
        <v>1200</v>
      </c>
      <c r="C1203" s="399" t="s">
        <v>1494</v>
      </c>
      <c r="D1203" s="450"/>
      <c r="E1203" s="306"/>
      <c r="F1203" s="355"/>
      <c r="G1203" s="406" t="s">
        <v>78</v>
      </c>
      <c r="H1203" s="285"/>
      <c r="I1203" s="294"/>
      <c r="J1203" s="285"/>
      <c r="K1203" s="402" t="s">
        <v>1633</v>
      </c>
      <c r="L1203" s="403" t="s">
        <v>1634</v>
      </c>
      <c r="M1203" s="294"/>
      <c r="N1203" s="226" t="s">
        <v>81</v>
      </c>
      <c r="O1203" s="226" t="s">
        <v>81</v>
      </c>
      <c r="P1203" s="227" t="s">
        <v>81</v>
      </c>
      <c r="Q1203" s="228" t="s">
        <v>81</v>
      </c>
      <c r="R1203" s="228" t="s">
        <v>81</v>
      </c>
      <c r="S1203" s="137"/>
      <c r="T1203" s="137"/>
      <c r="U1203" s="137"/>
      <c r="V1203" s="110"/>
      <c r="W1203" s="110"/>
      <c r="X1203" s="110"/>
      <c r="Y1203" s="110"/>
      <c r="Z1203" s="110"/>
      <c r="AA1203" s="110"/>
      <c r="AB1203" s="110"/>
      <c r="AC1203" s="110"/>
      <c r="AD1203" s="110"/>
      <c r="AE1203" s="110"/>
      <c r="AF1203" s="110"/>
      <c r="AG1203" s="110"/>
    </row>
    <row r="1204">
      <c r="A1204" s="110"/>
      <c r="B1204" s="127">
        <f t="shared" si="4"/>
        <v>1201</v>
      </c>
      <c r="C1204" s="399" t="s">
        <v>1494</v>
      </c>
      <c r="D1204" s="450"/>
      <c r="E1204" s="306"/>
      <c r="F1204" s="316"/>
      <c r="G1204" s="407" t="s">
        <v>1635</v>
      </c>
      <c r="H1204" s="285"/>
      <c r="I1204" s="294"/>
      <c r="J1204" s="285"/>
      <c r="K1204" s="402" t="s">
        <v>1636</v>
      </c>
      <c r="L1204" s="403" t="s">
        <v>1637</v>
      </c>
      <c r="M1204" s="294"/>
      <c r="N1204" s="226" t="s">
        <v>81</v>
      </c>
      <c r="O1204" s="226" t="s">
        <v>81</v>
      </c>
      <c r="P1204" s="227" t="s">
        <v>81</v>
      </c>
      <c r="Q1204" s="228" t="s">
        <v>81</v>
      </c>
      <c r="R1204" s="228" t="s">
        <v>81</v>
      </c>
      <c r="S1204" s="137"/>
      <c r="T1204" s="137"/>
      <c r="U1204" s="137"/>
      <c r="V1204" s="110"/>
      <c r="W1204" s="110"/>
      <c r="X1204" s="110"/>
      <c r="Y1204" s="110"/>
      <c r="Z1204" s="110"/>
      <c r="AA1204" s="110"/>
      <c r="AB1204" s="110"/>
      <c r="AC1204" s="110"/>
      <c r="AD1204" s="110"/>
      <c r="AE1204" s="110"/>
      <c r="AF1204" s="110"/>
      <c r="AG1204" s="110"/>
    </row>
    <row r="1205">
      <c r="A1205" s="110"/>
      <c r="B1205" s="127">
        <f t="shared" si="4"/>
        <v>1202</v>
      </c>
      <c r="C1205" s="399" t="s">
        <v>1494</v>
      </c>
      <c r="D1205" s="450"/>
      <c r="E1205" s="304"/>
      <c r="F1205" s="443" t="s">
        <v>1638</v>
      </c>
      <c r="G1205" s="285"/>
      <c r="H1205" s="285"/>
      <c r="I1205" s="294"/>
      <c r="J1205" s="285"/>
      <c r="K1205" s="402" t="s">
        <v>1639</v>
      </c>
      <c r="L1205" s="403" t="s">
        <v>1640</v>
      </c>
      <c r="M1205" s="294"/>
      <c r="N1205" s="226" t="s">
        <v>81</v>
      </c>
      <c r="O1205" s="226" t="s">
        <v>81</v>
      </c>
      <c r="P1205" s="227" t="s">
        <v>81</v>
      </c>
      <c r="Q1205" s="228" t="s">
        <v>81</v>
      </c>
      <c r="R1205" s="228" t="s">
        <v>81</v>
      </c>
      <c r="S1205" s="137"/>
      <c r="T1205" s="137"/>
      <c r="U1205" s="137"/>
      <c r="V1205" s="110"/>
      <c r="W1205" s="110"/>
      <c r="X1205" s="110"/>
      <c r="Y1205" s="110"/>
      <c r="Z1205" s="110"/>
      <c r="AA1205" s="110"/>
      <c r="AB1205" s="110"/>
      <c r="AC1205" s="110"/>
      <c r="AD1205" s="110"/>
      <c r="AE1205" s="110"/>
      <c r="AF1205" s="110"/>
      <c r="AG1205" s="110"/>
    </row>
    <row r="1206">
      <c r="A1206" s="110"/>
      <c r="B1206" s="127">
        <f t="shared" si="4"/>
        <v>1203</v>
      </c>
      <c r="C1206" s="399" t="s">
        <v>1494</v>
      </c>
      <c r="D1206" s="450"/>
      <c r="E1206" s="366" t="s">
        <v>1641</v>
      </c>
      <c r="F1206" s="447"/>
      <c r="G1206" s="285"/>
      <c r="H1206" s="285"/>
      <c r="I1206" s="294"/>
      <c r="J1206" s="285"/>
      <c r="K1206" s="402" t="s">
        <v>1642</v>
      </c>
      <c r="L1206" s="403" t="s">
        <v>1643</v>
      </c>
      <c r="M1206" s="294"/>
      <c r="N1206" s="226" t="s">
        <v>81</v>
      </c>
      <c r="O1206" s="226" t="s">
        <v>81</v>
      </c>
      <c r="P1206" s="227" t="s">
        <v>81</v>
      </c>
      <c r="Q1206" s="228" t="s">
        <v>81</v>
      </c>
      <c r="R1206" s="228" t="s">
        <v>81</v>
      </c>
      <c r="S1206" s="137"/>
      <c r="T1206" s="137"/>
      <c r="U1206" s="137"/>
      <c r="V1206" s="110"/>
      <c r="W1206" s="110"/>
      <c r="X1206" s="110"/>
      <c r="Y1206" s="110"/>
      <c r="Z1206" s="110"/>
      <c r="AA1206" s="110"/>
      <c r="AB1206" s="110"/>
      <c r="AC1206" s="110"/>
      <c r="AD1206" s="110"/>
      <c r="AE1206" s="110"/>
      <c r="AF1206" s="110"/>
      <c r="AG1206" s="110"/>
    </row>
    <row r="1207">
      <c r="A1207" s="110"/>
      <c r="B1207" s="127">
        <f t="shared" si="4"/>
        <v>1204</v>
      </c>
      <c r="C1207" s="399" t="s">
        <v>1494</v>
      </c>
      <c r="D1207" s="450"/>
      <c r="E1207" s="355"/>
      <c r="F1207" s="453" t="s">
        <v>1644</v>
      </c>
      <c r="G1207" s="285"/>
      <c r="H1207" s="285"/>
      <c r="I1207" s="294"/>
      <c r="J1207" s="285"/>
      <c r="K1207" s="402" t="s">
        <v>1645</v>
      </c>
      <c r="L1207" s="403" t="s">
        <v>1646</v>
      </c>
      <c r="M1207" s="294"/>
      <c r="N1207" s="226"/>
      <c r="O1207" s="226"/>
      <c r="P1207" s="227"/>
      <c r="Q1207" s="228"/>
      <c r="R1207" s="228"/>
      <c r="S1207" s="137"/>
      <c r="T1207" s="137"/>
      <c r="U1207" s="137"/>
      <c r="V1207" s="110"/>
      <c r="W1207" s="110"/>
      <c r="X1207" s="110"/>
      <c r="Y1207" s="110"/>
      <c r="Z1207" s="110"/>
      <c r="AA1207" s="110"/>
      <c r="AB1207" s="110"/>
      <c r="AC1207" s="110"/>
      <c r="AD1207" s="110"/>
      <c r="AE1207" s="110"/>
      <c r="AF1207" s="110"/>
      <c r="AG1207" s="110"/>
    </row>
    <row r="1208">
      <c r="A1208" s="110"/>
      <c r="B1208" s="127">
        <f t="shared" si="4"/>
        <v>1205</v>
      </c>
      <c r="C1208" s="399" t="s">
        <v>1494</v>
      </c>
      <c r="D1208" s="450"/>
      <c r="E1208" s="355"/>
      <c r="F1208" s="453" t="s">
        <v>1647</v>
      </c>
      <c r="G1208" s="285"/>
      <c r="H1208" s="285"/>
      <c r="I1208" s="294"/>
      <c r="J1208" s="285"/>
      <c r="K1208" s="402" t="s">
        <v>1648</v>
      </c>
      <c r="L1208" s="403" t="s">
        <v>1649</v>
      </c>
      <c r="M1208" s="294"/>
      <c r="N1208" s="226"/>
      <c r="O1208" s="226"/>
      <c r="P1208" s="227"/>
      <c r="Q1208" s="228"/>
      <c r="R1208" s="228"/>
      <c r="S1208" s="137"/>
      <c r="T1208" s="137"/>
      <c r="U1208" s="137"/>
      <c r="V1208" s="110"/>
      <c r="W1208" s="110"/>
      <c r="X1208" s="110"/>
      <c r="Y1208" s="110"/>
      <c r="Z1208" s="110"/>
      <c r="AA1208" s="110"/>
      <c r="AB1208" s="110"/>
      <c r="AC1208" s="110"/>
      <c r="AD1208" s="110"/>
      <c r="AE1208" s="110"/>
      <c r="AF1208" s="110"/>
      <c r="AG1208" s="110"/>
    </row>
    <row r="1209">
      <c r="A1209" s="110"/>
      <c r="B1209" s="127">
        <f t="shared" si="4"/>
        <v>1206</v>
      </c>
      <c r="C1209" s="399" t="s">
        <v>1494</v>
      </c>
      <c r="D1209" s="450"/>
      <c r="E1209" s="304"/>
      <c r="F1209" s="407" t="s">
        <v>1650</v>
      </c>
      <c r="G1209" s="285"/>
      <c r="H1209" s="285"/>
      <c r="I1209" s="294"/>
      <c r="J1209" s="285"/>
      <c r="K1209" s="402" t="s">
        <v>1651</v>
      </c>
      <c r="L1209" s="403" t="s">
        <v>1652</v>
      </c>
      <c r="M1209" s="294"/>
      <c r="N1209" s="226" t="s">
        <v>81</v>
      </c>
      <c r="O1209" s="226" t="s">
        <v>81</v>
      </c>
      <c r="P1209" s="227" t="s">
        <v>81</v>
      </c>
      <c r="Q1209" s="228" t="s">
        <v>81</v>
      </c>
      <c r="R1209" s="228" t="s">
        <v>81</v>
      </c>
      <c r="S1209" s="137"/>
      <c r="T1209" s="137"/>
      <c r="U1209" s="137"/>
      <c r="V1209" s="110"/>
      <c r="W1209" s="110"/>
      <c r="X1209" s="110"/>
      <c r="Y1209" s="110"/>
      <c r="Z1209" s="110"/>
      <c r="AA1209" s="110"/>
      <c r="AB1209" s="110"/>
      <c r="AC1209" s="110"/>
      <c r="AD1209" s="110"/>
      <c r="AE1209" s="110"/>
      <c r="AF1209" s="110"/>
      <c r="AG1209" s="110"/>
    </row>
    <row r="1210">
      <c r="A1210" s="110"/>
      <c r="B1210" s="127">
        <f t="shared" si="4"/>
        <v>1207</v>
      </c>
      <c r="C1210" s="399" t="s">
        <v>1494</v>
      </c>
      <c r="D1210" s="450"/>
      <c r="E1210" s="366" t="s">
        <v>1653</v>
      </c>
      <c r="F1210" s="427" t="s">
        <v>1654</v>
      </c>
      <c r="G1210" s="285"/>
      <c r="H1210" s="285"/>
      <c r="I1210" s="294"/>
      <c r="J1210" s="285"/>
      <c r="K1210" s="402" t="s">
        <v>1655</v>
      </c>
      <c r="L1210" s="403" t="s">
        <v>1656</v>
      </c>
      <c r="M1210" s="294"/>
      <c r="N1210" s="226" t="s">
        <v>81</v>
      </c>
      <c r="O1210" s="226" t="s">
        <v>81</v>
      </c>
      <c r="P1210" s="227" t="s">
        <v>81</v>
      </c>
      <c r="Q1210" s="228" t="s">
        <v>81</v>
      </c>
      <c r="R1210" s="228" t="s">
        <v>81</v>
      </c>
      <c r="S1210" s="137"/>
      <c r="T1210" s="137"/>
      <c r="U1210" s="137"/>
      <c r="V1210" s="110"/>
      <c r="W1210" s="110"/>
      <c r="X1210" s="110"/>
      <c r="Y1210" s="110"/>
      <c r="Z1210" s="110"/>
      <c r="AA1210" s="110"/>
      <c r="AB1210" s="110"/>
      <c r="AC1210" s="110"/>
      <c r="AD1210" s="110"/>
      <c r="AE1210" s="110"/>
      <c r="AF1210" s="110"/>
      <c r="AG1210" s="110"/>
    </row>
    <row r="1211">
      <c r="A1211" s="110"/>
      <c r="B1211" s="127">
        <f t="shared" si="4"/>
        <v>1208</v>
      </c>
      <c r="C1211" s="399" t="s">
        <v>1494</v>
      </c>
      <c r="D1211" s="450"/>
      <c r="E1211" s="306"/>
      <c r="F1211" s="366" t="s">
        <v>1657</v>
      </c>
      <c r="G1211" s="447"/>
      <c r="H1211" s="285"/>
      <c r="I1211" s="294"/>
      <c r="J1211" s="285"/>
      <c r="K1211" s="402" t="s">
        <v>1658</v>
      </c>
      <c r="L1211" s="403" t="s">
        <v>1659</v>
      </c>
      <c r="M1211" s="294"/>
      <c r="N1211" s="226" t="s">
        <v>81</v>
      </c>
      <c r="O1211" s="226" t="s">
        <v>81</v>
      </c>
      <c r="P1211" s="227" t="s">
        <v>81</v>
      </c>
      <c r="Q1211" s="228" t="s">
        <v>81</v>
      </c>
      <c r="R1211" s="228" t="s">
        <v>81</v>
      </c>
      <c r="S1211" s="137"/>
      <c r="T1211" s="137"/>
      <c r="U1211" s="137"/>
      <c r="V1211" s="110"/>
      <c r="W1211" s="110"/>
      <c r="X1211" s="110"/>
      <c r="Y1211" s="110"/>
      <c r="Z1211" s="110"/>
      <c r="AA1211" s="110"/>
      <c r="AB1211" s="110"/>
      <c r="AC1211" s="110"/>
      <c r="AD1211" s="110"/>
      <c r="AE1211" s="110"/>
      <c r="AF1211" s="110"/>
      <c r="AG1211" s="110"/>
    </row>
    <row r="1212">
      <c r="A1212" s="110"/>
      <c r="B1212" s="127">
        <f t="shared" si="4"/>
        <v>1209</v>
      </c>
      <c r="C1212" s="399" t="s">
        <v>1494</v>
      </c>
      <c r="D1212" s="450"/>
      <c r="E1212" s="306"/>
      <c r="F1212" s="304"/>
      <c r="G1212" s="407" t="s">
        <v>1660</v>
      </c>
      <c r="H1212" s="401" t="s">
        <v>1644</v>
      </c>
      <c r="I1212" s="294"/>
      <c r="J1212" s="285"/>
      <c r="K1212" s="402" t="s">
        <v>1661</v>
      </c>
      <c r="L1212" s="403" t="s">
        <v>1646</v>
      </c>
      <c r="M1212" s="294"/>
      <c r="N1212" s="226" t="s">
        <v>81</v>
      </c>
      <c r="O1212" s="226" t="s">
        <v>81</v>
      </c>
      <c r="P1212" s="227" t="s">
        <v>81</v>
      </c>
      <c r="Q1212" s="228" t="s">
        <v>81</v>
      </c>
      <c r="R1212" s="228" t="s">
        <v>81</v>
      </c>
      <c r="S1212" s="137"/>
      <c r="T1212" s="137"/>
      <c r="U1212" s="137"/>
      <c r="V1212" s="110"/>
      <c r="W1212" s="110"/>
      <c r="X1212" s="110"/>
      <c r="Y1212" s="110"/>
      <c r="Z1212" s="110"/>
      <c r="AA1212" s="110"/>
      <c r="AB1212" s="110"/>
      <c r="AC1212" s="110"/>
      <c r="AD1212" s="110"/>
      <c r="AE1212" s="110"/>
      <c r="AF1212" s="110"/>
      <c r="AG1212" s="110"/>
    </row>
    <row r="1213">
      <c r="A1213" s="110"/>
      <c r="B1213" s="127">
        <f t="shared" si="4"/>
        <v>1210</v>
      </c>
      <c r="C1213" s="399" t="s">
        <v>1494</v>
      </c>
      <c r="D1213" s="450"/>
      <c r="E1213" s="306"/>
      <c r="F1213" s="304"/>
      <c r="G1213" s="447"/>
      <c r="H1213" s="401" t="s">
        <v>1647</v>
      </c>
      <c r="I1213" s="402"/>
      <c r="J1213" s="285"/>
      <c r="K1213" s="402" t="s">
        <v>1662</v>
      </c>
      <c r="L1213" s="403" t="s">
        <v>1649</v>
      </c>
      <c r="M1213" s="294"/>
      <c r="N1213" s="226" t="s">
        <v>81</v>
      </c>
      <c r="O1213" s="226" t="s">
        <v>81</v>
      </c>
      <c r="P1213" s="227" t="s">
        <v>81</v>
      </c>
      <c r="Q1213" s="228" t="s">
        <v>81</v>
      </c>
      <c r="R1213" s="228" t="s">
        <v>81</v>
      </c>
      <c r="S1213" s="137"/>
      <c r="T1213" s="137"/>
      <c r="U1213" s="137"/>
      <c r="V1213" s="110"/>
      <c r="W1213" s="110"/>
      <c r="X1213" s="110"/>
      <c r="Y1213" s="110"/>
      <c r="Z1213" s="110"/>
      <c r="AA1213" s="110"/>
      <c r="AB1213" s="110"/>
      <c r="AC1213" s="110"/>
      <c r="AD1213" s="110"/>
      <c r="AE1213" s="110"/>
      <c r="AF1213" s="110"/>
      <c r="AG1213" s="110"/>
    </row>
    <row r="1214">
      <c r="A1214" s="110"/>
      <c r="B1214" s="127">
        <f t="shared" si="4"/>
        <v>1211</v>
      </c>
      <c r="C1214" s="399" t="s">
        <v>1494</v>
      </c>
      <c r="D1214" s="450"/>
      <c r="E1214" s="310"/>
      <c r="F1214" s="322"/>
      <c r="G1214" s="447"/>
      <c r="H1214" s="401" t="s">
        <v>1650</v>
      </c>
      <c r="I1214" s="294"/>
      <c r="J1214" s="285"/>
      <c r="K1214" s="402" t="s">
        <v>1663</v>
      </c>
      <c r="L1214" s="403" t="s">
        <v>1664</v>
      </c>
      <c r="M1214" s="294"/>
      <c r="N1214" s="226" t="s">
        <v>81</v>
      </c>
      <c r="O1214" s="226" t="s">
        <v>81</v>
      </c>
      <c r="P1214" s="227" t="s">
        <v>81</v>
      </c>
      <c r="Q1214" s="228" t="s">
        <v>81</v>
      </c>
      <c r="R1214" s="228" t="s">
        <v>81</v>
      </c>
      <c r="S1214" s="137"/>
      <c r="T1214" s="137"/>
      <c r="U1214" s="137"/>
      <c r="V1214" s="110"/>
      <c r="W1214" s="110"/>
      <c r="X1214" s="110"/>
      <c r="Y1214" s="110"/>
      <c r="Z1214" s="110"/>
      <c r="AA1214" s="110"/>
      <c r="AB1214" s="110"/>
      <c r="AC1214" s="110"/>
      <c r="AD1214" s="110"/>
      <c r="AE1214" s="110"/>
      <c r="AF1214" s="110"/>
      <c r="AG1214" s="110"/>
    </row>
    <row r="1215">
      <c r="A1215" s="110"/>
      <c r="B1215" s="127">
        <f t="shared" si="4"/>
        <v>1212</v>
      </c>
      <c r="C1215" s="399" t="s">
        <v>1494</v>
      </c>
      <c r="D1215" s="398"/>
      <c r="E1215" s="443" t="s">
        <v>1665</v>
      </c>
      <c r="F1215" s="322"/>
      <c r="G1215" s="285"/>
      <c r="H1215" s="285"/>
      <c r="I1215" s="294"/>
      <c r="J1215" s="285"/>
      <c r="K1215" s="402" t="s">
        <v>1666</v>
      </c>
      <c r="L1215" s="403" t="s">
        <v>1667</v>
      </c>
      <c r="M1215" s="294"/>
      <c r="N1215" s="226" t="s">
        <v>81</v>
      </c>
      <c r="O1215" s="226" t="s">
        <v>81</v>
      </c>
      <c r="P1215" s="227" t="s">
        <v>81</v>
      </c>
      <c r="Q1215" s="228" t="s">
        <v>81</v>
      </c>
      <c r="R1215" s="228" t="s">
        <v>81</v>
      </c>
      <c r="S1215" s="137"/>
      <c r="T1215" s="137"/>
      <c r="U1215" s="137"/>
      <c r="V1215" s="110"/>
      <c r="W1215" s="110"/>
      <c r="X1215" s="110"/>
      <c r="Y1215" s="110"/>
      <c r="Z1215" s="110"/>
      <c r="AA1215" s="110"/>
      <c r="AB1215" s="110"/>
      <c r="AC1215" s="110"/>
      <c r="AD1215" s="110"/>
      <c r="AE1215" s="110"/>
      <c r="AF1215" s="110"/>
      <c r="AG1215" s="110"/>
    </row>
    <row r="1216">
      <c r="A1216" s="110"/>
      <c r="B1216" s="127">
        <f t="shared" si="4"/>
        <v>1213</v>
      </c>
      <c r="C1216" s="399" t="s">
        <v>1494</v>
      </c>
      <c r="D1216" s="398"/>
      <c r="E1216" s="443" t="s">
        <v>1668</v>
      </c>
      <c r="F1216" s="285"/>
      <c r="G1216" s="285"/>
      <c r="H1216" s="285"/>
      <c r="I1216" s="294"/>
      <c r="J1216" s="285"/>
      <c r="K1216" s="402" t="s">
        <v>1669</v>
      </c>
      <c r="L1216" s="403" t="s">
        <v>1670</v>
      </c>
      <c r="M1216" s="294"/>
      <c r="N1216" s="226" t="s">
        <v>81</v>
      </c>
      <c r="O1216" s="226" t="s">
        <v>81</v>
      </c>
      <c r="P1216" s="227" t="s">
        <v>81</v>
      </c>
      <c r="Q1216" s="228" t="s">
        <v>81</v>
      </c>
      <c r="R1216" s="228" t="s">
        <v>81</v>
      </c>
      <c r="S1216" s="137"/>
      <c r="T1216" s="137"/>
      <c r="U1216" s="137"/>
      <c r="V1216" s="110"/>
      <c r="W1216" s="110"/>
      <c r="X1216" s="110"/>
      <c r="Y1216" s="110"/>
      <c r="Z1216" s="110"/>
      <c r="AA1216" s="110"/>
      <c r="AB1216" s="110"/>
      <c r="AC1216" s="110"/>
      <c r="AD1216" s="110"/>
      <c r="AE1216" s="110"/>
      <c r="AF1216" s="110"/>
      <c r="AG1216" s="110"/>
    </row>
    <row r="1217">
      <c r="A1217" s="110"/>
      <c r="B1217" s="127">
        <f t="shared" si="4"/>
        <v>1214</v>
      </c>
      <c r="C1217" s="399" t="s">
        <v>1494</v>
      </c>
      <c r="D1217" s="429" t="s">
        <v>1671</v>
      </c>
      <c r="E1217" s="443" t="s">
        <v>1672</v>
      </c>
      <c r="F1217" s="285"/>
      <c r="G1217" s="285"/>
      <c r="H1217" s="285"/>
      <c r="I1217" s="294"/>
      <c r="J1217" s="285"/>
      <c r="K1217" s="402" t="s">
        <v>1673</v>
      </c>
      <c r="L1217" s="403" t="s">
        <v>1674</v>
      </c>
      <c r="M1217" s="294"/>
      <c r="N1217" s="226" t="s">
        <v>81</v>
      </c>
      <c r="O1217" s="226" t="s">
        <v>81</v>
      </c>
      <c r="P1217" s="227" t="s">
        <v>81</v>
      </c>
      <c r="Q1217" s="228" t="s">
        <v>81</v>
      </c>
      <c r="R1217" s="228" t="s">
        <v>81</v>
      </c>
      <c r="S1217" s="137"/>
      <c r="T1217" s="137"/>
      <c r="U1217" s="137"/>
      <c r="V1217" s="110"/>
      <c r="W1217" s="110"/>
      <c r="X1217" s="110"/>
      <c r="Y1217" s="110"/>
      <c r="Z1217" s="110"/>
      <c r="AA1217" s="110"/>
      <c r="AB1217" s="110"/>
      <c r="AC1217" s="110"/>
      <c r="AD1217" s="110"/>
      <c r="AE1217" s="110"/>
      <c r="AF1217" s="110"/>
      <c r="AG1217" s="110"/>
    </row>
    <row r="1218">
      <c r="A1218" s="110"/>
      <c r="B1218" s="127">
        <f t="shared" si="4"/>
        <v>1215</v>
      </c>
      <c r="C1218" s="399" t="s">
        <v>1494</v>
      </c>
      <c r="D1218" s="454"/>
      <c r="E1218" s="400" t="s">
        <v>177</v>
      </c>
      <c r="F1218" s="285"/>
      <c r="G1218" s="285"/>
      <c r="H1218" s="285"/>
      <c r="I1218" s="294"/>
      <c r="J1218" s="285"/>
      <c r="K1218" s="402" t="s">
        <v>1675</v>
      </c>
      <c r="L1218" s="403" t="s">
        <v>1676</v>
      </c>
      <c r="M1218" s="402" t="s">
        <v>1677</v>
      </c>
      <c r="N1218" s="226"/>
      <c r="O1218" s="226"/>
      <c r="P1218" s="227"/>
      <c r="Q1218" s="228"/>
      <c r="R1218" s="228"/>
      <c r="S1218" s="137"/>
      <c r="T1218" s="137"/>
      <c r="U1218" s="137"/>
      <c r="V1218" s="110"/>
      <c r="W1218" s="110"/>
      <c r="X1218" s="110"/>
      <c r="Y1218" s="110"/>
      <c r="Z1218" s="110"/>
      <c r="AA1218" s="110"/>
      <c r="AB1218" s="110"/>
      <c r="AC1218" s="110"/>
      <c r="AD1218" s="110"/>
      <c r="AE1218" s="110"/>
      <c r="AF1218" s="110"/>
      <c r="AG1218" s="110"/>
    </row>
    <row r="1219">
      <c r="A1219" s="110"/>
      <c r="B1219" s="127">
        <f t="shared" si="4"/>
        <v>1216</v>
      </c>
      <c r="C1219" s="399" t="s">
        <v>1494</v>
      </c>
      <c r="D1219" s="450"/>
      <c r="E1219" s="366" t="s">
        <v>1599</v>
      </c>
      <c r="F1219" s="407" t="s">
        <v>1600</v>
      </c>
      <c r="G1219" s="285"/>
      <c r="H1219" s="285"/>
      <c r="I1219" s="294"/>
      <c r="J1219" s="285"/>
      <c r="K1219" s="402" t="s">
        <v>1628</v>
      </c>
      <c r="L1219" s="403" t="s">
        <v>1602</v>
      </c>
      <c r="M1219" s="294"/>
      <c r="N1219" s="226" t="s">
        <v>81</v>
      </c>
      <c r="O1219" s="226" t="s">
        <v>81</v>
      </c>
      <c r="P1219" s="227" t="s">
        <v>81</v>
      </c>
      <c r="Q1219" s="228" t="s">
        <v>81</v>
      </c>
      <c r="R1219" s="228" t="s">
        <v>81</v>
      </c>
      <c r="S1219" s="137"/>
      <c r="T1219" s="137"/>
      <c r="U1219" s="137"/>
      <c r="V1219" s="110"/>
      <c r="W1219" s="110"/>
      <c r="X1219" s="110"/>
      <c r="Y1219" s="110"/>
      <c r="Z1219" s="110"/>
      <c r="AA1219" s="110"/>
      <c r="AB1219" s="110"/>
      <c r="AC1219" s="110"/>
      <c r="AD1219" s="110"/>
      <c r="AE1219" s="110"/>
      <c r="AF1219" s="110"/>
      <c r="AG1219" s="110"/>
    </row>
    <row r="1220">
      <c r="A1220" s="110"/>
      <c r="B1220" s="127">
        <f t="shared" si="4"/>
        <v>1217</v>
      </c>
      <c r="C1220" s="399" t="s">
        <v>1494</v>
      </c>
      <c r="D1220" s="450"/>
      <c r="E1220" s="304"/>
      <c r="F1220" s="407" t="s">
        <v>1603</v>
      </c>
      <c r="G1220" s="285"/>
      <c r="H1220" s="285"/>
      <c r="I1220" s="294"/>
      <c r="J1220" s="285"/>
      <c r="K1220" s="402" t="s">
        <v>173</v>
      </c>
      <c r="L1220" s="403" t="s">
        <v>1604</v>
      </c>
      <c r="M1220" s="294"/>
      <c r="N1220" s="226" t="s">
        <v>81</v>
      </c>
      <c r="O1220" s="226" t="s">
        <v>81</v>
      </c>
      <c r="P1220" s="227" t="s">
        <v>81</v>
      </c>
      <c r="Q1220" s="228" t="s">
        <v>81</v>
      </c>
      <c r="R1220" s="228" t="s">
        <v>81</v>
      </c>
      <c r="S1220" s="137"/>
      <c r="T1220" s="137"/>
      <c r="U1220" s="137"/>
      <c r="V1220" s="110"/>
      <c r="W1220" s="110"/>
      <c r="X1220" s="110"/>
      <c r="Y1220" s="110"/>
      <c r="Z1220" s="110"/>
      <c r="AA1220" s="110"/>
      <c r="AB1220" s="110"/>
      <c r="AC1220" s="110"/>
      <c r="AD1220" s="110"/>
      <c r="AE1220" s="110"/>
      <c r="AF1220" s="110"/>
      <c r="AG1220" s="110"/>
    </row>
    <row r="1221">
      <c r="A1221" s="110"/>
      <c r="B1221" s="127">
        <f t="shared" si="4"/>
        <v>1218</v>
      </c>
      <c r="C1221" s="399" t="s">
        <v>1494</v>
      </c>
      <c r="D1221" s="450"/>
      <c r="E1221" s="304"/>
      <c r="F1221" s="407" t="s">
        <v>1605</v>
      </c>
      <c r="G1221" s="285"/>
      <c r="H1221" s="285"/>
      <c r="I1221" s="294"/>
      <c r="J1221" s="285"/>
      <c r="K1221" s="402" t="s">
        <v>173</v>
      </c>
      <c r="L1221" s="403" t="s">
        <v>1606</v>
      </c>
      <c r="M1221" s="294"/>
      <c r="N1221" s="226" t="s">
        <v>81</v>
      </c>
      <c r="O1221" s="226" t="s">
        <v>81</v>
      </c>
      <c r="P1221" s="227" t="s">
        <v>81</v>
      </c>
      <c r="Q1221" s="228" t="s">
        <v>81</v>
      </c>
      <c r="R1221" s="228" t="s">
        <v>81</v>
      </c>
      <c r="S1221" s="137"/>
      <c r="T1221" s="137"/>
      <c r="U1221" s="137"/>
      <c r="V1221" s="110"/>
      <c r="W1221" s="110"/>
      <c r="X1221" s="110"/>
      <c r="Y1221" s="110"/>
      <c r="Z1221" s="110"/>
      <c r="AA1221" s="110"/>
      <c r="AB1221" s="110"/>
      <c r="AC1221" s="110"/>
      <c r="AD1221" s="110"/>
      <c r="AE1221" s="110"/>
      <c r="AF1221" s="110"/>
      <c r="AG1221" s="110"/>
    </row>
    <row r="1222">
      <c r="A1222" s="110"/>
      <c r="B1222" s="127">
        <f t="shared" si="4"/>
        <v>1219</v>
      </c>
      <c r="C1222" s="399" t="s">
        <v>1494</v>
      </c>
      <c r="D1222" s="450"/>
      <c r="E1222" s="304"/>
      <c r="F1222" s="407" t="s">
        <v>1607</v>
      </c>
      <c r="G1222" s="285"/>
      <c r="H1222" s="285"/>
      <c r="I1222" s="294"/>
      <c r="J1222" s="285"/>
      <c r="K1222" s="402" t="s">
        <v>173</v>
      </c>
      <c r="L1222" s="403" t="s">
        <v>1608</v>
      </c>
      <c r="M1222" s="294"/>
      <c r="N1222" s="226" t="s">
        <v>81</v>
      </c>
      <c r="O1222" s="226" t="s">
        <v>81</v>
      </c>
      <c r="P1222" s="227" t="s">
        <v>81</v>
      </c>
      <c r="Q1222" s="228" t="s">
        <v>81</v>
      </c>
      <c r="R1222" s="228" t="s">
        <v>81</v>
      </c>
      <c r="S1222" s="137"/>
      <c r="T1222" s="137"/>
      <c r="U1222" s="137"/>
      <c r="V1222" s="110"/>
      <c r="W1222" s="110"/>
      <c r="X1222" s="110"/>
      <c r="Y1222" s="110"/>
      <c r="Z1222" s="110"/>
      <c r="AA1222" s="110"/>
      <c r="AB1222" s="110"/>
      <c r="AC1222" s="110"/>
      <c r="AD1222" s="110"/>
      <c r="AE1222" s="110"/>
      <c r="AF1222" s="110"/>
      <c r="AG1222" s="110"/>
    </row>
    <row r="1223">
      <c r="A1223" s="110"/>
      <c r="B1223" s="127">
        <f t="shared" si="4"/>
        <v>1220</v>
      </c>
      <c r="C1223" s="399" t="s">
        <v>1494</v>
      </c>
      <c r="D1223" s="450"/>
      <c r="E1223" s="366" t="s">
        <v>543</v>
      </c>
      <c r="F1223" s="443" t="s">
        <v>1499</v>
      </c>
      <c r="G1223" s="285"/>
      <c r="H1223" s="285"/>
      <c r="I1223" s="294"/>
      <c r="J1223" s="285"/>
      <c r="K1223" s="402" t="s">
        <v>1678</v>
      </c>
      <c r="L1223" s="403" t="s">
        <v>1679</v>
      </c>
      <c r="M1223" s="294"/>
      <c r="N1223" s="226" t="s">
        <v>81</v>
      </c>
      <c r="O1223" s="226" t="s">
        <v>81</v>
      </c>
      <c r="P1223" s="227" t="s">
        <v>81</v>
      </c>
      <c r="Q1223" s="228" t="s">
        <v>81</v>
      </c>
      <c r="R1223" s="228" t="s">
        <v>81</v>
      </c>
      <c r="S1223" s="137"/>
      <c r="T1223" s="137"/>
      <c r="U1223" s="137"/>
      <c r="V1223" s="110"/>
      <c r="W1223" s="110"/>
      <c r="X1223" s="110"/>
      <c r="Y1223" s="110"/>
      <c r="Z1223" s="110"/>
      <c r="AA1223" s="110"/>
      <c r="AB1223" s="110"/>
      <c r="AC1223" s="110"/>
      <c r="AD1223" s="110"/>
      <c r="AE1223" s="110"/>
      <c r="AF1223" s="110"/>
      <c r="AG1223" s="110"/>
    </row>
    <row r="1224">
      <c r="A1224" s="110"/>
      <c r="B1224" s="127">
        <f t="shared" si="4"/>
        <v>1221</v>
      </c>
      <c r="C1224" s="399" t="s">
        <v>1494</v>
      </c>
      <c r="D1224" s="450"/>
      <c r="E1224" s="355"/>
      <c r="F1224" s="443" t="s">
        <v>1542</v>
      </c>
      <c r="G1224" s="285"/>
      <c r="H1224" s="285"/>
      <c r="I1224" s="294"/>
      <c r="J1224" s="285"/>
      <c r="K1224" s="402" t="s">
        <v>173</v>
      </c>
      <c r="L1224" s="403" t="s">
        <v>173</v>
      </c>
      <c r="M1224" s="294"/>
      <c r="N1224" s="226" t="s">
        <v>81</v>
      </c>
      <c r="O1224" s="226" t="s">
        <v>81</v>
      </c>
      <c r="P1224" s="227" t="s">
        <v>81</v>
      </c>
      <c r="Q1224" s="228" t="s">
        <v>81</v>
      </c>
      <c r="R1224" s="228" t="s">
        <v>81</v>
      </c>
      <c r="S1224" s="137"/>
      <c r="T1224" s="137"/>
      <c r="U1224" s="137"/>
      <c r="V1224" s="110"/>
      <c r="W1224" s="110"/>
      <c r="X1224" s="110"/>
      <c r="Y1224" s="110"/>
      <c r="Z1224" s="110"/>
      <c r="AA1224" s="110"/>
      <c r="AB1224" s="110"/>
      <c r="AC1224" s="110"/>
      <c r="AD1224" s="110"/>
      <c r="AE1224" s="110"/>
      <c r="AF1224" s="110"/>
      <c r="AG1224" s="110"/>
    </row>
    <row r="1225">
      <c r="A1225" s="110"/>
      <c r="B1225" s="127">
        <f t="shared" si="4"/>
        <v>1222</v>
      </c>
      <c r="C1225" s="399" t="s">
        <v>1494</v>
      </c>
      <c r="D1225" s="450"/>
      <c r="E1225" s="355"/>
      <c r="F1225" s="443" t="s">
        <v>397</v>
      </c>
      <c r="G1225" s="285"/>
      <c r="H1225" s="285"/>
      <c r="I1225" s="294"/>
      <c r="J1225" s="285"/>
      <c r="K1225" s="402" t="s">
        <v>173</v>
      </c>
      <c r="L1225" s="403" t="s">
        <v>173</v>
      </c>
      <c r="M1225" s="294"/>
      <c r="N1225" s="226" t="s">
        <v>81</v>
      </c>
      <c r="O1225" s="226" t="s">
        <v>81</v>
      </c>
      <c r="P1225" s="227" t="s">
        <v>81</v>
      </c>
      <c r="Q1225" s="228" t="s">
        <v>81</v>
      </c>
      <c r="R1225" s="228" t="s">
        <v>81</v>
      </c>
      <c r="S1225" s="137"/>
      <c r="T1225" s="137"/>
      <c r="U1225" s="137"/>
      <c r="V1225" s="110"/>
      <c r="W1225" s="110"/>
      <c r="X1225" s="110"/>
      <c r="Y1225" s="110"/>
      <c r="Z1225" s="110"/>
      <c r="AA1225" s="110"/>
      <c r="AB1225" s="110"/>
      <c r="AC1225" s="110"/>
      <c r="AD1225" s="110"/>
      <c r="AE1225" s="110"/>
      <c r="AF1225" s="110"/>
      <c r="AG1225" s="110"/>
    </row>
    <row r="1226">
      <c r="A1226" s="110"/>
      <c r="B1226" s="127">
        <f t="shared" si="4"/>
        <v>1223</v>
      </c>
      <c r="C1226" s="399" t="s">
        <v>1494</v>
      </c>
      <c r="D1226" s="450"/>
      <c r="E1226" s="355"/>
      <c r="F1226" s="443" t="s">
        <v>401</v>
      </c>
      <c r="G1226" s="285"/>
      <c r="H1226" s="285"/>
      <c r="I1226" s="294"/>
      <c r="J1226" s="285"/>
      <c r="K1226" s="402" t="s">
        <v>173</v>
      </c>
      <c r="L1226" s="403" t="s">
        <v>173</v>
      </c>
      <c r="M1226" s="294"/>
      <c r="N1226" s="226" t="s">
        <v>81</v>
      </c>
      <c r="O1226" s="226" t="s">
        <v>81</v>
      </c>
      <c r="P1226" s="227" t="s">
        <v>81</v>
      </c>
      <c r="Q1226" s="228" t="s">
        <v>81</v>
      </c>
      <c r="R1226" s="228" t="s">
        <v>81</v>
      </c>
      <c r="S1226" s="137"/>
      <c r="T1226" s="137"/>
      <c r="U1226" s="137"/>
      <c r="V1226" s="110"/>
      <c r="W1226" s="110"/>
      <c r="X1226" s="110"/>
      <c r="Y1226" s="110"/>
      <c r="Z1226" s="110"/>
      <c r="AA1226" s="110"/>
      <c r="AB1226" s="110"/>
      <c r="AC1226" s="110"/>
      <c r="AD1226" s="110"/>
      <c r="AE1226" s="110"/>
      <c r="AF1226" s="110"/>
      <c r="AG1226" s="110"/>
    </row>
    <row r="1227">
      <c r="A1227" s="110"/>
      <c r="B1227" s="127">
        <f t="shared" si="4"/>
        <v>1224</v>
      </c>
      <c r="C1227" s="399" t="s">
        <v>1494</v>
      </c>
      <c r="D1227" s="450"/>
      <c r="E1227" s="355"/>
      <c r="F1227" s="443" t="s">
        <v>772</v>
      </c>
      <c r="G1227" s="285"/>
      <c r="H1227" s="285"/>
      <c r="I1227" s="294"/>
      <c r="J1227" s="285"/>
      <c r="K1227" s="402" t="s">
        <v>173</v>
      </c>
      <c r="L1227" s="403" t="s">
        <v>173</v>
      </c>
      <c r="M1227" s="294"/>
      <c r="N1227" s="226" t="s">
        <v>81</v>
      </c>
      <c r="O1227" s="226" t="s">
        <v>81</v>
      </c>
      <c r="P1227" s="227" t="s">
        <v>81</v>
      </c>
      <c r="Q1227" s="228" t="s">
        <v>81</v>
      </c>
      <c r="R1227" s="228" t="s">
        <v>81</v>
      </c>
      <c r="S1227" s="137"/>
      <c r="T1227" s="137"/>
      <c r="U1227" s="137"/>
      <c r="V1227" s="110"/>
      <c r="W1227" s="110"/>
      <c r="X1227" s="110"/>
      <c r="Y1227" s="110"/>
      <c r="Z1227" s="110"/>
      <c r="AA1227" s="110"/>
      <c r="AB1227" s="110"/>
      <c r="AC1227" s="110"/>
      <c r="AD1227" s="110"/>
      <c r="AE1227" s="110"/>
      <c r="AF1227" s="110"/>
      <c r="AG1227" s="110"/>
    </row>
    <row r="1228">
      <c r="A1228" s="110"/>
      <c r="B1228" s="127">
        <f t="shared" si="4"/>
        <v>1225</v>
      </c>
      <c r="C1228" s="399" t="s">
        <v>1494</v>
      </c>
      <c r="D1228" s="450"/>
      <c r="E1228" s="355"/>
      <c r="F1228" s="443" t="s">
        <v>1680</v>
      </c>
      <c r="G1228" s="285"/>
      <c r="H1228" s="285"/>
      <c r="I1228" s="294"/>
      <c r="J1228" s="285"/>
      <c r="K1228" s="402" t="s">
        <v>173</v>
      </c>
      <c r="L1228" s="403" t="s">
        <v>173</v>
      </c>
      <c r="M1228" s="294"/>
      <c r="N1228" s="226" t="s">
        <v>81</v>
      </c>
      <c r="O1228" s="226" t="s">
        <v>81</v>
      </c>
      <c r="P1228" s="227" t="s">
        <v>81</v>
      </c>
      <c r="Q1228" s="228" t="s">
        <v>81</v>
      </c>
      <c r="R1228" s="228" t="s">
        <v>81</v>
      </c>
      <c r="S1228" s="137"/>
      <c r="T1228" s="137"/>
      <c r="U1228" s="137"/>
      <c r="V1228" s="110"/>
      <c r="W1228" s="110"/>
      <c r="X1228" s="110"/>
      <c r="Y1228" s="110"/>
      <c r="Z1228" s="110"/>
      <c r="AA1228" s="110"/>
      <c r="AB1228" s="110"/>
      <c r="AC1228" s="110"/>
      <c r="AD1228" s="110"/>
      <c r="AE1228" s="110"/>
      <c r="AF1228" s="110"/>
      <c r="AG1228" s="110"/>
    </row>
    <row r="1229">
      <c r="A1229" s="110"/>
      <c r="B1229" s="127">
        <f t="shared" si="4"/>
        <v>1226</v>
      </c>
      <c r="C1229" s="399" t="s">
        <v>1494</v>
      </c>
      <c r="D1229" s="450"/>
      <c r="E1229" s="355"/>
      <c r="F1229" s="443" t="s">
        <v>1489</v>
      </c>
      <c r="G1229" s="285"/>
      <c r="H1229" s="285"/>
      <c r="I1229" s="294"/>
      <c r="J1229" s="285"/>
      <c r="K1229" s="402" t="s">
        <v>173</v>
      </c>
      <c r="L1229" s="403" t="s">
        <v>173</v>
      </c>
      <c r="M1229" s="294"/>
      <c r="N1229" s="226" t="s">
        <v>81</v>
      </c>
      <c r="O1229" s="226" t="s">
        <v>81</v>
      </c>
      <c r="P1229" s="227" t="s">
        <v>81</v>
      </c>
      <c r="Q1229" s="228" t="s">
        <v>81</v>
      </c>
      <c r="R1229" s="228" t="s">
        <v>81</v>
      </c>
      <c r="S1229" s="137"/>
      <c r="T1229" s="137"/>
      <c r="U1229" s="137"/>
      <c r="V1229" s="110"/>
      <c r="W1229" s="110"/>
      <c r="X1229" s="110"/>
      <c r="Y1229" s="110"/>
      <c r="Z1229" s="110"/>
      <c r="AA1229" s="110"/>
      <c r="AB1229" s="110"/>
      <c r="AC1229" s="110"/>
      <c r="AD1229" s="110"/>
      <c r="AE1229" s="110"/>
      <c r="AF1229" s="110"/>
      <c r="AG1229" s="110"/>
    </row>
    <row r="1230">
      <c r="A1230" s="110"/>
      <c r="B1230" s="127">
        <f t="shared" si="4"/>
        <v>1227</v>
      </c>
      <c r="C1230" s="399" t="s">
        <v>1494</v>
      </c>
      <c r="D1230" s="450"/>
      <c r="E1230" s="355"/>
      <c r="F1230" s="443" t="s">
        <v>1452</v>
      </c>
      <c r="G1230" s="285"/>
      <c r="H1230" s="285"/>
      <c r="I1230" s="294"/>
      <c r="J1230" s="285"/>
      <c r="K1230" s="402" t="s">
        <v>173</v>
      </c>
      <c r="L1230" s="403" t="s">
        <v>173</v>
      </c>
      <c r="M1230" s="294"/>
      <c r="N1230" s="226" t="s">
        <v>81</v>
      </c>
      <c r="O1230" s="226" t="s">
        <v>81</v>
      </c>
      <c r="P1230" s="227" t="s">
        <v>81</v>
      </c>
      <c r="Q1230" s="228" t="s">
        <v>81</v>
      </c>
      <c r="R1230" s="228" t="s">
        <v>81</v>
      </c>
      <c r="S1230" s="137"/>
      <c r="T1230" s="137"/>
      <c r="U1230" s="137"/>
      <c r="V1230" s="110"/>
      <c r="W1230" s="110"/>
      <c r="X1230" s="110"/>
      <c r="Y1230" s="110"/>
      <c r="Z1230" s="110"/>
      <c r="AA1230" s="110"/>
      <c r="AB1230" s="110"/>
      <c r="AC1230" s="110"/>
      <c r="AD1230" s="110"/>
      <c r="AE1230" s="110"/>
      <c r="AF1230" s="110"/>
      <c r="AG1230" s="110"/>
    </row>
    <row r="1231">
      <c r="A1231" s="110"/>
      <c r="B1231" s="127">
        <f t="shared" si="4"/>
        <v>1228</v>
      </c>
      <c r="C1231" s="399" t="s">
        <v>1494</v>
      </c>
      <c r="D1231" s="450"/>
      <c r="E1231" s="355"/>
      <c r="F1231" s="443" t="s">
        <v>1492</v>
      </c>
      <c r="G1231" s="285"/>
      <c r="H1231" s="285"/>
      <c r="I1231" s="294"/>
      <c r="J1231" s="285"/>
      <c r="K1231" s="402" t="s">
        <v>173</v>
      </c>
      <c r="L1231" s="403" t="s">
        <v>173</v>
      </c>
      <c r="M1231" s="294"/>
      <c r="N1231" s="226" t="s">
        <v>81</v>
      </c>
      <c r="O1231" s="226" t="s">
        <v>81</v>
      </c>
      <c r="P1231" s="227" t="s">
        <v>81</v>
      </c>
      <c r="Q1231" s="228" t="s">
        <v>81</v>
      </c>
      <c r="R1231" s="228" t="s">
        <v>81</v>
      </c>
      <c r="S1231" s="137"/>
      <c r="T1231" s="137"/>
      <c r="U1231" s="137"/>
      <c r="V1231" s="110"/>
      <c r="W1231" s="110"/>
      <c r="X1231" s="110"/>
      <c r="Y1231" s="110"/>
      <c r="Z1231" s="110"/>
      <c r="AA1231" s="110"/>
      <c r="AB1231" s="110"/>
      <c r="AC1231" s="110"/>
      <c r="AD1231" s="110"/>
      <c r="AE1231" s="110"/>
      <c r="AF1231" s="110"/>
      <c r="AG1231" s="110"/>
    </row>
    <row r="1232">
      <c r="A1232" s="110"/>
      <c r="B1232" s="127">
        <f t="shared" si="4"/>
        <v>1229</v>
      </c>
      <c r="C1232" s="399" t="s">
        <v>1494</v>
      </c>
      <c r="D1232" s="450"/>
      <c r="E1232" s="316"/>
      <c r="F1232" s="443" t="s">
        <v>1681</v>
      </c>
      <c r="G1232" s="285"/>
      <c r="H1232" s="285"/>
      <c r="I1232" s="294"/>
      <c r="J1232" s="285"/>
      <c r="K1232" s="402" t="s">
        <v>173</v>
      </c>
      <c r="L1232" s="403" t="s">
        <v>173</v>
      </c>
      <c r="M1232" s="294"/>
      <c r="N1232" s="226" t="s">
        <v>81</v>
      </c>
      <c r="O1232" s="226" t="s">
        <v>81</v>
      </c>
      <c r="P1232" s="227" t="s">
        <v>81</v>
      </c>
      <c r="Q1232" s="228" t="s">
        <v>81</v>
      </c>
      <c r="R1232" s="228" t="s">
        <v>81</v>
      </c>
      <c r="S1232" s="137"/>
      <c r="T1232" s="137"/>
      <c r="U1232" s="137"/>
      <c r="V1232" s="110"/>
      <c r="W1232" s="110"/>
      <c r="X1232" s="110"/>
      <c r="Y1232" s="110"/>
      <c r="Z1232" s="110"/>
      <c r="AA1232" s="110"/>
      <c r="AB1232" s="110"/>
      <c r="AC1232" s="110"/>
      <c r="AD1232" s="110"/>
      <c r="AE1232" s="110"/>
      <c r="AF1232" s="110"/>
      <c r="AG1232" s="110"/>
    </row>
    <row r="1233">
      <c r="A1233" s="110"/>
      <c r="B1233" s="127">
        <f t="shared" si="4"/>
        <v>1230</v>
      </c>
      <c r="C1233" s="399" t="s">
        <v>1494</v>
      </c>
      <c r="D1233" s="429" t="s">
        <v>1682</v>
      </c>
      <c r="E1233" s="455" t="s">
        <v>1499</v>
      </c>
      <c r="F1233" s="453" t="s">
        <v>1683</v>
      </c>
      <c r="G1233" s="285"/>
      <c r="H1233" s="285"/>
      <c r="I1233" s="294"/>
      <c r="J1233" s="285"/>
      <c r="K1233" s="402" t="s">
        <v>1684</v>
      </c>
      <c r="L1233" s="403" t="s">
        <v>1685</v>
      </c>
      <c r="M1233" s="294"/>
      <c r="N1233" s="226" t="s">
        <v>81</v>
      </c>
      <c r="O1233" s="226" t="s">
        <v>81</v>
      </c>
      <c r="P1233" s="227" t="s">
        <v>81</v>
      </c>
      <c r="Q1233" s="228" t="s">
        <v>81</v>
      </c>
      <c r="R1233" s="228" t="s">
        <v>81</v>
      </c>
      <c r="S1233" s="137"/>
      <c r="T1233" s="137"/>
      <c r="U1233" s="137"/>
      <c r="V1233" s="110"/>
      <c r="W1233" s="110"/>
      <c r="X1233" s="110"/>
      <c r="Y1233" s="110"/>
      <c r="Z1233" s="110"/>
      <c r="AA1233" s="110"/>
      <c r="AB1233" s="110"/>
      <c r="AC1233" s="110"/>
      <c r="AD1233" s="110"/>
      <c r="AE1233" s="110"/>
      <c r="AF1233" s="110"/>
      <c r="AG1233" s="110"/>
    </row>
    <row r="1234">
      <c r="A1234" s="110"/>
      <c r="B1234" s="127">
        <f t="shared" si="4"/>
        <v>1231</v>
      </c>
      <c r="C1234" s="399" t="s">
        <v>1494</v>
      </c>
      <c r="D1234" s="398"/>
      <c r="E1234" s="286"/>
      <c r="F1234" s="453" t="s">
        <v>168</v>
      </c>
      <c r="G1234" s="285"/>
      <c r="H1234" s="285"/>
      <c r="I1234" s="294"/>
      <c r="J1234" s="285"/>
      <c r="K1234" s="402" t="s">
        <v>1686</v>
      </c>
      <c r="L1234" s="403" t="s">
        <v>1687</v>
      </c>
      <c r="M1234" s="294"/>
      <c r="N1234" s="226" t="s">
        <v>81</v>
      </c>
      <c r="O1234" s="226" t="s">
        <v>81</v>
      </c>
      <c r="P1234" s="227" t="s">
        <v>81</v>
      </c>
      <c r="Q1234" s="228" t="s">
        <v>81</v>
      </c>
      <c r="R1234" s="228" t="s">
        <v>81</v>
      </c>
      <c r="S1234" s="137"/>
      <c r="T1234" s="137"/>
      <c r="U1234" s="137"/>
      <c r="V1234" s="110"/>
      <c r="W1234" s="110"/>
      <c r="X1234" s="110"/>
      <c r="Y1234" s="110"/>
      <c r="Z1234" s="110"/>
      <c r="AA1234" s="110"/>
      <c r="AB1234" s="110"/>
      <c r="AC1234" s="110"/>
      <c r="AD1234" s="110"/>
      <c r="AE1234" s="110"/>
      <c r="AF1234" s="110"/>
      <c r="AG1234" s="110"/>
    </row>
    <row r="1235">
      <c r="A1235" s="110"/>
      <c r="B1235" s="127">
        <f t="shared" si="4"/>
        <v>1232</v>
      </c>
      <c r="C1235" s="399" t="s">
        <v>1494</v>
      </c>
      <c r="D1235" s="398"/>
      <c r="E1235" s="286"/>
      <c r="F1235" s="453" t="s">
        <v>237</v>
      </c>
      <c r="G1235" s="285"/>
      <c r="H1235" s="285"/>
      <c r="I1235" s="294"/>
      <c r="J1235" s="285"/>
      <c r="K1235" s="402" t="s">
        <v>1688</v>
      </c>
      <c r="L1235" s="403" t="s">
        <v>1689</v>
      </c>
      <c r="M1235" s="294"/>
      <c r="N1235" s="226" t="s">
        <v>81</v>
      </c>
      <c r="O1235" s="226" t="s">
        <v>81</v>
      </c>
      <c r="P1235" s="227" t="s">
        <v>81</v>
      </c>
      <c r="Q1235" s="228" t="s">
        <v>81</v>
      </c>
      <c r="R1235" s="228" t="s">
        <v>81</v>
      </c>
      <c r="S1235" s="137"/>
      <c r="T1235" s="137"/>
      <c r="U1235" s="137"/>
      <c r="V1235" s="110"/>
      <c r="W1235" s="110"/>
      <c r="X1235" s="110"/>
      <c r="Y1235" s="110"/>
      <c r="Z1235" s="110"/>
      <c r="AA1235" s="110"/>
      <c r="AB1235" s="110"/>
      <c r="AC1235" s="110"/>
      <c r="AD1235" s="110"/>
      <c r="AE1235" s="110"/>
      <c r="AF1235" s="110"/>
      <c r="AG1235" s="110"/>
    </row>
    <row r="1236">
      <c r="A1236" s="110"/>
      <c r="B1236" s="127">
        <f t="shared" si="4"/>
        <v>1233</v>
      </c>
      <c r="C1236" s="399" t="s">
        <v>1494</v>
      </c>
      <c r="D1236" s="398"/>
      <c r="E1236" s="286"/>
      <c r="F1236" s="453" t="s">
        <v>282</v>
      </c>
      <c r="G1236" s="285"/>
      <c r="H1236" s="285"/>
      <c r="I1236" s="294"/>
      <c r="J1236" s="285"/>
      <c r="K1236" s="402" t="s">
        <v>1690</v>
      </c>
      <c r="L1236" s="403" t="s">
        <v>1691</v>
      </c>
      <c r="M1236" s="294"/>
      <c r="N1236" s="226"/>
      <c r="O1236" s="226"/>
      <c r="P1236" s="227"/>
      <c r="Q1236" s="228"/>
      <c r="R1236" s="228"/>
      <c r="S1236" s="137"/>
      <c r="T1236" s="137"/>
      <c r="U1236" s="137"/>
      <c r="V1236" s="110"/>
      <c r="W1236" s="110"/>
      <c r="X1236" s="110"/>
      <c r="Y1236" s="110"/>
      <c r="Z1236" s="110"/>
      <c r="AA1236" s="110"/>
      <c r="AB1236" s="110"/>
      <c r="AC1236" s="110"/>
      <c r="AD1236" s="110"/>
      <c r="AE1236" s="110"/>
      <c r="AF1236" s="110"/>
      <c r="AG1236" s="110"/>
    </row>
    <row r="1237">
      <c r="A1237" s="110"/>
      <c r="B1237" s="127">
        <f t="shared" si="4"/>
        <v>1234</v>
      </c>
      <c r="C1237" s="399" t="s">
        <v>1494</v>
      </c>
      <c r="D1237" s="398"/>
      <c r="E1237" s="286"/>
      <c r="F1237" s="453" t="s">
        <v>174</v>
      </c>
      <c r="G1237" s="285"/>
      <c r="H1237" s="285"/>
      <c r="I1237" s="294"/>
      <c r="J1237" s="285"/>
      <c r="K1237" s="402" t="s">
        <v>182</v>
      </c>
      <c r="L1237" s="403" t="s">
        <v>363</v>
      </c>
      <c r="M1237" s="294"/>
      <c r="N1237" s="226" t="s">
        <v>81</v>
      </c>
      <c r="O1237" s="226" t="s">
        <v>81</v>
      </c>
      <c r="P1237" s="227" t="s">
        <v>81</v>
      </c>
      <c r="Q1237" s="228" t="s">
        <v>81</v>
      </c>
      <c r="R1237" s="228" t="s">
        <v>81</v>
      </c>
      <c r="S1237" s="137"/>
      <c r="T1237" s="137"/>
      <c r="U1237" s="137"/>
      <c r="V1237" s="110"/>
      <c r="W1237" s="110"/>
      <c r="X1237" s="110"/>
      <c r="Y1237" s="110"/>
      <c r="Z1237" s="110"/>
      <c r="AA1237" s="110"/>
      <c r="AB1237" s="110"/>
      <c r="AC1237" s="110"/>
      <c r="AD1237" s="110"/>
      <c r="AE1237" s="110"/>
      <c r="AF1237" s="110"/>
      <c r="AG1237" s="110"/>
    </row>
    <row r="1238">
      <c r="A1238" s="110"/>
      <c r="B1238" s="127">
        <f t="shared" si="4"/>
        <v>1235</v>
      </c>
      <c r="C1238" s="399" t="s">
        <v>1494</v>
      </c>
      <c r="D1238" s="398"/>
      <c r="E1238" s="286"/>
      <c r="F1238" s="456" t="s">
        <v>166</v>
      </c>
      <c r="G1238" s="285"/>
      <c r="H1238" s="285"/>
      <c r="I1238" s="294"/>
      <c r="J1238" s="285"/>
      <c r="K1238" s="402" t="s">
        <v>1692</v>
      </c>
      <c r="L1238" s="403" t="s">
        <v>1693</v>
      </c>
      <c r="M1238" s="294"/>
      <c r="N1238" s="226"/>
      <c r="O1238" s="226"/>
      <c r="P1238" s="227"/>
      <c r="Q1238" s="228"/>
      <c r="R1238" s="228"/>
      <c r="S1238" s="137"/>
      <c r="T1238" s="137"/>
      <c r="U1238" s="137"/>
      <c r="V1238" s="110"/>
      <c r="W1238" s="110"/>
      <c r="X1238" s="110"/>
      <c r="Y1238" s="110"/>
      <c r="Z1238" s="110"/>
      <c r="AA1238" s="110"/>
      <c r="AB1238" s="110"/>
      <c r="AC1238" s="110"/>
      <c r="AD1238" s="110"/>
      <c r="AE1238" s="110"/>
      <c r="AF1238" s="110"/>
      <c r="AG1238" s="110"/>
    </row>
    <row r="1239">
      <c r="A1239" s="110"/>
      <c r="B1239" s="127">
        <f t="shared" si="4"/>
        <v>1236</v>
      </c>
      <c r="C1239" s="399" t="s">
        <v>1494</v>
      </c>
      <c r="D1239" s="398"/>
      <c r="E1239" s="457" t="s">
        <v>1694</v>
      </c>
      <c r="F1239" s="458" t="s">
        <v>1695</v>
      </c>
      <c r="G1239" s="440"/>
      <c r="H1239" s="285"/>
      <c r="I1239" s="294"/>
      <c r="J1239" s="285"/>
      <c r="K1239" s="451" t="s">
        <v>1696</v>
      </c>
      <c r="L1239" s="403" t="s">
        <v>1697</v>
      </c>
      <c r="M1239" s="294"/>
      <c r="N1239" s="226" t="s">
        <v>81</v>
      </c>
      <c r="O1239" s="226" t="s">
        <v>81</v>
      </c>
      <c r="P1239" s="227" t="s">
        <v>81</v>
      </c>
      <c r="Q1239" s="228" t="s">
        <v>81</v>
      </c>
      <c r="R1239" s="228" t="s">
        <v>81</v>
      </c>
      <c r="S1239" s="137"/>
      <c r="T1239" s="137"/>
      <c r="U1239" s="137"/>
      <c r="V1239" s="110"/>
      <c r="W1239" s="110"/>
      <c r="X1239" s="110"/>
      <c r="Y1239" s="110"/>
      <c r="Z1239" s="110"/>
      <c r="AA1239" s="110"/>
      <c r="AB1239" s="110"/>
      <c r="AC1239" s="110"/>
      <c r="AD1239" s="110"/>
      <c r="AE1239" s="110"/>
      <c r="AF1239" s="110"/>
      <c r="AG1239" s="110"/>
    </row>
    <row r="1240">
      <c r="A1240" s="110"/>
      <c r="B1240" s="127">
        <f t="shared" si="4"/>
        <v>1237</v>
      </c>
      <c r="C1240" s="399" t="s">
        <v>1494</v>
      </c>
      <c r="D1240" s="398"/>
      <c r="E1240" s="428"/>
      <c r="F1240" s="459"/>
      <c r="G1240" s="458" t="s">
        <v>1698</v>
      </c>
      <c r="H1240" s="453" t="s">
        <v>1699</v>
      </c>
      <c r="I1240" s="402" t="s">
        <v>208</v>
      </c>
      <c r="J1240" s="285"/>
      <c r="K1240" s="402" t="s">
        <v>1700</v>
      </c>
      <c r="L1240" s="403" t="s">
        <v>1701</v>
      </c>
      <c r="M1240" s="294"/>
      <c r="N1240" s="226" t="s">
        <v>81</v>
      </c>
      <c r="O1240" s="226" t="s">
        <v>81</v>
      </c>
      <c r="P1240" s="227" t="s">
        <v>81</v>
      </c>
      <c r="Q1240" s="228" t="s">
        <v>81</v>
      </c>
      <c r="R1240" s="228" t="s">
        <v>81</v>
      </c>
      <c r="S1240" s="137"/>
      <c r="T1240" s="137"/>
      <c r="U1240" s="137"/>
      <c r="V1240" s="110"/>
      <c r="W1240" s="110"/>
      <c r="X1240" s="110"/>
      <c r="Y1240" s="110"/>
      <c r="Z1240" s="110"/>
      <c r="AA1240" s="110"/>
      <c r="AB1240" s="110"/>
      <c r="AC1240" s="110"/>
      <c r="AD1240" s="110"/>
      <c r="AE1240" s="110"/>
      <c r="AF1240" s="110"/>
      <c r="AG1240" s="110"/>
    </row>
    <row r="1241">
      <c r="A1241" s="110"/>
      <c r="B1241" s="127">
        <f t="shared" si="4"/>
        <v>1238</v>
      </c>
      <c r="C1241" s="399" t="s">
        <v>1494</v>
      </c>
      <c r="D1241" s="398"/>
      <c r="E1241" s="428"/>
      <c r="F1241" s="306"/>
      <c r="G1241" s="304"/>
      <c r="H1241" s="447"/>
      <c r="I1241" s="402" t="s">
        <v>354</v>
      </c>
      <c r="J1241" s="285"/>
      <c r="K1241" s="402" t="s">
        <v>1702</v>
      </c>
      <c r="L1241" s="403" t="s">
        <v>1703</v>
      </c>
      <c r="M1241" s="294"/>
      <c r="N1241" s="226" t="s">
        <v>81</v>
      </c>
      <c r="O1241" s="226" t="s">
        <v>81</v>
      </c>
      <c r="P1241" s="227" t="s">
        <v>81</v>
      </c>
      <c r="Q1241" s="228" t="s">
        <v>81</v>
      </c>
      <c r="R1241" s="228" t="s">
        <v>81</v>
      </c>
      <c r="S1241" s="137"/>
      <c r="T1241" s="137"/>
      <c r="U1241" s="137"/>
      <c r="V1241" s="110"/>
      <c r="W1241" s="110"/>
      <c r="X1241" s="110"/>
      <c r="Y1241" s="110"/>
      <c r="Z1241" s="110"/>
      <c r="AA1241" s="110"/>
      <c r="AB1241" s="110"/>
      <c r="AC1241" s="110"/>
      <c r="AD1241" s="110"/>
      <c r="AE1241" s="110"/>
      <c r="AF1241" s="110"/>
      <c r="AG1241" s="110"/>
    </row>
    <row r="1242">
      <c r="A1242" s="110"/>
      <c r="B1242" s="127">
        <f t="shared" si="4"/>
        <v>1239</v>
      </c>
      <c r="C1242" s="399" t="s">
        <v>1494</v>
      </c>
      <c r="D1242" s="398"/>
      <c r="E1242" s="428"/>
      <c r="F1242" s="306"/>
      <c r="G1242" s="304"/>
      <c r="H1242" s="453" t="s">
        <v>1704</v>
      </c>
      <c r="I1242" s="402" t="s">
        <v>208</v>
      </c>
      <c r="J1242" s="285"/>
      <c r="K1242" s="402" t="s">
        <v>1700</v>
      </c>
      <c r="L1242" s="403" t="s">
        <v>1701</v>
      </c>
      <c r="M1242" s="294"/>
      <c r="N1242" s="226" t="s">
        <v>81</v>
      </c>
      <c r="O1242" s="226" t="s">
        <v>81</v>
      </c>
      <c r="P1242" s="227" t="s">
        <v>81</v>
      </c>
      <c r="Q1242" s="228" t="s">
        <v>81</v>
      </c>
      <c r="R1242" s="228" t="s">
        <v>81</v>
      </c>
      <c r="S1242" s="137"/>
      <c r="T1242" s="137"/>
      <c r="U1242" s="137"/>
      <c r="V1242" s="110"/>
      <c r="W1242" s="110"/>
      <c r="X1242" s="110"/>
      <c r="Y1242" s="110"/>
      <c r="Z1242" s="110"/>
      <c r="AA1242" s="110"/>
      <c r="AB1242" s="110"/>
      <c r="AC1242" s="110"/>
      <c r="AD1242" s="110"/>
      <c r="AE1242" s="110"/>
      <c r="AF1242" s="110"/>
      <c r="AG1242" s="110"/>
    </row>
    <row r="1243">
      <c r="A1243" s="110"/>
      <c r="B1243" s="127">
        <f t="shared" si="4"/>
        <v>1240</v>
      </c>
      <c r="C1243" s="399" t="s">
        <v>1494</v>
      </c>
      <c r="D1243" s="398"/>
      <c r="E1243" s="428"/>
      <c r="F1243" s="306"/>
      <c r="G1243" s="304"/>
      <c r="H1243" s="440"/>
      <c r="I1243" s="402" t="s">
        <v>354</v>
      </c>
      <c r="J1243" s="285"/>
      <c r="K1243" s="402" t="s">
        <v>1702</v>
      </c>
      <c r="L1243" s="403" t="s">
        <v>1703</v>
      </c>
      <c r="M1243" s="294"/>
      <c r="N1243" s="226" t="s">
        <v>81</v>
      </c>
      <c r="O1243" s="226" t="s">
        <v>81</v>
      </c>
      <c r="P1243" s="227" t="s">
        <v>81</v>
      </c>
      <c r="Q1243" s="228" t="s">
        <v>81</v>
      </c>
      <c r="R1243" s="228" t="s">
        <v>81</v>
      </c>
      <c r="S1243" s="137"/>
      <c r="T1243" s="137"/>
      <c r="U1243" s="137"/>
      <c r="V1243" s="110"/>
      <c r="W1243" s="110"/>
      <c r="X1243" s="110"/>
      <c r="Y1243" s="110"/>
      <c r="Z1243" s="110"/>
      <c r="AA1243" s="110"/>
      <c r="AB1243" s="110"/>
      <c r="AC1243" s="110"/>
      <c r="AD1243" s="110"/>
      <c r="AE1243" s="110"/>
      <c r="AF1243" s="110"/>
      <c r="AG1243" s="110"/>
    </row>
    <row r="1244">
      <c r="A1244" s="110"/>
      <c r="B1244" s="127">
        <f t="shared" si="4"/>
        <v>1241</v>
      </c>
      <c r="C1244" s="399" t="s">
        <v>1494</v>
      </c>
      <c r="D1244" s="398"/>
      <c r="E1244" s="428"/>
      <c r="F1244" s="306"/>
      <c r="G1244" s="306"/>
      <c r="H1244" s="458" t="s">
        <v>1705</v>
      </c>
      <c r="I1244" s="460"/>
      <c r="J1244" s="451"/>
      <c r="K1244" s="402" t="s">
        <v>1706</v>
      </c>
      <c r="L1244" s="403" t="s">
        <v>1707</v>
      </c>
      <c r="M1244" s="294"/>
      <c r="N1244" s="226" t="s">
        <v>81</v>
      </c>
      <c r="O1244" s="226" t="s">
        <v>81</v>
      </c>
      <c r="P1244" s="227" t="s">
        <v>81</v>
      </c>
      <c r="Q1244" s="228" t="s">
        <v>81</v>
      </c>
      <c r="R1244" s="228" t="s">
        <v>81</v>
      </c>
      <c r="S1244" s="137"/>
      <c r="T1244" s="137"/>
      <c r="U1244" s="137"/>
      <c r="V1244" s="110"/>
      <c r="W1244" s="110"/>
      <c r="X1244" s="110"/>
      <c r="Y1244" s="110"/>
      <c r="Z1244" s="110"/>
      <c r="AA1244" s="110"/>
      <c r="AB1244" s="110"/>
      <c r="AC1244" s="110"/>
      <c r="AD1244" s="110"/>
      <c r="AE1244" s="110"/>
      <c r="AF1244" s="110"/>
      <c r="AG1244" s="110"/>
    </row>
    <row r="1245">
      <c r="A1245" s="110"/>
      <c r="B1245" s="127">
        <f t="shared" si="4"/>
        <v>1242</v>
      </c>
      <c r="C1245" s="399" t="s">
        <v>1494</v>
      </c>
      <c r="D1245" s="398"/>
      <c r="E1245" s="428"/>
      <c r="F1245" s="306"/>
      <c r="G1245" s="306"/>
      <c r="H1245" s="304"/>
      <c r="I1245" s="460" t="s">
        <v>382</v>
      </c>
      <c r="J1245" s="451" t="s">
        <v>1708</v>
      </c>
      <c r="K1245" s="402" t="s">
        <v>1709</v>
      </c>
      <c r="L1245" s="403" t="s">
        <v>557</v>
      </c>
      <c r="M1245" s="294"/>
      <c r="N1245" s="226"/>
      <c r="O1245" s="226"/>
      <c r="P1245" s="227"/>
      <c r="Q1245" s="228"/>
      <c r="R1245" s="228"/>
      <c r="S1245" s="137"/>
      <c r="T1245" s="137"/>
      <c r="U1245" s="137"/>
      <c r="V1245" s="110"/>
      <c r="W1245" s="110"/>
      <c r="X1245" s="110"/>
      <c r="Y1245" s="110"/>
      <c r="Z1245" s="110"/>
      <c r="AA1245" s="110"/>
      <c r="AB1245" s="110"/>
      <c r="AC1245" s="110"/>
      <c r="AD1245" s="110"/>
      <c r="AE1245" s="110"/>
      <c r="AF1245" s="110"/>
      <c r="AG1245" s="110"/>
    </row>
    <row r="1246">
      <c r="A1246" s="110"/>
      <c r="B1246" s="127">
        <f t="shared" si="4"/>
        <v>1243</v>
      </c>
      <c r="C1246" s="399" t="s">
        <v>1494</v>
      </c>
      <c r="D1246" s="398"/>
      <c r="E1246" s="428"/>
      <c r="F1246" s="459"/>
      <c r="G1246" s="310"/>
      <c r="H1246" s="322"/>
      <c r="I1246" s="284"/>
      <c r="J1246" s="451" t="s">
        <v>1710</v>
      </c>
      <c r="K1246" s="402" t="s">
        <v>1711</v>
      </c>
      <c r="L1246" s="403" t="s">
        <v>557</v>
      </c>
      <c r="M1246" s="294"/>
      <c r="N1246" s="226" t="s">
        <v>81</v>
      </c>
      <c r="O1246" s="226" t="s">
        <v>81</v>
      </c>
      <c r="P1246" s="227" t="s">
        <v>81</v>
      </c>
      <c r="Q1246" s="228" t="s">
        <v>81</v>
      </c>
      <c r="R1246" s="228" t="s">
        <v>81</v>
      </c>
      <c r="S1246" s="137"/>
      <c r="T1246" s="137"/>
      <c r="U1246" s="137"/>
      <c r="V1246" s="110"/>
      <c r="W1246" s="110"/>
      <c r="X1246" s="110"/>
      <c r="Y1246" s="110"/>
      <c r="Z1246" s="110"/>
      <c r="AA1246" s="110"/>
      <c r="AB1246" s="110"/>
      <c r="AC1246" s="110"/>
      <c r="AD1246" s="110"/>
      <c r="AE1246" s="110"/>
      <c r="AF1246" s="110"/>
      <c r="AG1246" s="110"/>
    </row>
    <row r="1247">
      <c r="A1247" s="110"/>
      <c r="B1247" s="127">
        <f t="shared" si="4"/>
        <v>1244</v>
      </c>
      <c r="C1247" s="399" t="s">
        <v>1494</v>
      </c>
      <c r="D1247" s="398"/>
      <c r="E1247" s="428"/>
      <c r="F1247" s="461"/>
      <c r="G1247" s="462" t="s">
        <v>174</v>
      </c>
      <c r="H1247" s="322"/>
      <c r="I1247" s="294"/>
      <c r="J1247" s="451"/>
      <c r="K1247" s="402" t="s">
        <v>182</v>
      </c>
      <c r="L1247" s="403" t="s">
        <v>1712</v>
      </c>
      <c r="M1247" s="294"/>
      <c r="N1247" s="226"/>
      <c r="O1247" s="226"/>
      <c r="P1247" s="227"/>
      <c r="Q1247" s="228"/>
      <c r="R1247" s="228"/>
      <c r="S1247" s="137"/>
      <c r="T1247" s="137"/>
      <c r="U1247" s="137"/>
      <c r="V1247" s="110"/>
      <c r="W1247" s="110"/>
      <c r="X1247" s="110"/>
      <c r="Y1247" s="110"/>
      <c r="Z1247" s="110"/>
      <c r="AA1247" s="110"/>
      <c r="AB1247" s="110"/>
      <c r="AC1247" s="110"/>
      <c r="AD1247" s="110"/>
      <c r="AE1247" s="110"/>
      <c r="AF1247" s="110"/>
      <c r="AG1247" s="110"/>
    </row>
    <row r="1248">
      <c r="A1248" s="110"/>
      <c r="B1248" s="127">
        <f t="shared" si="4"/>
        <v>1245</v>
      </c>
      <c r="C1248" s="399" t="s">
        <v>1494</v>
      </c>
      <c r="D1248" s="398"/>
      <c r="E1248" s="428"/>
      <c r="F1248" s="458" t="s">
        <v>1538</v>
      </c>
      <c r="G1248" s="440"/>
      <c r="H1248" s="285"/>
      <c r="I1248" s="294"/>
      <c r="J1248" s="451"/>
      <c r="K1248" s="402" t="s">
        <v>1713</v>
      </c>
      <c r="L1248" s="403" t="s">
        <v>1714</v>
      </c>
      <c r="M1248" s="294"/>
      <c r="N1248" s="226"/>
      <c r="O1248" s="226"/>
      <c r="P1248" s="227"/>
      <c r="Q1248" s="228"/>
      <c r="R1248" s="228"/>
      <c r="S1248" s="137"/>
      <c r="T1248" s="137"/>
      <c r="U1248" s="137"/>
      <c r="V1248" s="110"/>
      <c r="W1248" s="110"/>
      <c r="X1248" s="110"/>
      <c r="Y1248" s="110"/>
      <c r="Z1248" s="110"/>
      <c r="AA1248" s="110"/>
      <c r="AB1248" s="110"/>
      <c r="AC1248" s="110"/>
      <c r="AD1248" s="110"/>
      <c r="AE1248" s="110"/>
      <c r="AF1248" s="110"/>
      <c r="AG1248" s="110"/>
    </row>
    <row r="1249">
      <c r="A1249" s="110"/>
      <c r="B1249" s="127">
        <f t="shared" si="4"/>
        <v>1246</v>
      </c>
      <c r="C1249" s="399" t="s">
        <v>1494</v>
      </c>
      <c r="D1249" s="398"/>
      <c r="E1249" s="428"/>
      <c r="F1249" s="306"/>
      <c r="G1249" s="458" t="s">
        <v>1715</v>
      </c>
      <c r="H1249" s="453" t="s">
        <v>1699</v>
      </c>
      <c r="I1249" s="402" t="s">
        <v>208</v>
      </c>
      <c r="J1249" s="285"/>
      <c r="K1249" s="402" t="s">
        <v>1700</v>
      </c>
      <c r="L1249" s="403" t="s">
        <v>1701</v>
      </c>
      <c r="M1249" s="294"/>
      <c r="N1249" s="226" t="s">
        <v>81</v>
      </c>
      <c r="O1249" s="226" t="s">
        <v>81</v>
      </c>
      <c r="P1249" s="227" t="s">
        <v>81</v>
      </c>
      <c r="Q1249" s="228" t="s">
        <v>81</v>
      </c>
      <c r="R1249" s="228" t="s">
        <v>81</v>
      </c>
      <c r="S1249" s="137"/>
      <c r="T1249" s="137"/>
      <c r="U1249" s="137"/>
      <c r="V1249" s="110"/>
      <c r="W1249" s="110"/>
      <c r="X1249" s="110"/>
      <c r="Y1249" s="110"/>
      <c r="Z1249" s="110"/>
      <c r="AA1249" s="110"/>
      <c r="AB1249" s="110"/>
      <c r="AC1249" s="110"/>
      <c r="AD1249" s="110"/>
      <c r="AE1249" s="110"/>
      <c r="AF1249" s="110"/>
      <c r="AG1249" s="110"/>
    </row>
    <row r="1250">
      <c r="A1250" s="110"/>
      <c r="B1250" s="127">
        <f t="shared" si="4"/>
        <v>1247</v>
      </c>
      <c r="C1250" s="399" t="s">
        <v>1494</v>
      </c>
      <c r="D1250" s="398"/>
      <c r="E1250" s="428"/>
      <c r="F1250" s="306"/>
      <c r="G1250" s="304"/>
      <c r="H1250" s="447"/>
      <c r="I1250" s="402" t="s">
        <v>354</v>
      </c>
      <c r="J1250" s="285"/>
      <c r="K1250" s="402" t="s">
        <v>1702</v>
      </c>
      <c r="L1250" s="403" t="s">
        <v>1703</v>
      </c>
      <c r="M1250" s="294"/>
      <c r="N1250" s="226" t="s">
        <v>81</v>
      </c>
      <c r="O1250" s="226" t="s">
        <v>81</v>
      </c>
      <c r="P1250" s="227" t="s">
        <v>81</v>
      </c>
      <c r="Q1250" s="228" t="s">
        <v>81</v>
      </c>
      <c r="R1250" s="228" t="s">
        <v>81</v>
      </c>
      <c r="S1250" s="137"/>
      <c r="T1250" s="137"/>
      <c r="U1250" s="137"/>
      <c r="V1250" s="110"/>
      <c r="W1250" s="110"/>
      <c r="X1250" s="110"/>
      <c r="Y1250" s="110"/>
      <c r="Z1250" s="110"/>
      <c r="AA1250" s="110"/>
      <c r="AB1250" s="110"/>
      <c r="AC1250" s="110"/>
      <c r="AD1250" s="110"/>
      <c r="AE1250" s="110"/>
      <c r="AF1250" s="110"/>
      <c r="AG1250" s="110"/>
    </row>
    <row r="1251">
      <c r="A1251" s="110"/>
      <c r="B1251" s="127">
        <f t="shared" si="4"/>
        <v>1248</v>
      </c>
      <c r="C1251" s="399" t="s">
        <v>1494</v>
      </c>
      <c r="D1251" s="398"/>
      <c r="E1251" s="428"/>
      <c r="F1251" s="306"/>
      <c r="G1251" s="304"/>
      <c r="H1251" s="453" t="s">
        <v>1704</v>
      </c>
      <c r="I1251" s="402" t="s">
        <v>208</v>
      </c>
      <c r="J1251" s="285"/>
      <c r="K1251" s="402" t="s">
        <v>1700</v>
      </c>
      <c r="L1251" s="403" t="s">
        <v>1701</v>
      </c>
      <c r="M1251" s="294"/>
      <c r="N1251" s="226" t="s">
        <v>81</v>
      </c>
      <c r="O1251" s="226" t="s">
        <v>81</v>
      </c>
      <c r="P1251" s="227" t="s">
        <v>81</v>
      </c>
      <c r="Q1251" s="228" t="s">
        <v>81</v>
      </c>
      <c r="R1251" s="228" t="s">
        <v>81</v>
      </c>
      <c r="S1251" s="137"/>
      <c r="T1251" s="137"/>
      <c r="U1251" s="137"/>
      <c r="V1251" s="110"/>
      <c r="W1251" s="110"/>
      <c r="X1251" s="110"/>
      <c r="Y1251" s="110"/>
      <c r="Z1251" s="110"/>
      <c r="AA1251" s="110"/>
      <c r="AB1251" s="110"/>
      <c r="AC1251" s="110"/>
      <c r="AD1251" s="110"/>
      <c r="AE1251" s="110"/>
      <c r="AF1251" s="110"/>
      <c r="AG1251" s="110"/>
    </row>
    <row r="1252">
      <c r="A1252" s="110"/>
      <c r="B1252" s="127">
        <f t="shared" si="4"/>
        <v>1249</v>
      </c>
      <c r="C1252" s="399" t="s">
        <v>1494</v>
      </c>
      <c r="D1252" s="398"/>
      <c r="E1252" s="428"/>
      <c r="F1252" s="306"/>
      <c r="G1252" s="304"/>
      <c r="H1252" s="447"/>
      <c r="I1252" s="402" t="s">
        <v>354</v>
      </c>
      <c r="J1252" s="285"/>
      <c r="K1252" s="402" t="s">
        <v>1702</v>
      </c>
      <c r="L1252" s="403" t="s">
        <v>1703</v>
      </c>
      <c r="M1252" s="294"/>
      <c r="N1252" s="226" t="s">
        <v>81</v>
      </c>
      <c r="O1252" s="226" t="s">
        <v>81</v>
      </c>
      <c r="P1252" s="227" t="s">
        <v>81</v>
      </c>
      <c r="Q1252" s="228" t="s">
        <v>81</v>
      </c>
      <c r="R1252" s="228" t="s">
        <v>81</v>
      </c>
      <c r="S1252" s="137"/>
      <c r="T1252" s="137"/>
      <c r="U1252" s="137"/>
      <c r="V1252" s="110"/>
      <c r="W1252" s="110"/>
      <c r="X1252" s="110"/>
      <c r="Y1252" s="110"/>
      <c r="Z1252" s="110"/>
      <c r="AA1252" s="110"/>
      <c r="AB1252" s="110"/>
      <c r="AC1252" s="110"/>
      <c r="AD1252" s="110"/>
      <c r="AE1252" s="110"/>
      <c r="AF1252" s="110"/>
      <c r="AG1252" s="110"/>
    </row>
    <row r="1253">
      <c r="A1253" s="110"/>
      <c r="B1253" s="127">
        <f t="shared" si="4"/>
        <v>1250</v>
      </c>
      <c r="C1253" s="399" t="s">
        <v>1494</v>
      </c>
      <c r="D1253" s="398"/>
      <c r="E1253" s="428"/>
      <c r="F1253" s="306"/>
      <c r="G1253" s="304"/>
      <c r="H1253" s="453" t="s">
        <v>1716</v>
      </c>
      <c r="I1253" s="402"/>
      <c r="J1253" s="285"/>
      <c r="K1253" s="402" t="s">
        <v>1717</v>
      </c>
      <c r="L1253" s="403" t="s">
        <v>1718</v>
      </c>
      <c r="M1253" s="294"/>
      <c r="N1253" s="226" t="s">
        <v>81</v>
      </c>
      <c r="O1253" s="226" t="s">
        <v>81</v>
      </c>
      <c r="P1253" s="227" t="s">
        <v>81</v>
      </c>
      <c r="Q1253" s="228" t="s">
        <v>81</v>
      </c>
      <c r="R1253" s="228" t="s">
        <v>81</v>
      </c>
      <c r="S1253" s="137"/>
      <c r="T1253" s="137"/>
      <c r="U1253" s="137"/>
      <c r="V1253" s="110"/>
      <c r="W1253" s="110"/>
      <c r="X1253" s="110"/>
      <c r="Y1253" s="110"/>
      <c r="Z1253" s="110"/>
      <c r="AA1253" s="110"/>
      <c r="AB1253" s="110"/>
      <c r="AC1253" s="110"/>
      <c r="AD1253" s="110"/>
      <c r="AE1253" s="110"/>
      <c r="AF1253" s="110"/>
      <c r="AG1253" s="110"/>
    </row>
    <row r="1254">
      <c r="A1254" s="110"/>
      <c r="B1254" s="127">
        <f t="shared" si="4"/>
        <v>1251</v>
      </c>
      <c r="C1254" s="399" t="s">
        <v>1494</v>
      </c>
      <c r="D1254" s="398"/>
      <c r="E1254" s="428"/>
      <c r="F1254" s="306"/>
      <c r="G1254" s="304"/>
      <c r="H1254" s="447"/>
      <c r="I1254" s="402" t="s">
        <v>382</v>
      </c>
      <c r="J1254" s="451" t="s">
        <v>1708</v>
      </c>
      <c r="K1254" s="402" t="s">
        <v>1719</v>
      </c>
      <c r="L1254" s="403" t="s">
        <v>557</v>
      </c>
      <c r="M1254" s="294"/>
      <c r="N1254" s="226" t="s">
        <v>81</v>
      </c>
      <c r="O1254" s="226" t="s">
        <v>81</v>
      </c>
      <c r="P1254" s="227" t="s">
        <v>81</v>
      </c>
      <c r="Q1254" s="228" t="s">
        <v>81</v>
      </c>
      <c r="R1254" s="228" t="s">
        <v>81</v>
      </c>
      <c r="S1254" s="137"/>
      <c r="T1254" s="137"/>
      <c r="U1254" s="137"/>
      <c r="V1254" s="110"/>
      <c r="W1254" s="110"/>
      <c r="X1254" s="110"/>
      <c r="Y1254" s="110"/>
      <c r="Z1254" s="110"/>
      <c r="AA1254" s="110"/>
      <c r="AB1254" s="110"/>
      <c r="AC1254" s="110"/>
      <c r="AD1254" s="110"/>
      <c r="AE1254" s="110"/>
      <c r="AF1254" s="110"/>
      <c r="AG1254" s="110"/>
    </row>
    <row r="1255">
      <c r="A1255" s="110"/>
      <c r="B1255" s="127">
        <f t="shared" si="4"/>
        <v>1252</v>
      </c>
      <c r="C1255" s="399" t="s">
        <v>1494</v>
      </c>
      <c r="D1255" s="398"/>
      <c r="E1255" s="428"/>
      <c r="F1255" s="306"/>
      <c r="G1255" s="322"/>
      <c r="H1255" s="447"/>
      <c r="I1255" s="294"/>
      <c r="J1255" s="451" t="s">
        <v>1710</v>
      </c>
      <c r="K1255" s="1" t="s">
        <v>1719</v>
      </c>
      <c r="L1255" s="403" t="s">
        <v>557</v>
      </c>
      <c r="M1255" s="294"/>
      <c r="N1255" s="226" t="s">
        <v>81</v>
      </c>
      <c r="O1255" s="226" t="s">
        <v>81</v>
      </c>
      <c r="P1255" s="227" t="s">
        <v>81</v>
      </c>
      <c r="Q1255" s="228" t="s">
        <v>81</v>
      </c>
      <c r="R1255" s="228" t="s">
        <v>81</v>
      </c>
      <c r="S1255" s="137"/>
      <c r="T1255" s="137"/>
      <c r="U1255" s="137"/>
      <c r="V1255" s="110"/>
      <c r="W1255" s="110"/>
      <c r="X1255" s="110"/>
      <c r="Y1255" s="110"/>
      <c r="Z1255" s="110"/>
      <c r="AA1255" s="110"/>
      <c r="AB1255" s="110"/>
      <c r="AC1255" s="110"/>
      <c r="AD1255" s="110"/>
      <c r="AE1255" s="110"/>
      <c r="AF1255" s="110"/>
      <c r="AG1255" s="110"/>
    </row>
    <row r="1256">
      <c r="A1256" s="110"/>
      <c r="B1256" s="127">
        <f t="shared" si="4"/>
        <v>1253</v>
      </c>
      <c r="C1256" s="399" t="s">
        <v>1494</v>
      </c>
      <c r="D1256" s="398"/>
      <c r="E1256" s="428"/>
      <c r="F1256" s="304"/>
      <c r="G1256" s="462" t="s">
        <v>174</v>
      </c>
      <c r="H1256" s="285"/>
      <c r="I1256" s="294"/>
      <c r="J1256" s="451"/>
      <c r="K1256" s="402" t="s">
        <v>182</v>
      </c>
      <c r="L1256" s="403" t="s">
        <v>1712</v>
      </c>
      <c r="M1256" s="294"/>
      <c r="N1256" s="226"/>
      <c r="O1256" s="226"/>
      <c r="P1256" s="227"/>
      <c r="Q1256" s="228"/>
      <c r="R1256" s="228"/>
      <c r="S1256" s="137"/>
      <c r="T1256" s="137"/>
      <c r="U1256" s="137"/>
      <c r="V1256" s="110"/>
      <c r="W1256" s="110"/>
      <c r="X1256" s="110"/>
      <c r="Y1256" s="110"/>
      <c r="Z1256" s="110"/>
      <c r="AA1256" s="110"/>
      <c r="AB1256" s="110"/>
      <c r="AC1256" s="110"/>
      <c r="AD1256" s="110"/>
      <c r="AE1256" s="110"/>
      <c r="AF1256" s="110"/>
      <c r="AG1256" s="110"/>
    </row>
    <row r="1257">
      <c r="A1257" s="110"/>
      <c r="B1257" s="127">
        <f t="shared" si="4"/>
        <v>1254</v>
      </c>
      <c r="C1257" s="399" t="s">
        <v>1494</v>
      </c>
      <c r="D1257" s="398"/>
      <c r="E1257" s="428"/>
      <c r="F1257" s="458" t="s">
        <v>1352</v>
      </c>
      <c r="G1257" s="447"/>
      <c r="H1257" s="285"/>
      <c r="I1257" s="294"/>
      <c r="J1257" s="285"/>
      <c r="K1257" s="402" t="s">
        <v>1103</v>
      </c>
      <c r="L1257" s="403" t="s">
        <v>1720</v>
      </c>
      <c r="M1257" s="294"/>
      <c r="N1257" s="226" t="s">
        <v>81</v>
      </c>
      <c r="O1257" s="226" t="s">
        <v>81</v>
      </c>
      <c r="P1257" s="227" t="s">
        <v>81</v>
      </c>
      <c r="Q1257" s="228" t="s">
        <v>81</v>
      </c>
      <c r="R1257" s="228" t="s">
        <v>81</v>
      </c>
      <c r="S1257" s="137"/>
      <c r="T1257" s="137"/>
      <c r="U1257" s="137"/>
      <c r="V1257" s="110"/>
      <c r="W1257" s="110"/>
      <c r="X1257" s="110"/>
      <c r="Y1257" s="110"/>
      <c r="Z1257" s="110"/>
      <c r="AA1257" s="110"/>
      <c r="AB1257" s="110"/>
      <c r="AC1257" s="110"/>
      <c r="AD1257" s="110"/>
      <c r="AE1257" s="110"/>
      <c r="AF1257" s="110"/>
      <c r="AG1257" s="110"/>
    </row>
    <row r="1258">
      <c r="A1258" s="110"/>
      <c r="B1258" s="127">
        <f t="shared" si="4"/>
        <v>1255</v>
      </c>
      <c r="C1258" s="399" t="s">
        <v>1494</v>
      </c>
      <c r="D1258" s="398"/>
      <c r="E1258" s="428"/>
      <c r="F1258" s="463"/>
      <c r="G1258" s="453" t="s">
        <v>244</v>
      </c>
      <c r="H1258" s="285"/>
      <c r="I1258" s="294"/>
      <c r="J1258" s="285"/>
      <c r="K1258" s="402" t="s">
        <v>1721</v>
      </c>
      <c r="L1258" s="403" t="s">
        <v>1722</v>
      </c>
      <c r="M1258" s="294"/>
      <c r="N1258" s="226"/>
      <c r="O1258" s="226"/>
      <c r="P1258" s="227"/>
      <c r="Q1258" s="228"/>
      <c r="R1258" s="228"/>
      <c r="S1258" s="137"/>
      <c r="T1258" s="137"/>
      <c r="U1258" s="137"/>
      <c r="V1258" s="110"/>
      <c r="W1258" s="110"/>
      <c r="X1258" s="110"/>
      <c r="Y1258" s="110"/>
      <c r="Z1258" s="110"/>
      <c r="AA1258" s="110"/>
      <c r="AB1258" s="110"/>
      <c r="AC1258" s="110"/>
      <c r="AD1258" s="110"/>
      <c r="AE1258" s="110"/>
      <c r="AF1258" s="110"/>
      <c r="AG1258" s="110"/>
    </row>
    <row r="1259">
      <c r="A1259" s="110"/>
      <c r="B1259" s="127">
        <f t="shared" si="4"/>
        <v>1256</v>
      </c>
      <c r="C1259" s="399" t="s">
        <v>1494</v>
      </c>
      <c r="D1259" s="398"/>
      <c r="E1259" s="286"/>
      <c r="F1259" s="455" t="s">
        <v>252</v>
      </c>
      <c r="G1259" s="285"/>
      <c r="H1259" s="285"/>
      <c r="I1259" s="294"/>
      <c r="J1259" s="285"/>
      <c r="K1259" s="402" t="s">
        <v>1723</v>
      </c>
      <c r="L1259" s="403" t="s">
        <v>442</v>
      </c>
      <c r="M1259" s="294"/>
      <c r="N1259" s="226" t="s">
        <v>81</v>
      </c>
      <c r="O1259" s="226" t="s">
        <v>81</v>
      </c>
      <c r="P1259" s="227" t="s">
        <v>81</v>
      </c>
      <c r="Q1259" s="228" t="s">
        <v>81</v>
      </c>
      <c r="R1259" s="228" t="s">
        <v>81</v>
      </c>
      <c r="S1259" s="137"/>
      <c r="T1259" s="137"/>
      <c r="U1259" s="137"/>
      <c r="V1259" s="110"/>
      <c r="W1259" s="110"/>
      <c r="X1259" s="110"/>
      <c r="Y1259" s="110"/>
      <c r="Z1259" s="110"/>
      <c r="AA1259" s="110"/>
      <c r="AB1259" s="110"/>
      <c r="AC1259" s="110"/>
      <c r="AD1259" s="110"/>
      <c r="AE1259" s="110"/>
      <c r="AF1259" s="110"/>
      <c r="AG1259" s="110"/>
    </row>
    <row r="1260">
      <c r="A1260" s="110"/>
      <c r="B1260" s="127">
        <f t="shared" si="4"/>
        <v>1257</v>
      </c>
      <c r="C1260" s="399" t="s">
        <v>1494</v>
      </c>
      <c r="D1260" s="398"/>
      <c r="E1260" s="428"/>
      <c r="F1260" s="458" t="s">
        <v>824</v>
      </c>
      <c r="G1260" s="453" t="s">
        <v>1724</v>
      </c>
      <c r="H1260" s="285"/>
      <c r="I1260" s="294"/>
      <c r="J1260" s="285"/>
      <c r="K1260" s="402" t="s">
        <v>1725</v>
      </c>
      <c r="L1260" s="403" t="s">
        <v>1726</v>
      </c>
      <c r="M1260" s="294"/>
      <c r="N1260" s="226" t="s">
        <v>81</v>
      </c>
      <c r="O1260" s="226" t="s">
        <v>81</v>
      </c>
      <c r="P1260" s="227" t="s">
        <v>81</v>
      </c>
      <c r="Q1260" s="228" t="s">
        <v>81</v>
      </c>
      <c r="R1260" s="228" t="s">
        <v>81</v>
      </c>
      <c r="S1260" s="137"/>
      <c r="T1260" s="137"/>
      <c r="U1260" s="137"/>
      <c r="V1260" s="110"/>
      <c r="W1260" s="110"/>
      <c r="X1260" s="110"/>
      <c r="Y1260" s="110"/>
      <c r="Z1260" s="110"/>
      <c r="AA1260" s="110"/>
      <c r="AB1260" s="110"/>
      <c r="AC1260" s="110"/>
      <c r="AD1260" s="110"/>
      <c r="AE1260" s="110"/>
      <c r="AF1260" s="110"/>
      <c r="AG1260" s="110"/>
    </row>
    <row r="1261">
      <c r="A1261" s="110"/>
      <c r="B1261" s="127">
        <f t="shared" si="4"/>
        <v>1258</v>
      </c>
      <c r="C1261" s="399" t="s">
        <v>1494</v>
      </c>
      <c r="D1261" s="398"/>
      <c r="E1261" s="428"/>
      <c r="F1261" s="304"/>
      <c r="G1261" s="453" t="s">
        <v>828</v>
      </c>
      <c r="H1261" s="285"/>
      <c r="I1261" s="294"/>
      <c r="J1261" s="285"/>
      <c r="K1261" s="402" t="s">
        <v>1727</v>
      </c>
      <c r="L1261" s="403" t="s">
        <v>1728</v>
      </c>
      <c r="M1261" s="294"/>
      <c r="N1261" s="226" t="s">
        <v>81</v>
      </c>
      <c r="O1261" s="226" t="s">
        <v>81</v>
      </c>
      <c r="P1261" s="227" t="s">
        <v>81</v>
      </c>
      <c r="Q1261" s="228" t="s">
        <v>81</v>
      </c>
      <c r="R1261" s="228" t="s">
        <v>81</v>
      </c>
      <c r="S1261" s="137"/>
      <c r="T1261" s="137"/>
      <c r="U1261" s="137"/>
      <c r="V1261" s="110"/>
      <c r="W1261" s="110"/>
      <c r="X1261" s="110"/>
      <c r="Y1261" s="110"/>
      <c r="Z1261" s="110"/>
      <c r="AA1261" s="110"/>
      <c r="AB1261" s="110"/>
      <c r="AC1261" s="110"/>
      <c r="AD1261" s="110"/>
      <c r="AE1261" s="110"/>
      <c r="AF1261" s="110"/>
      <c r="AG1261" s="110"/>
    </row>
    <row r="1262">
      <c r="A1262" s="110"/>
      <c r="B1262" s="127">
        <f t="shared" si="4"/>
        <v>1259</v>
      </c>
      <c r="C1262" s="399" t="s">
        <v>1494</v>
      </c>
      <c r="D1262" s="398"/>
      <c r="E1262" s="428"/>
      <c r="F1262" s="304"/>
      <c r="G1262" s="453" t="s">
        <v>833</v>
      </c>
      <c r="H1262" s="285"/>
      <c r="I1262" s="294"/>
      <c r="J1262" s="285"/>
      <c r="K1262" s="402" t="s">
        <v>1729</v>
      </c>
      <c r="L1262" s="403" t="s">
        <v>1730</v>
      </c>
      <c r="M1262" s="294"/>
      <c r="N1262" s="226" t="s">
        <v>81</v>
      </c>
      <c r="O1262" s="226" t="s">
        <v>81</v>
      </c>
      <c r="P1262" s="227" t="s">
        <v>81</v>
      </c>
      <c r="Q1262" s="228" t="s">
        <v>81</v>
      </c>
      <c r="R1262" s="228" t="s">
        <v>81</v>
      </c>
      <c r="S1262" s="137"/>
      <c r="T1262" s="137"/>
      <c r="U1262" s="137"/>
      <c r="V1262" s="110"/>
      <c r="W1262" s="110"/>
      <c r="X1262" s="110"/>
      <c r="Y1262" s="110"/>
      <c r="Z1262" s="110"/>
      <c r="AA1262" s="110"/>
      <c r="AB1262" s="110"/>
      <c r="AC1262" s="110"/>
      <c r="AD1262" s="110"/>
      <c r="AE1262" s="110"/>
      <c r="AF1262" s="110"/>
      <c r="AG1262" s="110"/>
    </row>
    <row r="1263">
      <c r="A1263" s="110"/>
      <c r="B1263" s="127">
        <f t="shared" si="4"/>
        <v>1260</v>
      </c>
      <c r="C1263" s="399" t="s">
        <v>1494</v>
      </c>
      <c r="D1263" s="398"/>
      <c r="E1263" s="428"/>
      <c r="F1263" s="304"/>
      <c r="G1263" s="453" t="s">
        <v>830</v>
      </c>
      <c r="H1263" s="285"/>
      <c r="I1263" s="294"/>
      <c r="J1263" s="285"/>
      <c r="K1263" s="402" t="s">
        <v>1731</v>
      </c>
      <c r="L1263" s="403" t="s">
        <v>1732</v>
      </c>
      <c r="M1263" s="294"/>
      <c r="N1263" s="226" t="s">
        <v>81</v>
      </c>
      <c r="O1263" s="226" t="s">
        <v>81</v>
      </c>
      <c r="P1263" s="227" t="s">
        <v>81</v>
      </c>
      <c r="Q1263" s="228" t="s">
        <v>81</v>
      </c>
      <c r="R1263" s="228" t="s">
        <v>81</v>
      </c>
      <c r="S1263" s="137"/>
      <c r="T1263" s="137"/>
      <c r="U1263" s="137"/>
      <c r="V1263" s="110"/>
      <c r="W1263" s="110"/>
      <c r="X1263" s="110"/>
      <c r="Y1263" s="110"/>
      <c r="Z1263" s="110"/>
      <c r="AA1263" s="110"/>
      <c r="AB1263" s="110"/>
      <c r="AC1263" s="110"/>
      <c r="AD1263" s="110"/>
      <c r="AE1263" s="110"/>
      <c r="AF1263" s="110"/>
      <c r="AG1263" s="110"/>
    </row>
    <row r="1264">
      <c r="A1264" s="110"/>
      <c r="B1264" s="127">
        <f t="shared" si="4"/>
        <v>1261</v>
      </c>
      <c r="C1264" s="399" t="s">
        <v>1494</v>
      </c>
      <c r="D1264" s="398"/>
      <c r="E1264" s="428"/>
      <c r="F1264" s="304"/>
      <c r="G1264" s="453" t="s">
        <v>835</v>
      </c>
      <c r="H1264" s="285"/>
      <c r="I1264" s="294"/>
      <c r="J1264" s="285"/>
      <c r="K1264" s="402" t="s">
        <v>1733</v>
      </c>
      <c r="L1264" s="403" t="s">
        <v>1734</v>
      </c>
      <c r="M1264" s="294"/>
      <c r="N1264" s="226" t="s">
        <v>81</v>
      </c>
      <c r="O1264" s="226" t="s">
        <v>81</v>
      </c>
      <c r="P1264" s="227" t="s">
        <v>81</v>
      </c>
      <c r="Q1264" s="228" t="s">
        <v>81</v>
      </c>
      <c r="R1264" s="228" t="s">
        <v>81</v>
      </c>
      <c r="S1264" s="137"/>
      <c r="T1264" s="137"/>
      <c r="U1264" s="137"/>
      <c r="V1264" s="110"/>
      <c r="W1264" s="110"/>
      <c r="X1264" s="110"/>
      <c r="Y1264" s="110"/>
      <c r="Z1264" s="110"/>
      <c r="AA1264" s="110"/>
      <c r="AB1264" s="110"/>
      <c r="AC1264" s="110"/>
      <c r="AD1264" s="110"/>
      <c r="AE1264" s="110"/>
      <c r="AF1264" s="110"/>
      <c r="AG1264" s="110"/>
    </row>
    <row r="1265">
      <c r="A1265" s="110"/>
      <c r="B1265" s="127">
        <f t="shared" si="4"/>
        <v>1262</v>
      </c>
      <c r="C1265" s="399" t="s">
        <v>1494</v>
      </c>
      <c r="D1265" s="450"/>
      <c r="E1265" s="464" t="s">
        <v>1735</v>
      </c>
      <c r="F1265" s="458" t="s">
        <v>1695</v>
      </c>
      <c r="G1265" s="440"/>
      <c r="H1265" s="285"/>
      <c r="I1265" s="294"/>
      <c r="J1265" s="285"/>
      <c r="K1265" s="402" t="s">
        <v>1736</v>
      </c>
      <c r="L1265" s="403" t="s">
        <v>1737</v>
      </c>
      <c r="M1265" s="294"/>
      <c r="N1265" s="226" t="s">
        <v>81</v>
      </c>
      <c r="O1265" s="226" t="s">
        <v>81</v>
      </c>
      <c r="P1265" s="227" t="s">
        <v>81</v>
      </c>
      <c r="Q1265" s="228" t="s">
        <v>81</v>
      </c>
      <c r="R1265" s="228" t="s">
        <v>81</v>
      </c>
      <c r="S1265" s="137"/>
      <c r="T1265" s="137"/>
      <c r="U1265" s="137"/>
      <c r="V1265" s="110"/>
      <c r="W1265" s="110"/>
      <c r="X1265" s="110"/>
      <c r="Y1265" s="110"/>
      <c r="Z1265" s="110"/>
      <c r="AA1265" s="110"/>
      <c r="AB1265" s="110"/>
      <c r="AC1265" s="110"/>
      <c r="AD1265" s="110"/>
      <c r="AE1265" s="110"/>
      <c r="AF1265" s="110"/>
      <c r="AG1265" s="110"/>
    </row>
    <row r="1266">
      <c r="A1266" s="110"/>
      <c r="B1266" s="127">
        <f t="shared" si="4"/>
        <v>1263</v>
      </c>
      <c r="C1266" s="399" t="s">
        <v>1494</v>
      </c>
      <c r="D1266" s="450"/>
      <c r="E1266" s="306"/>
      <c r="F1266" s="306"/>
      <c r="G1266" s="458" t="s">
        <v>1738</v>
      </c>
      <c r="H1266" s="453" t="s">
        <v>1452</v>
      </c>
      <c r="I1266" s="294"/>
      <c r="J1266" s="285"/>
      <c r="K1266" s="402" t="s">
        <v>1739</v>
      </c>
      <c r="L1266" s="403" t="s">
        <v>156</v>
      </c>
      <c r="M1266" s="294"/>
      <c r="N1266" s="226" t="s">
        <v>81</v>
      </c>
      <c r="O1266" s="226" t="s">
        <v>81</v>
      </c>
      <c r="P1266" s="227" t="s">
        <v>81</v>
      </c>
      <c r="Q1266" s="228" t="s">
        <v>81</v>
      </c>
      <c r="R1266" s="228" t="s">
        <v>81</v>
      </c>
      <c r="S1266" s="137"/>
      <c r="T1266" s="137"/>
      <c r="U1266" s="137"/>
      <c r="V1266" s="110"/>
      <c r="W1266" s="110"/>
      <c r="X1266" s="110"/>
      <c r="Y1266" s="110"/>
      <c r="Z1266" s="110"/>
      <c r="AA1266" s="110"/>
      <c r="AB1266" s="110"/>
      <c r="AC1266" s="110"/>
      <c r="AD1266" s="110"/>
      <c r="AE1266" s="110"/>
      <c r="AF1266" s="110"/>
      <c r="AG1266" s="110"/>
    </row>
    <row r="1267">
      <c r="A1267" s="110"/>
      <c r="B1267" s="127">
        <f t="shared" si="4"/>
        <v>1264</v>
      </c>
      <c r="C1267" s="399" t="s">
        <v>1494</v>
      </c>
      <c r="D1267" s="450"/>
      <c r="E1267" s="306"/>
      <c r="F1267" s="306"/>
      <c r="G1267" s="304"/>
      <c r="H1267" s="453" t="s">
        <v>1740</v>
      </c>
      <c r="I1267" s="402" t="s">
        <v>1741</v>
      </c>
      <c r="J1267" s="285"/>
      <c r="K1267" s="402" t="s">
        <v>1742</v>
      </c>
      <c r="L1267" s="403" t="s">
        <v>156</v>
      </c>
      <c r="M1267" s="294"/>
      <c r="N1267" s="226" t="s">
        <v>81</v>
      </c>
      <c r="O1267" s="226" t="s">
        <v>81</v>
      </c>
      <c r="P1267" s="227" t="s">
        <v>81</v>
      </c>
      <c r="Q1267" s="228" t="s">
        <v>81</v>
      </c>
      <c r="R1267" s="228" t="s">
        <v>81</v>
      </c>
      <c r="S1267" s="137"/>
      <c r="T1267" s="137"/>
      <c r="U1267" s="137"/>
      <c r="V1267" s="110"/>
      <c r="W1267" s="110"/>
      <c r="X1267" s="110"/>
      <c r="Y1267" s="110"/>
      <c r="Z1267" s="110"/>
      <c r="AA1267" s="110"/>
      <c r="AB1267" s="110"/>
      <c r="AC1267" s="110"/>
      <c r="AD1267" s="110"/>
      <c r="AE1267" s="110"/>
      <c r="AF1267" s="110"/>
      <c r="AG1267" s="110"/>
    </row>
    <row r="1268">
      <c r="A1268" s="110"/>
      <c r="B1268" s="127">
        <f t="shared" si="4"/>
        <v>1265</v>
      </c>
      <c r="C1268" s="399" t="s">
        <v>1494</v>
      </c>
      <c r="D1268" s="450"/>
      <c r="E1268" s="306"/>
      <c r="F1268" s="306"/>
      <c r="G1268" s="304"/>
      <c r="H1268" s="453" t="s">
        <v>1743</v>
      </c>
      <c r="I1268" s="294"/>
      <c r="J1268" s="285"/>
      <c r="K1268" s="402" t="s">
        <v>1744</v>
      </c>
      <c r="L1268" s="403" t="s">
        <v>156</v>
      </c>
      <c r="M1268" s="294"/>
      <c r="N1268" s="226" t="s">
        <v>81</v>
      </c>
      <c r="O1268" s="226" t="s">
        <v>81</v>
      </c>
      <c r="P1268" s="227" t="s">
        <v>81</v>
      </c>
      <c r="Q1268" s="228" t="s">
        <v>81</v>
      </c>
      <c r="R1268" s="228" t="s">
        <v>81</v>
      </c>
      <c r="S1268" s="137"/>
      <c r="T1268" s="137"/>
      <c r="U1268" s="137"/>
      <c r="V1268" s="110"/>
      <c r="W1268" s="110"/>
      <c r="X1268" s="110"/>
      <c r="Y1268" s="110"/>
      <c r="Z1268" s="110"/>
      <c r="AA1268" s="110"/>
      <c r="AB1268" s="110"/>
      <c r="AC1268" s="110"/>
      <c r="AD1268" s="110"/>
      <c r="AE1268" s="110"/>
      <c r="AF1268" s="110"/>
      <c r="AG1268" s="110"/>
    </row>
    <row r="1269" ht="24.0" customHeight="1">
      <c r="A1269" s="110"/>
      <c r="B1269" s="127">
        <f t="shared" si="4"/>
        <v>1266</v>
      </c>
      <c r="C1269" s="399" t="s">
        <v>1494</v>
      </c>
      <c r="D1269" s="450"/>
      <c r="E1269" s="306"/>
      <c r="F1269" s="306"/>
      <c r="G1269" s="304"/>
      <c r="H1269" s="453" t="s">
        <v>1705</v>
      </c>
      <c r="I1269" s="294"/>
      <c r="J1269" s="285"/>
      <c r="K1269" s="402" t="s">
        <v>1745</v>
      </c>
      <c r="L1269" s="403" t="s">
        <v>1746</v>
      </c>
      <c r="M1269" s="294"/>
      <c r="N1269" s="226" t="s">
        <v>81</v>
      </c>
      <c r="O1269" s="226" t="s">
        <v>81</v>
      </c>
      <c r="P1269" s="227" t="s">
        <v>81</v>
      </c>
      <c r="Q1269" s="228" t="s">
        <v>81</v>
      </c>
      <c r="R1269" s="228" t="s">
        <v>81</v>
      </c>
      <c r="S1269" s="137"/>
      <c r="T1269" s="137"/>
      <c r="U1269" s="137"/>
      <c r="V1269" s="110"/>
      <c r="W1269" s="110"/>
      <c r="X1269" s="110"/>
      <c r="Y1269" s="110"/>
      <c r="Z1269" s="110"/>
      <c r="AA1269" s="110"/>
      <c r="AB1269" s="110"/>
      <c r="AC1269" s="110"/>
      <c r="AD1269" s="110"/>
      <c r="AE1269" s="110"/>
      <c r="AF1269" s="110"/>
      <c r="AG1269" s="110"/>
    </row>
    <row r="1270" ht="24.0" customHeight="1">
      <c r="A1270" s="110"/>
      <c r="B1270" s="127">
        <f t="shared" si="4"/>
        <v>1267</v>
      </c>
      <c r="C1270" s="399" t="s">
        <v>1494</v>
      </c>
      <c r="D1270" s="450"/>
      <c r="E1270" s="306"/>
      <c r="F1270" s="306"/>
      <c r="G1270" s="322"/>
      <c r="H1270" s="453" t="s">
        <v>382</v>
      </c>
      <c r="I1270" s="402" t="s">
        <v>1747</v>
      </c>
      <c r="J1270" s="285"/>
      <c r="K1270" s="402" t="s">
        <v>1748</v>
      </c>
      <c r="L1270" s="403" t="s">
        <v>557</v>
      </c>
      <c r="M1270" s="294"/>
      <c r="N1270" s="226"/>
      <c r="O1270" s="226"/>
      <c r="P1270" s="227"/>
      <c r="Q1270" s="228"/>
      <c r="R1270" s="228"/>
      <c r="S1270" s="137"/>
      <c r="T1270" s="137"/>
      <c r="U1270" s="137"/>
      <c r="V1270" s="110"/>
      <c r="W1270" s="110"/>
      <c r="X1270" s="110"/>
      <c r="Y1270" s="110"/>
      <c r="Z1270" s="110"/>
      <c r="AA1270" s="110"/>
      <c r="AB1270" s="110"/>
      <c r="AC1270" s="110"/>
      <c r="AD1270" s="110"/>
      <c r="AE1270" s="110"/>
      <c r="AF1270" s="110"/>
      <c r="AG1270" s="110"/>
    </row>
    <row r="1271">
      <c r="A1271" s="110"/>
      <c r="B1271" s="127">
        <f t="shared" si="4"/>
        <v>1268</v>
      </c>
      <c r="C1271" s="399" t="s">
        <v>1494</v>
      </c>
      <c r="D1271" s="450"/>
      <c r="E1271" s="306"/>
      <c r="F1271" s="458" t="s">
        <v>1749</v>
      </c>
      <c r="G1271" s="286"/>
      <c r="H1271" s="285"/>
      <c r="I1271" s="294"/>
      <c r="J1271" s="285"/>
      <c r="K1271" s="402" t="s">
        <v>1750</v>
      </c>
      <c r="L1271" s="403" t="s">
        <v>1751</v>
      </c>
      <c r="M1271" s="294"/>
      <c r="N1271" s="226" t="s">
        <v>81</v>
      </c>
      <c r="O1271" s="226" t="s">
        <v>81</v>
      </c>
      <c r="P1271" s="227" t="s">
        <v>81</v>
      </c>
      <c r="Q1271" s="228" t="s">
        <v>81</v>
      </c>
      <c r="R1271" s="228" t="s">
        <v>81</v>
      </c>
      <c r="S1271" s="137"/>
      <c r="T1271" s="137"/>
      <c r="U1271" s="137"/>
      <c r="V1271" s="110"/>
      <c r="W1271" s="110"/>
      <c r="X1271" s="110"/>
      <c r="Y1271" s="110"/>
      <c r="Z1271" s="110"/>
      <c r="AA1271" s="110"/>
      <c r="AB1271" s="110"/>
      <c r="AC1271" s="110"/>
      <c r="AD1271" s="110"/>
      <c r="AE1271" s="110"/>
      <c r="AF1271" s="110"/>
      <c r="AG1271" s="110"/>
    </row>
    <row r="1272">
      <c r="A1272" s="110"/>
      <c r="B1272" s="127">
        <f t="shared" si="4"/>
        <v>1269</v>
      </c>
      <c r="C1272" s="399" t="s">
        <v>1494</v>
      </c>
      <c r="D1272" s="450"/>
      <c r="E1272" s="306"/>
      <c r="F1272" s="306"/>
      <c r="G1272" s="458" t="s">
        <v>1752</v>
      </c>
      <c r="H1272" s="453" t="s">
        <v>1753</v>
      </c>
      <c r="I1272" s="402" t="s">
        <v>1754</v>
      </c>
      <c r="J1272" s="285"/>
      <c r="K1272" s="402" t="s">
        <v>1755</v>
      </c>
      <c r="L1272" s="403" t="s">
        <v>1756</v>
      </c>
      <c r="M1272" s="294"/>
      <c r="N1272" s="226" t="s">
        <v>81</v>
      </c>
      <c r="O1272" s="226" t="s">
        <v>81</v>
      </c>
      <c r="P1272" s="227" t="s">
        <v>81</v>
      </c>
      <c r="Q1272" s="228" t="s">
        <v>81</v>
      </c>
      <c r="R1272" s="228" t="s">
        <v>81</v>
      </c>
      <c r="S1272" s="137"/>
      <c r="T1272" s="137"/>
      <c r="U1272" s="137"/>
      <c r="V1272" s="110"/>
      <c r="W1272" s="110"/>
      <c r="X1272" s="110"/>
      <c r="Y1272" s="110"/>
      <c r="Z1272" s="110"/>
      <c r="AA1272" s="110"/>
      <c r="AB1272" s="110"/>
      <c r="AC1272" s="110"/>
      <c r="AD1272" s="110"/>
      <c r="AE1272" s="110"/>
      <c r="AF1272" s="110"/>
      <c r="AG1272" s="110"/>
    </row>
    <row r="1273">
      <c r="A1273" s="110"/>
      <c r="B1273" s="127">
        <f t="shared" si="4"/>
        <v>1270</v>
      </c>
      <c r="C1273" s="399" t="s">
        <v>1494</v>
      </c>
      <c r="D1273" s="450"/>
      <c r="E1273" s="306"/>
      <c r="F1273" s="306"/>
      <c r="G1273" s="461"/>
      <c r="H1273" s="453"/>
      <c r="I1273" s="402" t="s">
        <v>1757</v>
      </c>
      <c r="J1273" s="285"/>
      <c r="K1273" s="402" t="s">
        <v>1758</v>
      </c>
      <c r="L1273" s="403" t="s">
        <v>1555</v>
      </c>
      <c r="M1273" s="294"/>
      <c r="N1273" s="226"/>
      <c r="O1273" s="226"/>
      <c r="P1273" s="227"/>
      <c r="Q1273" s="228"/>
      <c r="R1273" s="228"/>
      <c r="S1273" s="137"/>
      <c r="T1273" s="137"/>
      <c r="U1273" s="137"/>
      <c r="V1273" s="110"/>
      <c r="W1273" s="110"/>
      <c r="X1273" s="110"/>
      <c r="Y1273" s="110"/>
      <c r="Z1273" s="110"/>
      <c r="AA1273" s="110"/>
      <c r="AB1273" s="110"/>
      <c r="AC1273" s="110"/>
      <c r="AD1273" s="110"/>
      <c r="AE1273" s="110"/>
      <c r="AF1273" s="110"/>
      <c r="AG1273" s="110"/>
    </row>
    <row r="1274">
      <c r="A1274" s="110"/>
      <c r="B1274" s="127">
        <f t="shared" si="4"/>
        <v>1271</v>
      </c>
      <c r="C1274" s="399" t="s">
        <v>1494</v>
      </c>
      <c r="D1274" s="450"/>
      <c r="E1274" s="306"/>
      <c r="F1274" s="306"/>
      <c r="G1274" s="304"/>
      <c r="H1274" s="453" t="s">
        <v>1759</v>
      </c>
      <c r="I1274" s="294"/>
      <c r="J1274" s="285"/>
      <c r="K1274" s="402" t="s">
        <v>1760</v>
      </c>
      <c r="L1274" s="403" t="s">
        <v>564</v>
      </c>
      <c r="M1274" s="294"/>
      <c r="N1274" s="226" t="s">
        <v>81</v>
      </c>
      <c r="O1274" s="226" t="s">
        <v>81</v>
      </c>
      <c r="P1274" s="227" t="s">
        <v>81</v>
      </c>
      <c r="Q1274" s="228" t="s">
        <v>81</v>
      </c>
      <c r="R1274" s="228" t="s">
        <v>81</v>
      </c>
      <c r="S1274" s="137"/>
      <c r="T1274" s="137"/>
      <c r="U1274" s="137"/>
      <c r="V1274" s="110"/>
      <c r="W1274" s="110"/>
      <c r="X1274" s="110"/>
      <c r="Y1274" s="110"/>
      <c r="Z1274" s="110"/>
      <c r="AA1274" s="110"/>
      <c r="AB1274" s="110"/>
      <c r="AC1274" s="110"/>
      <c r="AD1274" s="110"/>
      <c r="AE1274" s="110"/>
      <c r="AF1274" s="110"/>
      <c r="AG1274" s="110"/>
    </row>
    <row r="1275">
      <c r="A1275" s="110"/>
      <c r="B1275" s="127">
        <f t="shared" si="4"/>
        <v>1272</v>
      </c>
      <c r="C1275" s="399" t="s">
        <v>1494</v>
      </c>
      <c r="D1275" s="450"/>
      <c r="E1275" s="306"/>
      <c r="F1275" s="306"/>
      <c r="G1275" s="304"/>
      <c r="H1275" s="453" t="s">
        <v>437</v>
      </c>
      <c r="I1275" s="294"/>
      <c r="J1275" s="285"/>
      <c r="K1275" s="402" t="s">
        <v>583</v>
      </c>
      <c r="L1275" s="403" t="s">
        <v>183</v>
      </c>
      <c r="M1275" s="294"/>
      <c r="N1275" s="226" t="s">
        <v>81</v>
      </c>
      <c r="O1275" s="226" t="s">
        <v>81</v>
      </c>
      <c r="P1275" s="227" t="s">
        <v>81</v>
      </c>
      <c r="Q1275" s="228" t="s">
        <v>81</v>
      </c>
      <c r="R1275" s="228" t="s">
        <v>81</v>
      </c>
      <c r="S1275" s="137"/>
      <c r="T1275" s="137"/>
      <c r="U1275" s="137"/>
      <c r="V1275" s="110"/>
      <c r="W1275" s="110"/>
      <c r="X1275" s="110"/>
      <c r="Y1275" s="110"/>
      <c r="Z1275" s="110"/>
      <c r="AA1275" s="110"/>
      <c r="AB1275" s="110"/>
      <c r="AC1275" s="110"/>
      <c r="AD1275" s="110"/>
      <c r="AE1275" s="110"/>
      <c r="AF1275" s="110"/>
      <c r="AG1275" s="110"/>
    </row>
    <row r="1276">
      <c r="A1276" s="110"/>
      <c r="B1276" s="127">
        <f t="shared" si="4"/>
        <v>1273</v>
      </c>
      <c r="C1276" s="399" t="s">
        <v>1494</v>
      </c>
      <c r="D1276" s="450"/>
      <c r="E1276" s="306"/>
      <c r="F1276" s="306"/>
      <c r="G1276" s="304"/>
      <c r="H1276" s="453" t="s">
        <v>1761</v>
      </c>
      <c r="I1276" s="402" t="s">
        <v>1254</v>
      </c>
      <c r="J1276" s="285"/>
      <c r="K1276" s="402" t="s">
        <v>1762</v>
      </c>
      <c r="L1276" s="403" t="s">
        <v>1763</v>
      </c>
      <c r="M1276" s="294"/>
      <c r="N1276" s="226" t="s">
        <v>81</v>
      </c>
      <c r="O1276" s="226" t="s">
        <v>81</v>
      </c>
      <c r="P1276" s="227" t="s">
        <v>81</v>
      </c>
      <c r="Q1276" s="228" t="s">
        <v>81</v>
      </c>
      <c r="R1276" s="228" t="s">
        <v>81</v>
      </c>
      <c r="S1276" s="137"/>
      <c r="T1276" s="137"/>
      <c r="U1276" s="137"/>
      <c r="V1276" s="110"/>
      <c r="W1276" s="110"/>
      <c r="X1276" s="110"/>
      <c r="Y1276" s="110"/>
      <c r="Z1276" s="110"/>
      <c r="AA1276" s="110"/>
      <c r="AB1276" s="110"/>
      <c r="AC1276" s="110"/>
      <c r="AD1276" s="110"/>
      <c r="AE1276" s="110"/>
      <c r="AF1276" s="110"/>
      <c r="AG1276" s="110"/>
    </row>
    <row r="1277">
      <c r="A1277" s="110"/>
      <c r="B1277" s="127">
        <f t="shared" si="4"/>
        <v>1274</v>
      </c>
      <c r="C1277" s="399" t="s">
        <v>1494</v>
      </c>
      <c r="D1277" s="450"/>
      <c r="E1277" s="306"/>
      <c r="F1277" s="306"/>
      <c r="G1277" s="461"/>
      <c r="H1277" s="453"/>
      <c r="I1277" s="402" t="s">
        <v>1257</v>
      </c>
      <c r="J1277" s="285"/>
      <c r="K1277" s="402" t="s">
        <v>1764</v>
      </c>
      <c r="L1277" s="403" t="s">
        <v>1765</v>
      </c>
      <c r="M1277" s="294"/>
      <c r="N1277" s="226" t="s">
        <v>81</v>
      </c>
      <c r="O1277" s="226" t="s">
        <v>81</v>
      </c>
      <c r="P1277" s="227" t="s">
        <v>81</v>
      </c>
      <c r="Q1277" s="228" t="s">
        <v>81</v>
      </c>
      <c r="R1277" s="228" t="s">
        <v>81</v>
      </c>
      <c r="S1277" s="137"/>
      <c r="T1277" s="137"/>
      <c r="U1277" s="137"/>
      <c r="V1277" s="110"/>
      <c r="W1277" s="110"/>
      <c r="X1277" s="110"/>
      <c r="Y1277" s="110"/>
      <c r="Z1277" s="110"/>
      <c r="AA1277" s="110"/>
      <c r="AB1277" s="110"/>
      <c r="AC1277" s="110"/>
      <c r="AD1277" s="110"/>
      <c r="AE1277" s="110"/>
      <c r="AF1277" s="110"/>
      <c r="AG1277" s="110"/>
    </row>
    <row r="1278">
      <c r="A1278" s="110"/>
      <c r="B1278" s="127">
        <f t="shared" si="4"/>
        <v>1275</v>
      </c>
      <c r="C1278" s="399" t="s">
        <v>1494</v>
      </c>
      <c r="D1278" s="450"/>
      <c r="E1278" s="306"/>
      <c r="F1278" s="306"/>
      <c r="G1278" s="461"/>
      <c r="H1278" s="453" t="s">
        <v>1766</v>
      </c>
      <c r="I1278" s="294"/>
      <c r="J1278" s="285"/>
      <c r="K1278" s="402" t="s">
        <v>1767</v>
      </c>
      <c r="L1278" s="403" t="s">
        <v>546</v>
      </c>
      <c r="M1278" s="294"/>
      <c r="N1278" s="226" t="s">
        <v>81</v>
      </c>
      <c r="O1278" s="226" t="s">
        <v>81</v>
      </c>
      <c r="P1278" s="227" t="s">
        <v>81</v>
      </c>
      <c r="Q1278" s="228" t="s">
        <v>81</v>
      </c>
      <c r="R1278" s="228" t="s">
        <v>81</v>
      </c>
      <c r="S1278" s="137"/>
      <c r="T1278" s="137"/>
      <c r="U1278" s="137"/>
      <c r="V1278" s="110"/>
      <c r="W1278" s="110"/>
      <c r="X1278" s="110"/>
      <c r="Y1278" s="110"/>
      <c r="Z1278" s="110"/>
      <c r="AA1278" s="110"/>
      <c r="AB1278" s="110"/>
      <c r="AC1278" s="110"/>
      <c r="AD1278" s="110"/>
      <c r="AE1278" s="110"/>
      <c r="AF1278" s="110"/>
      <c r="AG1278" s="110"/>
    </row>
    <row r="1279">
      <c r="A1279" s="110"/>
      <c r="B1279" s="127">
        <f t="shared" si="4"/>
        <v>1276</v>
      </c>
      <c r="C1279" s="399" t="s">
        <v>1494</v>
      </c>
      <c r="D1279" s="450"/>
      <c r="E1279" s="306"/>
      <c r="F1279" s="306"/>
      <c r="G1279" s="461"/>
      <c r="H1279" s="453" t="s">
        <v>1768</v>
      </c>
      <c r="I1279" s="294"/>
      <c r="J1279" s="285"/>
      <c r="K1279" s="402" t="s">
        <v>173</v>
      </c>
      <c r="L1279" s="403" t="s">
        <v>173</v>
      </c>
      <c r="M1279" s="294"/>
      <c r="N1279" s="226" t="s">
        <v>81</v>
      </c>
      <c r="O1279" s="226" t="s">
        <v>81</v>
      </c>
      <c r="P1279" s="227" t="s">
        <v>81</v>
      </c>
      <c r="Q1279" s="228" t="s">
        <v>81</v>
      </c>
      <c r="R1279" s="228" t="s">
        <v>81</v>
      </c>
      <c r="S1279" s="137"/>
      <c r="T1279" s="137"/>
      <c r="U1279" s="137"/>
      <c r="V1279" s="110"/>
      <c r="W1279" s="110"/>
      <c r="X1279" s="110"/>
      <c r="Y1279" s="110"/>
      <c r="Z1279" s="110"/>
      <c r="AA1279" s="110"/>
      <c r="AB1279" s="110"/>
      <c r="AC1279" s="110"/>
      <c r="AD1279" s="110"/>
      <c r="AE1279" s="110"/>
      <c r="AF1279" s="110"/>
      <c r="AG1279" s="110"/>
    </row>
    <row r="1280">
      <c r="A1280" s="110"/>
      <c r="B1280" s="127">
        <f t="shared" si="4"/>
        <v>1277</v>
      </c>
      <c r="C1280" s="399" t="s">
        <v>1494</v>
      </c>
      <c r="D1280" s="450"/>
      <c r="E1280" s="306"/>
      <c r="F1280" s="306"/>
      <c r="G1280" s="461"/>
      <c r="H1280" s="453" t="s">
        <v>575</v>
      </c>
      <c r="I1280" s="402" t="s">
        <v>1254</v>
      </c>
      <c r="J1280" s="285"/>
      <c r="K1280" s="402" t="s">
        <v>1769</v>
      </c>
      <c r="L1280" s="403" t="s">
        <v>173</v>
      </c>
      <c r="M1280" s="294"/>
      <c r="N1280" s="226" t="s">
        <v>81</v>
      </c>
      <c r="O1280" s="226" t="s">
        <v>81</v>
      </c>
      <c r="P1280" s="227" t="s">
        <v>81</v>
      </c>
      <c r="Q1280" s="228" t="s">
        <v>81</v>
      </c>
      <c r="R1280" s="228" t="s">
        <v>81</v>
      </c>
      <c r="S1280" s="137"/>
      <c r="T1280" s="137"/>
      <c r="U1280" s="137"/>
      <c r="V1280" s="110"/>
      <c r="W1280" s="110"/>
      <c r="X1280" s="110"/>
      <c r="Y1280" s="110"/>
      <c r="Z1280" s="110"/>
      <c r="AA1280" s="110"/>
      <c r="AB1280" s="110"/>
      <c r="AC1280" s="110"/>
      <c r="AD1280" s="110"/>
      <c r="AE1280" s="110"/>
      <c r="AF1280" s="110"/>
      <c r="AG1280" s="110"/>
    </row>
    <row r="1281">
      <c r="A1281" s="110"/>
      <c r="B1281" s="127">
        <f t="shared" si="4"/>
        <v>1278</v>
      </c>
      <c r="C1281" s="399" t="s">
        <v>1494</v>
      </c>
      <c r="D1281" s="450"/>
      <c r="E1281" s="306"/>
      <c r="F1281" s="306"/>
      <c r="G1281" s="304"/>
      <c r="H1281" s="447"/>
      <c r="I1281" s="402" t="s">
        <v>1257</v>
      </c>
      <c r="J1281" s="285"/>
      <c r="K1281" s="402" t="s">
        <v>1770</v>
      </c>
      <c r="L1281" s="403" t="s">
        <v>173</v>
      </c>
      <c r="M1281" s="294"/>
      <c r="N1281" s="226" t="s">
        <v>81</v>
      </c>
      <c r="O1281" s="226" t="s">
        <v>81</v>
      </c>
      <c r="P1281" s="227" t="s">
        <v>81</v>
      </c>
      <c r="Q1281" s="228" t="s">
        <v>81</v>
      </c>
      <c r="R1281" s="228" t="s">
        <v>81</v>
      </c>
      <c r="S1281" s="137"/>
      <c r="T1281" s="137"/>
      <c r="U1281" s="137"/>
      <c r="V1281" s="110"/>
      <c r="W1281" s="110"/>
      <c r="X1281" s="110"/>
      <c r="Y1281" s="110"/>
      <c r="Z1281" s="110"/>
      <c r="AA1281" s="110"/>
      <c r="AB1281" s="110"/>
      <c r="AC1281" s="110"/>
      <c r="AD1281" s="110"/>
      <c r="AE1281" s="110"/>
      <c r="AF1281" s="110"/>
      <c r="AG1281" s="110"/>
    </row>
    <row r="1282">
      <c r="A1282" s="110"/>
      <c r="B1282" s="127">
        <f t="shared" si="4"/>
        <v>1279</v>
      </c>
      <c r="C1282" s="399" t="s">
        <v>1494</v>
      </c>
      <c r="D1282" s="450"/>
      <c r="E1282" s="306"/>
      <c r="F1282" s="306"/>
      <c r="G1282" s="304"/>
      <c r="H1282" s="453" t="s">
        <v>1771</v>
      </c>
      <c r="I1282" s="402" t="s">
        <v>507</v>
      </c>
      <c r="J1282" s="402" t="s">
        <v>1254</v>
      </c>
      <c r="K1282" s="402" t="s">
        <v>1772</v>
      </c>
      <c r="L1282" s="403" t="s">
        <v>1773</v>
      </c>
      <c r="M1282" s="294"/>
      <c r="N1282" s="226" t="s">
        <v>81</v>
      </c>
      <c r="O1282" s="226" t="s">
        <v>81</v>
      </c>
      <c r="P1282" s="227" t="s">
        <v>81</v>
      </c>
      <c r="Q1282" s="228" t="s">
        <v>81</v>
      </c>
      <c r="R1282" s="228" t="s">
        <v>81</v>
      </c>
      <c r="S1282" s="137"/>
      <c r="T1282" s="137"/>
      <c r="U1282" s="137"/>
      <c r="V1282" s="110"/>
      <c r="W1282" s="110"/>
      <c r="X1282" s="110"/>
      <c r="Y1282" s="110"/>
      <c r="Z1282" s="110"/>
      <c r="AA1282" s="110"/>
      <c r="AB1282" s="110"/>
      <c r="AC1282" s="110"/>
      <c r="AD1282" s="110"/>
      <c r="AE1282" s="110"/>
      <c r="AF1282" s="110"/>
      <c r="AG1282" s="110"/>
    </row>
    <row r="1283">
      <c r="A1283" s="110"/>
      <c r="B1283" s="127">
        <f t="shared" si="4"/>
        <v>1280</v>
      </c>
      <c r="C1283" s="399" t="s">
        <v>1494</v>
      </c>
      <c r="D1283" s="450"/>
      <c r="E1283" s="306"/>
      <c r="F1283" s="459"/>
      <c r="G1283" s="322"/>
      <c r="H1283" s="447"/>
      <c r="I1283" s="294"/>
      <c r="J1283" s="402" t="s">
        <v>1257</v>
      </c>
      <c r="K1283" s="402" t="s">
        <v>1774</v>
      </c>
      <c r="L1283" s="403" t="s">
        <v>1775</v>
      </c>
      <c r="M1283" s="294"/>
      <c r="N1283" s="226" t="s">
        <v>81</v>
      </c>
      <c r="O1283" s="226" t="s">
        <v>81</v>
      </c>
      <c r="P1283" s="227" t="s">
        <v>81</v>
      </c>
      <c r="Q1283" s="228" t="s">
        <v>81</v>
      </c>
      <c r="R1283" s="228" t="s">
        <v>81</v>
      </c>
      <c r="S1283" s="137"/>
      <c r="T1283" s="137"/>
      <c r="U1283" s="137"/>
      <c r="V1283" s="110"/>
      <c r="W1283" s="110"/>
      <c r="X1283" s="110"/>
      <c r="Y1283" s="110"/>
      <c r="Z1283" s="110"/>
      <c r="AA1283" s="110"/>
      <c r="AB1283" s="110"/>
      <c r="AC1283" s="110"/>
      <c r="AD1283" s="110"/>
      <c r="AE1283" s="110"/>
      <c r="AF1283" s="110"/>
      <c r="AG1283" s="110"/>
    </row>
    <row r="1284">
      <c r="A1284" s="110"/>
      <c r="B1284" s="127">
        <f t="shared" si="4"/>
        <v>1281</v>
      </c>
      <c r="C1284" s="399" t="s">
        <v>1494</v>
      </c>
      <c r="D1284" s="450"/>
      <c r="E1284" s="306"/>
      <c r="F1284" s="461"/>
      <c r="G1284" s="462" t="s">
        <v>174</v>
      </c>
      <c r="H1284" s="285"/>
      <c r="I1284" s="294"/>
      <c r="J1284" s="451"/>
      <c r="K1284" s="402" t="s">
        <v>182</v>
      </c>
      <c r="L1284" s="403" t="s">
        <v>1712</v>
      </c>
      <c r="M1284" s="294"/>
      <c r="N1284" s="226"/>
      <c r="O1284" s="226"/>
      <c r="P1284" s="227"/>
      <c r="Q1284" s="228"/>
      <c r="R1284" s="228"/>
      <c r="S1284" s="137"/>
      <c r="T1284" s="137"/>
      <c r="U1284" s="137"/>
      <c r="V1284" s="110"/>
      <c r="W1284" s="110"/>
      <c r="X1284" s="110"/>
      <c r="Y1284" s="110"/>
      <c r="Z1284" s="110"/>
      <c r="AA1284" s="110"/>
      <c r="AB1284" s="110"/>
      <c r="AC1284" s="110"/>
      <c r="AD1284" s="110"/>
      <c r="AE1284" s="110"/>
      <c r="AF1284" s="110"/>
      <c r="AG1284" s="110"/>
    </row>
    <row r="1285">
      <c r="A1285" s="110"/>
      <c r="B1285" s="127">
        <f t="shared" si="4"/>
        <v>1282</v>
      </c>
      <c r="C1285" s="399" t="s">
        <v>1494</v>
      </c>
      <c r="D1285" s="450"/>
      <c r="E1285" s="306"/>
      <c r="F1285" s="458" t="s">
        <v>1776</v>
      </c>
      <c r="G1285" s="447"/>
      <c r="H1285" s="285"/>
      <c r="I1285" s="294"/>
      <c r="J1285" s="402"/>
      <c r="K1285" s="402" t="s">
        <v>1777</v>
      </c>
      <c r="L1285" s="403" t="s">
        <v>1778</v>
      </c>
      <c r="M1285" s="294"/>
      <c r="N1285" s="226"/>
      <c r="O1285" s="226"/>
      <c r="P1285" s="227"/>
      <c r="Q1285" s="228"/>
      <c r="R1285" s="228"/>
      <c r="S1285" s="137"/>
      <c r="T1285" s="137"/>
      <c r="U1285" s="137"/>
      <c r="V1285" s="110"/>
      <c r="W1285" s="110"/>
      <c r="X1285" s="110"/>
      <c r="Y1285" s="110"/>
      <c r="Z1285" s="110"/>
      <c r="AA1285" s="110"/>
      <c r="AB1285" s="110"/>
      <c r="AC1285" s="110"/>
      <c r="AD1285" s="110"/>
      <c r="AE1285" s="110"/>
      <c r="AF1285" s="110"/>
      <c r="AG1285" s="110"/>
    </row>
    <row r="1286">
      <c r="A1286" s="110"/>
      <c r="B1286" s="127">
        <f t="shared" si="4"/>
        <v>1283</v>
      </c>
      <c r="C1286" s="399" t="s">
        <v>1494</v>
      </c>
      <c r="D1286" s="450"/>
      <c r="E1286" s="306"/>
      <c r="F1286" s="304"/>
      <c r="G1286" s="453" t="s">
        <v>1452</v>
      </c>
      <c r="H1286" s="285"/>
      <c r="I1286" s="294"/>
      <c r="J1286" s="285"/>
      <c r="K1286" s="402" t="s">
        <v>1779</v>
      </c>
      <c r="L1286" s="403" t="s">
        <v>1780</v>
      </c>
      <c r="M1286" s="294"/>
      <c r="N1286" s="226" t="s">
        <v>81</v>
      </c>
      <c r="O1286" s="226" t="s">
        <v>81</v>
      </c>
      <c r="P1286" s="227" t="s">
        <v>81</v>
      </c>
      <c r="Q1286" s="228" t="s">
        <v>81</v>
      </c>
      <c r="R1286" s="228" t="s">
        <v>81</v>
      </c>
      <c r="S1286" s="137"/>
      <c r="T1286" s="137"/>
      <c r="U1286" s="137"/>
      <c r="V1286" s="110"/>
      <c r="W1286" s="110"/>
      <c r="X1286" s="110"/>
      <c r="Y1286" s="110"/>
      <c r="Z1286" s="110"/>
      <c r="AA1286" s="110"/>
      <c r="AB1286" s="110"/>
      <c r="AC1286" s="110"/>
      <c r="AD1286" s="110"/>
      <c r="AE1286" s="110"/>
      <c r="AF1286" s="110"/>
      <c r="AG1286" s="110"/>
    </row>
    <row r="1287">
      <c r="A1287" s="110"/>
      <c r="B1287" s="127">
        <f t="shared" si="4"/>
        <v>1284</v>
      </c>
      <c r="C1287" s="399" t="s">
        <v>1494</v>
      </c>
      <c r="D1287" s="450"/>
      <c r="E1287" s="306"/>
      <c r="F1287" s="304"/>
      <c r="G1287" s="453" t="s">
        <v>1781</v>
      </c>
      <c r="H1287" s="451" t="s">
        <v>866</v>
      </c>
      <c r="I1287" s="294"/>
      <c r="J1287" s="285"/>
      <c r="K1287" s="402" t="s">
        <v>1782</v>
      </c>
      <c r="L1287" s="403" t="s">
        <v>1783</v>
      </c>
      <c r="M1287" s="294"/>
      <c r="N1287" s="226" t="s">
        <v>81</v>
      </c>
      <c r="O1287" s="226" t="s">
        <v>81</v>
      </c>
      <c r="P1287" s="227" t="s">
        <v>81</v>
      </c>
      <c r="Q1287" s="228" t="s">
        <v>81</v>
      </c>
      <c r="R1287" s="228" t="s">
        <v>81</v>
      </c>
      <c r="S1287" s="137"/>
      <c r="T1287" s="137"/>
      <c r="U1287" s="137"/>
      <c r="V1287" s="110"/>
      <c r="W1287" s="110"/>
      <c r="X1287" s="110"/>
      <c r="Y1287" s="110"/>
      <c r="Z1287" s="110"/>
      <c r="AA1287" s="110"/>
      <c r="AB1287" s="110"/>
      <c r="AC1287" s="110"/>
      <c r="AD1287" s="110"/>
      <c r="AE1287" s="110"/>
      <c r="AF1287" s="110"/>
      <c r="AG1287" s="110"/>
    </row>
    <row r="1288">
      <c r="A1288" s="110"/>
      <c r="B1288" s="127">
        <f t="shared" si="4"/>
        <v>1285</v>
      </c>
      <c r="C1288" s="399" t="s">
        <v>1494</v>
      </c>
      <c r="D1288" s="450"/>
      <c r="E1288" s="306"/>
      <c r="F1288" s="304"/>
      <c r="G1288" s="447"/>
      <c r="H1288" s="451" t="s">
        <v>779</v>
      </c>
      <c r="I1288" s="294"/>
      <c r="J1288" s="285"/>
      <c r="K1288" s="402" t="s">
        <v>1784</v>
      </c>
      <c r="L1288" s="403" t="s">
        <v>173</v>
      </c>
      <c r="M1288" s="294"/>
      <c r="N1288" s="226" t="s">
        <v>81</v>
      </c>
      <c r="O1288" s="226" t="s">
        <v>81</v>
      </c>
      <c r="P1288" s="227" t="s">
        <v>81</v>
      </c>
      <c r="Q1288" s="228" t="s">
        <v>81</v>
      </c>
      <c r="R1288" s="228" t="s">
        <v>81</v>
      </c>
      <c r="S1288" s="137"/>
      <c r="T1288" s="137"/>
      <c r="U1288" s="137"/>
      <c r="V1288" s="110"/>
      <c r="W1288" s="110"/>
      <c r="X1288" s="110"/>
      <c r="Y1288" s="110"/>
      <c r="Z1288" s="110"/>
      <c r="AA1288" s="110"/>
      <c r="AB1288" s="110"/>
      <c r="AC1288" s="110"/>
      <c r="AD1288" s="110"/>
      <c r="AE1288" s="110"/>
      <c r="AF1288" s="110"/>
      <c r="AG1288" s="110"/>
    </row>
    <row r="1289">
      <c r="A1289" s="110"/>
      <c r="B1289" s="127">
        <f t="shared" si="4"/>
        <v>1286</v>
      </c>
      <c r="C1289" s="399" t="s">
        <v>1494</v>
      </c>
      <c r="D1289" s="450"/>
      <c r="E1289" s="306"/>
      <c r="F1289" s="322"/>
      <c r="G1289" s="453" t="s">
        <v>1503</v>
      </c>
      <c r="H1289" s="285"/>
      <c r="I1289" s="294"/>
      <c r="J1289" s="285"/>
      <c r="K1289" s="402" t="s">
        <v>1785</v>
      </c>
      <c r="L1289" s="403" t="s">
        <v>173</v>
      </c>
      <c r="M1289" s="294"/>
      <c r="N1289" s="226" t="s">
        <v>81</v>
      </c>
      <c r="O1289" s="226" t="s">
        <v>81</v>
      </c>
      <c r="P1289" s="227" t="s">
        <v>81</v>
      </c>
      <c r="Q1289" s="228" t="s">
        <v>81</v>
      </c>
      <c r="R1289" s="228" t="s">
        <v>81</v>
      </c>
      <c r="S1289" s="137"/>
      <c r="T1289" s="137"/>
      <c r="U1289" s="137"/>
      <c r="V1289" s="110"/>
      <c r="W1289" s="110"/>
      <c r="X1289" s="110"/>
      <c r="Y1289" s="110"/>
      <c r="Z1289" s="110"/>
      <c r="AA1289" s="110"/>
      <c r="AB1289" s="110"/>
      <c r="AC1289" s="110"/>
      <c r="AD1289" s="110"/>
      <c r="AE1289" s="110"/>
      <c r="AF1289" s="110"/>
      <c r="AG1289" s="110"/>
    </row>
    <row r="1290">
      <c r="A1290" s="110"/>
      <c r="B1290" s="127">
        <f t="shared" si="4"/>
        <v>1287</v>
      </c>
      <c r="C1290" s="399" t="s">
        <v>1494</v>
      </c>
      <c r="D1290" s="450"/>
      <c r="E1290" s="306"/>
      <c r="F1290" s="461" t="s">
        <v>1786</v>
      </c>
      <c r="G1290" s="440"/>
      <c r="H1290" s="285"/>
      <c r="I1290" s="294"/>
      <c r="J1290" s="285"/>
      <c r="K1290" s="402" t="s">
        <v>1787</v>
      </c>
      <c r="L1290" s="403" t="s">
        <v>1788</v>
      </c>
      <c r="M1290" s="294"/>
      <c r="N1290" s="226" t="s">
        <v>81</v>
      </c>
      <c r="O1290" s="226" t="s">
        <v>81</v>
      </c>
      <c r="P1290" s="227" t="s">
        <v>81</v>
      </c>
      <c r="Q1290" s="228" t="s">
        <v>81</v>
      </c>
      <c r="R1290" s="228" t="s">
        <v>81</v>
      </c>
      <c r="S1290" s="137"/>
      <c r="T1290" s="137"/>
      <c r="U1290" s="137"/>
      <c r="V1290" s="110"/>
      <c r="W1290" s="110"/>
      <c r="X1290" s="110"/>
      <c r="Y1290" s="110"/>
      <c r="Z1290" s="110"/>
      <c r="AA1290" s="110"/>
      <c r="AB1290" s="110"/>
      <c r="AC1290" s="110"/>
      <c r="AD1290" s="110"/>
      <c r="AE1290" s="110"/>
      <c r="AF1290" s="110"/>
      <c r="AG1290" s="110"/>
    </row>
    <row r="1291">
      <c r="A1291" s="110"/>
      <c r="B1291" s="127">
        <f t="shared" si="4"/>
        <v>1288</v>
      </c>
      <c r="C1291" s="399" t="s">
        <v>1494</v>
      </c>
      <c r="D1291" s="450"/>
      <c r="E1291" s="306"/>
      <c r="F1291" s="306"/>
      <c r="G1291" s="458" t="s">
        <v>1789</v>
      </c>
      <c r="H1291" s="453" t="s">
        <v>1452</v>
      </c>
      <c r="I1291" s="294"/>
      <c r="J1291" s="285"/>
      <c r="K1291" s="402" t="s">
        <v>1739</v>
      </c>
      <c r="L1291" s="403" t="s">
        <v>156</v>
      </c>
      <c r="M1291" s="294"/>
      <c r="N1291" s="226" t="s">
        <v>81</v>
      </c>
      <c r="O1291" s="226" t="s">
        <v>81</v>
      </c>
      <c r="P1291" s="227" t="s">
        <v>81</v>
      </c>
      <c r="Q1291" s="228" t="s">
        <v>81</v>
      </c>
      <c r="R1291" s="228" t="s">
        <v>81</v>
      </c>
      <c r="S1291" s="137"/>
      <c r="T1291" s="137"/>
      <c r="U1291" s="137"/>
      <c r="V1291" s="110"/>
      <c r="W1291" s="110"/>
      <c r="X1291" s="110"/>
      <c r="Y1291" s="110"/>
      <c r="Z1291" s="110"/>
      <c r="AA1291" s="110"/>
      <c r="AB1291" s="110"/>
      <c r="AC1291" s="110"/>
      <c r="AD1291" s="110"/>
      <c r="AE1291" s="110"/>
      <c r="AF1291" s="110"/>
      <c r="AG1291" s="110"/>
    </row>
    <row r="1292">
      <c r="A1292" s="110"/>
      <c r="B1292" s="127">
        <f t="shared" si="4"/>
        <v>1289</v>
      </c>
      <c r="C1292" s="399" t="s">
        <v>1494</v>
      </c>
      <c r="D1292" s="450"/>
      <c r="E1292" s="306"/>
      <c r="F1292" s="306"/>
      <c r="G1292" s="304"/>
      <c r="H1292" s="453" t="s">
        <v>1740</v>
      </c>
      <c r="I1292" s="402" t="s">
        <v>1741</v>
      </c>
      <c r="J1292" s="285"/>
      <c r="K1292" s="402" t="s">
        <v>1742</v>
      </c>
      <c r="L1292" s="403" t="s">
        <v>156</v>
      </c>
      <c r="M1292" s="294"/>
      <c r="N1292" s="226" t="s">
        <v>81</v>
      </c>
      <c r="O1292" s="226" t="s">
        <v>81</v>
      </c>
      <c r="P1292" s="227" t="s">
        <v>81</v>
      </c>
      <c r="Q1292" s="228" t="s">
        <v>81</v>
      </c>
      <c r="R1292" s="228" t="s">
        <v>81</v>
      </c>
      <c r="S1292" s="137"/>
      <c r="T1292" s="137"/>
      <c r="U1292" s="137"/>
      <c r="V1292" s="110"/>
      <c r="W1292" s="110"/>
      <c r="X1292" s="110"/>
      <c r="Y1292" s="110"/>
      <c r="Z1292" s="110"/>
      <c r="AA1292" s="110"/>
      <c r="AB1292" s="110"/>
      <c r="AC1292" s="110"/>
      <c r="AD1292" s="110"/>
      <c r="AE1292" s="110"/>
      <c r="AF1292" s="110"/>
      <c r="AG1292" s="110"/>
    </row>
    <row r="1293">
      <c r="A1293" s="110"/>
      <c r="B1293" s="127">
        <f t="shared" si="4"/>
        <v>1290</v>
      </c>
      <c r="C1293" s="399" t="s">
        <v>1494</v>
      </c>
      <c r="D1293" s="450"/>
      <c r="E1293" s="306"/>
      <c r="F1293" s="306"/>
      <c r="G1293" s="304"/>
      <c r="H1293" s="453" t="s">
        <v>1743</v>
      </c>
      <c r="I1293" s="294"/>
      <c r="J1293" s="285"/>
      <c r="K1293" s="402" t="s">
        <v>1744</v>
      </c>
      <c r="L1293" s="403" t="s">
        <v>156</v>
      </c>
      <c r="M1293" s="294"/>
      <c r="N1293" s="226" t="s">
        <v>81</v>
      </c>
      <c r="O1293" s="226" t="s">
        <v>81</v>
      </c>
      <c r="P1293" s="227" t="s">
        <v>81</v>
      </c>
      <c r="Q1293" s="228" t="s">
        <v>81</v>
      </c>
      <c r="R1293" s="228" t="s">
        <v>81</v>
      </c>
      <c r="S1293" s="137"/>
      <c r="T1293" s="137"/>
      <c r="U1293" s="137"/>
      <c r="V1293" s="110"/>
      <c r="W1293" s="110"/>
      <c r="X1293" s="110"/>
      <c r="Y1293" s="110"/>
      <c r="Z1293" s="110"/>
      <c r="AA1293" s="110"/>
      <c r="AB1293" s="110"/>
      <c r="AC1293" s="110"/>
      <c r="AD1293" s="110"/>
      <c r="AE1293" s="110"/>
      <c r="AF1293" s="110"/>
      <c r="AG1293" s="110"/>
    </row>
    <row r="1294">
      <c r="A1294" s="110"/>
      <c r="B1294" s="127">
        <f t="shared" si="4"/>
        <v>1291</v>
      </c>
      <c r="C1294" s="399" t="s">
        <v>1494</v>
      </c>
      <c r="D1294" s="450"/>
      <c r="E1294" s="306"/>
      <c r="F1294" s="306"/>
      <c r="G1294" s="304"/>
      <c r="H1294" s="453" t="s">
        <v>1716</v>
      </c>
      <c r="I1294" s="294"/>
      <c r="J1294" s="285"/>
      <c r="K1294" s="402" t="s">
        <v>1790</v>
      </c>
      <c r="L1294" s="403" t="s">
        <v>1791</v>
      </c>
      <c r="M1294" s="294"/>
      <c r="N1294" s="226" t="s">
        <v>81</v>
      </c>
      <c r="O1294" s="226" t="s">
        <v>81</v>
      </c>
      <c r="P1294" s="227" t="s">
        <v>81</v>
      </c>
      <c r="Q1294" s="228" t="s">
        <v>81</v>
      </c>
      <c r="R1294" s="228" t="s">
        <v>81</v>
      </c>
      <c r="S1294" s="137"/>
      <c r="T1294" s="137"/>
      <c r="U1294" s="137"/>
      <c r="V1294" s="110"/>
      <c r="W1294" s="110"/>
      <c r="X1294" s="110"/>
      <c r="Y1294" s="110"/>
      <c r="Z1294" s="110"/>
      <c r="AA1294" s="110"/>
      <c r="AB1294" s="110"/>
      <c r="AC1294" s="110"/>
      <c r="AD1294" s="110"/>
      <c r="AE1294" s="110"/>
      <c r="AF1294" s="110"/>
      <c r="AG1294" s="110"/>
    </row>
    <row r="1295">
      <c r="A1295" s="110"/>
      <c r="B1295" s="127">
        <f t="shared" si="4"/>
        <v>1292</v>
      </c>
      <c r="C1295" s="399" t="s">
        <v>1494</v>
      </c>
      <c r="D1295" s="450"/>
      <c r="E1295" s="306"/>
      <c r="F1295" s="306"/>
      <c r="G1295" s="322"/>
      <c r="H1295" s="453" t="s">
        <v>382</v>
      </c>
      <c r="I1295" s="402" t="s">
        <v>1747</v>
      </c>
      <c r="J1295" s="285"/>
      <c r="K1295" s="402" t="s">
        <v>1748</v>
      </c>
      <c r="L1295" s="403" t="s">
        <v>1792</v>
      </c>
      <c r="M1295" s="294"/>
      <c r="N1295" s="226" t="s">
        <v>81</v>
      </c>
      <c r="O1295" s="226" t="s">
        <v>81</v>
      </c>
      <c r="P1295" s="227" t="s">
        <v>81</v>
      </c>
      <c r="Q1295" s="228" t="s">
        <v>81</v>
      </c>
      <c r="R1295" s="228" t="s">
        <v>81</v>
      </c>
      <c r="S1295" s="137"/>
      <c r="T1295" s="137"/>
      <c r="U1295" s="137"/>
      <c r="V1295" s="110"/>
      <c r="W1295" s="110"/>
      <c r="X1295" s="110"/>
      <c r="Y1295" s="110"/>
      <c r="Z1295" s="110"/>
      <c r="AA1295" s="110"/>
      <c r="AB1295" s="110"/>
      <c r="AC1295" s="110"/>
      <c r="AD1295" s="110"/>
      <c r="AE1295" s="110"/>
      <c r="AF1295" s="110"/>
      <c r="AG1295" s="110"/>
    </row>
    <row r="1296">
      <c r="A1296" s="110"/>
      <c r="B1296" s="127">
        <f t="shared" si="4"/>
        <v>1293</v>
      </c>
      <c r="C1296" s="399" t="s">
        <v>1494</v>
      </c>
      <c r="D1296" s="450"/>
      <c r="E1296" s="306"/>
      <c r="F1296" s="322"/>
      <c r="G1296" s="462" t="s">
        <v>174</v>
      </c>
      <c r="H1296" s="285"/>
      <c r="I1296" s="294"/>
      <c r="J1296" s="451"/>
      <c r="K1296" s="402" t="s">
        <v>182</v>
      </c>
      <c r="L1296" s="403" t="s">
        <v>1712</v>
      </c>
      <c r="M1296" s="294"/>
      <c r="N1296" s="226"/>
      <c r="O1296" s="226"/>
      <c r="P1296" s="227"/>
      <c r="Q1296" s="228"/>
      <c r="R1296" s="228"/>
      <c r="S1296" s="137"/>
      <c r="T1296" s="137"/>
      <c r="U1296" s="137"/>
      <c r="V1296" s="110"/>
      <c r="W1296" s="110"/>
      <c r="X1296" s="110"/>
      <c r="Y1296" s="110"/>
      <c r="Z1296" s="110"/>
      <c r="AA1296" s="110"/>
      <c r="AB1296" s="110"/>
      <c r="AC1296" s="110"/>
      <c r="AD1296" s="110"/>
      <c r="AE1296" s="110"/>
      <c r="AF1296" s="110"/>
      <c r="AG1296" s="110"/>
    </row>
    <row r="1297">
      <c r="A1297" s="110"/>
      <c r="B1297" s="127">
        <f t="shared" si="4"/>
        <v>1294</v>
      </c>
      <c r="C1297" s="399" t="s">
        <v>1494</v>
      </c>
      <c r="D1297" s="450"/>
      <c r="E1297" s="304"/>
      <c r="F1297" s="462" t="s">
        <v>1452</v>
      </c>
      <c r="G1297" s="285"/>
      <c r="H1297" s="285"/>
      <c r="I1297" s="294"/>
      <c r="J1297" s="285"/>
      <c r="K1297" s="402" t="s">
        <v>1793</v>
      </c>
      <c r="L1297" s="403" t="s">
        <v>1794</v>
      </c>
      <c r="M1297" s="294"/>
      <c r="N1297" s="226" t="s">
        <v>81</v>
      </c>
      <c r="O1297" s="226" t="s">
        <v>81</v>
      </c>
      <c r="P1297" s="227" t="s">
        <v>81</v>
      </c>
      <c r="Q1297" s="228" t="s">
        <v>81</v>
      </c>
      <c r="R1297" s="228" t="s">
        <v>81</v>
      </c>
      <c r="S1297" s="137"/>
      <c r="T1297" s="137"/>
      <c r="U1297" s="137"/>
      <c r="V1297" s="110"/>
      <c r="W1297" s="110"/>
      <c r="X1297" s="110"/>
      <c r="Y1297" s="110"/>
      <c r="Z1297" s="110"/>
      <c r="AA1297" s="110"/>
      <c r="AB1297" s="110"/>
      <c r="AC1297" s="110"/>
      <c r="AD1297" s="110"/>
      <c r="AE1297" s="110"/>
      <c r="AF1297" s="110"/>
      <c r="AG1297" s="110"/>
    </row>
    <row r="1298">
      <c r="A1298" s="110"/>
      <c r="B1298" s="127">
        <f t="shared" si="4"/>
        <v>1295</v>
      </c>
      <c r="C1298" s="399" t="s">
        <v>1494</v>
      </c>
      <c r="D1298" s="450"/>
      <c r="E1298" s="304"/>
      <c r="F1298" s="453" t="s">
        <v>1740</v>
      </c>
      <c r="G1298" s="285"/>
      <c r="H1298" s="285"/>
      <c r="I1298" s="294"/>
      <c r="J1298" s="285"/>
      <c r="K1298" s="402" t="s">
        <v>173</v>
      </c>
      <c r="L1298" s="402" t="s">
        <v>173</v>
      </c>
      <c r="M1298" s="294"/>
      <c r="N1298" s="226" t="s">
        <v>81</v>
      </c>
      <c r="O1298" s="226" t="s">
        <v>81</v>
      </c>
      <c r="P1298" s="227" t="s">
        <v>81</v>
      </c>
      <c r="Q1298" s="228" t="s">
        <v>81</v>
      </c>
      <c r="R1298" s="228" t="s">
        <v>81</v>
      </c>
      <c r="S1298" s="137"/>
      <c r="T1298" s="137"/>
      <c r="U1298" s="137"/>
      <c r="V1298" s="110"/>
      <c r="W1298" s="110"/>
      <c r="X1298" s="110"/>
      <c r="Y1298" s="110"/>
      <c r="Z1298" s="110"/>
      <c r="AA1298" s="110"/>
      <c r="AB1298" s="110"/>
      <c r="AC1298" s="110"/>
      <c r="AD1298" s="110"/>
      <c r="AE1298" s="110"/>
      <c r="AF1298" s="110"/>
      <c r="AG1298" s="110"/>
    </row>
    <row r="1299">
      <c r="A1299" s="110"/>
      <c r="B1299" s="127">
        <f t="shared" si="4"/>
        <v>1296</v>
      </c>
      <c r="C1299" s="399" t="s">
        <v>1494</v>
      </c>
      <c r="D1299" s="450"/>
      <c r="E1299" s="304"/>
      <c r="F1299" s="453" t="s">
        <v>1743</v>
      </c>
      <c r="G1299" s="285"/>
      <c r="H1299" s="285"/>
      <c r="I1299" s="294"/>
      <c r="J1299" s="285"/>
      <c r="K1299" s="402" t="s">
        <v>173</v>
      </c>
      <c r="L1299" s="402" t="s">
        <v>173</v>
      </c>
      <c r="M1299" s="294"/>
      <c r="N1299" s="226" t="s">
        <v>81</v>
      </c>
      <c r="O1299" s="226" t="s">
        <v>81</v>
      </c>
      <c r="P1299" s="227" t="s">
        <v>81</v>
      </c>
      <c r="Q1299" s="228" t="s">
        <v>81</v>
      </c>
      <c r="R1299" s="228" t="s">
        <v>81</v>
      </c>
      <c r="S1299" s="137"/>
      <c r="T1299" s="137"/>
      <c r="U1299" s="137"/>
      <c r="V1299" s="110"/>
      <c r="W1299" s="110"/>
      <c r="X1299" s="110"/>
      <c r="Y1299" s="110"/>
      <c r="Z1299" s="110"/>
      <c r="AA1299" s="110"/>
      <c r="AB1299" s="110"/>
      <c r="AC1299" s="110"/>
      <c r="AD1299" s="110"/>
      <c r="AE1299" s="110"/>
      <c r="AF1299" s="110"/>
      <c r="AG1299" s="110"/>
    </row>
    <row r="1300">
      <c r="A1300" s="110"/>
      <c r="B1300" s="127">
        <f t="shared" si="4"/>
        <v>1297</v>
      </c>
      <c r="C1300" s="399" t="s">
        <v>1494</v>
      </c>
      <c r="D1300" s="450"/>
      <c r="E1300" s="304"/>
      <c r="F1300" s="453" t="s">
        <v>244</v>
      </c>
      <c r="G1300" s="451" t="s">
        <v>1795</v>
      </c>
      <c r="H1300" s="285"/>
      <c r="I1300" s="294"/>
      <c r="J1300" s="285"/>
      <c r="K1300" s="402" t="s">
        <v>1796</v>
      </c>
      <c r="L1300" s="402" t="s">
        <v>1797</v>
      </c>
      <c r="M1300" s="294"/>
      <c r="N1300" s="226" t="s">
        <v>81</v>
      </c>
      <c r="O1300" s="226" t="s">
        <v>81</v>
      </c>
      <c r="P1300" s="227" t="s">
        <v>81</v>
      </c>
      <c r="Q1300" s="228" t="s">
        <v>81</v>
      </c>
      <c r="R1300" s="228" t="s">
        <v>81</v>
      </c>
      <c r="S1300" s="137"/>
      <c r="T1300" s="137"/>
      <c r="U1300" s="137"/>
      <c r="V1300" s="110"/>
      <c r="W1300" s="110"/>
      <c r="X1300" s="110"/>
      <c r="Y1300" s="110"/>
      <c r="Z1300" s="110"/>
      <c r="AA1300" s="110"/>
      <c r="AB1300" s="110"/>
      <c r="AC1300" s="110"/>
      <c r="AD1300" s="110"/>
      <c r="AE1300" s="110"/>
      <c r="AF1300" s="110"/>
      <c r="AG1300" s="110"/>
    </row>
    <row r="1301">
      <c r="A1301" s="110"/>
      <c r="B1301" s="127">
        <f t="shared" si="4"/>
        <v>1298</v>
      </c>
      <c r="C1301" s="399" t="s">
        <v>1494</v>
      </c>
      <c r="D1301" s="450"/>
      <c r="E1301" s="304"/>
      <c r="F1301" s="453" t="s">
        <v>1798</v>
      </c>
      <c r="G1301" s="451" t="s">
        <v>1799</v>
      </c>
      <c r="H1301" s="285"/>
      <c r="I1301" s="294"/>
      <c r="J1301" s="285"/>
      <c r="K1301" s="402" t="s">
        <v>1800</v>
      </c>
      <c r="L1301" s="403" t="s">
        <v>1801</v>
      </c>
      <c r="M1301" s="294"/>
      <c r="N1301" s="226" t="s">
        <v>81</v>
      </c>
      <c r="O1301" s="226" t="s">
        <v>81</v>
      </c>
      <c r="P1301" s="227" t="s">
        <v>81</v>
      </c>
      <c r="Q1301" s="228" t="s">
        <v>81</v>
      </c>
      <c r="R1301" s="228" t="s">
        <v>81</v>
      </c>
      <c r="S1301" s="137"/>
      <c r="T1301" s="137"/>
      <c r="U1301" s="137"/>
      <c r="V1301" s="110"/>
      <c r="W1301" s="110"/>
      <c r="X1301" s="110"/>
      <c r="Y1301" s="110"/>
      <c r="Z1301" s="110"/>
      <c r="AA1301" s="110"/>
      <c r="AB1301" s="110"/>
      <c r="AC1301" s="110"/>
      <c r="AD1301" s="110"/>
      <c r="AE1301" s="110"/>
      <c r="AF1301" s="110"/>
      <c r="AG1301" s="110"/>
    </row>
    <row r="1302">
      <c r="A1302" s="110"/>
      <c r="B1302" s="127">
        <f t="shared" si="4"/>
        <v>1299</v>
      </c>
      <c r="C1302" s="399" t="s">
        <v>1494</v>
      </c>
      <c r="D1302" s="450"/>
      <c r="E1302" s="304"/>
      <c r="F1302" s="456" t="s">
        <v>252</v>
      </c>
      <c r="G1302" s="285"/>
      <c r="H1302" s="285"/>
      <c r="I1302" s="294"/>
      <c r="J1302" s="285"/>
      <c r="K1302" s="402" t="s">
        <v>1723</v>
      </c>
      <c r="L1302" s="403" t="s">
        <v>442</v>
      </c>
      <c r="M1302" s="294"/>
      <c r="N1302" s="226" t="s">
        <v>81</v>
      </c>
      <c r="O1302" s="226" t="s">
        <v>81</v>
      </c>
      <c r="P1302" s="227" t="s">
        <v>81</v>
      </c>
      <c r="Q1302" s="228" t="s">
        <v>81</v>
      </c>
      <c r="R1302" s="228" t="s">
        <v>81</v>
      </c>
      <c r="S1302" s="137"/>
      <c r="T1302" s="137"/>
      <c r="U1302" s="137"/>
      <c r="V1302" s="110"/>
      <c r="W1302" s="110"/>
      <c r="X1302" s="110"/>
      <c r="Y1302" s="110"/>
      <c r="Z1302" s="110"/>
      <c r="AA1302" s="110"/>
      <c r="AB1302" s="110"/>
      <c r="AC1302" s="110"/>
      <c r="AD1302" s="110"/>
      <c r="AE1302" s="110"/>
      <c r="AF1302" s="110"/>
      <c r="AG1302" s="110"/>
    </row>
    <row r="1303">
      <c r="A1303" s="110"/>
      <c r="B1303" s="127">
        <f t="shared" si="4"/>
        <v>1300</v>
      </c>
      <c r="C1303" s="399" t="s">
        <v>1494</v>
      </c>
      <c r="D1303" s="450"/>
      <c r="E1303" s="306"/>
      <c r="F1303" s="458" t="s">
        <v>824</v>
      </c>
      <c r="G1303" s="453" t="s">
        <v>1724</v>
      </c>
      <c r="H1303" s="285"/>
      <c r="I1303" s="294"/>
      <c r="J1303" s="285"/>
      <c r="K1303" s="402" t="s">
        <v>1725</v>
      </c>
      <c r="L1303" s="403" t="s">
        <v>1726</v>
      </c>
      <c r="M1303" s="294"/>
      <c r="N1303" s="226" t="s">
        <v>81</v>
      </c>
      <c r="O1303" s="226" t="s">
        <v>81</v>
      </c>
      <c r="P1303" s="227" t="s">
        <v>81</v>
      </c>
      <c r="Q1303" s="228" t="s">
        <v>81</v>
      </c>
      <c r="R1303" s="228" t="s">
        <v>81</v>
      </c>
      <c r="S1303" s="137"/>
      <c r="T1303" s="137"/>
      <c r="U1303" s="137"/>
      <c r="V1303" s="110"/>
      <c r="W1303" s="110"/>
      <c r="X1303" s="110"/>
      <c r="Y1303" s="110"/>
      <c r="Z1303" s="110"/>
      <c r="AA1303" s="110"/>
      <c r="AB1303" s="110"/>
      <c r="AC1303" s="110"/>
      <c r="AD1303" s="110"/>
      <c r="AE1303" s="110"/>
      <c r="AF1303" s="110"/>
      <c r="AG1303" s="110"/>
    </row>
    <row r="1304">
      <c r="A1304" s="110"/>
      <c r="B1304" s="127">
        <f t="shared" si="4"/>
        <v>1301</v>
      </c>
      <c r="C1304" s="399" t="s">
        <v>1494</v>
      </c>
      <c r="D1304" s="450"/>
      <c r="E1304" s="306"/>
      <c r="F1304" s="304"/>
      <c r="G1304" s="453" t="s">
        <v>828</v>
      </c>
      <c r="H1304" s="285"/>
      <c r="I1304" s="294"/>
      <c r="J1304" s="285"/>
      <c r="K1304" s="402" t="s">
        <v>1727</v>
      </c>
      <c r="L1304" s="403" t="s">
        <v>1728</v>
      </c>
      <c r="M1304" s="294"/>
      <c r="N1304" s="226" t="s">
        <v>81</v>
      </c>
      <c r="O1304" s="226" t="s">
        <v>81</v>
      </c>
      <c r="P1304" s="227" t="s">
        <v>81</v>
      </c>
      <c r="Q1304" s="228" t="s">
        <v>81</v>
      </c>
      <c r="R1304" s="228" t="s">
        <v>81</v>
      </c>
      <c r="S1304" s="137"/>
      <c r="T1304" s="137"/>
      <c r="U1304" s="137"/>
      <c r="V1304" s="110"/>
      <c r="W1304" s="110"/>
      <c r="X1304" s="110"/>
      <c r="Y1304" s="110"/>
      <c r="Z1304" s="110"/>
      <c r="AA1304" s="110"/>
      <c r="AB1304" s="110"/>
      <c r="AC1304" s="110"/>
      <c r="AD1304" s="110"/>
      <c r="AE1304" s="110"/>
      <c r="AF1304" s="110"/>
      <c r="AG1304" s="110"/>
    </row>
    <row r="1305">
      <c r="A1305" s="110"/>
      <c r="B1305" s="127">
        <f t="shared" si="4"/>
        <v>1302</v>
      </c>
      <c r="C1305" s="399" t="s">
        <v>1494</v>
      </c>
      <c r="D1305" s="450"/>
      <c r="E1305" s="306"/>
      <c r="F1305" s="304"/>
      <c r="G1305" s="453" t="s">
        <v>833</v>
      </c>
      <c r="H1305" s="285"/>
      <c r="I1305" s="294"/>
      <c r="J1305" s="285"/>
      <c r="K1305" s="402" t="s">
        <v>1729</v>
      </c>
      <c r="L1305" s="403" t="s">
        <v>1730</v>
      </c>
      <c r="M1305" s="294"/>
      <c r="N1305" s="226" t="s">
        <v>81</v>
      </c>
      <c r="O1305" s="226" t="s">
        <v>81</v>
      </c>
      <c r="P1305" s="227" t="s">
        <v>81</v>
      </c>
      <c r="Q1305" s="228" t="s">
        <v>81</v>
      </c>
      <c r="R1305" s="228" t="s">
        <v>81</v>
      </c>
      <c r="S1305" s="137"/>
      <c r="T1305" s="137"/>
      <c r="U1305" s="137"/>
      <c r="V1305" s="110"/>
      <c r="W1305" s="110"/>
      <c r="X1305" s="110"/>
      <c r="Y1305" s="110"/>
      <c r="Z1305" s="110"/>
      <c r="AA1305" s="110"/>
      <c r="AB1305" s="110"/>
      <c r="AC1305" s="110"/>
      <c r="AD1305" s="110"/>
      <c r="AE1305" s="110"/>
      <c r="AF1305" s="110"/>
      <c r="AG1305" s="110"/>
    </row>
    <row r="1306">
      <c r="A1306" s="110"/>
      <c r="B1306" s="127">
        <f t="shared" si="4"/>
        <v>1303</v>
      </c>
      <c r="C1306" s="399" t="s">
        <v>1494</v>
      </c>
      <c r="D1306" s="450"/>
      <c r="E1306" s="306"/>
      <c r="F1306" s="304"/>
      <c r="G1306" s="453" t="s">
        <v>830</v>
      </c>
      <c r="H1306" s="285"/>
      <c r="I1306" s="294"/>
      <c r="J1306" s="285"/>
      <c r="K1306" s="402" t="s">
        <v>1731</v>
      </c>
      <c r="L1306" s="403" t="s">
        <v>1732</v>
      </c>
      <c r="M1306" s="294"/>
      <c r="N1306" s="226" t="s">
        <v>81</v>
      </c>
      <c r="O1306" s="226" t="s">
        <v>81</v>
      </c>
      <c r="P1306" s="227" t="s">
        <v>81</v>
      </c>
      <c r="Q1306" s="228" t="s">
        <v>81</v>
      </c>
      <c r="R1306" s="228" t="s">
        <v>81</v>
      </c>
      <c r="S1306" s="137"/>
      <c r="T1306" s="137"/>
      <c r="U1306" s="137"/>
      <c r="V1306" s="110"/>
      <c r="W1306" s="110"/>
      <c r="X1306" s="110"/>
      <c r="Y1306" s="110"/>
      <c r="Z1306" s="110"/>
      <c r="AA1306" s="110"/>
      <c r="AB1306" s="110"/>
      <c r="AC1306" s="110"/>
      <c r="AD1306" s="110"/>
      <c r="AE1306" s="110"/>
      <c r="AF1306" s="110"/>
      <c r="AG1306" s="110"/>
    </row>
    <row r="1307">
      <c r="A1307" s="110"/>
      <c r="B1307" s="127">
        <f t="shared" si="4"/>
        <v>1304</v>
      </c>
      <c r="C1307" s="444" t="s">
        <v>1494</v>
      </c>
      <c r="D1307" s="465"/>
      <c r="E1307" s="310"/>
      <c r="F1307" s="304"/>
      <c r="G1307" s="453" t="s">
        <v>835</v>
      </c>
      <c r="H1307" s="285"/>
      <c r="I1307" s="294"/>
      <c r="J1307" s="285"/>
      <c r="K1307" s="402" t="s">
        <v>1733</v>
      </c>
      <c r="L1307" s="403" t="s">
        <v>1734</v>
      </c>
      <c r="M1307" s="294"/>
      <c r="N1307" s="226" t="s">
        <v>81</v>
      </c>
      <c r="O1307" s="226" t="s">
        <v>81</v>
      </c>
      <c r="P1307" s="227" t="s">
        <v>81</v>
      </c>
      <c r="Q1307" s="228" t="s">
        <v>81</v>
      </c>
      <c r="R1307" s="228" t="s">
        <v>81</v>
      </c>
      <c r="S1307" s="137"/>
      <c r="T1307" s="137"/>
      <c r="U1307" s="137"/>
      <c r="V1307" s="110"/>
      <c r="W1307" s="110"/>
      <c r="X1307" s="110"/>
      <c r="Y1307" s="110"/>
      <c r="Z1307" s="110"/>
      <c r="AA1307" s="110"/>
      <c r="AB1307" s="110"/>
      <c r="AC1307" s="110"/>
      <c r="AD1307" s="110"/>
      <c r="AE1307" s="110"/>
      <c r="AF1307" s="110"/>
      <c r="AG1307" s="110"/>
    </row>
    <row r="1308">
      <c r="A1308" s="110"/>
      <c r="B1308" s="466"/>
      <c r="C1308" s="414"/>
      <c r="D1308" s="354"/>
      <c r="E1308" s="310"/>
      <c r="F1308" s="322"/>
      <c r="G1308" s="447"/>
      <c r="H1308" s="285"/>
      <c r="I1308" s="294"/>
      <c r="J1308" s="285"/>
      <c r="K1308" s="294"/>
      <c r="L1308" s="467"/>
      <c r="M1308" s="294"/>
      <c r="N1308" s="226" t="s">
        <v>81</v>
      </c>
      <c r="O1308" s="226" t="s">
        <v>81</v>
      </c>
      <c r="P1308" s="227" t="s">
        <v>81</v>
      </c>
      <c r="Q1308" s="228" t="s">
        <v>81</v>
      </c>
      <c r="R1308" s="228" t="s">
        <v>81</v>
      </c>
      <c r="S1308" s="137"/>
      <c r="T1308" s="137"/>
      <c r="U1308" s="137"/>
      <c r="V1308" s="110"/>
      <c r="W1308" s="110"/>
      <c r="X1308" s="110"/>
      <c r="Y1308" s="110"/>
      <c r="Z1308" s="110"/>
      <c r="AA1308" s="110"/>
      <c r="AB1308" s="110"/>
      <c r="AC1308" s="110"/>
      <c r="AD1308" s="110"/>
      <c r="AE1308" s="110"/>
      <c r="AF1308" s="110"/>
      <c r="AG1308" s="110"/>
    </row>
    <row r="1309">
      <c r="A1309" s="110"/>
      <c r="B1309" s="466"/>
      <c r="C1309" s="229"/>
      <c r="D1309" s="354"/>
      <c r="E1309" s="322"/>
      <c r="F1309" s="322"/>
      <c r="G1309" s="285"/>
      <c r="H1309" s="285"/>
      <c r="I1309" s="294"/>
      <c r="J1309" s="285"/>
      <c r="K1309" s="294"/>
      <c r="L1309" s="467"/>
      <c r="M1309" s="294"/>
      <c r="N1309" s="226" t="s">
        <v>81</v>
      </c>
      <c r="O1309" s="226" t="s">
        <v>81</v>
      </c>
      <c r="P1309" s="227" t="s">
        <v>81</v>
      </c>
      <c r="Q1309" s="228" t="s">
        <v>81</v>
      </c>
      <c r="R1309" s="228" t="s">
        <v>81</v>
      </c>
      <c r="S1309" s="137"/>
      <c r="T1309" s="137"/>
      <c r="U1309" s="137"/>
      <c r="V1309" s="110"/>
      <c r="W1309" s="110"/>
      <c r="X1309" s="110"/>
      <c r="Y1309" s="110"/>
      <c r="Z1309" s="110"/>
      <c r="AA1309" s="110"/>
      <c r="AB1309" s="110"/>
      <c r="AC1309" s="110"/>
      <c r="AD1309" s="110"/>
      <c r="AE1309" s="110"/>
      <c r="AF1309" s="110"/>
      <c r="AG1309" s="110"/>
    </row>
    <row r="1310">
      <c r="A1310" s="110"/>
      <c r="B1310" s="466"/>
      <c r="C1310" s="229"/>
      <c r="D1310" s="354"/>
      <c r="E1310" s="322"/>
      <c r="F1310" s="285"/>
      <c r="G1310" s="285"/>
      <c r="H1310" s="285"/>
      <c r="I1310" s="294"/>
      <c r="J1310" s="285"/>
      <c r="K1310" s="294"/>
      <c r="L1310" s="467"/>
      <c r="M1310" s="294"/>
      <c r="N1310" s="226" t="s">
        <v>81</v>
      </c>
      <c r="O1310" s="226" t="s">
        <v>81</v>
      </c>
      <c r="P1310" s="227" t="s">
        <v>81</v>
      </c>
      <c r="Q1310" s="228" t="s">
        <v>81</v>
      </c>
      <c r="R1310" s="228" t="s">
        <v>81</v>
      </c>
      <c r="S1310" s="137"/>
      <c r="T1310" s="137"/>
      <c r="U1310" s="137"/>
      <c r="V1310" s="110"/>
      <c r="W1310" s="110"/>
      <c r="X1310" s="110"/>
      <c r="Y1310" s="110"/>
      <c r="Z1310" s="110"/>
      <c r="AA1310" s="110"/>
      <c r="AB1310" s="110"/>
      <c r="AC1310" s="110"/>
      <c r="AD1310" s="110"/>
      <c r="AE1310" s="110"/>
      <c r="AF1310" s="110"/>
      <c r="AG1310" s="110"/>
    </row>
    <row r="1311">
      <c r="A1311" s="110"/>
      <c r="B1311" s="466"/>
      <c r="C1311" s="229"/>
      <c r="D1311" s="354"/>
      <c r="E1311" s="322"/>
      <c r="F1311" s="285"/>
      <c r="G1311" s="285"/>
      <c r="H1311" s="285"/>
      <c r="I1311" s="294"/>
      <c r="J1311" s="285"/>
      <c r="K1311" s="294"/>
      <c r="L1311" s="467"/>
      <c r="M1311" s="294"/>
      <c r="N1311" s="226" t="s">
        <v>81</v>
      </c>
      <c r="O1311" s="226" t="s">
        <v>81</v>
      </c>
      <c r="P1311" s="227" t="s">
        <v>81</v>
      </c>
      <c r="Q1311" s="228" t="s">
        <v>81</v>
      </c>
      <c r="R1311" s="228" t="s">
        <v>81</v>
      </c>
      <c r="S1311" s="137"/>
      <c r="T1311" s="137"/>
      <c r="U1311" s="137"/>
      <c r="V1311" s="110"/>
      <c r="W1311" s="110"/>
      <c r="X1311" s="110"/>
      <c r="Y1311" s="110"/>
      <c r="Z1311" s="110"/>
      <c r="AA1311" s="110"/>
      <c r="AB1311" s="110"/>
      <c r="AC1311" s="110"/>
      <c r="AD1311" s="110"/>
      <c r="AE1311" s="110"/>
      <c r="AF1311" s="110"/>
      <c r="AG1311" s="110"/>
    </row>
    <row r="1312">
      <c r="A1312" s="110"/>
      <c r="B1312" s="466"/>
      <c r="C1312" s="229"/>
      <c r="D1312" s="354"/>
      <c r="E1312" s="322"/>
      <c r="F1312" s="285"/>
      <c r="G1312" s="285"/>
      <c r="H1312" s="285"/>
      <c r="I1312" s="294"/>
      <c r="J1312" s="285"/>
      <c r="K1312" s="294"/>
      <c r="L1312" s="467"/>
      <c r="M1312" s="294"/>
      <c r="N1312" s="226" t="s">
        <v>81</v>
      </c>
      <c r="O1312" s="226" t="s">
        <v>81</v>
      </c>
      <c r="P1312" s="227" t="s">
        <v>81</v>
      </c>
      <c r="Q1312" s="228" t="s">
        <v>81</v>
      </c>
      <c r="R1312" s="228" t="s">
        <v>81</v>
      </c>
      <c r="S1312" s="137"/>
      <c r="T1312" s="137"/>
      <c r="U1312" s="137"/>
      <c r="V1312" s="110"/>
      <c r="W1312" s="110"/>
      <c r="X1312" s="110"/>
      <c r="Y1312" s="110"/>
      <c r="Z1312" s="110"/>
      <c r="AA1312" s="110"/>
      <c r="AB1312" s="110"/>
      <c r="AC1312" s="110"/>
      <c r="AD1312" s="110"/>
      <c r="AE1312" s="110"/>
      <c r="AF1312" s="110"/>
      <c r="AG1312" s="110"/>
    </row>
    <row r="1313">
      <c r="A1313" s="110"/>
      <c r="B1313" s="466"/>
      <c r="C1313" s="229"/>
      <c r="D1313" s="354"/>
      <c r="E1313" s="322"/>
      <c r="F1313" s="285"/>
      <c r="G1313" s="285"/>
      <c r="H1313" s="285"/>
      <c r="I1313" s="294"/>
      <c r="J1313" s="285"/>
      <c r="K1313" s="294"/>
      <c r="L1313" s="467"/>
      <c r="M1313" s="294"/>
      <c r="N1313" s="226" t="s">
        <v>81</v>
      </c>
      <c r="O1313" s="226" t="s">
        <v>81</v>
      </c>
      <c r="P1313" s="227" t="s">
        <v>81</v>
      </c>
      <c r="Q1313" s="228" t="s">
        <v>81</v>
      </c>
      <c r="R1313" s="228" t="s">
        <v>81</v>
      </c>
      <c r="S1313" s="137"/>
      <c r="T1313" s="137"/>
      <c r="U1313" s="137"/>
      <c r="V1313" s="110"/>
      <c r="W1313" s="110"/>
      <c r="X1313" s="110"/>
      <c r="Y1313" s="110"/>
      <c r="Z1313" s="110"/>
      <c r="AA1313" s="110"/>
      <c r="AB1313" s="110"/>
      <c r="AC1313" s="110"/>
      <c r="AD1313" s="110"/>
      <c r="AE1313" s="110"/>
      <c r="AF1313" s="110"/>
      <c r="AG1313" s="110"/>
    </row>
    <row r="1314">
      <c r="A1314" s="110"/>
      <c r="B1314" s="466"/>
      <c r="C1314" s="229"/>
      <c r="D1314" s="354"/>
      <c r="E1314" s="322"/>
      <c r="F1314" s="285"/>
      <c r="G1314" s="285"/>
      <c r="H1314" s="285"/>
      <c r="I1314" s="294"/>
      <c r="J1314" s="285"/>
      <c r="K1314" s="294"/>
      <c r="L1314" s="467"/>
      <c r="M1314" s="294"/>
      <c r="N1314" s="226" t="s">
        <v>81</v>
      </c>
      <c r="O1314" s="226" t="s">
        <v>81</v>
      </c>
      <c r="P1314" s="227" t="s">
        <v>81</v>
      </c>
      <c r="Q1314" s="228" t="s">
        <v>81</v>
      </c>
      <c r="R1314" s="228" t="s">
        <v>81</v>
      </c>
      <c r="S1314" s="137"/>
      <c r="T1314" s="137"/>
      <c r="U1314" s="137"/>
      <c r="V1314" s="110"/>
      <c r="W1314" s="110"/>
      <c r="X1314" s="110"/>
      <c r="Y1314" s="110"/>
      <c r="Z1314" s="110"/>
      <c r="AA1314" s="110"/>
      <c r="AB1314" s="110"/>
      <c r="AC1314" s="110"/>
      <c r="AD1314" s="110"/>
      <c r="AE1314" s="110"/>
      <c r="AF1314" s="110"/>
      <c r="AG1314" s="110"/>
    </row>
    <row r="1315">
      <c r="A1315" s="110"/>
      <c r="B1315" s="466"/>
      <c r="C1315" s="229"/>
      <c r="D1315" s="354"/>
      <c r="E1315" s="322"/>
      <c r="F1315" s="285"/>
      <c r="G1315" s="285"/>
      <c r="H1315" s="285"/>
      <c r="I1315" s="294"/>
      <c r="J1315" s="285"/>
      <c r="K1315" s="294"/>
      <c r="L1315" s="467"/>
      <c r="M1315" s="294"/>
      <c r="N1315" s="226" t="s">
        <v>81</v>
      </c>
      <c r="O1315" s="226" t="s">
        <v>81</v>
      </c>
      <c r="P1315" s="227" t="s">
        <v>81</v>
      </c>
      <c r="Q1315" s="228" t="s">
        <v>81</v>
      </c>
      <c r="R1315" s="228" t="s">
        <v>81</v>
      </c>
      <c r="S1315" s="137"/>
      <c r="T1315" s="137"/>
      <c r="U1315" s="137"/>
      <c r="V1315" s="110"/>
      <c r="W1315" s="110"/>
      <c r="X1315" s="110"/>
      <c r="Y1315" s="110"/>
      <c r="Z1315" s="110"/>
      <c r="AA1315" s="110"/>
      <c r="AB1315" s="110"/>
      <c r="AC1315" s="110"/>
      <c r="AD1315" s="110"/>
      <c r="AE1315" s="110"/>
      <c r="AF1315" s="110"/>
      <c r="AG1315" s="110"/>
    </row>
    <row r="1316">
      <c r="A1316" s="110"/>
      <c r="B1316" s="466"/>
      <c r="C1316" s="229"/>
      <c r="D1316" s="354"/>
      <c r="E1316" s="322"/>
      <c r="F1316" s="285"/>
      <c r="G1316" s="285"/>
      <c r="H1316" s="285"/>
      <c r="I1316" s="294"/>
      <c r="J1316" s="285"/>
      <c r="K1316" s="294"/>
      <c r="L1316" s="467"/>
      <c r="M1316" s="294"/>
      <c r="N1316" s="226" t="s">
        <v>81</v>
      </c>
      <c r="O1316" s="226" t="s">
        <v>81</v>
      </c>
      <c r="P1316" s="227" t="s">
        <v>81</v>
      </c>
      <c r="Q1316" s="228" t="s">
        <v>81</v>
      </c>
      <c r="R1316" s="228" t="s">
        <v>81</v>
      </c>
      <c r="S1316" s="137"/>
      <c r="T1316" s="137"/>
      <c r="U1316" s="137"/>
      <c r="V1316" s="110"/>
      <c r="W1316" s="110"/>
      <c r="X1316" s="110"/>
      <c r="Y1316" s="110"/>
      <c r="Z1316" s="110"/>
      <c r="AA1316" s="110"/>
      <c r="AB1316" s="110"/>
      <c r="AC1316" s="110"/>
      <c r="AD1316" s="110"/>
      <c r="AE1316" s="110"/>
      <c r="AF1316" s="110"/>
      <c r="AG1316" s="110"/>
    </row>
    <row r="1317">
      <c r="A1317" s="110"/>
      <c r="B1317" s="466"/>
      <c r="C1317" s="229"/>
      <c r="D1317" s="354"/>
      <c r="E1317" s="322"/>
      <c r="F1317" s="285"/>
      <c r="G1317" s="285"/>
      <c r="H1317" s="285"/>
      <c r="I1317" s="294"/>
      <c r="J1317" s="285"/>
      <c r="K1317" s="294"/>
      <c r="L1317" s="467"/>
      <c r="M1317" s="294"/>
      <c r="N1317" s="226" t="s">
        <v>81</v>
      </c>
      <c r="O1317" s="226" t="s">
        <v>81</v>
      </c>
      <c r="P1317" s="227" t="s">
        <v>81</v>
      </c>
      <c r="Q1317" s="228" t="s">
        <v>81</v>
      </c>
      <c r="R1317" s="228" t="s">
        <v>81</v>
      </c>
      <c r="S1317" s="137"/>
      <c r="T1317" s="137"/>
      <c r="U1317" s="137"/>
      <c r="V1317" s="110"/>
      <c r="W1317" s="110"/>
      <c r="X1317" s="110"/>
      <c r="Y1317" s="110"/>
      <c r="Z1317" s="110"/>
      <c r="AA1317" s="110"/>
      <c r="AB1317" s="110"/>
      <c r="AC1317" s="110"/>
      <c r="AD1317" s="110"/>
      <c r="AE1317" s="110"/>
      <c r="AF1317" s="110"/>
      <c r="AG1317" s="110"/>
    </row>
    <row r="1318">
      <c r="A1318" s="110"/>
      <c r="B1318" s="466"/>
      <c r="C1318" s="229"/>
      <c r="D1318" s="354"/>
      <c r="E1318" s="322"/>
      <c r="F1318" s="285"/>
      <c r="G1318" s="285"/>
      <c r="H1318" s="285"/>
      <c r="I1318" s="294"/>
      <c r="J1318" s="285"/>
      <c r="K1318" s="294"/>
      <c r="L1318" s="467"/>
      <c r="M1318" s="294"/>
      <c r="N1318" s="226" t="s">
        <v>81</v>
      </c>
      <c r="O1318" s="226" t="s">
        <v>81</v>
      </c>
      <c r="P1318" s="227" t="s">
        <v>81</v>
      </c>
      <c r="Q1318" s="228" t="s">
        <v>81</v>
      </c>
      <c r="R1318" s="228" t="s">
        <v>81</v>
      </c>
      <c r="S1318" s="137"/>
      <c r="T1318" s="137"/>
      <c r="U1318" s="137"/>
      <c r="V1318" s="110"/>
      <c r="W1318" s="110"/>
      <c r="X1318" s="110"/>
      <c r="Y1318" s="110"/>
      <c r="Z1318" s="110"/>
      <c r="AA1318" s="110"/>
      <c r="AB1318" s="110"/>
      <c r="AC1318" s="110"/>
      <c r="AD1318" s="110"/>
      <c r="AE1318" s="110"/>
      <c r="AF1318" s="110"/>
      <c r="AG1318" s="110"/>
    </row>
    <row r="1319">
      <c r="A1319" s="110"/>
      <c r="B1319" s="466"/>
      <c r="C1319" s="229"/>
      <c r="D1319" s="354"/>
      <c r="E1319" s="322"/>
      <c r="F1319" s="285"/>
      <c r="G1319" s="285"/>
      <c r="H1319" s="285"/>
      <c r="I1319" s="294"/>
      <c r="J1319" s="285"/>
      <c r="K1319" s="294"/>
      <c r="L1319" s="467"/>
      <c r="M1319" s="294"/>
      <c r="N1319" s="226" t="s">
        <v>81</v>
      </c>
      <c r="O1319" s="226" t="s">
        <v>81</v>
      </c>
      <c r="P1319" s="227" t="s">
        <v>81</v>
      </c>
      <c r="Q1319" s="228" t="s">
        <v>81</v>
      </c>
      <c r="R1319" s="228" t="s">
        <v>81</v>
      </c>
      <c r="S1319" s="137"/>
      <c r="T1319" s="137"/>
      <c r="U1319" s="137"/>
      <c r="V1319" s="110"/>
      <c r="W1319" s="110"/>
      <c r="X1319" s="110"/>
      <c r="Y1319" s="110"/>
      <c r="Z1319" s="110"/>
      <c r="AA1319" s="110"/>
      <c r="AB1319" s="110"/>
      <c r="AC1319" s="110"/>
      <c r="AD1319" s="110"/>
      <c r="AE1319" s="110"/>
      <c r="AF1319" s="110"/>
      <c r="AG1319" s="110"/>
    </row>
    <row r="1320">
      <c r="A1320" s="110"/>
      <c r="B1320" s="466"/>
      <c r="C1320" s="229"/>
      <c r="D1320" s="354"/>
      <c r="E1320" s="322"/>
      <c r="F1320" s="285"/>
      <c r="G1320" s="285"/>
      <c r="H1320" s="285"/>
      <c r="I1320" s="294"/>
      <c r="J1320" s="285"/>
      <c r="K1320" s="294"/>
      <c r="L1320" s="467"/>
      <c r="M1320" s="294"/>
      <c r="N1320" s="226" t="s">
        <v>81</v>
      </c>
      <c r="O1320" s="226" t="s">
        <v>81</v>
      </c>
      <c r="P1320" s="227" t="s">
        <v>81</v>
      </c>
      <c r="Q1320" s="228" t="s">
        <v>81</v>
      </c>
      <c r="R1320" s="228" t="s">
        <v>81</v>
      </c>
      <c r="S1320" s="137"/>
      <c r="T1320" s="137"/>
      <c r="U1320" s="137"/>
      <c r="V1320" s="110"/>
      <c r="W1320" s="110"/>
      <c r="X1320" s="110"/>
      <c r="Y1320" s="110"/>
      <c r="Z1320" s="110"/>
      <c r="AA1320" s="110"/>
      <c r="AB1320" s="110"/>
      <c r="AC1320" s="110"/>
      <c r="AD1320" s="110"/>
      <c r="AE1320" s="110"/>
      <c r="AF1320" s="110"/>
      <c r="AG1320" s="110"/>
    </row>
    <row r="1321">
      <c r="A1321" s="110"/>
      <c r="B1321" s="466"/>
      <c r="C1321" s="229"/>
      <c r="D1321" s="354"/>
      <c r="E1321" s="322"/>
      <c r="F1321" s="285"/>
      <c r="G1321" s="285"/>
      <c r="H1321" s="285"/>
      <c r="I1321" s="294"/>
      <c r="J1321" s="285"/>
      <c r="K1321" s="294"/>
      <c r="L1321" s="467"/>
      <c r="M1321" s="294"/>
      <c r="N1321" s="226" t="s">
        <v>81</v>
      </c>
      <c r="O1321" s="226" t="s">
        <v>81</v>
      </c>
      <c r="P1321" s="227" t="s">
        <v>81</v>
      </c>
      <c r="Q1321" s="228" t="s">
        <v>81</v>
      </c>
      <c r="R1321" s="228" t="s">
        <v>81</v>
      </c>
      <c r="S1321" s="137"/>
      <c r="T1321" s="137"/>
      <c r="U1321" s="137"/>
      <c r="V1321" s="110"/>
      <c r="W1321" s="110"/>
      <c r="X1321" s="110"/>
      <c r="Y1321" s="110"/>
      <c r="Z1321" s="110"/>
      <c r="AA1321" s="110"/>
      <c r="AB1321" s="110"/>
      <c r="AC1321" s="110"/>
      <c r="AD1321" s="110"/>
      <c r="AE1321" s="110"/>
      <c r="AF1321" s="110"/>
      <c r="AG1321" s="110"/>
    </row>
    <row r="1322">
      <c r="A1322" s="110"/>
      <c r="B1322" s="466"/>
      <c r="C1322" s="110"/>
      <c r="D1322" s="110"/>
      <c r="E1322" s="110"/>
      <c r="F1322" s="110"/>
      <c r="G1322" s="110"/>
      <c r="H1322" s="110"/>
      <c r="I1322" s="110"/>
      <c r="J1322" s="110"/>
      <c r="K1322" s="110"/>
      <c r="L1322" s="110"/>
      <c r="M1322" s="468"/>
      <c r="N1322" s="469"/>
      <c r="O1322" s="469"/>
      <c r="P1322" s="470"/>
      <c r="Q1322" s="471"/>
      <c r="R1322" s="471"/>
      <c r="S1322" s="116"/>
      <c r="T1322" s="116"/>
      <c r="U1322" s="116"/>
      <c r="V1322" s="110"/>
      <c r="W1322" s="110"/>
      <c r="X1322" s="110"/>
      <c r="Y1322" s="110"/>
      <c r="Z1322" s="110"/>
      <c r="AA1322" s="110"/>
      <c r="AB1322" s="110"/>
      <c r="AC1322" s="110"/>
      <c r="AD1322" s="110"/>
      <c r="AE1322" s="110"/>
      <c r="AF1322" s="110"/>
      <c r="AG1322" s="110"/>
    </row>
    <row r="1323">
      <c r="A1323" s="110"/>
      <c r="B1323" s="466"/>
      <c r="C1323" s="110"/>
      <c r="D1323" s="110"/>
      <c r="E1323" s="110"/>
      <c r="F1323" s="110"/>
      <c r="G1323" s="110"/>
      <c r="H1323" s="110"/>
      <c r="I1323" s="110"/>
      <c r="J1323" s="110"/>
      <c r="K1323" s="110"/>
      <c r="L1323" s="110"/>
      <c r="M1323" s="468"/>
      <c r="N1323" s="469"/>
      <c r="O1323" s="469"/>
      <c r="P1323" s="470"/>
      <c r="Q1323" s="471"/>
      <c r="R1323" s="471"/>
      <c r="S1323" s="116"/>
      <c r="T1323" s="116"/>
      <c r="U1323" s="116"/>
      <c r="V1323" s="110"/>
      <c r="W1323" s="110"/>
      <c r="X1323" s="110"/>
      <c r="Y1323" s="110"/>
      <c r="Z1323" s="110"/>
      <c r="AA1323" s="110"/>
      <c r="AB1323" s="110"/>
      <c r="AC1323" s="110"/>
      <c r="AD1323" s="110"/>
      <c r="AE1323" s="110"/>
      <c r="AF1323" s="110"/>
      <c r="AG1323" s="110"/>
    </row>
    <row r="1324">
      <c r="A1324" s="110"/>
      <c r="B1324" s="466"/>
      <c r="C1324" s="110"/>
      <c r="D1324" s="110"/>
      <c r="E1324" s="110"/>
      <c r="F1324" s="110"/>
      <c r="G1324" s="110"/>
      <c r="H1324" s="110"/>
      <c r="I1324" s="110"/>
      <c r="J1324" s="110"/>
      <c r="K1324" s="110"/>
      <c r="L1324" s="110"/>
      <c r="M1324" s="468"/>
      <c r="N1324" s="469"/>
      <c r="O1324" s="469"/>
      <c r="P1324" s="470"/>
      <c r="Q1324" s="471"/>
      <c r="R1324" s="471"/>
      <c r="S1324" s="116"/>
      <c r="T1324" s="116"/>
      <c r="U1324" s="116"/>
      <c r="V1324" s="110"/>
      <c r="W1324" s="110"/>
      <c r="X1324" s="110"/>
      <c r="Y1324" s="110"/>
      <c r="Z1324" s="110"/>
      <c r="AA1324" s="110"/>
      <c r="AB1324" s="110"/>
      <c r="AC1324" s="110"/>
      <c r="AD1324" s="110"/>
      <c r="AE1324" s="110"/>
      <c r="AF1324" s="110"/>
      <c r="AG1324" s="110"/>
    </row>
    <row r="1325">
      <c r="A1325" s="110"/>
      <c r="B1325" s="466"/>
      <c r="C1325" s="110"/>
      <c r="D1325" s="110"/>
      <c r="E1325" s="110"/>
      <c r="F1325" s="110"/>
      <c r="G1325" s="110"/>
      <c r="H1325" s="110"/>
      <c r="I1325" s="110"/>
      <c r="J1325" s="110"/>
      <c r="K1325" s="110"/>
      <c r="L1325" s="110"/>
      <c r="M1325" s="468"/>
      <c r="N1325" s="469"/>
      <c r="O1325" s="469"/>
      <c r="P1325" s="470"/>
      <c r="Q1325" s="471"/>
      <c r="R1325" s="471"/>
      <c r="S1325" s="116"/>
      <c r="T1325" s="116"/>
      <c r="U1325" s="116"/>
      <c r="V1325" s="110"/>
      <c r="W1325" s="110"/>
      <c r="X1325" s="110"/>
      <c r="Y1325" s="110"/>
      <c r="Z1325" s="110"/>
      <c r="AA1325" s="110"/>
      <c r="AB1325" s="110"/>
      <c r="AC1325" s="110"/>
      <c r="AD1325" s="110"/>
      <c r="AE1325" s="110"/>
      <c r="AF1325" s="110"/>
      <c r="AG1325" s="110"/>
    </row>
    <row r="1326">
      <c r="A1326" s="110"/>
      <c r="B1326" s="466"/>
      <c r="C1326" s="110"/>
      <c r="D1326" s="110"/>
      <c r="E1326" s="110"/>
      <c r="F1326" s="110"/>
      <c r="G1326" s="110"/>
      <c r="H1326" s="110"/>
      <c r="I1326" s="110"/>
      <c r="J1326" s="110"/>
      <c r="K1326" s="110"/>
      <c r="L1326" s="110"/>
      <c r="M1326" s="468"/>
      <c r="N1326" s="469"/>
      <c r="O1326" s="469"/>
      <c r="P1326" s="470"/>
      <c r="Q1326" s="471"/>
      <c r="R1326" s="471"/>
      <c r="S1326" s="116"/>
      <c r="T1326" s="116"/>
      <c r="U1326" s="116"/>
      <c r="V1326" s="110"/>
      <c r="W1326" s="110"/>
      <c r="X1326" s="110"/>
      <c r="Y1326" s="110"/>
      <c r="Z1326" s="110"/>
      <c r="AA1326" s="110"/>
      <c r="AB1326" s="110"/>
      <c r="AC1326" s="110"/>
      <c r="AD1326" s="110"/>
      <c r="AE1326" s="110"/>
      <c r="AF1326" s="110"/>
      <c r="AG1326" s="110"/>
    </row>
    <row r="1327">
      <c r="A1327" s="110"/>
      <c r="B1327" s="466"/>
      <c r="C1327" s="110"/>
      <c r="D1327" s="110"/>
      <c r="E1327" s="110"/>
      <c r="F1327" s="110"/>
      <c r="G1327" s="110"/>
      <c r="H1327" s="110"/>
      <c r="I1327" s="110"/>
      <c r="J1327" s="110"/>
      <c r="K1327" s="110"/>
      <c r="L1327" s="110"/>
      <c r="M1327" s="468"/>
      <c r="N1327" s="469"/>
      <c r="O1327" s="469"/>
      <c r="P1327" s="470"/>
      <c r="Q1327" s="471"/>
      <c r="R1327" s="471"/>
      <c r="S1327" s="116"/>
      <c r="T1327" s="116"/>
      <c r="U1327" s="116"/>
      <c r="V1327" s="110"/>
      <c r="W1327" s="110"/>
      <c r="X1327" s="110"/>
      <c r="Y1327" s="110"/>
      <c r="Z1327" s="110"/>
      <c r="AA1327" s="110"/>
      <c r="AB1327" s="110"/>
      <c r="AC1327" s="110"/>
      <c r="AD1327" s="110"/>
      <c r="AE1327" s="110"/>
      <c r="AF1327" s="110"/>
      <c r="AG1327" s="110"/>
    </row>
    <row r="1328">
      <c r="A1328" s="110"/>
      <c r="B1328" s="466"/>
      <c r="C1328" s="110"/>
      <c r="D1328" s="110"/>
      <c r="E1328" s="110"/>
      <c r="F1328" s="110"/>
      <c r="G1328" s="110"/>
      <c r="H1328" s="110"/>
      <c r="I1328" s="110"/>
      <c r="J1328" s="110"/>
      <c r="K1328" s="110"/>
      <c r="L1328" s="110"/>
      <c r="M1328" s="468"/>
      <c r="N1328" s="469"/>
      <c r="O1328" s="469"/>
      <c r="P1328" s="470"/>
      <c r="Q1328" s="471"/>
      <c r="R1328" s="471"/>
      <c r="S1328" s="116"/>
      <c r="T1328" s="116"/>
      <c r="U1328" s="116"/>
      <c r="V1328" s="110"/>
      <c r="W1328" s="110"/>
      <c r="X1328" s="110"/>
      <c r="Y1328" s="110"/>
      <c r="Z1328" s="110"/>
      <c r="AA1328" s="110"/>
      <c r="AB1328" s="110"/>
      <c r="AC1328" s="110"/>
      <c r="AD1328" s="110"/>
      <c r="AE1328" s="110"/>
      <c r="AF1328" s="110"/>
      <c r="AG1328" s="110"/>
    </row>
    <row r="1329">
      <c r="A1329" s="110"/>
      <c r="B1329" s="466"/>
      <c r="C1329" s="110"/>
      <c r="D1329" s="110"/>
      <c r="E1329" s="110"/>
      <c r="F1329" s="110"/>
      <c r="G1329" s="110"/>
      <c r="H1329" s="110"/>
      <c r="I1329" s="110"/>
      <c r="J1329" s="110"/>
      <c r="K1329" s="110"/>
      <c r="L1329" s="110"/>
      <c r="M1329" s="468"/>
      <c r="N1329" s="469"/>
      <c r="O1329" s="469"/>
      <c r="P1329" s="470"/>
      <c r="Q1329" s="471"/>
      <c r="R1329" s="471"/>
      <c r="S1329" s="116"/>
      <c r="T1329" s="116"/>
      <c r="U1329" s="116"/>
      <c r="V1329" s="110"/>
      <c r="W1329" s="110"/>
      <c r="X1329" s="110"/>
      <c r="Y1329" s="110"/>
      <c r="Z1329" s="110"/>
      <c r="AA1329" s="110"/>
      <c r="AB1329" s="110"/>
      <c r="AC1329" s="110"/>
      <c r="AD1329" s="110"/>
      <c r="AE1329" s="110"/>
      <c r="AF1329" s="110"/>
      <c r="AG1329" s="110"/>
    </row>
    <row r="1330">
      <c r="A1330" s="110"/>
      <c r="B1330" s="466"/>
      <c r="C1330" s="110"/>
      <c r="D1330" s="110"/>
      <c r="E1330" s="110"/>
      <c r="F1330" s="110"/>
      <c r="G1330" s="110"/>
      <c r="H1330" s="110"/>
      <c r="I1330" s="110"/>
      <c r="J1330" s="110"/>
      <c r="K1330" s="110"/>
      <c r="L1330" s="110"/>
      <c r="M1330" s="468"/>
      <c r="N1330" s="469"/>
      <c r="O1330" s="469"/>
      <c r="P1330" s="470"/>
      <c r="Q1330" s="471"/>
      <c r="R1330" s="471"/>
      <c r="S1330" s="116"/>
      <c r="T1330" s="116"/>
      <c r="U1330" s="116"/>
      <c r="V1330" s="110"/>
      <c r="W1330" s="110"/>
      <c r="X1330" s="110"/>
      <c r="Y1330" s="110"/>
      <c r="Z1330" s="110"/>
      <c r="AA1330" s="110"/>
      <c r="AB1330" s="110"/>
      <c r="AC1330" s="110"/>
      <c r="AD1330" s="110"/>
      <c r="AE1330" s="110"/>
      <c r="AF1330" s="110"/>
      <c r="AG1330" s="110"/>
    </row>
    <row r="1331">
      <c r="A1331" s="110"/>
      <c r="B1331" s="466"/>
      <c r="C1331" s="110"/>
      <c r="D1331" s="110"/>
      <c r="E1331" s="110"/>
      <c r="F1331" s="110"/>
      <c r="G1331" s="110"/>
      <c r="H1331" s="110"/>
      <c r="I1331" s="110"/>
      <c r="J1331" s="110"/>
      <c r="K1331" s="110"/>
      <c r="L1331" s="110"/>
      <c r="M1331" s="468"/>
      <c r="N1331" s="469"/>
      <c r="O1331" s="469"/>
      <c r="P1331" s="470"/>
      <c r="Q1331" s="471"/>
      <c r="R1331" s="471"/>
      <c r="S1331" s="116"/>
      <c r="T1331" s="116"/>
      <c r="U1331" s="116"/>
      <c r="V1331" s="110"/>
      <c r="W1331" s="110"/>
      <c r="X1331" s="110"/>
      <c r="Y1331" s="110"/>
      <c r="Z1331" s="110"/>
      <c r="AA1331" s="110"/>
      <c r="AB1331" s="110"/>
      <c r="AC1331" s="110"/>
      <c r="AD1331" s="110"/>
      <c r="AE1331" s="110"/>
      <c r="AF1331" s="110"/>
      <c r="AG1331" s="110"/>
    </row>
    <row r="1332">
      <c r="A1332" s="110"/>
      <c r="B1332" s="466"/>
      <c r="C1332" s="110"/>
      <c r="D1332" s="110"/>
      <c r="E1332" s="110"/>
      <c r="F1332" s="110"/>
      <c r="G1332" s="110"/>
      <c r="H1332" s="110"/>
      <c r="I1332" s="110"/>
      <c r="J1332" s="110"/>
      <c r="K1332" s="110"/>
      <c r="L1332" s="110"/>
      <c r="M1332" s="468"/>
      <c r="N1332" s="469"/>
      <c r="O1332" s="469"/>
      <c r="P1332" s="470"/>
      <c r="Q1332" s="471"/>
      <c r="R1332" s="471"/>
      <c r="S1332" s="116"/>
      <c r="T1332" s="116"/>
      <c r="U1332" s="116"/>
      <c r="V1332" s="110"/>
      <c r="W1332" s="110"/>
      <c r="X1332" s="110"/>
      <c r="Y1332" s="110"/>
      <c r="Z1332" s="110"/>
      <c r="AA1332" s="110"/>
      <c r="AB1332" s="110"/>
      <c r="AC1332" s="110"/>
      <c r="AD1332" s="110"/>
      <c r="AE1332" s="110"/>
      <c r="AF1332" s="110"/>
      <c r="AG1332" s="110"/>
    </row>
    <row r="1333">
      <c r="A1333" s="110"/>
      <c r="B1333" s="466"/>
      <c r="C1333" s="110"/>
      <c r="D1333" s="110"/>
      <c r="E1333" s="110"/>
      <c r="F1333" s="110"/>
      <c r="G1333" s="110"/>
      <c r="H1333" s="110"/>
      <c r="I1333" s="110"/>
      <c r="J1333" s="110"/>
      <c r="K1333" s="110"/>
      <c r="L1333" s="110"/>
      <c r="M1333" s="468"/>
      <c r="N1333" s="469"/>
      <c r="O1333" s="469"/>
      <c r="P1333" s="470"/>
      <c r="Q1333" s="471"/>
      <c r="R1333" s="471"/>
      <c r="S1333" s="116"/>
      <c r="T1333" s="116"/>
      <c r="U1333" s="116"/>
      <c r="V1333" s="110"/>
      <c r="W1333" s="110"/>
      <c r="X1333" s="110"/>
      <c r="Y1333" s="110"/>
      <c r="Z1333" s="110"/>
      <c r="AA1333" s="110"/>
      <c r="AB1333" s="110"/>
      <c r="AC1333" s="110"/>
      <c r="AD1333" s="110"/>
      <c r="AE1333" s="110"/>
      <c r="AF1333" s="110"/>
      <c r="AG1333" s="110"/>
    </row>
    <row r="1334">
      <c r="A1334" s="110"/>
      <c r="B1334" s="466"/>
      <c r="C1334" s="110"/>
      <c r="D1334" s="110"/>
      <c r="E1334" s="110"/>
      <c r="F1334" s="110"/>
      <c r="G1334" s="110"/>
      <c r="H1334" s="110"/>
      <c r="I1334" s="110"/>
      <c r="J1334" s="110"/>
      <c r="K1334" s="110"/>
      <c r="L1334" s="110"/>
      <c r="M1334" s="468"/>
      <c r="N1334" s="469"/>
      <c r="O1334" s="469"/>
      <c r="P1334" s="470"/>
      <c r="Q1334" s="471"/>
      <c r="R1334" s="471"/>
      <c r="S1334" s="116"/>
      <c r="T1334" s="116"/>
      <c r="U1334" s="116"/>
      <c r="V1334" s="110"/>
      <c r="W1334" s="110"/>
      <c r="X1334" s="110"/>
      <c r="Y1334" s="110"/>
      <c r="Z1334" s="110"/>
      <c r="AA1334" s="110"/>
      <c r="AB1334" s="110"/>
      <c r="AC1334" s="110"/>
      <c r="AD1334" s="110"/>
      <c r="AE1334" s="110"/>
      <c r="AF1334" s="110"/>
      <c r="AG1334" s="110"/>
    </row>
    <row r="1335">
      <c r="A1335" s="110"/>
      <c r="B1335" s="466"/>
      <c r="C1335" s="110"/>
      <c r="D1335" s="110"/>
      <c r="E1335" s="110"/>
      <c r="F1335" s="110"/>
      <c r="G1335" s="110"/>
      <c r="H1335" s="110"/>
      <c r="I1335" s="110"/>
      <c r="J1335" s="110"/>
      <c r="K1335" s="110"/>
      <c r="L1335" s="110"/>
      <c r="M1335" s="468"/>
      <c r="N1335" s="469"/>
      <c r="O1335" s="469"/>
      <c r="P1335" s="470"/>
      <c r="Q1335" s="471"/>
      <c r="R1335" s="471"/>
      <c r="S1335" s="116"/>
      <c r="T1335" s="116"/>
      <c r="U1335" s="116"/>
      <c r="V1335" s="110"/>
      <c r="W1335" s="110"/>
      <c r="X1335" s="110"/>
      <c r="Y1335" s="110"/>
      <c r="Z1335" s="110"/>
      <c r="AA1335" s="110"/>
      <c r="AB1335" s="110"/>
      <c r="AC1335" s="110"/>
      <c r="AD1335" s="110"/>
      <c r="AE1335" s="110"/>
      <c r="AF1335" s="110"/>
      <c r="AG1335" s="110"/>
    </row>
    <row r="1336">
      <c r="A1336" s="110"/>
      <c r="B1336" s="466"/>
      <c r="C1336" s="110"/>
      <c r="D1336" s="110"/>
      <c r="E1336" s="110"/>
      <c r="F1336" s="110"/>
      <c r="G1336" s="110"/>
      <c r="H1336" s="110"/>
      <c r="I1336" s="110"/>
      <c r="J1336" s="110"/>
      <c r="K1336" s="110"/>
      <c r="L1336" s="110"/>
      <c r="M1336" s="468"/>
      <c r="N1336" s="469"/>
      <c r="O1336" s="469"/>
      <c r="P1336" s="470"/>
      <c r="Q1336" s="471"/>
      <c r="R1336" s="471"/>
      <c r="S1336" s="116"/>
      <c r="T1336" s="116"/>
      <c r="U1336" s="116"/>
      <c r="V1336" s="110"/>
      <c r="W1336" s="110"/>
      <c r="X1336" s="110"/>
      <c r="Y1336" s="110"/>
      <c r="Z1336" s="110"/>
      <c r="AA1336" s="110"/>
      <c r="AB1336" s="110"/>
      <c r="AC1336" s="110"/>
      <c r="AD1336" s="110"/>
      <c r="AE1336" s="110"/>
      <c r="AF1336" s="110"/>
      <c r="AG1336" s="110"/>
    </row>
    <row r="1337">
      <c r="A1337" s="110"/>
      <c r="B1337" s="466"/>
      <c r="C1337" s="110"/>
      <c r="D1337" s="110"/>
      <c r="E1337" s="110"/>
      <c r="F1337" s="110"/>
      <c r="G1337" s="110"/>
      <c r="H1337" s="110"/>
      <c r="I1337" s="110"/>
      <c r="J1337" s="110"/>
      <c r="K1337" s="110"/>
      <c r="L1337" s="110"/>
      <c r="M1337" s="468"/>
      <c r="N1337" s="469"/>
      <c r="O1337" s="469"/>
      <c r="P1337" s="470"/>
      <c r="Q1337" s="471"/>
      <c r="R1337" s="471"/>
      <c r="S1337" s="116"/>
      <c r="T1337" s="116"/>
      <c r="U1337" s="116"/>
      <c r="V1337" s="110"/>
      <c r="W1337" s="110"/>
      <c r="X1337" s="110"/>
      <c r="Y1337" s="110"/>
      <c r="Z1337" s="110"/>
      <c r="AA1337" s="110"/>
      <c r="AB1337" s="110"/>
      <c r="AC1337" s="110"/>
      <c r="AD1337" s="110"/>
      <c r="AE1337" s="110"/>
      <c r="AF1337" s="110"/>
      <c r="AG1337" s="110"/>
    </row>
    <row r="1338">
      <c r="A1338" s="110"/>
      <c r="B1338" s="466"/>
      <c r="C1338" s="110"/>
      <c r="D1338" s="110"/>
      <c r="E1338" s="110"/>
      <c r="F1338" s="110"/>
      <c r="G1338" s="110"/>
      <c r="H1338" s="110"/>
      <c r="I1338" s="110"/>
      <c r="J1338" s="110"/>
      <c r="K1338" s="110"/>
      <c r="L1338" s="110"/>
      <c r="M1338" s="468"/>
      <c r="N1338" s="469"/>
      <c r="O1338" s="469"/>
      <c r="P1338" s="470"/>
      <c r="Q1338" s="471"/>
      <c r="R1338" s="471"/>
      <c r="S1338" s="116"/>
      <c r="T1338" s="116"/>
      <c r="U1338" s="116"/>
      <c r="V1338" s="110"/>
      <c r="W1338" s="110"/>
      <c r="X1338" s="110"/>
      <c r="Y1338" s="110"/>
      <c r="Z1338" s="110"/>
      <c r="AA1338" s="110"/>
      <c r="AB1338" s="110"/>
      <c r="AC1338" s="110"/>
      <c r="AD1338" s="110"/>
      <c r="AE1338" s="110"/>
      <c r="AF1338" s="110"/>
      <c r="AG1338" s="110"/>
    </row>
    <row r="1339">
      <c r="A1339" s="110"/>
      <c r="B1339" s="466"/>
      <c r="C1339" s="110"/>
      <c r="D1339" s="110"/>
      <c r="E1339" s="110"/>
      <c r="F1339" s="110"/>
      <c r="G1339" s="110"/>
      <c r="H1339" s="110"/>
      <c r="I1339" s="110"/>
      <c r="J1339" s="110"/>
      <c r="K1339" s="110"/>
      <c r="L1339" s="110"/>
      <c r="M1339" s="468"/>
      <c r="N1339" s="469"/>
      <c r="O1339" s="469"/>
      <c r="P1339" s="470"/>
      <c r="Q1339" s="471"/>
      <c r="R1339" s="471"/>
      <c r="S1339" s="116"/>
      <c r="T1339" s="116"/>
      <c r="U1339" s="116"/>
      <c r="V1339" s="110"/>
      <c r="W1339" s="110"/>
      <c r="X1339" s="110"/>
      <c r="Y1339" s="110"/>
      <c r="Z1339" s="110"/>
      <c r="AA1339" s="110"/>
      <c r="AB1339" s="110"/>
      <c r="AC1339" s="110"/>
      <c r="AD1339" s="110"/>
      <c r="AE1339" s="110"/>
      <c r="AF1339" s="110"/>
      <c r="AG1339" s="110"/>
    </row>
    <row r="1340">
      <c r="A1340" s="110"/>
      <c r="B1340" s="466"/>
      <c r="C1340" s="110"/>
      <c r="D1340" s="110"/>
      <c r="E1340" s="110"/>
      <c r="F1340" s="110"/>
      <c r="G1340" s="110"/>
      <c r="H1340" s="110"/>
      <c r="I1340" s="110"/>
      <c r="J1340" s="110"/>
      <c r="K1340" s="110"/>
      <c r="L1340" s="110"/>
      <c r="M1340" s="468"/>
      <c r="N1340" s="469"/>
      <c r="O1340" s="469"/>
      <c r="P1340" s="470"/>
      <c r="Q1340" s="471"/>
      <c r="R1340" s="471"/>
      <c r="S1340" s="116"/>
      <c r="T1340" s="116"/>
      <c r="U1340" s="116"/>
      <c r="V1340" s="110"/>
      <c r="W1340" s="110"/>
      <c r="X1340" s="110"/>
      <c r="Y1340" s="110"/>
      <c r="Z1340" s="110"/>
      <c r="AA1340" s="110"/>
      <c r="AB1340" s="110"/>
      <c r="AC1340" s="110"/>
      <c r="AD1340" s="110"/>
      <c r="AE1340" s="110"/>
      <c r="AF1340" s="110"/>
      <c r="AG1340" s="110"/>
    </row>
    <row r="1341">
      <c r="A1341" s="110"/>
      <c r="B1341" s="466"/>
      <c r="C1341" s="110"/>
      <c r="D1341" s="110"/>
      <c r="E1341" s="110"/>
      <c r="F1341" s="110"/>
      <c r="G1341" s="110"/>
      <c r="H1341" s="110"/>
      <c r="I1341" s="110"/>
      <c r="J1341" s="110"/>
      <c r="K1341" s="110"/>
      <c r="L1341" s="110"/>
      <c r="M1341" s="468"/>
      <c r="N1341" s="469"/>
      <c r="O1341" s="469"/>
      <c r="P1341" s="470"/>
      <c r="Q1341" s="471"/>
      <c r="R1341" s="471"/>
      <c r="S1341" s="116"/>
      <c r="T1341" s="116"/>
      <c r="U1341" s="116"/>
      <c r="V1341" s="110"/>
      <c r="W1341" s="110"/>
      <c r="X1341" s="110"/>
      <c r="Y1341" s="110"/>
      <c r="Z1341" s="110"/>
      <c r="AA1341" s="110"/>
      <c r="AB1341" s="110"/>
      <c r="AC1341" s="110"/>
      <c r="AD1341" s="110"/>
      <c r="AE1341" s="110"/>
      <c r="AF1341" s="110"/>
      <c r="AG1341" s="110"/>
    </row>
    <row r="1342">
      <c r="A1342" s="110"/>
      <c r="B1342" s="466"/>
      <c r="C1342" s="110"/>
      <c r="D1342" s="110"/>
      <c r="E1342" s="110"/>
      <c r="F1342" s="110"/>
      <c r="G1342" s="110"/>
      <c r="H1342" s="110"/>
      <c r="I1342" s="110"/>
      <c r="J1342" s="110"/>
      <c r="K1342" s="110"/>
      <c r="L1342" s="110"/>
      <c r="M1342" s="468"/>
      <c r="N1342" s="469"/>
      <c r="O1342" s="469"/>
      <c r="P1342" s="470"/>
      <c r="Q1342" s="471"/>
      <c r="R1342" s="471"/>
      <c r="S1342" s="116"/>
      <c r="T1342" s="116"/>
      <c r="U1342" s="116"/>
      <c r="V1342" s="110"/>
      <c r="W1342" s="110"/>
      <c r="X1342" s="110"/>
      <c r="Y1342" s="110"/>
      <c r="Z1342" s="110"/>
      <c r="AA1342" s="110"/>
      <c r="AB1342" s="110"/>
      <c r="AC1342" s="110"/>
      <c r="AD1342" s="110"/>
      <c r="AE1342" s="110"/>
      <c r="AF1342" s="110"/>
      <c r="AG1342" s="110"/>
    </row>
    <row r="1343">
      <c r="A1343" s="110"/>
      <c r="B1343" s="466"/>
      <c r="C1343" s="110"/>
      <c r="D1343" s="110"/>
      <c r="E1343" s="110"/>
      <c r="F1343" s="110"/>
      <c r="G1343" s="110"/>
      <c r="H1343" s="110"/>
      <c r="I1343" s="110"/>
      <c r="J1343" s="110"/>
      <c r="K1343" s="110"/>
      <c r="L1343" s="110"/>
      <c r="M1343" s="468"/>
      <c r="N1343" s="469"/>
      <c r="O1343" s="469"/>
      <c r="P1343" s="470"/>
      <c r="Q1343" s="471"/>
      <c r="R1343" s="471"/>
      <c r="S1343" s="116"/>
      <c r="T1343" s="116"/>
      <c r="U1343" s="116"/>
      <c r="V1343" s="110"/>
      <c r="W1343" s="110"/>
      <c r="X1343" s="110"/>
      <c r="Y1343" s="110"/>
      <c r="Z1343" s="110"/>
      <c r="AA1343" s="110"/>
      <c r="AB1343" s="110"/>
      <c r="AC1343" s="110"/>
      <c r="AD1343" s="110"/>
      <c r="AE1343" s="110"/>
      <c r="AF1343" s="110"/>
      <c r="AG1343" s="110"/>
    </row>
    <row r="1344">
      <c r="A1344" s="110"/>
      <c r="B1344" s="466"/>
      <c r="C1344" s="110"/>
      <c r="D1344" s="110"/>
      <c r="E1344" s="110"/>
      <c r="F1344" s="110"/>
      <c r="G1344" s="110"/>
      <c r="H1344" s="110"/>
      <c r="I1344" s="110"/>
      <c r="J1344" s="110"/>
      <c r="K1344" s="110"/>
      <c r="L1344" s="110"/>
      <c r="M1344" s="468"/>
      <c r="N1344" s="469"/>
      <c r="O1344" s="469"/>
      <c r="P1344" s="470"/>
      <c r="Q1344" s="471"/>
      <c r="R1344" s="471"/>
      <c r="S1344" s="116"/>
      <c r="T1344" s="116"/>
      <c r="U1344" s="116"/>
      <c r="V1344" s="110"/>
      <c r="W1344" s="110"/>
      <c r="X1344" s="110"/>
      <c r="Y1344" s="110"/>
      <c r="Z1344" s="110"/>
      <c r="AA1344" s="110"/>
      <c r="AB1344" s="110"/>
      <c r="AC1344" s="110"/>
      <c r="AD1344" s="110"/>
      <c r="AE1344" s="110"/>
      <c r="AF1344" s="110"/>
      <c r="AG1344" s="110"/>
    </row>
    <row r="1345">
      <c r="A1345" s="110"/>
      <c r="B1345" s="466"/>
      <c r="C1345" s="110"/>
      <c r="D1345" s="110"/>
      <c r="E1345" s="110"/>
      <c r="F1345" s="110"/>
      <c r="G1345" s="110"/>
      <c r="H1345" s="110"/>
      <c r="I1345" s="110"/>
      <c r="J1345" s="110"/>
      <c r="K1345" s="110"/>
      <c r="L1345" s="110"/>
      <c r="M1345" s="468"/>
      <c r="N1345" s="469"/>
      <c r="O1345" s="469"/>
      <c r="P1345" s="470"/>
      <c r="Q1345" s="471"/>
      <c r="R1345" s="471"/>
      <c r="S1345" s="116"/>
      <c r="T1345" s="116"/>
      <c r="U1345" s="116"/>
      <c r="V1345" s="110"/>
      <c r="W1345" s="110"/>
      <c r="X1345" s="110"/>
      <c r="Y1345" s="110"/>
      <c r="Z1345" s="110"/>
      <c r="AA1345" s="110"/>
      <c r="AB1345" s="110"/>
      <c r="AC1345" s="110"/>
      <c r="AD1345" s="110"/>
      <c r="AE1345" s="110"/>
      <c r="AF1345" s="110"/>
      <c r="AG1345" s="110"/>
    </row>
    <row r="1346">
      <c r="A1346" s="110"/>
      <c r="B1346" s="466"/>
      <c r="C1346" s="110"/>
      <c r="D1346" s="110"/>
      <c r="E1346" s="110"/>
      <c r="F1346" s="110"/>
      <c r="G1346" s="110"/>
      <c r="H1346" s="110"/>
      <c r="I1346" s="110"/>
      <c r="J1346" s="110"/>
      <c r="K1346" s="110"/>
      <c r="L1346" s="110"/>
      <c r="M1346" s="468"/>
      <c r="N1346" s="469"/>
      <c r="O1346" s="469"/>
      <c r="P1346" s="470"/>
      <c r="Q1346" s="471"/>
      <c r="R1346" s="471"/>
      <c r="S1346" s="116"/>
      <c r="T1346" s="116"/>
      <c r="U1346" s="116"/>
      <c r="V1346" s="110"/>
      <c r="W1346" s="110"/>
      <c r="X1346" s="110"/>
      <c r="Y1346" s="110"/>
      <c r="Z1346" s="110"/>
      <c r="AA1346" s="110"/>
      <c r="AB1346" s="110"/>
      <c r="AC1346" s="110"/>
      <c r="AD1346" s="110"/>
      <c r="AE1346" s="110"/>
      <c r="AF1346" s="110"/>
      <c r="AG1346" s="110"/>
    </row>
    <row r="1347">
      <c r="A1347" s="110"/>
      <c r="B1347" s="466"/>
      <c r="C1347" s="110"/>
      <c r="D1347" s="110"/>
      <c r="E1347" s="110"/>
      <c r="F1347" s="110"/>
      <c r="G1347" s="110"/>
      <c r="H1347" s="110"/>
      <c r="I1347" s="110"/>
      <c r="J1347" s="110"/>
      <c r="K1347" s="110"/>
      <c r="L1347" s="110"/>
      <c r="M1347" s="468"/>
      <c r="N1347" s="469"/>
      <c r="O1347" s="469"/>
      <c r="P1347" s="470"/>
      <c r="Q1347" s="471"/>
      <c r="R1347" s="471"/>
      <c r="S1347" s="116"/>
      <c r="T1347" s="116"/>
      <c r="U1347" s="116"/>
      <c r="V1347" s="110"/>
      <c r="W1347" s="110"/>
      <c r="X1347" s="110"/>
      <c r="Y1347" s="110"/>
      <c r="Z1347" s="110"/>
      <c r="AA1347" s="110"/>
      <c r="AB1347" s="110"/>
      <c r="AC1347" s="110"/>
      <c r="AD1347" s="110"/>
      <c r="AE1347" s="110"/>
      <c r="AF1347" s="110"/>
      <c r="AG1347" s="110"/>
    </row>
    <row r="1348">
      <c r="A1348" s="110"/>
      <c r="B1348" s="466"/>
      <c r="C1348" s="110"/>
      <c r="D1348" s="110"/>
      <c r="E1348" s="110"/>
      <c r="F1348" s="110"/>
      <c r="G1348" s="110"/>
      <c r="H1348" s="110"/>
      <c r="I1348" s="110"/>
      <c r="J1348" s="110"/>
      <c r="K1348" s="110"/>
      <c r="L1348" s="110"/>
      <c r="M1348" s="468"/>
      <c r="N1348" s="469"/>
      <c r="O1348" s="469"/>
      <c r="P1348" s="470"/>
      <c r="Q1348" s="471"/>
      <c r="R1348" s="471"/>
      <c r="S1348" s="116"/>
      <c r="T1348" s="116"/>
      <c r="U1348" s="116"/>
      <c r="V1348" s="110"/>
      <c r="W1348" s="110"/>
      <c r="X1348" s="110"/>
      <c r="Y1348" s="110"/>
      <c r="Z1348" s="110"/>
      <c r="AA1348" s="110"/>
      <c r="AB1348" s="110"/>
      <c r="AC1348" s="110"/>
      <c r="AD1348" s="110"/>
      <c r="AE1348" s="110"/>
      <c r="AF1348" s="110"/>
      <c r="AG1348" s="110"/>
    </row>
    <row r="1349">
      <c r="A1349" s="110"/>
      <c r="B1349" s="466"/>
      <c r="C1349" s="110"/>
      <c r="D1349" s="110"/>
      <c r="E1349" s="110"/>
      <c r="F1349" s="110"/>
      <c r="G1349" s="110"/>
      <c r="H1349" s="110"/>
      <c r="I1349" s="110"/>
      <c r="J1349" s="110"/>
      <c r="K1349" s="110"/>
      <c r="L1349" s="110"/>
      <c r="M1349" s="468"/>
      <c r="N1349" s="469"/>
      <c r="O1349" s="469"/>
      <c r="P1349" s="470"/>
      <c r="Q1349" s="471"/>
      <c r="R1349" s="471"/>
      <c r="S1349" s="116"/>
      <c r="T1349" s="116"/>
      <c r="U1349" s="116"/>
      <c r="V1349" s="110"/>
      <c r="W1349" s="110"/>
      <c r="X1349" s="110"/>
      <c r="Y1349" s="110"/>
      <c r="Z1349" s="110"/>
      <c r="AA1349" s="110"/>
      <c r="AB1349" s="110"/>
      <c r="AC1349" s="110"/>
      <c r="AD1349" s="110"/>
      <c r="AE1349" s="110"/>
      <c r="AF1349" s="110"/>
      <c r="AG1349" s="110"/>
    </row>
    <row r="1350">
      <c r="A1350" s="110"/>
      <c r="B1350" s="466"/>
      <c r="C1350" s="110"/>
      <c r="D1350" s="110"/>
      <c r="E1350" s="110"/>
      <c r="F1350" s="110"/>
      <c r="G1350" s="110"/>
      <c r="H1350" s="110"/>
      <c r="I1350" s="110"/>
      <c r="J1350" s="110"/>
      <c r="K1350" s="110"/>
      <c r="L1350" s="110"/>
      <c r="M1350" s="468"/>
      <c r="N1350" s="469"/>
      <c r="O1350" s="469"/>
      <c r="P1350" s="470"/>
      <c r="Q1350" s="471"/>
      <c r="R1350" s="471"/>
      <c r="S1350" s="116"/>
      <c r="T1350" s="116"/>
      <c r="U1350" s="116"/>
      <c r="V1350" s="110"/>
      <c r="W1350" s="110"/>
      <c r="X1350" s="110"/>
      <c r="Y1350" s="110"/>
      <c r="Z1350" s="110"/>
      <c r="AA1350" s="110"/>
      <c r="AB1350" s="110"/>
      <c r="AC1350" s="110"/>
      <c r="AD1350" s="110"/>
      <c r="AE1350" s="110"/>
      <c r="AF1350" s="110"/>
      <c r="AG1350" s="110"/>
    </row>
    <row r="1351">
      <c r="A1351" s="110"/>
      <c r="B1351" s="466"/>
      <c r="C1351" s="110"/>
      <c r="D1351" s="110"/>
      <c r="E1351" s="110"/>
      <c r="F1351" s="110"/>
      <c r="G1351" s="110"/>
      <c r="H1351" s="110"/>
      <c r="I1351" s="110"/>
      <c r="J1351" s="110"/>
      <c r="K1351" s="110"/>
      <c r="L1351" s="110"/>
      <c r="M1351" s="468"/>
      <c r="N1351" s="469"/>
      <c r="O1351" s="469"/>
      <c r="P1351" s="470"/>
      <c r="Q1351" s="471"/>
      <c r="R1351" s="471"/>
      <c r="S1351" s="116"/>
      <c r="T1351" s="116"/>
      <c r="U1351" s="116"/>
      <c r="V1351" s="110"/>
      <c r="W1351" s="110"/>
      <c r="X1351" s="110"/>
      <c r="Y1351" s="110"/>
      <c r="Z1351" s="110"/>
      <c r="AA1351" s="110"/>
      <c r="AB1351" s="110"/>
      <c r="AC1351" s="110"/>
      <c r="AD1351" s="110"/>
      <c r="AE1351" s="110"/>
      <c r="AF1351" s="110"/>
      <c r="AG1351" s="110"/>
    </row>
    <row r="1352">
      <c r="A1352" s="110"/>
      <c r="B1352" s="466"/>
      <c r="C1352" s="110"/>
      <c r="D1352" s="110"/>
      <c r="E1352" s="110"/>
      <c r="F1352" s="110"/>
      <c r="G1352" s="110"/>
      <c r="H1352" s="110"/>
      <c r="I1352" s="110"/>
      <c r="J1352" s="110"/>
      <c r="K1352" s="110"/>
      <c r="L1352" s="110"/>
      <c r="M1352" s="468"/>
      <c r="N1352" s="469"/>
      <c r="O1352" s="469"/>
      <c r="P1352" s="470"/>
      <c r="Q1352" s="471"/>
      <c r="R1352" s="471"/>
      <c r="S1352" s="116"/>
      <c r="T1352" s="116"/>
      <c r="U1352" s="116"/>
      <c r="V1352" s="110"/>
      <c r="W1352" s="110"/>
      <c r="X1352" s="110"/>
      <c r="Y1352" s="110"/>
      <c r="Z1352" s="110"/>
      <c r="AA1352" s="110"/>
      <c r="AB1352" s="110"/>
      <c r="AC1352" s="110"/>
      <c r="AD1352" s="110"/>
      <c r="AE1352" s="110"/>
      <c r="AF1352" s="110"/>
      <c r="AG1352" s="110"/>
    </row>
    <row r="1353">
      <c r="A1353" s="110"/>
      <c r="B1353" s="466"/>
      <c r="C1353" s="110"/>
      <c r="D1353" s="110"/>
      <c r="E1353" s="110"/>
      <c r="F1353" s="110"/>
      <c r="G1353" s="110"/>
      <c r="H1353" s="110"/>
      <c r="I1353" s="110"/>
      <c r="J1353" s="110"/>
      <c r="K1353" s="110"/>
      <c r="L1353" s="110"/>
      <c r="M1353" s="468"/>
      <c r="N1353" s="469"/>
      <c r="O1353" s="469"/>
      <c r="P1353" s="470"/>
      <c r="Q1353" s="471"/>
      <c r="R1353" s="471"/>
      <c r="S1353" s="116"/>
      <c r="T1353" s="116"/>
      <c r="U1353" s="116"/>
      <c r="V1353" s="110"/>
      <c r="W1353" s="110"/>
      <c r="X1353" s="110"/>
      <c r="Y1353" s="110"/>
      <c r="Z1353" s="110"/>
      <c r="AA1353" s="110"/>
      <c r="AB1353" s="110"/>
      <c r="AC1353" s="110"/>
      <c r="AD1353" s="110"/>
      <c r="AE1353" s="110"/>
      <c r="AF1353" s="110"/>
      <c r="AG1353" s="110"/>
    </row>
    <row r="1354">
      <c r="A1354" s="110"/>
      <c r="B1354" s="466"/>
      <c r="C1354" s="110"/>
      <c r="D1354" s="110"/>
      <c r="E1354" s="110"/>
      <c r="F1354" s="110"/>
      <c r="G1354" s="110"/>
      <c r="H1354" s="110"/>
      <c r="I1354" s="110"/>
      <c r="J1354" s="110"/>
      <c r="K1354" s="110"/>
      <c r="L1354" s="110"/>
      <c r="M1354" s="468"/>
      <c r="N1354" s="469"/>
      <c r="O1354" s="469"/>
      <c r="P1354" s="470"/>
      <c r="Q1354" s="471"/>
      <c r="R1354" s="471"/>
      <c r="S1354" s="116"/>
      <c r="T1354" s="116"/>
      <c r="U1354" s="116"/>
      <c r="V1354" s="110"/>
      <c r="W1354" s="110"/>
      <c r="X1354" s="110"/>
      <c r="Y1354" s="110"/>
      <c r="Z1354" s="110"/>
      <c r="AA1354" s="110"/>
      <c r="AB1354" s="110"/>
      <c r="AC1354" s="110"/>
      <c r="AD1354" s="110"/>
      <c r="AE1354" s="110"/>
      <c r="AF1354" s="110"/>
      <c r="AG1354" s="110"/>
    </row>
    <row r="1355">
      <c r="A1355" s="110"/>
      <c r="B1355" s="466"/>
      <c r="C1355" s="110"/>
      <c r="D1355" s="110"/>
      <c r="E1355" s="110"/>
      <c r="F1355" s="110"/>
      <c r="G1355" s="110"/>
      <c r="H1355" s="110"/>
      <c r="I1355" s="110"/>
      <c r="J1355" s="110"/>
      <c r="K1355" s="110"/>
      <c r="L1355" s="110"/>
      <c r="M1355" s="468"/>
      <c r="N1355" s="469"/>
      <c r="O1355" s="469"/>
      <c r="P1355" s="470"/>
      <c r="Q1355" s="471"/>
      <c r="R1355" s="471"/>
      <c r="S1355" s="116"/>
      <c r="T1355" s="116"/>
      <c r="U1355" s="116"/>
      <c r="V1355" s="110"/>
      <c r="W1355" s="110"/>
      <c r="X1355" s="110"/>
      <c r="Y1355" s="110"/>
      <c r="Z1355" s="110"/>
      <c r="AA1355" s="110"/>
      <c r="AB1355" s="110"/>
      <c r="AC1355" s="110"/>
      <c r="AD1355" s="110"/>
      <c r="AE1355" s="110"/>
      <c r="AF1355" s="110"/>
      <c r="AG1355" s="110"/>
    </row>
    <row r="1356">
      <c r="A1356" s="110"/>
      <c r="B1356" s="466"/>
      <c r="C1356" s="110"/>
      <c r="D1356" s="110"/>
      <c r="E1356" s="110"/>
      <c r="F1356" s="110"/>
      <c r="G1356" s="110"/>
      <c r="H1356" s="110"/>
      <c r="I1356" s="110"/>
      <c r="J1356" s="110"/>
      <c r="K1356" s="110"/>
      <c r="L1356" s="110"/>
      <c r="M1356" s="468"/>
      <c r="N1356" s="469"/>
      <c r="O1356" s="469"/>
      <c r="P1356" s="470"/>
      <c r="Q1356" s="471"/>
      <c r="R1356" s="471"/>
      <c r="S1356" s="116"/>
      <c r="T1356" s="116"/>
      <c r="U1356" s="116"/>
      <c r="V1356" s="110"/>
      <c r="W1356" s="110"/>
      <c r="X1356" s="110"/>
      <c r="Y1356" s="110"/>
      <c r="Z1356" s="110"/>
      <c r="AA1356" s="110"/>
      <c r="AB1356" s="110"/>
      <c r="AC1356" s="110"/>
      <c r="AD1356" s="110"/>
      <c r="AE1356" s="110"/>
      <c r="AF1356" s="110"/>
      <c r="AG1356" s="110"/>
    </row>
    <row r="1357">
      <c r="A1357" s="110"/>
      <c r="B1357" s="466"/>
      <c r="C1357" s="110"/>
      <c r="D1357" s="110"/>
      <c r="E1357" s="110"/>
      <c r="F1357" s="110"/>
      <c r="G1357" s="110"/>
      <c r="H1357" s="110"/>
      <c r="I1357" s="110"/>
      <c r="J1357" s="110"/>
      <c r="K1357" s="110"/>
      <c r="L1357" s="110"/>
      <c r="M1357" s="468"/>
      <c r="N1357" s="469"/>
      <c r="O1357" s="469"/>
      <c r="P1357" s="470"/>
      <c r="Q1357" s="471"/>
      <c r="R1357" s="471"/>
      <c r="S1357" s="116"/>
      <c r="T1357" s="116"/>
      <c r="U1357" s="116"/>
      <c r="V1357" s="110"/>
      <c r="W1357" s="110"/>
      <c r="X1357" s="110"/>
      <c r="Y1357" s="110"/>
      <c r="Z1357" s="110"/>
      <c r="AA1357" s="110"/>
      <c r="AB1357" s="110"/>
      <c r="AC1357" s="110"/>
      <c r="AD1357" s="110"/>
      <c r="AE1357" s="110"/>
      <c r="AF1357" s="110"/>
      <c r="AG1357" s="110"/>
    </row>
    <row r="1358">
      <c r="A1358" s="110"/>
      <c r="B1358" s="466"/>
      <c r="C1358" s="110"/>
      <c r="D1358" s="110"/>
      <c r="E1358" s="110"/>
      <c r="F1358" s="110"/>
      <c r="G1358" s="110"/>
      <c r="H1358" s="110"/>
      <c r="I1358" s="110"/>
      <c r="J1358" s="110"/>
      <c r="K1358" s="110"/>
      <c r="L1358" s="110"/>
      <c r="M1358" s="468"/>
      <c r="N1358" s="469"/>
      <c r="O1358" s="469"/>
      <c r="P1358" s="470"/>
      <c r="Q1358" s="471"/>
      <c r="R1358" s="471"/>
      <c r="S1358" s="116"/>
      <c r="T1358" s="116"/>
      <c r="U1358" s="116"/>
      <c r="V1358" s="110"/>
      <c r="W1358" s="110"/>
      <c r="X1358" s="110"/>
      <c r="Y1358" s="110"/>
      <c r="Z1358" s="110"/>
      <c r="AA1358" s="110"/>
      <c r="AB1358" s="110"/>
      <c r="AC1358" s="110"/>
      <c r="AD1358" s="110"/>
      <c r="AE1358" s="110"/>
      <c r="AF1358" s="110"/>
      <c r="AG1358" s="110"/>
    </row>
    <row r="1359">
      <c r="A1359" s="110"/>
      <c r="B1359" s="466"/>
      <c r="C1359" s="110"/>
      <c r="D1359" s="110"/>
      <c r="E1359" s="110"/>
      <c r="F1359" s="110"/>
      <c r="G1359" s="110"/>
      <c r="H1359" s="110"/>
      <c r="I1359" s="110"/>
      <c r="J1359" s="110"/>
      <c r="K1359" s="110"/>
      <c r="L1359" s="110"/>
      <c r="M1359" s="468"/>
      <c r="N1359" s="469"/>
      <c r="O1359" s="469"/>
      <c r="P1359" s="470"/>
      <c r="Q1359" s="471"/>
      <c r="R1359" s="471"/>
      <c r="S1359" s="116"/>
      <c r="T1359" s="116"/>
      <c r="U1359" s="116"/>
      <c r="V1359" s="110"/>
      <c r="W1359" s="110"/>
      <c r="X1359" s="110"/>
      <c r="Y1359" s="110"/>
      <c r="Z1359" s="110"/>
      <c r="AA1359" s="110"/>
      <c r="AB1359" s="110"/>
      <c r="AC1359" s="110"/>
      <c r="AD1359" s="110"/>
      <c r="AE1359" s="110"/>
      <c r="AF1359" s="110"/>
      <c r="AG1359" s="110"/>
    </row>
    <row r="1360">
      <c r="A1360" s="110"/>
      <c r="B1360" s="466"/>
      <c r="C1360" s="110"/>
      <c r="D1360" s="110"/>
      <c r="E1360" s="110"/>
      <c r="F1360" s="110"/>
      <c r="G1360" s="110"/>
      <c r="H1360" s="110"/>
      <c r="I1360" s="110"/>
      <c r="J1360" s="110"/>
      <c r="K1360" s="110"/>
      <c r="L1360" s="110"/>
      <c r="M1360" s="468"/>
      <c r="N1360" s="469"/>
      <c r="O1360" s="469"/>
      <c r="P1360" s="470"/>
      <c r="Q1360" s="471"/>
      <c r="R1360" s="471"/>
      <c r="S1360" s="116"/>
      <c r="T1360" s="116"/>
      <c r="U1360" s="116"/>
      <c r="V1360" s="110"/>
      <c r="W1360" s="110"/>
      <c r="X1360" s="110"/>
      <c r="Y1360" s="110"/>
      <c r="Z1360" s="110"/>
      <c r="AA1360" s="110"/>
      <c r="AB1360" s="110"/>
      <c r="AC1360" s="110"/>
      <c r="AD1360" s="110"/>
      <c r="AE1360" s="110"/>
      <c r="AF1360" s="110"/>
      <c r="AG1360" s="110"/>
    </row>
    <row r="1361">
      <c r="A1361" s="110"/>
      <c r="B1361" s="466"/>
      <c r="C1361" s="110"/>
      <c r="D1361" s="110"/>
      <c r="E1361" s="110"/>
      <c r="F1361" s="110"/>
      <c r="G1361" s="110"/>
      <c r="H1361" s="110"/>
      <c r="I1361" s="110"/>
      <c r="J1361" s="110"/>
      <c r="K1361" s="110"/>
      <c r="L1361" s="110"/>
      <c r="M1361" s="468"/>
      <c r="N1361" s="469"/>
      <c r="O1361" s="469"/>
      <c r="P1361" s="470"/>
      <c r="Q1361" s="471"/>
      <c r="R1361" s="471"/>
      <c r="S1361" s="116"/>
      <c r="T1361" s="116"/>
      <c r="U1361" s="116"/>
      <c r="V1361" s="110"/>
      <c r="W1361" s="110"/>
      <c r="X1361" s="110"/>
      <c r="Y1361" s="110"/>
      <c r="Z1361" s="110"/>
      <c r="AA1361" s="110"/>
      <c r="AB1361" s="110"/>
      <c r="AC1361" s="110"/>
      <c r="AD1361" s="110"/>
      <c r="AE1361" s="110"/>
      <c r="AF1361" s="110"/>
      <c r="AG1361" s="110"/>
    </row>
    <row r="1362">
      <c r="A1362" s="110"/>
      <c r="B1362" s="466"/>
      <c r="C1362" s="110"/>
      <c r="D1362" s="110"/>
      <c r="E1362" s="110"/>
      <c r="F1362" s="110"/>
      <c r="G1362" s="110"/>
      <c r="H1362" s="110"/>
      <c r="I1362" s="110"/>
      <c r="J1362" s="110"/>
      <c r="K1362" s="110"/>
      <c r="L1362" s="110"/>
      <c r="M1362" s="468"/>
      <c r="N1362" s="469"/>
      <c r="O1362" s="469"/>
      <c r="P1362" s="470"/>
      <c r="Q1362" s="471"/>
      <c r="R1362" s="471"/>
      <c r="S1362" s="116"/>
      <c r="T1362" s="116"/>
      <c r="U1362" s="116"/>
      <c r="V1362" s="110"/>
      <c r="W1362" s="110"/>
      <c r="X1362" s="110"/>
      <c r="Y1362" s="110"/>
      <c r="Z1362" s="110"/>
      <c r="AA1362" s="110"/>
      <c r="AB1362" s="110"/>
      <c r="AC1362" s="110"/>
      <c r="AD1362" s="110"/>
      <c r="AE1362" s="110"/>
      <c r="AF1362" s="110"/>
      <c r="AG1362" s="110"/>
    </row>
    <row r="1363">
      <c r="A1363" s="110"/>
      <c r="B1363" s="466"/>
      <c r="C1363" s="110"/>
      <c r="D1363" s="110"/>
      <c r="E1363" s="110"/>
      <c r="F1363" s="110"/>
      <c r="G1363" s="110"/>
      <c r="H1363" s="110"/>
      <c r="I1363" s="110"/>
      <c r="J1363" s="110"/>
      <c r="K1363" s="110"/>
      <c r="L1363" s="110"/>
      <c r="M1363" s="468"/>
      <c r="N1363" s="469"/>
      <c r="O1363" s="469"/>
      <c r="P1363" s="470"/>
      <c r="Q1363" s="471"/>
      <c r="R1363" s="471"/>
      <c r="S1363" s="116"/>
      <c r="T1363" s="116"/>
      <c r="U1363" s="116"/>
      <c r="V1363" s="110"/>
      <c r="W1363" s="110"/>
      <c r="X1363" s="110"/>
      <c r="Y1363" s="110"/>
      <c r="Z1363" s="110"/>
      <c r="AA1363" s="110"/>
      <c r="AB1363" s="110"/>
      <c r="AC1363" s="110"/>
      <c r="AD1363" s="110"/>
      <c r="AE1363" s="110"/>
      <c r="AF1363" s="110"/>
      <c r="AG1363" s="110"/>
    </row>
    <row r="1364">
      <c r="A1364" s="110"/>
      <c r="B1364" s="466"/>
      <c r="C1364" s="110"/>
      <c r="D1364" s="110"/>
      <c r="E1364" s="110"/>
      <c r="F1364" s="110"/>
      <c r="G1364" s="110"/>
      <c r="H1364" s="110"/>
      <c r="I1364" s="110"/>
      <c r="J1364" s="110"/>
      <c r="K1364" s="110"/>
      <c r="L1364" s="110"/>
      <c r="M1364" s="468"/>
      <c r="N1364" s="469"/>
      <c r="O1364" s="469"/>
      <c r="P1364" s="470"/>
      <c r="Q1364" s="471"/>
      <c r="R1364" s="471"/>
      <c r="S1364" s="116"/>
      <c r="T1364" s="116"/>
      <c r="U1364" s="116"/>
      <c r="V1364" s="110"/>
      <c r="W1364" s="110"/>
      <c r="X1364" s="110"/>
      <c r="Y1364" s="110"/>
      <c r="Z1364" s="110"/>
      <c r="AA1364" s="110"/>
      <c r="AB1364" s="110"/>
      <c r="AC1364" s="110"/>
      <c r="AD1364" s="110"/>
      <c r="AE1364" s="110"/>
      <c r="AF1364" s="110"/>
      <c r="AG1364" s="110"/>
    </row>
    <row r="1365">
      <c r="A1365" s="110"/>
      <c r="B1365" s="466"/>
      <c r="C1365" s="110"/>
      <c r="D1365" s="110"/>
      <c r="E1365" s="110"/>
      <c r="F1365" s="110"/>
      <c r="G1365" s="110"/>
      <c r="H1365" s="110"/>
      <c r="I1365" s="110"/>
      <c r="J1365" s="110"/>
      <c r="K1365" s="110"/>
      <c r="L1365" s="110"/>
      <c r="M1365" s="468"/>
      <c r="N1365" s="469"/>
      <c r="O1365" s="469"/>
      <c r="P1365" s="470"/>
      <c r="Q1365" s="471"/>
      <c r="R1365" s="471"/>
      <c r="S1365" s="116"/>
      <c r="T1365" s="116"/>
      <c r="U1365" s="116"/>
      <c r="V1365" s="110"/>
      <c r="W1365" s="110"/>
      <c r="X1365" s="110"/>
      <c r="Y1365" s="110"/>
      <c r="Z1365" s="110"/>
      <c r="AA1365" s="110"/>
      <c r="AB1365" s="110"/>
      <c r="AC1365" s="110"/>
      <c r="AD1365" s="110"/>
      <c r="AE1365" s="110"/>
      <c r="AF1365" s="110"/>
      <c r="AG1365" s="110"/>
    </row>
    <row r="1366">
      <c r="A1366" s="110"/>
      <c r="B1366" s="466"/>
      <c r="C1366" s="110"/>
      <c r="D1366" s="110"/>
      <c r="E1366" s="110"/>
      <c r="F1366" s="110"/>
      <c r="G1366" s="110"/>
      <c r="H1366" s="110"/>
      <c r="I1366" s="110"/>
      <c r="J1366" s="110"/>
      <c r="K1366" s="110"/>
      <c r="L1366" s="110"/>
      <c r="M1366" s="468"/>
      <c r="N1366" s="469"/>
      <c r="O1366" s="469"/>
      <c r="P1366" s="470"/>
      <c r="Q1366" s="471"/>
      <c r="R1366" s="471"/>
      <c r="S1366" s="116"/>
      <c r="T1366" s="116"/>
      <c r="U1366" s="116"/>
      <c r="V1366" s="110"/>
      <c r="W1366" s="110"/>
      <c r="X1366" s="110"/>
      <c r="Y1366" s="110"/>
      <c r="Z1366" s="110"/>
      <c r="AA1366" s="110"/>
      <c r="AB1366" s="110"/>
      <c r="AC1366" s="110"/>
      <c r="AD1366" s="110"/>
      <c r="AE1366" s="110"/>
      <c r="AF1366" s="110"/>
      <c r="AG1366" s="110"/>
    </row>
    <row r="1367">
      <c r="A1367" s="110"/>
      <c r="B1367" s="466"/>
      <c r="C1367" s="110"/>
      <c r="D1367" s="110"/>
      <c r="E1367" s="110"/>
      <c r="F1367" s="110"/>
      <c r="G1367" s="110"/>
      <c r="H1367" s="110"/>
      <c r="I1367" s="110"/>
      <c r="J1367" s="110"/>
      <c r="K1367" s="110"/>
      <c r="L1367" s="110"/>
      <c r="M1367" s="468"/>
      <c r="N1367" s="469"/>
      <c r="O1367" s="469"/>
      <c r="P1367" s="470"/>
      <c r="Q1367" s="471"/>
      <c r="R1367" s="471"/>
      <c r="S1367" s="116"/>
      <c r="T1367" s="116"/>
      <c r="U1367" s="116"/>
      <c r="V1367" s="110"/>
      <c r="W1367" s="110"/>
      <c r="X1367" s="110"/>
      <c r="Y1367" s="110"/>
      <c r="Z1367" s="110"/>
      <c r="AA1367" s="110"/>
      <c r="AB1367" s="110"/>
      <c r="AC1367" s="110"/>
      <c r="AD1367" s="110"/>
      <c r="AE1367" s="110"/>
      <c r="AF1367" s="110"/>
      <c r="AG1367" s="110"/>
    </row>
    <row r="1368">
      <c r="A1368" s="110"/>
      <c r="B1368" s="466"/>
      <c r="C1368" s="110"/>
      <c r="D1368" s="110"/>
      <c r="E1368" s="110"/>
      <c r="F1368" s="110"/>
      <c r="G1368" s="110"/>
      <c r="H1368" s="110"/>
      <c r="I1368" s="110"/>
      <c r="J1368" s="110"/>
      <c r="K1368" s="110"/>
      <c r="L1368" s="110"/>
      <c r="M1368" s="468"/>
      <c r="N1368" s="469"/>
      <c r="O1368" s="469"/>
      <c r="P1368" s="470"/>
      <c r="Q1368" s="471"/>
      <c r="R1368" s="471"/>
      <c r="S1368" s="116"/>
      <c r="T1368" s="116"/>
      <c r="U1368" s="116"/>
      <c r="V1368" s="110"/>
      <c r="W1368" s="110"/>
      <c r="X1368" s="110"/>
      <c r="Y1368" s="110"/>
      <c r="Z1368" s="110"/>
      <c r="AA1368" s="110"/>
      <c r="AB1368" s="110"/>
      <c r="AC1368" s="110"/>
      <c r="AD1368" s="110"/>
      <c r="AE1368" s="110"/>
      <c r="AF1368" s="110"/>
      <c r="AG1368" s="110"/>
    </row>
    <row r="1369">
      <c r="A1369" s="110"/>
      <c r="B1369" s="466"/>
      <c r="C1369" s="110"/>
      <c r="D1369" s="110"/>
      <c r="E1369" s="110"/>
      <c r="F1369" s="110"/>
      <c r="G1369" s="110"/>
      <c r="H1369" s="110"/>
      <c r="I1369" s="110"/>
      <c r="J1369" s="110"/>
      <c r="K1369" s="110"/>
      <c r="L1369" s="110"/>
      <c r="M1369" s="468"/>
      <c r="N1369" s="469"/>
      <c r="O1369" s="469"/>
      <c r="P1369" s="470"/>
      <c r="Q1369" s="471"/>
      <c r="R1369" s="471"/>
      <c r="S1369" s="116"/>
      <c r="T1369" s="116"/>
      <c r="U1369" s="116"/>
      <c r="V1369" s="110"/>
      <c r="W1369" s="110"/>
      <c r="X1369" s="110"/>
      <c r="Y1369" s="110"/>
      <c r="Z1369" s="110"/>
      <c r="AA1369" s="110"/>
      <c r="AB1369" s="110"/>
      <c r="AC1369" s="110"/>
      <c r="AD1369" s="110"/>
      <c r="AE1369" s="110"/>
      <c r="AF1369" s="110"/>
      <c r="AG1369" s="110"/>
    </row>
    <row r="1370">
      <c r="A1370" s="110"/>
      <c r="B1370" s="466"/>
      <c r="C1370" s="110"/>
      <c r="D1370" s="110"/>
      <c r="E1370" s="110"/>
      <c r="F1370" s="110"/>
      <c r="G1370" s="110"/>
      <c r="H1370" s="110"/>
      <c r="I1370" s="110"/>
      <c r="J1370" s="110"/>
      <c r="K1370" s="110"/>
      <c r="L1370" s="110"/>
      <c r="M1370" s="468"/>
      <c r="N1370" s="469"/>
      <c r="O1370" s="469"/>
      <c r="P1370" s="470"/>
      <c r="Q1370" s="471"/>
      <c r="R1370" s="471"/>
      <c r="S1370" s="116"/>
      <c r="T1370" s="116"/>
      <c r="U1370" s="116"/>
      <c r="V1370" s="110"/>
      <c r="W1370" s="110"/>
      <c r="X1370" s="110"/>
      <c r="Y1370" s="110"/>
      <c r="Z1370" s="110"/>
      <c r="AA1370" s="110"/>
      <c r="AB1370" s="110"/>
      <c r="AC1370" s="110"/>
      <c r="AD1370" s="110"/>
      <c r="AE1370" s="110"/>
      <c r="AF1370" s="110"/>
      <c r="AG1370" s="110"/>
    </row>
    <row r="1371">
      <c r="A1371" s="110"/>
      <c r="B1371" s="466"/>
      <c r="C1371" s="110"/>
      <c r="D1371" s="110"/>
      <c r="E1371" s="110"/>
      <c r="F1371" s="110"/>
      <c r="G1371" s="110"/>
      <c r="H1371" s="110"/>
      <c r="I1371" s="110"/>
      <c r="J1371" s="110"/>
      <c r="K1371" s="110"/>
      <c r="L1371" s="110"/>
      <c r="M1371" s="468"/>
      <c r="N1371" s="469"/>
      <c r="O1371" s="469"/>
      <c r="P1371" s="470"/>
      <c r="Q1371" s="471"/>
      <c r="R1371" s="471"/>
      <c r="S1371" s="116"/>
      <c r="T1371" s="116"/>
      <c r="U1371" s="116"/>
      <c r="V1371" s="110"/>
      <c r="W1371" s="110"/>
      <c r="X1371" s="110"/>
      <c r="Y1371" s="110"/>
      <c r="Z1371" s="110"/>
      <c r="AA1371" s="110"/>
      <c r="AB1371" s="110"/>
      <c r="AC1371" s="110"/>
      <c r="AD1371" s="110"/>
      <c r="AE1371" s="110"/>
      <c r="AF1371" s="110"/>
      <c r="AG1371" s="110"/>
    </row>
    <row r="1372">
      <c r="A1372" s="110"/>
      <c r="B1372" s="466"/>
      <c r="C1372" s="110"/>
      <c r="D1372" s="110"/>
      <c r="E1372" s="110"/>
      <c r="F1372" s="110"/>
      <c r="G1372" s="110"/>
      <c r="H1372" s="110"/>
      <c r="I1372" s="110"/>
      <c r="J1372" s="110"/>
      <c r="K1372" s="110"/>
      <c r="L1372" s="110"/>
      <c r="M1372" s="468"/>
      <c r="N1372" s="469"/>
      <c r="O1372" s="469"/>
      <c r="P1372" s="470"/>
      <c r="Q1372" s="471"/>
      <c r="R1372" s="471"/>
      <c r="S1372" s="116"/>
      <c r="T1372" s="116"/>
      <c r="U1372" s="116"/>
      <c r="V1372" s="110"/>
      <c r="W1372" s="110"/>
      <c r="X1372" s="110"/>
      <c r="Y1372" s="110"/>
      <c r="Z1372" s="110"/>
      <c r="AA1372" s="110"/>
      <c r="AB1372" s="110"/>
      <c r="AC1372" s="110"/>
      <c r="AD1372" s="110"/>
      <c r="AE1372" s="110"/>
      <c r="AF1372" s="110"/>
      <c r="AG1372" s="110"/>
    </row>
    <row r="1373">
      <c r="A1373" s="110"/>
      <c r="B1373" s="466"/>
      <c r="C1373" s="110"/>
      <c r="D1373" s="110"/>
      <c r="E1373" s="110"/>
      <c r="F1373" s="110"/>
      <c r="G1373" s="110"/>
      <c r="H1373" s="110"/>
      <c r="I1373" s="110"/>
      <c r="J1373" s="110"/>
      <c r="K1373" s="110"/>
      <c r="L1373" s="110"/>
      <c r="M1373" s="468"/>
      <c r="N1373" s="469"/>
      <c r="O1373" s="469"/>
      <c r="P1373" s="470"/>
      <c r="Q1373" s="471"/>
      <c r="R1373" s="471"/>
      <c r="S1373" s="116"/>
      <c r="T1373" s="116"/>
      <c r="U1373" s="116"/>
      <c r="V1373" s="110"/>
      <c r="W1373" s="110"/>
      <c r="X1373" s="110"/>
      <c r="Y1373" s="110"/>
      <c r="Z1373" s="110"/>
      <c r="AA1373" s="110"/>
      <c r="AB1373" s="110"/>
      <c r="AC1373" s="110"/>
      <c r="AD1373" s="110"/>
      <c r="AE1373" s="110"/>
      <c r="AF1373" s="110"/>
      <c r="AG1373" s="110"/>
    </row>
    <row r="1374">
      <c r="A1374" s="110"/>
      <c r="B1374" s="466"/>
      <c r="C1374" s="110"/>
      <c r="D1374" s="110"/>
      <c r="E1374" s="110"/>
      <c r="F1374" s="110"/>
      <c r="G1374" s="110"/>
      <c r="H1374" s="110"/>
      <c r="I1374" s="110"/>
      <c r="J1374" s="110"/>
      <c r="K1374" s="110"/>
      <c r="L1374" s="110"/>
      <c r="M1374" s="468"/>
      <c r="N1374" s="469"/>
      <c r="O1374" s="469"/>
      <c r="P1374" s="470"/>
      <c r="Q1374" s="471"/>
      <c r="R1374" s="471"/>
      <c r="S1374" s="116"/>
      <c r="T1374" s="116"/>
      <c r="U1374" s="116"/>
      <c r="V1374" s="110"/>
      <c r="W1374" s="110"/>
      <c r="X1374" s="110"/>
      <c r="Y1374" s="110"/>
      <c r="Z1374" s="110"/>
      <c r="AA1374" s="110"/>
      <c r="AB1374" s="110"/>
      <c r="AC1374" s="110"/>
      <c r="AD1374" s="110"/>
      <c r="AE1374" s="110"/>
      <c r="AF1374" s="110"/>
      <c r="AG1374" s="110"/>
    </row>
    <row r="1375">
      <c r="A1375" s="110"/>
      <c r="B1375" s="466"/>
      <c r="C1375" s="110"/>
      <c r="D1375" s="110"/>
      <c r="E1375" s="110"/>
      <c r="F1375" s="110"/>
      <c r="G1375" s="110"/>
      <c r="H1375" s="110"/>
      <c r="I1375" s="110"/>
      <c r="J1375" s="110"/>
      <c r="K1375" s="110"/>
      <c r="L1375" s="110"/>
      <c r="M1375" s="468"/>
      <c r="N1375" s="469"/>
      <c r="O1375" s="469"/>
      <c r="P1375" s="470"/>
      <c r="Q1375" s="471"/>
      <c r="R1375" s="471"/>
      <c r="S1375" s="116"/>
      <c r="T1375" s="116"/>
      <c r="U1375" s="116"/>
      <c r="V1375" s="110"/>
      <c r="W1375" s="110"/>
      <c r="X1375" s="110"/>
      <c r="Y1375" s="110"/>
      <c r="Z1375" s="110"/>
      <c r="AA1375" s="110"/>
      <c r="AB1375" s="110"/>
      <c r="AC1375" s="110"/>
      <c r="AD1375" s="110"/>
      <c r="AE1375" s="110"/>
      <c r="AF1375" s="110"/>
      <c r="AG1375" s="110"/>
    </row>
    <row r="1376">
      <c r="A1376" s="110"/>
      <c r="B1376" s="466"/>
      <c r="C1376" s="110"/>
      <c r="D1376" s="110"/>
      <c r="E1376" s="110"/>
      <c r="F1376" s="110"/>
      <c r="G1376" s="110"/>
      <c r="H1376" s="110"/>
      <c r="I1376" s="110"/>
      <c r="J1376" s="110"/>
      <c r="K1376" s="110"/>
      <c r="L1376" s="110"/>
      <c r="M1376" s="468"/>
      <c r="N1376" s="469"/>
      <c r="O1376" s="469"/>
      <c r="P1376" s="470"/>
      <c r="Q1376" s="471"/>
      <c r="R1376" s="471"/>
      <c r="S1376" s="116"/>
      <c r="T1376" s="116"/>
      <c r="U1376" s="116"/>
      <c r="V1376" s="110"/>
      <c r="W1376" s="110"/>
      <c r="X1376" s="110"/>
      <c r="Y1376" s="110"/>
      <c r="Z1376" s="110"/>
      <c r="AA1376" s="110"/>
      <c r="AB1376" s="110"/>
      <c r="AC1376" s="110"/>
      <c r="AD1376" s="110"/>
      <c r="AE1376" s="110"/>
      <c r="AF1376" s="110"/>
      <c r="AG1376" s="110"/>
    </row>
    <row r="1377">
      <c r="A1377" s="110"/>
      <c r="B1377" s="466"/>
      <c r="C1377" s="110"/>
      <c r="D1377" s="110"/>
      <c r="E1377" s="110"/>
      <c r="F1377" s="110"/>
      <c r="G1377" s="110"/>
      <c r="H1377" s="110"/>
      <c r="I1377" s="110"/>
      <c r="J1377" s="110"/>
      <c r="K1377" s="110"/>
      <c r="L1377" s="110"/>
      <c r="M1377" s="468"/>
      <c r="N1377" s="469"/>
      <c r="O1377" s="469"/>
      <c r="P1377" s="470"/>
      <c r="Q1377" s="471"/>
      <c r="R1377" s="471"/>
      <c r="S1377" s="116"/>
      <c r="T1377" s="116"/>
      <c r="U1377" s="116"/>
      <c r="V1377" s="110"/>
      <c r="W1377" s="110"/>
      <c r="X1377" s="110"/>
      <c r="Y1377" s="110"/>
      <c r="Z1377" s="110"/>
      <c r="AA1377" s="110"/>
      <c r="AB1377" s="110"/>
      <c r="AC1377" s="110"/>
      <c r="AD1377" s="110"/>
      <c r="AE1377" s="110"/>
      <c r="AF1377" s="110"/>
      <c r="AG1377" s="110"/>
    </row>
    <row r="1378">
      <c r="A1378" s="110"/>
      <c r="B1378" s="466"/>
      <c r="C1378" s="110"/>
      <c r="D1378" s="110"/>
      <c r="E1378" s="110"/>
      <c r="F1378" s="110"/>
      <c r="G1378" s="110"/>
      <c r="H1378" s="110"/>
      <c r="I1378" s="110"/>
      <c r="J1378" s="110"/>
      <c r="K1378" s="110"/>
      <c r="L1378" s="110"/>
      <c r="M1378" s="468"/>
      <c r="N1378" s="469"/>
      <c r="O1378" s="469"/>
      <c r="P1378" s="470"/>
      <c r="Q1378" s="471"/>
      <c r="R1378" s="471"/>
      <c r="S1378" s="116"/>
      <c r="T1378" s="116"/>
      <c r="U1378" s="116"/>
      <c r="V1378" s="110"/>
      <c r="W1378" s="110"/>
      <c r="X1378" s="110"/>
      <c r="Y1378" s="110"/>
      <c r="Z1378" s="110"/>
      <c r="AA1378" s="110"/>
      <c r="AB1378" s="110"/>
      <c r="AC1378" s="110"/>
      <c r="AD1378" s="110"/>
      <c r="AE1378" s="110"/>
      <c r="AF1378" s="110"/>
      <c r="AG1378" s="110"/>
    </row>
    <row r="1379">
      <c r="A1379" s="110"/>
      <c r="B1379" s="466"/>
      <c r="C1379" s="110"/>
      <c r="D1379" s="110"/>
      <c r="E1379" s="110"/>
      <c r="F1379" s="110"/>
      <c r="G1379" s="110"/>
      <c r="H1379" s="110"/>
      <c r="I1379" s="110"/>
      <c r="J1379" s="110"/>
      <c r="K1379" s="110"/>
      <c r="L1379" s="110"/>
      <c r="M1379" s="468"/>
      <c r="N1379" s="469"/>
      <c r="O1379" s="469"/>
      <c r="P1379" s="470"/>
      <c r="Q1379" s="471"/>
      <c r="R1379" s="471"/>
      <c r="S1379" s="116"/>
      <c r="T1379" s="116"/>
      <c r="U1379" s="116"/>
      <c r="V1379" s="110"/>
      <c r="W1379" s="110"/>
      <c r="X1379" s="110"/>
      <c r="Y1379" s="110"/>
      <c r="Z1379" s="110"/>
      <c r="AA1379" s="110"/>
      <c r="AB1379" s="110"/>
      <c r="AC1379" s="110"/>
      <c r="AD1379" s="110"/>
      <c r="AE1379" s="110"/>
      <c r="AF1379" s="110"/>
      <c r="AG1379" s="110"/>
    </row>
    <row r="1380">
      <c r="A1380" s="110"/>
      <c r="B1380" s="466"/>
      <c r="C1380" s="110"/>
      <c r="D1380" s="110"/>
      <c r="E1380" s="110"/>
      <c r="F1380" s="110"/>
      <c r="G1380" s="110"/>
      <c r="H1380" s="110"/>
      <c r="I1380" s="110"/>
      <c r="J1380" s="110"/>
      <c r="K1380" s="110"/>
      <c r="L1380" s="110"/>
      <c r="M1380" s="468"/>
      <c r="N1380" s="469"/>
      <c r="O1380" s="469"/>
      <c r="P1380" s="470"/>
      <c r="Q1380" s="471"/>
      <c r="R1380" s="471"/>
      <c r="S1380" s="116"/>
      <c r="T1380" s="116"/>
      <c r="U1380" s="116"/>
      <c r="V1380" s="110"/>
      <c r="W1380" s="110"/>
      <c r="X1380" s="110"/>
      <c r="Y1380" s="110"/>
      <c r="Z1380" s="110"/>
      <c r="AA1380" s="110"/>
      <c r="AB1380" s="110"/>
      <c r="AC1380" s="110"/>
      <c r="AD1380" s="110"/>
      <c r="AE1380" s="110"/>
      <c r="AF1380" s="110"/>
      <c r="AG1380" s="110"/>
    </row>
    <row r="1381">
      <c r="A1381" s="110"/>
      <c r="B1381" s="466"/>
      <c r="C1381" s="110"/>
      <c r="D1381" s="110"/>
      <c r="E1381" s="110"/>
      <c r="F1381" s="110"/>
      <c r="G1381" s="110"/>
      <c r="H1381" s="110"/>
      <c r="I1381" s="110"/>
      <c r="J1381" s="110"/>
      <c r="K1381" s="110"/>
      <c r="L1381" s="110"/>
      <c r="M1381" s="468"/>
      <c r="N1381" s="469"/>
      <c r="O1381" s="469"/>
      <c r="P1381" s="470"/>
      <c r="Q1381" s="471"/>
      <c r="R1381" s="471"/>
      <c r="S1381" s="116"/>
      <c r="T1381" s="116"/>
      <c r="U1381" s="116"/>
      <c r="V1381" s="110"/>
      <c r="W1381" s="110"/>
      <c r="X1381" s="110"/>
      <c r="Y1381" s="110"/>
      <c r="Z1381" s="110"/>
      <c r="AA1381" s="110"/>
      <c r="AB1381" s="110"/>
      <c r="AC1381" s="110"/>
      <c r="AD1381" s="110"/>
      <c r="AE1381" s="110"/>
      <c r="AF1381" s="110"/>
      <c r="AG1381" s="110"/>
    </row>
    <row r="1382">
      <c r="A1382" s="110"/>
      <c r="B1382" s="466"/>
      <c r="C1382" s="110"/>
      <c r="D1382" s="110"/>
      <c r="E1382" s="110"/>
      <c r="F1382" s="110"/>
      <c r="G1382" s="110"/>
      <c r="H1382" s="110"/>
      <c r="I1382" s="110"/>
      <c r="J1382" s="110"/>
      <c r="K1382" s="110"/>
      <c r="L1382" s="110"/>
      <c r="M1382" s="468"/>
      <c r="N1382" s="469"/>
      <c r="O1382" s="469"/>
      <c r="P1382" s="470"/>
      <c r="Q1382" s="471"/>
      <c r="R1382" s="471"/>
      <c r="S1382" s="116"/>
      <c r="T1382" s="116"/>
      <c r="U1382" s="116"/>
      <c r="V1382" s="110"/>
      <c r="W1382" s="110"/>
      <c r="X1382" s="110"/>
      <c r="Y1382" s="110"/>
      <c r="Z1382" s="110"/>
      <c r="AA1382" s="110"/>
      <c r="AB1382" s="110"/>
      <c r="AC1382" s="110"/>
      <c r="AD1382" s="110"/>
      <c r="AE1382" s="110"/>
      <c r="AF1382" s="110"/>
      <c r="AG1382" s="110"/>
    </row>
    <row r="1383">
      <c r="A1383" s="110"/>
      <c r="B1383" s="466"/>
      <c r="C1383" s="110"/>
      <c r="D1383" s="110"/>
      <c r="E1383" s="110"/>
      <c r="F1383" s="110"/>
      <c r="G1383" s="110"/>
      <c r="H1383" s="110"/>
      <c r="I1383" s="110"/>
      <c r="J1383" s="110"/>
      <c r="K1383" s="110"/>
      <c r="L1383" s="110"/>
      <c r="M1383" s="468"/>
      <c r="N1383" s="469"/>
      <c r="O1383" s="469"/>
      <c r="P1383" s="470"/>
      <c r="Q1383" s="471"/>
      <c r="R1383" s="471"/>
      <c r="S1383" s="116"/>
      <c r="T1383" s="116"/>
      <c r="U1383" s="116"/>
      <c r="V1383" s="110"/>
      <c r="W1383" s="110"/>
      <c r="X1383" s="110"/>
      <c r="Y1383" s="110"/>
      <c r="Z1383" s="110"/>
      <c r="AA1383" s="110"/>
      <c r="AB1383" s="110"/>
      <c r="AC1383" s="110"/>
      <c r="AD1383" s="110"/>
      <c r="AE1383" s="110"/>
      <c r="AF1383" s="110"/>
      <c r="AG1383" s="110"/>
    </row>
    <row r="1384">
      <c r="A1384" s="110"/>
      <c r="B1384" s="466"/>
      <c r="C1384" s="110"/>
      <c r="D1384" s="110"/>
      <c r="E1384" s="110"/>
      <c r="F1384" s="110"/>
      <c r="G1384" s="110"/>
      <c r="H1384" s="110"/>
      <c r="I1384" s="110"/>
      <c r="J1384" s="110"/>
      <c r="K1384" s="110"/>
      <c r="L1384" s="110"/>
      <c r="M1384" s="468"/>
      <c r="N1384" s="469"/>
      <c r="O1384" s="469"/>
      <c r="P1384" s="470"/>
      <c r="Q1384" s="471"/>
      <c r="R1384" s="471"/>
      <c r="S1384" s="116"/>
      <c r="T1384" s="116"/>
      <c r="U1384" s="116"/>
      <c r="V1384" s="110"/>
      <c r="W1384" s="110"/>
      <c r="X1384" s="110"/>
      <c r="Y1384" s="110"/>
      <c r="Z1384" s="110"/>
      <c r="AA1384" s="110"/>
      <c r="AB1384" s="110"/>
      <c r="AC1384" s="110"/>
      <c r="AD1384" s="110"/>
      <c r="AE1384" s="110"/>
      <c r="AF1384" s="110"/>
      <c r="AG1384" s="110"/>
    </row>
    <row r="1385">
      <c r="A1385" s="110"/>
      <c r="B1385" s="466"/>
      <c r="C1385" s="110"/>
      <c r="D1385" s="110"/>
      <c r="E1385" s="110"/>
      <c r="F1385" s="110"/>
      <c r="G1385" s="110"/>
      <c r="H1385" s="110"/>
      <c r="I1385" s="110"/>
      <c r="J1385" s="110"/>
      <c r="K1385" s="110"/>
      <c r="L1385" s="110"/>
      <c r="M1385" s="468"/>
      <c r="N1385" s="469"/>
      <c r="O1385" s="469"/>
      <c r="P1385" s="470"/>
      <c r="Q1385" s="471"/>
      <c r="R1385" s="471"/>
      <c r="S1385" s="116"/>
      <c r="T1385" s="116"/>
      <c r="U1385" s="116"/>
      <c r="V1385" s="110"/>
      <c r="W1385" s="110"/>
      <c r="X1385" s="110"/>
      <c r="Y1385" s="110"/>
      <c r="Z1385" s="110"/>
      <c r="AA1385" s="110"/>
      <c r="AB1385" s="110"/>
      <c r="AC1385" s="110"/>
      <c r="AD1385" s="110"/>
      <c r="AE1385" s="110"/>
      <c r="AF1385" s="110"/>
      <c r="AG1385" s="110"/>
    </row>
    <row r="1386">
      <c r="A1386" s="110"/>
      <c r="B1386" s="466"/>
      <c r="C1386" s="110"/>
      <c r="D1386" s="110"/>
      <c r="E1386" s="110"/>
      <c r="F1386" s="110"/>
      <c r="G1386" s="110"/>
      <c r="H1386" s="110"/>
      <c r="I1386" s="110"/>
      <c r="J1386" s="110"/>
      <c r="K1386" s="110"/>
      <c r="L1386" s="110"/>
      <c r="M1386" s="468"/>
      <c r="N1386" s="469"/>
      <c r="O1386" s="469"/>
      <c r="P1386" s="470"/>
      <c r="Q1386" s="471"/>
      <c r="R1386" s="471"/>
      <c r="S1386" s="116"/>
      <c r="T1386" s="116"/>
      <c r="U1386" s="116"/>
      <c r="V1386" s="110"/>
      <c r="W1386" s="110"/>
      <c r="X1386" s="110"/>
      <c r="Y1386" s="110"/>
      <c r="Z1386" s="110"/>
      <c r="AA1386" s="110"/>
      <c r="AB1386" s="110"/>
      <c r="AC1386" s="110"/>
      <c r="AD1386" s="110"/>
      <c r="AE1386" s="110"/>
      <c r="AF1386" s="110"/>
      <c r="AG1386" s="110"/>
    </row>
    <row r="1387">
      <c r="A1387" s="110"/>
      <c r="B1387" s="466"/>
      <c r="C1387" s="110"/>
      <c r="D1387" s="110"/>
      <c r="E1387" s="110"/>
      <c r="F1387" s="110"/>
      <c r="G1387" s="110"/>
      <c r="H1387" s="110"/>
      <c r="I1387" s="110"/>
      <c r="J1387" s="110"/>
      <c r="K1387" s="110"/>
      <c r="L1387" s="110"/>
      <c r="M1387" s="468"/>
      <c r="N1387" s="469"/>
      <c r="O1387" s="469"/>
      <c r="P1387" s="470"/>
      <c r="Q1387" s="471"/>
      <c r="R1387" s="471"/>
      <c r="S1387" s="116"/>
      <c r="T1387" s="116"/>
      <c r="U1387" s="116"/>
      <c r="V1387" s="110"/>
      <c r="W1387" s="110"/>
      <c r="X1387" s="110"/>
      <c r="Y1387" s="110"/>
      <c r="Z1387" s="110"/>
      <c r="AA1387" s="110"/>
      <c r="AB1387" s="110"/>
      <c r="AC1387" s="110"/>
      <c r="AD1387" s="110"/>
      <c r="AE1387" s="110"/>
      <c r="AF1387" s="110"/>
      <c r="AG1387" s="110"/>
    </row>
    <row r="1388">
      <c r="A1388" s="110"/>
      <c r="B1388" s="466"/>
      <c r="C1388" s="110"/>
      <c r="D1388" s="110"/>
      <c r="E1388" s="110"/>
      <c r="F1388" s="110"/>
      <c r="G1388" s="110"/>
      <c r="H1388" s="110"/>
      <c r="I1388" s="110"/>
      <c r="J1388" s="110"/>
      <c r="K1388" s="110"/>
      <c r="L1388" s="110"/>
      <c r="M1388" s="468"/>
      <c r="N1388" s="469"/>
      <c r="O1388" s="469"/>
      <c r="P1388" s="470"/>
      <c r="Q1388" s="471"/>
      <c r="R1388" s="471"/>
      <c r="S1388" s="116"/>
      <c r="T1388" s="116"/>
      <c r="U1388" s="116"/>
      <c r="V1388" s="110"/>
      <c r="W1388" s="110"/>
      <c r="X1388" s="110"/>
      <c r="Y1388" s="110"/>
      <c r="Z1388" s="110"/>
      <c r="AA1388" s="110"/>
      <c r="AB1388" s="110"/>
      <c r="AC1388" s="110"/>
      <c r="AD1388" s="110"/>
      <c r="AE1388" s="110"/>
      <c r="AF1388" s="110"/>
      <c r="AG1388" s="110"/>
    </row>
    <row r="1389">
      <c r="A1389" s="110"/>
      <c r="B1389" s="466"/>
      <c r="C1389" s="110"/>
      <c r="D1389" s="110"/>
      <c r="E1389" s="110"/>
      <c r="F1389" s="110"/>
      <c r="G1389" s="110"/>
      <c r="H1389" s="110"/>
      <c r="I1389" s="110"/>
      <c r="J1389" s="110"/>
      <c r="K1389" s="110"/>
      <c r="L1389" s="110"/>
      <c r="M1389" s="468"/>
      <c r="N1389" s="469"/>
      <c r="O1389" s="469"/>
      <c r="P1389" s="470"/>
      <c r="Q1389" s="471"/>
      <c r="R1389" s="471"/>
      <c r="S1389" s="116"/>
      <c r="T1389" s="116"/>
      <c r="U1389" s="116"/>
      <c r="V1389" s="110"/>
      <c r="W1389" s="110"/>
      <c r="X1389" s="110"/>
      <c r="Y1389" s="110"/>
      <c r="Z1389" s="110"/>
      <c r="AA1389" s="110"/>
      <c r="AB1389" s="110"/>
      <c r="AC1389" s="110"/>
      <c r="AD1389" s="110"/>
      <c r="AE1389" s="110"/>
      <c r="AF1389" s="110"/>
      <c r="AG1389" s="110"/>
    </row>
    <row r="1390">
      <c r="A1390" s="110"/>
      <c r="B1390" s="466"/>
      <c r="C1390" s="110"/>
      <c r="D1390" s="110"/>
      <c r="E1390" s="110"/>
      <c r="F1390" s="110"/>
      <c r="G1390" s="110"/>
      <c r="H1390" s="110"/>
      <c r="I1390" s="110"/>
      <c r="J1390" s="110"/>
      <c r="K1390" s="110"/>
      <c r="L1390" s="110"/>
      <c r="M1390" s="468"/>
      <c r="N1390" s="469"/>
      <c r="O1390" s="469"/>
      <c r="P1390" s="470"/>
      <c r="Q1390" s="471"/>
      <c r="R1390" s="471"/>
      <c r="S1390" s="116"/>
      <c r="T1390" s="116"/>
      <c r="U1390" s="116"/>
      <c r="V1390" s="110"/>
      <c r="W1390" s="110"/>
      <c r="X1390" s="110"/>
      <c r="Y1390" s="110"/>
      <c r="Z1390" s="110"/>
      <c r="AA1390" s="110"/>
      <c r="AB1390" s="110"/>
      <c r="AC1390" s="110"/>
      <c r="AD1390" s="110"/>
      <c r="AE1390" s="110"/>
      <c r="AF1390" s="110"/>
      <c r="AG1390" s="110"/>
    </row>
    <row r="1391">
      <c r="A1391" s="110"/>
      <c r="B1391" s="466"/>
      <c r="C1391" s="110"/>
      <c r="D1391" s="110"/>
      <c r="E1391" s="110"/>
      <c r="F1391" s="110"/>
      <c r="G1391" s="110"/>
      <c r="H1391" s="110"/>
      <c r="I1391" s="110"/>
      <c r="J1391" s="110"/>
      <c r="K1391" s="110"/>
      <c r="L1391" s="110"/>
      <c r="M1391" s="468"/>
      <c r="N1391" s="469"/>
      <c r="O1391" s="469"/>
      <c r="P1391" s="470"/>
      <c r="Q1391" s="471"/>
      <c r="R1391" s="471"/>
      <c r="S1391" s="116"/>
      <c r="T1391" s="116"/>
      <c r="U1391" s="116"/>
      <c r="V1391" s="110"/>
      <c r="W1391" s="110"/>
      <c r="X1391" s="110"/>
      <c r="Y1391" s="110"/>
      <c r="Z1391" s="110"/>
      <c r="AA1391" s="110"/>
      <c r="AB1391" s="110"/>
      <c r="AC1391" s="110"/>
      <c r="AD1391" s="110"/>
      <c r="AE1391" s="110"/>
      <c r="AF1391" s="110"/>
      <c r="AG1391" s="110"/>
    </row>
    <row r="1392">
      <c r="A1392" s="110"/>
      <c r="B1392" s="466"/>
      <c r="C1392" s="110"/>
      <c r="D1392" s="110"/>
      <c r="E1392" s="110"/>
      <c r="F1392" s="110"/>
      <c r="G1392" s="110"/>
      <c r="H1392" s="110"/>
      <c r="I1392" s="110"/>
      <c r="J1392" s="110"/>
      <c r="K1392" s="110"/>
      <c r="L1392" s="110"/>
      <c r="M1392" s="468"/>
      <c r="N1392" s="469"/>
      <c r="O1392" s="469"/>
      <c r="P1392" s="470"/>
      <c r="Q1392" s="471"/>
      <c r="R1392" s="471"/>
      <c r="S1392" s="116"/>
      <c r="T1392" s="116"/>
      <c r="U1392" s="116"/>
      <c r="V1392" s="110"/>
      <c r="W1392" s="110"/>
      <c r="X1392" s="110"/>
      <c r="Y1392" s="110"/>
      <c r="Z1392" s="110"/>
      <c r="AA1392" s="110"/>
      <c r="AB1392" s="110"/>
      <c r="AC1392" s="110"/>
      <c r="AD1392" s="110"/>
      <c r="AE1392" s="110"/>
      <c r="AF1392" s="110"/>
      <c r="AG1392" s="110"/>
    </row>
    <row r="1393">
      <c r="A1393" s="110"/>
      <c r="B1393" s="466"/>
      <c r="C1393" s="110"/>
      <c r="D1393" s="110"/>
      <c r="E1393" s="110"/>
      <c r="F1393" s="110"/>
      <c r="G1393" s="110"/>
      <c r="H1393" s="110"/>
      <c r="I1393" s="110"/>
      <c r="J1393" s="110"/>
      <c r="K1393" s="110"/>
      <c r="L1393" s="110"/>
      <c r="M1393" s="468"/>
      <c r="N1393" s="469"/>
      <c r="O1393" s="469"/>
      <c r="P1393" s="470"/>
      <c r="Q1393" s="471"/>
      <c r="R1393" s="471"/>
      <c r="S1393" s="116"/>
      <c r="T1393" s="116"/>
      <c r="U1393" s="116"/>
      <c r="V1393" s="110"/>
      <c r="W1393" s="110"/>
      <c r="X1393" s="110"/>
      <c r="Y1393" s="110"/>
      <c r="Z1393" s="110"/>
      <c r="AA1393" s="110"/>
      <c r="AB1393" s="110"/>
      <c r="AC1393" s="110"/>
      <c r="AD1393" s="110"/>
      <c r="AE1393" s="110"/>
      <c r="AF1393" s="110"/>
      <c r="AG1393" s="110"/>
    </row>
    <row r="1394">
      <c r="A1394" s="110"/>
      <c r="B1394" s="466"/>
      <c r="C1394" s="110"/>
      <c r="D1394" s="110"/>
      <c r="E1394" s="110"/>
      <c r="F1394" s="110"/>
      <c r="G1394" s="110"/>
      <c r="H1394" s="110"/>
      <c r="I1394" s="110"/>
      <c r="J1394" s="110"/>
      <c r="K1394" s="110"/>
      <c r="L1394" s="110"/>
      <c r="M1394" s="468"/>
      <c r="N1394" s="469"/>
      <c r="O1394" s="469"/>
      <c r="P1394" s="470"/>
      <c r="Q1394" s="471"/>
      <c r="R1394" s="471"/>
      <c r="S1394" s="116"/>
      <c r="T1394" s="116"/>
      <c r="U1394" s="116"/>
      <c r="V1394" s="110"/>
      <c r="W1394" s="110"/>
      <c r="X1394" s="110"/>
      <c r="Y1394" s="110"/>
      <c r="Z1394" s="110"/>
      <c r="AA1394" s="110"/>
      <c r="AB1394" s="110"/>
      <c r="AC1394" s="110"/>
      <c r="AD1394" s="110"/>
      <c r="AE1394" s="110"/>
      <c r="AF1394" s="110"/>
      <c r="AG1394" s="110"/>
    </row>
    <row r="1395">
      <c r="A1395" s="110"/>
      <c r="B1395" s="466"/>
      <c r="C1395" s="110"/>
      <c r="D1395" s="110"/>
      <c r="E1395" s="110"/>
      <c r="F1395" s="110"/>
      <c r="G1395" s="110"/>
      <c r="H1395" s="110"/>
      <c r="I1395" s="110"/>
      <c r="J1395" s="110"/>
      <c r="K1395" s="110"/>
      <c r="L1395" s="110"/>
      <c r="M1395" s="468"/>
      <c r="N1395" s="469"/>
      <c r="O1395" s="469"/>
      <c r="P1395" s="470"/>
      <c r="Q1395" s="471"/>
      <c r="R1395" s="471"/>
      <c r="S1395" s="116"/>
      <c r="T1395" s="116"/>
      <c r="U1395" s="116"/>
      <c r="V1395" s="110"/>
      <c r="W1395" s="110"/>
      <c r="X1395" s="110"/>
      <c r="Y1395" s="110"/>
      <c r="Z1395" s="110"/>
      <c r="AA1395" s="110"/>
      <c r="AB1395" s="110"/>
      <c r="AC1395" s="110"/>
      <c r="AD1395" s="110"/>
      <c r="AE1395" s="110"/>
      <c r="AF1395" s="110"/>
      <c r="AG1395" s="110"/>
    </row>
    <row r="1396">
      <c r="A1396" s="110"/>
      <c r="B1396" s="466"/>
      <c r="C1396" s="110"/>
      <c r="D1396" s="110"/>
      <c r="E1396" s="110"/>
      <c r="F1396" s="110"/>
      <c r="G1396" s="110"/>
      <c r="H1396" s="110"/>
      <c r="I1396" s="110"/>
      <c r="J1396" s="110"/>
      <c r="K1396" s="110"/>
      <c r="L1396" s="110"/>
      <c r="M1396" s="468"/>
      <c r="N1396" s="469"/>
      <c r="O1396" s="469"/>
      <c r="P1396" s="470"/>
      <c r="Q1396" s="471"/>
      <c r="R1396" s="471"/>
      <c r="S1396" s="116"/>
      <c r="T1396" s="116"/>
      <c r="U1396" s="116"/>
      <c r="V1396" s="110"/>
      <c r="W1396" s="110"/>
      <c r="X1396" s="110"/>
      <c r="Y1396" s="110"/>
      <c r="Z1396" s="110"/>
      <c r="AA1396" s="110"/>
      <c r="AB1396" s="110"/>
      <c r="AC1396" s="110"/>
      <c r="AD1396" s="110"/>
      <c r="AE1396" s="110"/>
      <c r="AF1396" s="110"/>
      <c r="AG1396" s="110"/>
    </row>
    <row r="1397">
      <c r="A1397" s="110"/>
      <c r="B1397" s="466"/>
      <c r="C1397" s="110"/>
      <c r="D1397" s="110"/>
      <c r="E1397" s="110"/>
      <c r="F1397" s="110"/>
      <c r="G1397" s="110"/>
      <c r="H1397" s="110"/>
      <c r="I1397" s="110"/>
      <c r="J1397" s="110"/>
      <c r="K1397" s="110"/>
      <c r="L1397" s="110"/>
      <c r="M1397" s="468"/>
      <c r="N1397" s="469"/>
      <c r="O1397" s="469"/>
      <c r="P1397" s="470"/>
      <c r="Q1397" s="471"/>
      <c r="R1397" s="471"/>
      <c r="S1397" s="116"/>
      <c r="T1397" s="116"/>
      <c r="U1397" s="116"/>
      <c r="V1397" s="110"/>
      <c r="W1397" s="110"/>
      <c r="X1397" s="110"/>
      <c r="Y1397" s="110"/>
      <c r="Z1397" s="110"/>
      <c r="AA1397" s="110"/>
      <c r="AB1397" s="110"/>
      <c r="AC1397" s="110"/>
      <c r="AD1397" s="110"/>
      <c r="AE1397" s="110"/>
      <c r="AF1397" s="110"/>
      <c r="AG1397" s="110"/>
    </row>
    <row r="1398">
      <c r="A1398" s="110"/>
      <c r="B1398" s="466"/>
      <c r="C1398" s="110"/>
      <c r="D1398" s="110"/>
      <c r="E1398" s="110"/>
      <c r="F1398" s="110"/>
      <c r="G1398" s="110"/>
      <c r="H1398" s="110"/>
      <c r="I1398" s="110"/>
      <c r="J1398" s="110"/>
      <c r="K1398" s="110"/>
      <c r="L1398" s="110"/>
      <c r="M1398" s="468"/>
      <c r="N1398" s="469"/>
      <c r="O1398" s="469"/>
      <c r="P1398" s="470"/>
      <c r="Q1398" s="471"/>
      <c r="R1398" s="471"/>
      <c r="S1398" s="116"/>
      <c r="T1398" s="116"/>
      <c r="U1398" s="116"/>
      <c r="V1398" s="110"/>
      <c r="W1398" s="110"/>
      <c r="X1398" s="110"/>
      <c r="Y1398" s="110"/>
      <c r="Z1398" s="110"/>
      <c r="AA1398" s="110"/>
      <c r="AB1398" s="110"/>
      <c r="AC1398" s="110"/>
      <c r="AD1398" s="110"/>
      <c r="AE1398" s="110"/>
      <c r="AF1398" s="110"/>
      <c r="AG1398" s="110"/>
    </row>
    <row r="1399">
      <c r="A1399" s="110"/>
      <c r="B1399" s="466"/>
      <c r="C1399" s="110"/>
      <c r="D1399" s="110"/>
      <c r="E1399" s="110"/>
      <c r="F1399" s="110"/>
      <c r="G1399" s="110"/>
      <c r="H1399" s="110"/>
      <c r="I1399" s="110"/>
      <c r="J1399" s="110"/>
      <c r="K1399" s="110"/>
      <c r="L1399" s="110"/>
      <c r="M1399" s="468"/>
      <c r="N1399" s="469"/>
      <c r="O1399" s="469"/>
      <c r="P1399" s="470"/>
      <c r="Q1399" s="471"/>
      <c r="R1399" s="471"/>
      <c r="S1399" s="116"/>
      <c r="T1399" s="116"/>
      <c r="U1399" s="116"/>
      <c r="V1399" s="110"/>
      <c r="W1399" s="110"/>
      <c r="X1399" s="110"/>
      <c r="Y1399" s="110"/>
      <c r="Z1399" s="110"/>
      <c r="AA1399" s="110"/>
      <c r="AB1399" s="110"/>
      <c r="AC1399" s="110"/>
      <c r="AD1399" s="110"/>
      <c r="AE1399" s="110"/>
      <c r="AF1399" s="110"/>
      <c r="AG1399" s="110"/>
    </row>
    <row r="1400">
      <c r="A1400" s="110"/>
      <c r="B1400" s="466"/>
      <c r="C1400" s="110"/>
      <c r="D1400" s="110"/>
      <c r="E1400" s="110"/>
      <c r="F1400" s="110"/>
      <c r="G1400" s="110"/>
      <c r="H1400" s="110"/>
      <c r="I1400" s="110"/>
      <c r="J1400" s="110"/>
      <c r="K1400" s="110"/>
      <c r="L1400" s="110"/>
      <c r="M1400" s="468"/>
      <c r="N1400" s="469"/>
      <c r="O1400" s="469"/>
      <c r="P1400" s="470"/>
      <c r="Q1400" s="471"/>
      <c r="R1400" s="471"/>
      <c r="S1400" s="116"/>
      <c r="T1400" s="116"/>
      <c r="U1400" s="116"/>
      <c r="V1400" s="110"/>
      <c r="W1400" s="110"/>
      <c r="X1400" s="110"/>
      <c r="Y1400" s="110"/>
      <c r="Z1400" s="110"/>
      <c r="AA1400" s="110"/>
      <c r="AB1400" s="110"/>
      <c r="AC1400" s="110"/>
      <c r="AD1400" s="110"/>
      <c r="AE1400" s="110"/>
      <c r="AF1400" s="110"/>
      <c r="AG1400" s="110"/>
    </row>
    <row r="1401">
      <c r="A1401" s="110"/>
      <c r="B1401" s="466"/>
      <c r="C1401" s="110"/>
      <c r="D1401" s="110"/>
      <c r="E1401" s="110"/>
      <c r="F1401" s="110"/>
      <c r="G1401" s="110"/>
      <c r="H1401" s="110"/>
      <c r="I1401" s="110"/>
      <c r="J1401" s="110"/>
      <c r="K1401" s="110"/>
      <c r="L1401" s="110"/>
      <c r="M1401" s="468"/>
      <c r="N1401" s="469"/>
      <c r="O1401" s="469"/>
      <c r="P1401" s="470"/>
      <c r="Q1401" s="471"/>
      <c r="R1401" s="471"/>
      <c r="S1401" s="116"/>
      <c r="T1401" s="116"/>
      <c r="U1401" s="116"/>
      <c r="V1401" s="110"/>
      <c r="W1401" s="110"/>
      <c r="X1401" s="110"/>
      <c r="Y1401" s="110"/>
      <c r="Z1401" s="110"/>
      <c r="AA1401" s="110"/>
      <c r="AB1401" s="110"/>
      <c r="AC1401" s="110"/>
      <c r="AD1401" s="110"/>
      <c r="AE1401" s="110"/>
      <c r="AF1401" s="110"/>
      <c r="AG1401" s="110"/>
    </row>
    <row r="1402">
      <c r="A1402" s="110"/>
      <c r="B1402" s="466"/>
      <c r="C1402" s="110"/>
      <c r="D1402" s="110"/>
      <c r="E1402" s="110"/>
      <c r="F1402" s="110"/>
      <c r="G1402" s="110"/>
      <c r="H1402" s="110"/>
      <c r="I1402" s="110"/>
      <c r="J1402" s="110"/>
      <c r="K1402" s="110"/>
      <c r="L1402" s="110"/>
      <c r="M1402" s="468"/>
      <c r="N1402" s="469"/>
      <c r="O1402" s="469"/>
      <c r="P1402" s="470"/>
      <c r="Q1402" s="471"/>
      <c r="R1402" s="471"/>
      <c r="S1402" s="116"/>
      <c r="T1402" s="116"/>
      <c r="U1402" s="116"/>
      <c r="V1402" s="110"/>
      <c r="W1402" s="110"/>
      <c r="X1402" s="110"/>
      <c r="Y1402" s="110"/>
      <c r="Z1402" s="110"/>
      <c r="AA1402" s="110"/>
      <c r="AB1402" s="110"/>
      <c r="AC1402" s="110"/>
      <c r="AD1402" s="110"/>
      <c r="AE1402" s="110"/>
      <c r="AF1402" s="110"/>
      <c r="AG1402" s="110"/>
    </row>
    <row r="1403">
      <c r="A1403" s="110"/>
      <c r="B1403" s="466"/>
      <c r="C1403" s="110"/>
      <c r="D1403" s="110"/>
      <c r="E1403" s="110"/>
      <c r="F1403" s="110"/>
      <c r="G1403" s="110"/>
      <c r="H1403" s="110"/>
      <c r="I1403" s="110"/>
      <c r="J1403" s="110"/>
      <c r="K1403" s="110"/>
      <c r="L1403" s="110"/>
      <c r="M1403" s="468"/>
      <c r="N1403" s="469"/>
      <c r="O1403" s="469"/>
      <c r="P1403" s="470"/>
      <c r="Q1403" s="471"/>
      <c r="R1403" s="471"/>
      <c r="S1403" s="116"/>
      <c r="T1403" s="116"/>
      <c r="U1403" s="116"/>
      <c r="V1403" s="110"/>
      <c r="W1403" s="110"/>
      <c r="X1403" s="110"/>
      <c r="Y1403" s="110"/>
      <c r="Z1403" s="110"/>
      <c r="AA1403" s="110"/>
      <c r="AB1403" s="110"/>
      <c r="AC1403" s="110"/>
      <c r="AD1403" s="110"/>
      <c r="AE1403" s="110"/>
      <c r="AF1403" s="110"/>
      <c r="AG1403" s="110"/>
    </row>
    <row r="1404">
      <c r="A1404" s="110"/>
      <c r="B1404" s="466"/>
      <c r="C1404" s="110"/>
      <c r="D1404" s="110"/>
      <c r="E1404" s="110"/>
      <c r="F1404" s="110"/>
      <c r="G1404" s="110"/>
      <c r="H1404" s="110"/>
      <c r="I1404" s="110"/>
      <c r="J1404" s="110"/>
      <c r="K1404" s="110"/>
      <c r="L1404" s="110"/>
      <c r="M1404" s="468"/>
      <c r="N1404" s="469"/>
      <c r="O1404" s="469"/>
      <c r="P1404" s="470"/>
      <c r="Q1404" s="471"/>
      <c r="R1404" s="471"/>
      <c r="S1404" s="116"/>
      <c r="T1404" s="116"/>
      <c r="U1404" s="116"/>
      <c r="V1404" s="110"/>
      <c r="W1404" s="110"/>
      <c r="X1404" s="110"/>
      <c r="Y1404" s="110"/>
      <c r="Z1404" s="110"/>
      <c r="AA1404" s="110"/>
      <c r="AB1404" s="110"/>
      <c r="AC1404" s="110"/>
      <c r="AD1404" s="110"/>
      <c r="AE1404" s="110"/>
      <c r="AF1404" s="110"/>
      <c r="AG1404" s="110"/>
    </row>
    <row r="1405">
      <c r="A1405" s="110"/>
      <c r="B1405" s="466"/>
      <c r="C1405" s="110"/>
      <c r="D1405" s="110"/>
      <c r="E1405" s="110"/>
      <c r="F1405" s="110"/>
      <c r="G1405" s="110"/>
      <c r="H1405" s="110"/>
      <c r="I1405" s="110"/>
      <c r="J1405" s="110"/>
      <c r="K1405" s="110"/>
      <c r="L1405" s="110"/>
      <c r="M1405" s="468"/>
      <c r="N1405" s="469"/>
      <c r="O1405" s="469"/>
      <c r="P1405" s="470"/>
      <c r="Q1405" s="471"/>
      <c r="R1405" s="471"/>
      <c r="S1405" s="116"/>
      <c r="T1405" s="116"/>
      <c r="U1405" s="116"/>
      <c r="V1405" s="110"/>
      <c r="W1405" s="110"/>
      <c r="X1405" s="110"/>
      <c r="Y1405" s="110"/>
      <c r="Z1405" s="110"/>
      <c r="AA1405" s="110"/>
      <c r="AB1405" s="110"/>
      <c r="AC1405" s="110"/>
      <c r="AD1405" s="110"/>
      <c r="AE1405" s="110"/>
      <c r="AF1405" s="110"/>
      <c r="AG1405" s="110"/>
    </row>
    <row r="1406">
      <c r="A1406" s="110"/>
      <c r="B1406" s="466"/>
      <c r="C1406" s="110"/>
      <c r="D1406" s="110"/>
      <c r="E1406" s="110"/>
      <c r="F1406" s="110"/>
      <c r="G1406" s="110"/>
      <c r="H1406" s="110"/>
      <c r="I1406" s="110"/>
      <c r="J1406" s="110"/>
      <c r="K1406" s="110"/>
      <c r="L1406" s="110"/>
      <c r="M1406" s="468"/>
      <c r="N1406" s="469"/>
      <c r="O1406" s="469"/>
      <c r="P1406" s="470"/>
      <c r="Q1406" s="471"/>
      <c r="R1406" s="471"/>
      <c r="S1406" s="116"/>
      <c r="T1406" s="116"/>
      <c r="U1406" s="116"/>
      <c r="V1406" s="110"/>
      <c r="W1406" s="110"/>
      <c r="X1406" s="110"/>
      <c r="Y1406" s="110"/>
      <c r="Z1406" s="110"/>
      <c r="AA1406" s="110"/>
      <c r="AB1406" s="110"/>
      <c r="AC1406" s="110"/>
      <c r="AD1406" s="110"/>
      <c r="AE1406" s="110"/>
      <c r="AF1406" s="110"/>
      <c r="AG1406" s="110"/>
    </row>
    <row r="1407">
      <c r="A1407" s="110"/>
      <c r="B1407" s="466"/>
      <c r="C1407" s="110"/>
      <c r="D1407" s="110"/>
      <c r="E1407" s="110"/>
      <c r="F1407" s="110"/>
      <c r="G1407" s="110"/>
      <c r="H1407" s="110"/>
      <c r="I1407" s="110"/>
      <c r="J1407" s="110"/>
      <c r="K1407" s="110"/>
      <c r="L1407" s="110"/>
      <c r="M1407" s="468"/>
      <c r="N1407" s="469"/>
      <c r="O1407" s="469"/>
      <c r="P1407" s="470"/>
      <c r="Q1407" s="471"/>
      <c r="R1407" s="471"/>
      <c r="S1407" s="116"/>
      <c r="T1407" s="116"/>
      <c r="U1407" s="116"/>
      <c r="V1407" s="110"/>
      <c r="W1407" s="110"/>
      <c r="X1407" s="110"/>
      <c r="Y1407" s="110"/>
      <c r="Z1407" s="110"/>
      <c r="AA1407" s="110"/>
      <c r="AB1407" s="110"/>
      <c r="AC1407" s="110"/>
      <c r="AD1407" s="110"/>
      <c r="AE1407" s="110"/>
      <c r="AF1407" s="110"/>
      <c r="AG1407" s="110"/>
    </row>
    <row r="1408">
      <c r="A1408" s="110"/>
      <c r="B1408" s="466"/>
      <c r="C1408" s="110"/>
      <c r="D1408" s="110"/>
      <c r="E1408" s="110"/>
      <c r="F1408" s="110"/>
      <c r="G1408" s="110"/>
      <c r="H1408" s="110"/>
      <c r="I1408" s="110"/>
      <c r="J1408" s="110"/>
      <c r="K1408" s="110"/>
      <c r="L1408" s="110"/>
      <c r="M1408" s="468"/>
      <c r="N1408" s="469"/>
      <c r="O1408" s="469"/>
      <c r="P1408" s="470"/>
      <c r="Q1408" s="471"/>
      <c r="R1408" s="471"/>
      <c r="S1408" s="116"/>
      <c r="T1408" s="116"/>
      <c r="U1408" s="116"/>
      <c r="V1408" s="110"/>
      <c r="W1408" s="110"/>
      <c r="X1408" s="110"/>
      <c r="Y1408" s="110"/>
      <c r="Z1408" s="110"/>
      <c r="AA1408" s="110"/>
      <c r="AB1408" s="110"/>
      <c r="AC1408" s="110"/>
      <c r="AD1408" s="110"/>
      <c r="AE1408" s="110"/>
      <c r="AF1408" s="110"/>
      <c r="AG1408" s="110"/>
    </row>
    <row r="1409">
      <c r="A1409" s="110"/>
      <c r="B1409" s="466"/>
      <c r="C1409" s="110"/>
      <c r="D1409" s="110"/>
      <c r="E1409" s="110"/>
      <c r="F1409" s="110"/>
      <c r="G1409" s="110"/>
      <c r="H1409" s="110"/>
      <c r="I1409" s="110"/>
      <c r="J1409" s="110"/>
      <c r="K1409" s="110"/>
      <c r="L1409" s="110"/>
      <c r="M1409" s="468"/>
      <c r="N1409" s="469"/>
      <c r="O1409" s="469"/>
      <c r="P1409" s="470"/>
      <c r="Q1409" s="471"/>
      <c r="R1409" s="471"/>
      <c r="S1409" s="116"/>
      <c r="T1409" s="116"/>
      <c r="U1409" s="116"/>
      <c r="V1409" s="110"/>
      <c r="W1409" s="110"/>
      <c r="X1409" s="110"/>
      <c r="Y1409" s="110"/>
      <c r="Z1409" s="110"/>
      <c r="AA1409" s="110"/>
      <c r="AB1409" s="110"/>
      <c r="AC1409" s="110"/>
      <c r="AD1409" s="110"/>
      <c r="AE1409" s="110"/>
      <c r="AF1409" s="110"/>
      <c r="AG1409" s="110"/>
    </row>
    <row r="1410">
      <c r="A1410" s="110"/>
      <c r="B1410" s="466"/>
      <c r="C1410" s="110"/>
      <c r="D1410" s="110"/>
      <c r="E1410" s="110"/>
      <c r="F1410" s="110"/>
      <c r="G1410" s="110"/>
      <c r="H1410" s="110"/>
      <c r="I1410" s="110"/>
      <c r="J1410" s="110"/>
      <c r="K1410" s="110"/>
      <c r="L1410" s="110"/>
      <c r="M1410" s="468"/>
      <c r="N1410" s="469"/>
      <c r="O1410" s="469"/>
      <c r="P1410" s="470"/>
      <c r="Q1410" s="471"/>
      <c r="R1410" s="471"/>
      <c r="S1410" s="116"/>
      <c r="T1410" s="116"/>
      <c r="U1410" s="116"/>
      <c r="V1410" s="110"/>
      <c r="W1410" s="110"/>
      <c r="X1410" s="110"/>
      <c r="Y1410" s="110"/>
      <c r="Z1410" s="110"/>
      <c r="AA1410" s="110"/>
      <c r="AB1410" s="110"/>
      <c r="AC1410" s="110"/>
      <c r="AD1410" s="110"/>
      <c r="AE1410" s="110"/>
      <c r="AF1410" s="110"/>
      <c r="AG1410" s="110"/>
    </row>
    <row r="1411">
      <c r="A1411" s="110"/>
      <c r="B1411" s="466"/>
      <c r="C1411" s="110"/>
      <c r="D1411" s="110"/>
      <c r="E1411" s="110"/>
      <c r="F1411" s="110"/>
      <c r="G1411" s="110"/>
      <c r="H1411" s="110"/>
      <c r="I1411" s="110"/>
      <c r="J1411" s="110"/>
      <c r="K1411" s="110"/>
      <c r="L1411" s="110"/>
      <c r="M1411" s="468"/>
      <c r="N1411" s="469"/>
      <c r="O1411" s="469"/>
      <c r="P1411" s="470"/>
      <c r="Q1411" s="471"/>
      <c r="R1411" s="471"/>
      <c r="S1411" s="116"/>
      <c r="T1411" s="116"/>
      <c r="U1411" s="116"/>
      <c r="V1411" s="110"/>
      <c r="W1411" s="110"/>
      <c r="X1411" s="110"/>
      <c r="Y1411" s="110"/>
      <c r="Z1411" s="110"/>
      <c r="AA1411" s="110"/>
      <c r="AB1411" s="110"/>
      <c r="AC1411" s="110"/>
      <c r="AD1411" s="110"/>
      <c r="AE1411" s="110"/>
      <c r="AF1411" s="110"/>
      <c r="AG1411" s="110"/>
    </row>
    <row r="1412">
      <c r="A1412" s="110"/>
      <c r="B1412" s="466"/>
      <c r="C1412" s="110"/>
      <c r="D1412" s="110"/>
      <c r="E1412" s="110"/>
      <c r="F1412" s="110"/>
      <c r="G1412" s="110"/>
      <c r="H1412" s="110"/>
      <c r="I1412" s="110"/>
      <c r="J1412" s="110"/>
      <c r="K1412" s="110"/>
      <c r="L1412" s="110"/>
      <c r="M1412" s="468"/>
      <c r="N1412" s="469"/>
      <c r="O1412" s="469"/>
      <c r="P1412" s="470"/>
      <c r="Q1412" s="471"/>
      <c r="R1412" s="471"/>
      <c r="S1412" s="116"/>
      <c r="T1412" s="116"/>
      <c r="U1412" s="116"/>
      <c r="V1412" s="110"/>
      <c r="W1412" s="110"/>
      <c r="X1412" s="110"/>
      <c r="Y1412" s="110"/>
      <c r="Z1412" s="110"/>
      <c r="AA1412" s="110"/>
      <c r="AB1412" s="110"/>
      <c r="AC1412" s="110"/>
      <c r="AD1412" s="110"/>
      <c r="AE1412" s="110"/>
      <c r="AF1412" s="110"/>
      <c r="AG1412" s="110"/>
    </row>
    <row r="1413">
      <c r="A1413" s="110"/>
      <c r="B1413" s="466"/>
      <c r="C1413" s="110"/>
      <c r="D1413" s="110"/>
      <c r="E1413" s="110"/>
      <c r="F1413" s="110"/>
      <c r="G1413" s="110"/>
      <c r="H1413" s="110"/>
      <c r="I1413" s="110"/>
      <c r="J1413" s="110"/>
      <c r="K1413" s="110"/>
      <c r="L1413" s="110"/>
      <c r="M1413" s="468"/>
      <c r="N1413" s="469"/>
      <c r="O1413" s="469"/>
      <c r="P1413" s="470"/>
      <c r="Q1413" s="471"/>
      <c r="R1413" s="471"/>
      <c r="S1413" s="116"/>
      <c r="T1413" s="116"/>
      <c r="U1413" s="116"/>
      <c r="V1413" s="110"/>
      <c r="W1413" s="110"/>
      <c r="X1413" s="110"/>
      <c r="Y1413" s="110"/>
      <c r="Z1413" s="110"/>
      <c r="AA1413" s="110"/>
      <c r="AB1413" s="110"/>
      <c r="AC1413" s="110"/>
      <c r="AD1413" s="110"/>
      <c r="AE1413" s="110"/>
      <c r="AF1413" s="110"/>
      <c r="AG1413" s="110"/>
    </row>
    <row r="1414">
      <c r="A1414" s="110"/>
      <c r="B1414" s="466"/>
      <c r="C1414" s="110"/>
      <c r="D1414" s="110"/>
      <c r="E1414" s="110"/>
      <c r="F1414" s="110"/>
      <c r="G1414" s="110"/>
      <c r="H1414" s="110"/>
      <c r="I1414" s="110"/>
      <c r="J1414" s="110"/>
      <c r="K1414" s="110"/>
      <c r="L1414" s="110"/>
      <c r="M1414" s="468"/>
      <c r="N1414" s="469"/>
      <c r="O1414" s="469"/>
      <c r="P1414" s="470"/>
      <c r="Q1414" s="471"/>
      <c r="R1414" s="471"/>
      <c r="S1414" s="116"/>
      <c r="T1414" s="116"/>
      <c r="U1414" s="116"/>
      <c r="V1414" s="110"/>
      <c r="W1414" s="110"/>
      <c r="X1414" s="110"/>
      <c r="Y1414" s="110"/>
      <c r="Z1414" s="110"/>
      <c r="AA1414" s="110"/>
      <c r="AB1414" s="110"/>
      <c r="AC1414" s="110"/>
      <c r="AD1414" s="110"/>
      <c r="AE1414" s="110"/>
      <c r="AF1414" s="110"/>
      <c r="AG1414" s="110"/>
    </row>
    <row r="1415">
      <c r="A1415" s="110"/>
      <c r="B1415" s="466"/>
      <c r="C1415" s="110"/>
      <c r="D1415" s="110"/>
      <c r="E1415" s="110"/>
      <c r="F1415" s="110"/>
      <c r="G1415" s="110"/>
      <c r="H1415" s="110"/>
      <c r="I1415" s="110"/>
      <c r="J1415" s="110"/>
      <c r="K1415" s="110"/>
      <c r="L1415" s="110"/>
      <c r="M1415" s="468"/>
      <c r="N1415" s="469"/>
      <c r="O1415" s="469"/>
      <c r="P1415" s="470"/>
      <c r="Q1415" s="471"/>
      <c r="R1415" s="471"/>
      <c r="S1415" s="116"/>
      <c r="T1415" s="116"/>
      <c r="U1415" s="116"/>
      <c r="V1415" s="110"/>
      <c r="W1415" s="110"/>
      <c r="X1415" s="110"/>
      <c r="Y1415" s="110"/>
      <c r="Z1415" s="110"/>
      <c r="AA1415" s="110"/>
      <c r="AB1415" s="110"/>
      <c r="AC1415" s="110"/>
      <c r="AD1415" s="110"/>
      <c r="AE1415" s="110"/>
      <c r="AF1415" s="110"/>
      <c r="AG1415" s="110"/>
    </row>
    <row r="1416">
      <c r="A1416" s="110"/>
      <c r="B1416" s="466"/>
      <c r="C1416" s="110"/>
      <c r="D1416" s="110"/>
      <c r="E1416" s="110"/>
      <c r="F1416" s="110"/>
      <c r="G1416" s="110"/>
      <c r="H1416" s="110"/>
      <c r="I1416" s="110"/>
      <c r="J1416" s="110"/>
      <c r="K1416" s="110"/>
      <c r="L1416" s="110"/>
      <c r="M1416" s="468"/>
      <c r="N1416" s="469"/>
      <c r="O1416" s="469"/>
      <c r="P1416" s="470"/>
      <c r="Q1416" s="471"/>
      <c r="R1416" s="471"/>
      <c r="S1416" s="116"/>
      <c r="T1416" s="116"/>
      <c r="U1416" s="116"/>
      <c r="V1416" s="110"/>
      <c r="W1416" s="110"/>
      <c r="X1416" s="110"/>
      <c r="Y1416" s="110"/>
      <c r="Z1416" s="110"/>
      <c r="AA1416" s="110"/>
      <c r="AB1416" s="110"/>
      <c r="AC1416" s="110"/>
      <c r="AD1416" s="110"/>
      <c r="AE1416" s="110"/>
      <c r="AF1416" s="110"/>
      <c r="AG1416" s="110"/>
    </row>
    <row r="1417">
      <c r="A1417" s="110"/>
      <c r="B1417" s="466"/>
      <c r="C1417" s="110"/>
      <c r="D1417" s="110"/>
      <c r="E1417" s="110"/>
      <c r="F1417" s="110"/>
      <c r="G1417" s="110"/>
      <c r="H1417" s="110"/>
      <c r="I1417" s="110"/>
      <c r="J1417" s="110"/>
      <c r="K1417" s="110"/>
      <c r="L1417" s="110"/>
      <c r="M1417" s="468"/>
      <c r="N1417" s="469"/>
      <c r="O1417" s="469"/>
      <c r="P1417" s="470"/>
      <c r="Q1417" s="471"/>
      <c r="R1417" s="471"/>
      <c r="S1417" s="116"/>
      <c r="T1417" s="116"/>
      <c r="U1417" s="116"/>
      <c r="V1417" s="110"/>
      <c r="W1417" s="110"/>
      <c r="X1417" s="110"/>
      <c r="Y1417" s="110"/>
      <c r="Z1417" s="110"/>
      <c r="AA1417" s="110"/>
      <c r="AB1417" s="110"/>
      <c r="AC1417" s="110"/>
      <c r="AD1417" s="110"/>
      <c r="AE1417" s="110"/>
      <c r="AF1417" s="110"/>
      <c r="AG1417" s="110"/>
    </row>
    <row r="1418">
      <c r="A1418" s="110"/>
      <c r="B1418" s="466"/>
      <c r="C1418" s="110"/>
      <c r="D1418" s="110"/>
      <c r="E1418" s="110"/>
      <c r="F1418" s="110"/>
      <c r="G1418" s="110"/>
      <c r="H1418" s="110"/>
      <c r="I1418" s="110"/>
      <c r="J1418" s="110"/>
      <c r="K1418" s="110"/>
      <c r="L1418" s="110"/>
      <c r="M1418" s="468"/>
      <c r="N1418" s="469"/>
      <c r="O1418" s="469"/>
      <c r="P1418" s="470"/>
      <c r="Q1418" s="471"/>
      <c r="R1418" s="471"/>
      <c r="S1418" s="116"/>
      <c r="T1418" s="116"/>
      <c r="U1418" s="116"/>
      <c r="V1418" s="110"/>
      <c r="W1418" s="110"/>
      <c r="X1418" s="110"/>
      <c r="Y1418" s="110"/>
      <c r="Z1418" s="110"/>
      <c r="AA1418" s="110"/>
      <c r="AB1418" s="110"/>
      <c r="AC1418" s="110"/>
      <c r="AD1418" s="110"/>
      <c r="AE1418" s="110"/>
      <c r="AF1418" s="110"/>
      <c r="AG1418" s="110"/>
    </row>
    <row r="1419">
      <c r="A1419" s="110"/>
      <c r="B1419" s="466"/>
      <c r="C1419" s="110"/>
      <c r="D1419" s="110"/>
      <c r="E1419" s="110"/>
      <c r="F1419" s="110"/>
      <c r="G1419" s="110"/>
      <c r="H1419" s="110"/>
      <c r="I1419" s="110"/>
      <c r="J1419" s="110"/>
      <c r="K1419" s="110"/>
      <c r="L1419" s="110"/>
      <c r="M1419" s="468"/>
      <c r="N1419" s="469"/>
      <c r="O1419" s="469"/>
      <c r="P1419" s="470"/>
      <c r="Q1419" s="471"/>
      <c r="R1419" s="471"/>
      <c r="S1419" s="116"/>
      <c r="T1419" s="116"/>
      <c r="U1419" s="116"/>
      <c r="V1419" s="110"/>
      <c r="W1419" s="110"/>
      <c r="X1419" s="110"/>
      <c r="Y1419" s="110"/>
      <c r="Z1419" s="110"/>
      <c r="AA1419" s="110"/>
      <c r="AB1419" s="110"/>
      <c r="AC1419" s="110"/>
      <c r="AD1419" s="110"/>
      <c r="AE1419" s="110"/>
      <c r="AF1419" s="110"/>
      <c r="AG1419" s="110"/>
    </row>
    <row r="1420">
      <c r="A1420" s="110"/>
      <c r="B1420" s="466"/>
      <c r="C1420" s="110"/>
      <c r="D1420" s="110"/>
      <c r="E1420" s="110"/>
      <c r="F1420" s="110"/>
      <c r="G1420" s="110"/>
      <c r="H1420" s="110"/>
      <c r="I1420" s="110"/>
      <c r="J1420" s="110"/>
      <c r="K1420" s="110"/>
      <c r="L1420" s="110"/>
      <c r="M1420" s="468"/>
      <c r="N1420" s="469"/>
      <c r="O1420" s="469"/>
      <c r="P1420" s="470"/>
      <c r="Q1420" s="471"/>
      <c r="R1420" s="471"/>
      <c r="S1420" s="116"/>
      <c r="T1420" s="116"/>
      <c r="U1420" s="116"/>
      <c r="V1420" s="110"/>
      <c r="W1420" s="110"/>
      <c r="X1420" s="110"/>
      <c r="Y1420" s="110"/>
      <c r="Z1420" s="110"/>
      <c r="AA1420" s="110"/>
      <c r="AB1420" s="110"/>
      <c r="AC1420" s="110"/>
      <c r="AD1420" s="110"/>
      <c r="AE1420" s="110"/>
      <c r="AF1420" s="110"/>
      <c r="AG1420" s="110"/>
    </row>
    <row r="1421">
      <c r="A1421" s="110"/>
      <c r="B1421" s="466"/>
      <c r="C1421" s="110"/>
      <c r="D1421" s="110"/>
      <c r="E1421" s="110"/>
      <c r="F1421" s="110"/>
      <c r="G1421" s="110"/>
      <c r="H1421" s="110"/>
      <c r="I1421" s="110"/>
      <c r="J1421" s="110"/>
      <c r="K1421" s="110"/>
      <c r="L1421" s="110"/>
      <c r="M1421" s="468"/>
      <c r="N1421" s="469"/>
      <c r="O1421" s="469"/>
      <c r="P1421" s="470"/>
      <c r="Q1421" s="471"/>
      <c r="R1421" s="471"/>
      <c r="S1421" s="116"/>
      <c r="T1421" s="116"/>
      <c r="U1421" s="116"/>
      <c r="V1421" s="110"/>
      <c r="W1421" s="110"/>
      <c r="X1421" s="110"/>
      <c r="Y1421" s="110"/>
      <c r="Z1421" s="110"/>
      <c r="AA1421" s="110"/>
      <c r="AB1421" s="110"/>
      <c r="AC1421" s="110"/>
      <c r="AD1421" s="110"/>
      <c r="AE1421" s="110"/>
      <c r="AF1421" s="110"/>
      <c r="AG1421" s="110"/>
    </row>
    <row r="1422">
      <c r="A1422" s="110"/>
      <c r="B1422" s="466"/>
      <c r="C1422" s="110"/>
      <c r="D1422" s="110"/>
      <c r="E1422" s="110"/>
      <c r="F1422" s="110"/>
      <c r="G1422" s="110"/>
      <c r="H1422" s="110"/>
      <c r="I1422" s="110"/>
      <c r="J1422" s="110"/>
      <c r="K1422" s="110"/>
      <c r="L1422" s="110"/>
      <c r="M1422" s="468"/>
      <c r="N1422" s="469"/>
      <c r="O1422" s="469"/>
      <c r="P1422" s="470"/>
      <c r="Q1422" s="471"/>
      <c r="R1422" s="471"/>
      <c r="S1422" s="116"/>
      <c r="T1422" s="116"/>
      <c r="U1422" s="116"/>
      <c r="V1422" s="110"/>
      <c r="W1422" s="110"/>
      <c r="X1422" s="110"/>
      <c r="Y1422" s="110"/>
      <c r="Z1422" s="110"/>
      <c r="AA1422" s="110"/>
      <c r="AB1422" s="110"/>
      <c r="AC1422" s="110"/>
      <c r="AD1422" s="110"/>
      <c r="AE1422" s="110"/>
      <c r="AF1422" s="110"/>
      <c r="AG1422" s="110"/>
    </row>
    <row r="1423">
      <c r="A1423" s="110"/>
      <c r="B1423" s="466"/>
      <c r="C1423" s="110"/>
      <c r="D1423" s="110"/>
      <c r="E1423" s="110"/>
      <c r="F1423" s="110"/>
      <c r="G1423" s="110"/>
      <c r="H1423" s="110"/>
      <c r="I1423" s="110"/>
      <c r="J1423" s="110"/>
      <c r="K1423" s="110"/>
      <c r="L1423" s="110"/>
      <c r="M1423" s="468"/>
      <c r="N1423" s="469"/>
      <c r="O1423" s="469"/>
      <c r="P1423" s="470"/>
      <c r="Q1423" s="471"/>
      <c r="R1423" s="471"/>
      <c r="S1423" s="116"/>
      <c r="T1423" s="116"/>
      <c r="U1423" s="116"/>
      <c r="V1423" s="110"/>
      <c r="W1423" s="110"/>
      <c r="X1423" s="110"/>
      <c r="Y1423" s="110"/>
      <c r="Z1423" s="110"/>
      <c r="AA1423" s="110"/>
      <c r="AB1423" s="110"/>
      <c r="AC1423" s="110"/>
      <c r="AD1423" s="110"/>
      <c r="AE1423" s="110"/>
      <c r="AF1423" s="110"/>
      <c r="AG1423" s="110"/>
    </row>
    <row r="1424">
      <c r="A1424" s="110"/>
      <c r="B1424" s="466"/>
      <c r="C1424" s="110"/>
      <c r="D1424" s="110"/>
      <c r="E1424" s="110"/>
      <c r="F1424" s="110"/>
      <c r="G1424" s="110"/>
      <c r="H1424" s="110"/>
      <c r="I1424" s="110"/>
      <c r="J1424" s="110"/>
      <c r="K1424" s="110"/>
      <c r="L1424" s="110"/>
      <c r="M1424" s="468"/>
      <c r="N1424" s="469"/>
      <c r="O1424" s="469"/>
      <c r="P1424" s="470"/>
      <c r="Q1424" s="471"/>
      <c r="R1424" s="471"/>
      <c r="S1424" s="116"/>
      <c r="T1424" s="116"/>
      <c r="U1424" s="116"/>
      <c r="V1424" s="110"/>
      <c r="W1424" s="110"/>
      <c r="X1424" s="110"/>
      <c r="Y1424" s="110"/>
      <c r="Z1424" s="110"/>
      <c r="AA1424" s="110"/>
      <c r="AB1424" s="110"/>
      <c r="AC1424" s="110"/>
      <c r="AD1424" s="110"/>
      <c r="AE1424" s="110"/>
      <c r="AF1424" s="110"/>
      <c r="AG1424" s="110"/>
    </row>
    <row r="1425">
      <c r="A1425" s="110"/>
      <c r="B1425" s="466"/>
      <c r="C1425" s="110"/>
      <c r="D1425" s="110"/>
      <c r="E1425" s="110"/>
      <c r="F1425" s="110"/>
      <c r="G1425" s="110"/>
      <c r="H1425" s="110"/>
      <c r="I1425" s="110"/>
      <c r="J1425" s="110"/>
      <c r="K1425" s="110"/>
      <c r="L1425" s="110"/>
      <c r="M1425" s="468"/>
      <c r="N1425" s="469"/>
      <c r="O1425" s="469"/>
      <c r="P1425" s="470"/>
      <c r="Q1425" s="471"/>
      <c r="R1425" s="471"/>
      <c r="S1425" s="116"/>
      <c r="T1425" s="116"/>
      <c r="U1425" s="116"/>
      <c r="V1425" s="110"/>
      <c r="W1425" s="110"/>
      <c r="X1425" s="110"/>
      <c r="Y1425" s="110"/>
      <c r="Z1425" s="110"/>
      <c r="AA1425" s="110"/>
      <c r="AB1425" s="110"/>
      <c r="AC1425" s="110"/>
      <c r="AD1425" s="110"/>
      <c r="AE1425" s="110"/>
      <c r="AF1425" s="110"/>
      <c r="AG1425" s="110"/>
    </row>
    <row r="1426">
      <c r="A1426" s="110"/>
      <c r="B1426" s="466"/>
      <c r="C1426" s="110"/>
      <c r="D1426" s="110"/>
      <c r="E1426" s="110"/>
      <c r="F1426" s="110"/>
      <c r="G1426" s="110"/>
      <c r="H1426" s="110"/>
      <c r="I1426" s="110"/>
      <c r="J1426" s="110"/>
      <c r="K1426" s="110"/>
      <c r="L1426" s="110"/>
      <c r="M1426" s="468"/>
      <c r="N1426" s="469"/>
      <c r="O1426" s="469"/>
      <c r="P1426" s="470"/>
      <c r="Q1426" s="471"/>
      <c r="R1426" s="471"/>
      <c r="S1426" s="116"/>
      <c r="T1426" s="116"/>
      <c r="U1426" s="116"/>
      <c r="V1426" s="110"/>
      <c r="W1426" s="110"/>
      <c r="X1426" s="110"/>
      <c r="Y1426" s="110"/>
      <c r="Z1426" s="110"/>
      <c r="AA1426" s="110"/>
      <c r="AB1426" s="110"/>
      <c r="AC1426" s="110"/>
      <c r="AD1426" s="110"/>
      <c r="AE1426" s="110"/>
      <c r="AF1426" s="110"/>
      <c r="AG1426" s="110"/>
    </row>
    <row r="1427">
      <c r="A1427" s="110"/>
      <c r="B1427" s="466"/>
      <c r="C1427" s="110"/>
      <c r="D1427" s="110"/>
      <c r="E1427" s="110"/>
      <c r="F1427" s="110"/>
      <c r="G1427" s="110"/>
      <c r="H1427" s="110"/>
      <c r="I1427" s="110"/>
      <c r="J1427" s="110"/>
      <c r="K1427" s="110"/>
      <c r="L1427" s="110"/>
      <c r="M1427" s="468"/>
      <c r="N1427" s="469"/>
      <c r="O1427" s="469"/>
      <c r="P1427" s="470"/>
      <c r="Q1427" s="471"/>
      <c r="R1427" s="471"/>
      <c r="S1427" s="116"/>
      <c r="T1427" s="116"/>
      <c r="U1427" s="116"/>
      <c r="V1427" s="110"/>
      <c r="W1427" s="110"/>
      <c r="X1427" s="110"/>
      <c r="Y1427" s="110"/>
      <c r="Z1427" s="110"/>
      <c r="AA1427" s="110"/>
      <c r="AB1427" s="110"/>
      <c r="AC1427" s="110"/>
      <c r="AD1427" s="110"/>
      <c r="AE1427" s="110"/>
      <c r="AF1427" s="110"/>
      <c r="AG1427" s="110"/>
    </row>
    <row r="1428">
      <c r="A1428" s="110"/>
      <c r="B1428" s="466"/>
      <c r="C1428" s="110"/>
      <c r="D1428" s="110"/>
      <c r="E1428" s="110"/>
      <c r="F1428" s="110"/>
      <c r="G1428" s="110"/>
      <c r="H1428" s="110"/>
      <c r="I1428" s="110"/>
      <c r="J1428" s="110"/>
      <c r="K1428" s="110"/>
      <c r="L1428" s="110"/>
      <c r="M1428" s="468"/>
      <c r="N1428" s="469"/>
      <c r="O1428" s="469"/>
      <c r="P1428" s="470"/>
      <c r="Q1428" s="471"/>
      <c r="R1428" s="471"/>
      <c r="S1428" s="116"/>
      <c r="T1428" s="116"/>
      <c r="U1428" s="116"/>
      <c r="V1428" s="110"/>
      <c r="W1428" s="110"/>
      <c r="X1428" s="110"/>
      <c r="Y1428" s="110"/>
      <c r="Z1428" s="110"/>
      <c r="AA1428" s="110"/>
      <c r="AB1428" s="110"/>
      <c r="AC1428" s="110"/>
      <c r="AD1428" s="110"/>
      <c r="AE1428" s="110"/>
      <c r="AF1428" s="110"/>
      <c r="AG1428" s="110"/>
    </row>
    <row r="1429">
      <c r="A1429" s="110"/>
      <c r="B1429" s="466"/>
      <c r="C1429" s="110"/>
      <c r="D1429" s="110"/>
      <c r="E1429" s="110"/>
      <c r="F1429" s="110"/>
      <c r="G1429" s="110"/>
      <c r="H1429" s="110"/>
      <c r="I1429" s="110"/>
      <c r="J1429" s="110"/>
      <c r="K1429" s="110"/>
      <c r="L1429" s="110"/>
      <c r="M1429" s="468"/>
      <c r="N1429" s="469"/>
      <c r="O1429" s="469"/>
      <c r="P1429" s="470"/>
      <c r="Q1429" s="471"/>
      <c r="R1429" s="471"/>
      <c r="S1429" s="116"/>
      <c r="T1429" s="116"/>
      <c r="U1429" s="116"/>
      <c r="V1429" s="110"/>
      <c r="W1429" s="110"/>
      <c r="X1429" s="110"/>
      <c r="Y1429" s="110"/>
      <c r="Z1429" s="110"/>
      <c r="AA1429" s="110"/>
      <c r="AB1429" s="110"/>
      <c r="AC1429" s="110"/>
      <c r="AD1429" s="110"/>
      <c r="AE1429" s="110"/>
      <c r="AF1429" s="110"/>
      <c r="AG1429" s="110"/>
    </row>
    <row r="1430">
      <c r="A1430" s="110"/>
      <c r="B1430" s="466"/>
      <c r="C1430" s="110"/>
      <c r="D1430" s="110"/>
      <c r="E1430" s="110"/>
      <c r="F1430" s="110"/>
      <c r="G1430" s="110"/>
      <c r="H1430" s="110"/>
      <c r="I1430" s="110"/>
      <c r="J1430" s="110"/>
      <c r="K1430" s="110"/>
      <c r="L1430" s="110"/>
      <c r="M1430" s="468"/>
      <c r="N1430" s="469"/>
      <c r="O1430" s="469"/>
      <c r="P1430" s="470"/>
      <c r="Q1430" s="471"/>
      <c r="R1430" s="471"/>
      <c r="S1430" s="116"/>
      <c r="T1430" s="116"/>
      <c r="U1430" s="116"/>
      <c r="V1430" s="110"/>
      <c r="W1430" s="110"/>
      <c r="X1430" s="110"/>
      <c r="Y1430" s="110"/>
      <c r="Z1430" s="110"/>
      <c r="AA1430" s="110"/>
      <c r="AB1430" s="110"/>
      <c r="AC1430" s="110"/>
      <c r="AD1430" s="110"/>
      <c r="AE1430" s="110"/>
      <c r="AF1430" s="110"/>
      <c r="AG1430" s="110"/>
    </row>
    <row r="1431">
      <c r="A1431" s="110"/>
      <c r="B1431" s="466"/>
      <c r="C1431" s="110"/>
      <c r="D1431" s="110"/>
      <c r="E1431" s="110"/>
      <c r="F1431" s="110"/>
      <c r="G1431" s="110"/>
      <c r="H1431" s="110"/>
      <c r="I1431" s="110"/>
      <c r="J1431" s="110"/>
      <c r="K1431" s="110"/>
      <c r="L1431" s="110"/>
      <c r="M1431" s="468"/>
      <c r="N1431" s="469"/>
      <c r="O1431" s="469"/>
      <c r="P1431" s="470"/>
      <c r="Q1431" s="471"/>
      <c r="R1431" s="471"/>
      <c r="S1431" s="116"/>
      <c r="T1431" s="116"/>
      <c r="U1431" s="116"/>
      <c r="V1431" s="110"/>
      <c r="W1431" s="110"/>
      <c r="X1431" s="110"/>
      <c r="Y1431" s="110"/>
      <c r="Z1431" s="110"/>
      <c r="AA1431" s="110"/>
      <c r="AB1431" s="110"/>
      <c r="AC1431" s="110"/>
      <c r="AD1431" s="110"/>
      <c r="AE1431" s="110"/>
      <c r="AF1431" s="110"/>
      <c r="AG1431" s="110"/>
    </row>
    <row r="1432">
      <c r="A1432" s="110"/>
      <c r="B1432" s="466"/>
      <c r="C1432" s="110"/>
      <c r="D1432" s="110"/>
      <c r="E1432" s="110"/>
      <c r="F1432" s="110"/>
      <c r="G1432" s="110"/>
      <c r="H1432" s="110"/>
      <c r="I1432" s="110"/>
      <c r="J1432" s="110"/>
      <c r="K1432" s="110"/>
      <c r="L1432" s="110"/>
      <c r="M1432" s="468"/>
      <c r="N1432" s="469"/>
      <c r="O1432" s="469"/>
      <c r="P1432" s="470"/>
      <c r="Q1432" s="471"/>
      <c r="R1432" s="471"/>
      <c r="S1432" s="116"/>
      <c r="T1432" s="116"/>
      <c r="U1432" s="116"/>
      <c r="V1432" s="110"/>
      <c r="W1432" s="110"/>
      <c r="X1432" s="110"/>
      <c r="Y1432" s="110"/>
      <c r="Z1432" s="110"/>
      <c r="AA1432" s="110"/>
      <c r="AB1432" s="110"/>
      <c r="AC1432" s="110"/>
      <c r="AD1432" s="110"/>
      <c r="AE1432" s="110"/>
      <c r="AF1432" s="110"/>
      <c r="AG1432" s="110"/>
    </row>
    <row r="1433">
      <c r="A1433" s="110"/>
      <c r="B1433" s="466"/>
      <c r="C1433" s="110"/>
      <c r="D1433" s="110"/>
      <c r="E1433" s="110"/>
      <c r="F1433" s="110"/>
      <c r="G1433" s="110"/>
      <c r="H1433" s="110"/>
      <c r="I1433" s="110"/>
      <c r="J1433" s="110"/>
      <c r="K1433" s="110"/>
      <c r="L1433" s="110"/>
      <c r="M1433" s="468"/>
      <c r="N1433" s="469"/>
      <c r="O1433" s="469"/>
      <c r="P1433" s="470"/>
      <c r="Q1433" s="471"/>
      <c r="R1433" s="471"/>
      <c r="S1433" s="116"/>
      <c r="T1433" s="116"/>
      <c r="U1433" s="116"/>
      <c r="V1433" s="110"/>
      <c r="W1433" s="110"/>
      <c r="X1433" s="110"/>
      <c r="Y1433" s="110"/>
      <c r="Z1433" s="110"/>
      <c r="AA1433" s="110"/>
      <c r="AB1433" s="110"/>
      <c r="AC1433" s="110"/>
      <c r="AD1433" s="110"/>
      <c r="AE1433" s="110"/>
      <c r="AF1433" s="110"/>
      <c r="AG1433" s="110"/>
    </row>
    <row r="1434">
      <c r="A1434" s="110"/>
      <c r="B1434" s="466"/>
      <c r="C1434" s="110"/>
      <c r="D1434" s="110"/>
      <c r="E1434" s="110"/>
      <c r="F1434" s="110"/>
      <c r="G1434" s="110"/>
      <c r="H1434" s="110"/>
      <c r="I1434" s="110"/>
      <c r="J1434" s="110"/>
      <c r="K1434" s="110"/>
      <c r="L1434" s="110"/>
      <c r="M1434" s="468"/>
      <c r="N1434" s="469"/>
      <c r="O1434" s="469"/>
      <c r="P1434" s="470"/>
      <c r="Q1434" s="471"/>
      <c r="R1434" s="471"/>
      <c r="S1434" s="116"/>
      <c r="T1434" s="116"/>
      <c r="U1434" s="116"/>
      <c r="V1434" s="110"/>
      <c r="W1434" s="110"/>
      <c r="X1434" s="110"/>
      <c r="Y1434" s="110"/>
      <c r="Z1434" s="110"/>
      <c r="AA1434" s="110"/>
      <c r="AB1434" s="110"/>
      <c r="AC1434" s="110"/>
      <c r="AD1434" s="110"/>
      <c r="AE1434" s="110"/>
      <c r="AF1434" s="110"/>
      <c r="AG1434" s="110"/>
    </row>
    <row r="1435">
      <c r="A1435" s="110"/>
      <c r="B1435" s="466"/>
      <c r="C1435" s="110"/>
      <c r="D1435" s="110"/>
      <c r="E1435" s="110"/>
      <c r="F1435" s="110"/>
      <c r="G1435" s="110"/>
      <c r="H1435" s="110"/>
      <c r="I1435" s="110"/>
      <c r="J1435" s="110"/>
      <c r="K1435" s="110"/>
      <c r="L1435" s="110"/>
      <c r="M1435" s="468"/>
      <c r="N1435" s="469"/>
      <c r="O1435" s="469"/>
      <c r="P1435" s="470"/>
      <c r="Q1435" s="471"/>
      <c r="R1435" s="471"/>
      <c r="S1435" s="116"/>
      <c r="T1435" s="116"/>
      <c r="U1435" s="116"/>
      <c r="V1435" s="110"/>
      <c r="W1435" s="110"/>
      <c r="X1435" s="110"/>
      <c r="Y1435" s="110"/>
      <c r="Z1435" s="110"/>
      <c r="AA1435" s="110"/>
      <c r="AB1435" s="110"/>
      <c r="AC1435" s="110"/>
      <c r="AD1435" s="110"/>
      <c r="AE1435" s="110"/>
      <c r="AF1435" s="110"/>
      <c r="AG1435" s="110"/>
    </row>
    <row r="1436">
      <c r="A1436" s="110"/>
      <c r="B1436" s="466"/>
      <c r="C1436" s="110"/>
      <c r="D1436" s="110"/>
      <c r="E1436" s="110"/>
      <c r="F1436" s="110"/>
      <c r="G1436" s="110"/>
      <c r="H1436" s="110"/>
      <c r="I1436" s="110"/>
      <c r="J1436" s="110"/>
      <c r="K1436" s="110"/>
      <c r="L1436" s="110"/>
      <c r="M1436" s="468"/>
      <c r="N1436" s="469"/>
      <c r="O1436" s="469"/>
      <c r="P1436" s="470"/>
      <c r="Q1436" s="471"/>
      <c r="R1436" s="471"/>
      <c r="S1436" s="116"/>
      <c r="T1436" s="116"/>
      <c r="U1436" s="116"/>
      <c r="V1436" s="110"/>
      <c r="W1436" s="110"/>
      <c r="X1436" s="110"/>
      <c r="Y1436" s="110"/>
      <c r="Z1436" s="110"/>
      <c r="AA1436" s="110"/>
      <c r="AB1436" s="110"/>
      <c r="AC1436" s="110"/>
      <c r="AD1436" s="110"/>
      <c r="AE1436" s="110"/>
      <c r="AF1436" s="110"/>
      <c r="AG1436" s="110"/>
    </row>
    <row r="1437">
      <c r="A1437" s="110"/>
      <c r="B1437" s="466"/>
      <c r="C1437" s="110"/>
      <c r="D1437" s="110"/>
      <c r="E1437" s="110"/>
      <c r="F1437" s="110"/>
      <c r="G1437" s="110"/>
      <c r="H1437" s="110"/>
      <c r="I1437" s="110"/>
      <c r="J1437" s="110"/>
      <c r="K1437" s="110"/>
      <c r="L1437" s="110"/>
      <c r="M1437" s="468"/>
      <c r="N1437" s="469"/>
      <c r="O1437" s="469"/>
      <c r="P1437" s="470"/>
      <c r="Q1437" s="471"/>
      <c r="R1437" s="471"/>
      <c r="S1437" s="116"/>
      <c r="T1437" s="116"/>
      <c r="U1437" s="116"/>
      <c r="V1437" s="110"/>
      <c r="W1437" s="110"/>
      <c r="X1437" s="110"/>
      <c r="Y1437" s="110"/>
      <c r="Z1437" s="110"/>
      <c r="AA1437" s="110"/>
      <c r="AB1437" s="110"/>
      <c r="AC1437" s="110"/>
      <c r="AD1437" s="110"/>
      <c r="AE1437" s="110"/>
      <c r="AF1437" s="110"/>
      <c r="AG1437" s="110"/>
    </row>
    <row r="1438">
      <c r="A1438" s="110"/>
      <c r="B1438" s="466"/>
      <c r="C1438" s="110"/>
      <c r="D1438" s="110"/>
      <c r="E1438" s="110"/>
      <c r="F1438" s="110"/>
      <c r="G1438" s="110"/>
      <c r="H1438" s="110"/>
      <c r="I1438" s="110"/>
      <c r="J1438" s="110"/>
      <c r="K1438" s="110"/>
      <c r="L1438" s="110"/>
      <c r="M1438" s="468"/>
      <c r="N1438" s="469"/>
      <c r="O1438" s="469"/>
      <c r="P1438" s="470"/>
      <c r="Q1438" s="471"/>
      <c r="R1438" s="471"/>
      <c r="S1438" s="116"/>
      <c r="T1438" s="116"/>
      <c r="U1438" s="116"/>
      <c r="V1438" s="110"/>
      <c r="W1438" s="110"/>
      <c r="X1438" s="110"/>
      <c r="Y1438" s="110"/>
      <c r="Z1438" s="110"/>
      <c r="AA1438" s="110"/>
      <c r="AB1438" s="110"/>
      <c r="AC1438" s="110"/>
      <c r="AD1438" s="110"/>
      <c r="AE1438" s="110"/>
      <c r="AF1438" s="110"/>
      <c r="AG1438" s="110"/>
    </row>
    <row r="1439">
      <c r="A1439" s="110"/>
      <c r="B1439" s="466"/>
      <c r="C1439" s="110"/>
      <c r="D1439" s="110"/>
      <c r="E1439" s="110"/>
      <c r="F1439" s="110"/>
      <c r="G1439" s="110"/>
      <c r="H1439" s="110"/>
      <c r="I1439" s="110"/>
      <c r="J1439" s="110"/>
      <c r="K1439" s="110"/>
      <c r="L1439" s="110"/>
      <c r="M1439" s="468"/>
      <c r="N1439" s="469"/>
      <c r="O1439" s="469"/>
      <c r="P1439" s="470"/>
      <c r="Q1439" s="471"/>
      <c r="R1439" s="471"/>
      <c r="S1439" s="116"/>
      <c r="T1439" s="116"/>
      <c r="U1439" s="116"/>
      <c r="V1439" s="110"/>
      <c r="W1439" s="110"/>
      <c r="X1439" s="110"/>
      <c r="Y1439" s="110"/>
      <c r="Z1439" s="110"/>
      <c r="AA1439" s="110"/>
      <c r="AB1439" s="110"/>
      <c r="AC1439" s="110"/>
      <c r="AD1439" s="110"/>
      <c r="AE1439" s="110"/>
      <c r="AF1439" s="110"/>
      <c r="AG1439" s="110"/>
    </row>
    <row r="1440">
      <c r="A1440" s="110"/>
      <c r="B1440" s="466"/>
      <c r="C1440" s="110"/>
      <c r="D1440" s="110"/>
      <c r="E1440" s="110"/>
      <c r="F1440" s="110"/>
      <c r="G1440" s="110"/>
      <c r="H1440" s="110"/>
      <c r="I1440" s="110"/>
      <c r="J1440" s="110"/>
      <c r="K1440" s="110"/>
      <c r="L1440" s="110"/>
      <c r="M1440" s="468"/>
      <c r="N1440" s="469"/>
      <c r="O1440" s="469"/>
      <c r="P1440" s="470"/>
      <c r="Q1440" s="471"/>
      <c r="R1440" s="471"/>
      <c r="S1440" s="116"/>
      <c r="T1440" s="116"/>
      <c r="U1440" s="116"/>
      <c r="V1440" s="110"/>
      <c r="W1440" s="110"/>
      <c r="X1440" s="110"/>
      <c r="Y1440" s="110"/>
      <c r="Z1440" s="110"/>
      <c r="AA1440" s="110"/>
      <c r="AB1440" s="110"/>
      <c r="AC1440" s="110"/>
      <c r="AD1440" s="110"/>
      <c r="AE1440" s="110"/>
      <c r="AF1440" s="110"/>
      <c r="AG1440" s="110"/>
    </row>
    <row r="1441">
      <c r="A1441" s="110"/>
      <c r="B1441" s="466"/>
      <c r="C1441" s="110"/>
      <c r="D1441" s="110"/>
      <c r="E1441" s="110"/>
      <c r="F1441" s="110"/>
      <c r="G1441" s="110"/>
      <c r="H1441" s="110"/>
      <c r="I1441" s="110"/>
      <c r="J1441" s="110"/>
      <c r="K1441" s="110"/>
      <c r="L1441" s="110"/>
      <c r="M1441" s="468"/>
      <c r="N1441" s="469"/>
      <c r="O1441" s="469"/>
      <c r="P1441" s="470"/>
      <c r="Q1441" s="471"/>
      <c r="R1441" s="471"/>
      <c r="S1441" s="116"/>
      <c r="T1441" s="116"/>
      <c r="U1441" s="116"/>
      <c r="V1441" s="110"/>
      <c r="W1441" s="110"/>
      <c r="X1441" s="110"/>
      <c r="Y1441" s="110"/>
      <c r="Z1441" s="110"/>
      <c r="AA1441" s="110"/>
      <c r="AB1441" s="110"/>
      <c r="AC1441" s="110"/>
      <c r="AD1441" s="110"/>
      <c r="AE1441" s="110"/>
      <c r="AF1441" s="110"/>
      <c r="AG1441" s="110"/>
    </row>
    <row r="1442">
      <c r="A1442" s="110"/>
      <c r="B1442" s="466"/>
      <c r="C1442" s="110"/>
      <c r="D1442" s="110"/>
      <c r="E1442" s="110"/>
      <c r="F1442" s="110"/>
      <c r="G1442" s="110"/>
      <c r="H1442" s="110"/>
      <c r="I1442" s="110"/>
      <c r="J1442" s="110"/>
      <c r="K1442" s="110"/>
      <c r="L1442" s="110"/>
      <c r="M1442" s="468"/>
      <c r="N1442" s="469"/>
      <c r="O1442" s="469"/>
      <c r="P1442" s="470"/>
      <c r="Q1442" s="471"/>
      <c r="R1442" s="471"/>
      <c r="S1442" s="116"/>
      <c r="T1442" s="116"/>
      <c r="U1442" s="116"/>
      <c r="V1442" s="110"/>
      <c r="W1442" s="110"/>
      <c r="X1442" s="110"/>
      <c r="Y1442" s="110"/>
      <c r="Z1442" s="110"/>
      <c r="AA1442" s="110"/>
      <c r="AB1442" s="110"/>
      <c r="AC1442" s="110"/>
      <c r="AD1442" s="110"/>
      <c r="AE1442" s="110"/>
      <c r="AF1442" s="110"/>
      <c r="AG1442" s="110"/>
    </row>
    <row r="1443">
      <c r="A1443" s="110"/>
      <c r="B1443" s="466"/>
      <c r="C1443" s="110"/>
      <c r="D1443" s="110"/>
      <c r="E1443" s="110"/>
      <c r="F1443" s="110"/>
      <c r="G1443" s="110"/>
      <c r="H1443" s="110"/>
      <c r="I1443" s="110"/>
      <c r="J1443" s="110"/>
      <c r="K1443" s="110"/>
      <c r="L1443" s="110"/>
      <c r="M1443" s="468"/>
      <c r="N1443" s="469"/>
      <c r="O1443" s="469"/>
      <c r="P1443" s="470"/>
      <c r="Q1443" s="471"/>
      <c r="R1443" s="471"/>
      <c r="S1443" s="116"/>
      <c r="T1443" s="116"/>
      <c r="U1443" s="116"/>
      <c r="V1443" s="110"/>
      <c r="W1443" s="110"/>
      <c r="X1443" s="110"/>
      <c r="Y1443" s="110"/>
      <c r="Z1443" s="110"/>
      <c r="AA1443" s="110"/>
      <c r="AB1443" s="110"/>
      <c r="AC1443" s="110"/>
      <c r="AD1443" s="110"/>
      <c r="AE1443" s="110"/>
      <c r="AF1443" s="110"/>
      <c r="AG1443" s="110"/>
    </row>
    <row r="1444">
      <c r="A1444" s="110"/>
      <c r="B1444" s="466"/>
      <c r="C1444" s="110"/>
      <c r="D1444" s="110"/>
      <c r="E1444" s="110"/>
      <c r="F1444" s="110"/>
      <c r="G1444" s="110"/>
      <c r="H1444" s="110"/>
      <c r="I1444" s="110"/>
      <c r="J1444" s="110"/>
      <c r="K1444" s="110"/>
      <c r="L1444" s="110"/>
      <c r="M1444" s="468"/>
      <c r="N1444" s="469"/>
      <c r="O1444" s="469"/>
      <c r="P1444" s="470"/>
      <c r="Q1444" s="471"/>
      <c r="R1444" s="471"/>
      <c r="S1444" s="116"/>
      <c r="T1444" s="116"/>
      <c r="U1444" s="116"/>
      <c r="V1444" s="110"/>
      <c r="W1444" s="110"/>
      <c r="X1444" s="110"/>
      <c r="Y1444" s="110"/>
      <c r="Z1444" s="110"/>
      <c r="AA1444" s="110"/>
      <c r="AB1444" s="110"/>
      <c r="AC1444" s="110"/>
      <c r="AD1444" s="110"/>
      <c r="AE1444" s="110"/>
      <c r="AF1444" s="110"/>
      <c r="AG1444" s="110"/>
    </row>
    <row r="1445">
      <c r="A1445" s="110"/>
      <c r="B1445" s="466"/>
      <c r="C1445" s="110"/>
      <c r="D1445" s="110"/>
      <c r="E1445" s="110"/>
      <c r="F1445" s="110"/>
      <c r="G1445" s="110"/>
      <c r="H1445" s="110"/>
      <c r="I1445" s="110"/>
      <c r="J1445" s="110"/>
      <c r="K1445" s="110"/>
      <c r="L1445" s="110"/>
      <c r="M1445" s="468"/>
      <c r="N1445" s="469"/>
      <c r="O1445" s="469"/>
      <c r="P1445" s="470"/>
      <c r="Q1445" s="471"/>
      <c r="R1445" s="471"/>
      <c r="S1445" s="116"/>
      <c r="T1445" s="116"/>
      <c r="U1445" s="116"/>
      <c r="V1445" s="110"/>
      <c r="W1445" s="110"/>
      <c r="X1445" s="110"/>
      <c r="Y1445" s="110"/>
      <c r="Z1445" s="110"/>
      <c r="AA1445" s="110"/>
      <c r="AB1445" s="110"/>
      <c r="AC1445" s="110"/>
      <c r="AD1445" s="110"/>
      <c r="AE1445" s="110"/>
      <c r="AF1445" s="110"/>
      <c r="AG1445" s="110"/>
    </row>
    <row r="1446">
      <c r="A1446" s="110"/>
      <c r="B1446" s="466"/>
      <c r="C1446" s="110"/>
      <c r="D1446" s="110"/>
      <c r="E1446" s="110"/>
      <c r="F1446" s="110"/>
      <c r="G1446" s="110"/>
      <c r="H1446" s="110"/>
      <c r="I1446" s="110"/>
      <c r="J1446" s="110"/>
      <c r="K1446" s="110"/>
      <c r="L1446" s="110"/>
      <c r="M1446" s="468"/>
      <c r="N1446" s="469"/>
      <c r="O1446" s="469"/>
      <c r="P1446" s="470"/>
      <c r="Q1446" s="471"/>
      <c r="R1446" s="471"/>
      <c r="S1446" s="116"/>
      <c r="T1446" s="116"/>
      <c r="U1446" s="116"/>
      <c r="V1446" s="110"/>
      <c r="W1446" s="110"/>
      <c r="X1446" s="110"/>
      <c r="Y1446" s="110"/>
      <c r="Z1446" s="110"/>
      <c r="AA1446" s="110"/>
      <c r="AB1446" s="110"/>
      <c r="AC1446" s="110"/>
      <c r="AD1446" s="110"/>
      <c r="AE1446" s="110"/>
      <c r="AF1446" s="110"/>
      <c r="AG1446" s="110"/>
    </row>
    <row r="1447">
      <c r="A1447" s="110"/>
      <c r="B1447" s="466"/>
      <c r="C1447" s="110"/>
      <c r="D1447" s="110"/>
      <c r="E1447" s="110"/>
      <c r="F1447" s="110"/>
      <c r="G1447" s="110"/>
      <c r="H1447" s="110"/>
      <c r="I1447" s="110"/>
      <c r="J1447" s="110"/>
      <c r="K1447" s="110"/>
      <c r="L1447" s="110"/>
      <c r="M1447" s="468"/>
      <c r="N1447" s="469"/>
      <c r="O1447" s="469"/>
      <c r="P1447" s="470"/>
      <c r="Q1447" s="471"/>
      <c r="R1447" s="471"/>
      <c r="S1447" s="116"/>
      <c r="T1447" s="116"/>
      <c r="U1447" s="116"/>
      <c r="V1447" s="110"/>
      <c r="W1447" s="110"/>
      <c r="X1447" s="110"/>
      <c r="Y1447" s="110"/>
      <c r="Z1447" s="110"/>
      <c r="AA1447" s="110"/>
      <c r="AB1447" s="110"/>
      <c r="AC1447" s="110"/>
      <c r="AD1447" s="110"/>
      <c r="AE1447" s="110"/>
      <c r="AF1447" s="110"/>
      <c r="AG1447" s="110"/>
    </row>
    <row r="1448">
      <c r="A1448" s="110"/>
      <c r="B1448" s="466"/>
      <c r="C1448" s="110"/>
      <c r="D1448" s="110"/>
      <c r="E1448" s="110"/>
      <c r="F1448" s="110"/>
      <c r="G1448" s="110"/>
      <c r="H1448" s="110"/>
      <c r="I1448" s="110"/>
      <c r="J1448" s="110"/>
      <c r="K1448" s="110"/>
      <c r="L1448" s="110"/>
      <c r="M1448" s="468"/>
      <c r="N1448" s="469"/>
      <c r="O1448" s="469"/>
      <c r="P1448" s="470"/>
      <c r="Q1448" s="471"/>
      <c r="R1448" s="471"/>
      <c r="S1448" s="116"/>
      <c r="T1448" s="116"/>
      <c r="U1448" s="116"/>
      <c r="V1448" s="110"/>
      <c r="W1448" s="110"/>
      <c r="X1448" s="110"/>
      <c r="Y1448" s="110"/>
      <c r="Z1448" s="110"/>
      <c r="AA1448" s="110"/>
      <c r="AB1448" s="110"/>
      <c r="AC1448" s="110"/>
      <c r="AD1448" s="110"/>
      <c r="AE1448" s="110"/>
      <c r="AF1448" s="110"/>
      <c r="AG1448" s="110"/>
    </row>
    <row r="1449">
      <c r="A1449" s="110"/>
      <c r="B1449" s="466"/>
      <c r="C1449" s="110"/>
      <c r="D1449" s="110"/>
      <c r="E1449" s="110"/>
      <c r="F1449" s="110"/>
      <c r="G1449" s="110"/>
      <c r="H1449" s="110"/>
      <c r="I1449" s="110"/>
      <c r="J1449" s="110"/>
      <c r="K1449" s="110"/>
      <c r="L1449" s="110"/>
      <c r="M1449" s="468"/>
      <c r="N1449" s="469"/>
      <c r="O1449" s="469"/>
      <c r="P1449" s="470"/>
      <c r="Q1449" s="471"/>
      <c r="R1449" s="471"/>
      <c r="S1449" s="116"/>
      <c r="T1449" s="116"/>
      <c r="U1449" s="116"/>
      <c r="V1449" s="110"/>
      <c r="W1449" s="110"/>
      <c r="X1449" s="110"/>
      <c r="Y1449" s="110"/>
      <c r="Z1449" s="110"/>
      <c r="AA1449" s="110"/>
      <c r="AB1449" s="110"/>
      <c r="AC1449" s="110"/>
      <c r="AD1449" s="110"/>
      <c r="AE1449" s="110"/>
      <c r="AF1449" s="110"/>
      <c r="AG1449" s="110"/>
    </row>
    <row r="1450">
      <c r="A1450" s="110"/>
      <c r="B1450" s="466"/>
      <c r="C1450" s="110"/>
      <c r="D1450" s="110"/>
      <c r="E1450" s="110"/>
      <c r="F1450" s="110"/>
      <c r="G1450" s="110"/>
      <c r="H1450" s="110"/>
      <c r="I1450" s="110"/>
      <c r="J1450" s="110"/>
      <c r="K1450" s="110"/>
      <c r="L1450" s="110"/>
      <c r="M1450" s="468"/>
      <c r="N1450" s="469"/>
      <c r="O1450" s="469"/>
      <c r="P1450" s="470"/>
      <c r="Q1450" s="471"/>
      <c r="R1450" s="471"/>
      <c r="S1450" s="116"/>
      <c r="T1450" s="116"/>
      <c r="U1450" s="116"/>
      <c r="V1450" s="110"/>
      <c r="W1450" s="110"/>
      <c r="X1450" s="110"/>
      <c r="Y1450" s="110"/>
      <c r="Z1450" s="110"/>
      <c r="AA1450" s="110"/>
      <c r="AB1450" s="110"/>
      <c r="AC1450" s="110"/>
      <c r="AD1450" s="110"/>
      <c r="AE1450" s="110"/>
      <c r="AF1450" s="110"/>
      <c r="AG1450" s="110"/>
    </row>
    <row r="1451">
      <c r="A1451" s="110"/>
      <c r="B1451" s="466"/>
      <c r="C1451" s="110"/>
      <c r="D1451" s="110"/>
      <c r="E1451" s="110"/>
      <c r="F1451" s="110"/>
      <c r="G1451" s="110"/>
      <c r="H1451" s="110"/>
      <c r="I1451" s="110"/>
      <c r="J1451" s="110"/>
      <c r="K1451" s="110"/>
      <c r="L1451" s="110"/>
      <c r="M1451" s="468"/>
      <c r="N1451" s="469"/>
      <c r="O1451" s="469"/>
      <c r="P1451" s="470"/>
      <c r="Q1451" s="471"/>
      <c r="R1451" s="471"/>
      <c r="S1451" s="116"/>
      <c r="T1451" s="116"/>
      <c r="U1451" s="116"/>
      <c r="V1451" s="110"/>
      <c r="W1451" s="110"/>
      <c r="X1451" s="110"/>
      <c r="Y1451" s="110"/>
      <c r="Z1451" s="110"/>
      <c r="AA1451" s="110"/>
      <c r="AB1451" s="110"/>
      <c r="AC1451" s="110"/>
      <c r="AD1451" s="110"/>
      <c r="AE1451" s="110"/>
      <c r="AF1451" s="110"/>
      <c r="AG1451" s="110"/>
    </row>
    <row r="1452">
      <c r="A1452" s="110"/>
      <c r="B1452" s="466"/>
      <c r="C1452" s="110"/>
      <c r="D1452" s="110"/>
      <c r="E1452" s="110"/>
      <c r="F1452" s="110"/>
      <c r="G1452" s="110"/>
      <c r="H1452" s="110"/>
      <c r="I1452" s="110"/>
      <c r="J1452" s="110"/>
      <c r="K1452" s="110"/>
      <c r="L1452" s="110"/>
      <c r="M1452" s="468"/>
      <c r="N1452" s="469"/>
      <c r="O1452" s="469"/>
      <c r="P1452" s="470"/>
      <c r="Q1452" s="471"/>
      <c r="R1452" s="471"/>
      <c r="S1452" s="116"/>
      <c r="T1452" s="116"/>
      <c r="U1452" s="116"/>
      <c r="V1452" s="110"/>
      <c r="W1452" s="110"/>
      <c r="X1452" s="110"/>
      <c r="Y1452" s="110"/>
      <c r="Z1452" s="110"/>
      <c r="AA1452" s="110"/>
      <c r="AB1452" s="110"/>
      <c r="AC1452" s="110"/>
      <c r="AD1452" s="110"/>
      <c r="AE1452" s="110"/>
      <c r="AF1452" s="110"/>
      <c r="AG1452" s="110"/>
    </row>
    <row r="1453">
      <c r="A1453" s="110"/>
      <c r="B1453" s="466"/>
      <c r="C1453" s="110"/>
      <c r="D1453" s="110"/>
      <c r="E1453" s="110"/>
      <c r="F1453" s="110"/>
      <c r="G1453" s="110"/>
      <c r="H1453" s="110"/>
      <c r="I1453" s="110"/>
      <c r="J1453" s="110"/>
      <c r="K1453" s="110"/>
      <c r="L1453" s="110"/>
      <c r="M1453" s="468"/>
      <c r="N1453" s="469"/>
      <c r="O1453" s="469"/>
      <c r="P1453" s="470"/>
      <c r="Q1453" s="471"/>
      <c r="R1453" s="471"/>
      <c r="S1453" s="116"/>
      <c r="T1453" s="116"/>
      <c r="U1453" s="116"/>
      <c r="V1453" s="110"/>
      <c r="W1453" s="110"/>
      <c r="X1453" s="110"/>
      <c r="Y1453" s="110"/>
      <c r="Z1453" s="110"/>
      <c r="AA1453" s="110"/>
      <c r="AB1453" s="110"/>
      <c r="AC1453" s="110"/>
      <c r="AD1453" s="110"/>
      <c r="AE1453" s="110"/>
      <c r="AF1453" s="110"/>
      <c r="AG1453" s="110"/>
    </row>
    <row r="1454">
      <c r="A1454" s="110"/>
      <c r="B1454" s="466"/>
      <c r="C1454" s="110"/>
      <c r="D1454" s="110"/>
      <c r="E1454" s="110"/>
      <c r="F1454" s="110"/>
      <c r="G1454" s="110"/>
      <c r="H1454" s="110"/>
      <c r="I1454" s="110"/>
      <c r="J1454" s="110"/>
      <c r="K1454" s="110"/>
      <c r="L1454" s="110"/>
      <c r="M1454" s="468"/>
      <c r="N1454" s="469"/>
      <c r="O1454" s="469"/>
      <c r="P1454" s="470"/>
      <c r="Q1454" s="471"/>
      <c r="R1454" s="471"/>
      <c r="S1454" s="116"/>
      <c r="T1454" s="116"/>
      <c r="U1454" s="116"/>
      <c r="V1454" s="110"/>
      <c r="W1454" s="110"/>
      <c r="X1454" s="110"/>
      <c r="Y1454" s="110"/>
      <c r="Z1454" s="110"/>
      <c r="AA1454" s="110"/>
      <c r="AB1454" s="110"/>
      <c r="AC1454" s="110"/>
      <c r="AD1454" s="110"/>
      <c r="AE1454" s="110"/>
      <c r="AF1454" s="110"/>
      <c r="AG1454" s="110"/>
    </row>
    <row r="1455">
      <c r="A1455" s="110"/>
      <c r="B1455" s="466"/>
      <c r="C1455" s="110"/>
      <c r="D1455" s="110"/>
      <c r="E1455" s="110"/>
      <c r="F1455" s="110"/>
      <c r="G1455" s="110"/>
      <c r="H1455" s="110"/>
      <c r="I1455" s="110"/>
      <c r="J1455" s="110"/>
      <c r="K1455" s="110"/>
      <c r="L1455" s="110"/>
      <c r="M1455" s="468"/>
      <c r="N1455" s="469"/>
      <c r="O1455" s="469"/>
      <c r="P1455" s="470"/>
      <c r="Q1455" s="471"/>
      <c r="R1455" s="471"/>
      <c r="S1455" s="116"/>
      <c r="T1455" s="116"/>
      <c r="U1455" s="116"/>
      <c r="V1455" s="110"/>
      <c r="W1455" s="110"/>
      <c r="X1455" s="110"/>
      <c r="Y1455" s="110"/>
      <c r="Z1455" s="110"/>
      <c r="AA1455" s="110"/>
      <c r="AB1455" s="110"/>
      <c r="AC1455" s="110"/>
      <c r="AD1455" s="110"/>
      <c r="AE1455" s="110"/>
      <c r="AF1455" s="110"/>
      <c r="AG1455" s="110"/>
    </row>
    <row r="1456">
      <c r="A1456" s="110"/>
      <c r="B1456" s="466"/>
      <c r="C1456" s="110"/>
      <c r="D1456" s="110"/>
      <c r="E1456" s="110"/>
      <c r="F1456" s="110"/>
      <c r="G1456" s="110"/>
      <c r="H1456" s="110"/>
      <c r="I1456" s="110"/>
      <c r="J1456" s="110"/>
      <c r="K1456" s="110"/>
      <c r="L1456" s="110"/>
      <c r="M1456" s="468"/>
      <c r="N1456" s="469"/>
      <c r="O1456" s="469"/>
      <c r="P1456" s="470"/>
      <c r="Q1456" s="471"/>
      <c r="R1456" s="471"/>
      <c r="S1456" s="116"/>
      <c r="T1456" s="116"/>
      <c r="U1456" s="116"/>
      <c r="V1456" s="110"/>
      <c r="W1456" s="110"/>
      <c r="X1456" s="110"/>
      <c r="Y1456" s="110"/>
      <c r="Z1456" s="110"/>
      <c r="AA1456" s="110"/>
      <c r="AB1456" s="110"/>
      <c r="AC1456" s="110"/>
      <c r="AD1456" s="110"/>
      <c r="AE1456" s="110"/>
      <c r="AF1456" s="110"/>
      <c r="AG1456" s="110"/>
    </row>
    <row r="1457">
      <c r="A1457" s="110"/>
      <c r="B1457" s="466"/>
      <c r="C1457" s="110"/>
      <c r="D1457" s="110"/>
      <c r="E1457" s="110"/>
      <c r="F1457" s="110"/>
      <c r="G1457" s="110"/>
      <c r="H1457" s="110"/>
      <c r="I1457" s="110"/>
      <c r="J1457" s="110"/>
      <c r="K1457" s="110"/>
      <c r="L1457" s="110"/>
      <c r="M1457" s="468"/>
      <c r="N1457" s="469"/>
      <c r="O1457" s="469"/>
      <c r="P1457" s="470"/>
      <c r="Q1457" s="471"/>
      <c r="R1457" s="471"/>
      <c r="S1457" s="116"/>
      <c r="T1457" s="116"/>
      <c r="U1457" s="116"/>
      <c r="V1457" s="110"/>
      <c r="W1457" s="110"/>
      <c r="X1457" s="110"/>
      <c r="Y1457" s="110"/>
      <c r="Z1457" s="110"/>
      <c r="AA1457" s="110"/>
      <c r="AB1457" s="110"/>
      <c r="AC1457" s="110"/>
      <c r="AD1457" s="110"/>
      <c r="AE1457" s="110"/>
      <c r="AF1457" s="110"/>
      <c r="AG1457" s="110"/>
    </row>
    <row r="1458">
      <c r="A1458" s="110"/>
      <c r="B1458" s="466"/>
      <c r="C1458" s="110"/>
      <c r="D1458" s="110"/>
      <c r="E1458" s="110"/>
      <c r="F1458" s="110"/>
      <c r="G1458" s="110"/>
      <c r="H1458" s="110"/>
      <c r="I1458" s="110"/>
      <c r="J1458" s="110"/>
      <c r="K1458" s="110"/>
      <c r="L1458" s="110"/>
      <c r="M1458" s="468"/>
      <c r="N1458" s="469"/>
      <c r="O1458" s="469"/>
      <c r="P1458" s="470"/>
      <c r="Q1458" s="471"/>
      <c r="R1458" s="471"/>
      <c r="S1458" s="116"/>
      <c r="T1458" s="116"/>
      <c r="U1458" s="116"/>
      <c r="V1458" s="110"/>
      <c r="W1458" s="110"/>
      <c r="X1458" s="110"/>
      <c r="Y1458" s="110"/>
      <c r="Z1458" s="110"/>
      <c r="AA1458" s="110"/>
      <c r="AB1458" s="110"/>
      <c r="AC1458" s="110"/>
      <c r="AD1458" s="110"/>
      <c r="AE1458" s="110"/>
      <c r="AF1458" s="110"/>
      <c r="AG1458" s="110"/>
    </row>
    <row r="1459">
      <c r="A1459" s="110"/>
      <c r="B1459" s="466"/>
      <c r="C1459" s="110"/>
      <c r="D1459" s="110"/>
      <c r="E1459" s="110"/>
      <c r="F1459" s="110"/>
      <c r="G1459" s="110"/>
      <c r="H1459" s="110"/>
      <c r="I1459" s="110"/>
      <c r="J1459" s="110"/>
      <c r="K1459" s="110"/>
      <c r="L1459" s="110"/>
      <c r="M1459" s="468"/>
      <c r="N1459" s="469"/>
      <c r="O1459" s="469"/>
      <c r="P1459" s="470"/>
      <c r="Q1459" s="471"/>
      <c r="R1459" s="471"/>
      <c r="S1459" s="116"/>
      <c r="T1459" s="116"/>
      <c r="U1459" s="116"/>
      <c r="V1459" s="110"/>
      <c r="W1459" s="110"/>
      <c r="X1459" s="110"/>
      <c r="Y1459" s="110"/>
      <c r="Z1459" s="110"/>
      <c r="AA1459" s="110"/>
      <c r="AB1459" s="110"/>
      <c r="AC1459" s="110"/>
      <c r="AD1459" s="110"/>
      <c r="AE1459" s="110"/>
      <c r="AF1459" s="110"/>
      <c r="AG1459" s="110"/>
    </row>
    <row r="1460">
      <c r="A1460" s="110"/>
      <c r="B1460" s="466"/>
      <c r="C1460" s="110"/>
      <c r="D1460" s="110"/>
      <c r="E1460" s="110"/>
      <c r="F1460" s="110"/>
      <c r="G1460" s="110"/>
      <c r="H1460" s="110"/>
      <c r="I1460" s="110"/>
      <c r="J1460" s="110"/>
      <c r="K1460" s="110"/>
      <c r="L1460" s="110"/>
      <c r="M1460" s="468"/>
      <c r="N1460" s="469"/>
      <c r="O1460" s="469"/>
      <c r="P1460" s="470"/>
      <c r="Q1460" s="471"/>
      <c r="R1460" s="471"/>
      <c r="S1460" s="116"/>
      <c r="T1460" s="116"/>
      <c r="U1460" s="116"/>
      <c r="V1460" s="110"/>
      <c r="W1460" s="110"/>
      <c r="X1460" s="110"/>
      <c r="Y1460" s="110"/>
      <c r="Z1460" s="110"/>
      <c r="AA1460" s="110"/>
      <c r="AB1460" s="110"/>
      <c r="AC1460" s="110"/>
      <c r="AD1460" s="110"/>
      <c r="AE1460" s="110"/>
      <c r="AF1460" s="110"/>
      <c r="AG1460" s="110"/>
    </row>
    <row r="1461">
      <c r="A1461" s="110"/>
      <c r="B1461" s="466"/>
      <c r="C1461" s="110"/>
      <c r="D1461" s="110"/>
      <c r="E1461" s="110"/>
      <c r="F1461" s="110"/>
      <c r="G1461" s="110"/>
      <c r="H1461" s="110"/>
      <c r="I1461" s="110"/>
      <c r="J1461" s="110"/>
      <c r="K1461" s="110"/>
      <c r="L1461" s="110"/>
      <c r="M1461" s="468"/>
      <c r="N1461" s="469"/>
      <c r="O1461" s="469"/>
      <c r="P1461" s="470"/>
      <c r="Q1461" s="471"/>
      <c r="R1461" s="471"/>
      <c r="S1461" s="116"/>
      <c r="T1461" s="116"/>
      <c r="U1461" s="116"/>
      <c r="V1461" s="110"/>
      <c r="W1461" s="110"/>
      <c r="X1461" s="110"/>
      <c r="Y1461" s="110"/>
      <c r="Z1461" s="110"/>
      <c r="AA1461" s="110"/>
      <c r="AB1461" s="110"/>
      <c r="AC1461" s="110"/>
      <c r="AD1461" s="110"/>
      <c r="AE1461" s="110"/>
      <c r="AF1461" s="110"/>
      <c r="AG1461" s="110"/>
    </row>
    <row r="1462">
      <c r="A1462" s="110"/>
      <c r="B1462" s="466"/>
      <c r="C1462" s="110"/>
      <c r="D1462" s="110"/>
      <c r="E1462" s="110"/>
      <c r="F1462" s="110"/>
      <c r="G1462" s="110"/>
      <c r="H1462" s="110"/>
      <c r="I1462" s="110"/>
      <c r="J1462" s="110"/>
      <c r="K1462" s="110"/>
      <c r="L1462" s="110"/>
      <c r="M1462" s="468"/>
      <c r="N1462" s="469"/>
      <c r="O1462" s="469"/>
      <c r="P1462" s="470"/>
      <c r="Q1462" s="471"/>
      <c r="R1462" s="471"/>
      <c r="S1462" s="116"/>
      <c r="T1462" s="116"/>
      <c r="U1462" s="116"/>
      <c r="V1462" s="110"/>
      <c r="W1462" s="110"/>
      <c r="X1462" s="110"/>
      <c r="Y1462" s="110"/>
      <c r="Z1462" s="110"/>
      <c r="AA1462" s="110"/>
      <c r="AB1462" s="110"/>
      <c r="AC1462" s="110"/>
      <c r="AD1462" s="110"/>
      <c r="AE1462" s="110"/>
      <c r="AF1462" s="110"/>
      <c r="AG1462" s="110"/>
    </row>
    <row r="1463">
      <c r="A1463" s="110"/>
      <c r="B1463" s="466"/>
      <c r="C1463" s="110"/>
      <c r="D1463" s="110"/>
      <c r="E1463" s="110"/>
      <c r="F1463" s="110"/>
      <c r="G1463" s="110"/>
      <c r="H1463" s="110"/>
      <c r="I1463" s="110"/>
      <c r="J1463" s="110"/>
      <c r="K1463" s="110"/>
      <c r="L1463" s="110"/>
      <c r="M1463" s="468"/>
      <c r="N1463" s="469"/>
      <c r="O1463" s="469"/>
      <c r="P1463" s="470"/>
      <c r="Q1463" s="471"/>
      <c r="R1463" s="471"/>
      <c r="S1463" s="116"/>
      <c r="T1463" s="116"/>
      <c r="U1463" s="116"/>
      <c r="V1463" s="110"/>
      <c r="W1463" s="110"/>
      <c r="X1463" s="110"/>
      <c r="Y1463" s="110"/>
      <c r="Z1463" s="110"/>
      <c r="AA1463" s="110"/>
      <c r="AB1463" s="110"/>
      <c r="AC1463" s="110"/>
      <c r="AD1463" s="110"/>
      <c r="AE1463" s="110"/>
      <c r="AF1463" s="110"/>
      <c r="AG1463" s="110"/>
    </row>
    <row r="1464">
      <c r="A1464" s="110"/>
      <c r="B1464" s="466"/>
      <c r="C1464" s="110"/>
      <c r="D1464" s="110"/>
      <c r="E1464" s="110"/>
      <c r="F1464" s="110"/>
      <c r="G1464" s="110"/>
      <c r="H1464" s="110"/>
      <c r="I1464" s="110"/>
      <c r="J1464" s="110"/>
      <c r="K1464" s="110"/>
      <c r="L1464" s="110"/>
      <c r="M1464" s="468"/>
      <c r="N1464" s="469"/>
      <c r="O1464" s="469"/>
      <c r="P1464" s="470"/>
      <c r="Q1464" s="471"/>
      <c r="R1464" s="471"/>
      <c r="S1464" s="116"/>
      <c r="T1464" s="116"/>
      <c r="U1464" s="116"/>
      <c r="V1464" s="110"/>
      <c r="W1464" s="110"/>
      <c r="X1464" s="110"/>
      <c r="Y1464" s="110"/>
      <c r="Z1464" s="110"/>
      <c r="AA1464" s="110"/>
      <c r="AB1464" s="110"/>
      <c r="AC1464" s="110"/>
      <c r="AD1464" s="110"/>
      <c r="AE1464" s="110"/>
      <c r="AF1464" s="110"/>
      <c r="AG1464" s="110"/>
    </row>
    <row r="1465">
      <c r="A1465" s="110"/>
      <c r="B1465" s="466"/>
      <c r="C1465" s="110"/>
      <c r="D1465" s="110"/>
      <c r="E1465" s="110"/>
      <c r="F1465" s="110"/>
      <c r="G1465" s="110"/>
      <c r="H1465" s="110"/>
      <c r="I1465" s="110"/>
      <c r="J1465" s="110"/>
      <c r="K1465" s="110"/>
      <c r="L1465" s="110"/>
      <c r="M1465" s="468"/>
      <c r="N1465" s="469"/>
      <c r="O1465" s="469"/>
      <c r="P1465" s="470"/>
      <c r="Q1465" s="471"/>
      <c r="R1465" s="471"/>
      <c r="S1465" s="116"/>
      <c r="T1465" s="116"/>
      <c r="U1465" s="116"/>
      <c r="V1465" s="110"/>
      <c r="W1465" s="110"/>
      <c r="X1465" s="110"/>
      <c r="Y1465" s="110"/>
      <c r="Z1465" s="110"/>
      <c r="AA1465" s="110"/>
      <c r="AB1465" s="110"/>
      <c r="AC1465" s="110"/>
      <c r="AD1465" s="110"/>
      <c r="AE1465" s="110"/>
      <c r="AF1465" s="110"/>
      <c r="AG1465" s="110"/>
    </row>
    <row r="1466">
      <c r="A1466" s="110"/>
      <c r="B1466" s="466"/>
      <c r="C1466" s="110"/>
      <c r="D1466" s="110"/>
      <c r="E1466" s="110"/>
      <c r="F1466" s="110"/>
      <c r="G1466" s="110"/>
      <c r="H1466" s="110"/>
      <c r="I1466" s="110"/>
      <c r="J1466" s="110"/>
      <c r="K1466" s="110"/>
      <c r="L1466" s="110"/>
      <c r="M1466" s="468"/>
      <c r="N1466" s="469"/>
      <c r="O1466" s="469"/>
      <c r="P1466" s="470"/>
      <c r="Q1466" s="471"/>
      <c r="R1466" s="471"/>
      <c r="S1466" s="116"/>
      <c r="T1466" s="116"/>
      <c r="U1466" s="116"/>
      <c r="V1466" s="110"/>
      <c r="W1466" s="110"/>
      <c r="X1466" s="110"/>
      <c r="Y1466" s="110"/>
      <c r="Z1466" s="110"/>
      <c r="AA1466" s="110"/>
      <c r="AB1466" s="110"/>
      <c r="AC1466" s="110"/>
      <c r="AD1466" s="110"/>
      <c r="AE1466" s="110"/>
      <c r="AF1466" s="110"/>
      <c r="AG1466" s="110"/>
    </row>
    <row r="1467">
      <c r="A1467" s="110"/>
      <c r="B1467" s="466"/>
      <c r="C1467" s="110"/>
      <c r="D1467" s="110"/>
      <c r="E1467" s="110"/>
      <c r="F1467" s="110"/>
      <c r="G1467" s="110"/>
      <c r="H1467" s="110"/>
      <c r="I1467" s="110"/>
      <c r="J1467" s="110"/>
      <c r="K1467" s="110"/>
      <c r="L1467" s="110"/>
      <c r="M1467" s="468"/>
      <c r="N1467" s="469"/>
      <c r="O1467" s="469"/>
      <c r="P1467" s="470"/>
      <c r="Q1467" s="471"/>
      <c r="R1467" s="471"/>
      <c r="S1467" s="116"/>
      <c r="T1467" s="116"/>
      <c r="U1467" s="116"/>
      <c r="V1467" s="110"/>
      <c r="W1467" s="110"/>
      <c r="X1467" s="110"/>
      <c r="Y1467" s="110"/>
      <c r="Z1467" s="110"/>
      <c r="AA1467" s="110"/>
      <c r="AB1467" s="110"/>
      <c r="AC1467" s="110"/>
      <c r="AD1467" s="110"/>
      <c r="AE1467" s="110"/>
      <c r="AF1467" s="110"/>
      <c r="AG1467" s="110"/>
    </row>
    <row r="1468">
      <c r="A1468" s="110"/>
      <c r="B1468" s="466"/>
      <c r="C1468" s="110"/>
      <c r="D1468" s="110"/>
      <c r="E1468" s="110"/>
      <c r="F1468" s="110"/>
      <c r="G1468" s="110"/>
      <c r="H1468" s="110"/>
      <c r="I1468" s="110"/>
      <c r="J1468" s="110"/>
      <c r="K1468" s="110"/>
      <c r="L1468" s="110"/>
      <c r="M1468" s="468"/>
      <c r="N1468" s="469"/>
      <c r="O1468" s="469"/>
      <c r="P1468" s="470"/>
      <c r="Q1468" s="471"/>
      <c r="R1468" s="471"/>
      <c r="S1468" s="116"/>
      <c r="T1468" s="116"/>
      <c r="U1468" s="116"/>
      <c r="V1468" s="110"/>
      <c r="W1468" s="110"/>
      <c r="X1468" s="110"/>
      <c r="Y1468" s="110"/>
      <c r="Z1468" s="110"/>
      <c r="AA1468" s="110"/>
      <c r="AB1468" s="110"/>
      <c r="AC1468" s="110"/>
      <c r="AD1468" s="110"/>
      <c r="AE1468" s="110"/>
      <c r="AF1468" s="110"/>
      <c r="AG1468" s="110"/>
    </row>
    <row r="1469">
      <c r="A1469" s="110"/>
      <c r="B1469" s="466"/>
      <c r="C1469" s="110"/>
      <c r="D1469" s="110"/>
      <c r="E1469" s="110"/>
      <c r="F1469" s="110"/>
      <c r="G1469" s="110"/>
      <c r="H1469" s="110"/>
      <c r="I1469" s="110"/>
      <c r="J1469" s="110"/>
      <c r="K1469" s="110"/>
      <c r="L1469" s="110"/>
      <c r="M1469" s="468"/>
      <c r="N1469" s="469"/>
      <c r="O1469" s="469"/>
      <c r="P1469" s="470"/>
      <c r="Q1469" s="471"/>
      <c r="R1469" s="471"/>
      <c r="S1469" s="116"/>
      <c r="T1469" s="116"/>
      <c r="U1469" s="116"/>
      <c r="V1469" s="110"/>
      <c r="W1469" s="110"/>
      <c r="X1469" s="110"/>
      <c r="Y1469" s="110"/>
      <c r="Z1469" s="110"/>
      <c r="AA1469" s="110"/>
      <c r="AB1469" s="110"/>
      <c r="AC1469" s="110"/>
      <c r="AD1469" s="110"/>
      <c r="AE1469" s="110"/>
      <c r="AF1469" s="110"/>
      <c r="AG1469" s="110"/>
    </row>
    <row r="1470">
      <c r="A1470" s="110"/>
      <c r="B1470" s="466"/>
      <c r="C1470" s="110"/>
      <c r="D1470" s="110"/>
      <c r="E1470" s="110"/>
      <c r="F1470" s="110"/>
      <c r="G1470" s="110"/>
      <c r="H1470" s="110"/>
      <c r="I1470" s="110"/>
      <c r="J1470" s="110"/>
      <c r="K1470" s="110"/>
      <c r="L1470" s="110"/>
      <c r="M1470" s="468"/>
      <c r="N1470" s="469"/>
      <c r="O1470" s="469"/>
      <c r="P1470" s="470"/>
      <c r="Q1470" s="471"/>
      <c r="R1470" s="471"/>
      <c r="S1470" s="116"/>
      <c r="T1470" s="116"/>
      <c r="U1470" s="116"/>
      <c r="V1470" s="110"/>
      <c r="W1470" s="110"/>
      <c r="X1470" s="110"/>
      <c r="Y1470" s="110"/>
      <c r="Z1470" s="110"/>
      <c r="AA1470" s="110"/>
      <c r="AB1470" s="110"/>
      <c r="AC1470" s="110"/>
      <c r="AD1470" s="110"/>
      <c r="AE1470" s="110"/>
      <c r="AF1470" s="110"/>
      <c r="AG1470" s="110"/>
    </row>
    <row r="1471">
      <c r="A1471" s="110"/>
      <c r="B1471" s="466"/>
      <c r="C1471" s="110"/>
      <c r="D1471" s="110"/>
      <c r="E1471" s="110"/>
      <c r="F1471" s="110"/>
      <c r="G1471" s="110"/>
      <c r="H1471" s="110"/>
      <c r="I1471" s="110"/>
      <c r="J1471" s="110"/>
      <c r="K1471" s="110"/>
      <c r="L1471" s="110"/>
      <c r="M1471" s="468"/>
      <c r="N1471" s="469"/>
      <c r="O1471" s="469"/>
      <c r="P1471" s="470"/>
      <c r="Q1471" s="471"/>
      <c r="R1471" s="471"/>
      <c r="S1471" s="116"/>
      <c r="T1471" s="116"/>
      <c r="U1471" s="116"/>
      <c r="V1471" s="110"/>
      <c r="W1471" s="110"/>
      <c r="X1471" s="110"/>
      <c r="Y1471" s="110"/>
      <c r="Z1471" s="110"/>
      <c r="AA1471" s="110"/>
      <c r="AB1471" s="110"/>
      <c r="AC1471" s="110"/>
      <c r="AD1471" s="110"/>
      <c r="AE1471" s="110"/>
      <c r="AF1471" s="110"/>
      <c r="AG1471" s="110"/>
    </row>
    <row r="1472">
      <c r="A1472" s="110"/>
      <c r="B1472" s="466"/>
      <c r="C1472" s="110"/>
      <c r="D1472" s="110"/>
      <c r="E1472" s="110"/>
      <c r="F1472" s="110"/>
      <c r="G1472" s="110"/>
      <c r="H1472" s="110"/>
      <c r="I1472" s="110"/>
      <c r="J1472" s="110"/>
      <c r="K1472" s="110"/>
      <c r="L1472" s="110"/>
      <c r="M1472" s="468"/>
      <c r="N1472" s="469"/>
      <c r="O1472" s="469"/>
      <c r="P1472" s="470"/>
      <c r="Q1472" s="471"/>
      <c r="R1472" s="471"/>
      <c r="S1472" s="116"/>
      <c r="T1472" s="116"/>
      <c r="U1472" s="116"/>
      <c r="V1472" s="110"/>
      <c r="W1472" s="110"/>
      <c r="X1472" s="110"/>
      <c r="Y1472" s="110"/>
      <c r="Z1472" s="110"/>
      <c r="AA1472" s="110"/>
      <c r="AB1472" s="110"/>
      <c r="AC1472" s="110"/>
      <c r="AD1472" s="110"/>
      <c r="AE1472" s="110"/>
      <c r="AF1472" s="110"/>
      <c r="AG1472" s="110"/>
    </row>
    <row r="1473">
      <c r="A1473" s="110"/>
      <c r="B1473" s="466"/>
      <c r="C1473" s="110"/>
      <c r="D1473" s="110"/>
      <c r="E1473" s="110"/>
      <c r="F1473" s="110"/>
      <c r="G1473" s="110"/>
      <c r="H1473" s="110"/>
      <c r="I1473" s="110"/>
      <c r="J1473" s="110"/>
      <c r="K1473" s="110"/>
      <c r="L1473" s="110"/>
      <c r="M1473" s="468"/>
      <c r="N1473" s="469"/>
      <c r="O1473" s="469"/>
      <c r="P1473" s="470"/>
      <c r="Q1473" s="471"/>
      <c r="R1473" s="471"/>
      <c r="S1473" s="116"/>
      <c r="T1473" s="116"/>
      <c r="U1473" s="116"/>
      <c r="V1473" s="110"/>
      <c r="W1473" s="110"/>
      <c r="X1473" s="110"/>
      <c r="Y1473" s="110"/>
      <c r="Z1473" s="110"/>
      <c r="AA1473" s="110"/>
      <c r="AB1473" s="110"/>
      <c r="AC1473" s="110"/>
      <c r="AD1473" s="110"/>
      <c r="AE1473" s="110"/>
      <c r="AF1473" s="110"/>
      <c r="AG1473" s="110"/>
    </row>
    <row r="1474">
      <c r="A1474" s="110"/>
      <c r="B1474" s="466"/>
      <c r="C1474" s="110"/>
      <c r="D1474" s="110"/>
      <c r="E1474" s="110"/>
      <c r="F1474" s="110"/>
      <c r="G1474" s="110"/>
      <c r="H1474" s="110"/>
      <c r="I1474" s="110"/>
      <c r="J1474" s="110"/>
      <c r="K1474" s="110"/>
      <c r="L1474" s="110"/>
      <c r="M1474" s="468"/>
      <c r="N1474" s="469"/>
      <c r="O1474" s="469"/>
      <c r="P1474" s="470"/>
      <c r="Q1474" s="471"/>
      <c r="R1474" s="471"/>
      <c r="S1474" s="116"/>
      <c r="T1474" s="116"/>
      <c r="U1474" s="116"/>
      <c r="V1474" s="110"/>
      <c r="W1474" s="110"/>
      <c r="X1474" s="110"/>
      <c r="Y1474" s="110"/>
      <c r="Z1474" s="110"/>
      <c r="AA1474" s="110"/>
      <c r="AB1474" s="110"/>
      <c r="AC1474" s="110"/>
      <c r="AD1474" s="110"/>
      <c r="AE1474" s="110"/>
      <c r="AF1474" s="110"/>
      <c r="AG1474" s="110"/>
    </row>
    <row r="1475">
      <c r="A1475" s="110"/>
      <c r="B1475" s="466"/>
      <c r="C1475" s="110"/>
      <c r="D1475" s="110"/>
      <c r="E1475" s="110"/>
      <c r="F1475" s="110"/>
      <c r="G1475" s="110"/>
      <c r="H1475" s="110"/>
      <c r="I1475" s="110"/>
      <c r="J1475" s="110"/>
      <c r="K1475" s="110"/>
      <c r="L1475" s="110"/>
      <c r="M1475" s="468"/>
      <c r="N1475" s="469"/>
      <c r="O1475" s="469"/>
      <c r="P1475" s="470"/>
      <c r="Q1475" s="471"/>
      <c r="R1475" s="471"/>
      <c r="S1475" s="116"/>
      <c r="T1475" s="116"/>
      <c r="U1475" s="116"/>
      <c r="V1475" s="110"/>
      <c r="W1475" s="110"/>
      <c r="X1475" s="110"/>
      <c r="Y1475" s="110"/>
      <c r="Z1475" s="110"/>
      <c r="AA1475" s="110"/>
      <c r="AB1475" s="110"/>
      <c r="AC1475" s="110"/>
      <c r="AD1475" s="110"/>
      <c r="AE1475" s="110"/>
      <c r="AF1475" s="110"/>
      <c r="AG1475" s="110"/>
    </row>
    <row r="1476">
      <c r="A1476" s="110"/>
      <c r="B1476" s="466"/>
      <c r="C1476" s="110"/>
      <c r="D1476" s="110"/>
      <c r="E1476" s="110"/>
      <c r="F1476" s="110"/>
      <c r="G1476" s="110"/>
      <c r="H1476" s="110"/>
      <c r="I1476" s="110"/>
      <c r="J1476" s="110"/>
      <c r="K1476" s="110"/>
      <c r="L1476" s="110"/>
      <c r="M1476" s="468"/>
      <c r="N1476" s="469"/>
      <c r="O1476" s="469"/>
      <c r="P1476" s="470"/>
      <c r="Q1476" s="471"/>
      <c r="R1476" s="471"/>
      <c r="S1476" s="116"/>
      <c r="T1476" s="116"/>
      <c r="U1476" s="116"/>
      <c r="V1476" s="110"/>
      <c r="W1476" s="110"/>
      <c r="X1476" s="110"/>
      <c r="Y1476" s="110"/>
      <c r="Z1476" s="110"/>
      <c r="AA1476" s="110"/>
      <c r="AB1476" s="110"/>
      <c r="AC1476" s="110"/>
      <c r="AD1476" s="110"/>
      <c r="AE1476" s="110"/>
      <c r="AF1476" s="110"/>
      <c r="AG1476" s="110"/>
    </row>
    <row r="1477">
      <c r="A1477" s="110"/>
      <c r="B1477" s="466"/>
      <c r="C1477" s="110"/>
      <c r="D1477" s="110"/>
      <c r="E1477" s="110"/>
      <c r="F1477" s="110"/>
      <c r="G1477" s="110"/>
      <c r="H1477" s="110"/>
      <c r="I1477" s="110"/>
      <c r="J1477" s="110"/>
      <c r="K1477" s="110"/>
      <c r="L1477" s="110"/>
      <c r="M1477" s="468"/>
      <c r="N1477" s="469"/>
      <c r="O1477" s="469"/>
      <c r="P1477" s="470"/>
      <c r="Q1477" s="471"/>
      <c r="R1477" s="471"/>
      <c r="S1477" s="116"/>
      <c r="T1477" s="116"/>
      <c r="U1477" s="116"/>
      <c r="V1477" s="110"/>
      <c r="W1477" s="110"/>
      <c r="X1477" s="110"/>
      <c r="Y1477" s="110"/>
      <c r="Z1477" s="110"/>
      <c r="AA1477" s="110"/>
      <c r="AB1477" s="110"/>
      <c r="AC1477" s="110"/>
      <c r="AD1477" s="110"/>
      <c r="AE1477" s="110"/>
      <c r="AF1477" s="110"/>
      <c r="AG1477" s="110"/>
    </row>
    <row r="1478">
      <c r="A1478" s="110"/>
      <c r="B1478" s="466"/>
      <c r="C1478" s="110"/>
      <c r="D1478" s="110"/>
      <c r="E1478" s="110"/>
      <c r="F1478" s="110"/>
      <c r="G1478" s="110"/>
      <c r="H1478" s="110"/>
      <c r="I1478" s="110"/>
      <c r="J1478" s="110"/>
      <c r="K1478" s="110"/>
      <c r="L1478" s="110"/>
      <c r="M1478" s="468"/>
      <c r="N1478" s="469"/>
      <c r="O1478" s="469"/>
      <c r="P1478" s="470"/>
      <c r="Q1478" s="471"/>
      <c r="R1478" s="471"/>
      <c r="S1478" s="116"/>
      <c r="T1478" s="116"/>
      <c r="U1478" s="116"/>
      <c r="V1478" s="110"/>
      <c r="W1478" s="110"/>
      <c r="X1478" s="110"/>
      <c r="Y1478" s="110"/>
      <c r="Z1478" s="110"/>
      <c r="AA1478" s="110"/>
      <c r="AB1478" s="110"/>
      <c r="AC1478" s="110"/>
      <c r="AD1478" s="110"/>
      <c r="AE1478" s="110"/>
      <c r="AF1478" s="110"/>
      <c r="AG1478" s="110"/>
    </row>
    <row r="1479">
      <c r="A1479" s="110"/>
      <c r="B1479" s="466"/>
      <c r="C1479" s="110"/>
      <c r="D1479" s="110"/>
      <c r="E1479" s="110"/>
      <c r="F1479" s="110"/>
      <c r="G1479" s="110"/>
      <c r="H1479" s="110"/>
      <c r="I1479" s="110"/>
      <c r="J1479" s="110"/>
      <c r="K1479" s="110"/>
      <c r="L1479" s="110"/>
      <c r="M1479" s="468"/>
      <c r="N1479" s="469"/>
      <c r="O1479" s="469"/>
      <c r="P1479" s="470"/>
      <c r="Q1479" s="471"/>
      <c r="R1479" s="471"/>
      <c r="S1479" s="116"/>
      <c r="T1479" s="116"/>
      <c r="U1479" s="116"/>
      <c r="V1479" s="110"/>
      <c r="W1479" s="110"/>
      <c r="X1479" s="110"/>
      <c r="Y1479" s="110"/>
      <c r="Z1479" s="110"/>
      <c r="AA1479" s="110"/>
      <c r="AB1479" s="110"/>
      <c r="AC1479" s="110"/>
      <c r="AD1479" s="110"/>
      <c r="AE1479" s="110"/>
      <c r="AF1479" s="110"/>
      <c r="AG1479" s="110"/>
    </row>
    <row r="1480">
      <c r="A1480" s="110"/>
      <c r="B1480" s="466"/>
      <c r="C1480" s="110"/>
      <c r="D1480" s="110"/>
      <c r="E1480" s="110"/>
      <c r="F1480" s="110"/>
      <c r="G1480" s="110"/>
      <c r="H1480" s="110"/>
      <c r="I1480" s="110"/>
      <c r="J1480" s="110"/>
      <c r="K1480" s="110"/>
      <c r="L1480" s="110"/>
      <c r="M1480" s="468"/>
      <c r="N1480" s="469"/>
      <c r="O1480" s="469"/>
      <c r="P1480" s="470"/>
      <c r="Q1480" s="471"/>
      <c r="R1480" s="471"/>
      <c r="S1480" s="116"/>
      <c r="T1480" s="116"/>
      <c r="U1480" s="116"/>
      <c r="V1480" s="110"/>
      <c r="W1480" s="110"/>
      <c r="X1480" s="110"/>
      <c r="Y1480" s="110"/>
      <c r="Z1480" s="110"/>
      <c r="AA1480" s="110"/>
      <c r="AB1480" s="110"/>
      <c r="AC1480" s="110"/>
      <c r="AD1480" s="110"/>
      <c r="AE1480" s="110"/>
      <c r="AF1480" s="110"/>
      <c r="AG1480" s="110"/>
    </row>
    <row r="1481">
      <c r="A1481" s="110"/>
      <c r="B1481" s="466"/>
      <c r="C1481" s="110"/>
      <c r="D1481" s="110"/>
      <c r="E1481" s="110"/>
      <c r="F1481" s="110"/>
      <c r="G1481" s="110"/>
      <c r="H1481" s="110"/>
      <c r="I1481" s="110"/>
      <c r="J1481" s="110"/>
      <c r="K1481" s="110"/>
      <c r="L1481" s="110"/>
      <c r="M1481" s="468"/>
      <c r="N1481" s="469"/>
      <c r="O1481" s="469"/>
      <c r="P1481" s="470"/>
      <c r="Q1481" s="471"/>
      <c r="R1481" s="471"/>
      <c r="S1481" s="116"/>
      <c r="T1481" s="116"/>
      <c r="U1481" s="116"/>
      <c r="V1481" s="110"/>
      <c r="W1481" s="110"/>
      <c r="X1481" s="110"/>
      <c r="Y1481" s="110"/>
      <c r="Z1481" s="110"/>
      <c r="AA1481" s="110"/>
      <c r="AB1481" s="110"/>
      <c r="AC1481" s="110"/>
      <c r="AD1481" s="110"/>
      <c r="AE1481" s="110"/>
      <c r="AF1481" s="110"/>
      <c r="AG1481" s="110"/>
    </row>
    <row r="1482">
      <c r="A1482" s="110"/>
      <c r="B1482" s="466"/>
      <c r="C1482" s="110"/>
      <c r="D1482" s="110"/>
      <c r="E1482" s="110"/>
      <c r="F1482" s="110"/>
      <c r="G1482" s="110"/>
      <c r="H1482" s="110"/>
      <c r="I1482" s="110"/>
      <c r="J1482" s="110"/>
      <c r="K1482" s="110"/>
      <c r="L1482" s="110"/>
      <c r="M1482" s="468"/>
      <c r="N1482" s="469"/>
      <c r="O1482" s="469"/>
      <c r="P1482" s="470"/>
      <c r="Q1482" s="471"/>
      <c r="R1482" s="471"/>
      <c r="S1482" s="116"/>
      <c r="T1482" s="116"/>
      <c r="U1482" s="116"/>
      <c r="V1482" s="110"/>
      <c r="W1482" s="110"/>
      <c r="X1482" s="110"/>
      <c r="Y1482" s="110"/>
      <c r="Z1482" s="110"/>
      <c r="AA1482" s="110"/>
      <c r="AB1482" s="110"/>
      <c r="AC1482" s="110"/>
      <c r="AD1482" s="110"/>
      <c r="AE1482" s="110"/>
      <c r="AF1482" s="110"/>
      <c r="AG1482" s="110"/>
    </row>
    <row r="1483">
      <c r="A1483" s="110"/>
      <c r="B1483" s="466"/>
      <c r="C1483" s="110"/>
      <c r="D1483" s="110"/>
      <c r="E1483" s="110"/>
      <c r="F1483" s="110"/>
      <c r="G1483" s="110"/>
      <c r="H1483" s="110"/>
      <c r="I1483" s="110"/>
      <c r="J1483" s="110"/>
      <c r="K1483" s="110"/>
      <c r="L1483" s="110"/>
      <c r="M1483" s="468"/>
      <c r="N1483" s="469"/>
      <c r="O1483" s="469"/>
      <c r="P1483" s="470"/>
      <c r="Q1483" s="471"/>
      <c r="R1483" s="471"/>
      <c r="S1483" s="116"/>
      <c r="T1483" s="116"/>
      <c r="U1483" s="116"/>
      <c r="V1483" s="110"/>
      <c r="W1483" s="110"/>
      <c r="X1483" s="110"/>
      <c r="Y1483" s="110"/>
      <c r="Z1483" s="110"/>
      <c r="AA1483" s="110"/>
      <c r="AB1483" s="110"/>
      <c r="AC1483" s="110"/>
      <c r="AD1483" s="110"/>
      <c r="AE1483" s="110"/>
      <c r="AF1483" s="110"/>
      <c r="AG1483" s="110"/>
    </row>
    <row r="1484">
      <c r="A1484" s="110"/>
      <c r="B1484" s="466"/>
      <c r="C1484" s="110"/>
      <c r="D1484" s="110"/>
      <c r="E1484" s="110"/>
      <c r="F1484" s="110"/>
      <c r="G1484" s="110"/>
      <c r="H1484" s="110"/>
      <c r="I1484" s="110"/>
      <c r="J1484" s="110"/>
      <c r="K1484" s="110"/>
      <c r="L1484" s="110"/>
      <c r="M1484" s="468"/>
      <c r="N1484" s="469"/>
      <c r="O1484" s="469"/>
      <c r="P1484" s="470"/>
      <c r="Q1484" s="471"/>
      <c r="R1484" s="471"/>
      <c r="S1484" s="116"/>
      <c r="T1484" s="116"/>
      <c r="U1484" s="116"/>
      <c r="V1484" s="110"/>
      <c r="W1484" s="110"/>
      <c r="X1484" s="110"/>
      <c r="Y1484" s="110"/>
      <c r="Z1484" s="110"/>
      <c r="AA1484" s="110"/>
      <c r="AB1484" s="110"/>
      <c r="AC1484" s="110"/>
      <c r="AD1484" s="110"/>
      <c r="AE1484" s="110"/>
      <c r="AF1484" s="110"/>
      <c r="AG1484" s="110"/>
    </row>
    <row r="1485">
      <c r="A1485" s="110"/>
      <c r="B1485" s="466"/>
      <c r="C1485" s="110"/>
      <c r="D1485" s="110"/>
      <c r="E1485" s="110"/>
      <c r="F1485" s="110"/>
      <c r="G1485" s="110"/>
      <c r="H1485" s="110"/>
      <c r="I1485" s="110"/>
      <c r="J1485" s="110"/>
      <c r="K1485" s="110"/>
      <c r="L1485" s="110"/>
      <c r="M1485" s="468"/>
      <c r="N1485" s="469"/>
      <c r="O1485" s="469"/>
      <c r="P1485" s="470"/>
      <c r="Q1485" s="471"/>
      <c r="R1485" s="471"/>
      <c r="S1485" s="116"/>
      <c r="T1485" s="116"/>
      <c r="U1485" s="116"/>
      <c r="V1485" s="110"/>
      <c r="W1485" s="110"/>
      <c r="X1485" s="110"/>
      <c r="Y1485" s="110"/>
      <c r="Z1485" s="110"/>
      <c r="AA1485" s="110"/>
      <c r="AB1485" s="110"/>
      <c r="AC1485" s="110"/>
      <c r="AD1485" s="110"/>
      <c r="AE1485" s="110"/>
      <c r="AF1485" s="110"/>
      <c r="AG1485" s="110"/>
    </row>
    <row r="1486">
      <c r="A1486" s="110"/>
      <c r="B1486" s="466"/>
      <c r="C1486" s="110"/>
      <c r="D1486" s="110"/>
      <c r="E1486" s="110"/>
      <c r="F1486" s="110"/>
      <c r="G1486" s="110"/>
      <c r="H1486" s="110"/>
      <c r="I1486" s="110"/>
      <c r="J1486" s="110"/>
      <c r="K1486" s="110"/>
      <c r="L1486" s="110"/>
      <c r="M1486" s="468"/>
      <c r="N1486" s="469"/>
      <c r="O1486" s="469"/>
      <c r="P1486" s="470"/>
      <c r="Q1486" s="471"/>
      <c r="R1486" s="471"/>
      <c r="S1486" s="116"/>
      <c r="T1486" s="116"/>
      <c r="U1486" s="116"/>
      <c r="V1486" s="110"/>
      <c r="W1486" s="110"/>
      <c r="X1486" s="110"/>
      <c r="Y1486" s="110"/>
      <c r="Z1486" s="110"/>
      <c r="AA1486" s="110"/>
      <c r="AB1486" s="110"/>
      <c r="AC1486" s="110"/>
      <c r="AD1486" s="110"/>
      <c r="AE1486" s="110"/>
      <c r="AF1486" s="110"/>
      <c r="AG1486" s="110"/>
    </row>
    <row r="1487">
      <c r="A1487" s="110"/>
      <c r="B1487" s="466"/>
      <c r="C1487" s="110"/>
      <c r="D1487" s="110"/>
      <c r="E1487" s="110"/>
      <c r="F1487" s="110"/>
      <c r="G1487" s="110"/>
      <c r="H1487" s="110"/>
      <c r="I1487" s="110"/>
      <c r="J1487" s="110"/>
      <c r="K1487" s="110"/>
      <c r="L1487" s="110"/>
      <c r="M1487" s="468"/>
      <c r="N1487" s="469"/>
      <c r="O1487" s="469"/>
      <c r="P1487" s="470"/>
      <c r="Q1487" s="471"/>
      <c r="R1487" s="471"/>
      <c r="S1487" s="116"/>
      <c r="T1487" s="116"/>
      <c r="U1487" s="116"/>
      <c r="V1487" s="110"/>
      <c r="W1487" s="110"/>
      <c r="X1487" s="110"/>
      <c r="Y1487" s="110"/>
      <c r="Z1487" s="110"/>
      <c r="AA1487" s="110"/>
      <c r="AB1487" s="110"/>
      <c r="AC1487" s="110"/>
      <c r="AD1487" s="110"/>
      <c r="AE1487" s="110"/>
      <c r="AF1487" s="110"/>
      <c r="AG1487" s="110"/>
    </row>
    <row r="1488">
      <c r="A1488" s="110"/>
      <c r="B1488" s="466"/>
      <c r="C1488" s="110"/>
      <c r="D1488" s="110"/>
      <c r="E1488" s="110"/>
      <c r="F1488" s="110"/>
      <c r="G1488" s="110"/>
      <c r="H1488" s="110"/>
      <c r="I1488" s="110"/>
      <c r="J1488" s="110"/>
      <c r="K1488" s="110"/>
      <c r="L1488" s="110"/>
      <c r="M1488" s="468"/>
      <c r="N1488" s="469"/>
      <c r="O1488" s="469"/>
      <c r="P1488" s="470"/>
      <c r="Q1488" s="471"/>
      <c r="R1488" s="471"/>
      <c r="S1488" s="116"/>
      <c r="T1488" s="116"/>
      <c r="U1488" s="116"/>
      <c r="V1488" s="110"/>
      <c r="W1488" s="110"/>
      <c r="X1488" s="110"/>
      <c r="Y1488" s="110"/>
      <c r="Z1488" s="110"/>
      <c r="AA1488" s="110"/>
      <c r="AB1488" s="110"/>
      <c r="AC1488" s="110"/>
      <c r="AD1488" s="110"/>
      <c r="AE1488" s="110"/>
      <c r="AF1488" s="110"/>
      <c r="AG1488" s="110"/>
    </row>
    <row r="1489">
      <c r="A1489" s="110"/>
      <c r="B1489" s="466"/>
      <c r="C1489" s="110"/>
      <c r="D1489" s="110"/>
      <c r="E1489" s="110"/>
      <c r="F1489" s="110"/>
      <c r="G1489" s="110"/>
      <c r="H1489" s="110"/>
      <c r="I1489" s="110"/>
      <c r="J1489" s="110"/>
      <c r="K1489" s="110"/>
      <c r="L1489" s="110"/>
      <c r="M1489" s="468"/>
      <c r="N1489" s="469"/>
      <c r="O1489" s="469"/>
      <c r="P1489" s="470"/>
      <c r="Q1489" s="471"/>
      <c r="R1489" s="471"/>
      <c r="S1489" s="116"/>
      <c r="T1489" s="116"/>
      <c r="U1489" s="116"/>
      <c r="V1489" s="110"/>
      <c r="W1489" s="110"/>
      <c r="X1489" s="110"/>
      <c r="Y1489" s="110"/>
      <c r="Z1489" s="110"/>
      <c r="AA1489" s="110"/>
      <c r="AB1489" s="110"/>
      <c r="AC1489" s="110"/>
      <c r="AD1489" s="110"/>
      <c r="AE1489" s="110"/>
      <c r="AF1489" s="110"/>
      <c r="AG1489" s="110"/>
    </row>
    <row r="1490">
      <c r="A1490" s="110"/>
      <c r="B1490" s="466"/>
      <c r="C1490" s="110"/>
      <c r="D1490" s="110"/>
      <c r="E1490" s="110"/>
      <c r="F1490" s="110"/>
      <c r="G1490" s="110"/>
      <c r="H1490" s="110"/>
      <c r="I1490" s="110"/>
      <c r="J1490" s="110"/>
      <c r="K1490" s="110"/>
      <c r="L1490" s="110"/>
      <c r="M1490" s="468"/>
      <c r="N1490" s="469"/>
      <c r="O1490" s="469"/>
      <c r="P1490" s="470"/>
      <c r="Q1490" s="471"/>
      <c r="R1490" s="471"/>
      <c r="S1490" s="116"/>
      <c r="T1490" s="116"/>
      <c r="U1490" s="116"/>
      <c r="V1490" s="110"/>
      <c r="W1490" s="110"/>
      <c r="X1490" s="110"/>
      <c r="Y1490" s="110"/>
      <c r="Z1490" s="110"/>
      <c r="AA1490" s="110"/>
      <c r="AB1490" s="110"/>
      <c r="AC1490" s="110"/>
      <c r="AD1490" s="110"/>
      <c r="AE1490" s="110"/>
      <c r="AF1490" s="110"/>
      <c r="AG1490" s="110"/>
    </row>
    <row r="1491">
      <c r="A1491" s="110"/>
      <c r="B1491" s="466"/>
      <c r="C1491" s="110"/>
      <c r="D1491" s="110"/>
      <c r="E1491" s="110"/>
      <c r="F1491" s="110"/>
      <c r="G1491" s="110"/>
      <c r="H1491" s="110"/>
      <c r="I1491" s="110"/>
      <c r="J1491" s="110"/>
      <c r="K1491" s="110"/>
      <c r="L1491" s="110"/>
      <c r="M1491" s="468"/>
      <c r="N1491" s="469"/>
      <c r="O1491" s="469"/>
      <c r="P1491" s="470"/>
      <c r="Q1491" s="471"/>
      <c r="R1491" s="471"/>
      <c r="S1491" s="116"/>
      <c r="T1491" s="116"/>
      <c r="U1491" s="116"/>
      <c r="V1491" s="110"/>
      <c r="W1491" s="110"/>
      <c r="X1491" s="110"/>
      <c r="Y1491" s="110"/>
      <c r="Z1491" s="110"/>
      <c r="AA1491" s="110"/>
      <c r="AB1491" s="110"/>
      <c r="AC1491" s="110"/>
      <c r="AD1491" s="110"/>
      <c r="AE1491" s="110"/>
      <c r="AF1491" s="110"/>
      <c r="AG1491" s="110"/>
    </row>
    <row r="1492">
      <c r="A1492" s="110"/>
      <c r="B1492" s="466"/>
      <c r="C1492" s="110"/>
      <c r="D1492" s="110"/>
      <c r="E1492" s="110"/>
      <c r="F1492" s="110"/>
      <c r="G1492" s="110"/>
      <c r="H1492" s="110"/>
      <c r="I1492" s="110"/>
      <c r="J1492" s="110"/>
      <c r="K1492" s="110"/>
      <c r="L1492" s="110"/>
      <c r="M1492" s="468"/>
      <c r="N1492" s="469"/>
      <c r="O1492" s="469"/>
      <c r="P1492" s="470"/>
      <c r="Q1492" s="471"/>
      <c r="R1492" s="471"/>
      <c r="S1492" s="116"/>
      <c r="T1492" s="116"/>
      <c r="U1492" s="116"/>
      <c r="V1492" s="110"/>
      <c r="W1492" s="110"/>
      <c r="X1492" s="110"/>
      <c r="Y1492" s="110"/>
      <c r="Z1492" s="110"/>
      <c r="AA1492" s="110"/>
      <c r="AB1492" s="110"/>
      <c r="AC1492" s="110"/>
      <c r="AD1492" s="110"/>
      <c r="AE1492" s="110"/>
      <c r="AF1492" s="110"/>
      <c r="AG1492" s="110"/>
    </row>
    <row r="1493">
      <c r="A1493" s="110"/>
      <c r="B1493" s="466"/>
      <c r="C1493" s="110"/>
      <c r="D1493" s="110"/>
      <c r="E1493" s="110"/>
      <c r="F1493" s="110"/>
      <c r="G1493" s="110"/>
      <c r="H1493" s="110"/>
      <c r="I1493" s="110"/>
      <c r="J1493" s="110"/>
      <c r="K1493" s="110"/>
      <c r="L1493" s="110"/>
      <c r="M1493" s="468"/>
      <c r="N1493" s="469"/>
      <c r="O1493" s="469"/>
      <c r="P1493" s="470"/>
      <c r="Q1493" s="471"/>
      <c r="R1493" s="471"/>
      <c r="S1493" s="116"/>
      <c r="T1493" s="116"/>
      <c r="U1493" s="116"/>
      <c r="V1493" s="110"/>
      <c r="W1493" s="110"/>
      <c r="X1493" s="110"/>
      <c r="Y1493" s="110"/>
      <c r="Z1493" s="110"/>
      <c r="AA1493" s="110"/>
      <c r="AB1493" s="110"/>
      <c r="AC1493" s="110"/>
      <c r="AD1493" s="110"/>
      <c r="AE1493" s="110"/>
      <c r="AF1493" s="110"/>
      <c r="AG1493" s="110"/>
    </row>
    <row r="1494">
      <c r="A1494" s="110"/>
      <c r="B1494" s="466"/>
      <c r="C1494" s="110"/>
      <c r="D1494" s="110"/>
      <c r="E1494" s="110"/>
      <c r="F1494" s="110"/>
      <c r="G1494" s="110"/>
      <c r="H1494" s="110"/>
      <c r="I1494" s="110"/>
      <c r="J1494" s="110"/>
      <c r="K1494" s="110"/>
      <c r="L1494" s="110"/>
      <c r="M1494" s="468"/>
      <c r="N1494" s="469"/>
      <c r="O1494" s="469"/>
      <c r="P1494" s="470"/>
      <c r="Q1494" s="471"/>
      <c r="R1494" s="471"/>
      <c r="S1494" s="116"/>
      <c r="T1494" s="116"/>
      <c r="U1494" s="116"/>
      <c r="V1494" s="110"/>
      <c r="W1494" s="110"/>
      <c r="X1494" s="110"/>
      <c r="Y1494" s="110"/>
      <c r="Z1494" s="110"/>
      <c r="AA1494" s="110"/>
      <c r="AB1494" s="110"/>
      <c r="AC1494" s="110"/>
      <c r="AD1494" s="110"/>
      <c r="AE1494" s="110"/>
      <c r="AF1494" s="110"/>
      <c r="AG1494" s="110"/>
    </row>
    <row r="1495">
      <c r="A1495" s="110"/>
      <c r="B1495" s="466"/>
      <c r="C1495" s="110"/>
      <c r="D1495" s="110"/>
      <c r="E1495" s="110"/>
      <c r="F1495" s="110"/>
      <c r="G1495" s="110"/>
      <c r="H1495" s="110"/>
      <c r="I1495" s="110"/>
      <c r="J1495" s="110"/>
      <c r="K1495" s="110"/>
      <c r="L1495" s="110"/>
      <c r="M1495" s="468"/>
      <c r="N1495" s="469"/>
      <c r="O1495" s="469"/>
      <c r="P1495" s="470"/>
      <c r="Q1495" s="471"/>
      <c r="R1495" s="471"/>
      <c r="S1495" s="116"/>
      <c r="T1495" s="116"/>
      <c r="U1495" s="116"/>
      <c r="V1495" s="110"/>
      <c r="W1495" s="110"/>
      <c r="X1495" s="110"/>
      <c r="Y1495" s="110"/>
      <c r="Z1495" s="110"/>
      <c r="AA1495" s="110"/>
      <c r="AB1495" s="110"/>
      <c r="AC1495" s="110"/>
      <c r="AD1495" s="110"/>
      <c r="AE1495" s="110"/>
      <c r="AF1495" s="110"/>
      <c r="AG1495" s="110"/>
    </row>
    <row r="1496">
      <c r="A1496" s="110"/>
      <c r="B1496" s="466"/>
      <c r="C1496" s="110"/>
      <c r="D1496" s="110"/>
      <c r="E1496" s="110"/>
      <c r="F1496" s="110"/>
      <c r="G1496" s="110"/>
      <c r="H1496" s="110"/>
      <c r="I1496" s="110"/>
      <c r="J1496" s="110"/>
      <c r="K1496" s="110"/>
      <c r="L1496" s="110"/>
      <c r="M1496" s="468"/>
      <c r="N1496" s="469"/>
      <c r="O1496" s="469"/>
      <c r="P1496" s="470"/>
      <c r="Q1496" s="471"/>
      <c r="R1496" s="471"/>
      <c r="S1496" s="116"/>
      <c r="T1496" s="116"/>
      <c r="U1496" s="116"/>
      <c r="V1496" s="110"/>
      <c r="W1496" s="110"/>
      <c r="X1496" s="110"/>
      <c r="Y1496" s="110"/>
      <c r="Z1496" s="110"/>
      <c r="AA1496" s="110"/>
      <c r="AB1496" s="110"/>
      <c r="AC1496" s="110"/>
      <c r="AD1496" s="110"/>
      <c r="AE1496" s="110"/>
      <c r="AF1496" s="110"/>
      <c r="AG1496" s="110"/>
    </row>
    <row r="1497">
      <c r="A1497" s="110"/>
      <c r="B1497" s="466"/>
      <c r="C1497" s="110"/>
      <c r="D1497" s="110"/>
      <c r="E1497" s="110"/>
      <c r="F1497" s="110"/>
      <c r="G1497" s="110"/>
      <c r="H1497" s="110"/>
      <c r="I1497" s="110"/>
      <c r="J1497" s="110"/>
      <c r="K1497" s="110"/>
      <c r="L1497" s="110"/>
      <c r="M1497" s="468"/>
      <c r="N1497" s="469"/>
      <c r="O1497" s="469"/>
      <c r="P1497" s="470"/>
      <c r="Q1497" s="471"/>
      <c r="R1497" s="471"/>
      <c r="S1497" s="116"/>
      <c r="T1497" s="116"/>
      <c r="U1497" s="116"/>
      <c r="V1497" s="110"/>
      <c r="W1497" s="110"/>
      <c r="X1497" s="110"/>
      <c r="Y1497" s="110"/>
      <c r="Z1497" s="110"/>
      <c r="AA1497" s="110"/>
      <c r="AB1497" s="110"/>
      <c r="AC1497" s="110"/>
      <c r="AD1497" s="110"/>
      <c r="AE1497" s="110"/>
      <c r="AF1497" s="110"/>
      <c r="AG1497" s="110"/>
    </row>
    <row r="1498">
      <c r="A1498" s="110"/>
      <c r="B1498" s="466"/>
      <c r="C1498" s="110"/>
      <c r="D1498" s="110"/>
      <c r="E1498" s="110"/>
      <c r="F1498" s="110"/>
      <c r="G1498" s="110"/>
      <c r="H1498" s="110"/>
      <c r="I1498" s="110"/>
      <c r="J1498" s="110"/>
      <c r="K1498" s="110"/>
      <c r="L1498" s="110"/>
      <c r="M1498" s="468"/>
      <c r="N1498" s="469"/>
      <c r="O1498" s="469"/>
      <c r="P1498" s="470"/>
      <c r="Q1498" s="471"/>
      <c r="R1498" s="471"/>
      <c r="S1498" s="116"/>
      <c r="T1498" s="116"/>
      <c r="U1498" s="116"/>
      <c r="V1498" s="110"/>
      <c r="W1498" s="110"/>
      <c r="X1498" s="110"/>
      <c r="Y1498" s="110"/>
      <c r="Z1498" s="110"/>
      <c r="AA1498" s="110"/>
      <c r="AB1498" s="110"/>
      <c r="AC1498" s="110"/>
      <c r="AD1498" s="110"/>
      <c r="AE1498" s="110"/>
      <c r="AF1498" s="110"/>
      <c r="AG1498" s="110"/>
    </row>
    <row r="1499">
      <c r="A1499" s="110"/>
      <c r="B1499" s="466"/>
      <c r="C1499" s="110"/>
      <c r="D1499" s="110"/>
      <c r="E1499" s="110"/>
      <c r="F1499" s="110"/>
      <c r="G1499" s="110"/>
      <c r="H1499" s="110"/>
      <c r="I1499" s="110"/>
      <c r="J1499" s="110"/>
      <c r="K1499" s="110"/>
      <c r="L1499" s="110"/>
      <c r="M1499" s="468"/>
      <c r="N1499" s="469"/>
      <c r="O1499" s="469"/>
      <c r="P1499" s="470"/>
      <c r="Q1499" s="471"/>
      <c r="R1499" s="471"/>
      <c r="S1499" s="116"/>
      <c r="T1499" s="116"/>
      <c r="U1499" s="116"/>
      <c r="V1499" s="110"/>
      <c r="W1499" s="110"/>
      <c r="X1499" s="110"/>
      <c r="Y1499" s="110"/>
      <c r="Z1499" s="110"/>
      <c r="AA1499" s="110"/>
      <c r="AB1499" s="110"/>
      <c r="AC1499" s="110"/>
      <c r="AD1499" s="110"/>
      <c r="AE1499" s="110"/>
      <c r="AF1499" s="110"/>
      <c r="AG1499" s="110"/>
    </row>
    <row r="1500">
      <c r="A1500" s="110"/>
      <c r="B1500" s="466"/>
      <c r="C1500" s="110"/>
      <c r="D1500" s="110"/>
      <c r="E1500" s="110"/>
      <c r="F1500" s="110"/>
      <c r="G1500" s="110"/>
      <c r="H1500" s="110"/>
      <c r="I1500" s="110"/>
      <c r="J1500" s="110"/>
      <c r="K1500" s="110"/>
      <c r="L1500" s="110"/>
      <c r="M1500" s="468"/>
      <c r="N1500" s="469"/>
      <c r="O1500" s="469"/>
      <c r="P1500" s="470"/>
      <c r="Q1500" s="471"/>
      <c r="R1500" s="471"/>
      <c r="S1500" s="116"/>
      <c r="T1500" s="116"/>
      <c r="U1500" s="116"/>
      <c r="V1500" s="110"/>
      <c r="W1500" s="110"/>
      <c r="X1500" s="110"/>
      <c r="Y1500" s="110"/>
      <c r="Z1500" s="110"/>
      <c r="AA1500" s="110"/>
      <c r="AB1500" s="110"/>
      <c r="AC1500" s="110"/>
      <c r="AD1500" s="110"/>
      <c r="AE1500" s="110"/>
      <c r="AF1500" s="110"/>
      <c r="AG1500" s="110"/>
    </row>
    <row r="1501">
      <c r="A1501" s="110"/>
      <c r="B1501" s="466"/>
      <c r="C1501" s="110"/>
      <c r="D1501" s="110"/>
      <c r="E1501" s="110"/>
      <c r="F1501" s="110"/>
      <c r="G1501" s="110"/>
      <c r="H1501" s="110"/>
      <c r="I1501" s="110"/>
      <c r="J1501" s="110"/>
      <c r="K1501" s="110"/>
      <c r="L1501" s="110"/>
      <c r="M1501" s="468"/>
      <c r="N1501" s="469"/>
      <c r="O1501" s="469"/>
      <c r="P1501" s="470"/>
      <c r="Q1501" s="471"/>
      <c r="R1501" s="471"/>
      <c r="S1501" s="116"/>
      <c r="T1501" s="116"/>
      <c r="U1501" s="116"/>
      <c r="V1501" s="110"/>
      <c r="W1501" s="110"/>
      <c r="X1501" s="110"/>
      <c r="Y1501" s="110"/>
      <c r="Z1501" s="110"/>
      <c r="AA1501" s="110"/>
      <c r="AB1501" s="110"/>
      <c r="AC1501" s="110"/>
      <c r="AD1501" s="110"/>
      <c r="AE1501" s="110"/>
      <c r="AF1501" s="110"/>
      <c r="AG1501" s="110"/>
    </row>
    <row r="1502">
      <c r="A1502" s="110"/>
      <c r="B1502" s="466"/>
      <c r="C1502" s="110"/>
      <c r="D1502" s="110"/>
      <c r="E1502" s="110"/>
      <c r="F1502" s="110"/>
      <c r="G1502" s="110"/>
      <c r="H1502" s="110"/>
      <c r="I1502" s="110"/>
      <c r="J1502" s="110"/>
      <c r="K1502" s="110"/>
      <c r="L1502" s="110"/>
      <c r="M1502" s="468"/>
      <c r="N1502" s="469"/>
      <c r="O1502" s="469"/>
      <c r="P1502" s="470"/>
      <c r="Q1502" s="471"/>
      <c r="R1502" s="471"/>
      <c r="S1502" s="116"/>
      <c r="T1502" s="116"/>
      <c r="U1502" s="116"/>
      <c r="V1502" s="110"/>
      <c r="W1502" s="110"/>
      <c r="X1502" s="110"/>
      <c r="Y1502" s="110"/>
      <c r="Z1502" s="110"/>
      <c r="AA1502" s="110"/>
      <c r="AB1502" s="110"/>
      <c r="AC1502" s="110"/>
      <c r="AD1502" s="110"/>
      <c r="AE1502" s="110"/>
      <c r="AF1502" s="110"/>
      <c r="AG1502" s="110"/>
    </row>
    <row r="1503">
      <c r="A1503" s="110"/>
      <c r="B1503" s="466"/>
      <c r="C1503" s="110"/>
      <c r="D1503" s="110"/>
      <c r="E1503" s="110"/>
      <c r="F1503" s="110"/>
      <c r="G1503" s="110"/>
      <c r="H1503" s="110"/>
      <c r="I1503" s="110"/>
      <c r="J1503" s="110"/>
      <c r="K1503" s="110"/>
      <c r="L1503" s="110"/>
      <c r="M1503" s="468"/>
      <c r="N1503" s="469"/>
      <c r="O1503" s="469"/>
      <c r="P1503" s="470"/>
      <c r="Q1503" s="471"/>
      <c r="R1503" s="471"/>
      <c r="S1503" s="116"/>
      <c r="T1503" s="116"/>
      <c r="U1503" s="116"/>
      <c r="V1503" s="110"/>
      <c r="W1503" s="110"/>
      <c r="X1503" s="110"/>
      <c r="Y1503" s="110"/>
      <c r="Z1503" s="110"/>
      <c r="AA1503" s="110"/>
      <c r="AB1503" s="110"/>
      <c r="AC1503" s="110"/>
      <c r="AD1503" s="110"/>
      <c r="AE1503" s="110"/>
      <c r="AF1503" s="110"/>
      <c r="AG1503" s="110"/>
    </row>
    <row r="1504">
      <c r="A1504" s="110"/>
      <c r="B1504" s="466"/>
      <c r="C1504" s="110"/>
      <c r="D1504" s="110"/>
      <c r="E1504" s="110"/>
      <c r="F1504" s="110"/>
      <c r="G1504" s="110"/>
      <c r="H1504" s="110"/>
      <c r="I1504" s="110"/>
      <c r="J1504" s="110"/>
      <c r="K1504" s="110"/>
      <c r="L1504" s="110"/>
      <c r="M1504" s="468"/>
      <c r="N1504" s="469"/>
      <c r="O1504" s="469"/>
      <c r="P1504" s="470"/>
      <c r="Q1504" s="471"/>
      <c r="R1504" s="471"/>
      <c r="S1504" s="116"/>
      <c r="T1504" s="116"/>
      <c r="U1504" s="116"/>
      <c r="V1504" s="110"/>
      <c r="W1504" s="110"/>
      <c r="X1504" s="110"/>
      <c r="Y1504" s="110"/>
      <c r="Z1504" s="110"/>
      <c r="AA1504" s="110"/>
      <c r="AB1504" s="110"/>
      <c r="AC1504" s="110"/>
      <c r="AD1504" s="110"/>
      <c r="AE1504" s="110"/>
      <c r="AF1504" s="110"/>
      <c r="AG1504" s="110"/>
    </row>
    <row r="1505">
      <c r="A1505" s="110"/>
      <c r="B1505" s="466"/>
      <c r="C1505" s="110"/>
      <c r="D1505" s="110"/>
      <c r="E1505" s="110"/>
      <c r="F1505" s="110"/>
      <c r="G1505" s="110"/>
      <c r="H1505" s="110"/>
      <c r="I1505" s="110"/>
      <c r="J1505" s="110"/>
      <c r="K1505" s="110"/>
      <c r="L1505" s="110"/>
      <c r="M1505" s="468"/>
      <c r="N1505" s="469"/>
      <c r="O1505" s="469"/>
      <c r="P1505" s="470"/>
      <c r="Q1505" s="471"/>
      <c r="R1505" s="471"/>
      <c r="S1505" s="116"/>
      <c r="T1505" s="116"/>
      <c r="U1505" s="116"/>
      <c r="V1505" s="110"/>
      <c r="W1505" s="110"/>
      <c r="X1505" s="110"/>
      <c r="Y1505" s="110"/>
      <c r="Z1505" s="110"/>
      <c r="AA1505" s="110"/>
      <c r="AB1505" s="110"/>
      <c r="AC1505" s="110"/>
      <c r="AD1505" s="110"/>
      <c r="AE1505" s="110"/>
      <c r="AF1505" s="110"/>
      <c r="AG1505" s="110"/>
    </row>
    <row r="1506">
      <c r="A1506" s="110"/>
      <c r="B1506" s="466"/>
      <c r="C1506" s="110"/>
      <c r="D1506" s="110"/>
      <c r="E1506" s="110"/>
      <c r="F1506" s="110"/>
      <c r="G1506" s="110"/>
      <c r="H1506" s="110"/>
      <c r="I1506" s="110"/>
      <c r="J1506" s="110"/>
      <c r="K1506" s="110"/>
      <c r="L1506" s="110"/>
      <c r="M1506" s="468"/>
      <c r="N1506" s="469"/>
      <c r="O1506" s="469"/>
      <c r="P1506" s="470"/>
      <c r="Q1506" s="471"/>
      <c r="R1506" s="471"/>
      <c r="S1506" s="116"/>
      <c r="T1506" s="116"/>
      <c r="U1506" s="116"/>
      <c r="V1506" s="110"/>
      <c r="W1506" s="110"/>
      <c r="X1506" s="110"/>
      <c r="Y1506" s="110"/>
      <c r="Z1506" s="110"/>
      <c r="AA1506" s="110"/>
      <c r="AB1506" s="110"/>
      <c r="AC1506" s="110"/>
      <c r="AD1506" s="110"/>
      <c r="AE1506" s="110"/>
      <c r="AF1506" s="110"/>
      <c r="AG1506" s="110"/>
    </row>
    <row r="1507">
      <c r="A1507" s="110"/>
      <c r="B1507" s="466"/>
      <c r="C1507" s="110"/>
      <c r="D1507" s="110"/>
      <c r="E1507" s="110"/>
      <c r="F1507" s="110"/>
      <c r="G1507" s="110"/>
      <c r="H1507" s="110"/>
      <c r="I1507" s="110"/>
      <c r="J1507" s="110"/>
      <c r="K1507" s="110"/>
      <c r="L1507" s="110"/>
      <c r="M1507" s="468"/>
      <c r="N1507" s="469"/>
      <c r="O1507" s="469"/>
      <c r="P1507" s="470"/>
      <c r="Q1507" s="471"/>
      <c r="R1507" s="471"/>
      <c r="S1507" s="116"/>
      <c r="T1507" s="116"/>
      <c r="U1507" s="116"/>
      <c r="V1507" s="110"/>
      <c r="W1507" s="110"/>
      <c r="X1507" s="110"/>
      <c r="Y1507" s="110"/>
      <c r="Z1507" s="110"/>
      <c r="AA1507" s="110"/>
      <c r="AB1507" s="110"/>
      <c r="AC1507" s="110"/>
      <c r="AD1507" s="110"/>
      <c r="AE1507" s="110"/>
      <c r="AF1507" s="110"/>
      <c r="AG1507" s="110"/>
    </row>
    <row r="1508">
      <c r="A1508" s="110"/>
      <c r="B1508" s="466"/>
      <c r="C1508" s="110"/>
      <c r="D1508" s="110"/>
      <c r="E1508" s="110"/>
      <c r="F1508" s="110"/>
      <c r="G1508" s="110"/>
      <c r="H1508" s="110"/>
      <c r="I1508" s="110"/>
      <c r="J1508" s="110"/>
      <c r="K1508" s="110"/>
      <c r="L1508" s="110"/>
      <c r="M1508" s="468"/>
      <c r="N1508" s="469"/>
      <c r="O1508" s="469"/>
      <c r="P1508" s="470"/>
      <c r="Q1508" s="471"/>
      <c r="R1508" s="471"/>
      <c r="S1508" s="116"/>
      <c r="T1508" s="116"/>
      <c r="U1508" s="116"/>
      <c r="V1508" s="110"/>
      <c r="W1508" s="110"/>
      <c r="X1508" s="110"/>
      <c r="Y1508" s="110"/>
      <c r="Z1508" s="110"/>
      <c r="AA1508" s="110"/>
      <c r="AB1508" s="110"/>
      <c r="AC1508" s="110"/>
      <c r="AD1508" s="110"/>
      <c r="AE1508" s="110"/>
      <c r="AF1508" s="110"/>
      <c r="AG1508" s="110"/>
    </row>
    <row r="1509">
      <c r="A1509" s="110"/>
      <c r="B1509" s="466"/>
      <c r="C1509" s="110"/>
      <c r="D1509" s="110"/>
      <c r="E1509" s="110"/>
      <c r="F1509" s="110"/>
      <c r="G1509" s="110"/>
      <c r="H1509" s="110"/>
      <c r="I1509" s="110"/>
      <c r="J1509" s="110"/>
      <c r="K1509" s="110"/>
      <c r="L1509" s="110"/>
      <c r="M1509" s="468"/>
      <c r="N1509" s="469"/>
      <c r="O1509" s="469"/>
      <c r="P1509" s="470"/>
      <c r="Q1509" s="471"/>
      <c r="R1509" s="471"/>
      <c r="S1509" s="116"/>
      <c r="T1509" s="116"/>
      <c r="U1509" s="116"/>
      <c r="V1509" s="110"/>
      <c r="W1509" s="110"/>
      <c r="X1509" s="110"/>
      <c r="Y1509" s="110"/>
      <c r="Z1509" s="110"/>
      <c r="AA1509" s="110"/>
      <c r="AB1509" s="110"/>
      <c r="AC1509" s="110"/>
      <c r="AD1509" s="110"/>
      <c r="AE1509" s="110"/>
      <c r="AF1509" s="110"/>
      <c r="AG1509" s="110"/>
    </row>
    <row r="1510">
      <c r="A1510" s="110"/>
      <c r="B1510" s="466"/>
      <c r="C1510" s="110"/>
      <c r="D1510" s="110"/>
      <c r="E1510" s="110"/>
      <c r="F1510" s="110"/>
      <c r="G1510" s="110"/>
      <c r="H1510" s="110"/>
      <c r="I1510" s="110"/>
      <c r="J1510" s="110"/>
      <c r="K1510" s="110"/>
      <c r="L1510" s="110"/>
      <c r="M1510" s="468"/>
      <c r="N1510" s="469"/>
      <c r="O1510" s="469"/>
      <c r="P1510" s="470"/>
      <c r="Q1510" s="471"/>
      <c r="R1510" s="471"/>
      <c r="S1510" s="116"/>
      <c r="T1510" s="116"/>
      <c r="U1510" s="116"/>
      <c r="V1510" s="110"/>
      <c r="W1510" s="110"/>
      <c r="X1510" s="110"/>
      <c r="Y1510" s="110"/>
      <c r="Z1510" s="110"/>
      <c r="AA1510" s="110"/>
      <c r="AB1510" s="110"/>
      <c r="AC1510" s="110"/>
      <c r="AD1510" s="110"/>
      <c r="AE1510" s="110"/>
      <c r="AF1510" s="110"/>
      <c r="AG1510" s="110"/>
    </row>
    <row r="1511">
      <c r="A1511" s="110"/>
      <c r="B1511" s="466"/>
      <c r="C1511" s="110"/>
      <c r="D1511" s="110"/>
      <c r="E1511" s="110"/>
      <c r="F1511" s="110"/>
      <c r="G1511" s="110"/>
      <c r="H1511" s="110"/>
      <c r="I1511" s="110"/>
      <c r="J1511" s="110"/>
      <c r="K1511" s="110"/>
      <c r="L1511" s="110"/>
      <c r="M1511" s="468"/>
      <c r="N1511" s="469"/>
      <c r="O1511" s="469"/>
      <c r="P1511" s="470"/>
      <c r="Q1511" s="471"/>
      <c r="R1511" s="471"/>
      <c r="S1511" s="116"/>
      <c r="T1511" s="116"/>
      <c r="U1511" s="116"/>
      <c r="V1511" s="110"/>
      <c r="W1511" s="110"/>
      <c r="X1511" s="110"/>
      <c r="Y1511" s="110"/>
      <c r="Z1511" s="110"/>
      <c r="AA1511" s="110"/>
      <c r="AB1511" s="110"/>
      <c r="AC1511" s="110"/>
      <c r="AD1511" s="110"/>
      <c r="AE1511" s="110"/>
      <c r="AF1511" s="110"/>
      <c r="AG1511" s="110"/>
    </row>
    <row r="1512">
      <c r="A1512" s="110"/>
      <c r="B1512" s="466"/>
      <c r="C1512" s="110"/>
      <c r="D1512" s="110"/>
      <c r="E1512" s="110"/>
      <c r="F1512" s="110"/>
      <c r="G1512" s="110"/>
      <c r="H1512" s="110"/>
      <c r="I1512" s="110"/>
      <c r="J1512" s="110"/>
      <c r="K1512" s="110"/>
      <c r="L1512" s="110"/>
      <c r="M1512" s="468"/>
      <c r="N1512" s="469"/>
      <c r="O1512" s="469"/>
      <c r="P1512" s="470"/>
      <c r="Q1512" s="471"/>
      <c r="R1512" s="471"/>
      <c r="S1512" s="116"/>
      <c r="T1512" s="116"/>
      <c r="U1512" s="116"/>
      <c r="V1512" s="110"/>
      <c r="W1512" s="110"/>
      <c r="X1512" s="110"/>
      <c r="Y1512" s="110"/>
      <c r="Z1512" s="110"/>
      <c r="AA1512" s="110"/>
      <c r="AB1512" s="110"/>
      <c r="AC1512" s="110"/>
      <c r="AD1512" s="110"/>
      <c r="AE1512" s="110"/>
      <c r="AF1512" s="110"/>
      <c r="AG1512" s="110"/>
    </row>
    <row r="1513">
      <c r="A1513" s="110"/>
      <c r="B1513" s="466"/>
      <c r="C1513" s="110"/>
      <c r="D1513" s="110"/>
      <c r="E1513" s="110"/>
      <c r="F1513" s="110"/>
      <c r="G1513" s="110"/>
      <c r="H1513" s="110"/>
      <c r="I1513" s="110"/>
      <c r="J1513" s="110"/>
      <c r="K1513" s="110"/>
      <c r="L1513" s="110"/>
      <c r="M1513" s="468"/>
      <c r="N1513" s="469"/>
      <c r="O1513" s="469"/>
      <c r="P1513" s="470"/>
      <c r="Q1513" s="471"/>
      <c r="R1513" s="471"/>
      <c r="S1513" s="116"/>
      <c r="T1513" s="116"/>
      <c r="U1513" s="116"/>
      <c r="V1513" s="110"/>
      <c r="W1513" s="110"/>
      <c r="X1513" s="110"/>
      <c r="Y1513" s="110"/>
      <c r="Z1513" s="110"/>
      <c r="AA1513" s="110"/>
      <c r="AB1513" s="110"/>
      <c r="AC1513" s="110"/>
      <c r="AD1513" s="110"/>
      <c r="AE1513" s="110"/>
      <c r="AF1513" s="110"/>
      <c r="AG1513" s="110"/>
    </row>
    <row r="1514">
      <c r="A1514" s="110"/>
      <c r="B1514" s="466"/>
      <c r="C1514" s="110"/>
      <c r="D1514" s="110"/>
      <c r="E1514" s="110"/>
      <c r="F1514" s="110"/>
      <c r="G1514" s="110"/>
      <c r="H1514" s="110"/>
      <c r="I1514" s="110"/>
      <c r="J1514" s="110"/>
      <c r="K1514" s="110"/>
      <c r="L1514" s="110"/>
      <c r="M1514" s="468"/>
      <c r="N1514" s="469"/>
      <c r="O1514" s="469"/>
      <c r="P1514" s="470"/>
      <c r="Q1514" s="471"/>
      <c r="R1514" s="471"/>
      <c r="S1514" s="116"/>
      <c r="T1514" s="116"/>
      <c r="U1514" s="116"/>
      <c r="V1514" s="110"/>
      <c r="W1514" s="110"/>
      <c r="X1514" s="110"/>
      <c r="Y1514" s="110"/>
      <c r="Z1514" s="110"/>
      <c r="AA1514" s="110"/>
      <c r="AB1514" s="110"/>
      <c r="AC1514" s="110"/>
      <c r="AD1514" s="110"/>
      <c r="AE1514" s="110"/>
      <c r="AF1514" s="110"/>
      <c r="AG1514" s="110"/>
    </row>
    <row r="1515">
      <c r="A1515" s="110"/>
      <c r="B1515" s="466"/>
      <c r="C1515" s="110"/>
      <c r="D1515" s="110"/>
      <c r="E1515" s="110"/>
      <c r="F1515" s="110"/>
      <c r="G1515" s="110"/>
      <c r="H1515" s="110"/>
      <c r="I1515" s="110"/>
      <c r="J1515" s="110"/>
      <c r="K1515" s="110"/>
      <c r="L1515" s="110"/>
      <c r="M1515" s="468"/>
      <c r="N1515" s="469"/>
      <c r="O1515" s="469"/>
      <c r="P1515" s="470"/>
      <c r="Q1515" s="471"/>
      <c r="R1515" s="471"/>
      <c r="S1515" s="116"/>
      <c r="T1515" s="116"/>
      <c r="U1515" s="116"/>
      <c r="V1515" s="110"/>
      <c r="W1515" s="110"/>
      <c r="X1515" s="110"/>
      <c r="Y1515" s="110"/>
      <c r="Z1515" s="110"/>
      <c r="AA1515" s="110"/>
      <c r="AB1515" s="110"/>
      <c r="AC1515" s="110"/>
      <c r="AD1515" s="110"/>
      <c r="AE1515" s="110"/>
      <c r="AF1515" s="110"/>
      <c r="AG1515" s="110"/>
    </row>
    <row r="1516">
      <c r="A1516" s="110"/>
      <c r="B1516" s="466"/>
      <c r="C1516" s="110"/>
      <c r="D1516" s="110"/>
      <c r="E1516" s="110"/>
      <c r="F1516" s="110"/>
      <c r="G1516" s="110"/>
      <c r="H1516" s="110"/>
      <c r="I1516" s="110"/>
      <c r="J1516" s="110"/>
      <c r="K1516" s="110"/>
      <c r="L1516" s="110"/>
      <c r="M1516" s="468"/>
      <c r="N1516" s="469"/>
      <c r="O1516" s="469"/>
      <c r="P1516" s="470"/>
      <c r="Q1516" s="471"/>
      <c r="R1516" s="471"/>
      <c r="S1516" s="116"/>
      <c r="T1516" s="116"/>
      <c r="U1516" s="116"/>
      <c r="V1516" s="110"/>
      <c r="W1516" s="110"/>
      <c r="X1516" s="110"/>
      <c r="Y1516" s="110"/>
      <c r="Z1516" s="110"/>
      <c r="AA1516" s="110"/>
      <c r="AB1516" s="110"/>
      <c r="AC1516" s="110"/>
      <c r="AD1516" s="110"/>
      <c r="AE1516" s="110"/>
      <c r="AF1516" s="110"/>
      <c r="AG1516" s="110"/>
    </row>
    <row r="1517">
      <c r="A1517" s="110"/>
      <c r="B1517" s="466"/>
      <c r="C1517" s="110"/>
      <c r="D1517" s="110"/>
      <c r="E1517" s="110"/>
      <c r="F1517" s="110"/>
      <c r="G1517" s="110"/>
      <c r="H1517" s="110"/>
      <c r="I1517" s="110"/>
      <c r="J1517" s="110"/>
      <c r="K1517" s="110"/>
      <c r="L1517" s="110"/>
      <c r="M1517" s="468"/>
      <c r="N1517" s="469"/>
      <c r="O1517" s="469"/>
      <c r="P1517" s="470"/>
      <c r="Q1517" s="471"/>
      <c r="R1517" s="471"/>
      <c r="S1517" s="116"/>
      <c r="T1517" s="116"/>
      <c r="U1517" s="116"/>
      <c r="V1517" s="110"/>
      <c r="W1517" s="110"/>
      <c r="X1517" s="110"/>
      <c r="Y1517" s="110"/>
      <c r="Z1517" s="110"/>
      <c r="AA1517" s="110"/>
      <c r="AB1517" s="110"/>
      <c r="AC1517" s="110"/>
      <c r="AD1517" s="110"/>
      <c r="AE1517" s="110"/>
      <c r="AF1517" s="110"/>
      <c r="AG1517" s="110"/>
    </row>
    <row r="1518">
      <c r="A1518" s="110"/>
      <c r="B1518" s="466"/>
      <c r="C1518" s="110"/>
      <c r="D1518" s="110"/>
      <c r="E1518" s="110"/>
      <c r="F1518" s="110"/>
      <c r="G1518" s="110"/>
      <c r="H1518" s="110"/>
      <c r="I1518" s="110"/>
      <c r="J1518" s="110"/>
      <c r="K1518" s="110"/>
      <c r="L1518" s="110"/>
      <c r="M1518" s="468"/>
      <c r="N1518" s="469"/>
      <c r="O1518" s="469"/>
      <c r="P1518" s="470"/>
      <c r="Q1518" s="471"/>
      <c r="R1518" s="471"/>
      <c r="S1518" s="116"/>
      <c r="T1518" s="116"/>
      <c r="U1518" s="116"/>
      <c r="V1518" s="110"/>
      <c r="W1518" s="110"/>
      <c r="X1518" s="110"/>
      <c r="Y1518" s="110"/>
      <c r="Z1518" s="110"/>
      <c r="AA1518" s="110"/>
      <c r="AB1518" s="110"/>
      <c r="AC1518" s="110"/>
      <c r="AD1518" s="110"/>
      <c r="AE1518" s="110"/>
      <c r="AF1518" s="110"/>
      <c r="AG1518" s="110"/>
    </row>
    <row r="1519">
      <c r="A1519" s="110"/>
      <c r="B1519" s="466"/>
      <c r="C1519" s="110"/>
      <c r="D1519" s="110"/>
      <c r="E1519" s="110"/>
      <c r="F1519" s="110"/>
      <c r="G1519" s="110"/>
      <c r="H1519" s="110"/>
      <c r="I1519" s="110"/>
      <c r="J1519" s="110"/>
      <c r="K1519" s="110"/>
      <c r="L1519" s="110"/>
      <c r="M1519" s="468"/>
      <c r="N1519" s="469"/>
      <c r="O1519" s="469"/>
      <c r="P1519" s="470"/>
      <c r="Q1519" s="471"/>
      <c r="R1519" s="471"/>
      <c r="S1519" s="116"/>
      <c r="T1519" s="116"/>
      <c r="U1519" s="116"/>
      <c r="V1519" s="110"/>
      <c r="W1519" s="110"/>
      <c r="X1519" s="110"/>
      <c r="Y1519" s="110"/>
      <c r="Z1519" s="110"/>
      <c r="AA1519" s="110"/>
      <c r="AB1519" s="110"/>
      <c r="AC1519" s="110"/>
      <c r="AD1519" s="110"/>
      <c r="AE1519" s="110"/>
      <c r="AF1519" s="110"/>
      <c r="AG1519" s="110"/>
    </row>
    <row r="1520">
      <c r="A1520" s="110"/>
      <c r="B1520" s="466"/>
      <c r="C1520" s="110"/>
      <c r="D1520" s="110"/>
      <c r="E1520" s="110"/>
      <c r="F1520" s="110"/>
      <c r="G1520" s="110"/>
      <c r="H1520" s="110"/>
      <c r="I1520" s="110"/>
      <c r="J1520" s="110"/>
      <c r="K1520" s="110"/>
      <c r="L1520" s="110"/>
      <c r="M1520" s="468"/>
      <c r="N1520" s="469"/>
      <c r="O1520" s="469"/>
      <c r="P1520" s="470"/>
      <c r="Q1520" s="471"/>
      <c r="R1520" s="471"/>
      <c r="S1520" s="116"/>
      <c r="T1520" s="116"/>
      <c r="U1520" s="116"/>
      <c r="V1520" s="110"/>
      <c r="W1520" s="110"/>
      <c r="X1520" s="110"/>
      <c r="Y1520" s="110"/>
      <c r="Z1520" s="110"/>
      <c r="AA1520" s="110"/>
      <c r="AB1520" s="110"/>
      <c r="AC1520" s="110"/>
      <c r="AD1520" s="110"/>
      <c r="AE1520" s="110"/>
      <c r="AF1520" s="110"/>
      <c r="AG1520" s="110"/>
    </row>
    <row r="1521">
      <c r="A1521" s="110"/>
      <c r="B1521" s="466"/>
      <c r="C1521" s="110"/>
      <c r="D1521" s="110"/>
      <c r="E1521" s="110"/>
      <c r="F1521" s="110"/>
      <c r="G1521" s="110"/>
      <c r="H1521" s="110"/>
      <c r="I1521" s="110"/>
      <c r="J1521" s="110"/>
      <c r="K1521" s="110"/>
      <c r="L1521" s="110"/>
      <c r="M1521" s="468"/>
      <c r="N1521" s="469"/>
      <c r="O1521" s="469"/>
      <c r="P1521" s="470"/>
      <c r="Q1521" s="471"/>
      <c r="R1521" s="471"/>
      <c r="S1521" s="116"/>
      <c r="T1521" s="116"/>
      <c r="U1521" s="116"/>
      <c r="V1521" s="110"/>
      <c r="W1521" s="110"/>
      <c r="X1521" s="110"/>
      <c r="Y1521" s="110"/>
      <c r="Z1521" s="110"/>
      <c r="AA1521" s="110"/>
      <c r="AB1521" s="110"/>
      <c r="AC1521" s="110"/>
      <c r="AD1521" s="110"/>
      <c r="AE1521" s="110"/>
      <c r="AF1521" s="110"/>
      <c r="AG1521" s="110"/>
    </row>
    <row r="1522">
      <c r="A1522" s="110"/>
      <c r="B1522" s="466"/>
      <c r="C1522" s="110"/>
      <c r="D1522" s="110"/>
      <c r="E1522" s="110"/>
      <c r="F1522" s="110"/>
      <c r="G1522" s="110"/>
      <c r="H1522" s="110"/>
      <c r="I1522" s="110"/>
      <c r="J1522" s="110"/>
      <c r="K1522" s="110"/>
      <c r="L1522" s="110"/>
      <c r="M1522" s="468"/>
      <c r="N1522" s="469"/>
      <c r="O1522" s="469"/>
      <c r="P1522" s="470"/>
      <c r="Q1522" s="471"/>
      <c r="R1522" s="471"/>
      <c r="S1522" s="116"/>
      <c r="T1522" s="116"/>
      <c r="U1522" s="116"/>
      <c r="V1522" s="110"/>
      <c r="W1522" s="110"/>
      <c r="X1522" s="110"/>
      <c r="Y1522" s="110"/>
      <c r="Z1522" s="110"/>
      <c r="AA1522" s="110"/>
      <c r="AB1522" s="110"/>
      <c r="AC1522" s="110"/>
      <c r="AD1522" s="110"/>
      <c r="AE1522" s="110"/>
      <c r="AF1522" s="110"/>
      <c r="AG1522" s="110"/>
    </row>
    <row r="1523">
      <c r="A1523" s="110"/>
      <c r="B1523" s="466"/>
      <c r="C1523" s="110"/>
      <c r="D1523" s="110"/>
      <c r="E1523" s="110"/>
      <c r="F1523" s="110"/>
      <c r="G1523" s="110"/>
      <c r="H1523" s="110"/>
      <c r="I1523" s="110"/>
      <c r="J1523" s="110"/>
      <c r="K1523" s="110"/>
      <c r="L1523" s="110"/>
      <c r="M1523" s="468"/>
      <c r="N1523" s="469"/>
      <c r="O1523" s="469"/>
      <c r="P1523" s="470"/>
      <c r="Q1523" s="471"/>
      <c r="R1523" s="471"/>
      <c r="S1523" s="116"/>
      <c r="T1523" s="116"/>
      <c r="U1523" s="116"/>
      <c r="V1523" s="110"/>
      <c r="W1523" s="110"/>
      <c r="X1523" s="110"/>
      <c r="Y1523" s="110"/>
      <c r="Z1523" s="110"/>
      <c r="AA1523" s="110"/>
      <c r="AB1523" s="110"/>
      <c r="AC1523" s="110"/>
      <c r="AD1523" s="110"/>
      <c r="AE1523" s="110"/>
      <c r="AF1523" s="110"/>
      <c r="AG1523" s="110"/>
    </row>
    <row r="1524">
      <c r="A1524" s="110"/>
      <c r="B1524" s="466"/>
      <c r="C1524" s="110"/>
      <c r="D1524" s="110"/>
      <c r="E1524" s="110"/>
      <c r="F1524" s="110"/>
      <c r="G1524" s="110"/>
      <c r="H1524" s="110"/>
      <c r="I1524" s="110"/>
      <c r="J1524" s="110"/>
      <c r="K1524" s="110"/>
      <c r="L1524" s="110"/>
      <c r="M1524" s="468"/>
      <c r="N1524" s="469"/>
      <c r="O1524" s="469"/>
      <c r="P1524" s="470"/>
      <c r="Q1524" s="471"/>
      <c r="R1524" s="471"/>
      <c r="S1524" s="116"/>
      <c r="T1524" s="116"/>
      <c r="U1524" s="116"/>
      <c r="V1524" s="110"/>
      <c r="W1524" s="110"/>
      <c r="X1524" s="110"/>
      <c r="Y1524" s="110"/>
      <c r="Z1524" s="110"/>
      <c r="AA1524" s="110"/>
      <c r="AB1524" s="110"/>
      <c r="AC1524" s="110"/>
      <c r="AD1524" s="110"/>
      <c r="AE1524" s="110"/>
      <c r="AF1524" s="110"/>
      <c r="AG1524" s="110"/>
    </row>
    <row r="1525">
      <c r="A1525" s="110"/>
      <c r="B1525" s="466"/>
      <c r="C1525" s="110"/>
      <c r="D1525" s="110"/>
      <c r="E1525" s="110"/>
      <c r="F1525" s="110"/>
      <c r="G1525" s="110"/>
      <c r="H1525" s="110"/>
      <c r="I1525" s="110"/>
      <c r="J1525" s="110"/>
      <c r="K1525" s="110"/>
      <c r="L1525" s="110"/>
      <c r="M1525" s="468"/>
      <c r="N1525" s="469"/>
      <c r="O1525" s="469"/>
      <c r="P1525" s="470"/>
      <c r="Q1525" s="471"/>
      <c r="R1525" s="471"/>
      <c r="S1525" s="116"/>
      <c r="T1525" s="116"/>
      <c r="U1525" s="116"/>
      <c r="V1525" s="110"/>
      <c r="W1525" s="110"/>
      <c r="X1525" s="110"/>
      <c r="Y1525" s="110"/>
      <c r="Z1525" s="110"/>
      <c r="AA1525" s="110"/>
      <c r="AB1525" s="110"/>
      <c r="AC1525" s="110"/>
      <c r="AD1525" s="110"/>
      <c r="AE1525" s="110"/>
      <c r="AF1525" s="110"/>
      <c r="AG1525" s="110"/>
    </row>
    <row r="1526">
      <c r="A1526" s="110"/>
      <c r="B1526" s="466"/>
      <c r="C1526" s="110"/>
      <c r="D1526" s="110"/>
      <c r="E1526" s="110"/>
      <c r="F1526" s="110"/>
      <c r="G1526" s="110"/>
      <c r="H1526" s="110"/>
      <c r="I1526" s="110"/>
      <c r="J1526" s="110"/>
      <c r="K1526" s="110"/>
      <c r="L1526" s="110"/>
      <c r="M1526" s="468"/>
      <c r="N1526" s="469"/>
      <c r="O1526" s="469"/>
      <c r="P1526" s="470"/>
      <c r="Q1526" s="471"/>
      <c r="R1526" s="471"/>
      <c r="S1526" s="116"/>
      <c r="T1526" s="116"/>
      <c r="U1526" s="116"/>
      <c r="V1526" s="110"/>
      <c r="W1526" s="110"/>
      <c r="X1526" s="110"/>
      <c r="Y1526" s="110"/>
      <c r="Z1526" s="110"/>
      <c r="AA1526" s="110"/>
      <c r="AB1526" s="110"/>
      <c r="AC1526" s="110"/>
      <c r="AD1526" s="110"/>
      <c r="AE1526" s="110"/>
      <c r="AF1526" s="110"/>
      <c r="AG1526" s="110"/>
    </row>
    <row r="1527">
      <c r="A1527" s="110"/>
      <c r="B1527" s="466"/>
      <c r="C1527" s="110"/>
      <c r="D1527" s="110"/>
      <c r="E1527" s="110"/>
      <c r="F1527" s="110"/>
      <c r="G1527" s="110"/>
      <c r="H1527" s="110"/>
      <c r="I1527" s="110"/>
      <c r="J1527" s="110"/>
      <c r="K1527" s="110"/>
      <c r="L1527" s="110"/>
      <c r="M1527" s="468"/>
      <c r="N1527" s="469"/>
      <c r="O1527" s="469"/>
      <c r="P1527" s="470"/>
      <c r="Q1527" s="471"/>
      <c r="R1527" s="471"/>
      <c r="S1527" s="116"/>
      <c r="T1527" s="116"/>
      <c r="U1527" s="116"/>
      <c r="V1527" s="110"/>
      <c r="W1527" s="110"/>
      <c r="X1527" s="110"/>
      <c r="Y1527" s="110"/>
      <c r="Z1527" s="110"/>
      <c r="AA1527" s="110"/>
      <c r="AB1527" s="110"/>
      <c r="AC1527" s="110"/>
      <c r="AD1527" s="110"/>
      <c r="AE1527" s="110"/>
      <c r="AF1527" s="110"/>
      <c r="AG1527" s="110"/>
    </row>
    <row r="1528">
      <c r="A1528" s="110"/>
      <c r="B1528" s="466"/>
      <c r="C1528" s="110"/>
      <c r="D1528" s="110"/>
      <c r="E1528" s="110"/>
      <c r="F1528" s="110"/>
      <c r="G1528" s="110"/>
      <c r="H1528" s="110"/>
      <c r="I1528" s="110"/>
      <c r="J1528" s="110"/>
      <c r="K1528" s="110"/>
      <c r="L1528" s="110"/>
      <c r="M1528" s="468"/>
      <c r="N1528" s="469"/>
      <c r="O1528" s="469"/>
      <c r="P1528" s="470"/>
      <c r="Q1528" s="471"/>
      <c r="R1528" s="471"/>
      <c r="S1528" s="116"/>
      <c r="T1528" s="116"/>
      <c r="U1528" s="116"/>
      <c r="V1528" s="110"/>
      <c r="W1528" s="110"/>
      <c r="X1528" s="110"/>
      <c r="Y1528" s="110"/>
      <c r="Z1528" s="110"/>
      <c r="AA1528" s="110"/>
      <c r="AB1528" s="110"/>
      <c r="AC1528" s="110"/>
      <c r="AD1528" s="110"/>
      <c r="AE1528" s="110"/>
      <c r="AF1528" s="110"/>
      <c r="AG1528" s="110"/>
    </row>
    <row r="1529">
      <c r="A1529" s="110"/>
      <c r="B1529" s="466"/>
      <c r="C1529" s="110"/>
      <c r="D1529" s="110"/>
      <c r="E1529" s="110"/>
      <c r="F1529" s="110"/>
      <c r="G1529" s="110"/>
      <c r="H1529" s="110"/>
      <c r="I1529" s="110"/>
      <c r="J1529" s="110"/>
      <c r="K1529" s="110"/>
      <c r="L1529" s="110"/>
      <c r="M1529" s="468"/>
      <c r="N1529" s="469"/>
      <c r="O1529" s="469"/>
      <c r="P1529" s="470"/>
      <c r="Q1529" s="471"/>
      <c r="R1529" s="471"/>
      <c r="S1529" s="116"/>
      <c r="T1529" s="116"/>
      <c r="U1529" s="116"/>
      <c r="V1529" s="110"/>
      <c r="W1529" s="110"/>
      <c r="X1529" s="110"/>
      <c r="Y1529" s="110"/>
      <c r="Z1529" s="110"/>
      <c r="AA1529" s="110"/>
      <c r="AB1529" s="110"/>
      <c r="AC1529" s="110"/>
      <c r="AD1529" s="110"/>
      <c r="AE1529" s="110"/>
      <c r="AF1529" s="110"/>
      <c r="AG1529" s="110"/>
    </row>
    <row r="1530">
      <c r="A1530" s="110"/>
      <c r="B1530" s="466"/>
      <c r="C1530" s="110"/>
      <c r="D1530" s="110"/>
      <c r="E1530" s="110"/>
      <c r="F1530" s="110"/>
      <c r="G1530" s="110"/>
      <c r="H1530" s="110"/>
      <c r="I1530" s="110"/>
      <c r="J1530" s="110"/>
      <c r="K1530" s="110"/>
      <c r="L1530" s="110"/>
      <c r="M1530" s="468"/>
      <c r="N1530" s="469"/>
      <c r="O1530" s="469"/>
      <c r="P1530" s="470"/>
      <c r="Q1530" s="471"/>
      <c r="R1530" s="471"/>
      <c r="S1530" s="116"/>
      <c r="T1530" s="116"/>
      <c r="U1530" s="116"/>
      <c r="V1530" s="110"/>
      <c r="W1530" s="110"/>
      <c r="X1530" s="110"/>
      <c r="Y1530" s="110"/>
      <c r="Z1530" s="110"/>
      <c r="AA1530" s="110"/>
      <c r="AB1530" s="110"/>
      <c r="AC1530" s="110"/>
      <c r="AD1530" s="110"/>
      <c r="AE1530" s="110"/>
      <c r="AF1530" s="110"/>
      <c r="AG1530" s="110"/>
    </row>
    <row r="1531">
      <c r="A1531" s="110"/>
      <c r="B1531" s="466"/>
      <c r="C1531" s="110"/>
      <c r="D1531" s="110"/>
      <c r="E1531" s="110"/>
      <c r="F1531" s="110"/>
      <c r="G1531" s="110"/>
      <c r="H1531" s="110"/>
      <c r="I1531" s="110"/>
      <c r="J1531" s="110"/>
      <c r="K1531" s="110"/>
      <c r="L1531" s="110"/>
      <c r="M1531" s="468"/>
      <c r="N1531" s="469"/>
      <c r="O1531" s="469"/>
      <c r="P1531" s="470"/>
      <c r="Q1531" s="471"/>
      <c r="R1531" s="471"/>
      <c r="S1531" s="116"/>
      <c r="T1531" s="116"/>
      <c r="U1531" s="116"/>
      <c r="V1531" s="110"/>
      <c r="W1531" s="110"/>
      <c r="X1531" s="110"/>
      <c r="Y1531" s="110"/>
      <c r="Z1531" s="110"/>
      <c r="AA1531" s="110"/>
      <c r="AB1531" s="110"/>
      <c r="AC1531" s="110"/>
      <c r="AD1531" s="110"/>
      <c r="AE1531" s="110"/>
      <c r="AF1531" s="110"/>
      <c r="AG1531" s="110"/>
    </row>
    <row r="1532">
      <c r="A1532" s="110"/>
      <c r="B1532" s="466"/>
      <c r="C1532" s="110"/>
      <c r="D1532" s="110"/>
      <c r="E1532" s="110"/>
      <c r="F1532" s="110"/>
      <c r="G1532" s="110"/>
      <c r="H1532" s="110"/>
      <c r="I1532" s="110"/>
      <c r="J1532" s="110"/>
      <c r="K1532" s="110"/>
      <c r="L1532" s="110"/>
      <c r="M1532" s="468"/>
      <c r="N1532" s="469"/>
      <c r="O1532" s="469"/>
      <c r="P1532" s="470"/>
      <c r="Q1532" s="471"/>
      <c r="R1532" s="471"/>
      <c r="S1532" s="116"/>
      <c r="T1532" s="116"/>
      <c r="U1532" s="116"/>
      <c r="V1532" s="110"/>
      <c r="W1532" s="110"/>
      <c r="X1532" s="110"/>
      <c r="Y1532" s="110"/>
      <c r="Z1532" s="110"/>
      <c r="AA1532" s="110"/>
      <c r="AB1532" s="110"/>
      <c r="AC1532" s="110"/>
      <c r="AD1532" s="110"/>
      <c r="AE1532" s="110"/>
      <c r="AF1532" s="110"/>
      <c r="AG1532" s="110"/>
    </row>
    <row r="1533">
      <c r="A1533" s="110"/>
      <c r="B1533" s="466"/>
      <c r="C1533" s="110"/>
      <c r="D1533" s="110"/>
      <c r="E1533" s="110"/>
      <c r="F1533" s="110"/>
      <c r="G1533" s="110"/>
      <c r="H1533" s="110"/>
      <c r="I1533" s="110"/>
      <c r="J1533" s="110"/>
      <c r="K1533" s="110"/>
      <c r="L1533" s="110"/>
      <c r="M1533" s="468"/>
      <c r="N1533" s="469"/>
      <c r="O1533" s="469"/>
      <c r="P1533" s="470"/>
      <c r="Q1533" s="471"/>
      <c r="R1533" s="471"/>
      <c r="S1533" s="116"/>
      <c r="T1533" s="116"/>
      <c r="U1533" s="116"/>
      <c r="V1533" s="110"/>
      <c r="W1533" s="110"/>
      <c r="X1533" s="110"/>
      <c r="Y1533" s="110"/>
      <c r="Z1533" s="110"/>
      <c r="AA1533" s="110"/>
      <c r="AB1533" s="110"/>
      <c r="AC1533" s="110"/>
      <c r="AD1533" s="110"/>
      <c r="AE1533" s="110"/>
      <c r="AF1533" s="110"/>
      <c r="AG1533" s="110"/>
    </row>
    <row r="1534">
      <c r="A1534" s="110"/>
      <c r="B1534" s="466"/>
      <c r="C1534" s="110"/>
      <c r="D1534" s="110"/>
      <c r="E1534" s="110"/>
      <c r="F1534" s="110"/>
      <c r="G1534" s="110"/>
      <c r="H1534" s="110"/>
      <c r="I1534" s="110"/>
      <c r="J1534" s="110"/>
      <c r="K1534" s="110"/>
      <c r="L1534" s="110"/>
      <c r="M1534" s="468"/>
      <c r="N1534" s="469"/>
      <c r="O1534" s="469"/>
      <c r="P1534" s="470"/>
      <c r="Q1534" s="471"/>
      <c r="R1534" s="471"/>
      <c r="S1534" s="116"/>
      <c r="T1534" s="116"/>
      <c r="U1534" s="116"/>
      <c r="V1534" s="110"/>
      <c r="W1534" s="110"/>
      <c r="X1534" s="110"/>
      <c r="Y1534" s="110"/>
      <c r="Z1534" s="110"/>
      <c r="AA1534" s="110"/>
      <c r="AB1534" s="110"/>
      <c r="AC1534" s="110"/>
      <c r="AD1534" s="110"/>
      <c r="AE1534" s="110"/>
      <c r="AF1534" s="110"/>
      <c r="AG1534" s="110"/>
    </row>
    <row r="1535">
      <c r="A1535" s="110"/>
      <c r="B1535" s="466"/>
      <c r="C1535" s="110"/>
      <c r="D1535" s="110"/>
      <c r="E1535" s="110"/>
      <c r="F1535" s="110"/>
      <c r="G1535" s="110"/>
      <c r="H1535" s="110"/>
      <c r="I1535" s="110"/>
      <c r="J1535" s="110"/>
      <c r="K1535" s="110"/>
      <c r="L1535" s="110"/>
      <c r="M1535" s="468"/>
      <c r="N1535" s="469"/>
      <c r="O1535" s="469"/>
      <c r="P1535" s="470"/>
      <c r="Q1535" s="471"/>
      <c r="R1535" s="471"/>
      <c r="S1535" s="116"/>
      <c r="T1535" s="116"/>
      <c r="U1535" s="116"/>
      <c r="V1535" s="110"/>
      <c r="W1535" s="110"/>
      <c r="X1535" s="110"/>
      <c r="Y1535" s="110"/>
      <c r="Z1535" s="110"/>
      <c r="AA1535" s="110"/>
      <c r="AB1535" s="110"/>
      <c r="AC1535" s="110"/>
      <c r="AD1535" s="110"/>
      <c r="AE1535" s="110"/>
      <c r="AF1535" s="110"/>
      <c r="AG1535" s="110"/>
    </row>
    <row r="1536">
      <c r="A1536" s="110"/>
      <c r="B1536" s="466"/>
      <c r="C1536" s="110"/>
      <c r="D1536" s="110"/>
      <c r="E1536" s="110"/>
      <c r="F1536" s="110"/>
      <c r="G1536" s="110"/>
      <c r="H1536" s="110"/>
      <c r="I1536" s="110"/>
      <c r="J1536" s="110"/>
      <c r="K1536" s="110"/>
      <c r="L1536" s="110"/>
      <c r="M1536" s="468"/>
      <c r="N1536" s="469"/>
      <c r="O1536" s="469"/>
      <c r="P1536" s="470"/>
      <c r="Q1536" s="471"/>
      <c r="R1536" s="471"/>
      <c r="S1536" s="116"/>
      <c r="T1536" s="116"/>
      <c r="U1536" s="116"/>
      <c r="V1536" s="110"/>
      <c r="W1536" s="110"/>
      <c r="X1536" s="110"/>
      <c r="Y1536" s="110"/>
      <c r="Z1536" s="110"/>
      <c r="AA1536" s="110"/>
      <c r="AB1536" s="110"/>
      <c r="AC1536" s="110"/>
      <c r="AD1536" s="110"/>
      <c r="AE1536" s="110"/>
      <c r="AF1536" s="110"/>
      <c r="AG1536" s="110"/>
    </row>
    <row r="1537">
      <c r="A1537" s="110"/>
      <c r="B1537" s="466"/>
      <c r="C1537" s="110"/>
      <c r="D1537" s="110"/>
      <c r="E1537" s="110"/>
      <c r="F1537" s="110"/>
      <c r="G1537" s="110"/>
      <c r="H1537" s="110"/>
      <c r="I1537" s="110"/>
      <c r="J1537" s="110"/>
      <c r="K1537" s="110"/>
      <c r="L1537" s="110"/>
      <c r="M1537" s="468"/>
      <c r="N1537" s="469"/>
      <c r="O1537" s="469"/>
      <c r="P1537" s="470"/>
      <c r="Q1537" s="471"/>
      <c r="R1537" s="471"/>
      <c r="S1537" s="116"/>
      <c r="T1537" s="116"/>
      <c r="U1537" s="116"/>
      <c r="V1537" s="110"/>
      <c r="W1537" s="110"/>
      <c r="X1537" s="110"/>
      <c r="Y1537" s="110"/>
      <c r="Z1537" s="110"/>
      <c r="AA1537" s="110"/>
      <c r="AB1537" s="110"/>
      <c r="AC1537" s="110"/>
      <c r="AD1537" s="110"/>
      <c r="AE1537" s="110"/>
      <c r="AF1537" s="110"/>
      <c r="AG1537" s="110"/>
    </row>
    <row r="1538">
      <c r="A1538" s="110"/>
      <c r="B1538" s="466"/>
      <c r="C1538" s="110"/>
      <c r="D1538" s="110"/>
      <c r="E1538" s="110"/>
      <c r="F1538" s="110"/>
      <c r="G1538" s="110"/>
      <c r="H1538" s="110"/>
      <c r="I1538" s="110"/>
      <c r="J1538" s="110"/>
      <c r="K1538" s="110"/>
      <c r="L1538" s="110"/>
      <c r="M1538" s="468"/>
      <c r="N1538" s="469"/>
      <c r="O1538" s="469"/>
      <c r="P1538" s="470"/>
      <c r="Q1538" s="471"/>
      <c r="R1538" s="471"/>
      <c r="S1538" s="116"/>
      <c r="T1538" s="116"/>
      <c r="U1538" s="116"/>
      <c r="V1538" s="110"/>
      <c r="W1538" s="110"/>
      <c r="X1538" s="110"/>
      <c r="Y1538" s="110"/>
      <c r="Z1538" s="110"/>
      <c r="AA1538" s="110"/>
      <c r="AB1538" s="110"/>
      <c r="AC1538" s="110"/>
      <c r="AD1538" s="110"/>
      <c r="AE1538" s="110"/>
      <c r="AF1538" s="110"/>
      <c r="AG1538" s="110"/>
    </row>
    <row r="1539">
      <c r="A1539" s="110"/>
      <c r="B1539" s="466"/>
      <c r="C1539" s="110"/>
      <c r="D1539" s="110"/>
      <c r="E1539" s="110"/>
      <c r="F1539" s="110"/>
      <c r="G1539" s="110"/>
      <c r="H1539" s="110"/>
      <c r="I1539" s="110"/>
      <c r="J1539" s="110"/>
      <c r="K1539" s="110"/>
      <c r="L1539" s="110"/>
      <c r="M1539" s="468"/>
      <c r="N1539" s="469"/>
      <c r="O1539" s="469"/>
      <c r="P1539" s="470"/>
      <c r="Q1539" s="471"/>
      <c r="R1539" s="471"/>
      <c r="S1539" s="116"/>
      <c r="T1539" s="116"/>
      <c r="U1539" s="116"/>
      <c r="V1539" s="110"/>
      <c r="W1539" s="110"/>
      <c r="X1539" s="110"/>
      <c r="Y1539" s="110"/>
      <c r="Z1539" s="110"/>
      <c r="AA1539" s="110"/>
      <c r="AB1539" s="110"/>
      <c r="AC1539" s="110"/>
      <c r="AD1539" s="110"/>
      <c r="AE1539" s="110"/>
      <c r="AF1539" s="110"/>
      <c r="AG1539" s="110"/>
    </row>
    <row r="1540">
      <c r="A1540" s="110"/>
      <c r="B1540" s="466"/>
      <c r="C1540" s="110"/>
      <c r="D1540" s="110"/>
      <c r="E1540" s="110"/>
      <c r="F1540" s="110"/>
      <c r="G1540" s="110"/>
      <c r="H1540" s="110"/>
      <c r="I1540" s="110"/>
      <c r="J1540" s="110"/>
      <c r="K1540" s="110"/>
      <c r="L1540" s="110"/>
      <c r="M1540" s="468"/>
      <c r="N1540" s="469"/>
      <c r="O1540" s="469"/>
      <c r="P1540" s="470"/>
      <c r="Q1540" s="471"/>
      <c r="R1540" s="471"/>
      <c r="S1540" s="116"/>
      <c r="T1540" s="116"/>
      <c r="U1540" s="116"/>
      <c r="V1540" s="110"/>
      <c r="W1540" s="110"/>
      <c r="X1540" s="110"/>
      <c r="Y1540" s="110"/>
      <c r="Z1540" s="110"/>
      <c r="AA1540" s="110"/>
      <c r="AB1540" s="110"/>
      <c r="AC1540" s="110"/>
      <c r="AD1540" s="110"/>
      <c r="AE1540" s="110"/>
      <c r="AF1540" s="110"/>
      <c r="AG1540" s="110"/>
    </row>
    <row r="1541">
      <c r="A1541" s="110"/>
      <c r="B1541" s="466"/>
      <c r="C1541" s="110"/>
      <c r="D1541" s="110"/>
      <c r="E1541" s="110"/>
      <c r="F1541" s="110"/>
      <c r="G1541" s="110"/>
      <c r="H1541" s="110"/>
      <c r="I1541" s="110"/>
      <c r="J1541" s="110"/>
      <c r="K1541" s="110"/>
      <c r="L1541" s="110"/>
      <c r="M1541" s="468"/>
      <c r="N1541" s="469"/>
      <c r="O1541" s="469"/>
      <c r="P1541" s="470"/>
      <c r="Q1541" s="471"/>
      <c r="R1541" s="471"/>
      <c r="S1541" s="116"/>
      <c r="T1541" s="116"/>
      <c r="U1541" s="116"/>
      <c r="V1541" s="110"/>
      <c r="W1541" s="110"/>
      <c r="X1541" s="110"/>
      <c r="Y1541" s="110"/>
      <c r="Z1541" s="110"/>
      <c r="AA1541" s="110"/>
      <c r="AB1541" s="110"/>
      <c r="AC1541" s="110"/>
      <c r="AD1541" s="110"/>
      <c r="AE1541" s="110"/>
      <c r="AF1541" s="110"/>
      <c r="AG1541" s="110"/>
    </row>
    <row r="1542">
      <c r="A1542" s="110"/>
      <c r="B1542" s="466"/>
      <c r="C1542" s="110"/>
      <c r="D1542" s="110"/>
      <c r="E1542" s="110"/>
      <c r="F1542" s="110"/>
      <c r="G1542" s="110"/>
      <c r="H1542" s="110"/>
      <c r="I1542" s="110"/>
      <c r="J1542" s="110"/>
      <c r="K1542" s="110"/>
      <c r="L1542" s="110"/>
      <c r="M1542" s="468"/>
      <c r="N1542" s="469"/>
      <c r="O1542" s="469"/>
      <c r="P1542" s="470"/>
      <c r="Q1542" s="471"/>
      <c r="R1542" s="471"/>
      <c r="S1542" s="116"/>
      <c r="T1542" s="116"/>
      <c r="U1542" s="116"/>
      <c r="V1542" s="110"/>
      <c r="W1542" s="110"/>
      <c r="X1542" s="110"/>
      <c r="Y1542" s="110"/>
      <c r="Z1542" s="110"/>
      <c r="AA1542" s="110"/>
      <c r="AB1542" s="110"/>
      <c r="AC1542" s="110"/>
      <c r="AD1542" s="110"/>
      <c r="AE1542" s="110"/>
      <c r="AF1542" s="110"/>
      <c r="AG1542" s="110"/>
    </row>
    <row r="1543">
      <c r="A1543" s="110"/>
      <c r="B1543" s="466"/>
      <c r="C1543" s="110"/>
      <c r="D1543" s="110"/>
      <c r="E1543" s="110"/>
      <c r="F1543" s="110"/>
      <c r="G1543" s="110"/>
      <c r="H1543" s="110"/>
      <c r="I1543" s="110"/>
      <c r="J1543" s="110"/>
      <c r="K1543" s="110"/>
      <c r="L1543" s="110"/>
      <c r="M1543" s="468"/>
      <c r="N1543" s="469"/>
      <c r="O1543" s="469"/>
      <c r="P1543" s="470"/>
      <c r="Q1543" s="471"/>
      <c r="R1543" s="471"/>
      <c r="S1543" s="116"/>
      <c r="T1543" s="116"/>
      <c r="U1543" s="116"/>
      <c r="V1543" s="110"/>
      <c r="W1543" s="110"/>
      <c r="X1543" s="110"/>
      <c r="Y1543" s="110"/>
      <c r="Z1543" s="110"/>
      <c r="AA1543" s="110"/>
      <c r="AB1543" s="110"/>
      <c r="AC1543" s="110"/>
      <c r="AD1543" s="110"/>
      <c r="AE1543" s="110"/>
      <c r="AF1543" s="110"/>
      <c r="AG1543" s="110"/>
    </row>
    <row r="1544">
      <c r="A1544" s="110"/>
      <c r="B1544" s="466"/>
      <c r="C1544" s="110"/>
      <c r="D1544" s="110"/>
      <c r="E1544" s="110"/>
      <c r="F1544" s="110"/>
      <c r="G1544" s="110"/>
      <c r="H1544" s="110"/>
      <c r="I1544" s="110"/>
      <c r="J1544" s="110"/>
      <c r="K1544" s="110"/>
      <c r="L1544" s="110"/>
      <c r="M1544" s="468"/>
      <c r="N1544" s="469"/>
      <c r="O1544" s="469"/>
      <c r="P1544" s="470"/>
      <c r="Q1544" s="471"/>
      <c r="R1544" s="471"/>
      <c r="S1544" s="116"/>
      <c r="T1544" s="116"/>
      <c r="U1544" s="116"/>
      <c r="V1544" s="110"/>
      <c r="W1544" s="110"/>
      <c r="X1544" s="110"/>
      <c r="Y1544" s="110"/>
      <c r="Z1544" s="110"/>
      <c r="AA1544" s="110"/>
      <c r="AB1544" s="110"/>
      <c r="AC1544" s="110"/>
      <c r="AD1544" s="110"/>
      <c r="AE1544" s="110"/>
      <c r="AF1544" s="110"/>
      <c r="AG1544" s="110"/>
    </row>
    <row r="1545">
      <c r="A1545" s="110"/>
      <c r="B1545" s="466"/>
      <c r="C1545" s="110"/>
      <c r="D1545" s="110"/>
      <c r="E1545" s="110"/>
      <c r="F1545" s="110"/>
      <c r="G1545" s="110"/>
      <c r="H1545" s="110"/>
      <c r="I1545" s="110"/>
      <c r="J1545" s="110"/>
      <c r="K1545" s="110"/>
      <c r="L1545" s="110"/>
      <c r="M1545" s="468"/>
      <c r="N1545" s="469"/>
      <c r="O1545" s="469"/>
      <c r="P1545" s="470"/>
      <c r="Q1545" s="471"/>
      <c r="R1545" s="471"/>
      <c r="S1545" s="116"/>
      <c r="T1545" s="116"/>
      <c r="U1545" s="116"/>
      <c r="V1545" s="110"/>
      <c r="W1545" s="110"/>
      <c r="X1545" s="110"/>
      <c r="Y1545" s="110"/>
      <c r="Z1545" s="110"/>
      <c r="AA1545" s="110"/>
      <c r="AB1545" s="110"/>
      <c r="AC1545" s="110"/>
      <c r="AD1545" s="110"/>
      <c r="AE1545" s="110"/>
      <c r="AF1545" s="110"/>
      <c r="AG1545" s="110"/>
    </row>
    <row r="1546">
      <c r="A1546" s="110"/>
      <c r="B1546" s="466"/>
      <c r="C1546" s="110"/>
      <c r="D1546" s="110"/>
      <c r="E1546" s="110"/>
      <c r="F1546" s="110"/>
      <c r="G1546" s="110"/>
      <c r="H1546" s="110"/>
      <c r="I1546" s="110"/>
      <c r="J1546" s="110"/>
      <c r="K1546" s="110"/>
      <c r="L1546" s="110"/>
      <c r="M1546" s="468"/>
      <c r="N1546" s="469"/>
      <c r="O1546" s="469"/>
      <c r="P1546" s="470"/>
      <c r="Q1546" s="471"/>
      <c r="R1546" s="471"/>
      <c r="S1546" s="116"/>
      <c r="T1546" s="116"/>
      <c r="U1546" s="116"/>
      <c r="V1546" s="110"/>
      <c r="W1546" s="110"/>
      <c r="X1546" s="110"/>
      <c r="Y1546" s="110"/>
      <c r="Z1546" s="110"/>
      <c r="AA1546" s="110"/>
      <c r="AB1546" s="110"/>
      <c r="AC1546" s="110"/>
      <c r="AD1546" s="110"/>
      <c r="AE1546" s="110"/>
      <c r="AF1546" s="110"/>
      <c r="AG1546" s="110"/>
    </row>
    <row r="1547">
      <c r="A1547" s="110"/>
      <c r="B1547" s="466"/>
      <c r="C1547" s="110"/>
      <c r="D1547" s="110"/>
      <c r="E1547" s="110"/>
      <c r="F1547" s="110"/>
      <c r="G1547" s="110"/>
      <c r="H1547" s="110"/>
      <c r="I1547" s="110"/>
      <c r="J1547" s="110"/>
      <c r="K1547" s="110"/>
      <c r="L1547" s="110"/>
      <c r="M1547" s="468"/>
      <c r="N1547" s="469"/>
      <c r="O1547" s="469"/>
      <c r="P1547" s="470"/>
      <c r="Q1547" s="471"/>
      <c r="R1547" s="471"/>
      <c r="S1547" s="116"/>
      <c r="T1547" s="116"/>
      <c r="U1547" s="116"/>
      <c r="V1547" s="110"/>
      <c r="W1547" s="110"/>
      <c r="X1547" s="110"/>
      <c r="Y1547" s="110"/>
      <c r="Z1547" s="110"/>
      <c r="AA1547" s="110"/>
      <c r="AB1547" s="110"/>
      <c r="AC1547" s="110"/>
      <c r="AD1547" s="110"/>
      <c r="AE1547" s="110"/>
      <c r="AF1547" s="110"/>
      <c r="AG1547" s="110"/>
    </row>
    <row r="1548">
      <c r="A1548" s="110"/>
      <c r="B1548" s="466"/>
      <c r="C1548" s="110"/>
      <c r="D1548" s="110"/>
      <c r="E1548" s="110"/>
      <c r="F1548" s="110"/>
      <c r="G1548" s="110"/>
      <c r="H1548" s="110"/>
      <c r="I1548" s="110"/>
      <c r="J1548" s="110"/>
      <c r="K1548" s="110"/>
      <c r="L1548" s="110"/>
      <c r="M1548" s="468"/>
      <c r="N1548" s="469"/>
      <c r="O1548" s="469"/>
      <c r="P1548" s="470"/>
      <c r="Q1548" s="471"/>
      <c r="R1548" s="471"/>
      <c r="S1548" s="116"/>
      <c r="T1548" s="116"/>
      <c r="U1548" s="116"/>
      <c r="V1548" s="110"/>
      <c r="W1548" s="110"/>
      <c r="X1548" s="110"/>
      <c r="Y1548" s="110"/>
      <c r="Z1548" s="110"/>
      <c r="AA1548" s="110"/>
      <c r="AB1548" s="110"/>
      <c r="AC1548" s="110"/>
      <c r="AD1548" s="110"/>
      <c r="AE1548" s="110"/>
      <c r="AF1548" s="110"/>
      <c r="AG1548" s="110"/>
    </row>
    <row r="1549">
      <c r="A1549" s="110"/>
      <c r="B1549" s="466"/>
      <c r="C1549" s="110"/>
      <c r="D1549" s="110"/>
      <c r="E1549" s="110"/>
      <c r="F1549" s="110"/>
      <c r="G1549" s="110"/>
      <c r="H1549" s="110"/>
      <c r="I1549" s="110"/>
      <c r="J1549" s="110"/>
      <c r="K1549" s="110"/>
      <c r="L1549" s="110"/>
      <c r="M1549" s="468"/>
      <c r="N1549" s="469"/>
      <c r="O1549" s="469"/>
      <c r="P1549" s="470"/>
      <c r="Q1549" s="471"/>
      <c r="R1549" s="471"/>
      <c r="S1549" s="116"/>
      <c r="T1549" s="116"/>
      <c r="U1549" s="116"/>
      <c r="V1549" s="110"/>
      <c r="W1549" s="110"/>
      <c r="X1549" s="110"/>
      <c r="Y1549" s="110"/>
      <c r="Z1549" s="110"/>
      <c r="AA1549" s="110"/>
      <c r="AB1549" s="110"/>
      <c r="AC1549" s="110"/>
      <c r="AD1549" s="110"/>
      <c r="AE1549" s="110"/>
      <c r="AF1549" s="110"/>
      <c r="AG1549" s="110"/>
    </row>
    <row r="1550">
      <c r="A1550" s="110"/>
      <c r="B1550" s="466"/>
      <c r="C1550" s="110"/>
      <c r="D1550" s="110"/>
      <c r="E1550" s="110"/>
      <c r="F1550" s="110"/>
      <c r="G1550" s="110"/>
      <c r="H1550" s="110"/>
      <c r="I1550" s="110"/>
      <c r="J1550" s="110"/>
      <c r="K1550" s="110"/>
      <c r="L1550" s="110"/>
      <c r="M1550" s="468"/>
      <c r="N1550" s="469"/>
      <c r="O1550" s="469"/>
      <c r="P1550" s="470"/>
      <c r="Q1550" s="471"/>
      <c r="R1550" s="471"/>
      <c r="S1550" s="116"/>
      <c r="T1550" s="116"/>
      <c r="U1550" s="116"/>
      <c r="V1550" s="110"/>
      <c r="W1550" s="110"/>
      <c r="X1550" s="110"/>
      <c r="Y1550" s="110"/>
      <c r="Z1550" s="110"/>
      <c r="AA1550" s="110"/>
      <c r="AB1550" s="110"/>
      <c r="AC1550" s="110"/>
      <c r="AD1550" s="110"/>
      <c r="AE1550" s="110"/>
      <c r="AF1550" s="110"/>
      <c r="AG1550" s="110"/>
    </row>
    <row r="1551">
      <c r="A1551" s="110"/>
      <c r="B1551" s="466"/>
      <c r="C1551" s="110"/>
      <c r="D1551" s="110"/>
      <c r="E1551" s="110"/>
      <c r="F1551" s="110"/>
      <c r="G1551" s="110"/>
      <c r="H1551" s="110"/>
      <c r="I1551" s="110"/>
      <c r="J1551" s="110"/>
      <c r="K1551" s="110"/>
      <c r="L1551" s="110"/>
      <c r="M1551" s="468"/>
      <c r="N1551" s="469"/>
      <c r="O1551" s="469"/>
      <c r="P1551" s="470"/>
      <c r="Q1551" s="471"/>
      <c r="R1551" s="471"/>
      <c r="S1551" s="116"/>
      <c r="T1551" s="116"/>
      <c r="U1551" s="116"/>
      <c r="V1551" s="110"/>
      <c r="W1551" s="110"/>
      <c r="X1551" s="110"/>
      <c r="Y1551" s="110"/>
      <c r="Z1551" s="110"/>
      <c r="AA1551" s="110"/>
      <c r="AB1551" s="110"/>
      <c r="AC1551" s="110"/>
      <c r="AD1551" s="110"/>
      <c r="AE1551" s="110"/>
      <c r="AF1551" s="110"/>
      <c r="AG1551" s="110"/>
    </row>
    <row r="1552">
      <c r="A1552" s="110"/>
      <c r="B1552" s="466"/>
      <c r="C1552" s="110"/>
      <c r="D1552" s="110"/>
      <c r="E1552" s="110"/>
      <c r="F1552" s="110"/>
      <c r="G1552" s="110"/>
      <c r="H1552" s="110"/>
      <c r="I1552" s="110"/>
      <c r="J1552" s="110"/>
      <c r="K1552" s="110"/>
      <c r="L1552" s="110"/>
      <c r="M1552" s="468"/>
      <c r="N1552" s="469"/>
      <c r="O1552" s="469"/>
      <c r="P1552" s="470"/>
      <c r="Q1552" s="471"/>
      <c r="R1552" s="471"/>
      <c r="S1552" s="116"/>
      <c r="T1552" s="116"/>
      <c r="U1552" s="116"/>
      <c r="V1552" s="110"/>
      <c r="W1552" s="110"/>
      <c r="X1552" s="110"/>
      <c r="Y1552" s="110"/>
      <c r="Z1552" s="110"/>
      <c r="AA1552" s="110"/>
      <c r="AB1552" s="110"/>
      <c r="AC1552" s="110"/>
      <c r="AD1552" s="110"/>
      <c r="AE1552" s="110"/>
      <c r="AF1552" s="110"/>
      <c r="AG1552" s="110"/>
    </row>
    <row r="1553">
      <c r="A1553" s="110"/>
      <c r="B1553" s="466"/>
      <c r="C1553" s="110"/>
      <c r="D1553" s="110"/>
      <c r="E1553" s="110"/>
      <c r="F1553" s="110"/>
      <c r="G1553" s="110"/>
      <c r="H1553" s="110"/>
      <c r="I1553" s="110"/>
      <c r="J1553" s="110"/>
      <c r="K1553" s="110"/>
      <c r="L1553" s="110"/>
      <c r="M1553" s="468"/>
      <c r="N1553" s="469"/>
      <c r="O1553" s="469"/>
      <c r="P1553" s="470"/>
      <c r="Q1553" s="471"/>
      <c r="R1553" s="471"/>
      <c r="S1553" s="116"/>
      <c r="T1553" s="116"/>
      <c r="U1553" s="116"/>
      <c r="V1553" s="110"/>
      <c r="W1553" s="110"/>
      <c r="X1553" s="110"/>
      <c r="Y1553" s="110"/>
      <c r="Z1553" s="110"/>
      <c r="AA1553" s="110"/>
      <c r="AB1553" s="110"/>
      <c r="AC1553" s="110"/>
      <c r="AD1553" s="110"/>
      <c r="AE1553" s="110"/>
      <c r="AF1553" s="110"/>
      <c r="AG1553" s="110"/>
    </row>
    <row r="1554">
      <c r="A1554" s="110"/>
      <c r="B1554" s="466"/>
      <c r="C1554" s="110"/>
      <c r="D1554" s="110"/>
      <c r="E1554" s="110"/>
      <c r="F1554" s="110"/>
      <c r="G1554" s="110"/>
      <c r="H1554" s="110"/>
      <c r="I1554" s="110"/>
      <c r="J1554" s="110"/>
      <c r="K1554" s="110"/>
      <c r="L1554" s="110"/>
      <c r="M1554" s="468"/>
      <c r="N1554" s="469"/>
      <c r="O1554" s="469"/>
      <c r="P1554" s="470"/>
      <c r="Q1554" s="471"/>
      <c r="R1554" s="471"/>
      <c r="S1554" s="116"/>
      <c r="T1554" s="116"/>
      <c r="U1554" s="116"/>
      <c r="V1554" s="110"/>
      <c r="W1554" s="110"/>
      <c r="X1554" s="110"/>
      <c r="Y1554" s="110"/>
      <c r="Z1554" s="110"/>
      <c r="AA1554" s="110"/>
      <c r="AB1554" s="110"/>
      <c r="AC1554" s="110"/>
      <c r="AD1554" s="110"/>
      <c r="AE1554" s="110"/>
      <c r="AF1554" s="110"/>
      <c r="AG1554" s="110"/>
    </row>
    <row r="1555">
      <c r="A1555" s="110"/>
      <c r="B1555" s="466"/>
      <c r="C1555" s="110"/>
      <c r="D1555" s="110"/>
      <c r="E1555" s="110"/>
      <c r="F1555" s="110"/>
      <c r="G1555" s="110"/>
      <c r="H1555" s="110"/>
      <c r="I1555" s="110"/>
      <c r="J1555" s="110"/>
      <c r="K1555" s="110"/>
      <c r="L1555" s="110"/>
      <c r="M1555" s="468"/>
      <c r="N1555" s="469"/>
      <c r="O1555" s="469"/>
      <c r="P1555" s="470"/>
      <c r="Q1555" s="471"/>
      <c r="R1555" s="471"/>
      <c r="S1555" s="116"/>
      <c r="T1555" s="116"/>
      <c r="U1555" s="116"/>
      <c r="V1555" s="110"/>
      <c r="W1555" s="110"/>
      <c r="X1555" s="110"/>
      <c r="Y1555" s="110"/>
      <c r="Z1555" s="110"/>
      <c r="AA1555" s="110"/>
      <c r="AB1555" s="110"/>
      <c r="AC1555" s="110"/>
      <c r="AD1555" s="110"/>
      <c r="AE1555" s="110"/>
      <c r="AF1555" s="110"/>
      <c r="AG1555" s="110"/>
    </row>
    <row r="1556">
      <c r="A1556" s="110"/>
      <c r="B1556" s="466"/>
      <c r="C1556" s="110"/>
      <c r="D1556" s="110"/>
      <c r="E1556" s="110"/>
      <c r="F1556" s="110"/>
      <c r="G1556" s="110"/>
      <c r="H1556" s="110"/>
      <c r="I1556" s="110"/>
      <c r="J1556" s="110"/>
      <c r="K1556" s="110"/>
      <c r="L1556" s="110"/>
      <c r="M1556" s="468"/>
      <c r="N1556" s="469"/>
      <c r="O1556" s="469"/>
      <c r="P1556" s="470"/>
      <c r="Q1556" s="471"/>
      <c r="R1556" s="471"/>
      <c r="S1556" s="116"/>
      <c r="T1556" s="116"/>
      <c r="U1556" s="116"/>
      <c r="V1556" s="110"/>
      <c r="W1556" s="110"/>
      <c r="X1556" s="110"/>
      <c r="Y1556" s="110"/>
      <c r="Z1556" s="110"/>
      <c r="AA1556" s="110"/>
      <c r="AB1556" s="110"/>
      <c r="AC1556" s="110"/>
      <c r="AD1556" s="110"/>
      <c r="AE1556" s="110"/>
      <c r="AF1556" s="110"/>
      <c r="AG1556" s="110"/>
    </row>
    <row r="1557">
      <c r="A1557" s="110"/>
      <c r="B1557" s="466"/>
      <c r="C1557" s="110"/>
      <c r="D1557" s="110"/>
      <c r="E1557" s="110"/>
      <c r="F1557" s="110"/>
      <c r="G1557" s="110"/>
      <c r="H1557" s="110"/>
      <c r="I1557" s="110"/>
      <c r="J1557" s="110"/>
      <c r="K1557" s="110"/>
      <c r="L1557" s="110"/>
      <c r="M1557" s="468"/>
      <c r="N1557" s="469"/>
      <c r="O1557" s="469"/>
      <c r="P1557" s="470"/>
      <c r="Q1557" s="471"/>
      <c r="R1557" s="471"/>
      <c r="S1557" s="116"/>
      <c r="T1557" s="116"/>
      <c r="U1557" s="116"/>
      <c r="V1557" s="110"/>
      <c r="W1557" s="110"/>
      <c r="X1557" s="110"/>
      <c r="Y1557" s="110"/>
      <c r="Z1557" s="110"/>
      <c r="AA1557" s="110"/>
      <c r="AB1557" s="110"/>
      <c r="AC1557" s="110"/>
      <c r="AD1557" s="110"/>
      <c r="AE1557" s="110"/>
      <c r="AF1557" s="110"/>
      <c r="AG1557" s="110"/>
    </row>
    <row r="1558">
      <c r="A1558" s="110"/>
      <c r="B1558" s="466"/>
      <c r="C1558" s="110"/>
      <c r="D1558" s="110"/>
      <c r="E1558" s="110"/>
      <c r="F1558" s="110"/>
      <c r="G1558" s="110"/>
      <c r="H1558" s="110"/>
      <c r="I1558" s="110"/>
      <c r="J1558" s="110"/>
      <c r="K1558" s="110"/>
      <c r="L1558" s="110"/>
      <c r="M1558" s="468"/>
      <c r="N1558" s="469"/>
      <c r="O1558" s="469"/>
      <c r="P1558" s="470"/>
      <c r="Q1558" s="471"/>
      <c r="R1558" s="471"/>
      <c r="S1558" s="116"/>
      <c r="T1558" s="116"/>
      <c r="U1558" s="116"/>
      <c r="V1558" s="110"/>
      <c r="W1558" s="110"/>
      <c r="X1558" s="110"/>
      <c r="Y1558" s="110"/>
      <c r="Z1558" s="110"/>
      <c r="AA1558" s="110"/>
      <c r="AB1558" s="110"/>
      <c r="AC1558" s="110"/>
      <c r="AD1558" s="110"/>
      <c r="AE1558" s="110"/>
      <c r="AF1558" s="110"/>
      <c r="AG1558" s="110"/>
    </row>
    <row r="1559">
      <c r="A1559" s="110"/>
      <c r="B1559" s="466"/>
      <c r="C1559" s="110"/>
      <c r="D1559" s="110"/>
      <c r="E1559" s="110"/>
      <c r="F1559" s="110"/>
      <c r="G1559" s="110"/>
      <c r="H1559" s="110"/>
      <c r="I1559" s="110"/>
      <c r="J1559" s="110"/>
      <c r="K1559" s="110"/>
      <c r="L1559" s="110"/>
      <c r="M1559" s="468"/>
      <c r="N1559" s="469"/>
      <c r="O1559" s="469"/>
      <c r="P1559" s="470"/>
      <c r="Q1559" s="471"/>
      <c r="R1559" s="471"/>
      <c r="S1559" s="116"/>
      <c r="T1559" s="116"/>
      <c r="U1559" s="116"/>
      <c r="V1559" s="110"/>
      <c r="W1559" s="110"/>
      <c r="X1559" s="110"/>
      <c r="Y1559" s="110"/>
      <c r="Z1559" s="110"/>
      <c r="AA1559" s="110"/>
      <c r="AB1559" s="110"/>
      <c r="AC1559" s="110"/>
      <c r="AD1559" s="110"/>
      <c r="AE1559" s="110"/>
      <c r="AF1559" s="110"/>
      <c r="AG1559" s="110"/>
    </row>
    <row r="1560">
      <c r="A1560" s="110"/>
      <c r="B1560" s="466"/>
      <c r="C1560" s="110"/>
      <c r="D1560" s="110"/>
      <c r="E1560" s="110"/>
      <c r="F1560" s="110"/>
      <c r="G1560" s="110"/>
      <c r="H1560" s="110"/>
      <c r="I1560" s="110"/>
      <c r="J1560" s="110"/>
      <c r="K1560" s="110"/>
      <c r="L1560" s="110"/>
      <c r="M1560" s="468"/>
      <c r="N1560" s="469"/>
      <c r="O1560" s="469"/>
      <c r="P1560" s="470"/>
      <c r="Q1560" s="471"/>
      <c r="R1560" s="471"/>
      <c r="S1560" s="116"/>
      <c r="T1560" s="116"/>
      <c r="U1560" s="116"/>
      <c r="V1560" s="110"/>
      <c r="W1560" s="110"/>
      <c r="X1560" s="110"/>
      <c r="Y1560" s="110"/>
      <c r="Z1560" s="110"/>
      <c r="AA1560" s="110"/>
      <c r="AB1560" s="110"/>
      <c r="AC1560" s="110"/>
      <c r="AD1560" s="110"/>
      <c r="AE1560" s="110"/>
      <c r="AF1560" s="110"/>
      <c r="AG1560" s="110"/>
    </row>
    <row r="1561">
      <c r="A1561" s="110"/>
      <c r="B1561" s="466"/>
      <c r="C1561" s="110"/>
      <c r="D1561" s="110"/>
      <c r="E1561" s="110"/>
      <c r="F1561" s="110"/>
      <c r="G1561" s="110"/>
      <c r="H1561" s="110"/>
      <c r="I1561" s="110"/>
      <c r="J1561" s="110"/>
      <c r="K1561" s="110"/>
      <c r="L1561" s="110"/>
      <c r="M1561" s="468"/>
      <c r="N1561" s="469"/>
      <c r="O1561" s="469"/>
      <c r="P1561" s="470"/>
      <c r="Q1561" s="471"/>
      <c r="R1561" s="471"/>
      <c r="S1561" s="116"/>
      <c r="T1561" s="116"/>
      <c r="U1561" s="116"/>
      <c r="V1561" s="110"/>
      <c r="W1561" s="110"/>
      <c r="X1561" s="110"/>
      <c r="Y1561" s="110"/>
      <c r="Z1561" s="110"/>
      <c r="AA1561" s="110"/>
      <c r="AB1561" s="110"/>
      <c r="AC1561" s="110"/>
      <c r="AD1561" s="110"/>
      <c r="AE1561" s="110"/>
      <c r="AF1561" s="110"/>
      <c r="AG1561" s="110"/>
    </row>
    <row r="1562">
      <c r="A1562" s="110"/>
      <c r="B1562" s="466"/>
      <c r="C1562" s="110"/>
      <c r="D1562" s="110"/>
      <c r="E1562" s="110"/>
      <c r="F1562" s="110"/>
      <c r="G1562" s="110"/>
      <c r="H1562" s="110"/>
      <c r="I1562" s="110"/>
      <c r="J1562" s="110"/>
      <c r="K1562" s="110"/>
      <c r="L1562" s="110"/>
      <c r="M1562" s="468"/>
      <c r="N1562" s="469"/>
      <c r="O1562" s="469"/>
      <c r="P1562" s="470"/>
      <c r="Q1562" s="471"/>
      <c r="R1562" s="471"/>
      <c r="S1562" s="116"/>
      <c r="T1562" s="116"/>
      <c r="U1562" s="116"/>
      <c r="V1562" s="110"/>
      <c r="W1562" s="110"/>
      <c r="X1562" s="110"/>
      <c r="Y1562" s="110"/>
      <c r="Z1562" s="110"/>
      <c r="AA1562" s="110"/>
      <c r="AB1562" s="110"/>
      <c r="AC1562" s="110"/>
      <c r="AD1562" s="110"/>
      <c r="AE1562" s="110"/>
      <c r="AF1562" s="110"/>
      <c r="AG1562" s="110"/>
    </row>
    <row r="1563">
      <c r="A1563" s="110"/>
      <c r="B1563" s="466"/>
      <c r="C1563" s="110"/>
      <c r="D1563" s="110"/>
      <c r="E1563" s="110"/>
      <c r="F1563" s="110"/>
      <c r="G1563" s="110"/>
      <c r="H1563" s="110"/>
      <c r="I1563" s="110"/>
      <c r="J1563" s="110"/>
      <c r="K1563" s="110"/>
      <c r="L1563" s="110"/>
      <c r="M1563" s="468"/>
      <c r="N1563" s="469"/>
      <c r="O1563" s="469"/>
      <c r="P1563" s="470"/>
      <c r="Q1563" s="471"/>
      <c r="R1563" s="471"/>
      <c r="S1563" s="116"/>
      <c r="T1563" s="116"/>
      <c r="U1563" s="116"/>
      <c r="V1563" s="110"/>
      <c r="W1563" s="110"/>
      <c r="X1563" s="110"/>
      <c r="Y1563" s="110"/>
      <c r="Z1563" s="110"/>
      <c r="AA1563" s="110"/>
      <c r="AB1563" s="110"/>
      <c r="AC1563" s="110"/>
      <c r="AD1563" s="110"/>
      <c r="AE1563" s="110"/>
      <c r="AF1563" s="110"/>
      <c r="AG1563" s="110"/>
    </row>
    <row r="1564">
      <c r="A1564" s="110"/>
      <c r="B1564" s="466"/>
      <c r="C1564" s="110"/>
      <c r="D1564" s="110"/>
      <c r="E1564" s="110"/>
      <c r="F1564" s="110"/>
      <c r="G1564" s="110"/>
      <c r="H1564" s="110"/>
      <c r="I1564" s="110"/>
      <c r="J1564" s="110"/>
      <c r="K1564" s="110"/>
      <c r="L1564" s="110"/>
      <c r="M1564" s="468"/>
      <c r="N1564" s="469"/>
      <c r="O1564" s="469"/>
      <c r="P1564" s="470"/>
      <c r="Q1564" s="471"/>
      <c r="R1564" s="471"/>
      <c r="S1564" s="116"/>
      <c r="T1564" s="116"/>
      <c r="U1564" s="116"/>
      <c r="V1564" s="110"/>
      <c r="W1564" s="110"/>
      <c r="X1564" s="110"/>
      <c r="Y1564" s="110"/>
      <c r="Z1564" s="110"/>
      <c r="AA1564" s="110"/>
      <c r="AB1564" s="110"/>
      <c r="AC1564" s="110"/>
      <c r="AD1564" s="110"/>
      <c r="AE1564" s="110"/>
      <c r="AF1564" s="110"/>
      <c r="AG1564" s="110"/>
    </row>
    <row r="1565">
      <c r="A1565" s="110"/>
      <c r="B1565" s="466"/>
      <c r="C1565" s="110"/>
      <c r="D1565" s="110"/>
      <c r="E1565" s="110"/>
      <c r="F1565" s="110"/>
      <c r="G1565" s="110"/>
      <c r="H1565" s="110"/>
      <c r="I1565" s="110"/>
      <c r="J1565" s="110"/>
      <c r="K1565" s="110"/>
      <c r="L1565" s="110"/>
      <c r="M1565" s="468"/>
      <c r="N1565" s="469"/>
      <c r="O1565" s="469"/>
      <c r="P1565" s="470"/>
      <c r="Q1565" s="471"/>
      <c r="R1565" s="471"/>
      <c r="S1565" s="116"/>
      <c r="T1565" s="116"/>
      <c r="U1565" s="116"/>
      <c r="V1565" s="110"/>
      <c r="W1565" s="110"/>
      <c r="X1565" s="110"/>
      <c r="Y1565" s="110"/>
      <c r="Z1565" s="110"/>
      <c r="AA1565" s="110"/>
      <c r="AB1565" s="110"/>
      <c r="AC1565" s="110"/>
      <c r="AD1565" s="110"/>
      <c r="AE1565" s="110"/>
      <c r="AF1565" s="110"/>
      <c r="AG1565" s="110"/>
    </row>
    <row r="1566">
      <c r="A1566" s="110"/>
      <c r="B1566" s="466"/>
      <c r="C1566" s="110"/>
      <c r="D1566" s="110"/>
      <c r="E1566" s="110"/>
      <c r="F1566" s="110"/>
      <c r="G1566" s="110"/>
      <c r="H1566" s="110"/>
      <c r="I1566" s="110"/>
      <c r="J1566" s="110"/>
      <c r="K1566" s="110"/>
      <c r="L1566" s="110"/>
      <c r="M1566" s="468"/>
      <c r="N1566" s="469"/>
      <c r="O1566" s="469"/>
      <c r="P1566" s="470"/>
      <c r="Q1566" s="471"/>
      <c r="R1566" s="471"/>
      <c r="S1566" s="116"/>
      <c r="T1566" s="116"/>
      <c r="U1566" s="116"/>
      <c r="V1566" s="110"/>
      <c r="W1566" s="110"/>
      <c r="X1566" s="110"/>
      <c r="Y1566" s="110"/>
      <c r="Z1566" s="110"/>
      <c r="AA1566" s="110"/>
      <c r="AB1566" s="110"/>
      <c r="AC1566" s="110"/>
      <c r="AD1566" s="110"/>
      <c r="AE1566" s="110"/>
      <c r="AF1566" s="110"/>
      <c r="AG1566" s="110"/>
    </row>
    <row r="1567">
      <c r="A1567" s="110"/>
      <c r="B1567" s="466"/>
      <c r="C1567" s="110"/>
      <c r="D1567" s="110"/>
      <c r="E1567" s="110"/>
      <c r="F1567" s="110"/>
      <c r="G1567" s="110"/>
      <c r="H1567" s="110"/>
      <c r="I1567" s="110"/>
      <c r="J1567" s="110"/>
      <c r="K1567" s="110"/>
      <c r="L1567" s="110"/>
      <c r="M1567" s="468"/>
      <c r="N1567" s="469"/>
      <c r="O1567" s="469"/>
      <c r="P1567" s="470"/>
      <c r="Q1567" s="471"/>
      <c r="R1567" s="471"/>
      <c r="S1567" s="116"/>
      <c r="T1567" s="116"/>
      <c r="U1567" s="116"/>
      <c r="V1567" s="110"/>
      <c r="W1567" s="110"/>
      <c r="X1567" s="110"/>
      <c r="Y1567" s="110"/>
      <c r="Z1567" s="110"/>
      <c r="AA1567" s="110"/>
      <c r="AB1567" s="110"/>
      <c r="AC1567" s="110"/>
      <c r="AD1567" s="110"/>
      <c r="AE1567" s="110"/>
      <c r="AF1567" s="110"/>
      <c r="AG1567" s="110"/>
    </row>
    <row r="1568">
      <c r="A1568" s="110"/>
      <c r="B1568" s="466"/>
      <c r="C1568" s="110"/>
      <c r="D1568" s="110"/>
      <c r="E1568" s="110"/>
      <c r="F1568" s="110"/>
      <c r="G1568" s="110"/>
      <c r="H1568" s="110"/>
      <c r="I1568" s="110"/>
      <c r="J1568" s="110"/>
      <c r="K1568" s="110"/>
      <c r="L1568" s="110"/>
      <c r="M1568" s="468"/>
      <c r="N1568" s="469"/>
      <c r="O1568" s="469"/>
      <c r="P1568" s="470"/>
      <c r="Q1568" s="471"/>
      <c r="R1568" s="471"/>
      <c r="S1568" s="116"/>
      <c r="T1568" s="116"/>
      <c r="U1568" s="116"/>
      <c r="V1568" s="110"/>
      <c r="W1568" s="110"/>
      <c r="X1568" s="110"/>
      <c r="Y1568" s="110"/>
      <c r="Z1568" s="110"/>
      <c r="AA1568" s="110"/>
      <c r="AB1568" s="110"/>
      <c r="AC1568" s="110"/>
      <c r="AD1568" s="110"/>
      <c r="AE1568" s="110"/>
      <c r="AF1568" s="110"/>
      <c r="AG1568" s="110"/>
    </row>
    <row r="1569">
      <c r="A1569" s="110"/>
      <c r="B1569" s="466"/>
      <c r="C1569" s="110"/>
      <c r="D1569" s="110"/>
      <c r="E1569" s="110"/>
      <c r="F1569" s="110"/>
      <c r="G1569" s="110"/>
      <c r="H1569" s="110"/>
      <c r="I1569" s="110"/>
      <c r="J1569" s="110"/>
      <c r="K1569" s="110"/>
      <c r="L1569" s="110"/>
      <c r="M1569" s="468"/>
      <c r="N1569" s="469"/>
      <c r="O1569" s="469"/>
      <c r="P1569" s="470"/>
      <c r="Q1569" s="471"/>
      <c r="R1569" s="471"/>
      <c r="S1569" s="116"/>
      <c r="T1569" s="116"/>
      <c r="U1569" s="116"/>
      <c r="V1569" s="110"/>
      <c r="W1569" s="110"/>
      <c r="X1569" s="110"/>
      <c r="Y1569" s="110"/>
      <c r="Z1569" s="110"/>
      <c r="AA1569" s="110"/>
      <c r="AB1569" s="110"/>
      <c r="AC1569" s="110"/>
      <c r="AD1569" s="110"/>
      <c r="AE1569" s="110"/>
      <c r="AF1569" s="110"/>
      <c r="AG1569" s="110"/>
    </row>
    <row r="1570">
      <c r="A1570" s="110"/>
      <c r="B1570" s="466"/>
      <c r="C1570" s="110"/>
      <c r="D1570" s="110"/>
      <c r="E1570" s="110"/>
      <c r="F1570" s="110"/>
      <c r="G1570" s="110"/>
      <c r="H1570" s="110"/>
      <c r="I1570" s="110"/>
      <c r="J1570" s="110"/>
      <c r="K1570" s="110"/>
      <c r="L1570" s="110"/>
      <c r="M1570" s="468"/>
      <c r="N1570" s="469"/>
      <c r="O1570" s="469"/>
      <c r="P1570" s="470"/>
      <c r="Q1570" s="471"/>
      <c r="R1570" s="471"/>
      <c r="S1570" s="116"/>
      <c r="T1570" s="116"/>
      <c r="U1570" s="116"/>
      <c r="V1570" s="110"/>
      <c r="W1570" s="110"/>
      <c r="X1570" s="110"/>
      <c r="Y1570" s="110"/>
      <c r="Z1570" s="110"/>
      <c r="AA1570" s="110"/>
      <c r="AB1570" s="110"/>
      <c r="AC1570" s="110"/>
      <c r="AD1570" s="110"/>
      <c r="AE1570" s="110"/>
      <c r="AF1570" s="110"/>
      <c r="AG1570" s="110"/>
    </row>
    <row r="1571">
      <c r="A1571" s="110"/>
      <c r="B1571" s="466"/>
      <c r="C1571" s="110"/>
      <c r="D1571" s="110"/>
      <c r="E1571" s="110"/>
      <c r="F1571" s="110"/>
      <c r="G1571" s="110"/>
      <c r="H1571" s="110"/>
      <c r="I1571" s="110"/>
      <c r="J1571" s="110"/>
      <c r="K1571" s="110"/>
      <c r="L1571" s="110"/>
      <c r="M1571" s="468"/>
      <c r="N1571" s="469"/>
      <c r="O1571" s="469"/>
      <c r="P1571" s="470"/>
      <c r="Q1571" s="471"/>
      <c r="R1571" s="471"/>
      <c r="S1571" s="116"/>
      <c r="T1571" s="116"/>
      <c r="U1571" s="116"/>
      <c r="V1571" s="110"/>
      <c r="W1571" s="110"/>
      <c r="X1571" s="110"/>
      <c r="Y1571" s="110"/>
      <c r="Z1571" s="110"/>
      <c r="AA1571" s="110"/>
      <c r="AB1571" s="110"/>
      <c r="AC1571" s="110"/>
      <c r="AD1571" s="110"/>
      <c r="AE1571" s="110"/>
      <c r="AF1571" s="110"/>
      <c r="AG1571" s="110"/>
    </row>
    <row r="1572">
      <c r="A1572" s="110"/>
      <c r="B1572" s="466"/>
      <c r="C1572" s="110"/>
      <c r="D1572" s="110"/>
      <c r="E1572" s="110"/>
      <c r="F1572" s="110"/>
      <c r="G1572" s="110"/>
      <c r="H1572" s="110"/>
      <c r="I1572" s="110"/>
      <c r="J1572" s="110"/>
      <c r="K1572" s="110"/>
      <c r="L1572" s="110"/>
      <c r="M1572" s="468"/>
      <c r="N1572" s="469"/>
      <c r="O1572" s="469"/>
      <c r="P1572" s="470"/>
      <c r="Q1572" s="471"/>
      <c r="R1572" s="471"/>
      <c r="S1572" s="116"/>
      <c r="T1572" s="116"/>
      <c r="U1572" s="116"/>
      <c r="V1572" s="110"/>
      <c r="W1572" s="110"/>
      <c r="X1572" s="110"/>
      <c r="Y1572" s="110"/>
      <c r="Z1572" s="110"/>
      <c r="AA1572" s="110"/>
      <c r="AB1572" s="110"/>
      <c r="AC1572" s="110"/>
      <c r="AD1572" s="110"/>
      <c r="AE1572" s="110"/>
      <c r="AF1572" s="110"/>
      <c r="AG1572" s="110"/>
    </row>
    <row r="1573">
      <c r="A1573" s="110"/>
      <c r="B1573" s="466"/>
      <c r="C1573" s="110"/>
      <c r="D1573" s="110"/>
      <c r="E1573" s="110"/>
      <c r="F1573" s="110"/>
      <c r="G1573" s="110"/>
      <c r="H1573" s="110"/>
      <c r="I1573" s="110"/>
      <c r="J1573" s="110"/>
      <c r="K1573" s="110"/>
      <c r="L1573" s="110"/>
      <c r="M1573" s="468"/>
      <c r="N1573" s="469"/>
      <c r="O1573" s="469"/>
      <c r="P1573" s="470"/>
      <c r="Q1573" s="471"/>
      <c r="R1573" s="471"/>
      <c r="S1573" s="116"/>
      <c r="T1573" s="116"/>
      <c r="U1573" s="116"/>
      <c r="V1573" s="110"/>
      <c r="W1573" s="110"/>
      <c r="X1573" s="110"/>
      <c r="Y1573" s="110"/>
      <c r="Z1573" s="110"/>
      <c r="AA1573" s="110"/>
      <c r="AB1573" s="110"/>
      <c r="AC1573" s="110"/>
      <c r="AD1573" s="110"/>
      <c r="AE1573" s="110"/>
      <c r="AF1573" s="110"/>
      <c r="AG1573" s="110"/>
    </row>
    <row r="1574">
      <c r="A1574" s="110"/>
      <c r="B1574" s="466"/>
      <c r="C1574" s="110"/>
      <c r="D1574" s="110"/>
      <c r="E1574" s="110"/>
      <c r="F1574" s="110"/>
      <c r="G1574" s="110"/>
      <c r="H1574" s="110"/>
      <c r="I1574" s="110"/>
      <c r="J1574" s="110"/>
      <c r="K1574" s="110"/>
      <c r="L1574" s="110"/>
      <c r="M1574" s="468"/>
      <c r="N1574" s="469"/>
      <c r="O1574" s="469"/>
      <c r="P1574" s="470"/>
      <c r="Q1574" s="471"/>
      <c r="R1574" s="471"/>
      <c r="S1574" s="116"/>
      <c r="T1574" s="116"/>
      <c r="U1574" s="116"/>
      <c r="V1574" s="110"/>
      <c r="W1574" s="110"/>
      <c r="X1574" s="110"/>
      <c r="Y1574" s="110"/>
      <c r="Z1574" s="110"/>
      <c r="AA1574" s="110"/>
      <c r="AB1574" s="110"/>
      <c r="AC1574" s="110"/>
      <c r="AD1574" s="110"/>
      <c r="AE1574" s="110"/>
      <c r="AF1574" s="110"/>
      <c r="AG1574" s="110"/>
    </row>
    <row r="1575">
      <c r="A1575" s="110"/>
      <c r="B1575" s="466"/>
      <c r="C1575" s="110"/>
      <c r="D1575" s="110"/>
      <c r="E1575" s="110"/>
      <c r="F1575" s="110"/>
      <c r="G1575" s="110"/>
      <c r="H1575" s="110"/>
      <c r="I1575" s="110"/>
      <c r="J1575" s="110"/>
      <c r="K1575" s="110"/>
      <c r="L1575" s="110"/>
      <c r="M1575" s="468"/>
      <c r="N1575" s="469"/>
      <c r="O1575" s="469"/>
      <c r="P1575" s="470"/>
      <c r="Q1575" s="471"/>
      <c r="R1575" s="471"/>
      <c r="S1575" s="116"/>
      <c r="T1575" s="116"/>
      <c r="U1575" s="116"/>
      <c r="V1575" s="110"/>
      <c r="W1575" s="110"/>
      <c r="X1575" s="110"/>
      <c r="Y1575" s="110"/>
      <c r="Z1575" s="110"/>
      <c r="AA1575" s="110"/>
      <c r="AB1575" s="110"/>
      <c r="AC1575" s="110"/>
      <c r="AD1575" s="110"/>
      <c r="AE1575" s="110"/>
      <c r="AF1575" s="110"/>
      <c r="AG1575" s="110"/>
    </row>
    <row r="1576">
      <c r="A1576" s="110"/>
      <c r="B1576" s="466"/>
      <c r="C1576" s="110"/>
      <c r="D1576" s="110"/>
      <c r="E1576" s="110"/>
      <c r="F1576" s="110"/>
      <c r="G1576" s="110"/>
      <c r="H1576" s="110"/>
      <c r="I1576" s="110"/>
      <c r="J1576" s="110"/>
      <c r="K1576" s="110"/>
      <c r="L1576" s="110"/>
      <c r="M1576" s="468"/>
      <c r="N1576" s="469"/>
      <c r="O1576" s="469"/>
      <c r="P1576" s="470"/>
      <c r="Q1576" s="471"/>
      <c r="R1576" s="471"/>
      <c r="S1576" s="116"/>
      <c r="T1576" s="116"/>
      <c r="U1576" s="116"/>
      <c r="V1576" s="110"/>
      <c r="W1576" s="110"/>
      <c r="X1576" s="110"/>
      <c r="Y1576" s="110"/>
      <c r="Z1576" s="110"/>
      <c r="AA1576" s="110"/>
      <c r="AB1576" s="110"/>
      <c r="AC1576" s="110"/>
      <c r="AD1576" s="110"/>
      <c r="AE1576" s="110"/>
      <c r="AF1576" s="110"/>
      <c r="AG1576" s="110"/>
    </row>
    <row r="1577">
      <c r="A1577" s="110"/>
      <c r="B1577" s="466"/>
      <c r="C1577" s="110"/>
      <c r="D1577" s="110"/>
      <c r="E1577" s="110"/>
      <c r="F1577" s="110"/>
      <c r="G1577" s="110"/>
      <c r="H1577" s="110"/>
      <c r="I1577" s="110"/>
      <c r="J1577" s="110"/>
      <c r="K1577" s="110"/>
      <c r="L1577" s="110"/>
      <c r="M1577" s="468"/>
      <c r="N1577" s="469"/>
      <c r="O1577" s="469"/>
      <c r="P1577" s="470"/>
      <c r="Q1577" s="471"/>
      <c r="R1577" s="471"/>
      <c r="S1577" s="116"/>
      <c r="T1577" s="116"/>
      <c r="U1577" s="116"/>
      <c r="V1577" s="110"/>
      <c r="W1577" s="110"/>
      <c r="X1577" s="110"/>
      <c r="Y1577" s="110"/>
      <c r="Z1577" s="110"/>
      <c r="AA1577" s="110"/>
      <c r="AB1577" s="110"/>
      <c r="AC1577" s="110"/>
      <c r="AD1577" s="110"/>
      <c r="AE1577" s="110"/>
      <c r="AF1577" s="110"/>
      <c r="AG1577" s="110"/>
    </row>
    <row r="1578">
      <c r="A1578" s="110"/>
      <c r="B1578" s="466"/>
      <c r="C1578" s="110"/>
      <c r="D1578" s="110"/>
      <c r="E1578" s="110"/>
      <c r="F1578" s="110"/>
      <c r="G1578" s="110"/>
      <c r="H1578" s="110"/>
      <c r="I1578" s="110"/>
      <c r="J1578" s="110"/>
      <c r="K1578" s="110"/>
      <c r="L1578" s="110"/>
      <c r="M1578" s="468"/>
      <c r="N1578" s="469"/>
      <c r="O1578" s="469"/>
      <c r="P1578" s="470"/>
      <c r="Q1578" s="471"/>
      <c r="R1578" s="471"/>
      <c r="S1578" s="116"/>
      <c r="T1578" s="116"/>
      <c r="U1578" s="116"/>
      <c r="V1578" s="110"/>
      <c r="W1578" s="110"/>
      <c r="X1578" s="110"/>
      <c r="Y1578" s="110"/>
      <c r="Z1578" s="110"/>
      <c r="AA1578" s="110"/>
      <c r="AB1578" s="110"/>
      <c r="AC1578" s="110"/>
      <c r="AD1578" s="110"/>
      <c r="AE1578" s="110"/>
      <c r="AF1578" s="110"/>
      <c r="AG1578" s="110"/>
    </row>
    <row r="1579">
      <c r="A1579" s="110"/>
      <c r="B1579" s="466"/>
      <c r="C1579" s="110"/>
      <c r="D1579" s="110"/>
      <c r="E1579" s="110"/>
      <c r="F1579" s="110"/>
      <c r="G1579" s="110"/>
      <c r="H1579" s="110"/>
      <c r="I1579" s="110"/>
      <c r="J1579" s="110"/>
      <c r="K1579" s="110"/>
      <c r="L1579" s="110"/>
      <c r="M1579" s="468"/>
      <c r="N1579" s="469"/>
      <c r="O1579" s="469"/>
      <c r="P1579" s="470"/>
      <c r="Q1579" s="471"/>
      <c r="R1579" s="471"/>
      <c r="S1579" s="116"/>
      <c r="T1579" s="116"/>
      <c r="U1579" s="116"/>
      <c r="V1579" s="110"/>
      <c r="W1579" s="110"/>
      <c r="X1579" s="110"/>
      <c r="Y1579" s="110"/>
      <c r="Z1579" s="110"/>
      <c r="AA1579" s="110"/>
      <c r="AB1579" s="110"/>
      <c r="AC1579" s="110"/>
      <c r="AD1579" s="110"/>
      <c r="AE1579" s="110"/>
      <c r="AF1579" s="110"/>
      <c r="AG1579" s="110"/>
    </row>
    <row r="1580">
      <c r="A1580" s="110"/>
      <c r="B1580" s="466"/>
      <c r="C1580" s="110"/>
      <c r="D1580" s="110"/>
      <c r="E1580" s="110"/>
      <c r="F1580" s="110"/>
      <c r="G1580" s="110"/>
      <c r="H1580" s="110"/>
      <c r="I1580" s="110"/>
      <c r="J1580" s="110"/>
      <c r="K1580" s="110"/>
      <c r="L1580" s="110"/>
      <c r="M1580" s="468"/>
      <c r="N1580" s="469"/>
      <c r="O1580" s="469"/>
      <c r="P1580" s="470"/>
      <c r="Q1580" s="471"/>
      <c r="R1580" s="471"/>
      <c r="S1580" s="116"/>
      <c r="T1580" s="116"/>
      <c r="U1580" s="116"/>
      <c r="V1580" s="110"/>
      <c r="W1580" s="110"/>
      <c r="X1580" s="110"/>
      <c r="Y1580" s="110"/>
      <c r="Z1580" s="110"/>
      <c r="AA1580" s="110"/>
      <c r="AB1580" s="110"/>
      <c r="AC1580" s="110"/>
      <c r="AD1580" s="110"/>
      <c r="AE1580" s="110"/>
      <c r="AF1580" s="110"/>
      <c r="AG1580" s="110"/>
    </row>
    <row r="1581">
      <c r="A1581" s="110"/>
      <c r="B1581" s="466"/>
      <c r="C1581" s="110"/>
      <c r="D1581" s="110"/>
      <c r="E1581" s="110"/>
      <c r="F1581" s="110"/>
      <c r="G1581" s="110"/>
      <c r="H1581" s="110"/>
      <c r="I1581" s="110"/>
      <c r="J1581" s="110"/>
      <c r="K1581" s="110"/>
      <c r="L1581" s="110"/>
      <c r="M1581" s="468"/>
      <c r="N1581" s="469"/>
      <c r="O1581" s="469"/>
      <c r="P1581" s="470"/>
      <c r="Q1581" s="471"/>
      <c r="R1581" s="471"/>
      <c r="S1581" s="116"/>
      <c r="T1581" s="116"/>
      <c r="U1581" s="116"/>
      <c r="V1581" s="110"/>
      <c r="W1581" s="110"/>
      <c r="X1581" s="110"/>
      <c r="Y1581" s="110"/>
      <c r="Z1581" s="110"/>
      <c r="AA1581" s="110"/>
      <c r="AB1581" s="110"/>
      <c r="AC1581" s="110"/>
      <c r="AD1581" s="110"/>
      <c r="AE1581" s="110"/>
      <c r="AF1581" s="110"/>
      <c r="AG1581" s="110"/>
    </row>
    <row r="1582">
      <c r="A1582" s="110"/>
      <c r="B1582" s="466"/>
      <c r="C1582" s="110"/>
      <c r="D1582" s="110"/>
      <c r="E1582" s="110"/>
      <c r="F1582" s="110"/>
      <c r="G1582" s="110"/>
      <c r="H1582" s="110"/>
      <c r="I1582" s="110"/>
      <c r="J1582" s="110"/>
      <c r="K1582" s="110"/>
      <c r="L1582" s="110"/>
      <c r="M1582" s="468"/>
      <c r="N1582" s="469"/>
      <c r="O1582" s="469"/>
      <c r="P1582" s="470"/>
      <c r="Q1582" s="471"/>
      <c r="R1582" s="471"/>
      <c r="S1582" s="116"/>
      <c r="T1582" s="116"/>
      <c r="U1582" s="116"/>
      <c r="V1582" s="110"/>
      <c r="W1582" s="110"/>
      <c r="X1582" s="110"/>
      <c r="Y1582" s="110"/>
      <c r="Z1582" s="110"/>
      <c r="AA1582" s="110"/>
      <c r="AB1582" s="110"/>
      <c r="AC1582" s="110"/>
      <c r="AD1582" s="110"/>
      <c r="AE1582" s="110"/>
      <c r="AF1582" s="110"/>
      <c r="AG1582" s="110"/>
    </row>
    <row r="1583">
      <c r="A1583" s="110"/>
      <c r="B1583" s="466"/>
      <c r="C1583" s="110"/>
      <c r="D1583" s="110"/>
      <c r="E1583" s="110"/>
      <c r="F1583" s="110"/>
      <c r="G1583" s="110"/>
      <c r="H1583" s="110"/>
      <c r="I1583" s="110"/>
      <c r="J1583" s="110"/>
      <c r="K1583" s="110"/>
      <c r="L1583" s="110"/>
      <c r="M1583" s="468"/>
      <c r="N1583" s="469"/>
      <c r="O1583" s="469"/>
      <c r="P1583" s="470"/>
      <c r="Q1583" s="471"/>
      <c r="R1583" s="471"/>
      <c r="S1583" s="116"/>
      <c r="T1583" s="116"/>
      <c r="U1583" s="116"/>
      <c r="V1583" s="110"/>
      <c r="W1583" s="110"/>
      <c r="X1583" s="110"/>
      <c r="Y1583" s="110"/>
      <c r="Z1583" s="110"/>
      <c r="AA1583" s="110"/>
      <c r="AB1583" s="110"/>
      <c r="AC1583" s="110"/>
      <c r="AD1583" s="110"/>
      <c r="AE1583" s="110"/>
      <c r="AF1583" s="110"/>
      <c r="AG1583" s="110"/>
    </row>
    <row r="1584">
      <c r="A1584" s="110"/>
      <c r="B1584" s="466"/>
      <c r="C1584" s="110"/>
      <c r="D1584" s="110"/>
      <c r="E1584" s="110"/>
      <c r="F1584" s="110"/>
      <c r="G1584" s="110"/>
      <c r="H1584" s="110"/>
      <c r="I1584" s="110"/>
      <c r="J1584" s="110"/>
      <c r="K1584" s="110"/>
      <c r="L1584" s="110"/>
      <c r="M1584" s="468"/>
      <c r="N1584" s="469"/>
      <c r="O1584" s="469"/>
      <c r="P1584" s="470"/>
      <c r="Q1584" s="471"/>
      <c r="R1584" s="471"/>
      <c r="S1584" s="116"/>
      <c r="T1584" s="116"/>
      <c r="U1584" s="116"/>
      <c r="V1584" s="110"/>
      <c r="W1584" s="110"/>
      <c r="X1584" s="110"/>
      <c r="Y1584" s="110"/>
      <c r="Z1584" s="110"/>
      <c r="AA1584" s="110"/>
      <c r="AB1584" s="110"/>
      <c r="AC1584" s="110"/>
      <c r="AD1584" s="110"/>
      <c r="AE1584" s="110"/>
      <c r="AF1584" s="110"/>
      <c r="AG1584" s="110"/>
    </row>
    <row r="1585">
      <c r="A1585" s="110"/>
      <c r="B1585" s="466"/>
      <c r="C1585" s="110"/>
      <c r="D1585" s="110"/>
      <c r="E1585" s="110"/>
      <c r="F1585" s="110"/>
      <c r="G1585" s="110"/>
      <c r="H1585" s="110"/>
      <c r="I1585" s="110"/>
      <c r="J1585" s="110"/>
      <c r="K1585" s="110"/>
      <c r="L1585" s="110"/>
      <c r="M1585" s="468"/>
      <c r="N1585" s="469"/>
      <c r="O1585" s="469"/>
      <c r="P1585" s="470"/>
      <c r="Q1585" s="471"/>
      <c r="R1585" s="471"/>
      <c r="S1585" s="116"/>
      <c r="T1585" s="116"/>
      <c r="U1585" s="116"/>
      <c r="V1585" s="110"/>
      <c r="W1585" s="110"/>
      <c r="X1585" s="110"/>
      <c r="Y1585" s="110"/>
      <c r="Z1585" s="110"/>
      <c r="AA1585" s="110"/>
      <c r="AB1585" s="110"/>
      <c r="AC1585" s="110"/>
      <c r="AD1585" s="110"/>
      <c r="AE1585" s="110"/>
      <c r="AF1585" s="110"/>
      <c r="AG1585" s="110"/>
    </row>
    <row r="1586">
      <c r="A1586" s="110"/>
      <c r="B1586" s="466"/>
      <c r="C1586" s="110"/>
      <c r="D1586" s="110"/>
      <c r="E1586" s="110"/>
      <c r="F1586" s="110"/>
      <c r="G1586" s="110"/>
      <c r="H1586" s="110"/>
      <c r="I1586" s="110"/>
      <c r="J1586" s="110"/>
      <c r="K1586" s="110"/>
      <c r="L1586" s="110"/>
      <c r="M1586" s="468"/>
      <c r="N1586" s="469"/>
      <c r="O1586" s="469"/>
      <c r="P1586" s="470"/>
      <c r="Q1586" s="471"/>
      <c r="R1586" s="471"/>
      <c r="S1586" s="116"/>
      <c r="T1586" s="116"/>
      <c r="U1586" s="116"/>
      <c r="V1586" s="110"/>
      <c r="W1586" s="110"/>
      <c r="X1586" s="110"/>
      <c r="Y1586" s="110"/>
      <c r="Z1586" s="110"/>
      <c r="AA1586" s="110"/>
      <c r="AB1586" s="110"/>
      <c r="AC1586" s="110"/>
      <c r="AD1586" s="110"/>
      <c r="AE1586" s="110"/>
      <c r="AF1586" s="110"/>
      <c r="AG1586" s="110"/>
    </row>
    <row r="1587">
      <c r="A1587" s="110"/>
      <c r="B1587" s="466"/>
      <c r="C1587" s="110"/>
      <c r="D1587" s="110"/>
      <c r="E1587" s="110"/>
      <c r="F1587" s="110"/>
      <c r="G1587" s="110"/>
      <c r="H1587" s="110"/>
      <c r="I1587" s="110"/>
      <c r="J1587" s="110"/>
      <c r="K1587" s="110"/>
      <c r="L1587" s="110"/>
      <c r="M1587" s="468"/>
      <c r="N1587" s="469"/>
      <c r="O1587" s="469"/>
      <c r="P1587" s="470"/>
      <c r="Q1587" s="471"/>
      <c r="R1587" s="471"/>
      <c r="S1587" s="116"/>
      <c r="T1587" s="116"/>
      <c r="U1587" s="116"/>
      <c r="V1587" s="110"/>
      <c r="W1587" s="110"/>
      <c r="X1587" s="110"/>
      <c r="Y1587" s="110"/>
      <c r="Z1587" s="110"/>
      <c r="AA1587" s="110"/>
      <c r="AB1587" s="110"/>
      <c r="AC1587" s="110"/>
      <c r="AD1587" s="110"/>
      <c r="AE1587" s="110"/>
      <c r="AF1587" s="110"/>
      <c r="AG1587" s="110"/>
    </row>
    <row r="1588">
      <c r="A1588" s="110"/>
      <c r="B1588" s="466"/>
      <c r="C1588" s="110"/>
      <c r="D1588" s="110"/>
      <c r="E1588" s="110"/>
      <c r="F1588" s="110"/>
      <c r="G1588" s="110"/>
      <c r="H1588" s="110"/>
      <c r="I1588" s="110"/>
      <c r="J1588" s="110"/>
      <c r="K1588" s="110"/>
      <c r="L1588" s="110"/>
      <c r="M1588" s="468"/>
      <c r="N1588" s="469"/>
      <c r="O1588" s="469"/>
      <c r="P1588" s="470"/>
      <c r="Q1588" s="471"/>
      <c r="R1588" s="471"/>
      <c r="S1588" s="116"/>
      <c r="T1588" s="116"/>
      <c r="U1588" s="116"/>
      <c r="V1588" s="110"/>
      <c r="W1588" s="110"/>
      <c r="X1588" s="110"/>
      <c r="Y1588" s="110"/>
      <c r="Z1588" s="110"/>
      <c r="AA1588" s="110"/>
      <c r="AB1588" s="110"/>
      <c r="AC1588" s="110"/>
      <c r="AD1588" s="110"/>
      <c r="AE1588" s="110"/>
      <c r="AF1588" s="110"/>
      <c r="AG1588" s="110"/>
    </row>
    <row r="1589">
      <c r="A1589" s="110"/>
      <c r="B1589" s="466"/>
      <c r="C1589" s="110"/>
      <c r="D1589" s="110"/>
      <c r="E1589" s="110"/>
      <c r="F1589" s="110"/>
      <c r="G1589" s="110"/>
      <c r="H1589" s="110"/>
      <c r="I1589" s="110"/>
      <c r="J1589" s="110"/>
      <c r="K1589" s="110"/>
      <c r="L1589" s="110"/>
      <c r="M1589" s="468"/>
      <c r="N1589" s="469"/>
      <c r="O1589" s="469"/>
      <c r="P1589" s="470"/>
      <c r="Q1589" s="471"/>
      <c r="R1589" s="471"/>
      <c r="S1589" s="116"/>
      <c r="T1589" s="116"/>
      <c r="U1589" s="116"/>
      <c r="V1589" s="110"/>
      <c r="W1589" s="110"/>
      <c r="X1589" s="110"/>
      <c r="Y1589" s="110"/>
      <c r="Z1589" s="110"/>
      <c r="AA1589" s="110"/>
      <c r="AB1589" s="110"/>
      <c r="AC1589" s="110"/>
      <c r="AD1589" s="110"/>
      <c r="AE1589" s="110"/>
      <c r="AF1589" s="110"/>
      <c r="AG1589" s="110"/>
    </row>
    <row r="1590">
      <c r="A1590" s="110"/>
      <c r="B1590" s="466"/>
      <c r="C1590" s="110"/>
      <c r="D1590" s="110"/>
      <c r="E1590" s="110"/>
      <c r="F1590" s="110"/>
      <c r="G1590" s="110"/>
      <c r="H1590" s="110"/>
      <c r="I1590" s="110"/>
      <c r="J1590" s="110"/>
      <c r="K1590" s="110"/>
      <c r="L1590" s="110"/>
      <c r="M1590" s="468"/>
      <c r="N1590" s="469"/>
      <c r="O1590" s="469"/>
      <c r="P1590" s="470"/>
      <c r="Q1590" s="471"/>
      <c r="R1590" s="471"/>
      <c r="S1590" s="116"/>
      <c r="T1590" s="116"/>
      <c r="U1590" s="116"/>
      <c r="V1590" s="110"/>
      <c r="W1590" s="110"/>
      <c r="X1590" s="110"/>
      <c r="Y1590" s="110"/>
      <c r="Z1590" s="110"/>
      <c r="AA1590" s="110"/>
      <c r="AB1590" s="110"/>
      <c r="AC1590" s="110"/>
      <c r="AD1590" s="110"/>
      <c r="AE1590" s="110"/>
      <c r="AF1590" s="110"/>
      <c r="AG1590" s="110"/>
    </row>
    <row r="1591">
      <c r="A1591" s="110"/>
      <c r="B1591" s="466"/>
      <c r="C1591" s="110"/>
      <c r="D1591" s="110"/>
      <c r="E1591" s="110"/>
      <c r="F1591" s="110"/>
      <c r="G1591" s="110"/>
      <c r="H1591" s="110"/>
      <c r="I1591" s="110"/>
      <c r="J1591" s="110"/>
      <c r="K1591" s="110"/>
      <c r="L1591" s="110"/>
      <c r="M1591" s="468"/>
      <c r="N1591" s="469"/>
      <c r="O1591" s="469"/>
      <c r="P1591" s="470"/>
      <c r="Q1591" s="471"/>
      <c r="R1591" s="471"/>
      <c r="S1591" s="116"/>
      <c r="T1591" s="116"/>
      <c r="U1591" s="116"/>
      <c r="V1591" s="110"/>
      <c r="W1591" s="110"/>
      <c r="X1591" s="110"/>
      <c r="Y1591" s="110"/>
      <c r="Z1591" s="110"/>
      <c r="AA1591" s="110"/>
      <c r="AB1591" s="110"/>
      <c r="AC1591" s="110"/>
      <c r="AD1591" s="110"/>
      <c r="AE1591" s="110"/>
      <c r="AF1591" s="110"/>
      <c r="AG1591" s="110"/>
    </row>
    <row r="1592">
      <c r="A1592" s="110"/>
      <c r="B1592" s="466"/>
      <c r="C1592" s="110"/>
      <c r="D1592" s="110"/>
      <c r="E1592" s="110"/>
      <c r="F1592" s="110"/>
      <c r="G1592" s="110"/>
      <c r="H1592" s="110"/>
      <c r="I1592" s="110"/>
      <c r="J1592" s="110"/>
      <c r="K1592" s="110"/>
      <c r="L1592" s="110"/>
      <c r="M1592" s="468"/>
      <c r="N1592" s="469"/>
      <c r="O1592" s="469"/>
      <c r="P1592" s="470"/>
      <c r="Q1592" s="471"/>
      <c r="R1592" s="471"/>
      <c r="S1592" s="116"/>
      <c r="T1592" s="116"/>
      <c r="U1592" s="116"/>
      <c r="V1592" s="110"/>
      <c r="W1592" s="110"/>
      <c r="X1592" s="110"/>
      <c r="Y1592" s="110"/>
      <c r="Z1592" s="110"/>
      <c r="AA1592" s="110"/>
      <c r="AB1592" s="110"/>
      <c r="AC1592" s="110"/>
      <c r="AD1592" s="110"/>
      <c r="AE1592" s="110"/>
      <c r="AF1592" s="110"/>
      <c r="AG1592" s="110"/>
    </row>
    <row r="1593">
      <c r="A1593" s="110"/>
      <c r="B1593" s="466"/>
      <c r="C1593" s="110"/>
      <c r="D1593" s="110"/>
      <c r="E1593" s="110"/>
      <c r="F1593" s="110"/>
      <c r="G1593" s="110"/>
      <c r="H1593" s="110"/>
      <c r="I1593" s="110"/>
      <c r="J1593" s="110"/>
      <c r="K1593" s="110"/>
      <c r="L1593" s="110"/>
      <c r="M1593" s="468"/>
      <c r="N1593" s="469"/>
      <c r="O1593" s="469"/>
      <c r="P1593" s="470"/>
      <c r="Q1593" s="471"/>
      <c r="R1593" s="471"/>
      <c r="S1593" s="116"/>
      <c r="T1593" s="116"/>
      <c r="U1593" s="116"/>
      <c r="V1593" s="110"/>
      <c r="W1593" s="110"/>
      <c r="X1593" s="110"/>
      <c r="Y1593" s="110"/>
      <c r="Z1593" s="110"/>
      <c r="AA1593" s="110"/>
      <c r="AB1593" s="110"/>
      <c r="AC1593" s="110"/>
      <c r="AD1593" s="110"/>
      <c r="AE1593" s="110"/>
      <c r="AF1593" s="110"/>
      <c r="AG1593" s="110"/>
    </row>
    <row r="1594">
      <c r="A1594" s="110"/>
      <c r="B1594" s="466"/>
      <c r="C1594" s="110"/>
      <c r="D1594" s="110"/>
      <c r="E1594" s="110"/>
      <c r="F1594" s="110"/>
      <c r="G1594" s="110"/>
      <c r="H1594" s="110"/>
      <c r="I1594" s="110"/>
      <c r="J1594" s="110"/>
      <c r="K1594" s="110"/>
      <c r="L1594" s="110"/>
      <c r="M1594" s="468"/>
      <c r="N1594" s="469"/>
      <c r="O1594" s="469"/>
      <c r="P1594" s="470"/>
      <c r="Q1594" s="471"/>
      <c r="R1594" s="471"/>
      <c r="S1594" s="116"/>
      <c r="T1594" s="116"/>
      <c r="U1594" s="116"/>
      <c r="V1594" s="110"/>
      <c r="W1594" s="110"/>
      <c r="X1594" s="110"/>
      <c r="Y1594" s="110"/>
      <c r="Z1594" s="110"/>
      <c r="AA1594" s="110"/>
      <c r="AB1594" s="110"/>
      <c r="AC1594" s="110"/>
      <c r="AD1594" s="110"/>
      <c r="AE1594" s="110"/>
      <c r="AF1594" s="110"/>
      <c r="AG1594" s="110"/>
    </row>
    <row r="1595">
      <c r="A1595" s="110"/>
      <c r="B1595" s="466"/>
      <c r="C1595" s="110"/>
      <c r="D1595" s="110"/>
      <c r="E1595" s="110"/>
      <c r="F1595" s="110"/>
      <c r="G1595" s="110"/>
      <c r="H1595" s="110"/>
      <c r="I1595" s="110"/>
      <c r="J1595" s="110"/>
      <c r="K1595" s="110"/>
      <c r="L1595" s="110"/>
      <c r="M1595" s="468"/>
      <c r="N1595" s="469"/>
      <c r="O1595" s="469"/>
      <c r="P1595" s="470"/>
      <c r="Q1595" s="471"/>
      <c r="R1595" s="471"/>
      <c r="S1595" s="116"/>
      <c r="T1595" s="116"/>
      <c r="U1595" s="116"/>
      <c r="V1595" s="110"/>
      <c r="W1595" s="110"/>
      <c r="X1595" s="110"/>
      <c r="Y1595" s="110"/>
      <c r="Z1595" s="110"/>
      <c r="AA1595" s="110"/>
      <c r="AB1595" s="110"/>
      <c r="AC1595" s="110"/>
      <c r="AD1595" s="110"/>
      <c r="AE1595" s="110"/>
      <c r="AF1595" s="110"/>
      <c r="AG1595" s="110"/>
    </row>
    <row r="1596">
      <c r="A1596" s="110"/>
      <c r="B1596" s="466"/>
      <c r="C1596" s="110"/>
      <c r="D1596" s="110"/>
      <c r="E1596" s="110"/>
      <c r="F1596" s="110"/>
      <c r="G1596" s="110"/>
      <c r="H1596" s="110"/>
      <c r="I1596" s="110"/>
      <c r="J1596" s="110"/>
      <c r="K1596" s="110"/>
      <c r="L1596" s="110"/>
      <c r="M1596" s="468"/>
      <c r="N1596" s="469"/>
      <c r="O1596" s="469"/>
      <c r="P1596" s="470"/>
      <c r="Q1596" s="471"/>
      <c r="R1596" s="471"/>
      <c r="S1596" s="116"/>
      <c r="T1596" s="116"/>
      <c r="U1596" s="116"/>
      <c r="V1596" s="110"/>
      <c r="W1596" s="110"/>
      <c r="X1596" s="110"/>
      <c r="Y1596" s="110"/>
      <c r="Z1596" s="110"/>
      <c r="AA1596" s="110"/>
      <c r="AB1596" s="110"/>
      <c r="AC1596" s="110"/>
      <c r="AD1596" s="110"/>
      <c r="AE1596" s="110"/>
      <c r="AF1596" s="110"/>
      <c r="AG1596" s="110"/>
    </row>
    <row r="1597">
      <c r="A1597" s="110"/>
      <c r="B1597" s="466"/>
      <c r="C1597" s="110"/>
      <c r="D1597" s="110"/>
      <c r="E1597" s="110"/>
      <c r="F1597" s="110"/>
      <c r="G1597" s="110"/>
      <c r="H1597" s="110"/>
      <c r="I1597" s="110"/>
      <c r="J1597" s="110"/>
      <c r="K1597" s="110"/>
      <c r="L1597" s="110"/>
      <c r="M1597" s="468"/>
      <c r="N1597" s="469"/>
      <c r="O1597" s="469"/>
      <c r="P1597" s="470"/>
      <c r="Q1597" s="471"/>
      <c r="R1597" s="471"/>
      <c r="S1597" s="116"/>
      <c r="T1597" s="116"/>
      <c r="U1597" s="116"/>
      <c r="V1597" s="110"/>
      <c r="W1597" s="110"/>
      <c r="X1597" s="110"/>
      <c r="Y1597" s="110"/>
      <c r="Z1597" s="110"/>
      <c r="AA1597" s="110"/>
      <c r="AB1597" s="110"/>
      <c r="AC1597" s="110"/>
      <c r="AD1597" s="110"/>
      <c r="AE1597" s="110"/>
      <c r="AF1597" s="110"/>
      <c r="AG1597" s="110"/>
    </row>
    <row r="1598">
      <c r="A1598" s="110"/>
      <c r="B1598" s="466"/>
      <c r="C1598" s="110"/>
      <c r="D1598" s="110"/>
      <c r="E1598" s="110"/>
      <c r="F1598" s="110"/>
      <c r="G1598" s="110"/>
      <c r="H1598" s="110"/>
      <c r="I1598" s="110"/>
      <c r="J1598" s="110"/>
      <c r="K1598" s="110"/>
      <c r="L1598" s="110"/>
      <c r="M1598" s="468"/>
      <c r="N1598" s="469"/>
      <c r="O1598" s="469"/>
      <c r="P1598" s="470"/>
      <c r="Q1598" s="471"/>
      <c r="R1598" s="471"/>
      <c r="S1598" s="116"/>
      <c r="T1598" s="116"/>
      <c r="U1598" s="116"/>
      <c r="V1598" s="110"/>
      <c r="W1598" s="110"/>
      <c r="X1598" s="110"/>
      <c r="Y1598" s="110"/>
      <c r="Z1598" s="110"/>
      <c r="AA1598" s="110"/>
      <c r="AB1598" s="110"/>
      <c r="AC1598" s="110"/>
      <c r="AD1598" s="110"/>
      <c r="AE1598" s="110"/>
      <c r="AF1598" s="110"/>
      <c r="AG1598" s="110"/>
    </row>
    <row r="1599">
      <c r="A1599" s="110"/>
      <c r="B1599" s="466"/>
      <c r="C1599" s="110"/>
      <c r="D1599" s="110"/>
      <c r="E1599" s="110"/>
      <c r="F1599" s="110"/>
      <c r="G1599" s="110"/>
      <c r="H1599" s="110"/>
      <c r="I1599" s="110"/>
      <c r="J1599" s="110"/>
      <c r="K1599" s="110"/>
      <c r="L1599" s="110"/>
      <c r="M1599" s="468"/>
      <c r="N1599" s="469"/>
      <c r="O1599" s="469"/>
      <c r="P1599" s="470"/>
      <c r="Q1599" s="471"/>
      <c r="R1599" s="471"/>
      <c r="S1599" s="116"/>
      <c r="T1599" s="116"/>
      <c r="U1599" s="116"/>
      <c r="V1599" s="110"/>
      <c r="W1599" s="110"/>
      <c r="X1599" s="110"/>
      <c r="Y1599" s="110"/>
      <c r="Z1599" s="110"/>
      <c r="AA1599" s="110"/>
      <c r="AB1599" s="110"/>
      <c r="AC1599" s="110"/>
      <c r="AD1599" s="110"/>
      <c r="AE1599" s="110"/>
      <c r="AF1599" s="110"/>
      <c r="AG1599" s="110"/>
    </row>
    <row r="1600">
      <c r="A1600" s="110"/>
      <c r="B1600" s="466"/>
      <c r="C1600" s="110"/>
      <c r="D1600" s="110"/>
      <c r="E1600" s="110"/>
      <c r="F1600" s="110"/>
      <c r="G1600" s="110"/>
      <c r="H1600" s="110"/>
      <c r="I1600" s="110"/>
      <c r="J1600" s="110"/>
      <c r="K1600" s="110"/>
      <c r="L1600" s="110"/>
      <c r="M1600" s="468"/>
      <c r="N1600" s="469"/>
      <c r="O1600" s="469"/>
      <c r="P1600" s="470"/>
      <c r="Q1600" s="471"/>
      <c r="R1600" s="471"/>
      <c r="S1600" s="116"/>
      <c r="T1600" s="116"/>
      <c r="U1600" s="116"/>
      <c r="V1600" s="110"/>
      <c r="W1600" s="110"/>
      <c r="X1600" s="110"/>
      <c r="Y1600" s="110"/>
      <c r="Z1600" s="110"/>
      <c r="AA1600" s="110"/>
      <c r="AB1600" s="110"/>
      <c r="AC1600" s="110"/>
      <c r="AD1600" s="110"/>
      <c r="AE1600" s="110"/>
      <c r="AF1600" s="110"/>
      <c r="AG1600" s="110"/>
    </row>
    <row r="1601">
      <c r="A1601" s="110"/>
      <c r="B1601" s="466"/>
      <c r="C1601" s="110"/>
      <c r="D1601" s="110"/>
      <c r="E1601" s="110"/>
      <c r="F1601" s="110"/>
      <c r="G1601" s="110"/>
      <c r="H1601" s="110"/>
      <c r="I1601" s="110"/>
      <c r="J1601" s="110"/>
      <c r="K1601" s="110"/>
      <c r="L1601" s="110"/>
      <c r="M1601" s="468"/>
      <c r="N1601" s="469"/>
      <c r="O1601" s="469"/>
      <c r="P1601" s="470"/>
      <c r="Q1601" s="471"/>
      <c r="R1601" s="471"/>
      <c r="S1601" s="116"/>
      <c r="T1601" s="116"/>
      <c r="U1601" s="116"/>
      <c r="V1601" s="110"/>
      <c r="W1601" s="110"/>
      <c r="X1601" s="110"/>
      <c r="Y1601" s="110"/>
      <c r="Z1601" s="110"/>
      <c r="AA1601" s="110"/>
      <c r="AB1601" s="110"/>
      <c r="AC1601" s="110"/>
      <c r="AD1601" s="110"/>
      <c r="AE1601" s="110"/>
      <c r="AF1601" s="110"/>
      <c r="AG1601" s="110"/>
    </row>
    <row r="1602">
      <c r="A1602" s="110"/>
      <c r="B1602" s="466"/>
      <c r="C1602" s="110"/>
      <c r="D1602" s="110"/>
      <c r="E1602" s="110"/>
      <c r="F1602" s="110"/>
      <c r="G1602" s="110"/>
      <c r="H1602" s="110"/>
      <c r="I1602" s="110"/>
      <c r="J1602" s="110"/>
      <c r="K1602" s="110"/>
      <c r="L1602" s="110"/>
      <c r="M1602" s="468"/>
      <c r="N1602" s="469"/>
      <c r="O1602" s="469"/>
      <c r="P1602" s="470"/>
      <c r="Q1602" s="471"/>
      <c r="R1602" s="471"/>
      <c r="S1602" s="116"/>
      <c r="T1602" s="116"/>
      <c r="U1602" s="116"/>
      <c r="V1602" s="110"/>
      <c r="W1602" s="110"/>
      <c r="X1602" s="110"/>
      <c r="Y1602" s="110"/>
      <c r="Z1602" s="110"/>
      <c r="AA1602" s="110"/>
      <c r="AB1602" s="110"/>
      <c r="AC1602" s="110"/>
      <c r="AD1602" s="110"/>
      <c r="AE1602" s="110"/>
      <c r="AF1602" s="110"/>
      <c r="AG1602" s="110"/>
    </row>
    <row r="1603">
      <c r="A1603" s="110"/>
      <c r="B1603" s="466"/>
      <c r="C1603" s="110"/>
      <c r="D1603" s="110"/>
      <c r="E1603" s="110"/>
      <c r="F1603" s="110"/>
      <c r="G1603" s="110"/>
      <c r="H1603" s="110"/>
      <c r="I1603" s="110"/>
      <c r="J1603" s="110"/>
      <c r="K1603" s="110"/>
      <c r="L1603" s="110"/>
      <c r="M1603" s="468"/>
      <c r="N1603" s="469"/>
      <c r="O1603" s="469"/>
      <c r="P1603" s="470"/>
      <c r="Q1603" s="471"/>
      <c r="R1603" s="471"/>
      <c r="S1603" s="116"/>
      <c r="T1603" s="116"/>
      <c r="U1603" s="116"/>
      <c r="V1603" s="110"/>
      <c r="W1603" s="110"/>
      <c r="X1603" s="110"/>
      <c r="Y1603" s="110"/>
      <c r="Z1603" s="110"/>
      <c r="AA1603" s="110"/>
      <c r="AB1603" s="110"/>
      <c r="AC1603" s="110"/>
      <c r="AD1603" s="110"/>
      <c r="AE1603" s="110"/>
      <c r="AF1603" s="110"/>
      <c r="AG1603" s="110"/>
    </row>
    <row r="1604">
      <c r="A1604" s="110"/>
      <c r="B1604" s="466"/>
      <c r="C1604" s="110"/>
      <c r="D1604" s="110"/>
      <c r="E1604" s="110"/>
      <c r="F1604" s="110"/>
      <c r="G1604" s="110"/>
      <c r="H1604" s="110"/>
      <c r="I1604" s="110"/>
      <c r="J1604" s="110"/>
      <c r="K1604" s="110"/>
      <c r="L1604" s="110"/>
      <c r="M1604" s="468"/>
      <c r="N1604" s="469"/>
      <c r="O1604" s="469"/>
      <c r="P1604" s="470"/>
      <c r="Q1604" s="471"/>
      <c r="R1604" s="471"/>
      <c r="S1604" s="116"/>
      <c r="T1604" s="116"/>
      <c r="U1604" s="116"/>
      <c r="V1604" s="110"/>
      <c r="W1604" s="110"/>
      <c r="X1604" s="110"/>
      <c r="Y1604" s="110"/>
      <c r="Z1604" s="110"/>
      <c r="AA1604" s="110"/>
      <c r="AB1604" s="110"/>
      <c r="AC1604" s="110"/>
      <c r="AD1604" s="110"/>
      <c r="AE1604" s="110"/>
      <c r="AF1604" s="110"/>
      <c r="AG1604" s="110"/>
    </row>
    <row r="1605">
      <c r="A1605" s="110"/>
      <c r="B1605" s="466"/>
      <c r="C1605" s="110"/>
      <c r="D1605" s="110"/>
      <c r="E1605" s="110"/>
      <c r="F1605" s="110"/>
      <c r="G1605" s="110"/>
      <c r="H1605" s="110"/>
      <c r="I1605" s="110"/>
      <c r="J1605" s="110"/>
      <c r="K1605" s="110"/>
      <c r="L1605" s="110"/>
      <c r="M1605" s="468"/>
      <c r="N1605" s="469"/>
      <c r="O1605" s="469"/>
      <c r="P1605" s="470"/>
      <c r="Q1605" s="471"/>
      <c r="R1605" s="471"/>
      <c r="S1605" s="116"/>
      <c r="T1605" s="116"/>
      <c r="U1605" s="116"/>
      <c r="V1605" s="110"/>
      <c r="W1605" s="110"/>
      <c r="X1605" s="110"/>
      <c r="Y1605" s="110"/>
      <c r="Z1605" s="110"/>
      <c r="AA1605" s="110"/>
      <c r="AB1605" s="110"/>
      <c r="AC1605" s="110"/>
      <c r="AD1605" s="110"/>
      <c r="AE1605" s="110"/>
      <c r="AF1605" s="110"/>
      <c r="AG1605" s="110"/>
    </row>
    <row r="1606">
      <c r="A1606" s="110"/>
      <c r="B1606" s="466"/>
      <c r="C1606" s="110"/>
      <c r="D1606" s="110"/>
      <c r="E1606" s="110"/>
      <c r="F1606" s="110"/>
      <c r="G1606" s="110"/>
      <c r="H1606" s="110"/>
      <c r="I1606" s="110"/>
      <c r="J1606" s="110"/>
      <c r="K1606" s="110"/>
      <c r="L1606" s="110"/>
      <c r="M1606" s="468"/>
      <c r="N1606" s="469"/>
      <c r="O1606" s="469"/>
      <c r="P1606" s="470"/>
      <c r="Q1606" s="471"/>
      <c r="R1606" s="471"/>
      <c r="S1606" s="116"/>
      <c r="T1606" s="116"/>
      <c r="U1606" s="116"/>
      <c r="V1606" s="110"/>
      <c r="W1606" s="110"/>
      <c r="X1606" s="110"/>
      <c r="Y1606" s="110"/>
      <c r="Z1606" s="110"/>
      <c r="AA1606" s="110"/>
      <c r="AB1606" s="110"/>
      <c r="AC1606" s="110"/>
      <c r="AD1606" s="110"/>
      <c r="AE1606" s="110"/>
      <c r="AF1606" s="110"/>
      <c r="AG1606" s="110"/>
    </row>
    <row r="1607">
      <c r="A1607" s="110"/>
      <c r="B1607" s="466"/>
      <c r="C1607" s="110"/>
      <c r="D1607" s="110"/>
      <c r="E1607" s="110"/>
      <c r="F1607" s="110"/>
      <c r="G1607" s="110"/>
      <c r="H1607" s="110"/>
      <c r="I1607" s="110"/>
      <c r="J1607" s="110"/>
      <c r="K1607" s="110"/>
      <c r="L1607" s="110"/>
      <c r="M1607" s="468"/>
      <c r="N1607" s="469"/>
      <c r="O1607" s="469"/>
      <c r="P1607" s="470"/>
      <c r="Q1607" s="471"/>
      <c r="R1607" s="471"/>
      <c r="S1607" s="116"/>
      <c r="T1607" s="116"/>
      <c r="U1607" s="116"/>
      <c r="V1607" s="110"/>
      <c r="W1607" s="110"/>
      <c r="X1607" s="110"/>
      <c r="Y1607" s="110"/>
      <c r="Z1607" s="110"/>
      <c r="AA1607" s="110"/>
      <c r="AB1607" s="110"/>
      <c r="AC1607" s="110"/>
      <c r="AD1607" s="110"/>
      <c r="AE1607" s="110"/>
      <c r="AF1607" s="110"/>
      <c r="AG1607" s="110"/>
    </row>
    <row r="1608">
      <c r="A1608" s="110"/>
      <c r="B1608" s="466"/>
      <c r="C1608" s="110"/>
      <c r="D1608" s="110"/>
      <c r="E1608" s="110"/>
      <c r="F1608" s="110"/>
      <c r="G1608" s="110"/>
      <c r="H1608" s="110"/>
      <c r="I1608" s="110"/>
      <c r="J1608" s="110"/>
      <c r="K1608" s="110"/>
      <c r="L1608" s="110"/>
      <c r="M1608" s="468"/>
      <c r="N1608" s="469"/>
      <c r="O1608" s="469"/>
      <c r="P1608" s="470"/>
      <c r="Q1608" s="471"/>
      <c r="R1608" s="471"/>
      <c r="S1608" s="116"/>
      <c r="T1608" s="116"/>
      <c r="U1608" s="116"/>
      <c r="V1608" s="110"/>
      <c r="W1608" s="110"/>
      <c r="X1608" s="110"/>
      <c r="Y1608" s="110"/>
      <c r="Z1608" s="110"/>
      <c r="AA1608" s="110"/>
      <c r="AB1608" s="110"/>
      <c r="AC1608" s="110"/>
      <c r="AD1608" s="110"/>
      <c r="AE1608" s="110"/>
      <c r="AF1608" s="110"/>
      <c r="AG1608" s="110"/>
    </row>
    <row r="1609">
      <c r="A1609" s="110"/>
      <c r="B1609" s="466"/>
      <c r="C1609" s="110"/>
      <c r="D1609" s="110"/>
      <c r="E1609" s="110"/>
      <c r="F1609" s="110"/>
      <c r="G1609" s="110"/>
      <c r="H1609" s="110"/>
      <c r="I1609" s="110"/>
      <c r="J1609" s="110"/>
      <c r="K1609" s="110"/>
      <c r="L1609" s="110"/>
      <c r="M1609" s="468"/>
      <c r="N1609" s="469"/>
      <c r="O1609" s="469"/>
      <c r="P1609" s="470"/>
      <c r="Q1609" s="471"/>
      <c r="R1609" s="471"/>
      <c r="S1609" s="116"/>
      <c r="T1609" s="116"/>
      <c r="U1609" s="116"/>
      <c r="V1609" s="110"/>
      <c r="W1609" s="110"/>
      <c r="X1609" s="110"/>
      <c r="Y1609" s="110"/>
      <c r="Z1609" s="110"/>
      <c r="AA1609" s="110"/>
      <c r="AB1609" s="110"/>
      <c r="AC1609" s="110"/>
      <c r="AD1609" s="110"/>
      <c r="AE1609" s="110"/>
      <c r="AF1609" s="110"/>
      <c r="AG1609" s="110"/>
    </row>
    <row r="1610">
      <c r="A1610" s="110"/>
      <c r="B1610" s="466"/>
      <c r="C1610" s="110"/>
      <c r="D1610" s="110"/>
      <c r="E1610" s="110"/>
      <c r="F1610" s="110"/>
      <c r="G1610" s="110"/>
      <c r="H1610" s="110"/>
      <c r="I1610" s="110"/>
      <c r="J1610" s="110"/>
      <c r="K1610" s="110"/>
      <c r="L1610" s="110"/>
      <c r="M1610" s="468"/>
      <c r="N1610" s="469"/>
      <c r="O1610" s="469"/>
      <c r="P1610" s="470"/>
      <c r="Q1610" s="471"/>
      <c r="R1610" s="471"/>
      <c r="S1610" s="116"/>
      <c r="T1610" s="116"/>
      <c r="U1610" s="116"/>
      <c r="V1610" s="110"/>
      <c r="W1610" s="110"/>
      <c r="X1610" s="110"/>
      <c r="Y1610" s="110"/>
      <c r="Z1610" s="110"/>
      <c r="AA1610" s="110"/>
      <c r="AB1610" s="110"/>
      <c r="AC1610" s="110"/>
      <c r="AD1610" s="110"/>
      <c r="AE1610" s="110"/>
      <c r="AF1610" s="110"/>
      <c r="AG1610" s="110"/>
    </row>
    <row r="1611">
      <c r="A1611" s="110"/>
      <c r="B1611" s="466"/>
      <c r="C1611" s="110"/>
      <c r="D1611" s="110"/>
      <c r="E1611" s="110"/>
      <c r="F1611" s="110"/>
      <c r="G1611" s="110"/>
      <c r="H1611" s="110"/>
      <c r="I1611" s="110"/>
      <c r="J1611" s="110"/>
      <c r="K1611" s="110"/>
      <c r="L1611" s="110"/>
      <c r="M1611" s="468"/>
      <c r="N1611" s="469"/>
      <c r="O1611" s="469"/>
      <c r="P1611" s="470"/>
      <c r="Q1611" s="471"/>
      <c r="R1611" s="471"/>
      <c r="S1611" s="116"/>
      <c r="T1611" s="116"/>
      <c r="U1611" s="116"/>
      <c r="V1611" s="110"/>
      <c r="W1611" s="110"/>
      <c r="X1611" s="110"/>
      <c r="Y1611" s="110"/>
      <c r="Z1611" s="110"/>
      <c r="AA1611" s="110"/>
      <c r="AB1611" s="110"/>
      <c r="AC1611" s="110"/>
      <c r="AD1611" s="110"/>
      <c r="AE1611" s="110"/>
      <c r="AF1611" s="110"/>
      <c r="AG1611" s="110"/>
    </row>
    <row r="1612">
      <c r="A1612" s="110"/>
      <c r="B1612" s="466"/>
      <c r="C1612" s="110"/>
      <c r="D1612" s="110"/>
      <c r="E1612" s="110"/>
      <c r="F1612" s="110"/>
      <c r="G1612" s="110"/>
      <c r="H1612" s="110"/>
      <c r="I1612" s="110"/>
      <c r="J1612" s="110"/>
      <c r="K1612" s="110"/>
      <c r="L1612" s="110"/>
      <c r="M1612" s="468"/>
      <c r="N1612" s="469"/>
      <c r="O1612" s="469"/>
      <c r="P1612" s="470"/>
      <c r="Q1612" s="471"/>
      <c r="R1612" s="471"/>
      <c r="S1612" s="116"/>
      <c r="T1612" s="116"/>
      <c r="U1612" s="116"/>
      <c r="V1612" s="110"/>
      <c r="W1612" s="110"/>
      <c r="X1612" s="110"/>
      <c r="Y1612" s="110"/>
      <c r="Z1612" s="110"/>
      <c r="AA1612" s="110"/>
      <c r="AB1612" s="110"/>
      <c r="AC1612" s="110"/>
      <c r="AD1612" s="110"/>
      <c r="AE1612" s="110"/>
      <c r="AF1612" s="110"/>
      <c r="AG1612" s="110"/>
    </row>
    <row r="1613">
      <c r="A1613" s="110"/>
      <c r="B1613" s="466"/>
      <c r="C1613" s="110"/>
      <c r="D1613" s="110"/>
      <c r="E1613" s="110"/>
      <c r="F1613" s="110"/>
      <c r="G1613" s="110"/>
      <c r="H1613" s="110"/>
      <c r="I1613" s="110"/>
      <c r="J1613" s="110"/>
      <c r="K1613" s="110"/>
      <c r="L1613" s="110"/>
      <c r="M1613" s="468"/>
      <c r="N1613" s="469"/>
      <c r="O1613" s="469"/>
      <c r="P1613" s="470"/>
      <c r="Q1613" s="471"/>
      <c r="R1613" s="471"/>
      <c r="S1613" s="116"/>
      <c r="T1613" s="116"/>
      <c r="U1613" s="116"/>
      <c r="V1613" s="110"/>
      <c r="W1613" s="110"/>
      <c r="X1613" s="110"/>
      <c r="Y1613" s="110"/>
      <c r="Z1613" s="110"/>
      <c r="AA1613" s="110"/>
      <c r="AB1613" s="110"/>
      <c r="AC1613" s="110"/>
      <c r="AD1613" s="110"/>
      <c r="AE1613" s="110"/>
      <c r="AF1613" s="110"/>
      <c r="AG1613" s="110"/>
    </row>
    <row r="1614">
      <c r="A1614" s="110"/>
      <c r="B1614" s="466"/>
      <c r="C1614" s="110"/>
      <c r="D1614" s="110"/>
      <c r="E1614" s="110"/>
      <c r="F1614" s="110"/>
      <c r="G1614" s="110"/>
      <c r="H1614" s="110"/>
      <c r="I1614" s="110"/>
      <c r="J1614" s="110"/>
      <c r="K1614" s="110"/>
      <c r="L1614" s="110"/>
      <c r="M1614" s="468"/>
      <c r="N1614" s="469"/>
      <c r="O1614" s="469"/>
      <c r="P1614" s="470"/>
      <c r="Q1614" s="471"/>
      <c r="R1614" s="471"/>
      <c r="S1614" s="116"/>
      <c r="T1614" s="116"/>
      <c r="U1614" s="116"/>
      <c r="V1614" s="110"/>
      <c r="W1614" s="110"/>
      <c r="X1614" s="110"/>
      <c r="Y1614" s="110"/>
      <c r="Z1614" s="110"/>
      <c r="AA1614" s="110"/>
      <c r="AB1614" s="110"/>
      <c r="AC1614" s="110"/>
      <c r="AD1614" s="110"/>
      <c r="AE1614" s="110"/>
      <c r="AF1614" s="110"/>
      <c r="AG1614" s="110"/>
    </row>
    <row r="1615">
      <c r="A1615" s="110"/>
      <c r="B1615" s="466"/>
      <c r="C1615" s="110"/>
      <c r="D1615" s="110"/>
      <c r="E1615" s="110"/>
      <c r="F1615" s="110"/>
      <c r="G1615" s="110"/>
      <c r="H1615" s="110"/>
      <c r="I1615" s="110"/>
      <c r="J1615" s="110"/>
      <c r="K1615" s="110"/>
      <c r="L1615" s="110"/>
      <c r="M1615" s="468"/>
      <c r="N1615" s="469"/>
      <c r="O1615" s="469"/>
      <c r="P1615" s="470"/>
      <c r="Q1615" s="471"/>
      <c r="R1615" s="471"/>
      <c r="S1615" s="116"/>
      <c r="T1615" s="116"/>
      <c r="U1615" s="116"/>
      <c r="V1615" s="110"/>
      <c r="W1615" s="110"/>
      <c r="X1615" s="110"/>
      <c r="Y1615" s="110"/>
      <c r="Z1615" s="110"/>
      <c r="AA1615" s="110"/>
      <c r="AB1615" s="110"/>
      <c r="AC1615" s="110"/>
      <c r="AD1615" s="110"/>
      <c r="AE1615" s="110"/>
      <c r="AF1615" s="110"/>
      <c r="AG1615" s="110"/>
    </row>
    <row r="1616">
      <c r="A1616" s="110"/>
      <c r="B1616" s="466"/>
      <c r="C1616" s="110"/>
      <c r="D1616" s="110"/>
      <c r="E1616" s="110"/>
      <c r="F1616" s="110"/>
      <c r="G1616" s="110"/>
      <c r="H1616" s="110"/>
      <c r="I1616" s="110"/>
      <c r="J1616" s="110"/>
      <c r="K1616" s="110"/>
      <c r="L1616" s="110"/>
      <c r="M1616" s="468"/>
      <c r="N1616" s="469"/>
      <c r="O1616" s="469"/>
      <c r="P1616" s="470"/>
      <c r="Q1616" s="471"/>
      <c r="R1616" s="471"/>
      <c r="S1616" s="116"/>
      <c r="T1616" s="116"/>
      <c r="U1616" s="116"/>
      <c r="V1616" s="110"/>
      <c r="W1616" s="110"/>
      <c r="X1616" s="110"/>
      <c r="Y1616" s="110"/>
      <c r="Z1616" s="110"/>
      <c r="AA1616" s="110"/>
      <c r="AB1616" s="110"/>
      <c r="AC1616" s="110"/>
      <c r="AD1616" s="110"/>
      <c r="AE1616" s="110"/>
      <c r="AF1616" s="110"/>
      <c r="AG1616" s="110"/>
    </row>
    <row r="1617">
      <c r="A1617" s="110"/>
      <c r="B1617" s="466"/>
      <c r="C1617" s="110"/>
      <c r="D1617" s="110"/>
      <c r="E1617" s="110"/>
      <c r="F1617" s="110"/>
      <c r="G1617" s="110"/>
      <c r="H1617" s="110"/>
      <c r="I1617" s="110"/>
      <c r="J1617" s="110"/>
      <c r="K1617" s="110"/>
      <c r="L1617" s="110"/>
      <c r="M1617" s="468"/>
      <c r="N1617" s="469"/>
      <c r="O1617" s="469"/>
      <c r="P1617" s="470"/>
      <c r="Q1617" s="471"/>
      <c r="R1617" s="471"/>
      <c r="S1617" s="116"/>
      <c r="T1617" s="116"/>
      <c r="U1617" s="116"/>
      <c r="V1617" s="110"/>
      <c r="W1617" s="110"/>
      <c r="X1617" s="110"/>
      <c r="Y1617" s="110"/>
      <c r="Z1617" s="110"/>
      <c r="AA1617" s="110"/>
      <c r="AB1617" s="110"/>
      <c r="AC1617" s="110"/>
      <c r="AD1617" s="110"/>
      <c r="AE1617" s="110"/>
      <c r="AF1617" s="110"/>
      <c r="AG1617" s="110"/>
    </row>
    <row r="1618">
      <c r="A1618" s="110"/>
      <c r="B1618" s="466"/>
      <c r="C1618" s="110"/>
      <c r="D1618" s="110"/>
      <c r="E1618" s="110"/>
      <c r="F1618" s="110"/>
      <c r="G1618" s="110"/>
      <c r="H1618" s="110"/>
      <c r="I1618" s="110"/>
      <c r="J1618" s="110"/>
      <c r="K1618" s="110"/>
      <c r="L1618" s="110"/>
      <c r="M1618" s="468"/>
      <c r="N1618" s="469"/>
      <c r="O1618" s="469"/>
      <c r="P1618" s="470"/>
      <c r="Q1618" s="471"/>
      <c r="R1618" s="471"/>
      <c r="S1618" s="116"/>
      <c r="T1618" s="116"/>
      <c r="U1618" s="116"/>
      <c r="V1618" s="110"/>
      <c r="W1618" s="110"/>
      <c r="X1618" s="110"/>
      <c r="Y1618" s="110"/>
      <c r="Z1618" s="110"/>
      <c r="AA1618" s="110"/>
      <c r="AB1618" s="110"/>
      <c r="AC1618" s="110"/>
      <c r="AD1618" s="110"/>
      <c r="AE1618" s="110"/>
      <c r="AF1618" s="110"/>
      <c r="AG1618" s="110"/>
    </row>
    <row r="1619">
      <c r="A1619" s="110"/>
      <c r="B1619" s="466"/>
      <c r="C1619" s="110"/>
      <c r="D1619" s="110"/>
      <c r="E1619" s="110"/>
      <c r="F1619" s="110"/>
      <c r="G1619" s="110"/>
      <c r="H1619" s="110"/>
      <c r="I1619" s="110"/>
      <c r="J1619" s="110"/>
      <c r="K1619" s="110"/>
      <c r="L1619" s="110"/>
      <c r="M1619" s="468"/>
      <c r="N1619" s="469"/>
      <c r="O1619" s="469"/>
      <c r="P1619" s="470"/>
      <c r="Q1619" s="471"/>
      <c r="R1619" s="471"/>
      <c r="S1619" s="116"/>
      <c r="T1619" s="116"/>
      <c r="U1619" s="116"/>
      <c r="V1619" s="110"/>
      <c r="W1619" s="110"/>
      <c r="X1619" s="110"/>
      <c r="Y1619" s="110"/>
      <c r="Z1619" s="110"/>
      <c r="AA1619" s="110"/>
      <c r="AB1619" s="110"/>
      <c r="AC1619" s="110"/>
      <c r="AD1619" s="110"/>
      <c r="AE1619" s="110"/>
      <c r="AF1619" s="110"/>
      <c r="AG1619" s="110"/>
    </row>
    <row r="1620">
      <c r="A1620" s="110"/>
      <c r="B1620" s="466"/>
      <c r="C1620" s="110"/>
      <c r="D1620" s="110"/>
      <c r="E1620" s="110"/>
      <c r="F1620" s="110"/>
      <c r="G1620" s="110"/>
      <c r="H1620" s="110"/>
      <c r="I1620" s="110"/>
      <c r="J1620" s="110"/>
      <c r="K1620" s="110"/>
      <c r="L1620" s="110"/>
      <c r="M1620" s="468"/>
      <c r="N1620" s="469"/>
      <c r="O1620" s="469"/>
      <c r="P1620" s="470"/>
      <c r="Q1620" s="471"/>
      <c r="R1620" s="471"/>
      <c r="S1620" s="116"/>
      <c r="T1620" s="116"/>
      <c r="U1620" s="116"/>
      <c r="V1620" s="110"/>
      <c r="W1620" s="110"/>
      <c r="X1620" s="110"/>
      <c r="Y1620" s="110"/>
      <c r="Z1620" s="110"/>
      <c r="AA1620" s="110"/>
      <c r="AB1620" s="110"/>
      <c r="AC1620" s="110"/>
      <c r="AD1620" s="110"/>
      <c r="AE1620" s="110"/>
      <c r="AF1620" s="110"/>
      <c r="AG1620" s="110"/>
    </row>
    <row r="1621">
      <c r="A1621" s="110"/>
      <c r="B1621" s="466"/>
      <c r="C1621" s="110"/>
      <c r="D1621" s="110"/>
      <c r="E1621" s="110"/>
      <c r="F1621" s="110"/>
      <c r="G1621" s="110"/>
      <c r="H1621" s="110"/>
      <c r="I1621" s="110"/>
      <c r="J1621" s="110"/>
      <c r="K1621" s="110"/>
      <c r="L1621" s="110"/>
      <c r="M1621" s="468"/>
      <c r="N1621" s="469"/>
      <c r="O1621" s="469"/>
      <c r="P1621" s="470"/>
      <c r="Q1621" s="471"/>
      <c r="R1621" s="471"/>
      <c r="S1621" s="116"/>
      <c r="T1621" s="116"/>
      <c r="U1621" s="116"/>
      <c r="V1621" s="110"/>
      <c r="W1621" s="110"/>
      <c r="X1621" s="110"/>
      <c r="Y1621" s="110"/>
      <c r="Z1621" s="110"/>
      <c r="AA1621" s="110"/>
      <c r="AB1621" s="110"/>
      <c r="AC1621" s="110"/>
      <c r="AD1621" s="110"/>
      <c r="AE1621" s="110"/>
      <c r="AF1621" s="110"/>
      <c r="AG1621" s="110"/>
    </row>
    <row r="1622">
      <c r="A1622" s="110"/>
      <c r="B1622" s="466"/>
      <c r="C1622" s="110"/>
      <c r="D1622" s="110"/>
      <c r="E1622" s="110"/>
      <c r="F1622" s="110"/>
      <c r="G1622" s="110"/>
      <c r="H1622" s="110"/>
      <c r="I1622" s="110"/>
      <c r="J1622" s="110"/>
      <c r="K1622" s="110"/>
      <c r="L1622" s="110"/>
      <c r="M1622" s="468"/>
      <c r="N1622" s="469"/>
      <c r="O1622" s="469"/>
      <c r="P1622" s="470"/>
      <c r="Q1622" s="471"/>
      <c r="R1622" s="471"/>
      <c r="S1622" s="116"/>
      <c r="T1622" s="116"/>
      <c r="U1622" s="116"/>
      <c r="V1622" s="110"/>
      <c r="W1622" s="110"/>
      <c r="X1622" s="110"/>
      <c r="Y1622" s="110"/>
      <c r="Z1622" s="110"/>
      <c r="AA1622" s="110"/>
      <c r="AB1622" s="110"/>
      <c r="AC1622" s="110"/>
      <c r="AD1622" s="110"/>
      <c r="AE1622" s="110"/>
      <c r="AF1622" s="110"/>
      <c r="AG1622" s="110"/>
    </row>
    <row r="1623">
      <c r="A1623" s="110"/>
      <c r="B1623" s="466"/>
      <c r="C1623" s="110"/>
      <c r="D1623" s="110"/>
      <c r="E1623" s="110"/>
      <c r="F1623" s="110"/>
      <c r="G1623" s="110"/>
      <c r="H1623" s="110"/>
      <c r="I1623" s="110"/>
      <c r="J1623" s="110"/>
      <c r="K1623" s="110"/>
      <c r="L1623" s="110"/>
      <c r="M1623" s="468"/>
      <c r="N1623" s="469"/>
      <c r="O1623" s="469"/>
      <c r="P1623" s="470"/>
      <c r="Q1623" s="471"/>
      <c r="R1623" s="471"/>
      <c r="S1623" s="116"/>
      <c r="T1623" s="116"/>
      <c r="U1623" s="116"/>
      <c r="V1623" s="110"/>
      <c r="W1623" s="110"/>
      <c r="X1623" s="110"/>
      <c r="Y1623" s="110"/>
      <c r="Z1623" s="110"/>
      <c r="AA1623" s="110"/>
      <c r="AB1623" s="110"/>
      <c r="AC1623" s="110"/>
      <c r="AD1623" s="110"/>
      <c r="AE1623" s="110"/>
      <c r="AF1623" s="110"/>
      <c r="AG1623" s="110"/>
    </row>
    <row r="1624">
      <c r="A1624" s="110"/>
      <c r="B1624" s="466"/>
      <c r="C1624" s="110"/>
      <c r="D1624" s="110"/>
      <c r="E1624" s="110"/>
      <c r="F1624" s="110"/>
      <c r="G1624" s="110"/>
      <c r="H1624" s="110"/>
      <c r="I1624" s="110"/>
      <c r="J1624" s="110"/>
      <c r="K1624" s="110"/>
      <c r="L1624" s="110"/>
      <c r="M1624" s="468"/>
      <c r="N1624" s="469"/>
      <c r="O1624" s="469"/>
      <c r="P1624" s="470"/>
      <c r="Q1624" s="471"/>
      <c r="R1624" s="471"/>
      <c r="S1624" s="116"/>
      <c r="T1624" s="116"/>
      <c r="U1624" s="116"/>
      <c r="V1624" s="110"/>
      <c r="W1624" s="110"/>
      <c r="X1624" s="110"/>
      <c r="Y1624" s="110"/>
      <c r="Z1624" s="110"/>
      <c r="AA1624" s="110"/>
      <c r="AB1624" s="110"/>
      <c r="AC1624" s="110"/>
      <c r="AD1624" s="110"/>
      <c r="AE1624" s="110"/>
      <c r="AF1624" s="110"/>
      <c r="AG1624" s="110"/>
    </row>
    <row r="1625">
      <c r="A1625" s="110"/>
      <c r="B1625" s="466"/>
      <c r="C1625" s="110"/>
      <c r="D1625" s="110"/>
      <c r="E1625" s="110"/>
      <c r="F1625" s="110"/>
      <c r="G1625" s="110"/>
      <c r="H1625" s="110"/>
      <c r="I1625" s="110"/>
      <c r="J1625" s="110"/>
      <c r="K1625" s="110"/>
      <c r="L1625" s="110"/>
      <c r="M1625" s="468"/>
      <c r="N1625" s="469"/>
      <c r="O1625" s="469"/>
      <c r="P1625" s="470"/>
      <c r="Q1625" s="471"/>
      <c r="R1625" s="471"/>
      <c r="S1625" s="116"/>
      <c r="T1625" s="116"/>
      <c r="U1625" s="116"/>
      <c r="V1625" s="110"/>
      <c r="W1625" s="110"/>
      <c r="X1625" s="110"/>
      <c r="Y1625" s="110"/>
      <c r="Z1625" s="110"/>
      <c r="AA1625" s="110"/>
      <c r="AB1625" s="110"/>
      <c r="AC1625" s="110"/>
      <c r="AD1625" s="110"/>
      <c r="AE1625" s="110"/>
      <c r="AF1625" s="110"/>
      <c r="AG1625" s="110"/>
    </row>
    <row r="1626">
      <c r="A1626" s="110"/>
      <c r="B1626" s="466"/>
      <c r="C1626" s="110"/>
      <c r="D1626" s="110"/>
      <c r="E1626" s="110"/>
      <c r="F1626" s="110"/>
      <c r="G1626" s="110"/>
      <c r="H1626" s="110"/>
      <c r="I1626" s="110"/>
      <c r="J1626" s="110"/>
      <c r="K1626" s="110"/>
      <c r="L1626" s="110"/>
      <c r="M1626" s="468"/>
      <c r="N1626" s="469"/>
      <c r="O1626" s="469"/>
      <c r="P1626" s="470"/>
      <c r="Q1626" s="471"/>
      <c r="R1626" s="471"/>
      <c r="S1626" s="116"/>
      <c r="T1626" s="116"/>
      <c r="U1626" s="116"/>
      <c r="V1626" s="110"/>
      <c r="W1626" s="110"/>
      <c r="X1626" s="110"/>
      <c r="Y1626" s="110"/>
      <c r="Z1626" s="110"/>
      <c r="AA1626" s="110"/>
      <c r="AB1626" s="110"/>
      <c r="AC1626" s="110"/>
      <c r="AD1626" s="110"/>
      <c r="AE1626" s="110"/>
      <c r="AF1626" s="110"/>
      <c r="AG1626" s="110"/>
    </row>
    <row r="1627">
      <c r="A1627" s="110"/>
      <c r="B1627" s="466"/>
      <c r="C1627" s="110"/>
      <c r="D1627" s="110"/>
      <c r="E1627" s="110"/>
      <c r="F1627" s="110"/>
      <c r="G1627" s="110"/>
      <c r="H1627" s="110"/>
      <c r="I1627" s="110"/>
      <c r="J1627" s="110"/>
      <c r="K1627" s="110"/>
      <c r="L1627" s="110"/>
      <c r="M1627" s="468"/>
      <c r="N1627" s="469"/>
      <c r="O1627" s="469"/>
      <c r="P1627" s="470"/>
      <c r="Q1627" s="471"/>
      <c r="R1627" s="471"/>
      <c r="S1627" s="116"/>
      <c r="T1627" s="116"/>
      <c r="U1627" s="116"/>
      <c r="V1627" s="110"/>
      <c r="W1627" s="110"/>
      <c r="X1627" s="110"/>
      <c r="Y1627" s="110"/>
      <c r="Z1627" s="110"/>
      <c r="AA1627" s="110"/>
      <c r="AB1627" s="110"/>
      <c r="AC1627" s="110"/>
      <c r="AD1627" s="110"/>
      <c r="AE1627" s="110"/>
      <c r="AF1627" s="110"/>
      <c r="AG1627" s="110"/>
    </row>
    <row r="1628">
      <c r="A1628" s="110"/>
      <c r="B1628" s="466"/>
      <c r="C1628" s="110"/>
      <c r="D1628" s="110"/>
      <c r="E1628" s="110"/>
      <c r="F1628" s="110"/>
      <c r="G1628" s="110"/>
      <c r="H1628" s="110"/>
      <c r="I1628" s="110"/>
      <c r="J1628" s="110"/>
      <c r="K1628" s="110"/>
      <c r="L1628" s="110"/>
      <c r="M1628" s="468"/>
      <c r="N1628" s="469"/>
      <c r="O1628" s="469"/>
      <c r="P1628" s="470"/>
      <c r="Q1628" s="471"/>
      <c r="R1628" s="471"/>
      <c r="S1628" s="116"/>
      <c r="T1628" s="116"/>
      <c r="U1628" s="116"/>
      <c r="V1628" s="110"/>
      <c r="W1628" s="110"/>
      <c r="X1628" s="110"/>
      <c r="Y1628" s="110"/>
      <c r="Z1628" s="110"/>
      <c r="AA1628" s="110"/>
      <c r="AB1628" s="110"/>
      <c r="AC1628" s="110"/>
      <c r="AD1628" s="110"/>
      <c r="AE1628" s="110"/>
      <c r="AF1628" s="110"/>
      <c r="AG1628" s="110"/>
    </row>
    <row r="1629">
      <c r="A1629" s="110"/>
      <c r="B1629" s="466"/>
      <c r="C1629" s="110"/>
      <c r="D1629" s="110"/>
      <c r="E1629" s="110"/>
      <c r="F1629" s="110"/>
      <c r="G1629" s="110"/>
      <c r="H1629" s="110"/>
      <c r="I1629" s="110"/>
      <c r="J1629" s="110"/>
      <c r="K1629" s="110"/>
      <c r="L1629" s="110"/>
      <c r="M1629" s="468"/>
      <c r="N1629" s="469"/>
      <c r="O1629" s="469"/>
      <c r="P1629" s="470"/>
      <c r="Q1629" s="471"/>
      <c r="R1629" s="471"/>
      <c r="S1629" s="116"/>
      <c r="T1629" s="116"/>
      <c r="U1629" s="116"/>
      <c r="V1629" s="110"/>
      <c r="W1629" s="110"/>
      <c r="X1629" s="110"/>
      <c r="Y1629" s="110"/>
      <c r="Z1629" s="110"/>
      <c r="AA1629" s="110"/>
      <c r="AB1629" s="110"/>
      <c r="AC1629" s="110"/>
      <c r="AD1629" s="110"/>
      <c r="AE1629" s="110"/>
      <c r="AF1629" s="110"/>
      <c r="AG1629" s="110"/>
    </row>
    <row r="1630">
      <c r="A1630" s="110"/>
      <c r="B1630" s="466"/>
      <c r="C1630" s="110"/>
      <c r="D1630" s="110"/>
      <c r="E1630" s="110"/>
      <c r="F1630" s="110"/>
      <c r="G1630" s="110"/>
      <c r="H1630" s="110"/>
      <c r="I1630" s="110"/>
      <c r="J1630" s="110"/>
      <c r="K1630" s="110"/>
      <c r="L1630" s="110"/>
      <c r="M1630" s="468"/>
      <c r="N1630" s="469"/>
      <c r="O1630" s="469"/>
      <c r="P1630" s="470"/>
      <c r="Q1630" s="471"/>
      <c r="R1630" s="471"/>
      <c r="S1630" s="116"/>
      <c r="T1630" s="116"/>
      <c r="U1630" s="116"/>
      <c r="V1630" s="110"/>
      <c r="W1630" s="110"/>
      <c r="X1630" s="110"/>
      <c r="Y1630" s="110"/>
      <c r="Z1630" s="110"/>
      <c r="AA1630" s="110"/>
      <c r="AB1630" s="110"/>
      <c r="AC1630" s="110"/>
      <c r="AD1630" s="110"/>
      <c r="AE1630" s="110"/>
      <c r="AF1630" s="110"/>
      <c r="AG1630" s="110"/>
    </row>
    <row r="1631">
      <c r="A1631" s="110"/>
      <c r="B1631" s="466"/>
      <c r="C1631" s="110"/>
      <c r="D1631" s="110"/>
      <c r="E1631" s="110"/>
      <c r="F1631" s="110"/>
      <c r="G1631" s="110"/>
      <c r="H1631" s="110"/>
      <c r="I1631" s="110"/>
      <c r="J1631" s="110"/>
      <c r="K1631" s="110"/>
      <c r="L1631" s="110"/>
      <c r="M1631" s="468"/>
      <c r="N1631" s="469"/>
      <c r="O1631" s="469"/>
      <c r="P1631" s="470"/>
      <c r="Q1631" s="471"/>
      <c r="R1631" s="471"/>
      <c r="S1631" s="116"/>
      <c r="T1631" s="116"/>
      <c r="U1631" s="116"/>
      <c r="V1631" s="110"/>
      <c r="W1631" s="110"/>
      <c r="X1631" s="110"/>
      <c r="Y1631" s="110"/>
      <c r="Z1631" s="110"/>
      <c r="AA1631" s="110"/>
      <c r="AB1631" s="110"/>
      <c r="AC1631" s="110"/>
      <c r="AD1631" s="110"/>
      <c r="AE1631" s="110"/>
      <c r="AF1631" s="110"/>
      <c r="AG1631" s="110"/>
    </row>
    <row r="1632">
      <c r="A1632" s="110"/>
      <c r="B1632" s="466"/>
      <c r="C1632" s="110"/>
      <c r="D1632" s="110"/>
      <c r="E1632" s="110"/>
      <c r="F1632" s="110"/>
      <c r="G1632" s="110"/>
      <c r="H1632" s="110"/>
      <c r="I1632" s="110"/>
      <c r="J1632" s="110"/>
      <c r="K1632" s="110"/>
      <c r="L1632" s="110"/>
      <c r="M1632" s="468"/>
      <c r="N1632" s="469"/>
      <c r="O1632" s="469"/>
      <c r="P1632" s="470"/>
      <c r="Q1632" s="471"/>
      <c r="R1632" s="471"/>
      <c r="S1632" s="116"/>
      <c r="T1632" s="116"/>
      <c r="U1632" s="116"/>
      <c r="V1632" s="110"/>
      <c r="W1632" s="110"/>
      <c r="X1632" s="110"/>
      <c r="Y1632" s="110"/>
      <c r="Z1632" s="110"/>
      <c r="AA1632" s="110"/>
      <c r="AB1632" s="110"/>
      <c r="AC1632" s="110"/>
      <c r="AD1632" s="110"/>
      <c r="AE1632" s="110"/>
      <c r="AF1632" s="110"/>
      <c r="AG1632" s="110"/>
    </row>
    <row r="1633">
      <c r="A1633" s="110"/>
      <c r="B1633" s="466"/>
      <c r="C1633" s="110"/>
      <c r="D1633" s="110"/>
      <c r="E1633" s="110"/>
      <c r="F1633" s="110"/>
      <c r="G1633" s="110"/>
      <c r="H1633" s="110"/>
      <c r="I1633" s="110"/>
      <c r="J1633" s="110"/>
      <c r="K1633" s="110"/>
      <c r="L1633" s="110"/>
      <c r="M1633" s="468"/>
      <c r="N1633" s="469"/>
      <c r="O1633" s="469"/>
      <c r="P1633" s="470"/>
      <c r="Q1633" s="471"/>
      <c r="R1633" s="471"/>
      <c r="S1633" s="116"/>
      <c r="T1633" s="116"/>
      <c r="U1633" s="116"/>
      <c r="V1633" s="110"/>
      <c r="W1633" s="110"/>
      <c r="X1633" s="110"/>
      <c r="Y1633" s="110"/>
      <c r="Z1633" s="110"/>
      <c r="AA1633" s="110"/>
      <c r="AB1633" s="110"/>
      <c r="AC1633" s="110"/>
      <c r="AD1633" s="110"/>
      <c r="AE1633" s="110"/>
      <c r="AF1633" s="110"/>
      <c r="AG1633" s="110"/>
    </row>
    <row r="1634">
      <c r="A1634" s="110"/>
      <c r="B1634" s="466"/>
      <c r="C1634" s="110"/>
      <c r="D1634" s="110"/>
      <c r="E1634" s="110"/>
      <c r="F1634" s="110"/>
      <c r="G1634" s="110"/>
      <c r="H1634" s="110"/>
      <c r="I1634" s="110"/>
      <c r="J1634" s="110"/>
      <c r="K1634" s="110"/>
      <c r="L1634" s="110"/>
      <c r="M1634" s="468"/>
      <c r="N1634" s="469"/>
      <c r="O1634" s="469"/>
      <c r="P1634" s="470"/>
      <c r="Q1634" s="471"/>
      <c r="R1634" s="471"/>
      <c r="S1634" s="116"/>
      <c r="T1634" s="116"/>
      <c r="U1634" s="116"/>
      <c r="V1634" s="110"/>
      <c r="W1634" s="110"/>
      <c r="X1634" s="110"/>
      <c r="Y1634" s="110"/>
      <c r="Z1634" s="110"/>
      <c r="AA1634" s="110"/>
      <c r="AB1634" s="110"/>
      <c r="AC1634" s="110"/>
      <c r="AD1634" s="110"/>
      <c r="AE1634" s="110"/>
      <c r="AF1634" s="110"/>
      <c r="AG1634" s="110"/>
    </row>
    <row r="1635">
      <c r="A1635" s="110"/>
      <c r="B1635" s="466"/>
      <c r="C1635" s="110"/>
      <c r="D1635" s="110"/>
      <c r="E1635" s="110"/>
      <c r="F1635" s="110"/>
      <c r="G1635" s="110"/>
      <c r="H1635" s="110"/>
      <c r="I1635" s="110"/>
      <c r="J1635" s="110"/>
      <c r="K1635" s="110"/>
      <c r="L1635" s="110"/>
      <c r="M1635" s="468"/>
      <c r="N1635" s="469"/>
      <c r="O1635" s="469"/>
      <c r="P1635" s="470"/>
      <c r="Q1635" s="471"/>
      <c r="R1635" s="471"/>
      <c r="S1635" s="116"/>
      <c r="T1635" s="116"/>
      <c r="U1635" s="116"/>
      <c r="V1635" s="110"/>
      <c r="W1635" s="110"/>
      <c r="X1635" s="110"/>
      <c r="Y1635" s="110"/>
      <c r="Z1635" s="110"/>
      <c r="AA1635" s="110"/>
      <c r="AB1635" s="110"/>
      <c r="AC1635" s="110"/>
      <c r="AD1635" s="110"/>
      <c r="AE1635" s="110"/>
      <c r="AF1635" s="110"/>
      <c r="AG1635" s="110"/>
    </row>
    <row r="1636">
      <c r="A1636" s="110"/>
      <c r="B1636" s="466"/>
      <c r="C1636" s="110"/>
      <c r="D1636" s="110"/>
      <c r="E1636" s="110"/>
      <c r="F1636" s="110"/>
      <c r="G1636" s="110"/>
      <c r="H1636" s="110"/>
      <c r="I1636" s="110"/>
      <c r="J1636" s="110"/>
      <c r="K1636" s="110"/>
      <c r="L1636" s="110"/>
      <c r="M1636" s="468"/>
      <c r="N1636" s="469"/>
      <c r="O1636" s="469"/>
      <c r="P1636" s="470"/>
      <c r="Q1636" s="471"/>
      <c r="R1636" s="471"/>
      <c r="S1636" s="116"/>
      <c r="T1636" s="116"/>
      <c r="U1636" s="116"/>
      <c r="V1636" s="110"/>
      <c r="W1636" s="110"/>
      <c r="X1636" s="110"/>
      <c r="Y1636" s="110"/>
      <c r="Z1636" s="110"/>
      <c r="AA1636" s="110"/>
      <c r="AB1636" s="110"/>
      <c r="AC1636" s="110"/>
      <c r="AD1636" s="110"/>
      <c r="AE1636" s="110"/>
      <c r="AF1636" s="110"/>
      <c r="AG1636" s="110"/>
    </row>
    <row r="1637">
      <c r="A1637" s="110"/>
      <c r="B1637" s="466"/>
      <c r="C1637" s="110"/>
      <c r="D1637" s="110"/>
      <c r="E1637" s="110"/>
      <c r="F1637" s="110"/>
      <c r="G1637" s="110"/>
      <c r="H1637" s="110"/>
      <c r="I1637" s="110"/>
      <c r="J1637" s="110"/>
      <c r="K1637" s="110"/>
      <c r="L1637" s="110"/>
      <c r="M1637" s="468"/>
      <c r="N1637" s="469"/>
      <c r="O1637" s="469"/>
      <c r="P1637" s="470"/>
      <c r="Q1637" s="471"/>
      <c r="R1637" s="471"/>
      <c r="S1637" s="116"/>
      <c r="T1637" s="116"/>
      <c r="U1637" s="116"/>
      <c r="V1637" s="110"/>
      <c r="W1637" s="110"/>
      <c r="X1637" s="110"/>
      <c r="Y1637" s="110"/>
      <c r="Z1637" s="110"/>
      <c r="AA1637" s="110"/>
      <c r="AB1637" s="110"/>
      <c r="AC1637" s="110"/>
      <c r="AD1637" s="110"/>
      <c r="AE1637" s="110"/>
      <c r="AF1637" s="110"/>
      <c r="AG1637" s="110"/>
    </row>
    <row r="1638">
      <c r="A1638" s="110"/>
      <c r="B1638" s="466"/>
      <c r="C1638" s="110"/>
      <c r="D1638" s="110"/>
      <c r="E1638" s="110"/>
      <c r="F1638" s="110"/>
      <c r="G1638" s="110"/>
      <c r="H1638" s="110"/>
      <c r="I1638" s="110"/>
      <c r="J1638" s="110"/>
      <c r="K1638" s="110"/>
      <c r="L1638" s="110"/>
      <c r="M1638" s="468"/>
      <c r="N1638" s="469"/>
      <c r="O1638" s="469"/>
      <c r="P1638" s="470"/>
      <c r="Q1638" s="471"/>
      <c r="R1638" s="471"/>
      <c r="S1638" s="116"/>
      <c r="T1638" s="116"/>
      <c r="U1638" s="116"/>
      <c r="V1638" s="110"/>
      <c r="W1638" s="110"/>
      <c r="X1638" s="110"/>
      <c r="Y1638" s="110"/>
      <c r="Z1638" s="110"/>
      <c r="AA1638" s="110"/>
      <c r="AB1638" s="110"/>
      <c r="AC1638" s="110"/>
      <c r="AD1638" s="110"/>
      <c r="AE1638" s="110"/>
      <c r="AF1638" s="110"/>
      <c r="AG1638" s="110"/>
    </row>
    <row r="1639">
      <c r="A1639" s="110"/>
      <c r="B1639" s="466"/>
      <c r="C1639" s="110"/>
      <c r="D1639" s="110"/>
      <c r="E1639" s="110"/>
      <c r="F1639" s="110"/>
      <c r="G1639" s="110"/>
      <c r="H1639" s="110"/>
      <c r="I1639" s="110"/>
      <c r="J1639" s="110"/>
      <c r="K1639" s="110"/>
      <c r="L1639" s="110"/>
      <c r="M1639" s="468"/>
      <c r="N1639" s="469"/>
      <c r="O1639" s="469"/>
      <c r="P1639" s="470"/>
      <c r="Q1639" s="471"/>
      <c r="R1639" s="471"/>
      <c r="S1639" s="116"/>
      <c r="T1639" s="116"/>
      <c r="U1639" s="116"/>
      <c r="V1639" s="110"/>
      <c r="W1639" s="110"/>
      <c r="X1639" s="110"/>
      <c r="Y1639" s="110"/>
      <c r="Z1639" s="110"/>
      <c r="AA1639" s="110"/>
      <c r="AB1639" s="110"/>
      <c r="AC1639" s="110"/>
      <c r="AD1639" s="110"/>
      <c r="AE1639" s="110"/>
      <c r="AF1639" s="110"/>
      <c r="AG1639" s="110"/>
    </row>
    <row r="1640">
      <c r="A1640" s="110"/>
      <c r="B1640" s="466"/>
      <c r="C1640" s="110"/>
      <c r="D1640" s="110"/>
      <c r="E1640" s="110"/>
      <c r="F1640" s="110"/>
      <c r="G1640" s="110"/>
      <c r="H1640" s="110"/>
      <c r="I1640" s="110"/>
      <c r="J1640" s="110"/>
      <c r="K1640" s="110"/>
      <c r="L1640" s="110"/>
      <c r="M1640" s="468"/>
      <c r="N1640" s="469"/>
      <c r="O1640" s="469"/>
      <c r="P1640" s="470"/>
      <c r="Q1640" s="471"/>
      <c r="R1640" s="471"/>
      <c r="S1640" s="116"/>
      <c r="T1640" s="116"/>
      <c r="U1640" s="116"/>
      <c r="V1640" s="110"/>
      <c r="W1640" s="110"/>
      <c r="X1640" s="110"/>
      <c r="Y1640" s="110"/>
      <c r="Z1640" s="110"/>
      <c r="AA1640" s="110"/>
      <c r="AB1640" s="110"/>
      <c r="AC1640" s="110"/>
      <c r="AD1640" s="110"/>
      <c r="AE1640" s="110"/>
      <c r="AF1640" s="110"/>
      <c r="AG1640" s="110"/>
    </row>
    <row r="1641">
      <c r="A1641" s="110"/>
      <c r="B1641" s="466"/>
      <c r="C1641" s="110"/>
      <c r="D1641" s="110"/>
      <c r="E1641" s="110"/>
      <c r="F1641" s="110"/>
      <c r="G1641" s="110"/>
      <c r="H1641" s="110"/>
      <c r="I1641" s="110"/>
      <c r="J1641" s="110"/>
      <c r="K1641" s="110"/>
      <c r="L1641" s="110"/>
      <c r="M1641" s="468"/>
      <c r="N1641" s="469"/>
      <c r="O1641" s="469"/>
      <c r="P1641" s="470"/>
      <c r="Q1641" s="471"/>
      <c r="R1641" s="471"/>
      <c r="S1641" s="116"/>
      <c r="T1641" s="116"/>
      <c r="U1641" s="116"/>
      <c r="V1641" s="110"/>
      <c r="W1641" s="110"/>
      <c r="X1641" s="110"/>
      <c r="Y1641" s="110"/>
      <c r="Z1641" s="110"/>
      <c r="AA1641" s="110"/>
      <c r="AB1641" s="110"/>
      <c r="AC1641" s="110"/>
      <c r="AD1641" s="110"/>
      <c r="AE1641" s="110"/>
      <c r="AF1641" s="110"/>
      <c r="AG1641" s="110"/>
    </row>
    <row r="1642">
      <c r="A1642" s="110"/>
      <c r="B1642" s="466"/>
      <c r="C1642" s="110"/>
      <c r="D1642" s="110"/>
      <c r="E1642" s="110"/>
      <c r="F1642" s="110"/>
      <c r="G1642" s="110"/>
      <c r="H1642" s="110"/>
      <c r="I1642" s="110"/>
      <c r="J1642" s="110"/>
      <c r="K1642" s="110"/>
      <c r="L1642" s="110"/>
      <c r="M1642" s="468"/>
      <c r="N1642" s="469"/>
      <c r="O1642" s="469"/>
      <c r="P1642" s="470"/>
      <c r="Q1642" s="471"/>
      <c r="R1642" s="471"/>
      <c r="S1642" s="116"/>
      <c r="T1642" s="116"/>
      <c r="U1642" s="116"/>
      <c r="V1642" s="110"/>
      <c r="W1642" s="110"/>
      <c r="X1642" s="110"/>
      <c r="Y1642" s="110"/>
      <c r="Z1642" s="110"/>
      <c r="AA1642" s="110"/>
      <c r="AB1642" s="110"/>
      <c r="AC1642" s="110"/>
      <c r="AD1642" s="110"/>
      <c r="AE1642" s="110"/>
      <c r="AF1642" s="110"/>
      <c r="AG1642" s="110"/>
    </row>
    <row r="1643">
      <c r="A1643" s="110"/>
      <c r="B1643" s="466"/>
      <c r="C1643" s="110"/>
      <c r="D1643" s="110"/>
      <c r="E1643" s="110"/>
      <c r="F1643" s="110"/>
      <c r="G1643" s="110"/>
      <c r="H1643" s="110"/>
      <c r="I1643" s="110"/>
      <c r="J1643" s="110"/>
      <c r="K1643" s="110"/>
      <c r="L1643" s="110"/>
      <c r="M1643" s="468"/>
      <c r="N1643" s="469"/>
      <c r="O1643" s="469"/>
      <c r="P1643" s="470"/>
      <c r="Q1643" s="471"/>
      <c r="R1643" s="471"/>
      <c r="S1643" s="116"/>
      <c r="T1643" s="116"/>
      <c r="U1643" s="116"/>
      <c r="V1643" s="110"/>
      <c r="W1643" s="110"/>
      <c r="X1643" s="110"/>
      <c r="Y1643" s="110"/>
      <c r="Z1643" s="110"/>
      <c r="AA1643" s="110"/>
      <c r="AB1643" s="110"/>
      <c r="AC1643" s="110"/>
      <c r="AD1643" s="110"/>
      <c r="AE1643" s="110"/>
      <c r="AF1643" s="110"/>
      <c r="AG1643" s="110"/>
    </row>
    <row r="1644">
      <c r="A1644" s="110"/>
      <c r="B1644" s="466"/>
      <c r="C1644" s="110"/>
      <c r="D1644" s="110"/>
      <c r="E1644" s="110"/>
      <c r="F1644" s="110"/>
      <c r="G1644" s="110"/>
      <c r="H1644" s="110"/>
      <c r="I1644" s="110"/>
      <c r="J1644" s="110"/>
      <c r="K1644" s="110"/>
      <c r="L1644" s="110"/>
      <c r="M1644" s="468"/>
      <c r="N1644" s="469"/>
      <c r="O1644" s="469"/>
      <c r="P1644" s="470"/>
      <c r="Q1644" s="471"/>
      <c r="R1644" s="471"/>
      <c r="S1644" s="116"/>
      <c r="T1644" s="116"/>
      <c r="U1644" s="116"/>
      <c r="V1644" s="110"/>
      <c r="W1644" s="110"/>
      <c r="X1644" s="110"/>
      <c r="Y1644" s="110"/>
      <c r="Z1644" s="110"/>
      <c r="AA1644" s="110"/>
      <c r="AB1644" s="110"/>
      <c r="AC1644" s="110"/>
      <c r="AD1644" s="110"/>
      <c r="AE1644" s="110"/>
      <c r="AF1644" s="110"/>
      <c r="AG1644" s="110"/>
    </row>
    <row r="1645">
      <c r="A1645" s="110"/>
      <c r="B1645" s="466"/>
      <c r="C1645" s="110"/>
      <c r="D1645" s="110"/>
      <c r="E1645" s="110"/>
      <c r="F1645" s="110"/>
      <c r="G1645" s="110"/>
      <c r="H1645" s="110"/>
      <c r="I1645" s="110"/>
      <c r="J1645" s="110"/>
      <c r="K1645" s="110"/>
      <c r="L1645" s="110"/>
      <c r="M1645" s="468"/>
      <c r="N1645" s="469"/>
      <c r="O1645" s="469"/>
      <c r="P1645" s="470"/>
      <c r="Q1645" s="471"/>
      <c r="R1645" s="471"/>
      <c r="S1645" s="116"/>
      <c r="T1645" s="116"/>
      <c r="U1645" s="116"/>
      <c r="V1645" s="110"/>
      <c r="W1645" s="110"/>
      <c r="X1645" s="110"/>
      <c r="Y1645" s="110"/>
      <c r="Z1645" s="110"/>
      <c r="AA1645" s="110"/>
      <c r="AB1645" s="110"/>
      <c r="AC1645" s="110"/>
      <c r="AD1645" s="110"/>
      <c r="AE1645" s="110"/>
      <c r="AF1645" s="110"/>
      <c r="AG1645" s="110"/>
    </row>
    <row r="1646">
      <c r="A1646" s="110"/>
      <c r="B1646" s="466"/>
      <c r="C1646" s="110"/>
      <c r="D1646" s="110"/>
      <c r="E1646" s="110"/>
      <c r="F1646" s="110"/>
      <c r="G1646" s="110"/>
      <c r="H1646" s="110"/>
      <c r="I1646" s="110"/>
      <c r="J1646" s="110"/>
      <c r="K1646" s="110"/>
      <c r="L1646" s="110"/>
      <c r="M1646" s="468"/>
      <c r="N1646" s="469"/>
      <c r="O1646" s="469"/>
      <c r="P1646" s="470"/>
      <c r="Q1646" s="471"/>
      <c r="R1646" s="471"/>
      <c r="S1646" s="116"/>
      <c r="T1646" s="116"/>
      <c r="U1646" s="116"/>
      <c r="V1646" s="110"/>
      <c r="W1646" s="110"/>
      <c r="X1646" s="110"/>
      <c r="Y1646" s="110"/>
      <c r="Z1646" s="110"/>
      <c r="AA1646" s="110"/>
      <c r="AB1646" s="110"/>
      <c r="AC1646" s="110"/>
      <c r="AD1646" s="110"/>
      <c r="AE1646" s="110"/>
      <c r="AF1646" s="110"/>
      <c r="AG1646" s="110"/>
    </row>
    <row r="1647">
      <c r="A1647" s="110"/>
      <c r="B1647" s="466"/>
      <c r="C1647" s="110"/>
      <c r="D1647" s="110"/>
      <c r="E1647" s="110"/>
      <c r="F1647" s="110"/>
      <c r="G1647" s="110"/>
      <c r="H1647" s="110"/>
      <c r="I1647" s="110"/>
      <c r="J1647" s="110"/>
      <c r="K1647" s="110"/>
      <c r="L1647" s="110"/>
      <c r="M1647" s="468"/>
      <c r="N1647" s="469"/>
      <c r="O1647" s="469"/>
      <c r="P1647" s="470"/>
      <c r="Q1647" s="471"/>
      <c r="R1647" s="471"/>
      <c r="S1647" s="116"/>
      <c r="T1647" s="116"/>
      <c r="U1647" s="116"/>
      <c r="V1647" s="110"/>
      <c r="W1647" s="110"/>
      <c r="X1647" s="110"/>
      <c r="Y1647" s="110"/>
      <c r="Z1647" s="110"/>
      <c r="AA1647" s="110"/>
      <c r="AB1647" s="110"/>
      <c r="AC1647" s="110"/>
      <c r="AD1647" s="110"/>
      <c r="AE1647" s="110"/>
      <c r="AF1647" s="110"/>
      <c r="AG1647" s="110"/>
    </row>
    <row r="1648">
      <c r="A1648" s="110"/>
      <c r="B1648" s="466"/>
      <c r="C1648" s="110"/>
      <c r="D1648" s="110"/>
      <c r="E1648" s="110"/>
      <c r="F1648" s="110"/>
      <c r="G1648" s="110"/>
      <c r="H1648" s="110"/>
      <c r="I1648" s="110"/>
      <c r="J1648" s="110"/>
      <c r="K1648" s="110"/>
      <c r="L1648" s="110"/>
      <c r="M1648" s="468"/>
      <c r="N1648" s="469"/>
      <c r="O1648" s="469"/>
      <c r="P1648" s="470"/>
      <c r="Q1648" s="471"/>
      <c r="R1648" s="471"/>
      <c r="S1648" s="116"/>
      <c r="T1648" s="116"/>
      <c r="U1648" s="116"/>
      <c r="V1648" s="110"/>
      <c r="W1648" s="110"/>
      <c r="X1648" s="110"/>
      <c r="Y1648" s="110"/>
      <c r="Z1648" s="110"/>
      <c r="AA1648" s="110"/>
      <c r="AB1648" s="110"/>
      <c r="AC1648" s="110"/>
      <c r="AD1648" s="110"/>
      <c r="AE1648" s="110"/>
      <c r="AF1648" s="110"/>
      <c r="AG1648" s="110"/>
    </row>
    <row r="1649">
      <c r="A1649" s="110"/>
      <c r="B1649" s="466"/>
      <c r="C1649" s="110"/>
      <c r="D1649" s="110"/>
      <c r="E1649" s="110"/>
      <c r="F1649" s="110"/>
      <c r="G1649" s="110"/>
      <c r="H1649" s="110"/>
      <c r="I1649" s="110"/>
      <c r="J1649" s="110"/>
      <c r="K1649" s="110"/>
      <c r="L1649" s="110"/>
      <c r="M1649" s="468"/>
      <c r="N1649" s="469"/>
      <c r="O1649" s="469"/>
      <c r="P1649" s="470"/>
      <c r="Q1649" s="471"/>
      <c r="R1649" s="471"/>
      <c r="S1649" s="116"/>
      <c r="T1649" s="116"/>
      <c r="U1649" s="116"/>
      <c r="V1649" s="110"/>
      <c r="W1649" s="110"/>
      <c r="X1649" s="110"/>
      <c r="Y1649" s="110"/>
      <c r="Z1649" s="110"/>
      <c r="AA1649" s="110"/>
      <c r="AB1649" s="110"/>
      <c r="AC1649" s="110"/>
      <c r="AD1649" s="110"/>
      <c r="AE1649" s="110"/>
      <c r="AF1649" s="110"/>
      <c r="AG1649" s="110"/>
    </row>
    <row r="1650">
      <c r="A1650" s="110"/>
      <c r="B1650" s="466"/>
      <c r="C1650" s="110"/>
      <c r="D1650" s="110"/>
      <c r="E1650" s="110"/>
      <c r="F1650" s="110"/>
      <c r="G1650" s="110"/>
      <c r="H1650" s="110"/>
      <c r="I1650" s="110"/>
      <c r="J1650" s="110"/>
      <c r="K1650" s="110"/>
      <c r="L1650" s="110"/>
      <c r="M1650" s="468"/>
      <c r="N1650" s="469"/>
      <c r="O1650" s="469"/>
      <c r="P1650" s="470"/>
      <c r="Q1650" s="471"/>
      <c r="R1650" s="471"/>
      <c r="S1650" s="116"/>
      <c r="T1650" s="116"/>
      <c r="U1650" s="116"/>
      <c r="V1650" s="110"/>
      <c r="W1650" s="110"/>
      <c r="X1650" s="110"/>
      <c r="Y1650" s="110"/>
      <c r="Z1650" s="110"/>
      <c r="AA1650" s="110"/>
      <c r="AB1650" s="110"/>
      <c r="AC1650" s="110"/>
      <c r="AD1650" s="110"/>
      <c r="AE1650" s="110"/>
      <c r="AF1650" s="110"/>
      <c r="AG1650" s="110"/>
    </row>
    <row r="1651">
      <c r="A1651" s="110"/>
      <c r="B1651" s="466"/>
      <c r="C1651" s="110"/>
      <c r="D1651" s="110"/>
      <c r="E1651" s="110"/>
      <c r="F1651" s="110"/>
      <c r="G1651" s="110"/>
      <c r="H1651" s="110"/>
      <c r="I1651" s="110"/>
      <c r="J1651" s="110"/>
      <c r="K1651" s="110"/>
      <c r="L1651" s="110"/>
      <c r="M1651" s="468"/>
      <c r="N1651" s="469"/>
      <c r="O1651" s="469"/>
      <c r="P1651" s="470"/>
      <c r="Q1651" s="471"/>
      <c r="R1651" s="471"/>
      <c r="S1651" s="116"/>
      <c r="T1651" s="116"/>
      <c r="U1651" s="116"/>
      <c r="V1651" s="110"/>
      <c r="W1651" s="110"/>
      <c r="X1651" s="110"/>
      <c r="Y1651" s="110"/>
      <c r="Z1651" s="110"/>
      <c r="AA1651" s="110"/>
      <c r="AB1651" s="110"/>
      <c r="AC1651" s="110"/>
      <c r="AD1651" s="110"/>
      <c r="AE1651" s="110"/>
      <c r="AF1651" s="110"/>
      <c r="AG1651" s="110"/>
    </row>
    <row r="1652">
      <c r="A1652" s="110"/>
      <c r="B1652" s="466"/>
      <c r="C1652" s="110"/>
      <c r="D1652" s="110"/>
      <c r="E1652" s="110"/>
      <c r="F1652" s="110"/>
      <c r="G1652" s="110"/>
      <c r="H1652" s="110"/>
      <c r="I1652" s="110"/>
      <c r="J1652" s="110"/>
      <c r="K1652" s="110"/>
      <c r="L1652" s="110"/>
      <c r="M1652" s="468"/>
      <c r="N1652" s="469"/>
      <c r="O1652" s="469"/>
      <c r="P1652" s="470"/>
      <c r="Q1652" s="471"/>
      <c r="R1652" s="471"/>
      <c r="S1652" s="116"/>
      <c r="T1652" s="116"/>
      <c r="U1652" s="116"/>
      <c r="V1652" s="110"/>
      <c r="W1652" s="110"/>
      <c r="X1652" s="110"/>
      <c r="Y1652" s="110"/>
      <c r="Z1652" s="110"/>
      <c r="AA1652" s="110"/>
      <c r="AB1652" s="110"/>
      <c r="AC1652" s="110"/>
      <c r="AD1652" s="110"/>
      <c r="AE1652" s="110"/>
      <c r="AF1652" s="110"/>
      <c r="AG1652" s="110"/>
    </row>
    <row r="1653">
      <c r="A1653" s="110"/>
      <c r="B1653" s="466"/>
      <c r="C1653" s="110"/>
      <c r="D1653" s="110"/>
      <c r="E1653" s="110"/>
      <c r="F1653" s="110"/>
      <c r="G1653" s="110"/>
      <c r="H1653" s="110"/>
      <c r="I1653" s="110"/>
      <c r="J1653" s="110"/>
      <c r="K1653" s="110"/>
      <c r="L1653" s="110"/>
      <c r="M1653" s="468"/>
      <c r="N1653" s="469"/>
      <c r="O1653" s="469"/>
      <c r="P1653" s="470"/>
      <c r="Q1653" s="471"/>
      <c r="R1653" s="471"/>
      <c r="S1653" s="116"/>
      <c r="T1653" s="116"/>
      <c r="U1653" s="116"/>
      <c r="V1653" s="110"/>
      <c r="W1653" s="110"/>
      <c r="X1653" s="110"/>
      <c r="Y1653" s="110"/>
      <c r="Z1653" s="110"/>
      <c r="AA1653" s="110"/>
      <c r="AB1653" s="110"/>
      <c r="AC1653" s="110"/>
      <c r="AD1653" s="110"/>
      <c r="AE1653" s="110"/>
      <c r="AF1653" s="110"/>
      <c r="AG1653" s="110"/>
    </row>
    <row r="1654">
      <c r="A1654" s="110"/>
      <c r="B1654" s="466"/>
      <c r="C1654" s="110"/>
      <c r="D1654" s="110"/>
      <c r="E1654" s="110"/>
      <c r="F1654" s="110"/>
      <c r="G1654" s="110"/>
      <c r="H1654" s="110"/>
      <c r="I1654" s="110"/>
      <c r="J1654" s="110"/>
      <c r="K1654" s="110"/>
      <c r="L1654" s="110"/>
      <c r="M1654" s="468"/>
      <c r="N1654" s="469"/>
      <c r="O1654" s="469"/>
      <c r="P1654" s="470"/>
      <c r="Q1654" s="471"/>
      <c r="R1654" s="471"/>
      <c r="S1654" s="116"/>
      <c r="T1654" s="116"/>
      <c r="U1654" s="116"/>
      <c r="V1654" s="110"/>
      <c r="W1654" s="110"/>
      <c r="X1654" s="110"/>
      <c r="Y1654" s="110"/>
      <c r="Z1654" s="110"/>
      <c r="AA1654" s="110"/>
      <c r="AB1654" s="110"/>
      <c r="AC1654" s="110"/>
      <c r="AD1654" s="110"/>
      <c r="AE1654" s="110"/>
      <c r="AF1654" s="110"/>
      <c r="AG1654" s="110"/>
    </row>
    <row r="1655">
      <c r="A1655" s="110"/>
      <c r="B1655" s="466"/>
      <c r="C1655" s="110"/>
      <c r="D1655" s="110"/>
      <c r="E1655" s="110"/>
      <c r="F1655" s="110"/>
      <c r="G1655" s="110"/>
      <c r="H1655" s="110"/>
      <c r="I1655" s="110"/>
      <c r="J1655" s="110"/>
      <c r="K1655" s="110"/>
      <c r="L1655" s="110"/>
      <c r="M1655" s="468"/>
      <c r="N1655" s="469"/>
      <c r="O1655" s="469"/>
      <c r="P1655" s="470"/>
      <c r="Q1655" s="471"/>
      <c r="R1655" s="471"/>
      <c r="S1655" s="116"/>
      <c r="T1655" s="116"/>
      <c r="U1655" s="116"/>
      <c r="V1655" s="110"/>
      <c r="W1655" s="110"/>
      <c r="X1655" s="110"/>
      <c r="Y1655" s="110"/>
      <c r="Z1655" s="110"/>
      <c r="AA1655" s="110"/>
      <c r="AB1655" s="110"/>
      <c r="AC1655" s="110"/>
      <c r="AD1655" s="110"/>
      <c r="AE1655" s="110"/>
      <c r="AF1655" s="110"/>
      <c r="AG1655" s="110"/>
    </row>
    <row r="1656">
      <c r="A1656" s="110"/>
      <c r="B1656" s="466"/>
      <c r="C1656" s="110"/>
      <c r="D1656" s="110"/>
      <c r="E1656" s="110"/>
      <c r="F1656" s="110"/>
      <c r="G1656" s="110"/>
      <c r="H1656" s="110"/>
      <c r="I1656" s="110"/>
      <c r="J1656" s="110"/>
      <c r="K1656" s="110"/>
      <c r="L1656" s="110"/>
      <c r="M1656" s="468"/>
      <c r="N1656" s="469"/>
      <c r="O1656" s="469"/>
      <c r="P1656" s="470"/>
      <c r="Q1656" s="471"/>
      <c r="R1656" s="471"/>
      <c r="S1656" s="116"/>
      <c r="T1656" s="116"/>
      <c r="U1656" s="116"/>
      <c r="V1656" s="110"/>
      <c r="W1656" s="110"/>
      <c r="X1656" s="110"/>
      <c r="Y1656" s="110"/>
      <c r="Z1656" s="110"/>
      <c r="AA1656" s="110"/>
      <c r="AB1656" s="110"/>
      <c r="AC1656" s="110"/>
      <c r="AD1656" s="110"/>
      <c r="AE1656" s="110"/>
      <c r="AF1656" s="110"/>
      <c r="AG1656" s="110"/>
    </row>
    <row r="1657">
      <c r="A1657" s="110"/>
      <c r="B1657" s="466"/>
      <c r="C1657" s="110"/>
      <c r="D1657" s="110"/>
      <c r="E1657" s="110"/>
      <c r="F1657" s="110"/>
      <c r="G1657" s="110"/>
      <c r="H1657" s="110"/>
      <c r="I1657" s="110"/>
      <c r="J1657" s="110"/>
      <c r="K1657" s="110"/>
      <c r="L1657" s="110"/>
      <c r="M1657" s="468"/>
      <c r="N1657" s="469"/>
      <c r="O1657" s="469"/>
      <c r="P1657" s="470"/>
      <c r="Q1657" s="471"/>
      <c r="R1657" s="471"/>
      <c r="S1657" s="116"/>
      <c r="T1657" s="116"/>
      <c r="U1657" s="116"/>
      <c r="V1657" s="110"/>
      <c r="W1657" s="110"/>
      <c r="X1657" s="110"/>
      <c r="Y1657" s="110"/>
      <c r="Z1657" s="110"/>
      <c r="AA1657" s="110"/>
      <c r="AB1657" s="110"/>
      <c r="AC1657" s="110"/>
      <c r="AD1657" s="110"/>
      <c r="AE1657" s="110"/>
      <c r="AF1657" s="110"/>
      <c r="AG1657" s="110"/>
    </row>
    <row r="1658">
      <c r="A1658" s="110"/>
      <c r="B1658" s="466"/>
      <c r="C1658" s="110"/>
      <c r="D1658" s="110"/>
      <c r="E1658" s="110"/>
      <c r="F1658" s="110"/>
      <c r="G1658" s="110"/>
      <c r="H1658" s="110"/>
      <c r="I1658" s="110"/>
      <c r="J1658" s="110"/>
      <c r="K1658" s="110"/>
      <c r="L1658" s="110"/>
      <c r="M1658" s="468"/>
      <c r="N1658" s="469"/>
      <c r="O1658" s="469"/>
      <c r="P1658" s="470"/>
      <c r="Q1658" s="471"/>
      <c r="R1658" s="471"/>
      <c r="S1658" s="116"/>
      <c r="T1658" s="116"/>
      <c r="U1658" s="116"/>
      <c r="V1658" s="110"/>
      <c r="W1658" s="110"/>
      <c r="X1658" s="110"/>
      <c r="Y1658" s="110"/>
      <c r="Z1658" s="110"/>
      <c r="AA1658" s="110"/>
      <c r="AB1658" s="110"/>
      <c r="AC1658" s="110"/>
      <c r="AD1658" s="110"/>
      <c r="AE1658" s="110"/>
      <c r="AF1658" s="110"/>
      <c r="AG1658" s="110"/>
    </row>
    <row r="1659">
      <c r="A1659" s="110"/>
      <c r="B1659" s="466"/>
      <c r="C1659" s="110"/>
      <c r="D1659" s="110"/>
      <c r="E1659" s="110"/>
      <c r="F1659" s="110"/>
      <c r="G1659" s="110"/>
      <c r="H1659" s="110"/>
      <c r="I1659" s="110"/>
      <c r="J1659" s="110"/>
      <c r="K1659" s="110"/>
      <c r="L1659" s="110"/>
      <c r="M1659" s="468"/>
      <c r="N1659" s="469"/>
      <c r="O1659" s="469"/>
      <c r="P1659" s="470"/>
      <c r="Q1659" s="471"/>
      <c r="R1659" s="471"/>
      <c r="S1659" s="116"/>
      <c r="T1659" s="116"/>
      <c r="U1659" s="116"/>
      <c r="V1659" s="110"/>
      <c r="W1659" s="110"/>
      <c r="X1659" s="110"/>
      <c r="Y1659" s="110"/>
      <c r="Z1659" s="110"/>
      <c r="AA1659" s="110"/>
      <c r="AB1659" s="110"/>
      <c r="AC1659" s="110"/>
      <c r="AD1659" s="110"/>
      <c r="AE1659" s="110"/>
      <c r="AF1659" s="110"/>
      <c r="AG1659" s="110"/>
    </row>
    <row r="1660">
      <c r="A1660" s="110"/>
      <c r="B1660" s="466"/>
      <c r="C1660" s="110"/>
      <c r="D1660" s="110"/>
      <c r="E1660" s="110"/>
      <c r="F1660" s="110"/>
      <c r="G1660" s="110"/>
      <c r="H1660" s="110"/>
      <c r="I1660" s="110"/>
      <c r="J1660" s="110"/>
      <c r="K1660" s="110"/>
      <c r="L1660" s="110"/>
      <c r="M1660" s="468"/>
      <c r="N1660" s="469"/>
      <c r="O1660" s="469"/>
      <c r="P1660" s="470"/>
      <c r="Q1660" s="471"/>
      <c r="R1660" s="471"/>
      <c r="S1660" s="116"/>
      <c r="T1660" s="116"/>
      <c r="U1660" s="116"/>
      <c r="V1660" s="110"/>
      <c r="W1660" s="110"/>
      <c r="X1660" s="110"/>
      <c r="Y1660" s="110"/>
      <c r="Z1660" s="110"/>
      <c r="AA1660" s="110"/>
      <c r="AB1660" s="110"/>
      <c r="AC1660" s="110"/>
      <c r="AD1660" s="110"/>
      <c r="AE1660" s="110"/>
      <c r="AF1660" s="110"/>
      <c r="AG1660" s="110"/>
    </row>
    <row r="1661">
      <c r="A1661" s="110"/>
      <c r="B1661" s="466"/>
      <c r="C1661" s="110"/>
      <c r="D1661" s="110"/>
      <c r="E1661" s="110"/>
      <c r="F1661" s="110"/>
      <c r="G1661" s="110"/>
      <c r="H1661" s="110"/>
      <c r="I1661" s="110"/>
      <c r="J1661" s="110"/>
      <c r="K1661" s="110"/>
      <c r="L1661" s="110"/>
      <c r="M1661" s="468"/>
      <c r="N1661" s="469"/>
      <c r="O1661" s="469"/>
      <c r="P1661" s="470"/>
      <c r="Q1661" s="471"/>
      <c r="R1661" s="471"/>
      <c r="S1661" s="116"/>
      <c r="T1661" s="116"/>
      <c r="U1661" s="116"/>
      <c r="V1661" s="110"/>
      <c r="W1661" s="110"/>
      <c r="X1661" s="110"/>
      <c r="Y1661" s="110"/>
      <c r="Z1661" s="110"/>
      <c r="AA1661" s="110"/>
      <c r="AB1661" s="110"/>
      <c r="AC1661" s="110"/>
      <c r="AD1661" s="110"/>
      <c r="AE1661" s="110"/>
      <c r="AF1661" s="110"/>
      <c r="AG1661" s="110"/>
    </row>
    <row r="1662">
      <c r="A1662" s="110"/>
      <c r="B1662" s="466"/>
      <c r="C1662" s="110"/>
      <c r="D1662" s="110"/>
      <c r="E1662" s="110"/>
      <c r="F1662" s="110"/>
      <c r="G1662" s="110"/>
      <c r="H1662" s="110"/>
      <c r="I1662" s="110"/>
      <c r="J1662" s="110"/>
      <c r="K1662" s="110"/>
      <c r="L1662" s="110"/>
      <c r="M1662" s="468"/>
      <c r="N1662" s="469"/>
      <c r="O1662" s="469"/>
      <c r="P1662" s="470"/>
      <c r="Q1662" s="471"/>
      <c r="R1662" s="471"/>
      <c r="S1662" s="116"/>
      <c r="T1662" s="116"/>
      <c r="U1662" s="116"/>
      <c r="V1662" s="110"/>
      <c r="W1662" s="110"/>
      <c r="X1662" s="110"/>
      <c r="Y1662" s="110"/>
      <c r="Z1662" s="110"/>
      <c r="AA1662" s="110"/>
      <c r="AB1662" s="110"/>
      <c r="AC1662" s="110"/>
      <c r="AD1662" s="110"/>
      <c r="AE1662" s="110"/>
      <c r="AF1662" s="110"/>
      <c r="AG1662" s="110"/>
    </row>
    <row r="1663">
      <c r="A1663" s="110"/>
      <c r="B1663" s="466"/>
      <c r="C1663" s="110"/>
      <c r="D1663" s="110"/>
      <c r="E1663" s="110"/>
      <c r="F1663" s="110"/>
      <c r="G1663" s="110"/>
      <c r="H1663" s="110"/>
      <c r="I1663" s="110"/>
      <c r="J1663" s="110"/>
      <c r="K1663" s="110"/>
      <c r="L1663" s="110"/>
      <c r="M1663" s="468"/>
      <c r="N1663" s="469"/>
      <c r="O1663" s="469"/>
      <c r="P1663" s="470"/>
      <c r="Q1663" s="471"/>
      <c r="R1663" s="471"/>
      <c r="S1663" s="116"/>
      <c r="T1663" s="116"/>
      <c r="U1663" s="116"/>
      <c r="V1663" s="110"/>
      <c r="W1663" s="110"/>
      <c r="X1663" s="110"/>
      <c r="Y1663" s="110"/>
      <c r="Z1663" s="110"/>
      <c r="AA1663" s="110"/>
      <c r="AB1663" s="110"/>
      <c r="AC1663" s="110"/>
      <c r="AD1663" s="110"/>
      <c r="AE1663" s="110"/>
      <c r="AF1663" s="110"/>
      <c r="AG1663" s="110"/>
    </row>
    <row r="1664">
      <c r="A1664" s="110"/>
      <c r="B1664" s="466"/>
      <c r="C1664" s="110"/>
      <c r="D1664" s="110"/>
      <c r="E1664" s="110"/>
      <c r="F1664" s="110"/>
      <c r="G1664" s="110"/>
      <c r="H1664" s="110"/>
      <c r="I1664" s="110"/>
      <c r="J1664" s="110"/>
      <c r="K1664" s="110"/>
      <c r="L1664" s="110"/>
      <c r="M1664" s="468"/>
      <c r="N1664" s="469"/>
      <c r="O1664" s="469"/>
      <c r="P1664" s="470"/>
      <c r="Q1664" s="471"/>
      <c r="R1664" s="471"/>
      <c r="S1664" s="116"/>
      <c r="T1664" s="116"/>
      <c r="U1664" s="116"/>
      <c r="V1664" s="110"/>
      <c r="W1664" s="110"/>
      <c r="X1664" s="110"/>
      <c r="Y1664" s="110"/>
      <c r="Z1664" s="110"/>
      <c r="AA1664" s="110"/>
      <c r="AB1664" s="110"/>
      <c r="AC1664" s="110"/>
      <c r="AD1664" s="110"/>
      <c r="AE1664" s="110"/>
      <c r="AF1664" s="110"/>
      <c r="AG1664" s="110"/>
    </row>
    <row r="1665">
      <c r="A1665" s="110"/>
      <c r="B1665" s="466"/>
      <c r="C1665" s="110"/>
      <c r="D1665" s="110"/>
      <c r="E1665" s="110"/>
      <c r="F1665" s="110"/>
      <c r="G1665" s="110"/>
      <c r="H1665" s="110"/>
      <c r="I1665" s="110"/>
      <c r="J1665" s="110"/>
      <c r="K1665" s="110"/>
      <c r="L1665" s="110"/>
      <c r="M1665" s="468"/>
      <c r="N1665" s="469"/>
      <c r="O1665" s="469"/>
      <c r="P1665" s="470"/>
      <c r="Q1665" s="471"/>
      <c r="R1665" s="471"/>
      <c r="S1665" s="116"/>
      <c r="T1665" s="116"/>
      <c r="U1665" s="116"/>
      <c r="V1665" s="110"/>
      <c r="W1665" s="110"/>
      <c r="X1665" s="110"/>
      <c r="Y1665" s="110"/>
      <c r="Z1665" s="110"/>
      <c r="AA1665" s="110"/>
      <c r="AB1665" s="110"/>
      <c r="AC1665" s="110"/>
      <c r="AD1665" s="110"/>
      <c r="AE1665" s="110"/>
      <c r="AF1665" s="110"/>
      <c r="AG1665" s="110"/>
    </row>
    <row r="1666">
      <c r="A1666" s="110"/>
      <c r="B1666" s="466"/>
      <c r="C1666" s="110"/>
      <c r="D1666" s="110"/>
      <c r="E1666" s="110"/>
      <c r="F1666" s="110"/>
      <c r="G1666" s="110"/>
      <c r="H1666" s="110"/>
      <c r="I1666" s="110"/>
      <c r="J1666" s="110"/>
      <c r="K1666" s="110"/>
      <c r="L1666" s="110"/>
      <c r="M1666" s="468"/>
      <c r="N1666" s="469"/>
      <c r="O1666" s="469"/>
      <c r="P1666" s="470"/>
      <c r="Q1666" s="471"/>
      <c r="R1666" s="471"/>
      <c r="S1666" s="116"/>
      <c r="T1666" s="116"/>
      <c r="U1666" s="116"/>
      <c r="V1666" s="110"/>
      <c r="W1666" s="110"/>
      <c r="X1666" s="110"/>
      <c r="Y1666" s="110"/>
      <c r="Z1666" s="110"/>
      <c r="AA1666" s="110"/>
      <c r="AB1666" s="110"/>
      <c r="AC1666" s="110"/>
      <c r="AD1666" s="110"/>
      <c r="AE1666" s="110"/>
      <c r="AF1666" s="110"/>
      <c r="AG1666" s="110"/>
    </row>
    <row r="1667">
      <c r="A1667" s="110"/>
      <c r="B1667" s="466"/>
      <c r="C1667" s="110"/>
      <c r="D1667" s="110"/>
      <c r="E1667" s="110"/>
      <c r="F1667" s="110"/>
      <c r="G1667" s="110"/>
      <c r="H1667" s="110"/>
      <c r="I1667" s="110"/>
      <c r="J1667" s="110"/>
      <c r="K1667" s="110"/>
      <c r="L1667" s="110"/>
      <c r="M1667" s="468"/>
      <c r="N1667" s="469"/>
      <c r="O1667" s="469"/>
      <c r="P1667" s="470"/>
      <c r="Q1667" s="471"/>
      <c r="R1667" s="471"/>
      <c r="S1667" s="116"/>
      <c r="T1667" s="116"/>
      <c r="U1667" s="116"/>
      <c r="V1667" s="110"/>
      <c r="W1667" s="110"/>
      <c r="X1667" s="110"/>
      <c r="Y1667" s="110"/>
      <c r="Z1667" s="110"/>
      <c r="AA1667" s="110"/>
      <c r="AB1667" s="110"/>
      <c r="AC1667" s="110"/>
      <c r="AD1667" s="110"/>
      <c r="AE1667" s="110"/>
      <c r="AF1667" s="110"/>
      <c r="AG1667" s="110"/>
    </row>
    <row r="1668">
      <c r="A1668" s="110"/>
      <c r="B1668" s="466"/>
      <c r="C1668" s="110"/>
      <c r="D1668" s="110"/>
      <c r="E1668" s="110"/>
      <c r="F1668" s="110"/>
      <c r="G1668" s="110"/>
      <c r="H1668" s="110"/>
      <c r="I1668" s="110"/>
      <c r="J1668" s="110"/>
      <c r="K1668" s="110"/>
      <c r="L1668" s="110"/>
      <c r="M1668" s="468"/>
      <c r="N1668" s="469"/>
      <c r="O1668" s="469"/>
      <c r="P1668" s="470"/>
      <c r="Q1668" s="471"/>
      <c r="R1668" s="471"/>
      <c r="S1668" s="116"/>
      <c r="T1668" s="116"/>
      <c r="U1668" s="116"/>
      <c r="V1668" s="110"/>
      <c r="W1668" s="110"/>
      <c r="X1668" s="110"/>
      <c r="Y1668" s="110"/>
      <c r="Z1668" s="110"/>
      <c r="AA1668" s="110"/>
      <c r="AB1668" s="110"/>
      <c r="AC1668" s="110"/>
      <c r="AD1668" s="110"/>
      <c r="AE1668" s="110"/>
      <c r="AF1668" s="110"/>
      <c r="AG1668" s="110"/>
    </row>
    <row r="1669">
      <c r="A1669" s="110"/>
      <c r="B1669" s="466"/>
      <c r="C1669" s="110"/>
      <c r="D1669" s="110"/>
      <c r="E1669" s="110"/>
      <c r="F1669" s="110"/>
      <c r="G1669" s="110"/>
      <c r="H1669" s="110"/>
      <c r="I1669" s="110"/>
      <c r="J1669" s="110"/>
      <c r="K1669" s="110"/>
      <c r="L1669" s="110"/>
      <c r="M1669" s="468"/>
      <c r="N1669" s="469"/>
      <c r="O1669" s="469"/>
      <c r="P1669" s="470"/>
      <c r="Q1669" s="471"/>
      <c r="R1669" s="471"/>
      <c r="S1669" s="116"/>
      <c r="T1669" s="116"/>
      <c r="U1669" s="116"/>
      <c r="V1669" s="110"/>
      <c r="W1669" s="110"/>
      <c r="X1669" s="110"/>
      <c r="Y1669" s="110"/>
      <c r="Z1669" s="110"/>
      <c r="AA1669" s="110"/>
      <c r="AB1669" s="110"/>
      <c r="AC1669" s="110"/>
      <c r="AD1669" s="110"/>
      <c r="AE1669" s="110"/>
      <c r="AF1669" s="110"/>
      <c r="AG1669" s="110"/>
    </row>
    <row r="1670">
      <c r="A1670" s="110"/>
      <c r="B1670" s="466"/>
      <c r="C1670" s="110"/>
      <c r="D1670" s="110"/>
      <c r="E1670" s="110"/>
      <c r="F1670" s="110"/>
      <c r="G1670" s="110"/>
      <c r="H1670" s="110"/>
      <c r="I1670" s="110"/>
      <c r="J1670" s="110"/>
      <c r="K1670" s="110"/>
      <c r="L1670" s="110"/>
      <c r="M1670" s="468"/>
      <c r="N1670" s="469"/>
      <c r="O1670" s="469"/>
      <c r="P1670" s="470"/>
      <c r="Q1670" s="471"/>
      <c r="R1670" s="471"/>
      <c r="S1670" s="116"/>
      <c r="T1670" s="116"/>
      <c r="U1670" s="116"/>
      <c r="V1670" s="110"/>
      <c r="W1670" s="110"/>
      <c r="X1670" s="110"/>
      <c r="Y1670" s="110"/>
      <c r="Z1670" s="110"/>
      <c r="AA1670" s="110"/>
      <c r="AB1670" s="110"/>
      <c r="AC1670" s="110"/>
      <c r="AD1670" s="110"/>
      <c r="AE1670" s="110"/>
      <c r="AF1670" s="110"/>
      <c r="AG1670" s="110"/>
    </row>
    <row r="1671">
      <c r="A1671" s="110"/>
      <c r="B1671" s="466"/>
      <c r="C1671" s="110"/>
      <c r="D1671" s="110"/>
      <c r="E1671" s="110"/>
      <c r="F1671" s="110"/>
      <c r="G1671" s="110"/>
      <c r="H1671" s="110"/>
      <c r="I1671" s="110"/>
      <c r="J1671" s="110"/>
      <c r="K1671" s="110"/>
      <c r="L1671" s="110"/>
      <c r="M1671" s="468"/>
      <c r="N1671" s="469"/>
      <c r="O1671" s="469"/>
      <c r="P1671" s="470"/>
      <c r="Q1671" s="471"/>
      <c r="R1671" s="471"/>
      <c r="S1671" s="116"/>
      <c r="T1671" s="116"/>
      <c r="U1671" s="116"/>
      <c r="V1671" s="110"/>
      <c r="W1671" s="110"/>
      <c r="X1671" s="110"/>
      <c r="Y1671" s="110"/>
      <c r="Z1671" s="110"/>
      <c r="AA1671" s="110"/>
      <c r="AB1671" s="110"/>
      <c r="AC1671" s="110"/>
      <c r="AD1671" s="110"/>
      <c r="AE1671" s="110"/>
      <c r="AF1671" s="110"/>
      <c r="AG1671" s="110"/>
    </row>
    <row r="1672">
      <c r="A1672" s="110"/>
      <c r="B1672" s="466"/>
      <c r="C1672" s="110"/>
      <c r="D1672" s="110"/>
      <c r="E1672" s="110"/>
      <c r="F1672" s="110"/>
      <c r="G1672" s="110"/>
      <c r="H1672" s="110"/>
      <c r="I1672" s="110"/>
      <c r="J1672" s="110"/>
      <c r="K1672" s="110"/>
      <c r="L1672" s="110"/>
      <c r="M1672" s="468"/>
      <c r="N1672" s="469"/>
      <c r="O1672" s="469"/>
      <c r="P1672" s="470"/>
      <c r="Q1672" s="471"/>
      <c r="R1672" s="471"/>
      <c r="S1672" s="116"/>
      <c r="T1672" s="116"/>
      <c r="U1672" s="116"/>
      <c r="V1672" s="110"/>
      <c r="W1672" s="110"/>
      <c r="X1672" s="110"/>
      <c r="Y1672" s="110"/>
      <c r="Z1672" s="110"/>
      <c r="AA1672" s="110"/>
      <c r="AB1672" s="110"/>
      <c r="AC1672" s="110"/>
      <c r="AD1672" s="110"/>
      <c r="AE1672" s="110"/>
      <c r="AF1672" s="110"/>
      <c r="AG1672" s="110"/>
    </row>
    <row r="1673">
      <c r="A1673" s="110"/>
      <c r="B1673" s="466"/>
      <c r="C1673" s="110"/>
      <c r="D1673" s="110"/>
      <c r="E1673" s="110"/>
      <c r="F1673" s="110"/>
      <c r="G1673" s="110"/>
      <c r="H1673" s="110"/>
      <c r="I1673" s="110"/>
      <c r="J1673" s="110"/>
      <c r="K1673" s="110"/>
      <c r="L1673" s="110"/>
      <c r="M1673" s="468"/>
      <c r="N1673" s="469"/>
      <c r="O1673" s="469"/>
      <c r="P1673" s="470"/>
      <c r="Q1673" s="471"/>
      <c r="R1673" s="471"/>
      <c r="S1673" s="116"/>
      <c r="T1673" s="116"/>
      <c r="U1673" s="116"/>
      <c r="V1673" s="110"/>
      <c r="W1673" s="110"/>
      <c r="X1673" s="110"/>
      <c r="Y1673" s="110"/>
      <c r="Z1673" s="110"/>
      <c r="AA1673" s="110"/>
      <c r="AB1673" s="110"/>
      <c r="AC1673" s="110"/>
      <c r="AD1673" s="110"/>
      <c r="AE1673" s="110"/>
      <c r="AF1673" s="110"/>
      <c r="AG1673" s="110"/>
    </row>
    <row r="1674">
      <c r="A1674" s="110"/>
      <c r="B1674" s="466"/>
      <c r="C1674" s="110"/>
      <c r="D1674" s="110"/>
      <c r="E1674" s="110"/>
      <c r="F1674" s="110"/>
      <c r="G1674" s="110"/>
      <c r="H1674" s="110"/>
      <c r="I1674" s="110"/>
      <c r="J1674" s="110"/>
      <c r="K1674" s="110"/>
      <c r="L1674" s="110"/>
      <c r="M1674" s="468"/>
      <c r="N1674" s="469"/>
      <c r="O1674" s="469"/>
      <c r="P1674" s="470"/>
      <c r="Q1674" s="471"/>
      <c r="R1674" s="471"/>
      <c r="S1674" s="116"/>
      <c r="T1674" s="116"/>
      <c r="U1674" s="116"/>
      <c r="V1674" s="110"/>
      <c r="W1674" s="110"/>
      <c r="X1674" s="110"/>
      <c r="Y1674" s="110"/>
      <c r="Z1674" s="110"/>
      <c r="AA1674" s="110"/>
      <c r="AB1674" s="110"/>
      <c r="AC1674" s="110"/>
      <c r="AD1674" s="110"/>
      <c r="AE1674" s="110"/>
      <c r="AF1674" s="110"/>
      <c r="AG1674" s="110"/>
    </row>
    <row r="1675">
      <c r="A1675" s="110"/>
      <c r="B1675" s="466"/>
      <c r="C1675" s="110"/>
      <c r="D1675" s="110"/>
      <c r="E1675" s="110"/>
      <c r="F1675" s="110"/>
      <c r="G1675" s="110"/>
      <c r="H1675" s="110"/>
      <c r="I1675" s="110"/>
      <c r="J1675" s="110"/>
      <c r="K1675" s="110"/>
      <c r="L1675" s="110"/>
      <c r="M1675" s="468"/>
      <c r="N1675" s="469"/>
      <c r="O1675" s="469"/>
      <c r="P1675" s="470"/>
      <c r="Q1675" s="471"/>
      <c r="R1675" s="471"/>
      <c r="S1675" s="116"/>
      <c r="T1675" s="116"/>
      <c r="U1675" s="116"/>
      <c r="V1675" s="110"/>
      <c r="W1675" s="110"/>
      <c r="X1675" s="110"/>
      <c r="Y1675" s="110"/>
      <c r="Z1675" s="110"/>
      <c r="AA1675" s="110"/>
      <c r="AB1675" s="110"/>
      <c r="AC1675" s="110"/>
      <c r="AD1675" s="110"/>
      <c r="AE1675" s="110"/>
      <c r="AF1675" s="110"/>
      <c r="AG1675" s="110"/>
    </row>
    <row r="1676">
      <c r="A1676" s="110"/>
      <c r="B1676" s="466"/>
      <c r="C1676" s="110"/>
      <c r="D1676" s="110"/>
      <c r="E1676" s="110"/>
      <c r="F1676" s="110"/>
      <c r="G1676" s="110"/>
      <c r="H1676" s="110"/>
      <c r="I1676" s="110"/>
      <c r="J1676" s="110"/>
      <c r="K1676" s="110"/>
      <c r="L1676" s="110"/>
      <c r="M1676" s="468"/>
      <c r="N1676" s="469"/>
      <c r="O1676" s="469"/>
      <c r="P1676" s="470"/>
      <c r="Q1676" s="471"/>
      <c r="R1676" s="471"/>
      <c r="S1676" s="116"/>
      <c r="T1676" s="116"/>
      <c r="U1676" s="116"/>
      <c r="V1676" s="110"/>
      <c r="W1676" s="110"/>
      <c r="X1676" s="110"/>
      <c r="Y1676" s="110"/>
      <c r="Z1676" s="110"/>
      <c r="AA1676" s="110"/>
      <c r="AB1676" s="110"/>
      <c r="AC1676" s="110"/>
      <c r="AD1676" s="110"/>
      <c r="AE1676" s="110"/>
      <c r="AF1676" s="110"/>
      <c r="AG1676" s="110"/>
    </row>
    <row r="1677">
      <c r="A1677" s="110"/>
      <c r="B1677" s="466"/>
      <c r="C1677" s="110"/>
      <c r="D1677" s="110"/>
      <c r="E1677" s="110"/>
      <c r="F1677" s="110"/>
      <c r="G1677" s="110"/>
      <c r="H1677" s="110"/>
      <c r="I1677" s="110"/>
      <c r="J1677" s="110"/>
      <c r="K1677" s="110"/>
      <c r="L1677" s="110"/>
      <c r="M1677" s="468"/>
      <c r="N1677" s="469"/>
      <c r="O1677" s="469"/>
      <c r="P1677" s="470"/>
      <c r="Q1677" s="471"/>
      <c r="R1677" s="471"/>
      <c r="S1677" s="116"/>
      <c r="T1677" s="116"/>
      <c r="U1677" s="116"/>
      <c r="V1677" s="110"/>
      <c r="W1677" s="110"/>
      <c r="X1677" s="110"/>
      <c r="Y1677" s="110"/>
      <c r="Z1677" s="110"/>
      <c r="AA1677" s="110"/>
      <c r="AB1677" s="110"/>
      <c r="AC1677" s="110"/>
      <c r="AD1677" s="110"/>
      <c r="AE1677" s="110"/>
      <c r="AF1677" s="110"/>
      <c r="AG1677" s="110"/>
    </row>
    <row r="1678">
      <c r="A1678" s="110"/>
      <c r="B1678" s="466"/>
      <c r="C1678" s="110"/>
      <c r="D1678" s="110"/>
      <c r="E1678" s="110"/>
      <c r="F1678" s="110"/>
      <c r="G1678" s="110"/>
      <c r="H1678" s="110"/>
      <c r="I1678" s="110"/>
      <c r="J1678" s="110"/>
      <c r="K1678" s="110"/>
      <c r="L1678" s="110"/>
      <c r="M1678" s="468"/>
      <c r="N1678" s="469"/>
      <c r="O1678" s="469"/>
      <c r="P1678" s="470"/>
      <c r="Q1678" s="471"/>
      <c r="R1678" s="471"/>
      <c r="S1678" s="116"/>
      <c r="T1678" s="116"/>
      <c r="U1678" s="116"/>
      <c r="V1678" s="110"/>
      <c r="W1678" s="110"/>
      <c r="X1678" s="110"/>
      <c r="Y1678" s="110"/>
      <c r="Z1678" s="110"/>
      <c r="AA1678" s="110"/>
      <c r="AB1678" s="110"/>
      <c r="AC1678" s="110"/>
      <c r="AD1678" s="110"/>
      <c r="AE1678" s="110"/>
      <c r="AF1678" s="110"/>
      <c r="AG1678" s="110"/>
    </row>
    <row r="1679">
      <c r="A1679" s="110"/>
      <c r="B1679" s="466"/>
      <c r="C1679" s="110"/>
      <c r="D1679" s="110"/>
      <c r="E1679" s="110"/>
      <c r="F1679" s="110"/>
      <c r="G1679" s="110"/>
      <c r="H1679" s="110"/>
      <c r="I1679" s="110"/>
      <c r="J1679" s="110"/>
      <c r="K1679" s="110"/>
      <c r="L1679" s="110"/>
      <c r="M1679" s="468"/>
      <c r="N1679" s="469"/>
      <c r="O1679" s="469"/>
      <c r="P1679" s="470"/>
      <c r="Q1679" s="471"/>
      <c r="R1679" s="471"/>
      <c r="S1679" s="116"/>
      <c r="T1679" s="116"/>
      <c r="U1679" s="116"/>
      <c r="V1679" s="110"/>
      <c r="W1679" s="110"/>
      <c r="X1679" s="110"/>
      <c r="Y1679" s="110"/>
      <c r="Z1679" s="110"/>
      <c r="AA1679" s="110"/>
      <c r="AB1679" s="110"/>
      <c r="AC1679" s="110"/>
      <c r="AD1679" s="110"/>
      <c r="AE1679" s="110"/>
      <c r="AF1679" s="110"/>
      <c r="AG1679" s="110"/>
    </row>
    <row r="1680">
      <c r="A1680" s="110"/>
      <c r="B1680" s="466"/>
      <c r="C1680" s="110"/>
      <c r="D1680" s="110"/>
      <c r="E1680" s="110"/>
      <c r="F1680" s="110"/>
      <c r="G1680" s="110"/>
      <c r="H1680" s="110"/>
      <c r="I1680" s="110"/>
      <c r="J1680" s="110"/>
      <c r="K1680" s="110"/>
      <c r="L1680" s="110"/>
      <c r="M1680" s="468"/>
      <c r="N1680" s="469"/>
      <c r="O1680" s="469"/>
      <c r="P1680" s="470"/>
      <c r="Q1680" s="471"/>
      <c r="R1680" s="471"/>
      <c r="S1680" s="116"/>
      <c r="T1680" s="116"/>
      <c r="U1680" s="116"/>
      <c r="V1680" s="110"/>
      <c r="W1680" s="110"/>
      <c r="X1680" s="110"/>
      <c r="Y1680" s="110"/>
      <c r="Z1680" s="110"/>
      <c r="AA1680" s="110"/>
      <c r="AB1680" s="110"/>
      <c r="AC1680" s="110"/>
      <c r="AD1680" s="110"/>
      <c r="AE1680" s="110"/>
      <c r="AF1680" s="110"/>
      <c r="AG1680" s="110"/>
    </row>
    <row r="1681">
      <c r="A1681" s="110"/>
      <c r="B1681" s="466"/>
      <c r="C1681" s="110"/>
      <c r="D1681" s="110"/>
      <c r="E1681" s="110"/>
      <c r="F1681" s="110"/>
      <c r="G1681" s="110"/>
      <c r="H1681" s="110"/>
      <c r="I1681" s="110"/>
      <c r="J1681" s="110"/>
      <c r="K1681" s="110"/>
      <c r="L1681" s="110"/>
      <c r="M1681" s="468"/>
      <c r="N1681" s="469"/>
      <c r="O1681" s="469"/>
      <c r="P1681" s="470"/>
      <c r="Q1681" s="471"/>
      <c r="R1681" s="471"/>
      <c r="S1681" s="116"/>
      <c r="T1681" s="116"/>
      <c r="U1681" s="116"/>
      <c r="V1681" s="110"/>
      <c r="W1681" s="110"/>
      <c r="X1681" s="110"/>
      <c r="Y1681" s="110"/>
      <c r="Z1681" s="110"/>
      <c r="AA1681" s="110"/>
      <c r="AB1681" s="110"/>
      <c r="AC1681" s="110"/>
      <c r="AD1681" s="110"/>
      <c r="AE1681" s="110"/>
      <c r="AF1681" s="110"/>
      <c r="AG1681" s="110"/>
    </row>
    <row r="1682">
      <c r="A1682" s="110"/>
      <c r="B1682" s="466"/>
      <c r="C1682" s="110"/>
      <c r="D1682" s="110"/>
      <c r="E1682" s="110"/>
      <c r="F1682" s="110"/>
      <c r="G1682" s="110"/>
      <c r="H1682" s="110"/>
      <c r="I1682" s="110"/>
      <c r="J1682" s="110"/>
      <c r="K1682" s="110"/>
      <c r="L1682" s="110"/>
      <c r="M1682" s="468"/>
      <c r="N1682" s="469"/>
      <c r="O1682" s="469"/>
      <c r="P1682" s="470"/>
      <c r="Q1682" s="471"/>
      <c r="R1682" s="471"/>
      <c r="S1682" s="116"/>
      <c r="T1682" s="116"/>
      <c r="U1682" s="116"/>
      <c r="V1682" s="110"/>
      <c r="W1682" s="110"/>
      <c r="X1682" s="110"/>
      <c r="Y1682" s="110"/>
      <c r="Z1682" s="110"/>
      <c r="AA1682" s="110"/>
      <c r="AB1682" s="110"/>
      <c r="AC1682" s="110"/>
      <c r="AD1682" s="110"/>
      <c r="AE1682" s="110"/>
      <c r="AF1682" s="110"/>
      <c r="AG1682" s="110"/>
    </row>
    <row r="1683">
      <c r="A1683" s="110"/>
      <c r="B1683" s="466"/>
      <c r="C1683" s="110"/>
      <c r="D1683" s="110"/>
      <c r="E1683" s="110"/>
      <c r="F1683" s="110"/>
      <c r="G1683" s="110"/>
      <c r="H1683" s="110"/>
      <c r="I1683" s="110"/>
      <c r="J1683" s="110"/>
      <c r="K1683" s="110"/>
      <c r="L1683" s="110"/>
      <c r="M1683" s="468"/>
      <c r="N1683" s="469"/>
      <c r="O1683" s="469"/>
      <c r="P1683" s="470"/>
      <c r="Q1683" s="471"/>
      <c r="R1683" s="471"/>
      <c r="S1683" s="116"/>
      <c r="T1683" s="116"/>
      <c r="U1683" s="116"/>
      <c r="V1683" s="110"/>
      <c r="W1683" s="110"/>
      <c r="X1683" s="110"/>
      <c r="Y1683" s="110"/>
      <c r="Z1683" s="110"/>
      <c r="AA1683" s="110"/>
      <c r="AB1683" s="110"/>
      <c r="AC1683" s="110"/>
      <c r="AD1683" s="110"/>
      <c r="AE1683" s="110"/>
      <c r="AF1683" s="110"/>
      <c r="AG1683" s="110"/>
    </row>
    <row r="1684">
      <c r="A1684" s="110"/>
      <c r="B1684" s="466"/>
      <c r="C1684" s="110"/>
      <c r="D1684" s="110"/>
      <c r="E1684" s="110"/>
      <c r="F1684" s="110"/>
      <c r="G1684" s="110"/>
      <c r="H1684" s="110"/>
      <c r="I1684" s="110"/>
      <c r="J1684" s="110"/>
      <c r="K1684" s="110"/>
      <c r="L1684" s="110"/>
      <c r="M1684" s="468"/>
      <c r="N1684" s="469"/>
      <c r="O1684" s="469"/>
      <c r="P1684" s="470"/>
      <c r="Q1684" s="471"/>
      <c r="R1684" s="471"/>
      <c r="S1684" s="116"/>
      <c r="T1684" s="116"/>
      <c r="U1684" s="116"/>
      <c r="V1684" s="110"/>
      <c r="W1684" s="110"/>
      <c r="X1684" s="110"/>
      <c r="Y1684" s="110"/>
      <c r="Z1684" s="110"/>
      <c r="AA1684" s="110"/>
      <c r="AB1684" s="110"/>
      <c r="AC1684" s="110"/>
      <c r="AD1684" s="110"/>
      <c r="AE1684" s="110"/>
      <c r="AF1684" s="110"/>
      <c r="AG1684" s="110"/>
    </row>
    <row r="1685">
      <c r="A1685" s="110"/>
      <c r="B1685" s="466"/>
      <c r="C1685" s="110"/>
      <c r="D1685" s="110"/>
      <c r="E1685" s="110"/>
      <c r="F1685" s="110"/>
      <c r="G1685" s="110"/>
      <c r="H1685" s="110"/>
      <c r="I1685" s="110"/>
      <c r="J1685" s="110"/>
      <c r="K1685" s="110"/>
      <c r="L1685" s="110"/>
      <c r="M1685" s="468"/>
      <c r="N1685" s="469"/>
      <c r="O1685" s="469"/>
      <c r="P1685" s="470"/>
      <c r="Q1685" s="471"/>
      <c r="R1685" s="471"/>
      <c r="S1685" s="116"/>
      <c r="T1685" s="116"/>
      <c r="U1685" s="116"/>
      <c r="V1685" s="110"/>
      <c r="W1685" s="110"/>
      <c r="X1685" s="110"/>
      <c r="Y1685" s="110"/>
      <c r="Z1685" s="110"/>
      <c r="AA1685" s="110"/>
      <c r="AB1685" s="110"/>
      <c r="AC1685" s="110"/>
      <c r="AD1685" s="110"/>
      <c r="AE1685" s="110"/>
      <c r="AF1685" s="110"/>
      <c r="AG1685" s="110"/>
    </row>
    <row r="1686">
      <c r="A1686" s="110"/>
      <c r="B1686" s="466"/>
      <c r="C1686" s="110"/>
      <c r="D1686" s="110"/>
      <c r="E1686" s="110"/>
      <c r="F1686" s="110"/>
      <c r="G1686" s="110"/>
      <c r="H1686" s="110"/>
      <c r="I1686" s="110"/>
      <c r="J1686" s="110"/>
      <c r="K1686" s="110"/>
      <c r="L1686" s="110"/>
      <c r="M1686" s="468"/>
      <c r="N1686" s="469"/>
      <c r="O1686" s="469"/>
      <c r="P1686" s="470"/>
      <c r="Q1686" s="471"/>
      <c r="R1686" s="471"/>
      <c r="S1686" s="116"/>
      <c r="T1686" s="116"/>
      <c r="U1686" s="116"/>
      <c r="V1686" s="110"/>
      <c r="W1686" s="110"/>
      <c r="X1686" s="110"/>
      <c r="Y1686" s="110"/>
      <c r="Z1686" s="110"/>
      <c r="AA1686" s="110"/>
      <c r="AB1686" s="110"/>
      <c r="AC1686" s="110"/>
      <c r="AD1686" s="110"/>
      <c r="AE1686" s="110"/>
      <c r="AF1686" s="110"/>
      <c r="AG1686" s="110"/>
    </row>
    <row r="1687">
      <c r="A1687" s="110"/>
      <c r="B1687" s="466"/>
      <c r="C1687" s="110"/>
      <c r="D1687" s="110"/>
      <c r="E1687" s="110"/>
      <c r="F1687" s="110"/>
      <c r="G1687" s="110"/>
      <c r="H1687" s="110"/>
      <c r="I1687" s="110"/>
      <c r="J1687" s="110"/>
      <c r="K1687" s="110"/>
      <c r="L1687" s="110"/>
      <c r="M1687" s="468"/>
      <c r="N1687" s="469"/>
      <c r="O1687" s="469"/>
      <c r="P1687" s="470"/>
      <c r="Q1687" s="471"/>
      <c r="R1687" s="471"/>
      <c r="S1687" s="116"/>
      <c r="T1687" s="116"/>
      <c r="U1687" s="116"/>
      <c r="V1687" s="110"/>
      <c r="W1687" s="110"/>
      <c r="X1687" s="110"/>
      <c r="Y1687" s="110"/>
      <c r="Z1687" s="110"/>
      <c r="AA1687" s="110"/>
      <c r="AB1687" s="110"/>
      <c r="AC1687" s="110"/>
      <c r="AD1687" s="110"/>
      <c r="AE1687" s="110"/>
      <c r="AF1687" s="110"/>
      <c r="AG1687" s="110"/>
    </row>
    <row r="1688">
      <c r="A1688" s="110"/>
      <c r="B1688" s="466"/>
      <c r="C1688" s="110"/>
      <c r="D1688" s="110"/>
      <c r="E1688" s="110"/>
      <c r="F1688" s="110"/>
      <c r="G1688" s="110"/>
      <c r="H1688" s="110"/>
      <c r="I1688" s="110"/>
      <c r="J1688" s="110"/>
      <c r="K1688" s="110"/>
      <c r="L1688" s="110"/>
      <c r="M1688" s="468"/>
      <c r="N1688" s="469"/>
      <c r="O1688" s="469"/>
      <c r="P1688" s="470"/>
      <c r="Q1688" s="471"/>
      <c r="R1688" s="471"/>
      <c r="S1688" s="116"/>
      <c r="T1688" s="116"/>
      <c r="U1688" s="116"/>
      <c r="V1688" s="110"/>
      <c r="W1688" s="110"/>
      <c r="X1688" s="110"/>
      <c r="Y1688" s="110"/>
      <c r="Z1688" s="110"/>
      <c r="AA1688" s="110"/>
      <c r="AB1688" s="110"/>
      <c r="AC1688" s="110"/>
      <c r="AD1688" s="110"/>
      <c r="AE1688" s="110"/>
      <c r="AF1688" s="110"/>
      <c r="AG1688" s="110"/>
    </row>
    <row r="1689">
      <c r="A1689" s="110"/>
      <c r="B1689" s="466"/>
      <c r="C1689" s="110"/>
      <c r="D1689" s="110"/>
      <c r="E1689" s="110"/>
      <c r="F1689" s="110"/>
      <c r="G1689" s="110"/>
      <c r="H1689" s="110"/>
      <c r="I1689" s="110"/>
      <c r="J1689" s="110"/>
      <c r="K1689" s="110"/>
      <c r="L1689" s="110"/>
      <c r="M1689" s="468"/>
      <c r="N1689" s="469"/>
      <c r="O1689" s="469"/>
      <c r="P1689" s="470"/>
      <c r="Q1689" s="471"/>
      <c r="R1689" s="471"/>
      <c r="S1689" s="116"/>
      <c r="T1689" s="116"/>
      <c r="U1689" s="116"/>
      <c r="V1689" s="110"/>
      <c r="W1689" s="110"/>
      <c r="X1689" s="110"/>
      <c r="Y1689" s="110"/>
      <c r="Z1689" s="110"/>
      <c r="AA1689" s="110"/>
      <c r="AB1689" s="110"/>
      <c r="AC1689" s="110"/>
      <c r="AD1689" s="110"/>
      <c r="AE1689" s="110"/>
      <c r="AF1689" s="110"/>
      <c r="AG1689" s="110"/>
    </row>
    <row r="1690">
      <c r="A1690" s="110"/>
      <c r="B1690" s="466"/>
      <c r="C1690" s="110"/>
      <c r="D1690" s="110"/>
      <c r="E1690" s="110"/>
      <c r="F1690" s="110"/>
      <c r="G1690" s="110"/>
      <c r="H1690" s="110"/>
      <c r="I1690" s="110"/>
      <c r="J1690" s="110"/>
      <c r="K1690" s="110"/>
      <c r="L1690" s="110"/>
      <c r="M1690" s="468"/>
      <c r="N1690" s="469"/>
      <c r="O1690" s="469"/>
      <c r="P1690" s="470"/>
      <c r="Q1690" s="471"/>
      <c r="R1690" s="471"/>
      <c r="S1690" s="116"/>
      <c r="T1690" s="116"/>
      <c r="U1690" s="116"/>
      <c r="V1690" s="110"/>
      <c r="W1690" s="110"/>
      <c r="X1690" s="110"/>
      <c r="Y1690" s="110"/>
      <c r="Z1690" s="110"/>
      <c r="AA1690" s="110"/>
      <c r="AB1690" s="110"/>
      <c r="AC1690" s="110"/>
      <c r="AD1690" s="110"/>
      <c r="AE1690" s="110"/>
      <c r="AF1690" s="110"/>
      <c r="AG1690" s="110"/>
    </row>
    <row r="1691">
      <c r="A1691" s="110"/>
      <c r="B1691" s="466"/>
      <c r="C1691" s="110"/>
      <c r="D1691" s="110"/>
      <c r="E1691" s="110"/>
      <c r="F1691" s="110"/>
      <c r="G1691" s="110"/>
      <c r="H1691" s="110"/>
      <c r="I1691" s="110"/>
      <c r="J1691" s="110"/>
      <c r="K1691" s="110"/>
      <c r="L1691" s="110"/>
      <c r="M1691" s="468"/>
      <c r="N1691" s="469"/>
      <c r="O1691" s="469"/>
      <c r="P1691" s="470"/>
      <c r="Q1691" s="471"/>
      <c r="R1691" s="471"/>
      <c r="S1691" s="116"/>
      <c r="T1691" s="116"/>
      <c r="U1691" s="116"/>
      <c r="V1691" s="110"/>
      <c r="W1691" s="110"/>
      <c r="X1691" s="110"/>
      <c r="Y1691" s="110"/>
      <c r="Z1691" s="110"/>
      <c r="AA1691" s="110"/>
      <c r="AB1691" s="110"/>
      <c r="AC1691" s="110"/>
      <c r="AD1691" s="110"/>
      <c r="AE1691" s="110"/>
      <c r="AF1691" s="110"/>
      <c r="AG1691" s="110"/>
    </row>
    <row r="1692">
      <c r="A1692" s="110"/>
      <c r="B1692" s="466"/>
      <c r="C1692" s="110"/>
      <c r="D1692" s="110"/>
      <c r="E1692" s="110"/>
      <c r="F1692" s="110"/>
      <c r="G1692" s="110"/>
      <c r="H1692" s="110"/>
      <c r="I1692" s="110"/>
      <c r="J1692" s="110"/>
      <c r="K1692" s="110"/>
      <c r="L1692" s="110"/>
      <c r="M1692" s="468"/>
      <c r="N1692" s="469"/>
      <c r="O1692" s="469"/>
      <c r="P1692" s="470"/>
      <c r="Q1692" s="471"/>
      <c r="R1692" s="471"/>
      <c r="S1692" s="116"/>
      <c r="T1692" s="116"/>
      <c r="U1692" s="116"/>
      <c r="V1692" s="110"/>
      <c r="W1692" s="110"/>
      <c r="X1692" s="110"/>
      <c r="Y1692" s="110"/>
      <c r="Z1692" s="110"/>
      <c r="AA1692" s="110"/>
      <c r="AB1692" s="110"/>
      <c r="AC1692" s="110"/>
      <c r="AD1692" s="110"/>
      <c r="AE1692" s="110"/>
      <c r="AF1692" s="110"/>
      <c r="AG1692" s="110"/>
    </row>
    <row r="1693">
      <c r="A1693" s="110"/>
      <c r="B1693" s="466"/>
      <c r="C1693" s="110"/>
      <c r="D1693" s="110"/>
      <c r="E1693" s="110"/>
      <c r="F1693" s="110"/>
      <c r="G1693" s="110"/>
      <c r="H1693" s="110"/>
      <c r="I1693" s="110"/>
      <c r="J1693" s="110"/>
      <c r="K1693" s="110"/>
      <c r="L1693" s="110"/>
      <c r="M1693" s="468"/>
      <c r="N1693" s="469"/>
      <c r="O1693" s="469"/>
      <c r="P1693" s="470"/>
      <c r="Q1693" s="471"/>
      <c r="R1693" s="471"/>
      <c r="S1693" s="116"/>
      <c r="T1693" s="116"/>
      <c r="U1693" s="116"/>
      <c r="V1693" s="110"/>
      <c r="W1693" s="110"/>
      <c r="X1693" s="110"/>
      <c r="Y1693" s="110"/>
      <c r="Z1693" s="110"/>
      <c r="AA1693" s="110"/>
      <c r="AB1693" s="110"/>
      <c r="AC1693" s="110"/>
      <c r="AD1693" s="110"/>
      <c r="AE1693" s="110"/>
      <c r="AF1693" s="110"/>
      <c r="AG1693" s="110"/>
    </row>
    <row r="1694">
      <c r="A1694" s="110"/>
      <c r="B1694" s="466"/>
      <c r="C1694" s="110"/>
      <c r="D1694" s="110"/>
      <c r="E1694" s="110"/>
      <c r="F1694" s="110"/>
      <c r="G1694" s="110"/>
      <c r="H1694" s="110"/>
      <c r="I1694" s="110"/>
      <c r="J1694" s="110"/>
      <c r="K1694" s="110"/>
      <c r="L1694" s="110"/>
      <c r="M1694" s="468"/>
      <c r="N1694" s="469"/>
      <c r="O1694" s="469"/>
      <c r="P1694" s="470"/>
      <c r="Q1694" s="471"/>
      <c r="R1694" s="471"/>
      <c r="S1694" s="116"/>
      <c r="T1694" s="116"/>
      <c r="U1694" s="116"/>
      <c r="V1694" s="110"/>
      <c r="W1694" s="110"/>
      <c r="X1694" s="110"/>
      <c r="Y1694" s="110"/>
      <c r="Z1694" s="110"/>
      <c r="AA1694" s="110"/>
      <c r="AB1694" s="110"/>
      <c r="AC1694" s="110"/>
      <c r="AD1694" s="110"/>
      <c r="AE1694" s="110"/>
      <c r="AF1694" s="110"/>
      <c r="AG1694" s="110"/>
    </row>
    <row r="1695">
      <c r="A1695" s="110"/>
      <c r="B1695" s="466"/>
      <c r="C1695" s="110"/>
      <c r="D1695" s="110"/>
      <c r="E1695" s="110"/>
      <c r="F1695" s="110"/>
      <c r="G1695" s="110"/>
      <c r="H1695" s="110"/>
      <c r="I1695" s="110"/>
      <c r="J1695" s="110"/>
      <c r="K1695" s="110"/>
      <c r="L1695" s="110"/>
      <c r="M1695" s="468"/>
      <c r="N1695" s="469"/>
      <c r="O1695" s="469"/>
      <c r="P1695" s="470"/>
      <c r="Q1695" s="471"/>
      <c r="R1695" s="471"/>
      <c r="S1695" s="116"/>
      <c r="T1695" s="116"/>
      <c r="U1695" s="116"/>
      <c r="V1695" s="110"/>
      <c r="W1695" s="110"/>
      <c r="X1695" s="110"/>
      <c r="Y1695" s="110"/>
      <c r="Z1695" s="110"/>
      <c r="AA1695" s="110"/>
      <c r="AB1695" s="110"/>
      <c r="AC1695" s="110"/>
      <c r="AD1695" s="110"/>
      <c r="AE1695" s="110"/>
      <c r="AF1695" s="110"/>
      <c r="AG1695" s="110"/>
    </row>
    <row r="1696">
      <c r="A1696" s="110"/>
      <c r="B1696" s="466"/>
      <c r="C1696" s="110"/>
      <c r="D1696" s="110"/>
      <c r="E1696" s="110"/>
      <c r="F1696" s="110"/>
      <c r="G1696" s="110"/>
      <c r="H1696" s="110"/>
      <c r="I1696" s="110"/>
      <c r="J1696" s="110"/>
      <c r="K1696" s="110"/>
      <c r="L1696" s="110"/>
      <c r="M1696" s="468"/>
      <c r="N1696" s="469"/>
      <c r="O1696" s="469"/>
      <c r="P1696" s="470"/>
      <c r="Q1696" s="471"/>
      <c r="R1696" s="471"/>
      <c r="S1696" s="116"/>
      <c r="T1696" s="116"/>
      <c r="U1696" s="116"/>
      <c r="V1696" s="110"/>
      <c r="W1696" s="110"/>
      <c r="X1696" s="110"/>
      <c r="Y1696" s="110"/>
      <c r="Z1696" s="110"/>
      <c r="AA1696" s="110"/>
      <c r="AB1696" s="110"/>
      <c r="AC1696" s="110"/>
      <c r="AD1696" s="110"/>
      <c r="AE1696" s="110"/>
      <c r="AF1696" s="110"/>
      <c r="AG1696" s="110"/>
    </row>
    <row r="1697">
      <c r="A1697" s="110"/>
      <c r="B1697" s="466"/>
      <c r="C1697" s="110"/>
      <c r="D1697" s="110"/>
      <c r="E1697" s="110"/>
      <c r="F1697" s="110"/>
      <c r="G1697" s="110"/>
      <c r="H1697" s="110"/>
      <c r="I1697" s="110"/>
      <c r="J1697" s="110"/>
      <c r="K1697" s="110"/>
      <c r="L1697" s="110"/>
      <c r="M1697" s="468"/>
      <c r="N1697" s="469"/>
      <c r="O1697" s="469"/>
      <c r="P1697" s="470"/>
      <c r="Q1697" s="471"/>
      <c r="R1697" s="471"/>
      <c r="S1697" s="116"/>
      <c r="T1697" s="116"/>
      <c r="U1697" s="116"/>
      <c r="V1697" s="110"/>
      <c r="W1697" s="110"/>
      <c r="X1697" s="110"/>
      <c r="Y1697" s="110"/>
      <c r="Z1697" s="110"/>
      <c r="AA1697" s="110"/>
      <c r="AB1697" s="110"/>
      <c r="AC1697" s="110"/>
      <c r="AD1697" s="110"/>
      <c r="AE1697" s="110"/>
      <c r="AF1697" s="110"/>
      <c r="AG1697" s="110"/>
    </row>
    <row r="1698">
      <c r="A1698" s="110"/>
      <c r="B1698" s="466"/>
      <c r="C1698" s="110"/>
      <c r="D1698" s="110"/>
      <c r="E1698" s="110"/>
      <c r="F1698" s="110"/>
      <c r="G1698" s="110"/>
      <c r="H1698" s="110"/>
      <c r="I1698" s="110"/>
      <c r="J1698" s="110"/>
      <c r="K1698" s="110"/>
      <c r="L1698" s="110"/>
      <c r="M1698" s="468"/>
      <c r="N1698" s="469"/>
      <c r="O1698" s="469"/>
      <c r="P1698" s="470"/>
      <c r="Q1698" s="471"/>
      <c r="R1698" s="471"/>
      <c r="S1698" s="116"/>
      <c r="T1698" s="116"/>
      <c r="U1698" s="116"/>
      <c r="V1698" s="110"/>
      <c r="W1698" s="110"/>
      <c r="X1698" s="110"/>
      <c r="Y1698" s="110"/>
      <c r="Z1698" s="110"/>
      <c r="AA1698" s="110"/>
      <c r="AB1698" s="110"/>
      <c r="AC1698" s="110"/>
      <c r="AD1698" s="110"/>
      <c r="AE1698" s="110"/>
      <c r="AF1698" s="110"/>
      <c r="AG1698" s="110"/>
    </row>
    <row r="1699">
      <c r="A1699" s="110"/>
      <c r="B1699" s="466"/>
      <c r="C1699" s="110"/>
      <c r="D1699" s="110"/>
      <c r="E1699" s="110"/>
      <c r="F1699" s="110"/>
      <c r="G1699" s="110"/>
      <c r="H1699" s="110"/>
      <c r="I1699" s="110"/>
      <c r="J1699" s="110"/>
      <c r="K1699" s="110"/>
      <c r="L1699" s="110"/>
      <c r="M1699" s="468"/>
      <c r="N1699" s="469"/>
      <c r="O1699" s="469"/>
      <c r="P1699" s="470"/>
      <c r="Q1699" s="471"/>
      <c r="R1699" s="471"/>
      <c r="S1699" s="116"/>
      <c r="T1699" s="116"/>
      <c r="U1699" s="116"/>
      <c r="V1699" s="110"/>
      <c r="W1699" s="110"/>
      <c r="X1699" s="110"/>
      <c r="Y1699" s="110"/>
      <c r="Z1699" s="110"/>
      <c r="AA1699" s="110"/>
      <c r="AB1699" s="110"/>
      <c r="AC1699" s="110"/>
      <c r="AD1699" s="110"/>
      <c r="AE1699" s="110"/>
      <c r="AF1699" s="110"/>
      <c r="AG1699" s="110"/>
    </row>
    <row r="1700">
      <c r="A1700" s="110"/>
      <c r="B1700" s="466"/>
      <c r="C1700" s="110"/>
      <c r="D1700" s="110"/>
      <c r="E1700" s="110"/>
      <c r="F1700" s="110"/>
      <c r="G1700" s="110"/>
      <c r="H1700" s="110"/>
      <c r="I1700" s="110"/>
      <c r="J1700" s="110"/>
      <c r="K1700" s="110"/>
      <c r="L1700" s="110"/>
      <c r="M1700" s="468"/>
      <c r="N1700" s="469"/>
      <c r="O1700" s="469"/>
      <c r="P1700" s="470"/>
      <c r="Q1700" s="471"/>
      <c r="R1700" s="471"/>
      <c r="S1700" s="116"/>
      <c r="T1700" s="116"/>
      <c r="U1700" s="116"/>
      <c r="V1700" s="110"/>
      <c r="W1700" s="110"/>
      <c r="X1700" s="110"/>
      <c r="Y1700" s="110"/>
      <c r="Z1700" s="110"/>
      <c r="AA1700" s="110"/>
      <c r="AB1700" s="110"/>
      <c r="AC1700" s="110"/>
      <c r="AD1700" s="110"/>
      <c r="AE1700" s="110"/>
      <c r="AF1700" s="110"/>
      <c r="AG1700" s="110"/>
    </row>
    <row r="1701">
      <c r="A1701" s="110"/>
      <c r="B1701" s="466"/>
      <c r="C1701" s="110"/>
      <c r="D1701" s="110"/>
      <c r="E1701" s="110"/>
      <c r="F1701" s="110"/>
      <c r="G1701" s="110"/>
      <c r="H1701" s="110"/>
      <c r="I1701" s="110"/>
      <c r="J1701" s="110"/>
      <c r="K1701" s="110"/>
      <c r="L1701" s="110"/>
      <c r="M1701" s="468"/>
      <c r="N1701" s="469"/>
      <c r="O1701" s="469"/>
      <c r="P1701" s="470"/>
      <c r="Q1701" s="471"/>
      <c r="R1701" s="471"/>
      <c r="S1701" s="116"/>
      <c r="T1701" s="116"/>
      <c r="U1701" s="116"/>
      <c r="V1701" s="110"/>
      <c r="W1701" s="110"/>
      <c r="X1701" s="110"/>
      <c r="Y1701" s="110"/>
      <c r="Z1701" s="110"/>
      <c r="AA1701" s="110"/>
      <c r="AB1701" s="110"/>
      <c r="AC1701" s="110"/>
      <c r="AD1701" s="110"/>
      <c r="AE1701" s="110"/>
      <c r="AF1701" s="110"/>
      <c r="AG1701" s="110"/>
    </row>
    <row r="1702">
      <c r="A1702" s="110"/>
      <c r="B1702" s="466"/>
      <c r="C1702" s="110"/>
      <c r="D1702" s="110"/>
      <c r="E1702" s="110"/>
      <c r="F1702" s="110"/>
      <c r="G1702" s="110"/>
      <c r="H1702" s="110"/>
      <c r="I1702" s="110"/>
      <c r="J1702" s="110"/>
      <c r="K1702" s="110"/>
      <c r="L1702" s="110"/>
      <c r="M1702" s="468"/>
      <c r="N1702" s="469"/>
      <c r="O1702" s="469"/>
      <c r="P1702" s="470"/>
      <c r="Q1702" s="471"/>
      <c r="R1702" s="471"/>
      <c r="S1702" s="116"/>
      <c r="T1702" s="116"/>
      <c r="U1702" s="116"/>
      <c r="V1702" s="110"/>
      <c r="W1702" s="110"/>
      <c r="X1702" s="110"/>
      <c r="Y1702" s="110"/>
      <c r="Z1702" s="110"/>
      <c r="AA1702" s="110"/>
      <c r="AB1702" s="110"/>
      <c r="AC1702" s="110"/>
      <c r="AD1702" s="110"/>
      <c r="AE1702" s="110"/>
      <c r="AF1702" s="110"/>
      <c r="AG1702" s="110"/>
    </row>
    <row r="1703">
      <c r="A1703" s="110"/>
      <c r="B1703" s="466"/>
      <c r="C1703" s="110"/>
      <c r="D1703" s="110"/>
      <c r="E1703" s="110"/>
      <c r="F1703" s="110"/>
      <c r="G1703" s="110"/>
      <c r="H1703" s="110"/>
      <c r="I1703" s="110"/>
      <c r="J1703" s="110"/>
      <c r="K1703" s="110"/>
      <c r="L1703" s="110"/>
      <c r="M1703" s="468"/>
      <c r="N1703" s="469"/>
      <c r="O1703" s="469"/>
      <c r="P1703" s="470"/>
      <c r="Q1703" s="471"/>
      <c r="R1703" s="471"/>
      <c r="S1703" s="116"/>
      <c r="T1703" s="116"/>
      <c r="U1703" s="116"/>
      <c r="V1703" s="110"/>
      <c r="W1703" s="110"/>
      <c r="X1703" s="110"/>
      <c r="Y1703" s="110"/>
      <c r="Z1703" s="110"/>
      <c r="AA1703" s="110"/>
      <c r="AB1703" s="110"/>
      <c r="AC1703" s="110"/>
      <c r="AD1703" s="110"/>
      <c r="AE1703" s="110"/>
      <c r="AF1703" s="110"/>
      <c r="AG1703" s="110"/>
    </row>
    <row r="1704">
      <c r="A1704" s="110"/>
      <c r="B1704" s="466"/>
      <c r="C1704" s="110"/>
      <c r="D1704" s="110"/>
      <c r="E1704" s="110"/>
      <c r="F1704" s="110"/>
      <c r="G1704" s="110"/>
      <c r="H1704" s="110"/>
      <c r="I1704" s="110"/>
      <c r="J1704" s="110"/>
      <c r="K1704" s="110"/>
      <c r="L1704" s="110"/>
      <c r="M1704" s="468"/>
      <c r="N1704" s="469"/>
      <c r="O1704" s="469"/>
      <c r="P1704" s="470"/>
      <c r="Q1704" s="471"/>
      <c r="R1704" s="471"/>
      <c r="S1704" s="116"/>
      <c r="T1704" s="116"/>
      <c r="U1704" s="116"/>
      <c r="V1704" s="110"/>
      <c r="W1704" s="110"/>
      <c r="X1704" s="110"/>
      <c r="Y1704" s="110"/>
      <c r="Z1704" s="110"/>
      <c r="AA1704" s="110"/>
      <c r="AB1704" s="110"/>
      <c r="AC1704" s="110"/>
      <c r="AD1704" s="110"/>
      <c r="AE1704" s="110"/>
      <c r="AF1704" s="110"/>
      <c r="AG1704" s="110"/>
    </row>
    <row r="1705">
      <c r="A1705" s="110"/>
      <c r="B1705" s="466"/>
      <c r="C1705" s="110"/>
      <c r="D1705" s="110"/>
      <c r="E1705" s="110"/>
      <c r="F1705" s="110"/>
      <c r="G1705" s="110"/>
      <c r="H1705" s="110"/>
      <c r="I1705" s="110"/>
      <c r="J1705" s="110"/>
      <c r="K1705" s="110"/>
      <c r="L1705" s="110"/>
      <c r="M1705" s="468"/>
      <c r="N1705" s="469"/>
      <c r="O1705" s="469"/>
      <c r="P1705" s="470"/>
      <c r="Q1705" s="471"/>
      <c r="R1705" s="471"/>
      <c r="S1705" s="116"/>
      <c r="T1705" s="116"/>
      <c r="U1705" s="116"/>
      <c r="V1705" s="110"/>
      <c r="W1705" s="110"/>
      <c r="X1705" s="110"/>
      <c r="Y1705" s="110"/>
      <c r="Z1705" s="110"/>
      <c r="AA1705" s="110"/>
      <c r="AB1705" s="110"/>
      <c r="AC1705" s="110"/>
      <c r="AD1705" s="110"/>
      <c r="AE1705" s="110"/>
      <c r="AF1705" s="110"/>
      <c r="AG1705" s="110"/>
    </row>
    <row r="1706">
      <c r="A1706" s="110"/>
      <c r="B1706" s="466"/>
      <c r="C1706" s="110"/>
      <c r="D1706" s="110"/>
      <c r="E1706" s="110"/>
      <c r="F1706" s="110"/>
      <c r="G1706" s="110"/>
      <c r="H1706" s="110"/>
      <c r="I1706" s="110"/>
      <c r="J1706" s="110"/>
      <c r="K1706" s="110"/>
      <c r="L1706" s="110"/>
      <c r="M1706" s="468"/>
      <c r="N1706" s="469"/>
      <c r="O1706" s="469"/>
      <c r="P1706" s="470"/>
      <c r="Q1706" s="471"/>
      <c r="R1706" s="471"/>
      <c r="S1706" s="116"/>
      <c r="T1706" s="116"/>
      <c r="U1706" s="116"/>
      <c r="V1706" s="110"/>
      <c r="W1706" s="110"/>
      <c r="X1706" s="110"/>
      <c r="Y1706" s="110"/>
      <c r="Z1706" s="110"/>
      <c r="AA1706" s="110"/>
      <c r="AB1706" s="110"/>
      <c r="AC1706" s="110"/>
      <c r="AD1706" s="110"/>
      <c r="AE1706" s="110"/>
      <c r="AF1706" s="110"/>
      <c r="AG1706" s="110"/>
    </row>
    <row r="1707">
      <c r="A1707" s="110"/>
      <c r="B1707" s="466"/>
      <c r="C1707" s="110"/>
      <c r="D1707" s="110"/>
      <c r="E1707" s="110"/>
      <c r="F1707" s="110"/>
      <c r="G1707" s="110"/>
      <c r="H1707" s="110"/>
      <c r="I1707" s="110"/>
      <c r="J1707" s="110"/>
      <c r="K1707" s="110"/>
      <c r="L1707" s="110"/>
      <c r="M1707" s="468"/>
      <c r="N1707" s="469"/>
      <c r="O1707" s="469"/>
      <c r="P1707" s="470"/>
      <c r="Q1707" s="471"/>
      <c r="R1707" s="471"/>
      <c r="S1707" s="116"/>
      <c r="T1707" s="116"/>
      <c r="U1707" s="116"/>
      <c r="V1707" s="110"/>
      <c r="W1707" s="110"/>
      <c r="X1707" s="110"/>
      <c r="Y1707" s="110"/>
      <c r="Z1707" s="110"/>
      <c r="AA1707" s="110"/>
      <c r="AB1707" s="110"/>
      <c r="AC1707" s="110"/>
      <c r="AD1707" s="110"/>
      <c r="AE1707" s="110"/>
      <c r="AF1707" s="110"/>
      <c r="AG1707" s="110"/>
    </row>
    <row r="1708">
      <c r="A1708" s="110"/>
      <c r="B1708" s="466"/>
      <c r="C1708" s="110"/>
      <c r="D1708" s="110"/>
      <c r="E1708" s="110"/>
      <c r="F1708" s="110"/>
      <c r="G1708" s="110"/>
      <c r="H1708" s="110"/>
      <c r="I1708" s="110"/>
      <c r="J1708" s="110"/>
      <c r="K1708" s="110"/>
      <c r="L1708" s="110"/>
      <c r="M1708" s="468"/>
      <c r="N1708" s="469"/>
      <c r="O1708" s="469"/>
      <c r="P1708" s="470"/>
      <c r="Q1708" s="471"/>
      <c r="R1708" s="471"/>
      <c r="S1708" s="116"/>
      <c r="T1708" s="116"/>
      <c r="U1708" s="116"/>
      <c r="V1708" s="110"/>
      <c r="W1708" s="110"/>
      <c r="X1708" s="110"/>
      <c r="Y1708" s="110"/>
      <c r="Z1708" s="110"/>
      <c r="AA1708" s="110"/>
      <c r="AB1708" s="110"/>
      <c r="AC1708" s="110"/>
      <c r="AD1708" s="110"/>
      <c r="AE1708" s="110"/>
      <c r="AF1708" s="110"/>
      <c r="AG1708" s="110"/>
    </row>
    <row r="1709">
      <c r="A1709" s="110"/>
      <c r="B1709" s="466"/>
      <c r="C1709" s="110"/>
      <c r="D1709" s="110"/>
      <c r="E1709" s="110"/>
      <c r="F1709" s="110"/>
      <c r="G1709" s="110"/>
      <c r="H1709" s="110"/>
      <c r="I1709" s="110"/>
      <c r="J1709" s="110"/>
      <c r="K1709" s="110"/>
      <c r="L1709" s="110"/>
      <c r="M1709" s="468"/>
      <c r="N1709" s="469"/>
      <c r="O1709" s="469"/>
      <c r="P1709" s="470"/>
      <c r="Q1709" s="471"/>
      <c r="R1709" s="471"/>
      <c r="S1709" s="116"/>
      <c r="T1709" s="116"/>
      <c r="U1709" s="116"/>
      <c r="V1709" s="110"/>
      <c r="W1709" s="110"/>
      <c r="X1709" s="110"/>
      <c r="Y1709" s="110"/>
      <c r="Z1709" s="110"/>
      <c r="AA1709" s="110"/>
      <c r="AB1709" s="110"/>
      <c r="AC1709" s="110"/>
      <c r="AD1709" s="110"/>
      <c r="AE1709" s="110"/>
      <c r="AF1709" s="110"/>
      <c r="AG1709" s="110"/>
    </row>
    <row r="1710">
      <c r="A1710" s="110"/>
      <c r="B1710" s="466"/>
      <c r="C1710" s="110"/>
      <c r="D1710" s="110"/>
      <c r="E1710" s="110"/>
      <c r="F1710" s="110"/>
      <c r="G1710" s="110"/>
      <c r="H1710" s="110"/>
      <c r="I1710" s="110"/>
      <c r="J1710" s="110"/>
      <c r="K1710" s="110"/>
      <c r="L1710" s="110"/>
      <c r="M1710" s="468"/>
      <c r="N1710" s="469"/>
      <c r="O1710" s="469"/>
      <c r="P1710" s="470"/>
      <c r="Q1710" s="471"/>
      <c r="R1710" s="471"/>
      <c r="S1710" s="116"/>
      <c r="T1710" s="116"/>
      <c r="U1710" s="116"/>
      <c r="V1710" s="110"/>
      <c r="W1710" s="110"/>
      <c r="X1710" s="110"/>
      <c r="Y1710" s="110"/>
      <c r="Z1710" s="110"/>
      <c r="AA1710" s="110"/>
      <c r="AB1710" s="110"/>
      <c r="AC1710" s="110"/>
      <c r="AD1710" s="110"/>
      <c r="AE1710" s="110"/>
      <c r="AF1710" s="110"/>
      <c r="AG1710" s="110"/>
    </row>
    <row r="1711">
      <c r="A1711" s="110"/>
      <c r="B1711" s="466"/>
      <c r="C1711" s="110"/>
      <c r="D1711" s="110"/>
      <c r="E1711" s="110"/>
      <c r="F1711" s="110"/>
      <c r="G1711" s="110"/>
      <c r="H1711" s="110"/>
      <c r="I1711" s="110"/>
      <c r="J1711" s="110"/>
      <c r="K1711" s="110"/>
      <c r="L1711" s="110"/>
      <c r="M1711" s="468"/>
      <c r="N1711" s="469"/>
      <c r="O1711" s="469"/>
      <c r="P1711" s="470"/>
      <c r="Q1711" s="471"/>
      <c r="R1711" s="471"/>
      <c r="S1711" s="116"/>
      <c r="T1711" s="116"/>
      <c r="U1711" s="116"/>
      <c r="V1711" s="110"/>
      <c r="W1711" s="110"/>
      <c r="X1711" s="110"/>
      <c r="Y1711" s="110"/>
      <c r="Z1711" s="110"/>
      <c r="AA1711" s="110"/>
      <c r="AB1711" s="110"/>
      <c r="AC1711" s="110"/>
      <c r="AD1711" s="110"/>
      <c r="AE1711" s="110"/>
      <c r="AF1711" s="110"/>
      <c r="AG1711" s="110"/>
    </row>
    <row r="1712">
      <c r="A1712" s="110"/>
      <c r="B1712" s="466"/>
      <c r="C1712" s="110"/>
      <c r="D1712" s="110"/>
      <c r="E1712" s="110"/>
      <c r="F1712" s="110"/>
      <c r="G1712" s="110"/>
      <c r="H1712" s="110"/>
      <c r="I1712" s="110"/>
      <c r="J1712" s="110"/>
      <c r="K1712" s="110"/>
      <c r="L1712" s="110"/>
      <c r="M1712" s="468"/>
      <c r="N1712" s="469"/>
      <c r="O1712" s="469"/>
      <c r="P1712" s="470"/>
      <c r="Q1712" s="471"/>
      <c r="R1712" s="471"/>
      <c r="S1712" s="116"/>
      <c r="T1712" s="116"/>
      <c r="U1712" s="116"/>
      <c r="V1712" s="110"/>
      <c r="W1712" s="110"/>
      <c r="X1712" s="110"/>
      <c r="Y1712" s="110"/>
      <c r="Z1712" s="110"/>
      <c r="AA1712" s="110"/>
      <c r="AB1712" s="110"/>
      <c r="AC1712" s="110"/>
      <c r="AD1712" s="110"/>
      <c r="AE1712" s="110"/>
      <c r="AF1712" s="110"/>
      <c r="AG1712" s="110"/>
    </row>
    <row r="1713">
      <c r="A1713" s="110"/>
      <c r="B1713" s="466"/>
      <c r="C1713" s="110"/>
      <c r="D1713" s="110"/>
      <c r="E1713" s="110"/>
      <c r="F1713" s="110"/>
      <c r="G1713" s="110"/>
      <c r="H1713" s="110"/>
      <c r="I1713" s="110"/>
      <c r="J1713" s="110"/>
      <c r="K1713" s="110"/>
      <c r="L1713" s="110"/>
      <c r="M1713" s="468"/>
      <c r="N1713" s="469"/>
      <c r="O1713" s="469"/>
      <c r="P1713" s="470"/>
      <c r="Q1713" s="471"/>
      <c r="R1713" s="471"/>
      <c r="S1713" s="116"/>
      <c r="T1713" s="116"/>
      <c r="U1713" s="116"/>
      <c r="V1713" s="110"/>
      <c r="W1713" s="110"/>
      <c r="X1713" s="110"/>
      <c r="Y1713" s="110"/>
      <c r="Z1713" s="110"/>
      <c r="AA1713" s="110"/>
      <c r="AB1713" s="110"/>
      <c r="AC1713" s="110"/>
      <c r="AD1713" s="110"/>
      <c r="AE1713" s="110"/>
      <c r="AF1713" s="110"/>
      <c r="AG1713" s="110"/>
    </row>
    <row r="1714">
      <c r="A1714" s="110"/>
      <c r="B1714" s="466"/>
      <c r="C1714" s="110"/>
      <c r="D1714" s="110"/>
      <c r="E1714" s="110"/>
      <c r="F1714" s="110"/>
      <c r="G1714" s="110"/>
      <c r="H1714" s="110"/>
      <c r="I1714" s="110"/>
      <c r="J1714" s="110"/>
      <c r="K1714" s="110"/>
      <c r="L1714" s="110"/>
      <c r="M1714" s="468"/>
      <c r="N1714" s="469"/>
      <c r="O1714" s="469"/>
      <c r="P1714" s="470"/>
      <c r="Q1714" s="471"/>
      <c r="R1714" s="471"/>
      <c r="S1714" s="116"/>
      <c r="T1714" s="116"/>
      <c r="U1714" s="116"/>
      <c r="V1714" s="110"/>
      <c r="W1714" s="110"/>
      <c r="X1714" s="110"/>
      <c r="Y1714" s="110"/>
      <c r="Z1714" s="110"/>
      <c r="AA1714" s="110"/>
      <c r="AB1714" s="110"/>
      <c r="AC1714" s="110"/>
      <c r="AD1714" s="110"/>
      <c r="AE1714" s="110"/>
      <c r="AF1714" s="110"/>
      <c r="AG1714" s="110"/>
    </row>
    <row r="1715">
      <c r="A1715" s="110"/>
      <c r="B1715" s="466"/>
      <c r="C1715" s="110"/>
      <c r="D1715" s="110"/>
      <c r="E1715" s="110"/>
      <c r="F1715" s="110"/>
      <c r="G1715" s="110"/>
      <c r="H1715" s="110"/>
      <c r="I1715" s="110"/>
      <c r="J1715" s="110"/>
      <c r="K1715" s="110"/>
      <c r="L1715" s="110"/>
      <c r="M1715" s="468"/>
      <c r="N1715" s="469"/>
      <c r="O1715" s="469"/>
      <c r="P1715" s="470"/>
      <c r="Q1715" s="471"/>
      <c r="R1715" s="471"/>
      <c r="S1715" s="116"/>
      <c r="T1715" s="116"/>
      <c r="U1715" s="116"/>
      <c r="V1715" s="110"/>
      <c r="W1715" s="110"/>
      <c r="X1715" s="110"/>
      <c r="Y1715" s="110"/>
      <c r="Z1715" s="110"/>
      <c r="AA1715" s="110"/>
      <c r="AB1715" s="110"/>
      <c r="AC1715" s="110"/>
      <c r="AD1715" s="110"/>
      <c r="AE1715" s="110"/>
      <c r="AF1715" s="110"/>
      <c r="AG1715" s="110"/>
    </row>
    <row r="1716">
      <c r="A1716" s="110"/>
      <c r="B1716" s="466"/>
      <c r="C1716" s="110"/>
      <c r="D1716" s="110"/>
      <c r="E1716" s="110"/>
      <c r="F1716" s="110"/>
      <c r="G1716" s="110"/>
      <c r="H1716" s="110"/>
      <c r="I1716" s="110"/>
      <c r="J1716" s="110"/>
      <c r="K1716" s="110"/>
      <c r="L1716" s="110"/>
      <c r="M1716" s="468"/>
      <c r="N1716" s="469"/>
      <c r="O1716" s="469"/>
      <c r="P1716" s="470"/>
      <c r="Q1716" s="471"/>
      <c r="R1716" s="471"/>
      <c r="S1716" s="116"/>
      <c r="T1716" s="116"/>
      <c r="U1716" s="116"/>
      <c r="V1716" s="110"/>
      <c r="W1716" s="110"/>
      <c r="X1716" s="110"/>
      <c r="Y1716" s="110"/>
      <c r="Z1716" s="110"/>
      <c r="AA1716" s="110"/>
      <c r="AB1716" s="110"/>
      <c r="AC1716" s="110"/>
      <c r="AD1716" s="110"/>
      <c r="AE1716" s="110"/>
      <c r="AF1716" s="110"/>
      <c r="AG1716" s="110"/>
    </row>
    <row r="1717">
      <c r="A1717" s="110"/>
      <c r="B1717" s="466"/>
      <c r="C1717" s="110"/>
      <c r="D1717" s="110"/>
      <c r="E1717" s="110"/>
      <c r="F1717" s="110"/>
      <c r="G1717" s="110"/>
      <c r="H1717" s="110"/>
      <c r="I1717" s="110"/>
      <c r="J1717" s="110"/>
      <c r="K1717" s="110"/>
      <c r="L1717" s="110"/>
      <c r="M1717" s="468"/>
      <c r="N1717" s="469"/>
      <c r="O1717" s="469"/>
      <c r="P1717" s="470"/>
      <c r="Q1717" s="471"/>
      <c r="R1717" s="471"/>
      <c r="S1717" s="116"/>
      <c r="T1717" s="116"/>
      <c r="U1717" s="116"/>
      <c r="V1717" s="110"/>
      <c r="W1717" s="110"/>
      <c r="X1717" s="110"/>
      <c r="Y1717" s="110"/>
      <c r="Z1717" s="110"/>
      <c r="AA1717" s="110"/>
      <c r="AB1717" s="110"/>
      <c r="AC1717" s="110"/>
      <c r="AD1717" s="110"/>
      <c r="AE1717" s="110"/>
      <c r="AF1717" s="110"/>
      <c r="AG1717" s="110"/>
    </row>
    <row r="1718">
      <c r="A1718" s="110"/>
      <c r="B1718" s="466"/>
      <c r="C1718" s="110"/>
      <c r="D1718" s="110"/>
      <c r="E1718" s="110"/>
      <c r="F1718" s="110"/>
      <c r="G1718" s="110"/>
      <c r="H1718" s="110"/>
      <c r="I1718" s="110"/>
      <c r="J1718" s="110"/>
      <c r="K1718" s="110"/>
      <c r="L1718" s="110"/>
      <c r="M1718" s="468"/>
      <c r="N1718" s="469"/>
      <c r="O1718" s="469"/>
      <c r="P1718" s="470"/>
      <c r="Q1718" s="471"/>
      <c r="R1718" s="471"/>
      <c r="S1718" s="116"/>
      <c r="T1718" s="116"/>
      <c r="U1718" s="116"/>
      <c r="V1718" s="110"/>
      <c r="W1718" s="110"/>
      <c r="X1718" s="110"/>
      <c r="Y1718" s="110"/>
      <c r="Z1718" s="110"/>
      <c r="AA1718" s="110"/>
      <c r="AB1718" s="110"/>
      <c r="AC1718" s="110"/>
      <c r="AD1718" s="110"/>
      <c r="AE1718" s="110"/>
      <c r="AF1718" s="110"/>
      <c r="AG1718" s="110"/>
    </row>
    <row r="1719">
      <c r="A1719" s="110"/>
      <c r="B1719" s="466"/>
      <c r="C1719" s="110"/>
      <c r="D1719" s="110"/>
      <c r="E1719" s="110"/>
      <c r="F1719" s="110"/>
      <c r="G1719" s="110"/>
      <c r="H1719" s="110"/>
      <c r="I1719" s="110"/>
      <c r="J1719" s="110"/>
      <c r="K1719" s="110"/>
      <c r="L1719" s="110"/>
      <c r="M1719" s="468"/>
      <c r="N1719" s="469"/>
      <c r="O1719" s="469"/>
      <c r="P1719" s="470"/>
      <c r="Q1719" s="471"/>
      <c r="R1719" s="471"/>
      <c r="S1719" s="116"/>
      <c r="T1719" s="116"/>
      <c r="U1719" s="116"/>
      <c r="V1719" s="110"/>
      <c r="W1719" s="110"/>
      <c r="X1719" s="110"/>
      <c r="Y1719" s="110"/>
      <c r="Z1719" s="110"/>
      <c r="AA1719" s="110"/>
      <c r="AB1719" s="110"/>
      <c r="AC1719" s="110"/>
      <c r="AD1719" s="110"/>
      <c r="AE1719" s="110"/>
      <c r="AF1719" s="110"/>
      <c r="AG1719" s="110"/>
    </row>
    <row r="1720">
      <c r="A1720" s="110"/>
      <c r="B1720" s="466"/>
      <c r="C1720" s="110"/>
      <c r="D1720" s="110"/>
      <c r="E1720" s="110"/>
      <c r="F1720" s="110"/>
      <c r="G1720" s="110"/>
      <c r="H1720" s="110"/>
      <c r="I1720" s="110"/>
      <c r="J1720" s="110"/>
      <c r="K1720" s="110"/>
      <c r="L1720" s="110"/>
      <c r="M1720" s="468"/>
      <c r="N1720" s="469"/>
      <c r="O1720" s="469"/>
      <c r="P1720" s="470"/>
      <c r="Q1720" s="471"/>
      <c r="R1720" s="471"/>
      <c r="S1720" s="116"/>
      <c r="T1720" s="116"/>
      <c r="U1720" s="116"/>
      <c r="V1720" s="110"/>
      <c r="W1720" s="110"/>
      <c r="X1720" s="110"/>
      <c r="Y1720" s="110"/>
      <c r="Z1720" s="110"/>
      <c r="AA1720" s="110"/>
      <c r="AB1720" s="110"/>
      <c r="AC1720" s="110"/>
      <c r="AD1720" s="110"/>
      <c r="AE1720" s="110"/>
      <c r="AF1720" s="110"/>
      <c r="AG1720" s="110"/>
    </row>
    <row r="1721">
      <c r="A1721" s="110"/>
      <c r="B1721" s="466"/>
      <c r="C1721" s="110"/>
      <c r="D1721" s="110"/>
      <c r="E1721" s="110"/>
      <c r="F1721" s="110"/>
      <c r="G1721" s="110"/>
      <c r="H1721" s="110"/>
      <c r="I1721" s="110"/>
      <c r="J1721" s="110"/>
      <c r="K1721" s="110"/>
      <c r="L1721" s="110"/>
      <c r="M1721" s="468"/>
      <c r="N1721" s="469"/>
      <c r="O1721" s="469"/>
      <c r="P1721" s="470"/>
      <c r="Q1721" s="471"/>
      <c r="R1721" s="471"/>
      <c r="S1721" s="116"/>
      <c r="T1721" s="116"/>
      <c r="U1721" s="116"/>
      <c r="V1721" s="110"/>
      <c r="W1721" s="110"/>
      <c r="X1721" s="110"/>
      <c r="Y1721" s="110"/>
      <c r="Z1721" s="110"/>
      <c r="AA1721" s="110"/>
      <c r="AB1721" s="110"/>
      <c r="AC1721" s="110"/>
      <c r="AD1721" s="110"/>
      <c r="AE1721" s="110"/>
      <c r="AF1721" s="110"/>
      <c r="AG1721" s="110"/>
    </row>
    <row r="1722">
      <c r="A1722" s="110"/>
      <c r="B1722" s="466"/>
      <c r="C1722" s="110"/>
      <c r="D1722" s="110"/>
      <c r="E1722" s="110"/>
      <c r="F1722" s="110"/>
      <c r="G1722" s="110"/>
      <c r="H1722" s="110"/>
      <c r="I1722" s="110"/>
      <c r="J1722" s="110"/>
      <c r="K1722" s="110"/>
      <c r="L1722" s="110"/>
      <c r="M1722" s="468"/>
      <c r="N1722" s="469"/>
      <c r="O1722" s="469"/>
      <c r="P1722" s="470"/>
      <c r="Q1722" s="471"/>
      <c r="R1722" s="471"/>
      <c r="S1722" s="116"/>
      <c r="T1722" s="116"/>
      <c r="U1722" s="116"/>
      <c r="V1722" s="110"/>
      <c r="W1722" s="110"/>
      <c r="X1722" s="110"/>
      <c r="Y1722" s="110"/>
      <c r="Z1722" s="110"/>
      <c r="AA1722" s="110"/>
      <c r="AB1722" s="110"/>
      <c r="AC1722" s="110"/>
      <c r="AD1722" s="110"/>
      <c r="AE1722" s="110"/>
      <c r="AF1722" s="110"/>
      <c r="AG1722" s="110"/>
    </row>
    <row r="1723">
      <c r="A1723" s="110"/>
      <c r="B1723" s="466"/>
      <c r="C1723" s="110"/>
      <c r="D1723" s="110"/>
      <c r="E1723" s="110"/>
      <c r="F1723" s="110"/>
      <c r="G1723" s="110"/>
      <c r="H1723" s="110"/>
      <c r="I1723" s="110"/>
      <c r="J1723" s="110"/>
      <c r="K1723" s="110"/>
      <c r="L1723" s="110"/>
      <c r="M1723" s="468"/>
      <c r="N1723" s="469"/>
      <c r="O1723" s="469"/>
      <c r="P1723" s="470"/>
      <c r="Q1723" s="471"/>
      <c r="R1723" s="471"/>
      <c r="S1723" s="116"/>
      <c r="T1723" s="116"/>
      <c r="U1723" s="116"/>
      <c r="V1723" s="110"/>
      <c r="W1723" s="110"/>
      <c r="X1723" s="110"/>
      <c r="Y1723" s="110"/>
      <c r="Z1723" s="110"/>
      <c r="AA1723" s="110"/>
      <c r="AB1723" s="110"/>
      <c r="AC1723" s="110"/>
      <c r="AD1723" s="110"/>
      <c r="AE1723" s="110"/>
      <c r="AF1723" s="110"/>
      <c r="AG1723" s="110"/>
    </row>
    <row r="1724">
      <c r="A1724" s="110"/>
      <c r="B1724" s="466"/>
      <c r="C1724" s="110"/>
      <c r="D1724" s="110"/>
      <c r="E1724" s="110"/>
      <c r="F1724" s="110"/>
      <c r="G1724" s="110"/>
      <c r="H1724" s="110"/>
      <c r="I1724" s="110"/>
      <c r="J1724" s="110"/>
      <c r="K1724" s="110"/>
      <c r="L1724" s="110"/>
      <c r="M1724" s="468"/>
      <c r="N1724" s="469"/>
      <c r="O1724" s="469"/>
      <c r="P1724" s="470"/>
      <c r="Q1724" s="471"/>
      <c r="R1724" s="471"/>
      <c r="S1724" s="116"/>
      <c r="T1724" s="116"/>
      <c r="U1724" s="116"/>
      <c r="V1724" s="110"/>
      <c r="W1724" s="110"/>
      <c r="X1724" s="110"/>
      <c r="Y1724" s="110"/>
      <c r="Z1724" s="110"/>
      <c r="AA1724" s="110"/>
      <c r="AB1724" s="110"/>
      <c r="AC1724" s="110"/>
      <c r="AD1724" s="110"/>
      <c r="AE1724" s="110"/>
      <c r="AF1724" s="110"/>
      <c r="AG1724" s="110"/>
    </row>
    <row r="1725">
      <c r="A1725" s="110"/>
      <c r="B1725" s="466"/>
      <c r="C1725" s="110"/>
      <c r="D1725" s="110"/>
      <c r="E1725" s="110"/>
      <c r="F1725" s="110"/>
      <c r="G1725" s="110"/>
      <c r="H1725" s="110"/>
      <c r="I1725" s="110"/>
      <c r="J1725" s="110"/>
      <c r="K1725" s="110"/>
      <c r="L1725" s="110"/>
      <c r="M1725" s="468"/>
      <c r="N1725" s="469"/>
      <c r="O1725" s="469"/>
      <c r="P1725" s="470"/>
      <c r="Q1725" s="471"/>
      <c r="R1725" s="471"/>
      <c r="S1725" s="116"/>
      <c r="T1725" s="116"/>
      <c r="U1725" s="116"/>
      <c r="V1725" s="110"/>
      <c r="W1725" s="110"/>
      <c r="X1725" s="110"/>
      <c r="Y1725" s="110"/>
      <c r="Z1725" s="110"/>
      <c r="AA1725" s="110"/>
      <c r="AB1725" s="110"/>
      <c r="AC1725" s="110"/>
      <c r="AD1725" s="110"/>
      <c r="AE1725" s="110"/>
      <c r="AF1725" s="110"/>
      <c r="AG1725" s="110"/>
    </row>
    <row r="1726">
      <c r="A1726" s="110"/>
      <c r="B1726" s="466"/>
      <c r="C1726" s="110"/>
      <c r="D1726" s="110"/>
      <c r="E1726" s="110"/>
      <c r="F1726" s="110"/>
      <c r="G1726" s="110"/>
      <c r="H1726" s="110"/>
      <c r="I1726" s="110"/>
      <c r="J1726" s="110"/>
      <c r="K1726" s="110"/>
      <c r="L1726" s="110"/>
      <c r="M1726" s="468"/>
      <c r="N1726" s="469"/>
      <c r="O1726" s="469"/>
      <c r="P1726" s="470"/>
      <c r="Q1726" s="471"/>
      <c r="R1726" s="471"/>
      <c r="S1726" s="116"/>
      <c r="T1726" s="116"/>
      <c r="U1726" s="116"/>
      <c r="V1726" s="110"/>
      <c r="W1726" s="110"/>
      <c r="X1726" s="110"/>
      <c r="Y1726" s="110"/>
      <c r="Z1726" s="110"/>
      <c r="AA1726" s="110"/>
      <c r="AB1726" s="110"/>
      <c r="AC1726" s="110"/>
      <c r="AD1726" s="110"/>
      <c r="AE1726" s="110"/>
      <c r="AF1726" s="110"/>
      <c r="AG1726" s="110"/>
    </row>
    <row r="1727">
      <c r="A1727" s="110"/>
      <c r="B1727" s="466"/>
      <c r="C1727" s="110"/>
      <c r="D1727" s="110"/>
      <c r="E1727" s="110"/>
      <c r="F1727" s="110"/>
      <c r="G1727" s="110"/>
      <c r="H1727" s="110"/>
      <c r="I1727" s="110"/>
      <c r="J1727" s="110"/>
      <c r="K1727" s="110"/>
      <c r="L1727" s="110"/>
      <c r="M1727" s="468"/>
      <c r="N1727" s="469"/>
      <c r="O1727" s="469"/>
      <c r="P1727" s="470"/>
      <c r="Q1727" s="471"/>
      <c r="R1727" s="471"/>
      <c r="S1727" s="116"/>
      <c r="T1727" s="116"/>
      <c r="U1727" s="116"/>
      <c r="V1727" s="110"/>
      <c r="W1727" s="110"/>
      <c r="X1727" s="110"/>
      <c r="Y1727" s="110"/>
      <c r="Z1727" s="110"/>
      <c r="AA1727" s="110"/>
      <c r="AB1727" s="110"/>
      <c r="AC1727" s="110"/>
      <c r="AD1727" s="110"/>
      <c r="AE1727" s="110"/>
      <c r="AF1727" s="110"/>
      <c r="AG1727" s="110"/>
    </row>
    <row r="1728">
      <c r="A1728" s="110"/>
      <c r="B1728" s="466"/>
      <c r="C1728" s="110"/>
      <c r="D1728" s="110"/>
      <c r="E1728" s="110"/>
      <c r="F1728" s="110"/>
      <c r="G1728" s="110"/>
      <c r="H1728" s="110"/>
      <c r="I1728" s="110"/>
      <c r="J1728" s="110"/>
      <c r="K1728" s="110"/>
      <c r="L1728" s="110"/>
      <c r="M1728" s="468"/>
      <c r="N1728" s="469"/>
      <c r="O1728" s="469"/>
      <c r="P1728" s="470"/>
      <c r="Q1728" s="471"/>
      <c r="R1728" s="471"/>
      <c r="S1728" s="116"/>
      <c r="T1728" s="116"/>
      <c r="U1728" s="116"/>
      <c r="V1728" s="110"/>
      <c r="W1728" s="110"/>
      <c r="X1728" s="110"/>
      <c r="Y1728" s="110"/>
      <c r="Z1728" s="110"/>
      <c r="AA1728" s="110"/>
      <c r="AB1728" s="110"/>
      <c r="AC1728" s="110"/>
      <c r="AD1728" s="110"/>
      <c r="AE1728" s="110"/>
      <c r="AF1728" s="110"/>
      <c r="AG1728" s="110"/>
    </row>
    <row r="1729">
      <c r="A1729" s="110"/>
      <c r="B1729" s="466"/>
      <c r="C1729" s="110"/>
      <c r="D1729" s="110"/>
      <c r="E1729" s="110"/>
      <c r="F1729" s="110"/>
      <c r="G1729" s="110"/>
      <c r="H1729" s="110"/>
      <c r="I1729" s="110"/>
      <c r="J1729" s="110"/>
      <c r="K1729" s="110"/>
      <c r="L1729" s="110"/>
      <c r="M1729" s="468"/>
      <c r="N1729" s="469"/>
      <c r="O1729" s="469"/>
      <c r="P1729" s="470"/>
      <c r="Q1729" s="471"/>
      <c r="R1729" s="471"/>
      <c r="S1729" s="116"/>
      <c r="T1729" s="116"/>
      <c r="U1729" s="116"/>
      <c r="V1729" s="110"/>
      <c r="W1729" s="110"/>
      <c r="X1729" s="110"/>
      <c r="Y1729" s="110"/>
      <c r="Z1729" s="110"/>
      <c r="AA1729" s="110"/>
      <c r="AB1729" s="110"/>
      <c r="AC1729" s="110"/>
      <c r="AD1729" s="110"/>
      <c r="AE1729" s="110"/>
      <c r="AF1729" s="110"/>
      <c r="AG1729" s="110"/>
    </row>
    <row r="1730">
      <c r="A1730" s="110"/>
      <c r="B1730" s="466"/>
      <c r="C1730" s="110"/>
      <c r="D1730" s="110"/>
      <c r="E1730" s="110"/>
      <c r="F1730" s="110"/>
      <c r="G1730" s="110"/>
      <c r="H1730" s="110"/>
      <c r="I1730" s="110"/>
      <c r="J1730" s="110"/>
      <c r="K1730" s="110"/>
      <c r="L1730" s="110"/>
      <c r="M1730" s="468"/>
      <c r="N1730" s="469"/>
      <c r="O1730" s="469"/>
      <c r="P1730" s="470"/>
      <c r="Q1730" s="471"/>
      <c r="R1730" s="471"/>
      <c r="S1730" s="116"/>
      <c r="T1730" s="116"/>
      <c r="U1730" s="116"/>
      <c r="V1730" s="110"/>
      <c r="W1730" s="110"/>
      <c r="X1730" s="110"/>
      <c r="Y1730" s="110"/>
      <c r="Z1730" s="110"/>
      <c r="AA1730" s="110"/>
      <c r="AB1730" s="110"/>
      <c r="AC1730" s="110"/>
      <c r="AD1730" s="110"/>
      <c r="AE1730" s="110"/>
      <c r="AF1730" s="110"/>
      <c r="AG1730" s="110"/>
    </row>
    <row r="1731">
      <c r="A1731" s="110"/>
      <c r="B1731" s="466"/>
      <c r="C1731" s="110"/>
      <c r="D1731" s="110"/>
      <c r="E1731" s="110"/>
      <c r="F1731" s="110"/>
      <c r="G1731" s="110"/>
      <c r="H1731" s="110"/>
      <c r="I1731" s="110"/>
      <c r="J1731" s="110"/>
      <c r="K1731" s="110"/>
      <c r="L1731" s="110"/>
      <c r="M1731" s="468"/>
      <c r="N1731" s="469"/>
      <c r="O1731" s="469"/>
      <c r="P1731" s="470"/>
      <c r="Q1731" s="471"/>
      <c r="R1731" s="471"/>
      <c r="S1731" s="116"/>
      <c r="T1731" s="116"/>
      <c r="U1731" s="116"/>
      <c r="V1731" s="110"/>
      <c r="W1731" s="110"/>
      <c r="X1731" s="110"/>
      <c r="Y1731" s="110"/>
      <c r="Z1731" s="110"/>
      <c r="AA1731" s="110"/>
      <c r="AB1731" s="110"/>
      <c r="AC1731" s="110"/>
      <c r="AD1731" s="110"/>
      <c r="AE1731" s="110"/>
      <c r="AF1731" s="110"/>
      <c r="AG1731" s="110"/>
    </row>
    <row r="1732">
      <c r="A1732" s="110"/>
      <c r="B1732" s="466"/>
      <c r="C1732" s="110"/>
      <c r="D1732" s="110"/>
      <c r="E1732" s="110"/>
      <c r="F1732" s="110"/>
      <c r="G1732" s="110"/>
      <c r="H1732" s="110"/>
      <c r="I1732" s="110"/>
      <c r="J1732" s="110"/>
      <c r="K1732" s="110"/>
      <c r="L1732" s="110"/>
      <c r="M1732" s="468"/>
      <c r="N1732" s="469"/>
      <c r="O1732" s="469"/>
      <c r="P1732" s="470"/>
      <c r="Q1732" s="471"/>
      <c r="R1732" s="471"/>
      <c r="S1732" s="116"/>
      <c r="T1732" s="116"/>
      <c r="U1732" s="116"/>
      <c r="V1732" s="110"/>
      <c r="W1732" s="110"/>
      <c r="X1732" s="110"/>
      <c r="Y1732" s="110"/>
      <c r="Z1732" s="110"/>
      <c r="AA1732" s="110"/>
      <c r="AB1732" s="110"/>
      <c r="AC1732" s="110"/>
      <c r="AD1732" s="110"/>
      <c r="AE1732" s="110"/>
      <c r="AF1732" s="110"/>
      <c r="AG1732" s="110"/>
    </row>
    <row r="1733">
      <c r="A1733" s="110"/>
      <c r="B1733" s="466"/>
      <c r="C1733" s="110"/>
      <c r="D1733" s="110"/>
      <c r="E1733" s="110"/>
      <c r="F1733" s="110"/>
      <c r="G1733" s="110"/>
      <c r="H1733" s="110"/>
      <c r="I1733" s="110"/>
      <c r="J1733" s="110"/>
      <c r="K1733" s="110"/>
      <c r="L1733" s="110"/>
      <c r="M1733" s="468"/>
      <c r="N1733" s="469"/>
      <c r="O1733" s="469"/>
      <c r="P1733" s="470"/>
      <c r="Q1733" s="471"/>
      <c r="R1733" s="471"/>
      <c r="S1733" s="116"/>
      <c r="T1733" s="116"/>
      <c r="U1733" s="116"/>
      <c r="V1733" s="110"/>
      <c r="W1733" s="110"/>
      <c r="X1733" s="110"/>
      <c r="Y1733" s="110"/>
      <c r="Z1733" s="110"/>
      <c r="AA1733" s="110"/>
      <c r="AB1733" s="110"/>
      <c r="AC1733" s="110"/>
      <c r="AD1733" s="110"/>
      <c r="AE1733" s="110"/>
      <c r="AF1733" s="110"/>
      <c r="AG1733" s="110"/>
    </row>
    <row r="1734">
      <c r="A1734" s="110"/>
      <c r="B1734" s="466"/>
      <c r="C1734" s="110"/>
      <c r="D1734" s="110"/>
      <c r="E1734" s="110"/>
      <c r="F1734" s="110"/>
      <c r="G1734" s="110"/>
      <c r="H1734" s="110"/>
      <c r="I1734" s="110"/>
      <c r="J1734" s="110"/>
      <c r="K1734" s="110"/>
      <c r="L1734" s="110"/>
      <c r="M1734" s="468"/>
      <c r="N1734" s="469"/>
      <c r="O1734" s="469"/>
      <c r="P1734" s="470"/>
      <c r="Q1734" s="471"/>
      <c r="R1734" s="471"/>
      <c r="S1734" s="116"/>
      <c r="T1734" s="116"/>
      <c r="U1734" s="116"/>
      <c r="V1734" s="110"/>
      <c r="W1734" s="110"/>
      <c r="X1734" s="110"/>
      <c r="Y1734" s="110"/>
      <c r="Z1734" s="110"/>
      <c r="AA1734" s="110"/>
      <c r="AB1734" s="110"/>
      <c r="AC1734" s="110"/>
      <c r="AD1734" s="110"/>
      <c r="AE1734" s="110"/>
      <c r="AF1734" s="110"/>
      <c r="AG1734" s="110"/>
    </row>
    <row r="1735">
      <c r="A1735" s="110"/>
      <c r="B1735" s="466"/>
      <c r="C1735" s="110"/>
      <c r="D1735" s="110"/>
      <c r="E1735" s="110"/>
      <c r="F1735" s="110"/>
      <c r="G1735" s="110"/>
      <c r="H1735" s="110"/>
      <c r="I1735" s="110"/>
      <c r="J1735" s="110"/>
      <c r="K1735" s="110"/>
      <c r="L1735" s="110"/>
      <c r="M1735" s="468"/>
      <c r="N1735" s="469"/>
      <c r="O1735" s="469"/>
      <c r="P1735" s="470"/>
      <c r="Q1735" s="471"/>
      <c r="R1735" s="471"/>
      <c r="S1735" s="116"/>
      <c r="T1735" s="116"/>
      <c r="U1735" s="116"/>
      <c r="V1735" s="110"/>
      <c r="W1735" s="110"/>
      <c r="X1735" s="110"/>
      <c r="Y1735" s="110"/>
      <c r="Z1735" s="110"/>
      <c r="AA1735" s="110"/>
      <c r="AB1735" s="110"/>
      <c r="AC1735" s="110"/>
      <c r="AD1735" s="110"/>
      <c r="AE1735" s="110"/>
      <c r="AF1735" s="110"/>
      <c r="AG1735" s="110"/>
    </row>
    <row r="1736">
      <c r="A1736" s="110"/>
      <c r="B1736" s="466"/>
      <c r="C1736" s="110"/>
      <c r="D1736" s="110"/>
      <c r="E1736" s="110"/>
      <c r="F1736" s="110"/>
      <c r="G1736" s="110"/>
      <c r="H1736" s="110"/>
      <c r="I1736" s="110"/>
      <c r="J1736" s="110"/>
      <c r="K1736" s="110"/>
      <c r="L1736" s="110"/>
      <c r="M1736" s="468"/>
      <c r="N1736" s="469"/>
      <c r="O1736" s="469"/>
      <c r="P1736" s="470"/>
      <c r="Q1736" s="471"/>
      <c r="R1736" s="471"/>
      <c r="S1736" s="116"/>
      <c r="T1736" s="116"/>
      <c r="U1736" s="116"/>
      <c r="V1736" s="110"/>
      <c r="W1736" s="110"/>
      <c r="X1736" s="110"/>
      <c r="Y1736" s="110"/>
      <c r="Z1736" s="110"/>
      <c r="AA1736" s="110"/>
      <c r="AB1736" s="110"/>
      <c r="AC1736" s="110"/>
      <c r="AD1736" s="110"/>
      <c r="AE1736" s="110"/>
      <c r="AF1736" s="110"/>
      <c r="AG1736" s="110"/>
    </row>
    <row r="1737">
      <c r="A1737" s="110"/>
      <c r="B1737" s="466"/>
      <c r="C1737" s="110"/>
      <c r="D1737" s="110"/>
      <c r="E1737" s="110"/>
      <c r="F1737" s="110"/>
      <c r="G1737" s="110"/>
      <c r="H1737" s="110"/>
      <c r="I1737" s="110"/>
      <c r="J1737" s="110"/>
      <c r="K1737" s="110"/>
      <c r="L1737" s="110"/>
      <c r="M1737" s="468"/>
      <c r="N1737" s="469"/>
      <c r="O1737" s="469"/>
      <c r="P1737" s="470"/>
      <c r="Q1737" s="471"/>
      <c r="R1737" s="471"/>
      <c r="S1737" s="116"/>
      <c r="T1737" s="116"/>
      <c r="U1737" s="116"/>
      <c r="V1737" s="110"/>
      <c r="W1737" s="110"/>
      <c r="X1737" s="110"/>
      <c r="Y1737" s="110"/>
      <c r="Z1737" s="110"/>
      <c r="AA1737" s="110"/>
      <c r="AB1737" s="110"/>
      <c r="AC1737" s="110"/>
      <c r="AD1737" s="110"/>
      <c r="AE1737" s="110"/>
      <c r="AF1737" s="110"/>
      <c r="AG1737" s="110"/>
    </row>
    <row r="1738">
      <c r="A1738" s="110"/>
      <c r="B1738" s="466"/>
      <c r="C1738" s="110"/>
      <c r="D1738" s="110"/>
      <c r="E1738" s="110"/>
      <c r="F1738" s="110"/>
      <c r="G1738" s="110"/>
      <c r="H1738" s="110"/>
      <c r="I1738" s="110"/>
      <c r="J1738" s="110"/>
      <c r="K1738" s="110"/>
      <c r="L1738" s="110"/>
      <c r="M1738" s="468"/>
      <c r="N1738" s="469"/>
      <c r="O1738" s="469"/>
      <c r="P1738" s="470"/>
      <c r="Q1738" s="471"/>
      <c r="R1738" s="471"/>
      <c r="S1738" s="116"/>
      <c r="T1738" s="116"/>
      <c r="U1738" s="116"/>
      <c r="V1738" s="110"/>
      <c r="W1738" s="110"/>
      <c r="X1738" s="110"/>
      <c r="Y1738" s="110"/>
      <c r="Z1738" s="110"/>
      <c r="AA1738" s="110"/>
      <c r="AB1738" s="110"/>
      <c r="AC1738" s="110"/>
      <c r="AD1738" s="110"/>
      <c r="AE1738" s="110"/>
      <c r="AF1738" s="110"/>
      <c r="AG1738" s="110"/>
    </row>
    <row r="1739">
      <c r="A1739" s="110"/>
      <c r="B1739" s="466"/>
      <c r="C1739" s="110"/>
      <c r="D1739" s="110"/>
      <c r="E1739" s="110"/>
      <c r="F1739" s="110"/>
      <c r="G1739" s="110"/>
      <c r="H1739" s="110"/>
      <c r="I1739" s="110"/>
      <c r="J1739" s="110"/>
      <c r="K1739" s="110"/>
      <c r="L1739" s="110"/>
      <c r="M1739" s="468"/>
      <c r="N1739" s="469"/>
      <c r="O1739" s="469"/>
      <c r="P1739" s="470"/>
      <c r="Q1739" s="471"/>
      <c r="R1739" s="471"/>
      <c r="S1739" s="116"/>
      <c r="T1739" s="116"/>
      <c r="U1739" s="116"/>
      <c r="V1739" s="110"/>
      <c r="W1739" s="110"/>
      <c r="X1739" s="110"/>
      <c r="Y1739" s="110"/>
      <c r="Z1739" s="110"/>
      <c r="AA1739" s="110"/>
      <c r="AB1739" s="110"/>
      <c r="AC1739" s="110"/>
      <c r="AD1739" s="110"/>
      <c r="AE1739" s="110"/>
      <c r="AF1739" s="110"/>
      <c r="AG1739" s="110"/>
    </row>
    <row r="1740">
      <c r="A1740" s="110"/>
      <c r="B1740" s="466"/>
      <c r="C1740" s="110"/>
      <c r="D1740" s="110"/>
      <c r="E1740" s="110"/>
      <c r="F1740" s="110"/>
      <c r="G1740" s="110"/>
      <c r="H1740" s="110"/>
      <c r="I1740" s="110"/>
      <c r="J1740" s="110"/>
      <c r="K1740" s="110"/>
      <c r="L1740" s="110"/>
      <c r="M1740" s="468"/>
      <c r="N1740" s="469"/>
      <c r="O1740" s="469"/>
      <c r="P1740" s="470"/>
      <c r="Q1740" s="471"/>
      <c r="R1740" s="471"/>
      <c r="S1740" s="116"/>
      <c r="T1740" s="116"/>
      <c r="U1740" s="116"/>
      <c r="V1740" s="110"/>
      <c r="W1740" s="110"/>
      <c r="X1740" s="110"/>
      <c r="Y1740" s="110"/>
      <c r="Z1740" s="110"/>
      <c r="AA1740" s="110"/>
      <c r="AB1740" s="110"/>
      <c r="AC1740" s="110"/>
      <c r="AD1740" s="110"/>
      <c r="AE1740" s="110"/>
      <c r="AF1740" s="110"/>
      <c r="AG1740" s="110"/>
    </row>
    <row r="1741">
      <c r="A1741" s="110"/>
      <c r="B1741" s="466"/>
      <c r="C1741" s="110"/>
      <c r="D1741" s="110"/>
      <c r="E1741" s="110"/>
      <c r="F1741" s="110"/>
      <c r="G1741" s="110"/>
      <c r="H1741" s="110"/>
      <c r="I1741" s="110"/>
      <c r="J1741" s="110"/>
      <c r="K1741" s="110"/>
      <c r="L1741" s="110"/>
      <c r="M1741" s="468"/>
      <c r="N1741" s="469"/>
      <c r="O1741" s="469"/>
      <c r="P1741" s="470"/>
      <c r="Q1741" s="471"/>
      <c r="R1741" s="471"/>
      <c r="S1741" s="116"/>
      <c r="T1741" s="116"/>
      <c r="U1741" s="116"/>
      <c r="V1741" s="110"/>
      <c r="W1741" s="110"/>
      <c r="X1741" s="110"/>
      <c r="Y1741" s="110"/>
      <c r="Z1741" s="110"/>
      <c r="AA1741" s="110"/>
      <c r="AB1741" s="110"/>
      <c r="AC1741" s="110"/>
      <c r="AD1741" s="110"/>
      <c r="AE1741" s="110"/>
      <c r="AF1741" s="110"/>
      <c r="AG1741" s="110"/>
    </row>
    <row r="1742">
      <c r="A1742" s="110"/>
      <c r="B1742" s="466"/>
      <c r="C1742" s="110"/>
      <c r="D1742" s="110"/>
      <c r="E1742" s="110"/>
      <c r="F1742" s="110"/>
      <c r="G1742" s="110"/>
      <c r="H1742" s="110"/>
      <c r="I1742" s="110"/>
      <c r="J1742" s="110"/>
      <c r="K1742" s="110"/>
      <c r="L1742" s="110"/>
      <c r="M1742" s="468"/>
      <c r="N1742" s="469"/>
      <c r="O1742" s="469"/>
      <c r="P1742" s="470"/>
      <c r="Q1742" s="471"/>
      <c r="R1742" s="471"/>
      <c r="S1742" s="116"/>
      <c r="T1742" s="116"/>
      <c r="U1742" s="116"/>
      <c r="V1742" s="110"/>
      <c r="W1742" s="110"/>
      <c r="X1742" s="110"/>
      <c r="Y1742" s="110"/>
      <c r="Z1742" s="110"/>
      <c r="AA1742" s="110"/>
      <c r="AB1742" s="110"/>
      <c r="AC1742" s="110"/>
      <c r="AD1742" s="110"/>
      <c r="AE1742" s="110"/>
      <c r="AF1742" s="110"/>
      <c r="AG1742" s="110"/>
    </row>
    <row r="1743">
      <c r="A1743" s="110"/>
      <c r="B1743" s="466"/>
      <c r="C1743" s="110"/>
      <c r="D1743" s="110"/>
      <c r="E1743" s="110"/>
      <c r="F1743" s="110"/>
      <c r="G1743" s="110"/>
      <c r="H1743" s="110"/>
      <c r="I1743" s="110"/>
      <c r="J1743" s="110"/>
      <c r="K1743" s="110"/>
      <c r="L1743" s="110"/>
      <c r="M1743" s="468"/>
      <c r="N1743" s="469"/>
      <c r="O1743" s="469"/>
      <c r="P1743" s="470"/>
      <c r="Q1743" s="471"/>
      <c r="R1743" s="471"/>
      <c r="S1743" s="116"/>
      <c r="T1743" s="116"/>
      <c r="U1743" s="116"/>
      <c r="V1743" s="110"/>
      <c r="W1743" s="110"/>
      <c r="X1743" s="110"/>
      <c r="Y1743" s="110"/>
      <c r="Z1743" s="110"/>
      <c r="AA1743" s="110"/>
      <c r="AB1743" s="110"/>
      <c r="AC1743" s="110"/>
      <c r="AD1743" s="110"/>
      <c r="AE1743" s="110"/>
      <c r="AF1743" s="110"/>
      <c r="AG1743" s="110"/>
    </row>
    <row r="1744">
      <c r="A1744" s="110"/>
      <c r="B1744" s="466"/>
      <c r="C1744" s="110"/>
      <c r="D1744" s="110"/>
      <c r="E1744" s="110"/>
      <c r="F1744" s="110"/>
      <c r="G1744" s="110"/>
      <c r="H1744" s="110"/>
      <c r="I1744" s="110"/>
      <c r="J1744" s="110"/>
      <c r="K1744" s="110"/>
      <c r="L1744" s="110"/>
      <c r="M1744" s="468"/>
      <c r="N1744" s="469"/>
      <c r="O1744" s="469"/>
      <c r="P1744" s="470"/>
      <c r="Q1744" s="471"/>
      <c r="R1744" s="471"/>
      <c r="S1744" s="116"/>
      <c r="T1744" s="116"/>
      <c r="U1744" s="116"/>
      <c r="V1744" s="110"/>
      <c r="W1744" s="110"/>
      <c r="X1744" s="110"/>
      <c r="Y1744" s="110"/>
      <c r="Z1744" s="110"/>
      <c r="AA1744" s="110"/>
      <c r="AB1744" s="110"/>
      <c r="AC1744" s="110"/>
      <c r="AD1744" s="110"/>
      <c r="AE1744" s="110"/>
      <c r="AF1744" s="110"/>
      <c r="AG1744" s="110"/>
    </row>
    <row r="1745">
      <c r="A1745" s="110"/>
      <c r="B1745" s="466"/>
      <c r="C1745" s="110"/>
      <c r="D1745" s="110"/>
      <c r="E1745" s="110"/>
      <c r="F1745" s="110"/>
      <c r="G1745" s="110"/>
      <c r="H1745" s="110"/>
      <c r="I1745" s="110"/>
      <c r="J1745" s="110"/>
      <c r="K1745" s="110"/>
      <c r="L1745" s="110"/>
      <c r="M1745" s="468"/>
      <c r="N1745" s="469"/>
      <c r="O1745" s="469"/>
      <c r="P1745" s="470"/>
      <c r="Q1745" s="471"/>
      <c r="R1745" s="471"/>
      <c r="S1745" s="116"/>
      <c r="T1745" s="116"/>
      <c r="U1745" s="116"/>
      <c r="V1745" s="110"/>
      <c r="W1745" s="110"/>
      <c r="X1745" s="110"/>
      <c r="Y1745" s="110"/>
      <c r="Z1745" s="110"/>
      <c r="AA1745" s="110"/>
      <c r="AB1745" s="110"/>
      <c r="AC1745" s="110"/>
      <c r="AD1745" s="110"/>
      <c r="AE1745" s="110"/>
      <c r="AF1745" s="110"/>
      <c r="AG1745" s="110"/>
    </row>
    <row r="1746">
      <c r="A1746" s="110"/>
      <c r="B1746" s="466"/>
      <c r="C1746" s="110"/>
      <c r="D1746" s="110"/>
      <c r="E1746" s="110"/>
      <c r="F1746" s="110"/>
      <c r="G1746" s="110"/>
      <c r="H1746" s="110"/>
      <c r="I1746" s="110"/>
      <c r="J1746" s="110"/>
      <c r="K1746" s="110"/>
      <c r="L1746" s="110"/>
      <c r="M1746" s="468"/>
      <c r="N1746" s="469"/>
      <c r="O1746" s="469"/>
      <c r="P1746" s="470"/>
      <c r="Q1746" s="471"/>
      <c r="R1746" s="471"/>
      <c r="S1746" s="116"/>
      <c r="T1746" s="116"/>
      <c r="U1746" s="116"/>
      <c r="V1746" s="110"/>
      <c r="W1746" s="110"/>
      <c r="X1746" s="110"/>
      <c r="Y1746" s="110"/>
      <c r="Z1746" s="110"/>
      <c r="AA1746" s="110"/>
      <c r="AB1746" s="110"/>
      <c r="AC1746" s="110"/>
      <c r="AD1746" s="110"/>
      <c r="AE1746" s="110"/>
      <c r="AF1746" s="110"/>
      <c r="AG1746" s="110"/>
    </row>
    <row r="1747">
      <c r="A1747" s="110"/>
      <c r="B1747" s="466"/>
      <c r="C1747" s="110"/>
      <c r="D1747" s="110"/>
      <c r="E1747" s="110"/>
      <c r="F1747" s="110"/>
      <c r="G1747" s="110"/>
      <c r="H1747" s="110"/>
      <c r="I1747" s="110"/>
      <c r="J1747" s="110"/>
      <c r="K1747" s="110"/>
      <c r="L1747" s="110"/>
      <c r="M1747" s="468"/>
      <c r="N1747" s="469"/>
      <c r="O1747" s="469"/>
      <c r="P1747" s="470"/>
      <c r="Q1747" s="471"/>
      <c r="R1747" s="471"/>
      <c r="S1747" s="116"/>
      <c r="T1747" s="116"/>
      <c r="U1747" s="116"/>
      <c r="V1747" s="110"/>
      <c r="W1747" s="110"/>
      <c r="X1747" s="110"/>
      <c r="Y1747" s="110"/>
      <c r="Z1747" s="110"/>
      <c r="AA1747" s="110"/>
      <c r="AB1747" s="110"/>
      <c r="AC1747" s="110"/>
      <c r="AD1747" s="110"/>
      <c r="AE1747" s="110"/>
      <c r="AF1747" s="110"/>
      <c r="AG1747" s="110"/>
    </row>
    <row r="1748">
      <c r="A1748" s="110"/>
      <c r="B1748" s="466"/>
      <c r="C1748" s="110"/>
      <c r="D1748" s="110"/>
      <c r="E1748" s="110"/>
      <c r="F1748" s="110"/>
      <c r="G1748" s="110"/>
      <c r="H1748" s="110"/>
      <c r="I1748" s="110"/>
      <c r="J1748" s="110"/>
      <c r="K1748" s="110"/>
      <c r="L1748" s="110"/>
      <c r="M1748" s="468"/>
      <c r="N1748" s="469"/>
      <c r="O1748" s="469"/>
      <c r="P1748" s="470"/>
      <c r="Q1748" s="471"/>
      <c r="R1748" s="471"/>
      <c r="S1748" s="116"/>
      <c r="T1748" s="116"/>
      <c r="U1748" s="116"/>
      <c r="V1748" s="110"/>
      <c r="W1748" s="110"/>
      <c r="X1748" s="110"/>
      <c r="Y1748" s="110"/>
      <c r="Z1748" s="110"/>
      <c r="AA1748" s="110"/>
      <c r="AB1748" s="110"/>
      <c r="AC1748" s="110"/>
      <c r="AD1748" s="110"/>
      <c r="AE1748" s="110"/>
      <c r="AF1748" s="110"/>
      <c r="AG1748" s="110"/>
    </row>
    <row r="1749">
      <c r="A1749" s="110"/>
      <c r="B1749" s="466"/>
      <c r="C1749" s="110"/>
      <c r="D1749" s="110"/>
      <c r="E1749" s="110"/>
      <c r="F1749" s="110"/>
      <c r="G1749" s="110"/>
      <c r="H1749" s="110"/>
      <c r="I1749" s="110"/>
      <c r="J1749" s="110"/>
      <c r="K1749" s="110"/>
      <c r="L1749" s="110"/>
      <c r="M1749" s="468"/>
      <c r="N1749" s="469"/>
      <c r="O1749" s="469"/>
      <c r="P1749" s="470"/>
      <c r="Q1749" s="471"/>
      <c r="R1749" s="471"/>
      <c r="S1749" s="116"/>
      <c r="T1749" s="116"/>
      <c r="U1749" s="116"/>
      <c r="V1749" s="110"/>
      <c r="W1749" s="110"/>
      <c r="X1749" s="110"/>
      <c r="Y1749" s="110"/>
      <c r="Z1749" s="110"/>
      <c r="AA1749" s="110"/>
      <c r="AB1749" s="110"/>
      <c r="AC1749" s="110"/>
      <c r="AD1749" s="110"/>
      <c r="AE1749" s="110"/>
      <c r="AF1749" s="110"/>
      <c r="AG1749" s="110"/>
    </row>
    <row r="1750">
      <c r="A1750" s="110"/>
      <c r="B1750" s="466"/>
      <c r="C1750" s="110"/>
      <c r="D1750" s="110"/>
      <c r="E1750" s="110"/>
      <c r="F1750" s="110"/>
      <c r="G1750" s="110"/>
      <c r="H1750" s="110"/>
      <c r="I1750" s="110"/>
      <c r="J1750" s="110"/>
      <c r="K1750" s="110"/>
      <c r="L1750" s="110"/>
      <c r="M1750" s="468"/>
      <c r="N1750" s="469"/>
      <c r="O1750" s="469"/>
      <c r="P1750" s="470"/>
      <c r="Q1750" s="471"/>
      <c r="R1750" s="471"/>
      <c r="S1750" s="116"/>
      <c r="T1750" s="116"/>
      <c r="U1750" s="116"/>
      <c r="V1750" s="110"/>
      <c r="W1750" s="110"/>
      <c r="X1750" s="110"/>
      <c r="Y1750" s="110"/>
      <c r="Z1750" s="110"/>
      <c r="AA1750" s="110"/>
      <c r="AB1750" s="110"/>
      <c r="AC1750" s="110"/>
      <c r="AD1750" s="110"/>
      <c r="AE1750" s="110"/>
      <c r="AF1750" s="110"/>
      <c r="AG1750" s="110"/>
    </row>
    <row r="1751">
      <c r="A1751" s="110"/>
      <c r="B1751" s="466"/>
      <c r="C1751" s="110"/>
      <c r="D1751" s="110"/>
      <c r="E1751" s="110"/>
      <c r="F1751" s="110"/>
      <c r="G1751" s="110"/>
      <c r="H1751" s="110"/>
      <c r="I1751" s="110"/>
      <c r="J1751" s="110"/>
      <c r="K1751" s="110"/>
      <c r="L1751" s="110"/>
      <c r="M1751" s="468"/>
      <c r="N1751" s="469"/>
      <c r="O1751" s="469"/>
      <c r="P1751" s="470"/>
      <c r="Q1751" s="471"/>
      <c r="R1751" s="471"/>
      <c r="S1751" s="116"/>
      <c r="T1751" s="116"/>
      <c r="U1751" s="116"/>
      <c r="V1751" s="110"/>
      <c r="W1751" s="110"/>
      <c r="X1751" s="110"/>
      <c r="Y1751" s="110"/>
      <c r="Z1751" s="110"/>
      <c r="AA1751" s="110"/>
      <c r="AB1751" s="110"/>
      <c r="AC1751" s="110"/>
      <c r="AD1751" s="110"/>
      <c r="AE1751" s="110"/>
      <c r="AF1751" s="110"/>
      <c r="AG1751" s="110"/>
    </row>
    <row r="1752">
      <c r="A1752" s="110"/>
      <c r="B1752" s="466"/>
      <c r="C1752" s="110"/>
      <c r="D1752" s="110"/>
      <c r="E1752" s="110"/>
      <c r="F1752" s="110"/>
      <c r="G1752" s="110"/>
      <c r="H1752" s="110"/>
      <c r="I1752" s="110"/>
      <c r="J1752" s="110"/>
      <c r="K1752" s="110"/>
      <c r="L1752" s="110"/>
      <c r="M1752" s="468"/>
      <c r="N1752" s="469"/>
      <c r="O1752" s="469"/>
      <c r="P1752" s="470"/>
      <c r="Q1752" s="471"/>
      <c r="R1752" s="471"/>
      <c r="S1752" s="116"/>
      <c r="T1752" s="116"/>
      <c r="U1752" s="116"/>
      <c r="V1752" s="110"/>
      <c r="W1752" s="110"/>
      <c r="X1752" s="110"/>
      <c r="Y1752" s="110"/>
      <c r="Z1752" s="110"/>
      <c r="AA1752" s="110"/>
      <c r="AB1752" s="110"/>
      <c r="AC1752" s="110"/>
      <c r="AD1752" s="110"/>
      <c r="AE1752" s="110"/>
      <c r="AF1752" s="110"/>
      <c r="AG1752" s="110"/>
    </row>
    <row r="1753">
      <c r="A1753" s="110"/>
      <c r="B1753" s="466"/>
      <c r="C1753" s="110"/>
      <c r="D1753" s="110"/>
      <c r="E1753" s="110"/>
      <c r="F1753" s="110"/>
      <c r="G1753" s="110"/>
      <c r="H1753" s="110"/>
      <c r="I1753" s="110"/>
      <c r="J1753" s="110"/>
      <c r="K1753" s="110"/>
      <c r="L1753" s="110"/>
      <c r="M1753" s="468"/>
      <c r="N1753" s="469"/>
      <c r="O1753" s="469"/>
      <c r="P1753" s="470"/>
      <c r="Q1753" s="471"/>
      <c r="R1753" s="471"/>
      <c r="S1753" s="116"/>
      <c r="T1753" s="116"/>
      <c r="U1753" s="116"/>
      <c r="V1753" s="110"/>
      <c r="W1753" s="110"/>
      <c r="X1753" s="110"/>
      <c r="Y1753" s="110"/>
      <c r="Z1753" s="110"/>
      <c r="AA1753" s="110"/>
      <c r="AB1753" s="110"/>
      <c r="AC1753" s="110"/>
      <c r="AD1753" s="110"/>
      <c r="AE1753" s="110"/>
      <c r="AF1753" s="110"/>
      <c r="AG1753" s="110"/>
    </row>
    <row r="1754">
      <c r="A1754" s="110"/>
      <c r="B1754" s="466"/>
      <c r="C1754" s="110"/>
      <c r="D1754" s="110"/>
      <c r="E1754" s="110"/>
      <c r="F1754" s="110"/>
      <c r="G1754" s="110"/>
      <c r="H1754" s="110"/>
      <c r="I1754" s="110"/>
      <c r="J1754" s="110"/>
      <c r="K1754" s="110"/>
      <c r="L1754" s="110"/>
      <c r="M1754" s="468"/>
      <c r="N1754" s="469"/>
      <c r="O1754" s="469"/>
      <c r="P1754" s="470"/>
      <c r="Q1754" s="471"/>
      <c r="R1754" s="471"/>
      <c r="S1754" s="116"/>
      <c r="T1754" s="116"/>
      <c r="U1754" s="116"/>
      <c r="V1754" s="110"/>
      <c r="W1754" s="110"/>
      <c r="X1754" s="110"/>
      <c r="Y1754" s="110"/>
      <c r="Z1754" s="110"/>
      <c r="AA1754" s="110"/>
      <c r="AB1754" s="110"/>
      <c r="AC1754" s="110"/>
      <c r="AD1754" s="110"/>
      <c r="AE1754" s="110"/>
      <c r="AF1754" s="110"/>
      <c r="AG1754" s="110"/>
    </row>
    <row r="1755">
      <c r="A1755" s="110"/>
      <c r="B1755" s="466"/>
      <c r="C1755" s="110"/>
      <c r="D1755" s="110"/>
      <c r="E1755" s="110"/>
      <c r="F1755" s="110"/>
      <c r="G1755" s="110"/>
      <c r="H1755" s="110"/>
      <c r="I1755" s="110"/>
      <c r="J1755" s="110"/>
      <c r="K1755" s="110"/>
      <c r="L1755" s="110"/>
      <c r="M1755" s="468"/>
      <c r="N1755" s="469"/>
      <c r="O1755" s="469"/>
      <c r="P1755" s="470"/>
      <c r="Q1755" s="471"/>
      <c r="R1755" s="471"/>
      <c r="S1755" s="116"/>
      <c r="T1755" s="116"/>
      <c r="U1755" s="116"/>
      <c r="V1755" s="110"/>
      <c r="W1755" s="110"/>
      <c r="X1755" s="110"/>
      <c r="Y1755" s="110"/>
      <c r="Z1755" s="110"/>
      <c r="AA1755" s="110"/>
      <c r="AB1755" s="110"/>
      <c r="AC1755" s="110"/>
      <c r="AD1755" s="110"/>
      <c r="AE1755" s="110"/>
      <c r="AF1755" s="110"/>
      <c r="AG1755" s="110"/>
    </row>
    <row r="1756">
      <c r="A1756" s="110"/>
      <c r="B1756" s="466"/>
      <c r="C1756" s="110"/>
      <c r="D1756" s="110"/>
      <c r="E1756" s="110"/>
      <c r="F1756" s="110"/>
      <c r="G1756" s="110"/>
      <c r="H1756" s="110"/>
      <c r="I1756" s="110"/>
      <c r="J1756" s="110"/>
      <c r="K1756" s="110"/>
      <c r="L1756" s="110"/>
      <c r="M1756" s="468"/>
      <c r="N1756" s="469"/>
      <c r="O1756" s="469"/>
      <c r="P1756" s="470"/>
      <c r="Q1756" s="471"/>
      <c r="R1756" s="471"/>
      <c r="S1756" s="116"/>
      <c r="T1756" s="116"/>
      <c r="U1756" s="116"/>
      <c r="V1756" s="110"/>
      <c r="W1756" s="110"/>
      <c r="X1756" s="110"/>
      <c r="Y1756" s="110"/>
      <c r="Z1756" s="110"/>
      <c r="AA1756" s="110"/>
      <c r="AB1756" s="110"/>
      <c r="AC1756" s="110"/>
      <c r="AD1756" s="110"/>
      <c r="AE1756" s="110"/>
      <c r="AF1756" s="110"/>
      <c r="AG1756" s="110"/>
    </row>
    <row r="1757">
      <c r="A1757" s="110"/>
      <c r="B1757" s="466"/>
      <c r="C1757" s="110"/>
      <c r="D1757" s="110"/>
      <c r="E1757" s="110"/>
      <c r="F1757" s="110"/>
      <c r="G1757" s="110"/>
      <c r="H1757" s="110"/>
      <c r="I1757" s="110"/>
      <c r="J1757" s="110"/>
      <c r="K1757" s="110"/>
      <c r="L1757" s="110"/>
      <c r="M1757" s="468"/>
      <c r="N1757" s="469"/>
      <c r="O1757" s="469"/>
      <c r="P1757" s="470"/>
      <c r="Q1757" s="471"/>
      <c r="R1757" s="471"/>
      <c r="S1757" s="116"/>
      <c r="T1757" s="116"/>
      <c r="U1757" s="116"/>
      <c r="V1757" s="110"/>
      <c r="W1757" s="110"/>
      <c r="X1757" s="110"/>
      <c r="Y1757" s="110"/>
      <c r="Z1757" s="110"/>
      <c r="AA1757" s="110"/>
      <c r="AB1757" s="110"/>
      <c r="AC1757" s="110"/>
      <c r="AD1757" s="110"/>
      <c r="AE1757" s="110"/>
      <c r="AF1757" s="110"/>
      <c r="AG1757" s="110"/>
    </row>
    <row r="1758">
      <c r="A1758" s="110"/>
      <c r="B1758" s="466"/>
      <c r="C1758" s="110"/>
      <c r="D1758" s="110"/>
      <c r="E1758" s="110"/>
      <c r="F1758" s="110"/>
      <c r="G1758" s="110"/>
      <c r="H1758" s="110"/>
      <c r="I1758" s="110"/>
      <c r="J1758" s="110"/>
      <c r="K1758" s="110"/>
      <c r="L1758" s="110"/>
      <c r="M1758" s="468"/>
      <c r="N1758" s="469"/>
      <c r="O1758" s="469"/>
      <c r="P1758" s="470"/>
      <c r="Q1758" s="471"/>
      <c r="R1758" s="471"/>
      <c r="S1758" s="116"/>
      <c r="T1758" s="116"/>
      <c r="U1758" s="116"/>
      <c r="V1758" s="110"/>
      <c r="W1758" s="110"/>
      <c r="X1758" s="110"/>
      <c r="Y1758" s="110"/>
      <c r="Z1758" s="110"/>
      <c r="AA1758" s="110"/>
      <c r="AB1758" s="110"/>
      <c r="AC1758" s="110"/>
      <c r="AD1758" s="110"/>
      <c r="AE1758" s="110"/>
      <c r="AF1758" s="110"/>
      <c r="AG1758" s="110"/>
    </row>
    <row r="1759">
      <c r="A1759" s="110"/>
      <c r="B1759" s="466"/>
      <c r="C1759" s="110"/>
      <c r="D1759" s="110"/>
      <c r="E1759" s="110"/>
      <c r="F1759" s="110"/>
      <c r="G1759" s="110"/>
      <c r="H1759" s="110"/>
      <c r="I1759" s="110"/>
      <c r="J1759" s="110"/>
      <c r="K1759" s="110"/>
      <c r="L1759" s="110"/>
      <c r="M1759" s="468"/>
      <c r="N1759" s="469"/>
      <c r="O1759" s="469"/>
      <c r="P1759" s="470"/>
      <c r="Q1759" s="471"/>
      <c r="R1759" s="471"/>
      <c r="S1759" s="116"/>
      <c r="T1759" s="116"/>
      <c r="U1759" s="116"/>
      <c r="V1759" s="110"/>
      <c r="W1759" s="110"/>
      <c r="X1759" s="110"/>
      <c r="Y1759" s="110"/>
      <c r="Z1759" s="110"/>
      <c r="AA1759" s="110"/>
      <c r="AB1759" s="110"/>
      <c r="AC1759" s="110"/>
      <c r="AD1759" s="110"/>
      <c r="AE1759" s="110"/>
      <c r="AF1759" s="110"/>
      <c r="AG1759" s="110"/>
    </row>
    <row r="1760">
      <c r="A1760" s="110"/>
      <c r="B1760" s="466"/>
      <c r="C1760" s="110"/>
      <c r="D1760" s="110"/>
      <c r="E1760" s="110"/>
      <c r="F1760" s="110"/>
      <c r="G1760" s="110"/>
      <c r="H1760" s="110"/>
      <c r="I1760" s="110"/>
      <c r="J1760" s="110"/>
      <c r="K1760" s="110"/>
      <c r="L1760" s="110"/>
      <c r="M1760" s="468"/>
      <c r="N1760" s="469"/>
      <c r="O1760" s="469"/>
      <c r="P1760" s="470"/>
      <c r="Q1760" s="471"/>
      <c r="R1760" s="471"/>
      <c r="S1760" s="116"/>
      <c r="T1760" s="116"/>
      <c r="U1760" s="116"/>
      <c r="V1760" s="110"/>
      <c r="W1760" s="110"/>
      <c r="X1760" s="110"/>
      <c r="Y1760" s="110"/>
      <c r="Z1760" s="110"/>
      <c r="AA1760" s="110"/>
      <c r="AB1760" s="110"/>
      <c r="AC1760" s="110"/>
      <c r="AD1760" s="110"/>
      <c r="AE1760" s="110"/>
      <c r="AF1760" s="110"/>
      <c r="AG1760" s="110"/>
    </row>
    <row r="1761">
      <c r="A1761" s="110"/>
      <c r="B1761" s="466"/>
      <c r="C1761" s="110"/>
      <c r="D1761" s="110"/>
      <c r="E1761" s="110"/>
      <c r="F1761" s="110"/>
      <c r="G1761" s="110"/>
      <c r="H1761" s="110"/>
      <c r="I1761" s="110"/>
      <c r="J1761" s="110"/>
      <c r="K1761" s="110"/>
      <c r="L1761" s="110"/>
      <c r="M1761" s="468"/>
      <c r="N1761" s="469"/>
      <c r="O1761" s="469"/>
      <c r="P1761" s="470"/>
      <c r="Q1761" s="471"/>
      <c r="R1761" s="471"/>
      <c r="S1761" s="116"/>
      <c r="T1761" s="116"/>
      <c r="U1761" s="116"/>
      <c r="V1761" s="110"/>
      <c r="W1761" s="110"/>
      <c r="X1761" s="110"/>
      <c r="Y1761" s="110"/>
      <c r="Z1761" s="110"/>
      <c r="AA1761" s="110"/>
      <c r="AB1761" s="110"/>
      <c r="AC1761" s="110"/>
      <c r="AD1761" s="110"/>
      <c r="AE1761" s="110"/>
      <c r="AF1761" s="110"/>
      <c r="AG1761" s="110"/>
    </row>
    <row r="1762">
      <c r="A1762" s="110"/>
      <c r="B1762" s="466"/>
      <c r="C1762" s="110"/>
      <c r="D1762" s="110"/>
      <c r="E1762" s="110"/>
      <c r="F1762" s="110"/>
      <c r="G1762" s="110"/>
      <c r="H1762" s="110"/>
      <c r="I1762" s="110"/>
      <c r="J1762" s="110"/>
      <c r="K1762" s="110"/>
      <c r="L1762" s="110"/>
      <c r="M1762" s="468"/>
      <c r="N1762" s="469"/>
      <c r="O1762" s="469"/>
      <c r="P1762" s="470"/>
      <c r="Q1762" s="471"/>
      <c r="R1762" s="471"/>
      <c r="S1762" s="116"/>
      <c r="T1762" s="116"/>
      <c r="U1762" s="116"/>
      <c r="V1762" s="110"/>
      <c r="W1762" s="110"/>
      <c r="X1762" s="110"/>
      <c r="Y1762" s="110"/>
      <c r="Z1762" s="110"/>
      <c r="AA1762" s="110"/>
      <c r="AB1762" s="110"/>
      <c r="AC1762" s="110"/>
      <c r="AD1762" s="110"/>
      <c r="AE1762" s="110"/>
      <c r="AF1762" s="110"/>
      <c r="AG1762" s="110"/>
    </row>
    <row r="1763">
      <c r="A1763" s="110"/>
      <c r="B1763" s="466"/>
      <c r="C1763" s="110"/>
      <c r="D1763" s="110"/>
      <c r="E1763" s="110"/>
      <c r="F1763" s="110"/>
      <c r="G1763" s="110"/>
      <c r="H1763" s="110"/>
      <c r="I1763" s="110"/>
      <c r="J1763" s="110"/>
      <c r="K1763" s="110"/>
      <c r="L1763" s="110"/>
      <c r="M1763" s="468"/>
      <c r="N1763" s="469"/>
      <c r="O1763" s="469"/>
      <c r="P1763" s="470"/>
      <c r="Q1763" s="471"/>
      <c r="R1763" s="471"/>
      <c r="S1763" s="116"/>
      <c r="T1763" s="116"/>
      <c r="U1763" s="116"/>
      <c r="V1763" s="110"/>
      <c r="W1763" s="110"/>
      <c r="X1763" s="110"/>
      <c r="Y1763" s="110"/>
      <c r="Z1763" s="110"/>
      <c r="AA1763" s="110"/>
      <c r="AB1763" s="110"/>
      <c r="AC1763" s="110"/>
      <c r="AD1763" s="110"/>
      <c r="AE1763" s="110"/>
      <c r="AF1763" s="110"/>
      <c r="AG1763" s="110"/>
    </row>
    <row r="1764">
      <c r="A1764" s="110"/>
      <c r="B1764" s="466"/>
      <c r="C1764" s="110"/>
      <c r="D1764" s="110"/>
      <c r="E1764" s="110"/>
      <c r="F1764" s="110"/>
      <c r="G1764" s="110"/>
      <c r="H1764" s="110"/>
      <c r="I1764" s="110"/>
      <c r="J1764" s="110"/>
      <c r="K1764" s="110"/>
      <c r="L1764" s="110"/>
      <c r="M1764" s="468"/>
      <c r="N1764" s="469"/>
      <c r="O1764" s="469"/>
      <c r="P1764" s="470"/>
      <c r="Q1764" s="471"/>
      <c r="R1764" s="471"/>
      <c r="S1764" s="116"/>
      <c r="T1764" s="116"/>
      <c r="U1764" s="116"/>
      <c r="V1764" s="110"/>
      <c r="W1764" s="110"/>
      <c r="X1764" s="110"/>
      <c r="Y1764" s="110"/>
      <c r="Z1764" s="110"/>
      <c r="AA1764" s="110"/>
      <c r="AB1764" s="110"/>
      <c r="AC1764" s="110"/>
      <c r="AD1764" s="110"/>
      <c r="AE1764" s="110"/>
      <c r="AF1764" s="110"/>
      <c r="AG1764" s="110"/>
    </row>
    <row r="1765">
      <c r="A1765" s="110"/>
      <c r="B1765" s="466"/>
      <c r="C1765" s="110"/>
      <c r="D1765" s="110"/>
      <c r="E1765" s="110"/>
      <c r="F1765" s="110"/>
      <c r="G1765" s="110"/>
      <c r="H1765" s="110"/>
      <c r="I1765" s="110"/>
      <c r="J1765" s="110"/>
      <c r="K1765" s="110"/>
      <c r="L1765" s="110"/>
      <c r="M1765" s="468"/>
      <c r="N1765" s="469"/>
      <c r="O1765" s="469"/>
      <c r="P1765" s="470"/>
      <c r="Q1765" s="471"/>
      <c r="R1765" s="471"/>
      <c r="S1765" s="116"/>
      <c r="T1765" s="116"/>
      <c r="U1765" s="116"/>
      <c r="V1765" s="110"/>
      <c r="W1765" s="110"/>
      <c r="X1765" s="110"/>
      <c r="Y1765" s="110"/>
      <c r="Z1765" s="110"/>
      <c r="AA1765" s="110"/>
      <c r="AB1765" s="110"/>
      <c r="AC1765" s="110"/>
      <c r="AD1765" s="110"/>
      <c r="AE1765" s="110"/>
      <c r="AF1765" s="110"/>
      <c r="AG1765" s="110"/>
    </row>
    <row r="1766">
      <c r="A1766" s="110"/>
      <c r="B1766" s="466"/>
      <c r="C1766" s="110"/>
      <c r="D1766" s="110"/>
      <c r="E1766" s="110"/>
      <c r="F1766" s="110"/>
      <c r="G1766" s="110"/>
      <c r="H1766" s="110"/>
      <c r="I1766" s="110"/>
      <c r="J1766" s="110"/>
      <c r="K1766" s="110"/>
      <c r="L1766" s="110"/>
      <c r="M1766" s="468"/>
      <c r="N1766" s="469"/>
      <c r="O1766" s="469"/>
      <c r="P1766" s="470"/>
      <c r="Q1766" s="471"/>
      <c r="R1766" s="471"/>
      <c r="S1766" s="116"/>
      <c r="T1766" s="116"/>
      <c r="U1766" s="116"/>
      <c r="V1766" s="110"/>
      <c r="W1766" s="110"/>
      <c r="X1766" s="110"/>
      <c r="Y1766" s="110"/>
      <c r="Z1766" s="110"/>
      <c r="AA1766" s="110"/>
      <c r="AB1766" s="110"/>
      <c r="AC1766" s="110"/>
      <c r="AD1766" s="110"/>
      <c r="AE1766" s="110"/>
      <c r="AF1766" s="110"/>
      <c r="AG1766" s="110"/>
    </row>
    <row r="1767">
      <c r="A1767" s="110"/>
      <c r="B1767" s="466"/>
      <c r="C1767" s="110"/>
      <c r="D1767" s="110"/>
      <c r="E1767" s="110"/>
      <c r="F1767" s="110"/>
      <c r="G1767" s="110"/>
      <c r="H1767" s="110"/>
      <c r="I1767" s="110"/>
      <c r="J1767" s="110"/>
      <c r="K1767" s="110"/>
      <c r="L1767" s="110"/>
      <c r="M1767" s="468"/>
      <c r="N1767" s="469"/>
      <c r="O1767" s="469"/>
      <c r="P1767" s="470"/>
      <c r="Q1767" s="471"/>
      <c r="R1767" s="471"/>
      <c r="S1767" s="116"/>
      <c r="T1767" s="116"/>
      <c r="U1767" s="116"/>
      <c r="V1767" s="110"/>
      <c r="W1767" s="110"/>
      <c r="X1767" s="110"/>
      <c r="Y1767" s="110"/>
      <c r="Z1767" s="110"/>
      <c r="AA1767" s="110"/>
      <c r="AB1767" s="110"/>
      <c r="AC1767" s="110"/>
      <c r="AD1767" s="110"/>
      <c r="AE1767" s="110"/>
      <c r="AF1767" s="110"/>
      <c r="AG1767" s="110"/>
    </row>
    <row r="1768">
      <c r="A1768" s="110"/>
      <c r="B1768" s="466"/>
      <c r="C1768" s="110"/>
      <c r="D1768" s="110"/>
      <c r="E1768" s="110"/>
      <c r="F1768" s="110"/>
      <c r="G1768" s="110"/>
      <c r="H1768" s="110"/>
      <c r="I1768" s="110"/>
      <c r="J1768" s="110"/>
      <c r="K1768" s="110"/>
      <c r="L1768" s="110"/>
      <c r="M1768" s="468"/>
      <c r="N1768" s="469"/>
      <c r="O1768" s="469"/>
      <c r="P1768" s="470"/>
      <c r="Q1768" s="471"/>
      <c r="R1768" s="471"/>
      <c r="S1768" s="116"/>
      <c r="T1768" s="116"/>
      <c r="U1768" s="116"/>
      <c r="V1768" s="110"/>
      <c r="W1768" s="110"/>
      <c r="X1768" s="110"/>
      <c r="Y1768" s="110"/>
      <c r="Z1768" s="110"/>
      <c r="AA1768" s="110"/>
      <c r="AB1768" s="110"/>
      <c r="AC1768" s="110"/>
      <c r="AD1768" s="110"/>
      <c r="AE1768" s="110"/>
      <c r="AF1768" s="110"/>
      <c r="AG1768" s="110"/>
    </row>
    <row r="1769">
      <c r="A1769" s="110"/>
      <c r="B1769" s="466"/>
      <c r="C1769" s="110"/>
      <c r="D1769" s="110"/>
      <c r="E1769" s="110"/>
      <c r="F1769" s="110"/>
      <c r="G1769" s="110"/>
      <c r="H1769" s="110"/>
      <c r="I1769" s="110"/>
      <c r="J1769" s="110"/>
      <c r="K1769" s="110"/>
      <c r="L1769" s="110"/>
      <c r="M1769" s="468"/>
      <c r="N1769" s="469"/>
      <c r="O1769" s="469"/>
      <c r="P1769" s="470"/>
      <c r="Q1769" s="471"/>
      <c r="R1769" s="471"/>
      <c r="S1769" s="116"/>
      <c r="T1769" s="116"/>
      <c r="U1769" s="116"/>
      <c r="V1769" s="110"/>
      <c r="W1769" s="110"/>
      <c r="X1769" s="110"/>
      <c r="Y1769" s="110"/>
      <c r="Z1769" s="110"/>
      <c r="AA1769" s="110"/>
      <c r="AB1769" s="110"/>
      <c r="AC1769" s="110"/>
      <c r="AD1769" s="110"/>
      <c r="AE1769" s="110"/>
      <c r="AF1769" s="110"/>
      <c r="AG1769" s="110"/>
    </row>
    <row r="1770">
      <c r="A1770" s="110"/>
      <c r="B1770" s="466"/>
      <c r="C1770" s="110"/>
      <c r="D1770" s="110"/>
      <c r="E1770" s="110"/>
      <c r="F1770" s="110"/>
      <c r="G1770" s="110"/>
      <c r="H1770" s="110"/>
      <c r="I1770" s="110"/>
      <c r="J1770" s="110"/>
      <c r="K1770" s="110"/>
      <c r="L1770" s="110"/>
      <c r="M1770" s="468"/>
      <c r="N1770" s="469"/>
      <c r="O1770" s="469"/>
      <c r="P1770" s="470"/>
      <c r="Q1770" s="471"/>
      <c r="R1770" s="471"/>
      <c r="S1770" s="116"/>
      <c r="T1770" s="116"/>
      <c r="U1770" s="116"/>
      <c r="V1770" s="110"/>
      <c r="W1770" s="110"/>
      <c r="X1770" s="110"/>
      <c r="Y1770" s="110"/>
      <c r="Z1770" s="110"/>
      <c r="AA1770" s="110"/>
      <c r="AB1770" s="110"/>
      <c r="AC1770" s="110"/>
      <c r="AD1770" s="110"/>
      <c r="AE1770" s="110"/>
      <c r="AF1770" s="110"/>
      <c r="AG1770" s="110"/>
    </row>
    <row r="1771">
      <c r="A1771" s="110"/>
      <c r="B1771" s="466"/>
      <c r="C1771" s="110"/>
      <c r="D1771" s="110"/>
      <c r="E1771" s="110"/>
      <c r="F1771" s="110"/>
      <c r="G1771" s="110"/>
      <c r="H1771" s="110"/>
      <c r="I1771" s="110"/>
      <c r="J1771" s="110"/>
      <c r="K1771" s="110"/>
      <c r="L1771" s="110"/>
      <c r="M1771" s="468"/>
      <c r="N1771" s="469"/>
      <c r="O1771" s="469"/>
      <c r="P1771" s="470"/>
      <c r="Q1771" s="471"/>
      <c r="R1771" s="471"/>
      <c r="S1771" s="116"/>
      <c r="T1771" s="116"/>
      <c r="U1771" s="116"/>
      <c r="V1771" s="110"/>
      <c r="W1771" s="110"/>
      <c r="X1771" s="110"/>
      <c r="Y1771" s="110"/>
      <c r="Z1771" s="110"/>
      <c r="AA1771" s="110"/>
      <c r="AB1771" s="110"/>
      <c r="AC1771" s="110"/>
      <c r="AD1771" s="110"/>
      <c r="AE1771" s="110"/>
      <c r="AF1771" s="110"/>
      <c r="AG1771" s="110"/>
    </row>
    <row r="1772">
      <c r="A1772" s="110"/>
      <c r="B1772" s="466"/>
      <c r="C1772" s="110"/>
      <c r="D1772" s="110"/>
      <c r="E1772" s="110"/>
      <c r="F1772" s="110"/>
      <c r="G1772" s="110"/>
      <c r="H1772" s="110"/>
      <c r="I1772" s="110"/>
      <c r="J1772" s="110"/>
      <c r="K1772" s="110"/>
      <c r="L1772" s="110"/>
      <c r="M1772" s="468"/>
      <c r="N1772" s="469"/>
      <c r="O1772" s="469"/>
      <c r="P1772" s="470"/>
      <c r="Q1772" s="471"/>
      <c r="R1772" s="471"/>
      <c r="S1772" s="116"/>
      <c r="T1772" s="116"/>
      <c r="U1772" s="116"/>
      <c r="V1772" s="110"/>
      <c r="W1772" s="110"/>
      <c r="X1772" s="110"/>
      <c r="Y1772" s="110"/>
      <c r="Z1772" s="110"/>
      <c r="AA1772" s="110"/>
      <c r="AB1772" s="110"/>
      <c r="AC1772" s="110"/>
      <c r="AD1772" s="110"/>
      <c r="AE1772" s="110"/>
      <c r="AF1772" s="110"/>
      <c r="AG1772" s="110"/>
    </row>
    <row r="1773">
      <c r="A1773" s="110"/>
      <c r="B1773" s="466"/>
      <c r="C1773" s="110"/>
      <c r="D1773" s="110"/>
      <c r="E1773" s="110"/>
      <c r="F1773" s="110"/>
      <c r="G1773" s="110"/>
      <c r="H1773" s="110"/>
      <c r="I1773" s="110"/>
      <c r="J1773" s="110"/>
      <c r="K1773" s="110"/>
      <c r="L1773" s="110"/>
      <c r="M1773" s="468"/>
      <c r="N1773" s="469"/>
      <c r="O1773" s="469"/>
      <c r="P1773" s="470"/>
      <c r="Q1773" s="471"/>
      <c r="R1773" s="471"/>
      <c r="S1773" s="116"/>
      <c r="T1773" s="116"/>
      <c r="U1773" s="116"/>
      <c r="V1773" s="110"/>
      <c r="W1773" s="110"/>
      <c r="X1773" s="110"/>
      <c r="Y1773" s="110"/>
      <c r="Z1773" s="110"/>
      <c r="AA1773" s="110"/>
      <c r="AB1773" s="110"/>
      <c r="AC1773" s="110"/>
      <c r="AD1773" s="110"/>
      <c r="AE1773" s="110"/>
      <c r="AF1773" s="110"/>
      <c r="AG1773" s="110"/>
    </row>
    <row r="1774">
      <c r="A1774" s="110"/>
      <c r="B1774" s="466"/>
      <c r="C1774" s="110"/>
      <c r="D1774" s="110"/>
      <c r="E1774" s="110"/>
      <c r="F1774" s="110"/>
      <c r="G1774" s="110"/>
      <c r="H1774" s="110"/>
      <c r="I1774" s="110"/>
      <c r="J1774" s="110"/>
      <c r="K1774" s="110"/>
      <c r="L1774" s="110"/>
      <c r="M1774" s="468"/>
      <c r="N1774" s="469"/>
      <c r="O1774" s="469"/>
      <c r="P1774" s="470"/>
      <c r="Q1774" s="471"/>
      <c r="R1774" s="471"/>
      <c r="S1774" s="116"/>
      <c r="T1774" s="116"/>
      <c r="U1774" s="116"/>
      <c r="V1774" s="110"/>
      <c r="W1774" s="110"/>
      <c r="X1774" s="110"/>
      <c r="Y1774" s="110"/>
      <c r="Z1774" s="110"/>
      <c r="AA1774" s="110"/>
      <c r="AB1774" s="110"/>
      <c r="AC1774" s="110"/>
      <c r="AD1774" s="110"/>
      <c r="AE1774" s="110"/>
      <c r="AF1774" s="110"/>
      <c r="AG1774" s="110"/>
    </row>
    <row r="1775">
      <c r="A1775" s="110"/>
      <c r="B1775" s="466"/>
      <c r="C1775" s="110"/>
      <c r="D1775" s="110"/>
      <c r="E1775" s="110"/>
      <c r="F1775" s="110"/>
      <c r="G1775" s="110"/>
      <c r="H1775" s="110"/>
      <c r="I1775" s="110"/>
      <c r="J1775" s="110"/>
      <c r="K1775" s="110"/>
      <c r="L1775" s="110"/>
      <c r="M1775" s="468"/>
      <c r="N1775" s="469"/>
      <c r="O1775" s="469"/>
      <c r="P1775" s="470"/>
      <c r="Q1775" s="471"/>
      <c r="R1775" s="471"/>
      <c r="S1775" s="116"/>
      <c r="T1775" s="116"/>
      <c r="U1775" s="116"/>
      <c r="V1775" s="110"/>
      <c r="W1775" s="110"/>
      <c r="X1775" s="110"/>
      <c r="Y1775" s="110"/>
      <c r="Z1775" s="110"/>
      <c r="AA1775" s="110"/>
      <c r="AB1775" s="110"/>
      <c r="AC1775" s="110"/>
      <c r="AD1775" s="110"/>
      <c r="AE1775" s="110"/>
      <c r="AF1775" s="110"/>
      <c r="AG1775" s="110"/>
    </row>
    <row r="1776">
      <c r="A1776" s="110"/>
      <c r="B1776" s="466"/>
      <c r="C1776" s="110"/>
      <c r="D1776" s="110"/>
      <c r="E1776" s="110"/>
      <c r="F1776" s="110"/>
      <c r="G1776" s="110"/>
      <c r="H1776" s="110"/>
      <c r="I1776" s="110"/>
      <c r="J1776" s="110"/>
      <c r="K1776" s="110"/>
      <c r="L1776" s="110"/>
      <c r="M1776" s="468"/>
      <c r="N1776" s="469"/>
      <c r="O1776" s="469"/>
      <c r="P1776" s="470"/>
      <c r="Q1776" s="471"/>
      <c r="R1776" s="471"/>
      <c r="S1776" s="116"/>
      <c r="T1776" s="116"/>
      <c r="U1776" s="116"/>
      <c r="V1776" s="110"/>
      <c r="W1776" s="110"/>
      <c r="X1776" s="110"/>
      <c r="Y1776" s="110"/>
      <c r="Z1776" s="110"/>
      <c r="AA1776" s="110"/>
      <c r="AB1776" s="110"/>
      <c r="AC1776" s="110"/>
      <c r="AD1776" s="110"/>
      <c r="AE1776" s="110"/>
      <c r="AF1776" s="110"/>
      <c r="AG1776" s="110"/>
    </row>
    <row r="1777">
      <c r="A1777" s="110"/>
      <c r="B1777" s="466"/>
      <c r="C1777" s="110"/>
      <c r="D1777" s="110"/>
      <c r="E1777" s="110"/>
      <c r="F1777" s="110"/>
      <c r="G1777" s="110"/>
      <c r="H1777" s="110"/>
      <c r="I1777" s="110"/>
      <c r="J1777" s="110"/>
      <c r="K1777" s="110"/>
      <c r="L1777" s="110"/>
      <c r="M1777" s="468"/>
      <c r="N1777" s="469"/>
      <c r="O1777" s="469"/>
      <c r="P1777" s="470"/>
      <c r="Q1777" s="471"/>
      <c r="R1777" s="471"/>
      <c r="S1777" s="116"/>
      <c r="T1777" s="116"/>
      <c r="U1777" s="116"/>
      <c r="V1777" s="110"/>
      <c r="W1777" s="110"/>
      <c r="X1777" s="110"/>
      <c r="Y1777" s="110"/>
      <c r="Z1777" s="110"/>
      <c r="AA1777" s="110"/>
      <c r="AB1777" s="110"/>
      <c r="AC1777" s="110"/>
      <c r="AD1777" s="110"/>
      <c r="AE1777" s="110"/>
      <c r="AF1777" s="110"/>
      <c r="AG1777" s="110"/>
    </row>
    <row r="1778">
      <c r="A1778" s="110"/>
      <c r="B1778" s="466"/>
      <c r="C1778" s="110"/>
      <c r="D1778" s="110"/>
      <c r="E1778" s="110"/>
      <c r="F1778" s="110"/>
      <c r="G1778" s="110"/>
      <c r="H1778" s="110"/>
      <c r="I1778" s="110"/>
      <c r="J1778" s="110"/>
      <c r="K1778" s="110"/>
      <c r="L1778" s="110"/>
      <c r="M1778" s="468"/>
      <c r="N1778" s="469"/>
      <c r="O1778" s="469"/>
      <c r="P1778" s="470"/>
      <c r="Q1778" s="471"/>
      <c r="R1778" s="471"/>
      <c r="S1778" s="116"/>
      <c r="T1778" s="116"/>
      <c r="U1778" s="116"/>
      <c r="V1778" s="110"/>
      <c r="W1778" s="110"/>
      <c r="X1778" s="110"/>
      <c r="Y1778" s="110"/>
      <c r="Z1778" s="110"/>
      <c r="AA1778" s="110"/>
      <c r="AB1778" s="110"/>
      <c r="AC1778" s="110"/>
      <c r="AD1778" s="110"/>
      <c r="AE1778" s="110"/>
      <c r="AF1778" s="110"/>
      <c r="AG1778" s="110"/>
    </row>
    <row r="1779">
      <c r="A1779" s="110"/>
      <c r="B1779" s="466"/>
      <c r="C1779" s="110"/>
      <c r="D1779" s="110"/>
      <c r="E1779" s="110"/>
      <c r="F1779" s="110"/>
      <c r="G1779" s="110"/>
      <c r="H1779" s="110"/>
      <c r="I1779" s="110"/>
      <c r="J1779" s="110"/>
      <c r="K1779" s="110"/>
      <c r="L1779" s="110"/>
      <c r="M1779" s="468"/>
      <c r="N1779" s="469"/>
      <c r="O1779" s="469"/>
      <c r="P1779" s="470"/>
      <c r="Q1779" s="471"/>
      <c r="R1779" s="471"/>
      <c r="S1779" s="116"/>
      <c r="T1779" s="116"/>
      <c r="U1779" s="116"/>
      <c r="V1779" s="110"/>
      <c r="W1779" s="110"/>
      <c r="X1779" s="110"/>
      <c r="Y1779" s="110"/>
      <c r="Z1779" s="110"/>
      <c r="AA1779" s="110"/>
      <c r="AB1779" s="110"/>
      <c r="AC1779" s="110"/>
      <c r="AD1779" s="110"/>
      <c r="AE1779" s="110"/>
      <c r="AF1779" s="110"/>
      <c r="AG1779" s="110"/>
    </row>
    <row r="1780">
      <c r="A1780" s="110"/>
      <c r="B1780" s="466"/>
      <c r="C1780" s="110"/>
      <c r="D1780" s="110"/>
      <c r="E1780" s="110"/>
      <c r="F1780" s="110"/>
      <c r="G1780" s="110"/>
      <c r="H1780" s="110"/>
      <c r="I1780" s="110"/>
      <c r="J1780" s="110"/>
      <c r="K1780" s="110"/>
      <c r="L1780" s="110"/>
      <c r="M1780" s="468"/>
      <c r="N1780" s="469"/>
      <c r="O1780" s="469"/>
      <c r="P1780" s="470"/>
      <c r="Q1780" s="471"/>
      <c r="R1780" s="471"/>
      <c r="S1780" s="116"/>
      <c r="T1780" s="116"/>
      <c r="U1780" s="116"/>
      <c r="V1780" s="110"/>
      <c r="W1780" s="110"/>
      <c r="X1780" s="110"/>
      <c r="Y1780" s="110"/>
      <c r="Z1780" s="110"/>
      <c r="AA1780" s="110"/>
      <c r="AB1780" s="110"/>
      <c r="AC1780" s="110"/>
      <c r="AD1780" s="110"/>
      <c r="AE1780" s="110"/>
      <c r="AF1780" s="110"/>
      <c r="AG1780" s="110"/>
    </row>
    <row r="1781">
      <c r="A1781" s="110"/>
      <c r="B1781" s="466"/>
      <c r="C1781" s="110"/>
      <c r="D1781" s="110"/>
      <c r="E1781" s="110"/>
      <c r="F1781" s="110"/>
      <c r="G1781" s="110"/>
      <c r="H1781" s="110"/>
      <c r="I1781" s="110"/>
      <c r="J1781" s="110"/>
      <c r="K1781" s="110"/>
      <c r="L1781" s="110"/>
      <c r="M1781" s="468"/>
      <c r="N1781" s="469"/>
      <c r="O1781" s="469"/>
      <c r="P1781" s="470"/>
      <c r="Q1781" s="471"/>
      <c r="R1781" s="471"/>
      <c r="S1781" s="116"/>
      <c r="T1781" s="116"/>
      <c r="U1781" s="116"/>
      <c r="V1781" s="110"/>
      <c r="W1781" s="110"/>
      <c r="X1781" s="110"/>
      <c r="Y1781" s="110"/>
      <c r="Z1781" s="110"/>
      <c r="AA1781" s="110"/>
      <c r="AB1781" s="110"/>
      <c r="AC1781" s="110"/>
      <c r="AD1781" s="110"/>
      <c r="AE1781" s="110"/>
      <c r="AF1781" s="110"/>
      <c r="AG1781" s="110"/>
    </row>
    <row r="1782">
      <c r="A1782" s="110"/>
      <c r="B1782" s="466"/>
      <c r="C1782" s="110"/>
      <c r="D1782" s="110"/>
      <c r="E1782" s="110"/>
      <c r="F1782" s="110"/>
      <c r="G1782" s="110"/>
      <c r="H1782" s="110"/>
      <c r="I1782" s="110"/>
      <c r="J1782" s="110"/>
      <c r="K1782" s="110"/>
      <c r="L1782" s="110"/>
      <c r="M1782" s="468"/>
      <c r="N1782" s="469"/>
      <c r="O1782" s="469"/>
      <c r="P1782" s="470"/>
      <c r="Q1782" s="471"/>
      <c r="R1782" s="471"/>
      <c r="S1782" s="116"/>
      <c r="T1782" s="116"/>
      <c r="U1782" s="116"/>
      <c r="V1782" s="110"/>
      <c r="W1782" s="110"/>
      <c r="X1782" s="110"/>
      <c r="Y1782" s="110"/>
      <c r="Z1782" s="110"/>
      <c r="AA1782" s="110"/>
      <c r="AB1782" s="110"/>
      <c r="AC1782" s="110"/>
      <c r="AD1782" s="110"/>
      <c r="AE1782" s="110"/>
      <c r="AF1782" s="110"/>
      <c r="AG1782" s="110"/>
    </row>
    <row r="1783">
      <c r="A1783" s="110"/>
      <c r="B1783" s="466"/>
      <c r="C1783" s="110"/>
      <c r="D1783" s="110"/>
      <c r="E1783" s="110"/>
      <c r="F1783" s="110"/>
      <c r="G1783" s="110"/>
      <c r="H1783" s="110"/>
      <c r="I1783" s="110"/>
      <c r="J1783" s="110"/>
      <c r="K1783" s="110"/>
      <c r="L1783" s="110"/>
      <c r="M1783" s="468"/>
      <c r="N1783" s="469"/>
      <c r="O1783" s="469"/>
      <c r="P1783" s="470"/>
      <c r="Q1783" s="471"/>
      <c r="R1783" s="471"/>
      <c r="S1783" s="116"/>
      <c r="T1783" s="116"/>
      <c r="U1783" s="116"/>
      <c r="V1783" s="110"/>
      <c r="W1783" s="110"/>
      <c r="X1783" s="110"/>
      <c r="Y1783" s="110"/>
      <c r="Z1783" s="110"/>
      <c r="AA1783" s="110"/>
      <c r="AB1783" s="110"/>
      <c r="AC1783" s="110"/>
      <c r="AD1783" s="110"/>
      <c r="AE1783" s="110"/>
      <c r="AF1783" s="110"/>
      <c r="AG1783" s="110"/>
    </row>
    <row r="1784">
      <c r="A1784" s="110"/>
      <c r="B1784" s="466"/>
      <c r="C1784" s="110"/>
      <c r="D1784" s="110"/>
      <c r="E1784" s="110"/>
      <c r="F1784" s="110"/>
      <c r="G1784" s="110"/>
      <c r="H1784" s="110"/>
      <c r="I1784" s="110"/>
      <c r="J1784" s="110"/>
      <c r="K1784" s="110"/>
      <c r="L1784" s="110"/>
      <c r="M1784" s="468"/>
      <c r="N1784" s="469"/>
      <c r="O1784" s="469"/>
      <c r="P1784" s="470"/>
      <c r="Q1784" s="471"/>
      <c r="R1784" s="471"/>
      <c r="S1784" s="116"/>
      <c r="T1784" s="116"/>
      <c r="U1784" s="116"/>
      <c r="V1784" s="110"/>
      <c r="W1784" s="110"/>
      <c r="X1784" s="110"/>
      <c r="Y1784" s="110"/>
      <c r="Z1784" s="110"/>
      <c r="AA1784" s="110"/>
      <c r="AB1784" s="110"/>
      <c r="AC1784" s="110"/>
      <c r="AD1784" s="110"/>
      <c r="AE1784" s="110"/>
      <c r="AF1784" s="110"/>
      <c r="AG1784" s="110"/>
    </row>
    <row r="1785">
      <c r="A1785" s="110"/>
      <c r="B1785" s="466"/>
      <c r="C1785" s="110"/>
      <c r="D1785" s="110"/>
      <c r="E1785" s="110"/>
      <c r="F1785" s="110"/>
      <c r="G1785" s="110"/>
      <c r="H1785" s="110"/>
      <c r="I1785" s="110"/>
      <c r="J1785" s="110"/>
      <c r="K1785" s="110"/>
      <c r="L1785" s="110"/>
      <c r="M1785" s="468"/>
      <c r="N1785" s="469"/>
      <c r="O1785" s="469"/>
      <c r="P1785" s="470"/>
      <c r="Q1785" s="471"/>
      <c r="R1785" s="471"/>
      <c r="S1785" s="116"/>
      <c r="T1785" s="116"/>
      <c r="U1785" s="116"/>
      <c r="V1785" s="110"/>
      <c r="W1785" s="110"/>
      <c r="X1785" s="110"/>
      <c r="Y1785" s="110"/>
      <c r="Z1785" s="110"/>
      <c r="AA1785" s="110"/>
      <c r="AB1785" s="110"/>
      <c r="AC1785" s="110"/>
      <c r="AD1785" s="110"/>
      <c r="AE1785" s="110"/>
      <c r="AF1785" s="110"/>
      <c r="AG1785" s="110"/>
    </row>
    <row r="1786">
      <c r="A1786" s="110"/>
      <c r="B1786" s="466"/>
      <c r="C1786" s="110"/>
      <c r="D1786" s="110"/>
      <c r="E1786" s="110"/>
      <c r="F1786" s="110"/>
      <c r="G1786" s="110"/>
      <c r="H1786" s="110"/>
      <c r="I1786" s="110"/>
      <c r="J1786" s="110"/>
      <c r="K1786" s="110"/>
      <c r="L1786" s="110"/>
      <c r="M1786" s="468"/>
      <c r="N1786" s="469"/>
      <c r="O1786" s="469"/>
      <c r="P1786" s="470"/>
      <c r="Q1786" s="471"/>
      <c r="R1786" s="471"/>
      <c r="S1786" s="116"/>
      <c r="T1786" s="116"/>
      <c r="U1786" s="116"/>
      <c r="V1786" s="110"/>
      <c r="W1786" s="110"/>
      <c r="X1786" s="110"/>
      <c r="Y1786" s="110"/>
      <c r="Z1786" s="110"/>
      <c r="AA1786" s="110"/>
      <c r="AB1786" s="110"/>
      <c r="AC1786" s="110"/>
      <c r="AD1786" s="110"/>
      <c r="AE1786" s="110"/>
      <c r="AF1786" s="110"/>
      <c r="AG1786" s="110"/>
    </row>
    <row r="1787">
      <c r="A1787" s="110"/>
      <c r="B1787" s="466"/>
      <c r="C1787" s="110"/>
      <c r="D1787" s="110"/>
      <c r="E1787" s="110"/>
      <c r="F1787" s="110"/>
      <c r="G1787" s="110"/>
      <c r="H1787" s="110"/>
      <c r="I1787" s="110"/>
      <c r="J1787" s="110"/>
      <c r="K1787" s="110"/>
      <c r="L1787" s="110"/>
      <c r="M1787" s="468"/>
      <c r="N1787" s="469"/>
      <c r="O1787" s="469"/>
      <c r="P1787" s="470"/>
      <c r="Q1787" s="471"/>
      <c r="R1787" s="471"/>
      <c r="S1787" s="116"/>
      <c r="T1787" s="116"/>
      <c r="U1787" s="116"/>
      <c r="V1787" s="110"/>
      <c r="W1787" s="110"/>
      <c r="X1787" s="110"/>
      <c r="Y1787" s="110"/>
      <c r="Z1787" s="110"/>
      <c r="AA1787" s="110"/>
      <c r="AB1787" s="110"/>
      <c r="AC1787" s="110"/>
      <c r="AD1787" s="110"/>
      <c r="AE1787" s="110"/>
      <c r="AF1787" s="110"/>
      <c r="AG1787" s="110"/>
    </row>
    <row r="1788">
      <c r="A1788" s="110"/>
      <c r="B1788" s="466"/>
      <c r="C1788" s="110"/>
      <c r="D1788" s="110"/>
      <c r="E1788" s="110"/>
      <c r="F1788" s="110"/>
      <c r="G1788" s="110"/>
      <c r="H1788" s="110"/>
      <c r="I1788" s="110"/>
      <c r="J1788" s="110"/>
      <c r="K1788" s="110"/>
      <c r="L1788" s="110"/>
      <c r="M1788" s="468"/>
      <c r="N1788" s="469"/>
      <c r="O1788" s="469"/>
      <c r="P1788" s="470"/>
      <c r="Q1788" s="471"/>
      <c r="R1788" s="471"/>
      <c r="S1788" s="116"/>
      <c r="T1788" s="116"/>
      <c r="U1788" s="116"/>
      <c r="V1788" s="110"/>
      <c r="W1788" s="110"/>
      <c r="X1788" s="110"/>
      <c r="Y1788" s="110"/>
      <c r="Z1788" s="110"/>
      <c r="AA1788" s="110"/>
      <c r="AB1788" s="110"/>
      <c r="AC1788" s="110"/>
      <c r="AD1788" s="110"/>
      <c r="AE1788" s="110"/>
      <c r="AF1788" s="110"/>
      <c r="AG1788" s="110"/>
    </row>
    <row r="1789">
      <c r="A1789" s="110"/>
      <c r="B1789" s="466"/>
      <c r="C1789" s="110"/>
      <c r="D1789" s="110"/>
      <c r="E1789" s="110"/>
      <c r="F1789" s="110"/>
      <c r="G1789" s="110"/>
      <c r="H1789" s="110"/>
      <c r="I1789" s="110"/>
      <c r="J1789" s="110"/>
      <c r="K1789" s="110"/>
      <c r="L1789" s="110"/>
      <c r="M1789" s="468"/>
      <c r="N1789" s="469"/>
      <c r="O1789" s="469"/>
      <c r="P1789" s="470"/>
      <c r="Q1789" s="471"/>
      <c r="R1789" s="471"/>
      <c r="S1789" s="116"/>
      <c r="T1789" s="116"/>
      <c r="U1789" s="116"/>
      <c r="V1789" s="110"/>
      <c r="W1789" s="110"/>
      <c r="X1789" s="110"/>
      <c r="Y1789" s="110"/>
      <c r="Z1789" s="110"/>
      <c r="AA1789" s="110"/>
      <c r="AB1789" s="110"/>
      <c r="AC1789" s="110"/>
      <c r="AD1789" s="110"/>
      <c r="AE1789" s="110"/>
      <c r="AF1789" s="110"/>
      <c r="AG1789" s="110"/>
    </row>
    <row r="1790">
      <c r="A1790" s="110"/>
      <c r="B1790" s="466"/>
      <c r="C1790" s="110"/>
      <c r="D1790" s="110"/>
      <c r="E1790" s="110"/>
      <c r="F1790" s="110"/>
      <c r="G1790" s="110"/>
      <c r="H1790" s="110"/>
      <c r="I1790" s="110"/>
      <c r="J1790" s="110"/>
      <c r="K1790" s="110"/>
      <c r="L1790" s="110"/>
      <c r="M1790" s="468"/>
      <c r="N1790" s="469"/>
      <c r="O1790" s="469"/>
      <c r="P1790" s="470"/>
      <c r="Q1790" s="471"/>
      <c r="R1790" s="471"/>
      <c r="S1790" s="116"/>
      <c r="T1790" s="116"/>
      <c r="U1790" s="116"/>
      <c r="V1790" s="110"/>
      <c r="W1790" s="110"/>
      <c r="X1790" s="110"/>
      <c r="Y1790" s="110"/>
      <c r="Z1790" s="110"/>
      <c r="AA1790" s="110"/>
      <c r="AB1790" s="110"/>
      <c r="AC1790" s="110"/>
      <c r="AD1790" s="110"/>
      <c r="AE1790" s="110"/>
      <c r="AF1790" s="110"/>
      <c r="AG1790" s="110"/>
    </row>
    <row r="1791">
      <c r="A1791" s="110"/>
      <c r="B1791" s="466"/>
      <c r="C1791" s="110"/>
      <c r="D1791" s="110"/>
      <c r="E1791" s="110"/>
      <c r="F1791" s="110"/>
      <c r="G1791" s="110"/>
      <c r="H1791" s="110"/>
      <c r="I1791" s="110"/>
      <c r="J1791" s="110"/>
      <c r="K1791" s="110"/>
      <c r="L1791" s="110"/>
      <c r="M1791" s="468"/>
      <c r="N1791" s="469"/>
      <c r="O1791" s="469"/>
      <c r="P1791" s="470"/>
      <c r="Q1791" s="471"/>
      <c r="R1791" s="471"/>
      <c r="S1791" s="116"/>
      <c r="T1791" s="116"/>
      <c r="U1791" s="116"/>
      <c r="V1791" s="110"/>
      <c r="W1791" s="110"/>
      <c r="X1791" s="110"/>
      <c r="Y1791" s="110"/>
      <c r="Z1791" s="110"/>
      <c r="AA1791" s="110"/>
      <c r="AB1791" s="110"/>
      <c r="AC1791" s="110"/>
      <c r="AD1791" s="110"/>
      <c r="AE1791" s="110"/>
      <c r="AF1791" s="110"/>
      <c r="AG1791" s="110"/>
    </row>
    <row r="1792">
      <c r="A1792" s="110"/>
      <c r="B1792" s="466"/>
      <c r="C1792" s="110"/>
      <c r="D1792" s="110"/>
      <c r="E1792" s="110"/>
      <c r="F1792" s="110"/>
      <c r="G1792" s="110"/>
      <c r="H1792" s="110"/>
      <c r="I1792" s="110"/>
      <c r="J1792" s="110"/>
      <c r="K1792" s="110"/>
      <c r="L1792" s="110"/>
      <c r="M1792" s="468"/>
      <c r="N1792" s="469"/>
      <c r="O1792" s="469"/>
      <c r="P1792" s="470"/>
      <c r="Q1792" s="471"/>
      <c r="R1792" s="471"/>
      <c r="S1792" s="116"/>
      <c r="T1792" s="116"/>
      <c r="U1792" s="116"/>
      <c r="V1792" s="110"/>
      <c r="W1792" s="110"/>
      <c r="X1792" s="110"/>
      <c r="Y1792" s="110"/>
      <c r="Z1792" s="110"/>
      <c r="AA1792" s="110"/>
      <c r="AB1792" s="110"/>
      <c r="AC1792" s="110"/>
      <c r="AD1792" s="110"/>
      <c r="AE1792" s="110"/>
      <c r="AF1792" s="110"/>
      <c r="AG1792" s="110"/>
    </row>
    <row r="1793">
      <c r="A1793" s="110"/>
      <c r="B1793" s="466"/>
      <c r="C1793" s="110"/>
      <c r="D1793" s="110"/>
      <c r="E1793" s="110"/>
      <c r="F1793" s="110"/>
      <c r="G1793" s="110"/>
      <c r="H1793" s="110"/>
      <c r="I1793" s="110"/>
      <c r="J1793" s="110"/>
      <c r="K1793" s="110"/>
      <c r="L1793" s="110"/>
      <c r="M1793" s="468"/>
      <c r="N1793" s="469"/>
      <c r="O1793" s="469"/>
      <c r="P1793" s="470"/>
      <c r="Q1793" s="471"/>
      <c r="R1793" s="471"/>
      <c r="S1793" s="116"/>
      <c r="T1793" s="116"/>
      <c r="U1793" s="116"/>
      <c r="V1793" s="110"/>
      <c r="W1793" s="110"/>
      <c r="X1793" s="110"/>
      <c r="Y1793" s="110"/>
      <c r="Z1793" s="110"/>
      <c r="AA1793" s="110"/>
      <c r="AB1793" s="110"/>
      <c r="AC1793" s="110"/>
      <c r="AD1793" s="110"/>
      <c r="AE1793" s="110"/>
      <c r="AF1793" s="110"/>
      <c r="AG1793" s="110"/>
    </row>
    <row r="1794">
      <c r="A1794" s="110"/>
      <c r="B1794" s="466"/>
      <c r="C1794" s="110"/>
      <c r="D1794" s="110"/>
      <c r="E1794" s="110"/>
      <c r="F1794" s="110"/>
      <c r="G1794" s="110"/>
      <c r="H1794" s="110"/>
      <c r="I1794" s="110"/>
      <c r="J1794" s="110"/>
      <c r="K1794" s="110"/>
      <c r="L1794" s="110"/>
      <c r="M1794" s="468"/>
      <c r="N1794" s="469"/>
      <c r="O1794" s="469"/>
      <c r="P1794" s="470"/>
      <c r="Q1794" s="471"/>
      <c r="R1794" s="471"/>
      <c r="S1794" s="116"/>
      <c r="T1794" s="116"/>
      <c r="U1794" s="116"/>
      <c r="V1794" s="110"/>
      <c r="W1794" s="110"/>
      <c r="X1794" s="110"/>
      <c r="Y1794" s="110"/>
      <c r="Z1794" s="110"/>
      <c r="AA1794" s="110"/>
      <c r="AB1794" s="110"/>
      <c r="AC1794" s="110"/>
      <c r="AD1794" s="110"/>
      <c r="AE1794" s="110"/>
      <c r="AF1794" s="110"/>
      <c r="AG1794" s="110"/>
    </row>
    <row r="1795">
      <c r="A1795" s="110"/>
      <c r="B1795" s="466"/>
      <c r="C1795" s="110"/>
      <c r="D1795" s="110"/>
      <c r="E1795" s="110"/>
      <c r="F1795" s="110"/>
      <c r="G1795" s="110"/>
      <c r="H1795" s="110"/>
      <c r="I1795" s="110"/>
      <c r="J1795" s="110"/>
      <c r="K1795" s="110"/>
      <c r="L1795" s="110"/>
      <c r="M1795" s="468"/>
      <c r="N1795" s="469"/>
      <c r="O1795" s="469"/>
      <c r="P1795" s="470"/>
      <c r="Q1795" s="471"/>
      <c r="R1795" s="471"/>
      <c r="S1795" s="116"/>
      <c r="T1795" s="116"/>
      <c r="U1795" s="116"/>
      <c r="V1795" s="110"/>
      <c r="W1795" s="110"/>
      <c r="X1795" s="110"/>
      <c r="Y1795" s="110"/>
      <c r="Z1795" s="110"/>
      <c r="AA1795" s="110"/>
      <c r="AB1795" s="110"/>
      <c r="AC1795" s="110"/>
      <c r="AD1795" s="110"/>
      <c r="AE1795" s="110"/>
      <c r="AF1795" s="110"/>
      <c r="AG1795" s="110"/>
    </row>
    <row r="1796">
      <c r="A1796" s="110"/>
      <c r="B1796" s="466"/>
      <c r="C1796" s="110"/>
      <c r="D1796" s="110"/>
      <c r="E1796" s="110"/>
      <c r="F1796" s="110"/>
      <c r="G1796" s="110"/>
      <c r="H1796" s="110"/>
      <c r="I1796" s="110"/>
      <c r="J1796" s="110"/>
      <c r="K1796" s="110"/>
      <c r="L1796" s="110"/>
      <c r="M1796" s="468"/>
      <c r="N1796" s="469"/>
      <c r="O1796" s="469"/>
      <c r="P1796" s="470"/>
      <c r="Q1796" s="471"/>
      <c r="R1796" s="471"/>
      <c r="S1796" s="116"/>
      <c r="T1796" s="116"/>
      <c r="U1796" s="116"/>
      <c r="V1796" s="110"/>
      <c r="W1796" s="110"/>
      <c r="X1796" s="110"/>
      <c r="Y1796" s="110"/>
      <c r="Z1796" s="110"/>
      <c r="AA1796" s="110"/>
      <c r="AB1796" s="110"/>
      <c r="AC1796" s="110"/>
      <c r="AD1796" s="110"/>
      <c r="AE1796" s="110"/>
      <c r="AF1796" s="110"/>
      <c r="AG1796" s="110"/>
    </row>
    <row r="1797">
      <c r="A1797" s="110"/>
      <c r="B1797" s="466"/>
      <c r="C1797" s="110"/>
      <c r="D1797" s="110"/>
      <c r="E1797" s="110"/>
      <c r="F1797" s="110"/>
      <c r="G1797" s="110"/>
      <c r="H1797" s="110"/>
      <c r="I1797" s="110"/>
      <c r="J1797" s="110"/>
      <c r="K1797" s="110"/>
      <c r="L1797" s="110"/>
      <c r="M1797" s="468"/>
      <c r="N1797" s="469"/>
      <c r="O1797" s="469"/>
      <c r="P1797" s="470"/>
      <c r="Q1797" s="471"/>
      <c r="R1797" s="471"/>
      <c r="S1797" s="116"/>
      <c r="T1797" s="116"/>
      <c r="U1797" s="116"/>
      <c r="V1797" s="110"/>
      <c r="W1797" s="110"/>
      <c r="X1797" s="110"/>
      <c r="Y1797" s="110"/>
      <c r="Z1797" s="110"/>
      <c r="AA1797" s="110"/>
      <c r="AB1797" s="110"/>
      <c r="AC1797" s="110"/>
      <c r="AD1797" s="110"/>
      <c r="AE1797" s="110"/>
      <c r="AF1797" s="110"/>
      <c r="AG1797" s="110"/>
    </row>
    <row r="1798">
      <c r="A1798" s="110"/>
      <c r="B1798" s="466"/>
      <c r="C1798" s="110"/>
      <c r="D1798" s="110"/>
      <c r="E1798" s="110"/>
      <c r="F1798" s="110"/>
      <c r="G1798" s="110"/>
      <c r="H1798" s="110"/>
      <c r="I1798" s="110"/>
      <c r="J1798" s="110"/>
      <c r="K1798" s="110"/>
      <c r="L1798" s="110"/>
      <c r="M1798" s="468"/>
      <c r="N1798" s="469"/>
      <c r="O1798" s="469"/>
      <c r="P1798" s="470"/>
      <c r="Q1798" s="471"/>
      <c r="R1798" s="471"/>
      <c r="S1798" s="116"/>
      <c r="T1798" s="116"/>
      <c r="U1798" s="116"/>
      <c r="V1798" s="110"/>
      <c r="W1798" s="110"/>
      <c r="X1798" s="110"/>
      <c r="Y1798" s="110"/>
      <c r="Z1798" s="110"/>
      <c r="AA1798" s="110"/>
      <c r="AB1798" s="110"/>
      <c r="AC1798" s="110"/>
      <c r="AD1798" s="110"/>
      <c r="AE1798" s="110"/>
      <c r="AF1798" s="110"/>
      <c r="AG1798" s="110"/>
    </row>
    <row r="1799">
      <c r="A1799" s="110"/>
      <c r="B1799" s="466"/>
      <c r="C1799" s="110"/>
      <c r="D1799" s="110"/>
      <c r="E1799" s="110"/>
      <c r="F1799" s="110"/>
      <c r="G1799" s="110"/>
      <c r="H1799" s="110"/>
      <c r="I1799" s="110"/>
      <c r="J1799" s="110"/>
      <c r="K1799" s="110"/>
      <c r="L1799" s="110"/>
      <c r="M1799" s="468"/>
      <c r="N1799" s="469"/>
      <c r="O1799" s="469"/>
      <c r="P1799" s="470"/>
      <c r="Q1799" s="471"/>
      <c r="R1799" s="471"/>
      <c r="S1799" s="116"/>
      <c r="T1799" s="116"/>
      <c r="U1799" s="116"/>
      <c r="V1799" s="110"/>
      <c r="W1799" s="110"/>
      <c r="X1799" s="110"/>
      <c r="Y1799" s="110"/>
      <c r="Z1799" s="110"/>
      <c r="AA1799" s="110"/>
      <c r="AB1799" s="110"/>
      <c r="AC1799" s="110"/>
      <c r="AD1799" s="110"/>
      <c r="AE1799" s="110"/>
      <c r="AF1799" s="110"/>
      <c r="AG1799" s="110"/>
    </row>
    <row r="1800">
      <c r="A1800" s="110"/>
      <c r="B1800" s="466"/>
      <c r="C1800" s="110"/>
      <c r="D1800" s="110"/>
      <c r="E1800" s="110"/>
      <c r="F1800" s="110"/>
      <c r="G1800" s="110"/>
      <c r="H1800" s="110"/>
      <c r="I1800" s="110"/>
      <c r="J1800" s="110"/>
      <c r="K1800" s="110"/>
      <c r="L1800" s="110"/>
      <c r="M1800" s="468"/>
      <c r="N1800" s="469"/>
      <c r="O1800" s="469"/>
      <c r="P1800" s="470"/>
      <c r="Q1800" s="471"/>
      <c r="R1800" s="471"/>
      <c r="S1800" s="116"/>
      <c r="T1800" s="116"/>
      <c r="U1800" s="116"/>
      <c r="V1800" s="110"/>
      <c r="W1800" s="110"/>
      <c r="X1800" s="110"/>
      <c r="Y1800" s="110"/>
      <c r="Z1800" s="110"/>
      <c r="AA1800" s="110"/>
      <c r="AB1800" s="110"/>
      <c r="AC1800" s="110"/>
      <c r="AD1800" s="110"/>
      <c r="AE1800" s="110"/>
      <c r="AF1800" s="110"/>
      <c r="AG1800" s="110"/>
    </row>
    <row r="1801">
      <c r="A1801" s="110"/>
      <c r="B1801" s="466"/>
      <c r="C1801" s="110"/>
      <c r="D1801" s="110"/>
      <c r="E1801" s="110"/>
      <c r="F1801" s="110"/>
      <c r="G1801" s="110"/>
      <c r="H1801" s="110"/>
      <c r="I1801" s="110"/>
      <c r="J1801" s="110"/>
      <c r="K1801" s="110"/>
      <c r="L1801" s="110"/>
      <c r="M1801" s="468"/>
      <c r="N1801" s="469"/>
      <c r="O1801" s="469"/>
      <c r="P1801" s="470"/>
      <c r="Q1801" s="471"/>
      <c r="R1801" s="471"/>
      <c r="S1801" s="116"/>
      <c r="T1801" s="116"/>
      <c r="U1801" s="116"/>
      <c r="V1801" s="110"/>
      <c r="W1801" s="110"/>
      <c r="X1801" s="110"/>
      <c r="Y1801" s="110"/>
      <c r="Z1801" s="110"/>
      <c r="AA1801" s="110"/>
      <c r="AB1801" s="110"/>
      <c r="AC1801" s="110"/>
      <c r="AD1801" s="110"/>
      <c r="AE1801" s="110"/>
      <c r="AF1801" s="110"/>
      <c r="AG1801" s="110"/>
    </row>
    <row r="1802">
      <c r="A1802" s="110"/>
      <c r="B1802" s="466"/>
      <c r="C1802" s="110"/>
      <c r="D1802" s="110"/>
      <c r="E1802" s="110"/>
      <c r="F1802" s="110"/>
      <c r="G1802" s="110"/>
      <c r="H1802" s="110"/>
      <c r="I1802" s="110"/>
      <c r="J1802" s="110"/>
      <c r="K1802" s="110"/>
      <c r="L1802" s="110"/>
      <c r="M1802" s="468"/>
      <c r="N1802" s="469"/>
      <c r="O1802" s="469"/>
      <c r="P1802" s="470"/>
      <c r="Q1802" s="471"/>
      <c r="R1802" s="471"/>
      <c r="S1802" s="116"/>
      <c r="T1802" s="116"/>
      <c r="U1802" s="116"/>
      <c r="V1802" s="110"/>
      <c r="W1802" s="110"/>
      <c r="X1802" s="110"/>
      <c r="Y1802" s="110"/>
      <c r="Z1802" s="110"/>
      <c r="AA1802" s="110"/>
      <c r="AB1802" s="110"/>
      <c r="AC1802" s="110"/>
      <c r="AD1802" s="110"/>
      <c r="AE1802" s="110"/>
      <c r="AF1802" s="110"/>
      <c r="AG1802" s="110"/>
    </row>
    <row r="1803">
      <c r="A1803" s="110"/>
      <c r="B1803" s="466"/>
      <c r="C1803" s="110"/>
      <c r="D1803" s="110"/>
      <c r="E1803" s="110"/>
      <c r="F1803" s="110"/>
      <c r="G1803" s="110"/>
      <c r="H1803" s="110"/>
      <c r="I1803" s="110"/>
      <c r="J1803" s="110"/>
      <c r="K1803" s="110"/>
      <c r="L1803" s="110"/>
      <c r="M1803" s="468"/>
      <c r="N1803" s="469"/>
      <c r="O1803" s="469"/>
      <c r="P1803" s="470"/>
      <c r="Q1803" s="471"/>
      <c r="R1803" s="471"/>
      <c r="S1803" s="116"/>
      <c r="T1803" s="116"/>
      <c r="U1803" s="116"/>
      <c r="V1803" s="110"/>
      <c r="W1803" s="110"/>
      <c r="X1803" s="110"/>
      <c r="Y1803" s="110"/>
      <c r="Z1803" s="110"/>
      <c r="AA1803" s="110"/>
      <c r="AB1803" s="110"/>
      <c r="AC1803" s="110"/>
      <c r="AD1803" s="110"/>
      <c r="AE1803" s="110"/>
      <c r="AF1803" s="110"/>
      <c r="AG1803" s="110"/>
    </row>
    <row r="1804">
      <c r="A1804" s="110"/>
      <c r="B1804" s="466"/>
      <c r="C1804" s="110"/>
      <c r="D1804" s="110"/>
      <c r="E1804" s="110"/>
      <c r="F1804" s="110"/>
      <c r="G1804" s="110"/>
      <c r="H1804" s="110"/>
      <c r="I1804" s="110"/>
      <c r="J1804" s="110"/>
      <c r="K1804" s="110"/>
      <c r="L1804" s="110"/>
      <c r="M1804" s="468"/>
      <c r="N1804" s="469"/>
      <c r="O1804" s="469"/>
      <c r="P1804" s="470"/>
      <c r="Q1804" s="471"/>
      <c r="R1804" s="471"/>
      <c r="S1804" s="116"/>
      <c r="T1804" s="116"/>
      <c r="U1804" s="116"/>
      <c r="V1804" s="110"/>
      <c r="W1804" s="110"/>
      <c r="X1804" s="110"/>
      <c r="Y1804" s="110"/>
      <c r="Z1804" s="110"/>
      <c r="AA1804" s="110"/>
      <c r="AB1804" s="110"/>
      <c r="AC1804" s="110"/>
      <c r="AD1804" s="110"/>
      <c r="AE1804" s="110"/>
      <c r="AF1804" s="110"/>
      <c r="AG1804" s="110"/>
    </row>
    <row r="1805">
      <c r="A1805" s="110"/>
      <c r="B1805" s="466"/>
      <c r="C1805" s="110"/>
      <c r="D1805" s="110"/>
      <c r="E1805" s="110"/>
      <c r="F1805" s="110"/>
      <c r="G1805" s="110"/>
      <c r="H1805" s="110"/>
      <c r="I1805" s="110"/>
      <c r="J1805" s="110"/>
      <c r="K1805" s="110"/>
      <c r="L1805" s="110"/>
      <c r="M1805" s="468"/>
      <c r="N1805" s="469"/>
      <c r="O1805" s="469"/>
      <c r="P1805" s="470"/>
      <c r="Q1805" s="471"/>
      <c r="R1805" s="471"/>
      <c r="S1805" s="116"/>
      <c r="T1805" s="116"/>
      <c r="U1805" s="116"/>
      <c r="V1805" s="110"/>
      <c r="W1805" s="110"/>
      <c r="X1805" s="110"/>
      <c r="Y1805" s="110"/>
      <c r="Z1805" s="110"/>
      <c r="AA1805" s="110"/>
      <c r="AB1805" s="110"/>
      <c r="AC1805" s="110"/>
      <c r="AD1805" s="110"/>
      <c r="AE1805" s="110"/>
      <c r="AF1805" s="110"/>
      <c r="AG1805" s="110"/>
    </row>
    <row r="1806">
      <c r="A1806" s="110"/>
      <c r="B1806" s="466"/>
      <c r="C1806" s="110"/>
      <c r="D1806" s="110"/>
      <c r="E1806" s="110"/>
      <c r="F1806" s="110"/>
      <c r="G1806" s="110"/>
      <c r="H1806" s="110"/>
      <c r="I1806" s="110"/>
      <c r="J1806" s="110"/>
      <c r="K1806" s="110"/>
      <c r="L1806" s="110"/>
      <c r="M1806" s="468"/>
      <c r="N1806" s="469"/>
      <c r="O1806" s="469"/>
      <c r="P1806" s="470"/>
      <c r="Q1806" s="471"/>
      <c r="R1806" s="471"/>
      <c r="S1806" s="116"/>
      <c r="T1806" s="116"/>
      <c r="U1806" s="116"/>
      <c r="V1806" s="110"/>
      <c r="W1806" s="110"/>
      <c r="X1806" s="110"/>
      <c r="Y1806" s="110"/>
      <c r="Z1806" s="110"/>
      <c r="AA1806" s="110"/>
      <c r="AB1806" s="110"/>
      <c r="AC1806" s="110"/>
      <c r="AD1806" s="110"/>
      <c r="AE1806" s="110"/>
      <c r="AF1806" s="110"/>
      <c r="AG1806" s="110"/>
    </row>
    <row r="1807">
      <c r="A1807" s="110"/>
      <c r="B1807" s="466"/>
      <c r="C1807" s="110"/>
      <c r="D1807" s="110"/>
      <c r="E1807" s="110"/>
      <c r="F1807" s="110"/>
      <c r="G1807" s="110"/>
      <c r="H1807" s="110"/>
      <c r="I1807" s="110"/>
      <c r="J1807" s="110"/>
      <c r="K1807" s="110"/>
      <c r="L1807" s="110"/>
      <c r="M1807" s="468"/>
      <c r="N1807" s="469"/>
      <c r="O1807" s="469"/>
      <c r="P1807" s="470"/>
      <c r="Q1807" s="471"/>
      <c r="R1807" s="471"/>
      <c r="S1807" s="116"/>
      <c r="T1807" s="116"/>
      <c r="U1807" s="116"/>
      <c r="V1807" s="110"/>
      <c r="W1807" s="110"/>
      <c r="X1807" s="110"/>
      <c r="Y1807" s="110"/>
      <c r="Z1807" s="110"/>
      <c r="AA1807" s="110"/>
      <c r="AB1807" s="110"/>
      <c r="AC1807" s="110"/>
      <c r="AD1807" s="110"/>
      <c r="AE1807" s="110"/>
      <c r="AF1807" s="110"/>
      <c r="AG1807" s="110"/>
    </row>
    <row r="1808">
      <c r="A1808" s="110"/>
      <c r="B1808" s="466"/>
      <c r="C1808" s="110"/>
      <c r="D1808" s="110"/>
      <c r="E1808" s="110"/>
      <c r="F1808" s="110"/>
      <c r="G1808" s="110"/>
      <c r="H1808" s="110"/>
      <c r="I1808" s="110"/>
      <c r="J1808" s="110"/>
      <c r="K1808" s="110"/>
      <c r="L1808" s="110"/>
      <c r="M1808" s="468"/>
      <c r="N1808" s="469"/>
      <c r="O1808" s="469"/>
      <c r="P1808" s="470"/>
      <c r="Q1808" s="471"/>
      <c r="R1808" s="471"/>
      <c r="S1808" s="116"/>
      <c r="T1808" s="116"/>
      <c r="U1808" s="116"/>
      <c r="V1808" s="110"/>
      <c r="W1808" s="110"/>
      <c r="X1808" s="110"/>
      <c r="Y1808" s="110"/>
      <c r="Z1808" s="110"/>
      <c r="AA1808" s="110"/>
      <c r="AB1808" s="110"/>
      <c r="AC1808" s="110"/>
      <c r="AD1808" s="110"/>
      <c r="AE1808" s="110"/>
      <c r="AF1808" s="110"/>
      <c r="AG1808" s="110"/>
    </row>
    <row r="1809">
      <c r="A1809" s="110"/>
      <c r="B1809" s="466"/>
      <c r="C1809" s="110"/>
      <c r="D1809" s="110"/>
      <c r="E1809" s="110"/>
      <c r="F1809" s="110"/>
      <c r="G1809" s="110"/>
      <c r="H1809" s="110"/>
      <c r="I1809" s="110"/>
      <c r="J1809" s="110"/>
      <c r="K1809" s="110"/>
      <c r="L1809" s="110"/>
      <c r="M1809" s="468"/>
      <c r="N1809" s="469"/>
      <c r="O1809" s="469"/>
      <c r="P1809" s="470"/>
      <c r="Q1809" s="471"/>
      <c r="R1809" s="471"/>
      <c r="S1809" s="116"/>
      <c r="T1809" s="116"/>
      <c r="U1809" s="116"/>
      <c r="V1809" s="110"/>
      <c r="W1809" s="110"/>
      <c r="X1809" s="110"/>
      <c r="Y1809" s="110"/>
      <c r="Z1809" s="110"/>
      <c r="AA1809" s="110"/>
      <c r="AB1809" s="110"/>
      <c r="AC1809" s="110"/>
      <c r="AD1809" s="110"/>
      <c r="AE1809" s="110"/>
      <c r="AF1809" s="110"/>
      <c r="AG1809" s="110"/>
    </row>
    <row r="1810">
      <c r="A1810" s="110"/>
      <c r="B1810" s="466"/>
      <c r="C1810" s="110"/>
      <c r="D1810" s="110"/>
      <c r="E1810" s="110"/>
      <c r="F1810" s="110"/>
      <c r="G1810" s="110"/>
      <c r="H1810" s="110"/>
      <c r="I1810" s="110"/>
      <c r="J1810" s="110"/>
      <c r="K1810" s="110"/>
      <c r="L1810" s="110"/>
      <c r="M1810" s="468"/>
      <c r="N1810" s="469"/>
      <c r="O1810" s="469"/>
      <c r="P1810" s="470"/>
      <c r="Q1810" s="471"/>
      <c r="R1810" s="471"/>
      <c r="S1810" s="116"/>
      <c r="T1810" s="116"/>
      <c r="U1810" s="116"/>
      <c r="V1810" s="110"/>
      <c r="W1810" s="110"/>
      <c r="X1810" s="110"/>
      <c r="Y1810" s="110"/>
      <c r="Z1810" s="110"/>
      <c r="AA1810" s="110"/>
      <c r="AB1810" s="110"/>
      <c r="AC1810" s="110"/>
      <c r="AD1810" s="110"/>
      <c r="AE1810" s="110"/>
      <c r="AF1810" s="110"/>
      <c r="AG1810" s="110"/>
    </row>
    <row r="1811">
      <c r="A1811" s="110"/>
      <c r="B1811" s="466"/>
      <c r="C1811" s="110"/>
      <c r="D1811" s="110"/>
      <c r="E1811" s="110"/>
      <c r="F1811" s="110"/>
      <c r="G1811" s="110"/>
      <c r="H1811" s="110"/>
      <c r="I1811" s="110"/>
      <c r="J1811" s="110"/>
      <c r="K1811" s="110"/>
      <c r="L1811" s="110"/>
      <c r="M1811" s="468"/>
      <c r="N1811" s="469"/>
      <c r="O1811" s="469"/>
      <c r="P1811" s="470"/>
      <c r="Q1811" s="471"/>
      <c r="R1811" s="471"/>
      <c r="S1811" s="116"/>
      <c r="T1811" s="116"/>
      <c r="U1811" s="116"/>
      <c r="V1811" s="110"/>
      <c r="W1811" s="110"/>
      <c r="X1811" s="110"/>
      <c r="Y1811" s="110"/>
      <c r="Z1811" s="110"/>
      <c r="AA1811" s="110"/>
      <c r="AB1811" s="110"/>
      <c r="AC1811" s="110"/>
      <c r="AD1811" s="110"/>
      <c r="AE1811" s="110"/>
      <c r="AF1811" s="110"/>
      <c r="AG1811" s="110"/>
    </row>
    <row r="1812">
      <c r="A1812" s="110"/>
      <c r="B1812" s="466"/>
      <c r="C1812" s="110"/>
      <c r="D1812" s="110"/>
      <c r="E1812" s="110"/>
      <c r="F1812" s="110"/>
      <c r="G1812" s="110"/>
      <c r="H1812" s="110"/>
      <c r="I1812" s="110"/>
      <c r="J1812" s="110"/>
      <c r="K1812" s="110"/>
      <c r="L1812" s="110"/>
      <c r="M1812" s="468"/>
      <c r="N1812" s="469"/>
      <c r="O1812" s="469"/>
      <c r="P1812" s="470"/>
      <c r="Q1812" s="471"/>
      <c r="R1812" s="471"/>
      <c r="S1812" s="116"/>
      <c r="T1812" s="116"/>
      <c r="U1812" s="116"/>
      <c r="V1812" s="110"/>
      <c r="W1812" s="110"/>
      <c r="X1812" s="110"/>
      <c r="Y1812" s="110"/>
      <c r="Z1812" s="110"/>
      <c r="AA1812" s="110"/>
      <c r="AB1812" s="110"/>
      <c r="AC1812" s="110"/>
      <c r="AD1812" s="110"/>
      <c r="AE1812" s="110"/>
      <c r="AF1812" s="110"/>
      <c r="AG1812" s="110"/>
    </row>
    <row r="1813">
      <c r="A1813" s="110"/>
      <c r="B1813" s="466"/>
      <c r="C1813" s="110"/>
      <c r="D1813" s="110"/>
      <c r="E1813" s="110"/>
      <c r="F1813" s="110"/>
      <c r="G1813" s="110"/>
      <c r="H1813" s="110"/>
      <c r="I1813" s="110"/>
      <c r="J1813" s="110"/>
      <c r="K1813" s="110"/>
      <c r="L1813" s="110"/>
      <c r="M1813" s="468"/>
      <c r="N1813" s="469"/>
      <c r="O1813" s="469"/>
      <c r="P1813" s="470"/>
      <c r="Q1813" s="471"/>
      <c r="R1813" s="471"/>
      <c r="S1813" s="116"/>
      <c r="T1813" s="116"/>
      <c r="U1813" s="116"/>
      <c r="V1813" s="110"/>
      <c r="W1813" s="110"/>
      <c r="X1813" s="110"/>
      <c r="Y1813" s="110"/>
      <c r="Z1813" s="110"/>
      <c r="AA1813" s="110"/>
      <c r="AB1813" s="110"/>
      <c r="AC1813" s="110"/>
      <c r="AD1813" s="110"/>
      <c r="AE1813" s="110"/>
      <c r="AF1813" s="110"/>
      <c r="AG1813" s="110"/>
    </row>
    <row r="1814">
      <c r="A1814" s="110"/>
      <c r="B1814" s="466"/>
      <c r="C1814" s="110"/>
      <c r="D1814" s="110"/>
      <c r="E1814" s="110"/>
      <c r="F1814" s="110"/>
      <c r="G1814" s="110"/>
      <c r="H1814" s="110"/>
      <c r="I1814" s="110"/>
      <c r="J1814" s="110"/>
      <c r="K1814" s="110"/>
      <c r="L1814" s="110"/>
      <c r="M1814" s="468"/>
      <c r="N1814" s="469"/>
      <c r="O1814" s="469"/>
      <c r="P1814" s="470"/>
      <c r="Q1814" s="471"/>
      <c r="R1814" s="471"/>
      <c r="S1814" s="116"/>
      <c r="T1814" s="116"/>
      <c r="U1814" s="116"/>
      <c r="V1814" s="110"/>
      <c r="W1814" s="110"/>
      <c r="X1814" s="110"/>
      <c r="Y1814" s="110"/>
      <c r="Z1814" s="110"/>
      <c r="AA1814" s="110"/>
      <c r="AB1814" s="110"/>
      <c r="AC1814" s="110"/>
      <c r="AD1814" s="110"/>
      <c r="AE1814" s="110"/>
      <c r="AF1814" s="110"/>
      <c r="AG1814" s="110"/>
    </row>
    <row r="1815">
      <c r="A1815" s="110"/>
      <c r="B1815" s="466"/>
      <c r="C1815" s="110"/>
      <c r="D1815" s="110"/>
      <c r="E1815" s="110"/>
      <c r="F1815" s="110"/>
      <c r="G1815" s="110"/>
      <c r="H1815" s="110"/>
      <c r="I1815" s="110"/>
      <c r="J1815" s="110"/>
      <c r="K1815" s="110"/>
      <c r="L1815" s="110"/>
      <c r="M1815" s="468"/>
      <c r="N1815" s="469"/>
      <c r="O1815" s="469"/>
      <c r="P1815" s="470"/>
      <c r="Q1815" s="471"/>
      <c r="R1815" s="471"/>
      <c r="S1815" s="116"/>
      <c r="T1815" s="116"/>
      <c r="U1815" s="116"/>
      <c r="V1815" s="110"/>
      <c r="W1815" s="110"/>
      <c r="X1815" s="110"/>
      <c r="Y1815" s="110"/>
      <c r="Z1815" s="110"/>
      <c r="AA1815" s="110"/>
      <c r="AB1815" s="110"/>
      <c r="AC1815" s="110"/>
      <c r="AD1815" s="110"/>
      <c r="AE1815" s="110"/>
      <c r="AF1815" s="110"/>
      <c r="AG1815" s="110"/>
    </row>
    <row r="1816">
      <c r="A1816" s="110"/>
      <c r="B1816" s="466"/>
      <c r="C1816" s="110"/>
      <c r="D1816" s="110"/>
      <c r="E1816" s="110"/>
      <c r="F1816" s="110"/>
      <c r="G1816" s="110"/>
      <c r="H1816" s="110"/>
      <c r="I1816" s="110"/>
      <c r="J1816" s="110"/>
      <c r="K1816" s="110"/>
      <c r="L1816" s="110"/>
      <c r="M1816" s="468"/>
      <c r="N1816" s="469"/>
      <c r="O1816" s="469"/>
      <c r="P1816" s="470"/>
      <c r="Q1816" s="471"/>
      <c r="R1816" s="471"/>
      <c r="S1816" s="116"/>
      <c r="T1816" s="116"/>
      <c r="U1816" s="116"/>
      <c r="V1816" s="110"/>
      <c r="W1816" s="110"/>
      <c r="X1816" s="110"/>
      <c r="Y1816" s="110"/>
      <c r="Z1816" s="110"/>
      <c r="AA1816" s="110"/>
      <c r="AB1816" s="110"/>
      <c r="AC1816" s="110"/>
      <c r="AD1816" s="110"/>
      <c r="AE1816" s="110"/>
      <c r="AF1816" s="110"/>
      <c r="AG1816" s="110"/>
    </row>
    <row r="1817">
      <c r="A1817" s="110"/>
      <c r="B1817" s="466"/>
      <c r="C1817" s="110"/>
      <c r="D1817" s="110"/>
      <c r="E1817" s="110"/>
      <c r="F1817" s="110"/>
      <c r="G1817" s="110"/>
      <c r="H1817" s="110"/>
      <c r="I1817" s="110"/>
      <c r="J1817" s="110"/>
      <c r="K1817" s="110"/>
      <c r="L1817" s="110"/>
      <c r="M1817" s="468"/>
      <c r="N1817" s="469"/>
      <c r="O1817" s="469"/>
      <c r="P1817" s="470"/>
      <c r="Q1817" s="471"/>
      <c r="R1817" s="471"/>
      <c r="S1817" s="116"/>
      <c r="T1817" s="116"/>
      <c r="U1817" s="116"/>
      <c r="V1817" s="110"/>
      <c r="W1817" s="110"/>
      <c r="X1817" s="110"/>
      <c r="Y1817" s="110"/>
      <c r="Z1817" s="110"/>
      <c r="AA1817" s="110"/>
      <c r="AB1817" s="110"/>
      <c r="AC1817" s="110"/>
      <c r="AD1817" s="110"/>
      <c r="AE1817" s="110"/>
      <c r="AF1817" s="110"/>
      <c r="AG1817" s="110"/>
    </row>
    <row r="1818">
      <c r="A1818" s="110"/>
      <c r="B1818" s="466"/>
      <c r="C1818" s="110"/>
      <c r="D1818" s="110"/>
      <c r="E1818" s="110"/>
      <c r="F1818" s="110"/>
      <c r="G1818" s="110"/>
      <c r="H1818" s="110"/>
      <c r="I1818" s="110"/>
      <c r="J1818" s="110"/>
      <c r="K1818" s="110"/>
      <c r="L1818" s="110"/>
      <c r="M1818" s="468"/>
      <c r="N1818" s="469"/>
      <c r="O1818" s="469"/>
      <c r="P1818" s="470"/>
      <c r="Q1818" s="471"/>
      <c r="R1818" s="471"/>
      <c r="S1818" s="116"/>
      <c r="T1818" s="116"/>
      <c r="U1818" s="116"/>
      <c r="V1818" s="110"/>
      <c r="W1818" s="110"/>
      <c r="X1818" s="110"/>
      <c r="Y1818" s="110"/>
      <c r="Z1818" s="110"/>
      <c r="AA1818" s="110"/>
      <c r="AB1818" s="110"/>
      <c r="AC1818" s="110"/>
      <c r="AD1818" s="110"/>
      <c r="AE1818" s="110"/>
      <c r="AF1818" s="110"/>
      <c r="AG1818" s="110"/>
    </row>
    <row r="1819">
      <c r="A1819" s="110"/>
      <c r="B1819" s="466"/>
      <c r="C1819" s="110"/>
      <c r="D1819" s="110"/>
      <c r="E1819" s="110"/>
      <c r="F1819" s="110"/>
      <c r="G1819" s="110"/>
      <c r="H1819" s="110"/>
      <c r="I1819" s="110"/>
      <c r="J1819" s="110"/>
      <c r="K1819" s="110"/>
      <c r="L1819" s="110"/>
      <c r="M1819" s="468"/>
      <c r="N1819" s="469"/>
      <c r="O1819" s="469"/>
      <c r="P1819" s="470"/>
      <c r="Q1819" s="471"/>
      <c r="R1819" s="471"/>
      <c r="S1819" s="116"/>
      <c r="T1819" s="116"/>
      <c r="U1819" s="116"/>
      <c r="V1819" s="110"/>
      <c r="W1819" s="110"/>
      <c r="X1819" s="110"/>
      <c r="Y1819" s="110"/>
      <c r="Z1819" s="110"/>
      <c r="AA1819" s="110"/>
      <c r="AB1819" s="110"/>
      <c r="AC1819" s="110"/>
      <c r="AD1819" s="110"/>
      <c r="AE1819" s="110"/>
      <c r="AF1819" s="110"/>
      <c r="AG1819" s="110"/>
    </row>
    <row r="1820">
      <c r="A1820" s="110"/>
      <c r="B1820" s="466"/>
      <c r="C1820" s="110"/>
      <c r="D1820" s="110"/>
      <c r="E1820" s="110"/>
      <c r="F1820" s="110"/>
      <c r="G1820" s="110"/>
      <c r="H1820" s="110"/>
      <c r="I1820" s="110"/>
      <c r="J1820" s="110"/>
      <c r="K1820" s="110"/>
      <c r="L1820" s="110"/>
      <c r="M1820" s="468"/>
      <c r="N1820" s="469"/>
      <c r="O1820" s="469"/>
      <c r="P1820" s="470"/>
      <c r="Q1820" s="471"/>
      <c r="R1820" s="471"/>
      <c r="S1820" s="116"/>
      <c r="T1820" s="116"/>
      <c r="U1820" s="116"/>
      <c r="V1820" s="110"/>
      <c r="W1820" s="110"/>
      <c r="X1820" s="110"/>
      <c r="Y1820" s="110"/>
      <c r="Z1820" s="110"/>
      <c r="AA1820" s="110"/>
      <c r="AB1820" s="110"/>
      <c r="AC1820" s="110"/>
      <c r="AD1820" s="110"/>
      <c r="AE1820" s="110"/>
      <c r="AF1820" s="110"/>
      <c r="AG1820" s="110"/>
    </row>
    <row r="1821">
      <c r="A1821" s="110"/>
      <c r="B1821" s="466"/>
      <c r="C1821" s="110"/>
      <c r="D1821" s="110"/>
      <c r="E1821" s="110"/>
      <c r="F1821" s="110"/>
      <c r="G1821" s="110"/>
      <c r="H1821" s="110"/>
      <c r="I1821" s="110"/>
      <c r="J1821" s="110"/>
      <c r="K1821" s="110"/>
      <c r="L1821" s="110"/>
      <c r="M1821" s="468"/>
      <c r="N1821" s="469"/>
      <c r="O1821" s="469"/>
      <c r="P1821" s="470"/>
      <c r="Q1821" s="471"/>
      <c r="R1821" s="471"/>
      <c r="S1821" s="116"/>
      <c r="T1821" s="116"/>
      <c r="U1821" s="116"/>
      <c r="V1821" s="110"/>
      <c r="W1821" s="110"/>
      <c r="X1821" s="110"/>
      <c r="Y1821" s="110"/>
      <c r="Z1821" s="110"/>
      <c r="AA1821" s="110"/>
      <c r="AB1821" s="110"/>
      <c r="AC1821" s="110"/>
      <c r="AD1821" s="110"/>
      <c r="AE1821" s="110"/>
      <c r="AF1821" s="110"/>
      <c r="AG1821" s="110"/>
    </row>
    <row r="1822">
      <c r="A1822" s="110"/>
      <c r="B1822" s="466"/>
      <c r="C1822" s="110"/>
      <c r="D1822" s="110"/>
      <c r="E1822" s="110"/>
      <c r="F1822" s="110"/>
      <c r="G1822" s="110"/>
      <c r="H1822" s="110"/>
      <c r="I1822" s="110"/>
      <c r="J1822" s="110"/>
      <c r="K1822" s="110"/>
      <c r="L1822" s="110"/>
      <c r="M1822" s="468"/>
      <c r="N1822" s="469"/>
      <c r="O1822" s="469"/>
      <c r="P1822" s="470"/>
      <c r="Q1822" s="471"/>
      <c r="R1822" s="471"/>
      <c r="S1822" s="116"/>
      <c r="T1822" s="116"/>
      <c r="U1822" s="116"/>
      <c r="V1822" s="110"/>
      <c r="W1822" s="110"/>
      <c r="X1822" s="110"/>
      <c r="Y1822" s="110"/>
      <c r="Z1822" s="110"/>
      <c r="AA1822" s="110"/>
      <c r="AB1822" s="110"/>
      <c r="AC1822" s="110"/>
      <c r="AD1822" s="110"/>
      <c r="AE1822" s="110"/>
      <c r="AF1822" s="110"/>
      <c r="AG1822" s="110"/>
    </row>
    <row r="1823">
      <c r="A1823" s="110"/>
      <c r="B1823" s="466"/>
      <c r="C1823" s="110"/>
      <c r="D1823" s="110"/>
      <c r="E1823" s="110"/>
      <c r="F1823" s="110"/>
      <c r="G1823" s="110"/>
      <c r="H1823" s="110"/>
      <c r="I1823" s="110"/>
      <c r="J1823" s="110"/>
      <c r="K1823" s="110"/>
      <c r="L1823" s="110"/>
      <c r="M1823" s="468"/>
      <c r="N1823" s="469"/>
      <c r="O1823" s="469"/>
      <c r="P1823" s="470"/>
      <c r="Q1823" s="471"/>
      <c r="R1823" s="471"/>
      <c r="S1823" s="116"/>
      <c r="T1823" s="116"/>
      <c r="U1823" s="116"/>
      <c r="V1823" s="110"/>
      <c r="W1823" s="110"/>
      <c r="X1823" s="110"/>
      <c r="Y1823" s="110"/>
      <c r="Z1823" s="110"/>
      <c r="AA1823" s="110"/>
      <c r="AB1823" s="110"/>
      <c r="AC1823" s="110"/>
      <c r="AD1823" s="110"/>
      <c r="AE1823" s="110"/>
      <c r="AF1823" s="110"/>
      <c r="AG1823" s="110"/>
    </row>
    <row r="1824">
      <c r="A1824" s="110"/>
      <c r="B1824" s="466"/>
      <c r="C1824" s="110"/>
      <c r="D1824" s="110"/>
      <c r="E1824" s="110"/>
      <c r="F1824" s="110"/>
      <c r="G1824" s="110"/>
      <c r="H1824" s="110"/>
      <c r="I1824" s="110"/>
      <c r="J1824" s="110"/>
      <c r="K1824" s="110"/>
      <c r="L1824" s="110"/>
      <c r="M1824" s="468"/>
      <c r="N1824" s="469"/>
      <c r="O1824" s="469"/>
      <c r="P1824" s="470"/>
      <c r="Q1824" s="471"/>
      <c r="R1824" s="471"/>
      <c r="S1824" s="116"/>
      <c r="T1824" s="116"/>
      <c r="U1824" s="116"/>
      <c r="V1824" s="110"/>
      <c r="W1824" s="110"/>
      <c r="X1824" s="110"/>
      <c r="Y1824" s="110"/>
      <c r="Z1824" s="110"/>
      <c r="AA1824" s="110"/>
      <c r="AB1824" s="110"/>
      <c r="AC1824" s="110"/>
      <c r="AD1824" s="110"/>
      <c r="AE1824" s="110"/>
      <c r="AF1824" s="110"/>
      <c r="AG1824" s="110"/>
    </row>
    <row r="1825">
      <c r="A1825" s="110"/>
      <c r="B1825" s="466"/>
      <c r="C1825" s="110"/>
      <c r="D1825" s="110"/>
      <c r="E1825" s="110"/>
      <c r="F1825" s="110"/>
      <c r="G1825" s="110"/>
      <c r="H1825" s="110"/>
      <c r="I1825" s="110"/>
      <c r="J1825" s="110"/>
      <c r="K1825" s="110"/>
      <c r="L1825" s="110"/>
      <c r="M1825" s="468"/>
      <c r="N1825" s="469"/>
      <c r="O1825" s="469"/>
      <c r="P1825" s="470"/>
      <c r="Q1825" s="471"/>
      <c r="R1825" s="471"/>
      <c r="S1825" s="116"/>
      <c r="T1825" s="116"/>
      <c r="U1825" s="116"/>
      <c r="V1825" s="110"/>
      <c r="W1825" s="110"/>
      <c r="X1825" s="110"/>
      <c r="Y1825" s="110"/>
      <c r="Z1825" s="110"/>
      <c r="AA1825" s="110"/>
      <c r="AB1825" s="110"/>
      <c r="AC1825" s="110"/>
      <c r="AD1825" s="110"/>
      <c r="AE1825" s="110"/>
      <c r="AF1825" s="110"/>
      <c r="AG1825" s="110"/>
    </row>
    <row r="1826">
      <c r="A1826" s="110"/>
      <c r="B1826" s="466"/>
      <c r="C1826" s="110"/>
      <c r="D1826" s="110"/>
      <c r="E1826" s="110"/>
      <c r="F1826" s="110"/>
      <c r="G1826" s="110"/>
      <c r="H1826" s="110"/>
      <c r="I1826" s="110"/>
      <c r="J1826" s="110"/>
      <c r="K1826" s="110"/>
      <c r="L1826" s="110"/>
      <c r="M1826" s="468"/>
      <c r="N1826" s="469"/>
      <c r="O1826" s="469"/>
      <c r="P1826" s="470"/>
      <c r="Q1826" s="471"/>
      <c r="R1826" s="471"/>
      <c r="S1826" s="116"/>
      <c r="T1826" s="116"/>
      <c r="U1826" s="116"/>
      <c r="V1826" s="110"/>
      <c r="W1826" s="110"/>
      <c r="X1826" s="110"/>
      <c r="Y1826" s="110"/>
      <c r="Z1826" s="110"/>
      <c r="AA1826" s="110"/>
      <c r="AB1826" s="110"/>
      <c r="AC1826" s="110"/>
      <c r="AD1826" s="110"/>
      <c r="AE1826" s="110"/>
      <c r="AF1826" s="110"/>
      <c r="AG1826" s="110"/>
    </row>
    <row r="1827">
      <c r="A1827" s="110"/>
      <c r="B1827" s="466"/>
      <c r="C1827" s="110"/>
      <c r="D1827" s="110"/>
      <c r="E1827" s="110"/>
      <c r="F1827" s="110"/>
      <c r="G1827" s="110"/>
      <c r="H1827" s="110"/>
      <c r="I1827" s="110"/>
      <c r="J1827" s="110"/>
      <c r="K1827" s="110"/>
      <c r="L1827" s="110"/>
      <c r="M1827" s="468"/>
      <c r="N1827" s="469"/>
      <c r="O1827" s="469"/>
      <c r="P1827" s="470"/>
      <c r="Q1827" s="471"/>
      <c r="R1827" s="471"/>
      <c r="S1827" s="116"/>
      <c r="T1827" s="116"/>
      <c r="U1827" s="116"/>
      <c r="V1827" s="110"/>
      <c r="W1827" s="110"/>
      <c r="X1827" s="110"/>
      <c r="Y1827" s="110"/>
      <c r="Z1827" s="110"/>
      <c r="AA1827" s="110"/>
      <c r="AB1827" s="110"/>
      <c r="AC1827" s="110"/>
      <c r="AD1827" s="110"/>
      <c r="AE1827" s="110"/>
      <c r="AF1827" s="110"/>
      <c r="AG1827" s="110"/>
    </row>
    <row r="1828">
      <c r="A1828" s="110"/>
      <c r="B1828" s="466"/>
      <c r="C1828" s="110"/>
      <c r="D1828" s="110"/>
      <c r="E1828" s="110"/>
      <c r="F1828" s="110"/>
      <c r="G1828" s="110"/>
      <c r="H1828" s="110"/>
      <c r="I1828" s="110"/>
      <c r="J1828" s="110"/>
      <c r="K1828" s="110"/>
      <c r="L1828" s="110"/>
      <c r="M1828" s="468"/>
      <c r="N1828" s="469"/>
      <c r="O1828" s="469"/>
      <c r="P1828" s="470"/>
      <c r="Q1828" s="471"/>
      <c r="R1828" s="471"/>
      <c r="S1828" s="116"/>
      <c r="T1828" s="116"/>
      <c r="U1828" s="116"/>
      <c r="V1828" s="110"/>
      <c r="W1828" s="110"/>
      <c r="X1828" s="110"/>
      <c r="Y1828" s="110"/>
      <c r="Z1828" s="110"/>
      <c r="AA1828" s="110"/>
      <c r="AB1828" s="110"/>
      <c r="AC1828" s="110"/>
      <c r="AD1828" s="110"/>
      <c r="AE1828" s="110"/>
      <c r="AF1828" s="110"/>
      <c r="AG1828" s="110"/>
    </row>
    <row r="1829">
      <c r="A1829" s="110"/>
      <c r="B1829" s="466"/>
      <c r="C1829" s="110"/>
      <c r="D1829" s="110"/>
      <c r="E1829" s="110"/>
      <c r="F1829" s="110"/>
      <c r="G1829" s="110"/>
      <c r="H1829" s="110"/>
      <c r="I1829" s="110"/>
      <c r="J1829" s="110"/>
      <c r="K1829" s="110"/>
      <c r="L1829" s="110"/>
      <c r="M1829" s="468"/>
      <c r="N1829" s="469"/>
      <c r="O1829" s="469"/>
      <c r="P1829" s="470"/>
      <c r="Q1829" s="471"/>
      <c r="R1829" s="471"/>
      <c r="S1829" s="116"/>
      <c r="T1829" s="116"/>
      <c r="U1829" s="116"/>
      <c r="V1829" s="110"/>
      <c r="W1829" s="110"/>
      <c r="X1829" s="110"/>
      <c r="Y1829" s="110"/>
      <c r="Z1829" s="110"/>
      <c r="AA1829" s="110"/>
      <c r="AB1829" s="110"/>
      <c r="AC1829" s="110"/>
      <c r="AD1829" s="110"/>
      <c r="AE1829" s="110"/>
      <c r="AF1829" s="110"/>
      <c r="AG1829" s="110"/>
    </row>
    <row r="1830">
      <c r="A1830" s="110"/>
      <c r="B1830" s="466"/>
      <c r="C1830" s="110"/>
      <c r="D1830" s="110"/>
      <c r="E1830" s="110"/>
      <c r="F1830" s="110"/>
      <c r="G1830" s="110"/>
      <c r="H1830" s="110"/>
      <c r="I1830" s="110"/>
      <c r="J1830" s="110"/>
      <c r="K1830" s="110"/>
      <c r="L1830" s="110"/>
      <c r="M1830" s="468"/>
      <c r="N1830" s="469"/>
      <c r="O1830" s="469"/>
      <c r="P1830" s="470"/>
      <c r="Q1830" s="471"/>
      <c r="R1830" s="471"/>
      <c r="S1830" s="116"/>
      <c r="T1830" s="116"/>
      <c r="U1830" s="116"/>
      <c r="V1830" s="110"/>
      <c r="W1830" s="110"/>
      <c r="X1830" s="110"/>
      <c r="Y1830" s="110"/>
      <c r="Z1830" s="110"/>
      <c r="AA1830" s="110"/>
      <c r="AB1830" s="110"/>
      <c r="AC1830" s="110"/>
      <c r="AD1830" s="110"/>
      <c r="AE1830" s="110"/>
      <c r="AF1830" s="110"/>
      <c r="AG1830" s="110"/>
    </row>
    <row r="1831">
      <c r="A1831" s="110"/>
      <c r="B1831" s="466"/>
      <c r="C1831" s="110"/>
      <c r="D1831" s="110"/>
      <c r="E1831" s="110"/>
      <c r="F1831" s="110"/>
      <c r="G1831" s="110"/>
      <c r="H1831" s="110"/>
      <c r="I1831" s="110"/>
      <c r="J1831" s="110"/>
      <c r="K1831" s="110"/>
      <c r="L1831" s="110"/>
      <c r="M1831" s="468"/>
      <c r="N1831" s="469"/>
      <c r="O1831" s="469"/>
      <c r="P1831" s="470"/>
      <c r="Q1831" s="471"/>
      <c r="R1831" s="471"/>
      <c r="S1831" s="116"/>
      <c r="T1831" s="116"/>
      <c r="U1831" s="116"/>
      <c r="V1831" s="110"/>
      <c r="W1831" s="110"/>
      <c r="X1831" s="110"/>
      <c r="Y1831" s="110"/>
      <c r="Z1831" s="110"/>
      <c r="AA1831" s="110"/>
      <c r="AB1831" s="110"/>
      <c r="AC1831" s="110"/>
      <c r="AD1831" s="110"/>
      <c r="AE1831" s="110"/>
      <c r="AF1831" s="110"/>
      <c r="AG1831" s="110"/>
    </row>
    <row r="1832">
      <c r="A1832" s="110"/>
      <c r="B1832" s="466"/>
      <c r="C1832" s="110"/>
      <c r="D1832" s="110"/>
      <c r="E1832" s="110"/>
      <c r="F1832" s="110"/>
      <c r="G1832" s="110"/>
      <c r="H1832" s="110"/>
      <c r="I1832" s="110"/>
      <c r="J1832" s="110"/>
      <c r="K1832" s="110"/>
      <c r="L1832" s="110"/>
      <c r="M1832" s="468"/>
      <c r="N1832" s="469"/>
      <c r="O1832" s="469"/>
      <c r="P1832" s="470"/>
      <c r="Q1832" s="471"/>
      <c r="R1832" s="471"/>
      <c r="S1832" s="116"/>
      <c r="T1832" s="116"/>
      <c r="U1832" s="116"/>
      <c r="V1832" s="110"/>
      <c r="W1832" s="110"/>
      <c r="X1832" s="110"/>
      <c r="Y1832" s="110"/>
      <c r="Z1832" s="110"/>
      <c r="AA1832" s="110"/>
      <c r="AB1832" s="110"/>
      <c r="AC1832" s="110"/>
      <c r="AD1832" s="110"/>
      <c r="AE1832" s="110"/>
      <c r="AF1832" s="110"/>
      <c r="AG1832" s="110"/>
    </row>
    <row r="1833">
      <c r="A1833" s="110"/>
      <c r="B1833" s="466"/>
      <c r="C1833" s="110"/>
      <c r="D1833" s="110"/>
      <c r="E1833" s="110"/>
      <c r="F1833" s="110"/>
      <c r="G1833" s="110"/>
      <c r="H1833" s="110"/>
      <c r="I1833" s="110"/>
      <c r="J1833" s="110"/>
      <c r="K1833" s="110"/>
      <c r="L1833" s="110"/>
      <c r="M1833" s="468"/>
      <c r="N1833" s="469"/>
      <c r="O1833" s="469"/>
      <c r="P1833" s="470"/>
      <c r="Q1833" s="471"/>
      <c r="R1833" s="471"/>
      <c r="S1833" s="116"/>
      <c r="T1833" s="116"/>
      <c r="U1833" s="116"/>
      <c r="V1833" s="110"/>
      <c r="W1833" s="110"/>
      <c r="X1833" s="110"/>
      <c r="Y1833" s="110"/>
      <c r="Z1833" s="110"/>
      <c r="AA1833" s="110"/>
      <c r="AB1833" s="110"/>
      <c r="AC1833" s="110"/>
      <c r="AD1833" s="110"/>
      <c r="AE1833" s="110"/>
      <c r="AF1833" s="110"/>
      <c r="AG1833" s="110"/>
    </row>
    <row r="1834">
      <c r="A1834" s="110"/>
      <c r="B1834" s="466"/>
      <c r="C1834" s="110"/>
      <c r="D1834" s="110"/>
      <c r="E1834" s="110"/>
      <c r="F1834" s="110"/>
      <c r="G1834" s="110"/>
      <c r="H1834" s="110"/>
      <c r="I1834" s="110"/>
      <c r="J1834" s="110"/>
      <c r="K1834" s="110"/>
      <c r="L1834" s="110"/>
      <c r="M1834" s="468"/>
      <c r="N1834" s="469"/>
      <c r="O1834" s="469"/>
      <c r="P1834" s="470"/>
      <c r="Q1834" s="471"/>
      <c r="R1834" s="471"/>
      <c r="S1834" s="116"/>
      <c r="T1834" s="116"/>
      <c r="U1834" s="116"/>
      <c r="V1834" s="110"/>
      <c r="W1834" s="110"/>
      <c r="X1834" s="110"/>
      <c r="Y1834" s="110"/>
      <c r="Z1834" s="110"/>
      <c r="AA1834" s="110"/>
      <c r="AB1834" s="110"/>
      <c r="AC1834" s="110"/>
      <c r="AD1834" s="110"/>
      <c r="AE1834" s="110"/>
      <c r="AF1834" s="110"/>
      <c r="AG1834" s="110"/>
    </row>
    <row r="1835">
      <c r="A1835" s="110"/>
      <c r="B1835" s="466"/>
      <c r="C1835" s="110"/>
      <c r="D1835" s="110"/>
      <c r="E1835" s="110"/>
      <c r="F1835" s="110"/>
      <c r="G1835" s="110"/>
      <c r="H1835" s="110"/>
      <c r="I1835" s="110"/>
      <c r="J1835" s="110"/>
      <c r="K1835" s="110"/>
      <c r="L1835" s="110"/>
      <c r="M1835" s="468"/>
      <c r="N1835" s="469"/>
      <c r="O1835" s="469"/>
      <c r="P1835" s="470"/>
      <c r="Q1835" s="471"/>
      <c r="R1835" s="471"/>
      <c r="S1835" s="116"/>
      <c r="T1835" s="116"/>
      <c r="U1835" s="116"/>
      <c r="V1835" s="110"/>
      <c r="W1835" s="110"/>
      <c r="X1835" s="110"/>
      <c r="Y1835" s="110"/>
      <c r="Z1835" s="110"/>
      <c r="AA1835" s="110"/>
      <c r="AB1835" s="110"/>
      <c r="AC1835" s="110"/>
      <c r="AD1835" s="110"/>
      <c r="AE1835" s="110"/>
      <c r="AF1835" s="110"/>
      <c r="AG1835" s="110"/>
    </row>
    <row r="1836">
      <c r="A1836" s="110"/>
      <c r="B1836" s="466"/>
      <c r="C1836" s="110"/>
      <c r="D1836" s="110"/>
      <c r="E1836" s="110"/>
      <c r="F1836" s="110"/>
      <c r="G1836" s="110"/>
      <c r="H1836" s="110"/>
      <c r="I1836" s="110"/>
      <c r="J1836" s="110"/>
      <c r="K1836" s="110"/>
      <c r="L1836" s="110"/>
      <c r="M1836" s="468"/>
      <c r="N1836" s="469"/>
      <c r="O1836" s="469"/>
      <c r="P1836" s="470"/>
      <c r="Q1836" s="471"/>
      <c r="R1836" s="471"/>
      <c r="S1836" s="116"/>
      <c r="T1836" s="116"/>
      <c r="U1836" s="116"/>
      <c r="V1836" s="110"/>
      <c r="W1836" s="110"/>
      <c r="X1836" s="110"/>
      <c r="Y1836" s="110"/>
      <c r="Z1836" s="110"/>
      <c r="AA1836" s="110"/>
      <c r="AB1836" s="110"/>
      <c r="AC1836" s="110"/>
      <c r="AD1836" s="110"/>
      <c r="AE1836" s="110"/>
      <c r="AF1836" s="110"/>
      <c r="AG1836" s="110"/>
    </row>
    <row r="1837">
      <c r="A1837" s="110"/>
      <c r="B1837" s="466"/>
      <c r="C1837" s="110"/>
      <c r="D1837" s="110"/>
      <c r="E1837" s="110"/>
      <c r="F1837" s="110"/>
      <c r="G1837" s="110"/>
      <c r="H1837" s="110"/>
      <c r="I1837" s="110"/>
      <c r="J1837" s="110"/>
      <c r="K1837" s="110"/>
      <c r="L1837" s="110"/>
      <c r="M1837" s="468"/>
      <c r="N1837" s="469"/>
      <c r="O1837" s="469"/>
      <c r="P1837" s="470"/>
      <c r="Q1837" s="471"/>
      <c r="R1837" s="471"/>
      <c r="S1837" s="116"/>
      <c r="T1837" s="116"/>
      <c r="U1837" s="116"/>
      <c r="V1837" s="110"/>
      <c r="W1837" s="110"/>
      <c r="X1837" s="110"/>
      <c r="Y1837" s="110"/>
      <c r="Z1837" s="110"/>
      <c r="AA1837" s="110"/>
      <c r="AB1837" s="110"/>
      <c r="AC1837" s="110"/>
      <c r="AD1837" s="110"/>
      <c r="AE1837" s="110"/>
      <c r="AF1837" s="110"/>
      <c r="AG1837" s="110"/>
    </row>
    <row r="1838">
      <c r="A1838" s="110"/>
      <c r="B1838" s="466"/>
      <c r="C1838" s="110"/>
      <c r="D1838" s="110"/>
      <c r="E1838" s="110"/>
      <c r="F1838" s="110"/>
      <c r="G1838" s="110"/>
      <c r="H1838" s="110"/>
      <c r="I1838" s="110"/>
      <c r="J1838" s="110"/>
      <c r="K1838" s="110"/>
      <c r="L1838" s="110"/>
      <c r="M1838" s="468"/>
      <c r="N1838" s="469"/>
      <c r="O1838" s="469"/>
      <c r="P1838" s="470"/>
      <c r="Q1838" s="471"/>
      <c r="R1838" s="471"/>
      <c r="S1838" s="116"/>
      <c r="T1838" s="116"/>
      <c r="U1838" s="116"/>
      <c r="V1838" s="110"/>
      <c r="W1838" s="110"/>
      <c r="X1838" s="110"/>
      <c r="Y1838" s="110"/>
      <c r="Z1838" s="110"/>
      <c r="AA1838" s="110"/>
      <c r="AB1838" s="110"/>
      <c r="AC1838" s="110"/>
      <c r="AD1838" s="110"/>
      <c r="AE1838" s="110"/>
      <c r="AF1838" s="110"/>
      <c r="AG1838" s="110"/>
    </row>
    <row r="1839">
      <c r="A1839" s="110"/>
      <c r="B1839" s="466"/>
      <c r="C1839" s="110"/>
      <c r="D1839" s="110"/>
      <c r="E1839" s="110"/>
      <c r="F1839" s="110"/>
      <c r="G1839" s="110"/>
      <c r="H1839" s="110"/>
      <c r="I1839" s="110"/>
      <c r="J1839" s="110"/>
      <c r="K1839" s="110"/>
      <c r="L1839" s="110"/>
      <c r="M1839" s="468"/>
      <c r="N1839" s="469"/>
      <c r="O1839" s="469"/>
      <c r="P1839" s="470"/>
      <c r="Q1839" s="471"/>
      <c r="R1839" s="471"/>
      <c r="S1839" s="116"/>
      <c r="T1839" s="116"/>
      <c r="U1839" s="116"/>
      <c r="V1839" s="110"/>
      <c r="W1839" s="110"/>
      <c r="X1839" s="110"/>
      <c r="Y1839" s="110"/>
      <c r="Z1839" s="110"/>
      <c r="AA1839" s="110"/>
      <c r="AB1839" s="110"/>
      <c r="AC1839" s="110"/>
      <c r="AD1839" s="110"/>
      <c r="AE1839" s="110"/>
      <c r="AF1839" s="110"/>
      <c r="AG1839" s="110"/>
    </row>
    <row r="1840">
      <c r="A1840" s="110"/>
      <c r="B1840" s="466"/>
      <c r="C1840" s="110"/>
      <c r="D1840" s="110"/>
      <c r="E1840" s="110"/>
      <c r="F1840" s="110"/>
      <c r="G1840" s="110"/>
      <c r="H1840" s="110"/>
      <c r="I1840" s="110"/>
      <c r="J1840" s="110"/>
      <c r="K1840" s="110"/>
      <c r="L1840" s="110"/>
      <c r="M1840" s="468"/>
      <c r="N1840" s="469"/>
      <c r="O1840" s="469"/>
      <c r="P1840" s="470"/>
      <c r="Q1840" s="471"/>
      <c r="R1840" s="471"/>
      <c r="S1840" s="116"/>
      <c r="T1840" s="116"/>
      <c r="U1840" s="116"/>
      <c r="V1840" s="110"/>
      <c r="W1840" s="110"/>
      <c r="X1840" s="110"/>
      <c r="Y1840" s="110"/>
      <c r="Z1840" s="110"/>
      <c r="AA1840" s="110"/>
      <c r="AB1840" s="110"/>
      <c r="AC1840" s="110"/>
      <c r="AD1840" s="110"/>
      <c r="AE1840" s="110"/>
      <c r="AF1840" s="110"/>
      <c r="AG1840" s="110"/>
    </row>
    <row r="1841">
      <c r="A1841" s="110"/>
      <c r="B1841" s="466"/>
      <c r="C1841" s="110"/>
      <c r="D1841" s="110"/>
      <c r="E1841" s="110"/>
      <c r="F1841" s="110"/>
      <c r="G1841" s="110"/>
      <c r="H1841" s="110"/>
      <c r="I1841" s="110"/>
      <c r="J1841" s="110"/>
      <c r="K1841" s="110"/>
      <c r="L1841" s="110"/>
      <c r="M1841" s="468"/>
      <c r="N1841" s="469"/>
      <c r="O1841" s="469"/>
      <c r="P1841" s="470"/>
      <c r="Q1841" s="471"/>
      <c r="R1841" s="471"/>
      <c r="S1841" s="116"/>
      <c r="T1841" s="116"/>
      <c r="U1841" s="116"/>
      <c r="V1841" s="110"/>
      <c r="W1841" s="110"/>
      <c r="X1841" s="110"/>
      <c r="Y1841" s="110"/>
      <c r="Z1841" s="110"/>
      <c r="AA1841" s="110"/>
      <c r="AB1841" s="110"/>
      <c r="AC1841" s="110"/>
      <c r="AD1841" s="110"/>
      <c r="AE1841" s="110"/>
      <c r="AF1841" s="110"/>
      <c r="AG1841" s="110"/>
    </row>
    <row r="1842">
      <c r="A1842" s="110"/>
      <c r="B1842" s="466"/>
      <c r="C1842" s="110"/>
      <c r="D1842" s="110"/>
      <c r="E1842" s="110"/>
      <c r="F1842" s="110"/>
      <c r="G1842" s="110"/>
      <c r="H1842" s="110"/>
      <c r="I1842" s="110"/>
      <c r="J1842" s="110"/>
      <c r="K1842" s="110"/>
      <c r="L1842" s="110"/>
      <c r="M1842" s="468"/>
      <c r="N1842" s="469"/>
      <c r="O1842" s="469"/>
      <c r="P1842" s="470"/>
      <c r="Q1842" s="471"/>
      <c r="R1842" s="471"/>
      <c r="S1842" s="116"/>
      <c r="T1842" s="116"/>
      <c r="U1842" s="116"/>
      <c r="V1842" s="110"/>
      <c r="W1842" s="110"/>
      <c r="X1842" s="110"/>
      <c r="Y1842" s="110"/>
      <c r="Z1842" s="110"/>
      <c r="AA1842" s="110"/>
      <c r="AB1842" s="110"/>
      <c r="AC1842" s="110"/>
      <c r="AD1842" s="110"/>
      <c r="AE1842" s="110"/>
      <c r="AF1842" s="110"/>
      <c r="AG1842" s="110"/>
    </row>
    <row r="1843">
      <c r="A1843" s="110"/>
      <c r="B1843" s="466"/>
      <c r="C1843" s="110"/>
      <c r="D1843" s="110"/>
      <c r="E1843" s="110"/>
      <c r="F1843" s="110"/>
      <c r="G1843" s="110"/>
      <c r="H1843" s="110"/>
      <c r="I1843" s="110"/>
      <c r="J1843" s="110"/>
      <c r="K1843" s="110"/>
      <c r="L1843" s="110"/>
      <c r="M1843" s="468"/>
      <c r="N1843" s="469"/>
      <c r="O1843" s="469"/>
      <c r="P1843" s="470"/>
      <c r="Q1843" s="471"/>
      <c r="R1843" s="471"/>
      <c r="S1843" s="116"/>
      <c r="T1843" s="116"/>
      <c r="U1843" s="116"/>
      <c r="V1843" s="110"/>
      <c r="W1843" s="110"/>
      <c r="X1843" s="110"/>
      <c r="Y1843" s="110"/>
      <c r="Z1843" s="110"/>
      <c r="AA1843" s="110"/>
      <c r="AB1843" s="110"/>
      <c r="AC1843" s="110"/>
      <c r="AD1843" s="110"/>
      <c r="AE1843" s="110"/>
      <c r="AF1843" s="110"/>
      <c r="AG1843" s="110"/>
    </row>
    <row r="1844">
      <c r="A1844" s="110"/>
      <c r="B1844" s="466"/>
      <c r="C1844" s="110"/>
      <c r="D1844" s="110"/>
      <c r="E1844" s="110"/>
      <c r="F1844" s="110"/>
      <c r="G1844" s="110"/>
      <c r="H1844" s="110"/>
      <c r="I1844" s="110"/>
      <c r="J1844" s="110"/>
      <c r="K1844" s="110"/>
      <c r="L1844" s="110"/>
      <c r="M1844" s="468"/>
      <c r="N1844" s="469"/>
      <c r="O1844" s="469"/>
      <c r="P1844" s="470"/>
      <c r="Q1844" s="471"/>
      <c r="R1844" s="471"/>
      <c r="S1844" s="116"/>
      <c r="T1844" s="116"/>
      <c r="U1844" s="116"/>
      <c r="V1844" s="110"/>
      <c r="W1844" s="110"/>
      <c r="X1844" s="110"/>
      <c r="Y1844" s="110"/>
      <c r="Z1844" s="110"/>
      <c r="AA1844" s="110"/>
      <c r="AB1844" s="110"/>
      <c r="AC1844" s="110"/>
      <c r="AD1844" s="110"/>
      <c r="AE1844" s="110"/>
      <c r="AF1844" s="110"/>
      <c r="AG1844" s="110"/>
    </row>
    <row r="1845">
      <c r="A1845" s="110"/>
      <c r="B1845" s="466"/>
      <c r="C1845" s="110"/>
      <c r="D1845" s="110"/>
      <c r="E1845" s="110"/>
      <c r="F1845" s="110"/>
      <c r="G1845" s="110"/>
      <c r="H1845" s="110"/>
      <c r="I1845" s="110"/>
      <c r="J1845" s="110"/>
      <c r="K1845" s="110"/>
      <c r="L1845" s="110"/>
      <c r="M1845" s="468"/>
      <c r="N1845" s="469"/>
      <c r="O1845" s="469"/>
      <c r="P1845" s="470"/>
      <c r="Q1845" s="471"/>
      <c r="R1845" s="471"/>
      <c r="S1845" s="116"/>
      <c r="T1845" s="116"/>
      <c r="U1845" s="116"/>
      <c r="V1845" s="110"/>
      <c r="W1845" s="110"/>
      <c r="X1845" s="110"/>
      <c r="Y1845" s="110"/>
      <c r="Z1845" s="110"/>
      <c r="AA1845" s="110"/>
      <c r="AB1845" s="110"/>
      <c r="AC1845" s="110"/>
      <c r="AD1845" s="110"/>
      <c r="AE1845" s="110"/>
      <c r="AF1845" s="110"/>
      <c r="AG1845" s="110"/>
    </row>
    <row r="1846">
      <c r="A1846" s="110"/>
      <c r="B1846" s="466"/>
      <c r="C1846" s="110"/>
      <c r="D1846" s="110"/>
      <c r="E1846" s="110"/>
      <c r="F1846" s="110"/>
      <c r="G1846" s="110"/>
      <c r="H1846" s="110"/>
      <c r="I1846" s="110"/>
      <c r="J1846" s="110"/>
      <c r="K1846" s="110"/>
      <c r="L1846" s="110"/>
      <c r="M1846" s="468"/>
      <c r="N1846" s="469"/>
      <c r="O1846" s="469"/>
      <c r="P1846" s="470"/>
      <c r="Q1846" s="471"/>
      <c r="R1846" s="471"/>
      <c r="S1846" s="116"/>
      <c r="T1846" s="116"/>
      <c r="U1846" s="116"/>
      <c r="V1846" s="110"/>
      <c r="W1846" s="110"/>
      <c r="X1846" s="110"/>
      <c r="Y1846" s="110"/>
      <c r="Z1846" s="110"/>
      <c r="AA1846" s="110"/>
      <c r="AB1846" s="110"/>
      <c r="AC1846" s="110"/>
      <c r="AD1846" s="110"/>
      <c r="AE1846" s="110"/>
      <c r="AF1846" s="110"/>
      <c r="AG1846" s="110"/>
    </row>
    <row r="1847">
      <c r="A1847" s="110"/>
      <c r="B1847" s="466"/>
      <c r="C1847" s="110"/>
      <c r="D1847" s="110"/>
      <c r="E1847" s="110"/>
      <c r="F1847" s="110"/>
      <c r="G1847" s="110"/>
      <c r="H1847" s="110"/>
      <c r="I1847" s="110"/>
      <c r="J1847" s="110"/>
      <c r="K1847" s="110"/>
      <c r="L1847" s="110"/>
      <c r="M1847" s="468"/>
      <c r="N1847" s="469"/>
      <c r="O1847" s="469"/>
      <c r="P1847" s="470"/>
      <c r="Q1847" s="471"/>
      <c r="R1847" s="471"/>
      <c r="S1847" s="116"/>
      <c r="T1847" s="116"/>
      <c r="U1847" s="116"/>
      <c r="V1847" s="110"/>
      <c r="W1847" s="110"/>
      <c r="X1847" s="110"/>
      <c r="Y1847" s="110"/>
      <c r="Z1847" s="110"/>
      <c r="AA1847" s="110"/>
      <c r="AB1847" s="110"/>
      <c r="AC1847" s="110"/>
      <c r="AD1847" s="110"/>
      <c r="AE1847" s="110"/>
      <c r="AF1847" s="110"/>
      <c r="AG1847" s="110"/>
    </row>
    <row r="1848">
      <c r="A1848" s="110"/>
      <c r="B1848" s="466"/>
      <c r="C1848" s="110"/>
      <c r="D1848" s="110"/>
      <c r="E1848" s="110"/>
      <c r="F1848" s="110"/>
      <c r="G1848" s="110"/>
      <c r="H1848" s="110"/>
      <c r="I1848" s="110"/>
      <c r="J1848" s="110"/>
      <c r="K1848" s="110"/>
      <c r="L1848" s="110"/>
      <c r="M1848" s="468"/>
      <c r="N1848" s="469"/>
      <c r="O1848" s="469"/>
      <c r="P1848" s="470"/>
      <c r="Q1848" s="471"/>
      <c r="R1848" s="471"/>
      <c r="S1848" s="116"/>
      <c r="T1848" s="116"/>
      <c r="U1848" s="116"/>
      <c r="V1848" s="110"/>
      <c r="W1848" s="110"/>
      <c r="X1848" s="110"/>
      <c r="Y1848" s="110"/>
      <c r="Z1848" s="110"/>
      <c r="AA1848" s="110"/>
      <c r="AB1848" s="110"/>
      <c r="AC1848" s="110"/>
      <c r="AD1848" s="110"/>
      <c r="AE1848" s="110"/>
      <c r="AF1848" s="110"/>
      <c r="AG1848" s="110"/>
    </row>
    <row r="1849">
      <c r="A1849" s="110"/>
      <c r="B1849" s="466"/>
      <c r="C1849" s="110"/>
      <c r="D1849" s="110"/>
      <c r="E1849" s="110"/>
      <c r="F1849" s="110"/>
      <c r="G1849" s="110"/>
      <c r="H1849" s="110"/>
      <c r="I1849" s="110"/>
      <c r="J1849" s="110"/>
      <c r="K1849" s="110"/>
      <c r="L1849" s="110"/>
      <c r="M1849" s="468"/>
      <c r="N1849" s="469"/>
      <c r="O1849" s="469"/>
      <c r="P1849" s="470"/>
      <c r="Q1849" s="471"/>
      <c r="R1849" s="471"/>
      <c r="S1849" s="116"/>
      <c r="T1849" s="116"/>
      <c r="U1849" s="116"/>
      <c r="V1849" s="110"/>
      <c r="W1849" s="110"/>
      <c r="X1849" s="110"/>
      <c r="Y1849" s="110"/>
      <c r="Z1849" s="110"/>
      <c r="AA1849" s="110"/>
      <c r="AB1849" s="110"/>
      <c r="AC1849" s="110"/>
      <c r="AD1849" s="110"/>
      <c r="AE1849" s="110"/>
      <c r="AF1849" s="110"/>
      <c r="AG1849" s="110"/>
    </row>
    <row r="1850">
      <c r="A1850" s="110"/>
      <c r="B1850" s="466"/>
      <c r="C1850" s="110"/>
      <c r="D1850" s="110"/>
      <c r="E1850" s="110"/>
      <c r="F1850" s="110"/>
      <c r="G1850" s="110"/>
      <c r="H1850" s="110"/>
      <c r="I1850" s="110"/>
      <c r="J1850" s="110"/>
      <c r="K1850" s="110"/>
      <c r="L1850" s="110"/>
      <c r="M1850" s="468"/>
      <c r="N1850" s="469"/>
      <c r="O1850" s="469"/>
      <c r="P1850" s="470"/>
      <c r="Q1850" s="471"/>
      <c r="R1850" s="471"/>
      <c r="S1850" s="116"/>
      <c r="T1850" s="116"/>
      <c r="U1850" s="116"/>
      <c r="V1850" s="110"/>
      <c r="W1850" s="110"/>
      <c r="X1850" s="110"/>
      <c r="Y1850" s="110"/>
      <c r="Z1850" s="110"/>
      <c r="AA1850" s="110"/>
      <c r="AB1850" s="110"/>
      <c r="AC1850" s="110"/>
      <c r="AD1850" s="110"/>
      <c r="AE1850" s="110"/>
      <c r="AF1850" s="110"/>
      <c r="AG1850" s="110"/>
    </row>
    <row r="1851">
      <c r="A1851" s="110"/>
      <c r="B1851" s="466"/>
      <c r="C1851" s="110"/>
      <c r="D1851" s="110"/>
      <c r="E1851" s="110"/>
      <c r="F1851" s="110"/>
      <c r="G1851" s="110"/>
      <c r="H1851" s="110"/>
      <c r="I1851" s="110"/>
      <c r="J1851" s="110"/>
      <c r="K1851" s="110"/>
      <c r="L1851" s="110"/>
      <c r="M1851" s="468"/>
      <c r="N1851" s="469"/>
      <c r="O1851" s="469"/>
      <c r="P1851" s="470"/>
      <c r="Q1851" s="471"/>
      <c r="R1851" s="471"/>
      <c r="S1851" s="116"/>
      <c r="T1851" s="116"/>
      <c r="U1851" s="116"/>
      <c r="V1851" s="110"/>
      <c r="W1851" s="110"/>
      <c r="X1851" s="110"/>
      <c r="Y1851" s="110"/>
      <c r="Z1851" s="110"/>
      <c r="AA1851" s="110"/>
      <c r="AB1851" s="110"/>
      <c r="AC1851" s="110"/>
      <c r="AD1851" s="110"/>
      <c r="AE1851" s="110"/>
      <c r="AF1851" s="110"/>
      <c r="AG1851" s="110"/>
    </row>
    <row r="1852">
      <c r="A1852" s="110"/>
      <c r="B1852" s="466"/>
      <c r="C1852" s="110"/>
      <c r="D1852" s="110"/>
      <c r="E1852" s="110"/>
      <c r="F1852" s="110"/>
      <c r="G1852" s="110"/>
      <c r="H1852" s="110"/>
      <c r="I1852" s="110"/>
      <c r="J1852" s="110"/>
      <c r="K1852" s="110"/>
      <c r="L1852" s="110"/>
      <c r="M1852" s="468"/>
      <c r="N1852" s="469"/>
      <c r="O1852" s="469"/>
      <c r="P1852" s="470"/>
      <c r="Q1852" s="471"/>
      <c r="R1852" s="471"/>
      <c r="S1852" s="116"/>
      <c r="T1852" s="116"/>
      <c r="U1852" s="116"/>
      <c r="V1852" s="110"/>
      <c r="W1852" s="110"/>
      <c r="X1852" s="110"/>
      <c r="Y1852" s="110"/>
      <c r="Z1852" s="110"/>
      <c r="AA1852" s="110"/>
      <c r="AB1852" s="110"/>
      <c r="AC1852" s="110"/>
      <c r="AD1852" s="110"/>
      <c r="AE1852" s="110"/>
      <c r="AF1852" s="110"/>
      <c r="AG1852" s="110"/>
    </row>
    <row r="1853">
      <c r="A1853" s="110"/>
      <c r="B1853" s="466"/>
      <c r="C1853" s="110"/>
      <c r="D1853" s="110"/>
      <c r="E1853" s="110"/>
      <c r="F1853" s="110"/>
      <c r="G1853" s="110"/>
      <c r="H1853" s="110"/>
      <c r="I1853" s="110"/>
      <c r="J1853" s="110"/>
      <c r="K1853" s="110"/>
      <c r="L1853" s="110"/>
      <c r="M1853" s="468"/>
      <c r="N1853" s="469"/>
      <c r="O1853" s="469"/>
      <c r="P1853" s="470"/>
      <c r="Q1853" s="471"/>
      <c r="R1853" s="471"/>
      <c r="S1853" s="116"/>
      <c r="T1853" s="116"/>
      <c r="U1853" s="116"/>
      <c r="V1853" s="110"/>
      <c r="W1853" s="110"/>
      <c r="X1853" s="110"/>
      <c r="Y1853" s="110"/>
      <c r="Z1853" s="110"/>
      <c r="AA1853" s="110"/>
      <c r="AB1853" s="110"/>
      <c r="AC1853" s="110"/>
      <c r="AD1853" s="110"/>
      <c r="AE1853" s="110"/>
      <c r="AF1853" s="110"/>
      <c r="AG1853" s="110"/>
    </row>
    <row r="1854">
      <c r="A1854" s="110"/>
      <c r="B1854" s="466"/>
      <c r="C1854" s="110"/>
      <c r="D1854" s="110"/>
      <c r="E1854" s="110"/>
      <c r="F1854" s="110"/>
      <c r="G1854" s="110"/>
      <c r="H1854" s="110"/>
      <c r="I1854" s="110"/>
      <c r="J1854" s="110"/>
      <c r="K1854" s="110"/>
      <c r="L1854" s="110"/>
      <c r="M1854" s="468"/>
      <c r="N1854" s="469"/>
      <c r="O1854" s="469"/>
      <c r="P1854" s="470"/>
      <c r="Q1854" s="471"/>
      <c r="R1854" s="471"/>
      <c r="S1854" s="116"/>
      <c r="T1854" s="116"/>
      <c r="U1854" s="116"/>
      <c r="V1854" s="110"/>
      <c r="W1854" s="110"/>
      <c r="X1854" s="110"/>
      <c r="Y1854" s="110"/>
      <c r="Z1854" s="110"/>
      <c r="AA1854" s="110"/>
      <c r="AB1854" s="110"/>
      <c r="AC1854" s="110"/>
      <c r="AD1854" s="110"/>
      <c r="AE1854" s="110"/>
      <c r="AF1854" s="110"/>
      <c r="AG1854" s="110"/>
    </row>
    <row r="1855">
      <c r="A1855" s="110"/>
      <c r="B1855" s="466"/>
      <c r="C1855" s="110"/>
      <c r="D1855" s="110"/>
      <c r="E1855" s="110"/>
      <c r="F1855" s="110"/>
      <c r="G1855" s="110"/>
      <c r="H1855" s="110"/>
      <c r="I1855" s="110"/>
      <c r="J1855" s="110"/>
      <c r="K1855" s="110"/>
      <c r="L1855" s="110"/>
      <c r="M1855" s="468"/>
      <c r="N1855" s="469"/>
      <c r="O1855" s="469"/>
      <c r="P1855" s="470"/>
      <c r="Q1855" s="471"/>
      <c r="R1855" s="471"/>
      <c r="S1855" s="116"/>
      <c r="T1855" s="116"/>
      <c r="U1855" s="116"/>
      <c r="V1855" s="110"/>
      <c r="W1855" s="110"/>
      <c r="X1855" s="110"/>
      <c r="Y1855" s="110"/>
      <c r="Z1855" s="110"/>
      <c r="AA1855" s="110"/>
      <c r="AB1855" s="110"/>
      <c r="AC1855" s="110"/>
      <c r="AD1855" s="110"/>
      <c r="AE1855" s="110"/>
      <c r="AF1855" s="110"/>
      <c r="AG1855" s="110"/>
    </row>
    <row r="1856">
      <c r="A1856" s="110"/>
      <c r="B1856" s="466"/>
      <c r="C1856" s="110"/>
      <c r="D1856" s="110"/>
      <c r="E1856" s="110"/>
      <c r="F1856" s="110"/>
      <c r="G1856" s="110"/>
      <c r="H1856" s="110"/>
      <c r="I1856" s="110"/>
      <c r="J1856" s="110"/>
      <c r="K1856" s="110"/>
      <c r="L1856" s="110"/>
      <c r="M1856" s="468"/>
      <c r="N1856" s="469"/>
      <c r="O1856" s="469"/>
      <c r="P1856" s="470"/>
      <c r="Q1856" s="471"/>
      <c r="R1856" s="471"/>
      <c r="S1856" s="116"/>
      <c r="T1856" s="116"/>
      <c r="U1856" s="116"/>
      <c r="V1856" s="110"/>
      <c r="W1856" s="110"/>
      <c r="X1856" s="110"/>
      <c r="Y1856" s="110"/>
      <c r="Z1856" s="110"/>
      <c r="AA1856" s="110"/>
      <c r="AB1856" s="110"/>
      <c r="AC1856" s="110"/>
      <c r="AD1856" s="110"/>
      <c r="AE1856" s="110"/>
      <c r="AF1856" s="110"/>
      <c r="AG1856" s="110"/>
    </row>
    <row r="1857">
      <c r="A1857" s="110"/>
      <c r="B1857" s="466"/>
      <c r="C1857" s="110"/>
      <c r="D1857" s="110"/>
      <c r="E1857" s="110"/>
      <c r="F1857" s="110"/>
      <c r="G1857" s="110"/>
      <c r="H1857" s="110"/>
      <c r="I1857" s="110"/>
      <c r="J1857" s="110"/>
      <c r="K1857" s="110"/>
      <c r="L1857" s="110"/>
      <c r="M1857" s="468"/>
      <c r="N1857" s="469"/>
      <c r="O1857" s="469"/>
      <c r="P1857" s="470"/>
      <c r="Q1857" s="471"/>
      <c r="R1857" s="471"/>
      <c r="S1857" s="116"/>
      <c r="T1857" s="116"/>
      <c r="U1857" s="116"/>
      <c r="V1857" s="110"/>
      <c r="W1857" s="110"/>
      <c r="X1857" s="110"/>
      <c r="Y1857" s="110"/>
      <c r="Z1857" s="110"/>
      <c r="AA1857" s="110"/>
      <c r="AB1857" s="110"/>
      <c r="AC1857" s="110"/>
      <c r="AD1857" s="110"/>
      <c r="AE1857" s="110"/>
      <c r="AF1857" s="110"/>
      <c r="AG1857" s="110"/>
    </row>
    <row r="1858">
      <c r="A1858" s="110"/>
      <c r="B1858" s="466"/>
      <c r="C1858" s="110"/>
      <c r="D1858" s="110"/>
      <c r="E1858" s="110"/>
      <c r="F1858" s="110"/>
      <c r="G1858" s="110"/>
      <c r="H1858" s="110"/>
      <c r="I1858" s="110"/>
      <c r="J1858" s="110"/>
      <c r="K1858" s="110"/>
      <c r="L1858" s="110"/>
      <c r="M1858" s="468"/>
      <c r="N1858" s="469"/>
      <c r="O1858" s="469"/>
      <c r="P1858" s="470"/>
      <c r="Q1858" s="471"/>
      <c r="R1858" s="471"/>
      <c r="S1858" s="116"/>
      <c r="T1858" s="116"/>
      <c r="U1858" s="116"/>
      <c r="V1858" s="110"/>
      <c r="W1858" s="110"/>
      <c r="X1858" s="110"/>
      <c r="Y1858" s="110"/>
      <c r="Z1858" s="110"/>
      <c r="AA1858" s="110"/>
      <c r="AB1858" s="110"/>
      <c r="AC1858" s="110"/>
      <c r="AD1858" s="110"/>
      <c r="AE1858" s="110"/>
      <c r="AF1858" s="110"/>
      <c r="AG1858" s="110"/>
    </row>
    <row r="1859">
      <c r="A1859" s="110"/>
      <c r="B1859" s="466"/>
      <c r="C1859" s="110"/>
      <c r="D1859" s="110"/>
      <c r="E1859" s="110"/>
      <c r="F1859" s="110"/>
      <c r="G1859" s="110"/>
      <c r="H1859" s="110"/>
      <c r="I1859" s="110"/>
      <c r="J1859" s="110"/>
      <c r="K1859" s="110"/>
      <c r="L1859" s="110"/>
      <c r="M1859" s="468"/>
      <c r="N1859" s="469"/>
      <c r="O1859" s="469"/>
      <c r="P1859" s="470"/>
      <c r="Q1859" s="471"/>
      <c r="R1859" s="471"/>
      <c r="S1859" s="116"/>
      <c r="T1859" s="116"/>
      <c r="U1859" s="116"/>
      <c r="V1859" s="110"/>
      <c r="W1859" s="110"/>
      <c r="X1859" s="110"/>
      <c r="Y1859" s="110"/>
      <c r="Z1859" s="110"/>
      <c r="AA1859" s="110"/>
      <c r="AB1859" s="110"/>
      <c r="AC1859" s="110"/>
      <c r="AD1859" s="110"/>
      <c r="AE1859" s="110"/>
      <c r="AF1859" s="110"/>
      <c r="AG1859" s="110"/>
    </row>
    <row r="1860">
      <c r="A1860" s="110"/>
      <c r="B1860" s="466"/>
      <c r="C1860" s="110"/>
      <c r="D1860" s="110"/>
      <c r="E1860" s="110"/>
      <c r="F1860" s="110"/>
      <c r="G1860" s="110"/>
      <c r="H1860" s="110"/>
      <c r="I1860" s="110"/>
      <c r="J1860" s="110"/>
      <c r="K1860" s="110"/>
      <c r="L1860" s="110"/>
      <c r="M1860" s="468"/>
      <c r="N1860" s="469"/>
      <c r="O1860" s="469"/>
      <c r="P1860" s="470"/>
      <c r="Q1860" s="471"/>
      <c r="R1860" s="471"/>
      <c r="S1860" s="116"/>
      <c r="T1860" s="116"/>
      <c r="U1860" s="116"/>
      <c r="V1860" s="110"/>
      <c r="W1860" s="110"/>
      <c r="X1860" s="110"/>
      <c r="Y1860" s="110"/>
      <c r="Z1860" s="110"/>
      <c r="AA1860" s="110"/>
      <c r="AB1860" s="110"/>
      <c r="AC1860" s="110"/>
      <c r="AD1860" s="110"/>
      <c r="AE1860" s="110"/>
      <c r="AF1860" s="110"/>
      <c r="AG1860" s="110"/>
    </row>
    <row r="1861">
      <c r="A1861" s="110"/>
      <c r="B1861" s="466"/>
      <c r="C1861" s="110"/>
      <c r="D1861" s="110"/>
      <c r="E1861" s="110"/>
      <c r="F1861" s="110"/>
      <c r="G1861" s="110"/>
      <c r="H1861" s="110"/>
      <c r="I1861" s="110"/>
      <c r="J1861" s="110"/>
      <c r="K1861" s="110"/>
      <c r="L1861" s="110"/>
      <c r="M1861" s="468"/>
      <c r="N1861" s="469"/>
      <c r="O1861" s="469"/>
      <c r="P1861" s="470"/>
      <c r="Q1861" s="471"/>
      <c r="R1861" s="471"/>
      <c r="S1861" s="116"/>
      <c r="T1861" s="116"/>
      <c r="U1861" s="116"/>
      <c r="V1861" s="110"/>
      <c r="W1861" s="110"/>
      <c r="X1861" s="110"/>
      <c r="Y1861" s="110"/>
      <c r="Z1861" s="110"/>
      <c r="AA1861" s="110"/>
      <c r="AB1861" s="110"/>
      <c r="AC1861" s="110"/>
      <c r="AD1861" s="110"/>
      <c r="AE1861" s="110"/>
      <c r="AF1861" s="110"/>
      <c r="AG1861" s="110"/>
    </row>
    <row r="1862">
      <c r="A1862" s="110"/>
      <c r="B1862" s="466"/>
      <c r="C1862" s="110"/>
      <c r="D1862" s="110"/>
      <c r="E1862" s="110"/>
      <c r="F1862" s="110"/>
      <c r="G1862" s="110"/>
      <c r="H1862" s="110"/>
      <c r="I1862" s="110"/>
      <c r="J1862" s="110"/>
      <c r="K1862" s="110"/>
      <c r="L1862" s="110"/>
      <c r="M1862" s="468"/>
      <c r="N1862" s="469"/>
      <c r="O1862" s="469"/>
      <c r="P1862" s="470"/>
      <c r="Q1862" s="471"/>
      <c r="R1862" s="471"/>
      <c r="S1862" s="116"/>
      <c r="T1862" s="116"/>
      <c r="U1862" s="116"/>
      <c r="V1862" s="110"/>
      <c r="W1862" s="110"/>
      <c r="X1862" s="110"/>
      <c r="Y1862" s="110"/>
      <c r="Z1862" s="110"/>
      <c r="AA1862" s="110"/>
      <c r="AB1862" s="110"/>
      <c r="AC1862" s="110"/>
      <c r="AD1862" s="110"/>
      <c r="AE1862" s="110"/>
      <c r="AF1862" s="110"/>
      <c r="AG1862" s="110"/>
    </row>
    <row r="1863">
      <c r="A1863" s="110"/>
      <c r="B1863" s="466"/>
      <c r="C1863" s="110"/>
      <c r="D1863" s="110"/>
      <c r="E1863" s="110"/>
      <c r="F1863" s="110"/>
      <c r="G1863" s="110"/>
      <c r="H1863" s="110"/>
      <c r="I1863" s="110"/>
      <c r="J1863" s="110"/>
      <c r="K1863" s="110"/>
      <c r="L1863" s="110"/>
      <c r="M1863" s="468"/>
      <c r="N1863" s="469"/>
      <c r="O1863" s="469"/>
      <c r="P1863" s="470"/>
      <c r="Q1863" s="471"/>
      <c r="R1863" s="471"/>
      <c r="S1863" s="116"/>
      <c r="T1863" s="116"/>
      <c r="U1863" s="116"/>
      <c r="V1863" s="110"/>
      <c r="W1863" s="110"/>
      <c r="X1863" s="110"/>
      <c r="Y1863" s="110"/>
      <c r="Z1863" s="110"/>
      <c r="AA1863" s="110"/>
      <c r="AB1863" s="110"/>
      <c r="AC1863" s="110"/>
      <c r="AD1863" s="110"/>
      <c r="AE1863" s="110"/>
      <c r="AF1863" s="110"/>
      <c r="AG1863" s="110"/>
    </row>
    <row r="1864">
      <c r="A1864" s="110"/>
      <c r="B1864" s="466"/>
      <c r="C1864" s="110"/>
      <c r="D1864" s="110"/>
      <c r="E1864" s="110"/>
      <c r="F1864" s="110"/>
      <c r="G1864" s="110"/>
      <c r="H1864" s="110"/>
      <c r="I1864" s="110"/>
      <c r="J1864" s="110"/>
      <c r="K1864" s="110"/>
      <c r="L1864" s="110"/>
      <c r="M1864" s="468"/>
      <c r="N1864" s="469"/>
      <c r="O1864" s="469"/>
      <c r="P1864" s="470"/>
      <c r="Q1864" s="471"/>
      <c r="R1864" s="471"/>
      <c r="S1864" s="116"/>
      <c r="T1864" s="116"/>
      <c r="U1864" s="116"/>
      <c r="V1864" s="110"/>
      <c r="W1864" s="110"/>
      <c r="X1864" s="110"/>
      <c r="Y1864" s="110"/>
      <c r="Z1864" s="110"/>
      <c r="AA1864" s="110"/>
      <c r="AB1864" s="110"/>
      <c r="AC1864" s="110"/>
      <c r="AD1864" s="110"/>
      <c r="AE1864" s="110"/>
      <c r="AF1864" s="110"/>
      <c r="AG1864" s="110"/>
    </row>
    <row r="1865">
      <c r="A1865" s="110"/>
      <c r="B1865" s="466"/>
      <c r="C1865" s="110"/>
      <c r="D1865" s="110"/>
      <c r="E1865" s="110"/>
      <c r="F1865" s="110"/>
      <c r="G1865" s="110"/>
      <c r="H1865" s="110"/>
      <c r="I1865" s="110"/>
      <c r="J1865" s="110"/>
      <c r="K1865" s="110"/>
      <c r="L1865" s="110"/>
      <c r="M1865" s="468"/>
      <c r="N1865" s="469"/>
      <c r="O1865" s="469"/>
      <c r="P1865" s="470"/>
      <c r="Q1865" s="471"/>
      <c r="R1865" s="471"/>
      <c r="S1865" s="116"/>
      <c r="T1865" s="116"/>
      <c r="U1865" s="116"/>
      <c r="V1865" s="110"/>
      <c r="W1865" s="110"/>
      <c r="X1865" s="110"/>
      <c r="Y1865" s="110"/>
      <c r="Z1865" s="110"/>
      <c r="AA1865" s="110"/>
      <c r="AB1865" s="110"/>
      <c r="AC1865" s="110"/>
      <c r="AD1865" s="110"/>
      <c r="AE1865" s="110"/>
      <c r="AF1865" s="110"/>
      <c r="AG1865" s="110"/>
    </row>
    <row r="1866">
      <c r="A1866" s="110"/>
      <c r="B1866" s="466"/>
      <c r="C1866" s="110"/>
      <c r="D1866" s="110"/>
      <c r="E1866" s="110"/>
      <c r="F1866" s="110"/>
      <c r="G1866" s="110"/>
      <c r="H1866" s="110"/>
      <c r="I1866" s="110"/>
      <c r="J1866" s="110"/>
      <c r="K1866" s="110"/>
      <c r="L1866" s="110"/>
      <c r="M1866" s="468"/>
      <c r="N1866" s="469"/>
      <c r="O1866" s="469"/>
      <c r="P1866" s="470"/>
      <c r="Q1866" s="471"/>
      <c r="R1866" s="471"/>
      <c r="S1866" s="116"/>
      <c r="T1866" s="116"/>
      <c r="U1866" s="116"/>
      <c r="V1866" s="110"/>
      <c r="W1866" s="110"/>
      <c r="X1866" s="110"/>
      <c r="Y1866" s="110"/>
      <c r="Z1866" s="110"/>
      <c r="AA1866" s="110"/>
      <c r="AB1866" s="110"/>
      <c r="AC1866" s="110"/>
      <c r="AD1866" s="110"/>
      <c r="AE1866" s="110"/>
      <c r="AF1866" s="110"/>
      <c r="AG1866" s="110"/>
    </row>
    <row r="1867">
      <c r="A1867" s="110"/>
      <c r="B1867" s="466"/>
      <c r="C1867" s="110"/>
      <c r="D1867" s="110"/>
      <c r="E1867" s="110"/>
      <c r="F1867" s="110"/>
      <c r="G1867" s="110"/>
      <c r="H1867" s="110"/>
      <c r="I1867" s="110"/>
      <c r="J1867" s="110"/>
      <c r="K1867" s="110"/>
      <c r="L1867" s="110"/>
      <c r="M1867" s="468"/>
      <c r="N1867" s="469"/>
      <c r="O1867" s="469"/>
      <c r="P1867" s="470"/>
      <c r="Q1867" s="471"/>
      <c r="R1867" s="471"/>
      <c r="S1867" s="116"/>
      <c r="T1867" s="116"/>
      <c r="U1867" s="116"/>
      <c r="V1867" s="110"/>
      <c r="W1867" s="110"/>
      <c r="X1867" s="110"/>
      <c r="Y1867" s="110"/>
      <c r="Z1867" s="110"/>
      <c r="AA1867" s="110"/>
      <c r="AB1867" s="110"/>
      <c r="AC1867" s="110"/>
      <c r="AD1867" s="110"/>
      <c r="AE1867" s="110"/>
      <c r="AF1867" s="110"/>
      <c r="AG1867" s="110"/>
    </row>
    <row r="1868">
      <c r="A1868" s="110"/>
      <c r="B1868" s="466"/>
      <c r="C1868" s="110"/>
      <c r="D1868" s="110"/>
      <c r="E1868" s="110"/>
      <c r="F1868" s="110"/>
      <c r="G1868" s="110"/>
      <c r="H1868" s="110"/>
      <c r="I1868" s="110"/>
      <c r="J1868" s="110"/>
      <c r="K1868" s="110"/>
      <c r="L1868" s="110"/>
      <c r="M1868" s="468"/>
      <c r="N1868" s="469"/>
      <c r="O1868" s="469"/>
      <c r="P1868" s="470"/>
      <c r="Q1868" s="471"/>
      <c r="R1868" s="471"/>
      <c r="S1868" s="116"/>
      <c r="T1868" s="116"/>
      <c r="U1868" s="116"/>
      <c r="V1868" s="110"/>
      <c r="W1868" s="110"/>
      <c r="X1868" s="110"/>
      <c r="Y1868" s="110"/>
      <c r="Z1868" s="110"/>
      <c r="AA1868" s="110"/>
      <c r="AB1868" s="110"/>
      <c r="AC1868" s="110"/>
      <c r="AD1868" s="110"/>
      <c r="AE1868" s="110"/>
      <c r="AF1868" s="110"/>
      <c r="AG1868" s="110"/>
    </row>
    <row r="1869">
      <c r="A1869" s="110"/>
      <c r="B1869" s="466"/>
      <c r="C1869" s="110"/>
      <c r="D1869" s="110"/>
      <c r="E1869" s="110"/>
      <c r="F1869" s="110"/>
      <c r="G1869" s="110"/>
      <c r="H1869" s="110"/>
      <c r="I1869" s="110"/>
      <c r="J1869" s="110"/>
      <c r="K1869" s="110"/>
      <c r="L1869" s="110"/>
      <c r="M1869" s="468"/>
      <c r="N1869" s="469"/>
      <c r="O1869" s="469"/>
      <c r="P1869" s="470"/>
      <c r="Q1869" s="471"/>
      <c r="R1869" s="471"/>
      <c r="S1869" s="116"/>
      <c r="T1869" s="116"/>
      <c r="U1869" s="116"/>
      <c r="V1869" s="110"/>
      <c r="W1869" s="110"/>
      <c r="X1869" s="110"/>
      <c r="Y1869" s="110"/>
      <c r="Z1869" s="110"/>
      <c r="AA1869" s="110"/>
      <c r="AB1869" s="110"/>
      <c r="AC1869" s="110"/>
      <c r="AD1869" s="110"/>
      <c r="AE1869" s="110"/>
      <c r="AF1869" s="110"/>
      <c r="AG1869" s="110"/>
    </row>
    <row r="1870">
      <c r="A1870" s="110"/>
      <c r="B1870" s="466"/>
      <c r="C1870" s="110"/>
      <c r="D1870" s="110"/>
      <c r="E1870" s="110"/>
      <c r="F1870" s="110"/>
      <c r="G1870" s="110"/>
      <c r="H1870" s="110"/>
      <c r="I1870" s="110"/>
      <c r="J1870" s="110"/>
      <c r="K1870" s="110"/>
      <c r="L1870" s="110"/>
      <c r="M1870" s="468"/>
      <c r="N1870" s="469"/>
      <c r="O1870" s="469"/>
      <c r="P1870" s="470"/>
      <c r="Q1870" s="471"/>
      <c r="R1870" s="471"/>
      <c r="S1870" s="116"/>
      <c r="T1870" s="116"/>
      <c r="U1870" s="116"/>
      <c r="V1870" s="110"/>
      <c r="W1870" s="110"/>
      <c r="X1870" s="110"/>
      <c r="Y1870" s="110"/>
      <c r="Z1870" s="110"/>
      <c r="AA1870" s="110"/>
      <c r="AB1870" s="110"/>
      <c r="AC1870" s="110"/>
      <c r="AD1870" s="110"/>
      <c r="AE1870" s="110"/>
      <c r="AF1870" s="110"/>
      <c r="AG1870" s="110"/>
    </row>
    <row r="1871">
      <c r="A1871" s="110"/>
      <c r="B1871" s="466"/>
      <c r="C1871" s="110"/>
      <c r="D1871" s="110"/>
      <c r="E1871" s="110"/>
      <c r="F1871" s="110"/>
      <c r="G1871" s="110"/>
      <c r="H1871" s="110"/>
      <c r="I1871" s="110"/>
      <c r="J1871" s="110"/>
      <c r="K1871" s="110"/>
      <c r="L1871" s="110"/>
      <c r="M1871" s="468"/>
      <c r="N1871" s="469"/>
      <c r="O1871" s="469"/>
      <c r="P1871" s="470"/>
      <c r="Q1871" s="471"/>
      <c r="R1871" s="471"/>
      <c r="S1871" s="116"/>
      <c r="T1871" s="116"/>
      <c r="U1871" s="116"/>
      <c r="V1871" s="110"/>
      <c r="W1871" s="110"/>
      <c r="X1871" s="110"/>
      <c r="Y1871" s="110"/>
      <c r="Z1871" s="110"/>
      <c r="AA1871" s="110"/>
      <c r="AB1871" s="110"/>
      <c r="AC1871" s="110"/>
      <c r="AD1871" s="110"/>
      <c r="AE1871" s="110"/>
      <c r="AF1871" s="110"/>
      <c r="AG1871" s="110"/>
    </row>
    <row r="1872">
      <c r="A1872" s="110"/>
      <c r="B1872" s="466"/>
      <c r="C1872" s="110"/>
      <c r="D1872" s="110"/>
      <c r="E1872" s="110"/>
      <c r="F1872" s="110"/>
      <c r="G1872" s="110"/>
      <c r="H1872" s="110"/>
      <c r="I1872" s="110"/>
      <c r="J1872" s="110"/>
      <c r="K1872" s="110"/>
      <c r="L1872" s="110"/>
      <c r="M1872" s="468"/>
      <c r="N1872" s="469"/>
      <c r="O1872" s="469"/>
      <c r="P1872" s="470"/>
      <c r="Q1872" s="471"/>
      <c r="R1872" s="471"/>
      <c r="S1872" s="116"/>
      <c r="T1872" s="116"/>
      <c r="U1872" s="116"/>
      <c r="V1872" s="110"/>
      <c r="W1872" s="110"/>
      <c r="X1872" s="110"/>
      <c r="Y1872" s="110"/>
      <c r="Z1872" s="110"/>
      <c r="AA1872" s="110"/>
      <c r="AB1872" s="110"/>
      <c r="AC1872" s="110"/>
      <c r="AD1872" s="110"/>
      <c r="AE1872" s="110"/>
      <c r="AF1872" s="110"/>
      <c r="AG1872" s="110"/>
    </row>
    <row r="1873">
      <c r="A1873" s="110"/>
      <c r="B1873" s="466"/>
      <c r="C1873" s="110"/>
      <c r="D1873" s="110"/>
      <c r="E1873" s="110"/>
      <c r="F1873" s="110"/>
      <c r="G1873" s="110"/>
      <c r="H1873" s="110"/>
      <c r="I1873" s="110"/>
      <c r="J1873" s="110"/>
      <c r="K1873" s="110"/>
      <c r="L1873" s="110"/>
      <c r="M1873" s="468"/>
      <c r="N1873" s="469"/>
      <c r="O1873" s="469"/>
      <c r="P1873" s="470"/>
      <c r="Q1873" s="471"/>
      <c r="R1873" s="471"/>
      <c r="S1873" s="116"/>
      <c r="T1873" s="116"/>
      <c r="U1873" s="116"/>
      <c r="V1873" s="110"/>
      <c r="W1873" s="110"/>
      <c r="X1873" s="110"/>
      <c r="Y1873" s="110"/>
      <c r="Z1873" s="110"/>
      <c r="AA1873" s="110"/>
      <c r="AB1873" s="110"/>
      <c r="AC1873" s="110"/>
      <c r="AD1873" s="110"/>
      <c r="AE1873" s="110"/>
      <c r="AF1873" s="110"/>
      <c r="AG1873" s="110"/>
    </row>
    <row r="1874">
      <c r="A1874" s="110"/>
      <c r="B1874" s="466"/>
      <c r="C1874" s="110"/>
      <c r="D1874" s="110"/>
      <c r="E1874" s="110"/>
      <c r="F1874" s="110"/>
      <c r="G1874" s="110"/>
      <c r="H1874" s="110"/>
      <c r="I1874" s="110"/>
      <c r="J1874" s="110"/>
      <c r="K1874" s="110"/>
      <c r="L1874" s="110"/>
      <c r="M1874" s="468"/>
      <c r="N1874" s="469"/>
      <c r="O1874" s="469"/>
      <c r="P1874" s="470"/>
      <c r="Q1874" s="471"/>
      <c r="R1874" s="471"/>
      <c r="S1874" s="116"/>
      <c r="T1874" s="116"/>
      <c r="U1874" s="116"/>
      <c r="V1874" s="110"/>
      <c r="W1874" s="110"/>
      <c r="X1874" s="110"/>
      <c r="Y1874" s="110"/>
      <c r="Z1874" s="110"/>
      <c r="AA1874" s="110"/>
      <c r="AB1874" s="110"/>
      <c r="AC1874" s="110"/>
      <c r="AD1874" s="110"/>
      <c r="AE1874" s="110"/>
      <c r="AF1874" s="110"/>
      <c r="AG1874" s="110"/>
    </row>
    <row r="1875">
      <c r="A1875" s="110"/>
      <c r="B1875" s="466"/>
      <c r="C1875" s="110"/>
      <c r="D1875" s="110"/>
      <c r="E1875" s="110"/>
      <c r="F1875" s="110"/>
      <c r="G1875" s="110"/>
      <c r="H1875" s="110"/>
      <c r="I1875" s="110"/>
      <c r="J1875" s="110"/>
      <c r="K1875" s="110"/>
      <c r="L1875" s="110"/>
      <c r="M1875" s="468"/>
      <c r="N1875" s="469"/>
      <c r="O1875" s="469"/>
      <c r="P1875" s="470"/>
      <c r="Q1875" s="471"/>
      <c r="R1875" s="471"/>
      <c r="S1875" s="116"/>
      <c r="T1875" s="116"/>
      <c r="U1875" s="116"/>
      <c r="V1875" s="110"/>
      <c r="W1875" s="110"/>
      <c r="X1875" s="110"/>
      <c r="Y1875" s="110"/>
      <c r="Z1875" s="110"/>
      <c r="AA1875" s="110"/>
      <c r="AB1875" s="110"/>
      <c r="AC1875" s="110"/>
      <c r="AD1875" s="110"/>
      <c r="AE1875" s="110"/>
      <c r="AF1875" s="110"/>
      <c r="AG1875" s="110"/>
    </row>
    <row r="1876">
      <c r="A1876" s="110"/>
      <c r="B1876" s="466"/>
      <c r="C1876" s="110"/>
      <c r="D1876" s="110"/>
      <c r="E1876" s="110"/>
      <c r="F1876" s="110"/>
      <c r="G1876" s="110"/>
      <c r="H1876" s="110"/>
      <c r="I1876" s="110"/>
      <c r="J1876" s="110"/>
      <c r="K1876" s="110"/>
      <c r="L1876" s="110"/>
      <c r="M1876" s="468"/>
      <c r="N1876" s="469"/>
      <c r="O1876" s="469"/>
      <c r="P1876" s="470"/>
      <c r="Q1876" s="471"/>
      <c r="R1876" s="471"/>
      <c r="S1876" s="116"/>
      <c r="T1876" s="116"/>
      <c r="U1876" s="116"/>
      <c r="V1876" s="110"/>
      <c r="W1876" s="110"/>
      <c r="X1876" s="110"/>
      <c r="Y1876" s="110"/>
      <c r="Z1876" s="110"/>
      <c r="AA1876" s="110"/>
      <c r="AB1876" s="110"/>
      <c r="AC1876" s="110"/>
      <c r="AD1876" s="110"/>
      <c r="AE1876" s="110"/>
      <c r="AF1876" s="110"/>
      <c r="AG1876" s="110"/>
    </row>
    <row r="1877">
      <c r="A1877" s="110"/>
      <c r="B1877" s="466"/>
      <c r="C1877" s="110"/>
      <c r="D1877" s="110"/>
      <c r="E1877" s="110"/>
      <c r="F1877" s="110"/>
      <c r="G1877" s="110"/>
      <c r="H1877" s="110"/>
      <c r="I1877" s="110"/>
      <c r="J1877" s="110"/>
      <c r="K1877" s="110"/>
      <c r="L1877" s="110"/>
      <c r="M1877" s="468"/>
      <c r="N1877" s="469"/>
      <c r="O1877" s="469"/>
      <c r="P1877" s="470"/>
      <c r="Q1877" s="471"/>
      <c r="R1877" s="471"/>
      <c r="S1877" s="116"/>
      <c r="T1877" s="116"/>
      <c r="U1877" s="116"/>
      <c r="V1877" s="110"/>
      <c r="W1877" s="110"/>
      <c r="X1877" s="110"/>
      <c r="Y1877" s="110"/>
      <c r="Z1877" s="110"/>
      <c r="AA1877" s="110"/>
      <c r="AB1877" s="110"/>
      <c r="AC1877" s="110"/>
      <c r="AD1877" s="110"/>
      <c r="AE1877" s="110"/>
      <c r="AF1877" s="110"/>
      <c r="AG1877" s="110"/>
    </row>
    <row r="1878">
      <c r="A1878" s="110"/>
      <c r="B1878" s="466"/>
      <c r="C1878" s="110"/>
      <c r="D1878" s="110"/>
      <c r="E1878" s="110"/>
      <c r="F1878" s="110"/>
      <c r="G1878" s="110"/>
      <c r="H1878" s="110"/>
      <c r="I1878" s="110"/>
      <c r="J1878" s="110"/>
      <c r="K1878" s="110"/>
      <c r="L1878" s="110"/>
      <c r="M1878" s="468"/>
      <c r="N1878" s="469"/>
      <c r="O1878" s="469"/>
      <c r="P1878" s="470"/>
      <c r="Q1878" s="471"/>
      <c r="R1878" s="471"/>
      <c r="S1878" s="116"/>
      <c r="T1878" s="116"/>
      <c r="U1878" s="116"/>
      <c r="V1878" s="110"/>
      <c r="W1878" s="110"/>
      <c r="X1878" s="110"/>
      <c r="Y1878" s="110"/>
      <c r="Z1878" s="110"/>
      <c r="AA1878" s="110"/>
      <c r="AB1878" s="110"/>
      <c r="AC1878" s="110"/>
      <c r="AD1878" s="110"/>
      <c r="AE1878" s="110"/>
      <c r="AF1878" s="110"/>
      <c r="AG1878" s="110"/>
    </row>
    <row r="1879">
      <c r="A1879" s="110"/>
      <c r="B1879" s="466"/>
      <c r="C1879" s="110"/>
      <c r="D1879" s="110"/>
      <c r="E1879" s="110"/>
      <c r="F1879" s="110"/>
      <c r="G1879" s="110"/>
      <c r="H1879" s="110"/>
      <c r="I1879" s="110"/>
      <c r="J1879" s="110"/>
      <c r="K1879" s="110"/>
      <c r="L1879" s="110"/>
      <c r="M1879" s="468"/>
      <c r="N1879" s="469"/>
      <c r="O1879" s="469"/>
      <c r="P1879" s="470"/>
      <c r="Q1879" s="471"/>
      <c r="R1879" s="471"/>
      <c r="S1879" s="116"/>
      <c r="T1879" s="116"/>
      <c r="U1879" s="116"/>
      <c r="V1879" s="110"/>
      <c r="W1879" s="110"/>
      <c r="X1879" s="110"/>
      <c r="Y1879" s="110"/>
      <c r="Z1879" s="110"/>
      <c r="AA1879" s="110"/>
      <c r="AB1879" s="110"/>
      <c r="AC1879" s="110"/>
      <c r="AD1879" s="110"/>
      <c r="AE1879" s="110"/>
      <c r="AF1879" s="110"/>
      <c r="AG1879" s="110"/>
    </row>
    <row r="1880">
      <c r="A1880" s="110"/>
      <c r="B1880" s="466"/>
      <c r="C1880" s="110"/>
      <c r="D1880" s="110"/>
      <c r="E1880" s="110"/>
      <c r="F1880" s="110"/>
      <c r="G1880" s="110"/>
      <c r="H1880" s="110"/>
      <c r="I1880" s="110"/>
      <c r="J1880" s="110"/>
      <c r="K1880" s="110"/>
      <c r="L1880" s="110"/>
      <c r="M1880" s="468"/>
      <c r="N1880" s="469"/>
      <c r="O1880" s="469"/>
      <c r="P1880" s="470"/>
      <c r="Q1880" s="471"/>
      <c r="R1880" s="471"/>
      <c r="S1880" s="116"/>
      <c r="T1880" s="116"/>
      <c r="U1880" s="116"/>
      <c r="V1880" s="110"/>
      <c r="W1880" s="110"/>
      <c r="X1880" s="110"/>
      <c r="Y1880" s="110"/>
      <c r="Z1880" s="110"/>
      <c r="AA1880" s="110"/>
      <c r="AB1880" s="110"/>
      <c r="AC1880" s="110"/>
      <c r="AD1880" s="110"/>
      <c r="AE1880" s="110"/>
      <c r="AF1880" s="110"/>
      <c r="AG1880" s="110"/>
    </row>
    <row r="1881">
      <c r="A1881" s="110"/>
      <c r="B1881" s="466"/>
      <c r="C1881" s="110"/>
      <c r="D1881" s="110"/>
      <c r="E1881" s="110"/>
      <c r="F1881" s="110"/>
      <c r="G1881" s="110"/>
      <c r="H1881" s="110"/>
      <c r="I1881" s="110"/>
      <c r="J1881" s="110"/>
      <c r="K1881" s="110"/>
      <c r="L1881" s="110"/>
      <c r="M1881" s="468"/>
      <c r="N1881" s="469"/>
      <c r="O1881" s="469"/>
      <c r="P1881" s="470"/>
      <c r="Q1881" s="471"/>
      <c r="R1881" s="471"/>
      <c r="S1881" s="116"/>
      <c r="T1881" s="116"/>
      <c r="U1881" s="116"/>
      <c r="V1881" s="110"/>
      <c r="W1881" s="110"/>
      <c r="X1881" s="110"/>
      <c r="Y1881" s="110"/>
      <c r="Z1881" s="110"/>
      <c r="AA1881" s="110"/>
      <c r="AB1881" s="110"/>
      <c r="AC1881" s="110"/>
      <c r="AD1881" s="110"/>
      <c r="AE1881" s="110"/>
      <c r="AF1881" s="110"/>
      <c r="AG1881" s="110"/>
    </row>
    <row r="1882">
      <c r="A1882" s="110"/>
      <c r="B1882" s="466"/>
      <c r="C1882" s="110"/>
      <c r="D1882" s="110"/>
      <c r="E1882" s="110"/>
      <c r="F1882" s="110"/>
      <c r="G1882" s="110"/>
      <c r="H1882" s="110"/>
      <c r="I1882" s="110"/>
      <c r="J1882" s="110"/>
      <c r="K1882" s="110"/>
      <c r="L1882" s="110"/>
      <c r="M1882" s="468"/>
      <c r="N1882" s="469"/>
      <c r="O1882" s="469"/>
      <c r="P1882" s="470"/>
      <c r="Q1882" s="471"/>
      <c r="R1882" s="471"/>
      <c r="S1882" s="116"/>
      <c r="T1882" s="116"/>
      <c r="U1882" s="116"/>
      <c r="V1882" s="110"/>
      <c r="W1882" s="110"/>
      <c r="X1882" s="110"/>
      <c r="Y1882" s="110"/>
      <c r="Z1882" s="110"/>
      <c r="AA1882" s="110"/>
      <c r="AB1882" s="110"/>
      <c r="AC1882" s="110"/>
      <c r="AD1882" s="110"/>
      <c r="AE1882" s="110"/>
      <c r="AF1882" s="110"/>
      <c r="AG1882" s="110"/>
    </row>
    <row r="1883">
      <c r="A1883" s="110"/>
      <c r="B1883" s="466"/>
      <c r="C1883" s="110"/>
      <c r="D1883" s="110"/>
      <c r="E1883" s="110"/>
      <c r="F1883" s="110"/>
      <c r="G1883" s="110"/>
      <c r="H1883" s="110"/>
      <c r="I1883" s="110"/>
      <c r="J1883" s="110"/>
      <c r="K1883" s="110"/>
      <c r="L1883" s="110"/>
      <c r="M1883" s="468"/>
      <c r="N1883" s="469"/>
      <c r="O1883" s="469"/>
      <c r="P1883" s="470"/>
      <c r="Q1883" s="471"/>
      <c r="R1883" s="471"/>
      <c r="S1883" s="116"/>
      <c r="T1883" s="116"/>
      <c r="U1883" s="116"/>
      <c r="V1883" s="110"/>
      <c r="W1883" s="110"/>
      <c r="X1883" s="110"/>
      <c r="Y1883" s="110"/>
      <c r="Z1883" s="110"/>
      <c r="AA1883" s="110"/>
      <c r="AB1883" s="110"/>
      <c r="AC1883" s="110"/>
      <c r="AD1883" s="110"/>
      <c r="AE1883" s="110"/>
      <c r="AF1883" s="110"/>
      <c r="AG1883" s="110"/>
    </row>
    <row r="1884">
      <c r="A1884" s="110"/>
      <c r="B1884" s="466"/>
      <c r="C1884" s="110"/>
      <c r="D1884" s="110"/>
      <c r="E1884" s="110"/>
      <c r="F1884" s="110"/>
      <c r="G1884" s="110"/>
      <c r="H1884" s="110"/>
      <c r="I1884" s="110"/>
      <c r="J1884" s="110"/>
      <c r="K1884" s="110"/>
      <c r="L1884" s="110"/>
      <c r="M1884" s="468"/>
      <c r="N1884" s="469"/>
      <c r="O1884" s="469"/>
      <c r="P1884" s="470"/>
      <c r="Q1884" s="471"/>
      <c r="R1884" s="471"/>
      <c r="S1884" s="116"/>
      <c r="T1884" s="116"/>
      <c r="U1884" s="116"/>
      <c r="V1884" s="110"/>
      <c r="W1884" s="110"/>
      <c r="X1884" s="110"/>
      <c r="Y1884" s="110"/>
      <c r="Z1884" s="110"/>
      <c r="AA1884" s="110"/>
      <c r="AB1884" s="110"/>
      <c r="AC1884" s="110"/>
      <c r="AD1884" s="110"/>
      <c r="AE1884" s="110"/>
      <c r="AF1884" s="110"/>
      <c r="AG1884" s="110"/>
    </row>
    <row r="1885">
      <c r="A1885" s="110"/>
      <c r="B1885" s="466"/>
      <c r="C1885" s="110"/>
      <c r="D1885" s="110"/>
      <c r="E1885" s="110"/>
      <c r="F1885" s="110"/>
      <c r="G1885" s="110"/>
      <c r="H1885" s="110"/>
      <c r="I1885" s="110"/>
      <c r="J1885" s="110"/>
      <c r="K1885" s="110"/>
      <c r="L1885" s="110"/>
      <c r="M1885" s="468"/>
      <c r="N1885" s="469"/>
      <c r="O1885" s="469"/>
      <c r="P1885" s="470"/>
      <c r="Q1885" s="471"/>
      <c r="R1885" s="471"/>
      <c r="S1885" s="116"/>
      <c r="T1885" s="116"/>
      <c r="U1885" s="116"/>
      <c r="V1885" s="110"/>
      <c r="W1885" s="110"/>
      <c r="X1885" s="110"/>
      <c r="Y1885" s="110"/>
      <c r="Z1885" s="110"/>
      <c r="AA1885" s="110"/>
      <c r="AB1885" s="110"/>
      <c r="AC1885" s="110"/>
      <c r="AD1885" s="110"/>
      <c r="AE1885" s="110"/>
      <c r="AF1885" s="110"/>
      <c r="AG1885" s="110"/>
    </row>
    <row r="1886">
      <c r="A1886" s="110"/>
      <c r="B1886" s="466"/>
      <c r="C1886" s="110"/>
      <c r="D1886" s="110"/>
      <c r="E1886" s="110"/>
      <c r="F1886" s="110"/>
      <c r="G1886" s="110"/>
      <c r="H1886" s="110"/>
      <c r="I1886" s="110"/>
      <c r="J1886" s="110"/>
      <c r="K1886" s="110"/>
      <c r="L1886" s="110"/>
      <c r="M1886" s="468"/>
      <c r="N1886" s="469"/>
      <c r="O1886" s="469"/>
      <c r="P1886" s="470"/>
      <c r="Q1886" s="471"/>
      <c r="R1886" s="471"/>
      <c r="S1886" s="116"/>
      <c r="T1886" s="116"/>
      <c r="U1886" s="116"/>
      <c r="V1886" s="110"/>
      <c r="W1886" s="110"/>
      <c r="X1886" s="110"/>
      <c r="Y1886" s="110"/>
      <c r="Z1886" s="110"/>
      <c r="AA1886" s="110"/>
      <c r="AB1886" s="110"/>
      <c r="AC1886" s="110"/>
      <c r="AD1886" s="110"/>
      <c r="AE1886" s="110"/>
      <c r="AF1886" s="110"/>
      <c r="AG1886" s="110"/>
    </row>
    <row r="1887">
      <c r="A1887" s="110"/>
      <c r="B1887" s="466"/>
      <c r="C1887" s="110"/>
      <c r="D1887" s="110"/>
      <c r="E1887" s="110"/>
      <c r="F1887" s="110"/>
      <c r="G1887" s="110"/>
      <c r="H1887" s="110"/>
      <c r="I1887" s="110"/>
      <c r="J1887" s="110"/>
      <c r="K1887" s="110"/>
      <c r="L1887" s="110"/>
      <c r="M1887" s="468"/>
      <c r="N1887" s="469"/>
      <c r="O1887" s="469"/>
      <c r="P1887" s="470"/>
      <c r="Q1887" s="471"/>
      <c r="R1887" s="471"/>
      <c r="S1887" s="116"/>
      <c r="T1887" s="116"/>
      <c r="U1887" s="116"/>
      <c r="V1887" s="110"/>
      <c r="W1887" s="110"/>
      <c r="X1887" s="110"/>
      <c r="Y1887" s="110"/>
      <c r="Z1887" s="110"/>
      <c r="AA1887" s="110"/>
      <c r="AB1887" s="110"/>
      <c r="AC1887" s="110"/>
      <c r="AD1887" s="110"/>
      <c r="AE1887" s="110"/>
      <c r="AF1887" s="110"/>
      <c r="AG1887" s="110"/>
    </row>
    <row r="1888">
      <c r="A1888" s="110"/>
      <c r="B1888" s="466"/>
      <c r="C1888" s="110"/>
      <c r="D1888" s="110"/>
      <c r="E1888" s="110"/>
      <c r="F1888" s="110"/>
      <c r="G1888" s="110"/>
      <c r="H1888" s="110"/>
      <c r="I1888" s="110"/>
      <c r="J1888" s="110"/>
      <c r="K1888" s="110"/>
      <c r="L1888" s="110"/>
      <c r="M1888" s="468"/>
      <c r="N1888" s="469"/>
      <c r="O1888" s="469"/>
      <c r="P1888" s="470"/>
      <c r="Q1888" s="471"/>
      <c r="R1888" s="471"/>
      <c r="S1888" s="116"/>
      <c r="T1888" s="116"/>
      <c r="U1888" s="116"/>
      <c r="V1888" s="110"/>
      <c r="W1888" s="110"/>
      <c r="X1888" s="110"/>
      <c r="Y1888" s="110"/>
      <c r="Z1888" s="110"/>
      <c r="AA1888" s="110"/>
      <c r="AB1888" s="110"/>
      <c r="AC1888" s="110"/>
      <c r="AD1888" s="110"/>
      <c r="AE1888" s="110"/>
      <c r="AF1888" s="110"/>
      <c r="AG1888" s="110"/>
    </row>
    <row r="1889">
      <c r="A1889" s="110"/>
      <c r="B1889" s="466"/>
      <c r="C1889" s="110"/>
      <c r="D1889" s="110"/>
      <c r="E1889" s="110"/>
      <c r="F1889" s="110"/>
      <c r="G1889" s="110"/>
      <c r="H1889" s="110"/>
      <c r="I1889" s="110"/>
      <c r="J1889" s="110"/>
      <c r="K1889" s="110"/>
      <c r="L1889" s="110"/>
      <c r="M1889" s="468"/>
      <c r="N1889" s="469"/>
      <c r="O1889" s="469"/>
      <c r="P1889" s="470"/>
      <c r="Q1889" s="471"/>
      <c r="R1889" s="471"/>
      <c r="S1889" s="116"/>
      <c r="T1889" s="116"/>
      <c r="U1889" s="116"/>
      <c r="V1889" s="110"/>
      <c r="W1889" s="110"/>
      <c r="X1889" s="110"/>
      <c r="Y1889" s="110"/>
      <c r="Z1889" s="110"/>
      <c r="AA1889" s="110"/>
      <c r="AB1889" s="110"/>
      <c r="AC1889" s="110"/>
      <c r="AD1889" s="110"/>
      <c r="AE1889" s="110"/>
      <c r="AF1889" s="110"/>
      <c r="AG1889" s="110"/>
    </row>
    <row r="1890">
      <c r="A1890" s="110"/>
      <c r="B1890" s="466"/>
      <c r="C1890" s="110"/>
      <c r="D1890" s="110"/>
      <c r="E1890" s="110"/>
      <c r="F1890" s="110"/>
      <c r="G1890" s="110"/>
      <c r="H1890" s="110"/>
      <c r="I1890" s="110"/>
      <c r="J1890" s="110"/>
      <c r="K1890" s="110"/>
      <c r="L1890" s="110"/>
      <c r="M1890" s="468"/>
      <c r="N1890" s="469"/>
      <c r="O1890" s="469"/>
      <c r="P1890" s="470"/>
      <c r="Q1890" s="471"/>
      <c r="R1890" s="471"/>
      <c r="S1890" s="116"/>
      <c r="T1890" s="116"/>
      <c r="U1890" s="116"/>
      <c r="V1890" s="110"/>
      <c r="W1890" s="110"/>
      <c r="X1890" s="110"/>
      <c r="Y1890" s="110"/>
      <c r="Z1890" s="110"/>
      <c r="AA1890" s="110"/>
      <c r="AB1890" s="110"/>
      <c r="AC1890" s="110"/>
      <c r="AD1890" s="110"/>
      <c r="AE1890" s="110"/>
      <c r="AF1890" s="110"/>
      <c r="AG1890" s="110"/>
    </row>
    <row r="1891">
      <c r="A1891" s="110"/>
      <c r="B1891" s="466"/>
      <c r="C1891" s="110"/>
      <c r="D1891" s="110"/>
      <c r="E1891" s="110"/>
      <c r="F1891" s="110"/>
      <c r="G1891" s="110"/>
      <c r="H1891" s="110"/>
      <c r="I1891" s="110"/>
      <c r="J1891" s="110"/>
      <c r="K1891" s="110"/>
      <c r="L1891" s="110"/>
      <c r="M1891" s="468"/>
      <c r="N1891" s="469"/>
      <c r="O1891" s="469"/>
      <c r="P1891" s="470"/>
      <c r="Q1891" s="471"/>
      <c r="R1891" s="471"/>
      <c r="S1891" s="116"/>
      <c r="T1891" s="116"/>
      <c r="U1891" s="116"/>
      <c r="V1891" s="110"/>
      <c r="W1891" s="110"/>
      <c r="X1891" s="110"/>
      <c r="Y1891" s="110"/>
      <c r="Z1891" s="110"/>
      <c r="AA1891" s="110"/>
      <c r="AB1891" s="110"/>
      <c r="AC1891" s="110"/>
      <c r="AD1891" s="110"/>
      <c r="AE1891" s="110"/>
      <c r="AF1891" s="110"/>
      <c r="AG1891" s="110"/>
    </row>
    <row r="1892">
      <c r="A1892" s="110"/>
      <c r="B1892" s="466"/>
      <c r="C1892" s="110"/>
      <c r="D1892" s="110"/>
      <c r="E1892" s="110"/>
      <c r="F1892" s="110"/>
      <c r="G1892" s="110"/>
      <c r="H1892" s="110"/>
      <c r="I1892" s="110"/>
      <c r="J1892" s="110"/>
      <c r="K1892" s="110"/>
      <c r="L1892" s="110"/>
      <c r="M1892" s="468"/>
      <c r="N1892" s="469"/>
      <c r="O1892" s="469"/>
      <c r="P1892" s="470"/>
      <c r="Q1892" s="471"/>
      <c r="R1892" s="471"/>
      <c r="S1892" s="116"/>
      <c r="T1892" s="116"/>
      <c r="U1892" s="116"/>
      <c r="V1892" s="110"/>
      <c r="W1892" s="110"/>
      <c r="X1892" s="110"/>
      <c r="Y1892" s="110"/>
      <c r="Z1892" s="110"/>
      <c r="AA1892" s="110"/>
      <c r="AB1892" s="110"/>
      <c r="AC1892" s="110"/>
      <c r="AD1892" s="110"/>
      <c r="AE1892" s="110"/>
      <c r="AF1892" s="110"/>
      <c r="AG1892" s="110"/>
    </row>
    <row r="1893">
      <c r="A1893" s="110"/>
      <c r="B1893" s="466"/>
      <c r="C1893" s="110"/>
      <c r="D1893" s="110"/>
      <c r="E1893" s="110"/>
      <c r="F1893" s="110"/>
      <c r="G1893" s="110"/>
      <c r="H1893" s="110"/>
      <c r="I1893" s="110"/>
      <c r="J1893" s="110"/>
      <c r="K1893" s="110"/>
      <c r="L1893" s="110"/>
      <c r="M1893" s="468"/>
      <c r="N1893" s="469"/>
      <c r="O1893" s="469"/>
      <c r="P1893" s="470"/>
      <c r="Q1893" s="471"/>
      <c r="R1893" s="471"/>
      <c r="S1893" s="116"/>
      <c r="T1893" s="116"/>
      <c r="U1893" s="116"/>
      <c r="V1893" s="110"/>
      <c r="W1893" s="110"/>
      <c r="X1893" s="110"/>
      <c r="Y1893" s="110"/>
      <c r="Z1893" s="110"/>
      <c r="AA1893" s="110"/>
      <c r="AB1893" s="110"/>
      <c r="AC1893" s="110"/>
      <c r="AD1893" s="110"/>
      <c r="AE1893" s="110"/>
      <c r="AF1893" s="110"/>
      <c r="AG1893" s="110"/>
    </row>
    <row r="1894">
      <c r="A1894" s="110"/>
      <c r="B1894" s="466"/>
      <c r="C1894" s="110"/>
      <c r="D1894" s="110"/>
      <c r="E1894" s="110"/>
      <c r="F1894" s="110"/>
      <c r="G1894" s="110"/>
      <c r="H1894" s="110"/>
      <c r="I1894" s="110"/>
      <c r="J1894" s="110"/>
      <c r="K1894" s="110"/>
      <c r="L1894" s="110"/>
      <c r="M1894" s="468"/>
      <c r="N1894" s="469"/>
      <c r="O1894" s="469"/>
      <c r="P1894" s="470"/>
      <c r="Q1894" s="471"/>
      <c r="R1894" s="471"/>
      <c r="S1894" s="116"/>
      <c r="T1894" s="116"/>
      <c r="U1894" s="116"/>
      <c r="V1894" s="110"/>
      <c r="W1894" s="110"/>
      <c r="X1894" s="110"/>
      <c r="Y1894" s="110"/>
      <c r="Z1894" s="110"/>
      <c r="AA1894" s="110"/>
      <c r="AB1894" s="110"/>
      <c r="AC1894" s="110"/>
      <c r="AD1894" s="110"/>
      <c r="AE1894" s="110"/>
      <c r="AF1894" s="110"/>
      <c r="AG1894" s="110"/>
    </row>
    <row r="1895">
      <c r="A1895" s="110"/>
      <c r="B1895" s="466"/>
      <c r="C1895" s="110"/>
      <c r="D1895" s="110"/>
      <c r="E1895" s="110"/>
      <c r="F1895" s="110"/>
      <c r="G1895" s="110"/>
      <c r="H1895" s="110"/>
      <c r="I1895" s="110"/>
      <c r="J1895" s="110"/>
      <c r="K1895" s="110"/>
      <c r="L1895" s="110"/>
      <c r="M1895" s="468"/>
      <c r="N1895" s="469"/>
      <c r="O1895" s="469"/>
      <c r="P1895" s="470"/>
      <c r="Q1895" s="471"/>
      <c r="R1895" s="471"/>
      <c r="S1895" s="116"/>
      <c r="T1895" s="116"/>
      <c r="U1895" s="116"/>
      <c r="V1895" s="110"/>
      <c r="W1895" s="110"/>
      <c r="X1895" s="110"/>
      <c r="Y1895" s="110"/>
      <c r="Z1895" s="110"/>
      <c r="AA1895" s="110"/>
      <c r="AB1895" s="110"/>
      <c r="AC1895" s="110"/>
      <c r="AD1895" s="110"/>
      <c r="AE1895" s="110"/>
      <c r="AF1895" s="110"/>
      <c r="AG1895" s="110"/>
    </row>
    <row r="1896">
      <c r="A1896" s="110"/>
      <c r="B1896" s="466"/>
      <c r="C1896" s="110"/>
      <c r="D1896" s="110"/>
      <c r="E1896" s="110"/>
      <c r="F1896" s="110"/>
      <c r="G1896" s="110"/>
      <c r="H1896" s="110"/>
      <c r="I1896" s="110"/>
      <c r="J1896" s="110"/>
      <c r="K1896" s="110"/>
      <c r="L1896" s="110"/>
      <c r="M1896" s="468"/>
      <c r="N1896" s="469"/>
      <c r="O1896" s="469"/>
      <c r="P1896" s="470"/>
      <c r="Q1896" s="471"/>
      <c r="R1896" s="471"/>
      <c r="S1896" s="116"/>
      <c r="T1896" s="116"/>
      <c r="U1896" s="116"/>
      <c r="V1896" s="110"/>
      <c r="W1896" s="110"/>
      <c r="X1896" s="110"/>
      <c r="Y1896" s="110"/>
      <c r="Z1896" s="110"/>
      <c r="AA1896" s="110"/>
      <c r="AB1896" s="110"/>
      <c r="AC1896" s="110"/>
      <c r="AD1896" s="110"/>
      <c r="AE1896" s="110"/>
      <c r="AF1896" s="110"/>
      <c r="AG1896" s="110"/>
    </row>
    <row r="1897">
      <c r="A1897" s="110"/>
      <c r="B1897" s="466"/>
      <c r="C1897" s="110"/>
      <c r="D1897" s="110"/>
      <c r="E1897" s="110"/>
      <c r="F1897" s="110"/>
      <c r="G1897" s="110"/>
      <c r="H1897" s="110"/>
      <c r="I1897" s="110"/>
      <c r="J1897" s="110"/>
      <c r="K1897" s="110"/>
      <c r="L1897" s="110"/>
      <c r="M1897" s="468"/>
      <c r="N1897" s="469"/>
      <c r="O1897" s="469"/>
      <c r="P1897" s="470"/>
      <c r="Q1897" s="471"/>
      <c r="R1897" s="471"/>
      <c r="S1897" s="116"/>
      <c r="T1897" s="116"/>
      <c r="U1897" s="116"/>
      <c r="V1897" s="110"/>
      <c r="W1897" s="110"/>
      <c r="X1897" s="110"/>
      <c r="Y1897" s="110"/>
      <c r="Z1897" s="110"/>
      <c r="AA1897" s="110"/>
      <c r="AB1897" s="110"/>
      <c r="AC1897" s="110"/>
      <c r="AD1897" s="110"/>
      <c r="AE1897" s="110"/>
      <c r="AF1897" s="110"/>
      <c r="AG1897" s="110"/>
    </row>
    <row r="1898">
      <c r="A1898" s="110"/>
      <c r="B1898" s="466"/>
      <c r="C1898" s="110"/>
      <c r="D1898" s="110"/>
      <c r="E1898" s="110"/>
      <c r="F1898" s="110"/>
      <c r="G1898" s="110"/>
      <c r="H1898" s="110"/>
      <c r="I1898" s="110"/>
      <c r="J1898" s="110"/>
      <c r="K1898" s="110"/>
      <c r="L1898" s="110"/>
      <c r="M1898" s="468"/>
      <c r="N1898" s="469"/>
      <c r="O1898" s="469"/>
      <c r="P1898" s="470"/>
      <c r="Q1898" s="471"/>
      <c r="R1898" s="471"/>
      <c r="S1898" s="116"/>
      <c r="T1898" s="116"/>
      <c r="U1898" s="116"/>
      <c r="V1898" s="110"/>
      <c r="W1898" s="110"/>
      <c r="X1898" s="110"/>
      <c r="Y1898" s="110"/>
      <c r="Z1898" s="110"/>
      <c r="AA1898" s="110"/>
      <c r="AB1898" s="110"/>
      <c r="AC1898" s="110"/>
      <c r="AD1898" s="110"/>
      <c r="AE1898" s="110"/>
      <c r="AF1898" s="110"/>
      <c r="AG1898" s="110"/>
    </row>
    <row r="1899">
      <c r="A1899" s="110"/>
      <c r="B1899" s="466"/>
      <c r="C1899" s="110"/>
      <c r="D1899" s="110"/>
      <c r="E1899" s="110"/>
      <c r="F1899" s="110"/>
      <c r="G1899" s="110"/>
      <c r="H1899" s="110"/>
      <c r="I1899" s="110"/>
      <c r="J1899" s="110"/>
      <c r="K1899" s="110"/>
      <c r="L1899" s="110"/>
      <c r="M1899" s="468"/>
      <c r="N1899" s="469"/>
      <c r="O1899" s="469"/>
      <c r="P1899" s="470"/>
      <c r="Q1899" s="471"/>
      <c r="R1899" s="471"/>
      <c r="S1899" s="116"/>
      <c r="T1899" s="116"/>
      <c r="U1899" s="116"/>
      <c r="V1899" s="110"/>
      <c r="W1899" s="110"/>
      <c r="X1899" s="110"/>
      <c r="Y1899" s="110"/>
      <c r="Z1899" s="110"/>
      <c r="AA1899" s="110"/>
      <c r="AB1899" s="110"/>
      <c r="AC1899" s="110"/>
      <c r="AD1899" s="110"/>
      <c r="AE1899" s="110"/>
      <c r="AF1899" s="110"/>
      <c r="AG1899" s="110"/>
    </row>
    <row r="1900">
      <c r="A1900" s="110"/>
      <c r="B1900" s="466"/>
      <c r="C1900" s="110"/>
      <c r="D1900" s="110"/>
      <c r="E1900" s="110"/>
      <c r="F1900" s="110"/>
      <c r="G1900" s="110"/>
      <c r="H1900" s="110"/>
      <c r="I1900" s="110"/>
      <c r="J1900" s="110"/>
      <c r="K1900" s="110"/>
      <c r="L1900" s="110"/>
      <c r="M1900" s="468"/>
      <c r="N1900" s="469"/>
      <c r="O1900" s="469"/>
      <c r="P1900" s="470"/>
      <c r="Q1900" s="471"/>
      <c r="R1900" s="471"/>
      <c r="S1900" s="116"/>
      <c r="T1900" s="116"/>
      <c r="U1900" s="116"/>
      <c r="V1900" s="110"/>
      <c r="W1900" s="110"/>
      <c r="X1900" s="110"/>
      <c r="Y1900" s="110"/>
      <c r="Z1900" s="110"/>
      <c r="AA1900" s="110"/>
      <c r="AB1900" s="110"/>
      <c r="AC1900" s="110"/>
      <c r="AD1900" s="110"/>
      <c r="AE1900" s="110"/>
      <c r="AF1900" s="110"/>
      <c r="AG1900" s="110"/>
    </row>
    <row r="1901">
      <c r="A1901" s="110"/>
      <c r="B1901" s="466"/>
      <c r="C1901" s="110"/>
      <c r="D1901" s="110"/>
      <c r="E1901" s="110"/>
      <c r="F1901" s="110"/>
      <c r="G1901" s="110"/>
      <c r="H1901" s="110"/>
      <c r="I1901" s="110"/>
      <c r="J1901" s="110"/>
      <c r="K1901" s="110"/>
      <c r="L1901" s="110"/>
      <c r="M1901" s="468"/>
      <c r="N1901" s="469"/>
      <c r="O1901" s="469"/>
      <c r="P1901" s="470"/>
      <c r="Q1901" s="471"/>
      <c r="R1901" s="471"/>
      <c r="S1901" s="116"/>
      <c r="T1901" s="116"/>
      <c r="U1901" s="116"/>
      <c r="V1901" s="110"/>
      <c r="W1901" s="110"/>
      <c r="X1901" s="110"/>
      <c r="Y1901" s="110"/>
      <c r="Z1901" s="110"/>
      <c r="AA1901" s="110"/>
      <c r="AB1901" s="110"/>
      <c r="AC1901" s="110"/>
      <c r="AD1901" s="110"/>
      <c r="AE1901" s="110"/>
      <c r="AF1901" s="110"/>
      <c r="AG1901" s="110"/>
    </row>
    <row r="1902">
      <c r="A1902" s="110"/>
      <c r="B1902" s="466"/>
      <c r="C1902" s="110"/>
      <c r="D1902" s="110"/>
      <c r="E1902" s="110"/>
      <c r="F1902" s="110"/>
      <c r="G1902" s="110"/>
      <c r="H1902" s="110"/>
      <c r="I1902" s="110"/>
      <c r="J1902" s="110"/>
      <c r="K1902" s="110"/>
      <c r="L1902" s="110"/>
      <c r="M1902" s="468"/>
      <c r="N1902" s="469"/>
      <c r="O1902" s="469"/>
      <c r="P1902" s="470"/>
      <c r="Q1902" s="471"/>
      <c r="R1902" s="471"/>
      <c r="S1902" s="116"/>
      <c r="T1902" s="116"/>
      <c r="U1902" s="116"/>
      <c r="V1902" s="110"/>
      <c r="W1902" s="110"/>
      <c r="X1902" s="110"/>
      <c r="Y1902" s="110"/>
      <c r="Z1902" s="110"/>
      <c r="AA1902" s="110"/>
      <c r="AB1902" s="110"/>
      <c r="AC1902" s="110"/>
      <c r="AD1902" s="110"/>
      <c r="AE1902" s="110"/>
      <c r="AF1902" s="110"/>
      <c r="AG1902" s="110"/>
    </row>
    <row r="1903">
      <c r="A1903" s="110"/>
      <c r="B1903" s="466"/>
      <c r="C1903" s="110"/>
      <c r="D1903" s="110"/>
      <c r="E1903" s="110"/>
      <c r="F1903" s="110"/>
      <c r="G1903" s="110"/>
      <c r="H1903" s="110"/>
      <c r="I1903" s="110"/>
      <c r="J1903" s="110"/>
      <c r="K1903" s="110"/>
      <c r="L1903" s="110"/>
      <c r="M1903" s="468"/>
      <c r="N1903" s="469"/>
      <c r="O1903" s="469"/>
      <c r="P1903" s="470"/>
      <c r="Q1903" s="471"/>
      <c r="R1903" s="471"/>
      <c r="S1903" s="116"/>
      <c r="T1903" s="116"/>
      <c r="U1903" s="116"/>
      <c r="V1903" s="110"/>
      <c r="W1903" s="110"/>
      <c r="X1903" s="110"/>
      <c r="Y1903" s="110"/>
      <c r="Z1903" s="110"/>
      <c r="AA1903" s="110"/>
      <c r="AB1903" s="110"/>
      <c r="AC1903" s="110"/>
      <c r="AD1903" s="110"/>
      <c r="AE1903" s="110"/>
      <c r="AF1903" s="110"/>
      <c r="AG1903" s="110"/>
    </row>
    <row r="1904">
      <c r="A1904" s="110"/>
      <c r="B1904" s="466"/>
      <c r="C1904" s="110"/>
      <c r="D1904" s="110"/>
      <c r="E1904" s="110"/>
      <c r="F1904" s="110"/>
      <c r="G1904" s="110"/>
      <c r="H1904" s="110"/>
      <c r="I1904" s="110"/>
      <c r="J1904" s="110"/>
      <c r="K1904" s="110"/>
      <c r="L1904" s="110"/>
      <c r="M1904" s="468"/>
      <c r="N1904" s="469"/>
      <c r="O1904" s="469"/>
      <c r="P1904" s="470"/>
      <c r="Q1904" s="471"/>
      <c r="R1904" s="471"/>
      <c r="S1904" s="116"/>
      <c r="T1904" s="116"/>
      <c r="U1904" s="116"/>
      <c r="V1904" s="110"/>
      <c r="W1904" s="110"/>
      <c r="X1904" s="110"/>
      <c r="Y1904" s="110"/>
      <c r="Z1904" s="110"/>
      <c r="AA1904" s="110"/>
      <c r="AB1904" s="110"/>
      <c r="AC1904" s="110"/>
      <c r="AD1904" s="110"/>
      <c r="AE1904" s="110"/>
      <c r="AF1904" s="110"/>
      <c r="AG1904" s="110"/>
    </row>
    <row r="1905">
      <c r="A1905" s="110"/>
      <c r="B1905" s="466"/>
      <c r="C1905" s="110"/>
      <c r="D1905" s="110"/>
      <c r="E1905" s="110"/>
      <c r="F1905" s="110"/>
      <c r="G1905" s="110"/>
      <c r="H1905" s="110"/>
      <c r="I1905" s="110"/>
      <c r="J1905" s="110"/>
      <c r="K1905" s="110"/>
      <c r="L1905" s="110"/>
      <c r="M1905" s="468"/>
      <c r="N1905" s="469"/>
      <c r="O1905" s="469"/>
      <c r="P1905" s="470"/>
      <c r="Q1905" s="471"/>
      <c r="R1905" s="471"/>
      <c r="S1905" s="116"/>
      <c r="T1905" s="116"/>
      <c r="U1905" s="116"/>
      <c r="V1905" s="110"/>
      <c r="W1905" s="110"/>
      <c r="X1905" s="110"/>
      <c r="Y1905" s="110"/>
      <c r="Z1905" s="110"/>
      <c r="AA1905" s="110"/>
      <c r="AB1905" s="110"/>
      <c r="AC1905" s="110"/>
      <c r="AD1905" s="110"/>
      <c r="AE1905" s="110"/>
      <c r="AF1905" s="110"/>
      <c r="AG1905" s="110"/>
    </row>
    <row r="1906">
      <c r="A1906" s="110"/>
      <c r="B1906" s="466"/>
      <c r="C1906" s="110"/>
      <c r="D1906" s="110"/>
      <c r="E1906" s="110"/>
      <c r="F1906" s="110"/>
      <c r="G1906" s="110"/>
      <c r="H1906" s="110"/>
      <c r="I1906" s="110"/>
      <c r="J1906" s="110"/>
      <c r="K1906" s="110"/>
      <c r="L1906" s="110"/>
      <c r="M1906" s="468"/>
      <c r="N1906" s="469"/>
      <c r="O1906" s="469"/>
      <c r="P1906" s="470"/>
      <c r="Q1906" s="471"/>
      <c r="R1906" s="471"/>
      <c r="S1906" s="116"/>
      <c r="T1906" s="116"/>
      <c r="U1906" s="116"/>
      <c r="V1906" s="110"/>
      <c r="W1906" s="110"/>
      <c r="X1906" s="110"/>
      <c r="Y1906" s="110"/>
      <c r="Z1906" s="110"/>
      <c r="AA1906" s="110"/>
      <c r="AB1906" s="110"/>
      <c r="AC1906" s="110"/>
      <c r="AD1906" s="110"/>
      <c r="AE1906" s="110"/>
      <c r="AF1906" s="110"/>
      <c r="AG1906" s="110"/>
    </row>
    <row r="1907">
      <c r="A1907" s="110"/>
      <c r="B1907" s="466"/>
      <c r="C1907" s="110"/>
      <c r="D1907" s="110"/>
      <c r="E1907" s="110"/>
      <c r="F1907" s="110"/>
      <c r="G1907" s="110"/>
      <c r="H1907" s="110"/>
      <c r="I1907" s="110"/>
      <c r="J1907" s="110"/>
      <c r="K1907" s="110"/>
      <c r="L1907" s="110"/>
      <c r="M1907" s="468"/>
      <c r="N1907" s="469"/>
      <c r="O1907" s="469"/>
      <c r="P1907" s="470"/>
      <c r="Q1907" s="471"/>
      <c r="R1907" s="471"/>
      <c r="S1907" s="116"/>
      <c r="T1907" s="116"/>
      <c r="U1907" s="116"/>
      <c r="V1907" s="110"/>
      <c r="W1907" s="110"/>
      <c r="X1907" s="110"/>
      <c r="Y1907" s="110"/>
      <c r="Z1907" s="110"/>
      <c r="AA1907" s="110"/>
      <c r="AB1907" s="110"/>
      <c r="AC1907" s="110"/>
      <c r="AD1907" s="110"/>
      <c r="AE1907" s="110"/>
      <c r="AF1907" s="110"/>
      <c r="AG1907" s="110"/>
    </row>
    <row r="1908">
      <c r="A1908" s="110"/>
      <c r="B1908" s="466"/>
      <c r="C1908" s="110"/>
      <c r="D1908" s="110"/>
      <c r="E1908" s="110"/>
      <c r="F1908" s="110"/>
      <c r="G1908" s="110"/>
      <c r="H1908" s="110"/>
      <c r="I1908" s="110"/>
      <c r="J1908" s="110"/>
      <c r="K1908" s="110"/>
      <c r="L1908" s="110"/>
      <c r="M1908" s="468"/>
      <c r="N1908" s="469"/>
      <c r="O1908" s="469"/>
      <c r="P1908" s="470"/>
      <c r="Q1908" s="471"/>
      <c r="R1908" s="471"/>
      <c r="S1908" s="116"/>
      <c r="T1908" s="116"/>
      <c r="U1908" s="116"/>
      <c r="V1908" s="110"/>
      <c r="W1908" s="110"/>
      <c r="X1908" s="110"/>
      <c r="Y1908" s="110"/>
      <c r="Z1908" s="110"/>
      <c r="AA1908" s="110"/>
      <c r="AB1908" s="110"/>
      <c r="AC1908" s="110"/>
      <c r="AD1908" s="110"/>
      <c r="AE1908" s="110"/>
      <c r="AF1908" s="110"/>
      <c r="AG1908" s="110"/>
    </row>
    <row r="1909">
      <c r="A1909" s="110"/>
      <c r="B1909" s="466"/>
      <c r="C1909" s="110"/>
      <c r="D1909" s="110"/>
      <c r="E1909" s="110"/>
      <c r="F1909" s="110"/>
      <c r="G1909" s="110"/>
      <c r="H1909" s="110"/>
      <c r="I1909" s="110"/>
      <c r="J1909" s="110"/>
      <c r="K1909" s="110"/>
      <c r="L1909" s="110"/>
      <c r="M1909" s="468"/>
      <c r="N1909" s="469"/>
      <c r="O1909" s="469"/>
      <c r="P1909" s="470"/>
      <c r="Q1909" s="471"/>
      <c r="R1909" s="471"/>
      <c r="S1909" s="116"/>
      <c r="T1909" s="116"/>
      <c r="U1909" s="116"/>
      <c r="V1909" s="110"/>
      <c r="W1909" s="110"/>
      <c r="X1909" s="110"/>
      <c r="Y1909" s="110"/>
      <c r="Z1909" s="110"/>
      <c r="AA1909" s="110"/>
      <c r="AB1909" s="110"/>
      <c r="AC1909" s="110"/>
      <c r="AD1909" s="110"/>
      <c r="AE1909" s="110"/>
      <c r="AF1909" s="110"/>
      <c r="AG1909" s="110"/>
    </row>
    <row r="1910">
      <c r="A1910" s="110"/>
      <c r="B1910" s="466"/>
      <c r="C1910" s="110"/>
      <c r="D1910" s="110"/>
      <c r="E1910" s="110"/>
      <c r="F1910" s="110"/>
      <c r="G1910" s="110"/>
      <c r="H1910" s="110"/>
      <c r="I1910" s="110"/>
      <c r="J1910" s="110"/>
      <c r="K1910" s="110"/>
      <c r="L1910" s="110"/>
      <c r="M1910" s="468"/>
      <c r="N1910" s="469"/>
      <c r="O1910" s="469"/>
      <c r="P1910" s="470"/>
      <c r="Q1910" s="471"/>
      <c r="R1910" s="471"/>
      <c r="S1910" s="116"/>
      <c r="T1910" s="116"/>
      <c r="U1910" s="116"/>
      <c r="V1910" s="110"/>
      <c r="W1910" s="110"/>
      <c r="X1910" s="110"/>
      <c r="Y1910" s="110"/>
      <c r="Z1910" s="110"/>
      <c r="AA1910" s="110"/>
      <c r="AB1910" s="110"/>
      <c r="AC1910" s="110"/>
      <c r="AD1910" s="110"/>
      <c r="AE1910" s="110"/>
      <c r="AF1910" s="110"/>
      <c r="AG1910" s="110"/>
    </row>
    <row r="1911">
      <c r="A1911" s="110"/>
      <c r="B1911" s="466"/>
      <c r="C1911" s="110"/>
      <c r="D1911" s="110"/>
      <c r="E1911" s="110"/>
      <c r="F1911" s="110"/>
      <c r="G1911" s="110"/>
      <c r="H1911" s="110"/>
      <c r="I1911" s="110"/>
      <c r="J1911" s="110"/>
      <c r="K1911" s="110"/>
      <c r="L1911" s="110"/>
      <c r="M1911" s="468"/>
      <c r="N1911" s="469"/>
      <c r="O1911" s="469"/>
      <c r="P1911" s="470"/>
      <c r="Q1911" s="471"/>
      <c r="R1911" s="471"/>
      <c r="S1911" s="116"/>
      <c r="T1911" s="116"/>
      <c r="U1911" s="116"/>
      <c r="V1911" s="110"/>
      <c r="W1911" s="110"/>
      <c r="X1911" s="110"/>
      <c r="Y1911" s="110"/>
      <c r="Z1911" s="110"/>
      <c r="AA1911" s="110"/>
      <c r="AB1911" s="110"/>
      <c r="AC1911" s="110"/>
      <c r="AD1911" s="110"/>
      <c r="AE1911" s="110"/>
      <c r="AF1911" s="110"/>
      <c r="AG1911" s="110"/>
    </row>
    <row r="1912">
      <c r="A1912" s="110"/>
      <c r="B1912" s="466"/>
      <c r="C1912" s="110"/>
      <c r="D1912" s="110"/>
      <c r="E1912" s="110"/>
      <c r="F1912" s="110"/>
      <c r="G1912" s="110"/>
      <c r="H1912" s="110"/>
      <c r="I1912" s="110"/>
      <c r="J1912" s="110"/>
      <c r="K1912" s="110"/>
      <c r="L1912" s="110"/>
      <c r="M1912" s="468"/>
      <c r="N1912" s="469"/>
      <c r="O1912" s="469"/>
      <c r="P1912" s="470"/>
      <c r="Q1912" s="471"/>
      <c r="R1912" s="471"/>
      <c r="S1912" s="116"/>
      <c r="T1912" s="116"/>
      <c r="U1912" s="116"/>
      <c r="V1912" s="110"/>
      <c r="W1912" s="110"/>
      <c r="X1912" s="110"/>
      <c r="Y1912" s="110"/>
      <c r="Z1912" s="110"/>
      <c r="AA1912" s="110"/>
      <c r="AB1912" s="110"/>
      <c r="AC1912" s="110"/>
      <c r="AD1912" s="110"/>
      <c r="AE1912" s="110"/>
      <c r="AF1912" s="110"/>
      <c r="AG1912" s="110"/>
    </row>
    <row r="1913">
      <c r="A1913" s="110"/>
      <c r="B1913" s="466"/>
      <c r="C1913" s="110"/>
      <c r="D1913" s="110"/>
      <c r="E1913" s="110"/>
      <c r="F1913" s="110"/>
      <c r="G1913" s="110"/>
      <c r="H1913" s="110"/>
      <c r="I1913" s="110"/>
      <c r="J1913" s="110"/>
      <c r="K1913" s="110"/>
      <c r="L1913" s="110"/>
      <c r="M1913" s="468"/>
      <c r="N1913" s="469"/>
      <c r="O1913" s="469"/>
      <c r="P1913" s="470"/>
      <c r="Q1913" s="471"/>
      <c r="R1913" s="471"/>
      <c r="S1913" s="116"/>
      <c r="T1913" s="116"/>
      <c r="U1913" s="116"/>
      <c r="V1913" s="110"/>
      <c r="W1913" s="110"/>
      <c r="X1913" s="110"/>
      <c r="Y1913" s="110"/>
      <c r="Z1913" s="110"/>
      <c r="AA1913" s="110"/>
      <c r="AB1913" s="110"/>
      <c r="AC1913" s="110"/>
      <c r="AD1913" s="110"/>
      <c r="AE1913" s="110"/>
      <c r="AF1913" s="110"/>
      <c r="AG1913" s="110"/>
    </row>
    <row r="1914">
      <c r="A1914" s="110"/>
      <c r="B1914" s="466"/>
      <c r="C1914" s="110"/>
      <c r="D1914" s="110"/>
      <c r="E1914" s="110"/>
      <c r="F1914" s="110"/>
      <c r="G1914" s="110"/>
      <c r="H1914" s="110"/>
      <c r="I1914" s="110"/>
      <c r="J1914" s="110"/>
      <c r="K1914" s="110"/>
      <c r="L1914" s="110"/>
      <c r="M1914" s="468"/>
      <c r="N1914" s="469"/>
      <c r="O1914" s="469"/>
      <c r="P1914" s="470"/>
      <c r="Q1914" s="471"/>
      <c r="R1914" s="471"/>
      <c r="S1914" s="116"/>
      <c r="T1914" s="116"/>
      <c r="U1914" s="116"/>
      <c r="V1914" s="110"/>
      <c r="W1914" s="110"/>
      <c r="X1914" s="110"/>
      <c r="Y1914" s="110"/>
      <c r="Z1914" s="110"/>
      <c r="AA1914" s="110"/>
      <c r="AB1914" s="110"/>
      <c r="AC1914" s="110"/>
      <c r="AD1914" s="110"/>
      <c r="AE1914" s="110"/>
      <c r="AF1914" s="110"/>
      <c r="AG1914" s="110"/>
    </row>
    <row r="1915">
      <c r="A1915" s="110"/>
      <c r="B1915" s="466"/>
      <c r="C1915" s="110"/>
      <c r="D1915" s="110"/>
      <c r="E1915" s="110"/>
      <c r="F1915" s="110"/>
      <c r="G1915" s="110"/>
      <c r="H1915" s="110"/>
      <c r="I1915" s="110"/>
      <c r="J1915" s="110"/>
      <c r="K1915" s="110"/>
      <c r="L1915" s="110"/>
      <c r="M1915" s="468"/>
      <c r="N1915" s="469"/>
      <c r="O1915" s="469"/>
      <c r="P1915" s="470"/>
      <c r="Q1915" s="471"/>
      <c r="R1915" s="471"/>
      <c r="S1915" s="116"/>
      <c r="T1915" s="116"/>
      <c r="U1915" s="116"/>
      <c r="V1915" s="110"/>
      <c r="W1915" s="110"/>
      <c r="X1915" s="110"/>
      <c r="Y1915" s="110"/>
      <c r="Z1915" s="110"/>
      <c r="AA1915" s="110"/>
      <c r="AB1915" s="110"/>
      <c r="AC1915" s="110"/>
      <c r="AD1915" s="110"/>
      <c r="AE1915" s="110"/>
      <c r="AF1915" s="110"/>
      <c r="AG1915" s="110"/>
    </row>
    <row r="1916">
      <c r="A1916" s="110"/>
      <c r="B1916" s="466"/>
      <c r="C1916" s="110"/>
      <c r="D1916" s="110"/>
      <c r="E1916" s="110"/>
      <c r="F1916" s="110"/>
      <c r="G1916" s="110"/>
      <c r="H1916" s="110"/>
      <c r="I1916" s="110"/>
      <c r="J1916" s="110"/>
      <c r="K1916" s="110"/>
      <c r="L1916" s="110"/>
      <c r="M1916" s="468"/>
      <c r="N1916" s="469"/>
      <c r="O1916" s="469"/>
      <c r="P1916" s="470"/>
      <c r="Q1916" s="471"/>
      <c r="R1916" s="471"/>
      <c r="S1916" s="116"/>
      <c r="T1916" s="116"/>
      <c r="U1916" s="116"/>
      <c r="V1916" s="110"/>
      <c r="W1916" s="110"/>
      <c r="X1916" s="110"/>
      <c r="Y1916" s="110"/>
      <c r="Z1916" s="110"/>
      <c r="AA1916" s="110"/>
      <c r="AB1916" s="110"/>
      <c r="AC1916" s="110"/>
      <c r="AD1916" s="110"/>
      <c r="AE1916" s="110"/>
      <c r="AF1916" s="110"/>
      <c r="AG1916" s="110"/>
    </row>
    <row r="1917">
      <c r="A1917" s="110"/>
      <c r="B1917" s="466"/>
      <c r="C1917" s="110"/>
      <c r="D1917" s="110"/>
      <c r="E1917" s="110"/>
      <c r="F1917" s="110"/>
      <c r="G1917" s="110"/>
      <c r="H1917" s="110"/>
      <c r="I1917" s="110"/>
      <c r="J1917" s="110"/>
      <c r="K1917" s="110"/>
      <c r="L1917" s="110"/>
      <c r="M1917" s="468"/>
      <c r="N1917" s="469"/>
      <c r="O1917" s="469"/>
      <c r="P1917" s="470"/>
      <c r="Q1917" s="471"/>
      <c r="R1917" s="471"/>
      <c r="S1917" s="116"/>
      <c r="T1917" s="116"/>
      <c r="U1917" s="116"/>
      <c r="V1917" s="110"/>
      <c r="W1917" s="110"/>
      <c r="X1917" s="110"/>
      <c r="Y1917" s="110"/>
      <c r="Z1917" s="110"/>
      <c r="AA1917" s="110"/>
      <c r="AB1917" s="110"/>
      <c r="AC1917" s="110"/>
      <c r="AD1917" s="110"/>
      <c r="AE1917" s="110"/>
      <c r="AF1917" s="110"/>
      <c r="AG1917" s="110"/>
    </row>
    <row r="1918">
      <c r="A1918" s="110"/>
      <c r="B1918" s="466"/>
      <c r="C1918" s="110"/>
      <c r="D1918" s="110"/>
      <c r="E1918" s="110"/>
      <c r="F1918" s="110"/>
      <c r="G1918" s="110"/>
      <c r="H1918" s="110"/>
      <c r="I1918" s="110"/>
      <c r="J1918" s="110"/>
      <c r="K1918" s="110"/>
      <c r="L1918" s="110"/>
      <c r="M1918" s="468"/>
      <c r="N1918" s="469"/>
      <c r="O1918" s="469"/>
      <c r="P1918" s="470"/>
      <c r="Q1918" s="471"/>
      <c r="R1918" s="471"/>
      <c r="S1918" s="116"/>
      <c r="T1918" s="116"/>
      <c r="U1918" s="116"/>
      <c r="V1918" s="110"/>
      <c r="W1918" s="110"/>
      <c r="X1918" s="110"/>
      <c r="Y1918" s="110"/>
      <c r="Z1918" s="110"/>
      <c r="AA1918" s="110"/>
      <c r="AB1918" s="110"/>
      <c r="AC1918" s="110"/>
      <c r="AD1918" s="110"/>
      <c r="AE1918" s="110"/>
      <c r="AF1918" s="110"/>
      <c r="AG1918" s="110"/>
    </row>
    <row r="1919">
      <c r="A1919" s="110"/>
      <c r="B1919" s="466"/>
      <c r="C1919" s="110"/>
      <c r="D1919" s="110"/>
      <c r="E1919" s="110"/>
      <c r="F1919" s="110"/>
      <c r="G1919" s="110"/>
      <c r="H1919" s="110"/>
      <c r="I1919" s="110"/>
      <c r="J1919" s="110"/>
      <c r="K1919" s="110"/>
      <c r="L1919" s="110"/>
      <c r="M1919" s="468"/>
      <c r="N1919" s="469"/>
      <c r="O1919" s="469"/>
      <c r="P1919" s="470"/>
      <c r="Q1919" s="471"/>
      <c r="R1919" s="471"/>
      <c r="S1919" s="116"/>
      <c r="T1919" s="116"/>
      <c r="U1919" s="116"/>
      <c r="V1919" s="110"/>
      <c r="W1919" s="110"/>
      <c r="X1919" s="110"/>
      <c r="Y1919" s="110"/>
      <c r="Z1919" s="110"/>
      <c r="AA1919" s="110"/>
      <c r="AB1919" s="110"/>
      <c r="AC1919" s="110"/>
      <c r="AD1919" s="110"/>
      <c r="AE1919" s="110"/>
      <c r="AF1919" s="110"/>
      <c r="AG1919" s="110"/>
    </row>
    <row r="1920">
      <c r="A1920" s="110"/>
      <c r="B1920" s="466"/>
      <c r="C1920" s="110"/>
      <c r="D1920" s="110"/>
      <c r="E1920" s="110"/>
      <c r="F1920" s="110"/>
      <c r="G1920" s="110"/>
      <c r="H1920" s="110"/>
      <c r="I1920" s="110"/>
      <c r="J1920" s="110"/>
      <c r="K1920" s="110"/>
      <c r="L1920" s="110"/>
      <c r="M1920" s="468"/>
      <c r="N1920" s="469"/>
      <c r="O1920" s="469"/>
      <c r="P1920" s="470"/>
      <c r="Q1920" s="471"/>
      <c r="R1920" s="471"/>
      <c r="S1920" s="116"/>
      <c r="T1920" s="116"/>
      <c r="U1920" s="116"/>
      <c r="V1920" s="110"/>
      <c r="W1920" s="110"/>
      <c r="X1920" s="110"/>
      <c r="Y1920" s="110"/>
      <c r="Z1920" s="110"/>
      <c r="AA1920" s="110"/>
      <c r="AB1920" s="110"/>
      <c r="AC1920" s="110"/>
      <c r="AD1920" s="110"/>
      <c r="AE1920" s="110"/>
      <c r="AF1920" s="110"/>
      <c r="AG1920" s="110"/>
    </row>
    <row r="1921">
      <c r="A1921" s="110"/>
      <c r="B1921" s="466"/>
      <c r="C1921" s="110"/>
      <c r="D1921" s="110"/>
      <c r="E1921" s="110"/>
      <c r="F1921" s="110"/>
      <c r="G1921" s="110"/>
      <c r="H1921" s="110"/>
      <c r="I1921" s="110"/>
      <c r="J1921" s="110"/>
      <c r="K1921" s="110"/>
      <c r="L1921" s="110"/>
      <c r="M1921" s="468"/>
      <c r="N1921" s="469"/>
      <c r="O1921" s="469"/>
      <c r="P1921" s="470"/>
      <c r="Q1921" s="471"/>
      <c r="R1921" s="471"/>
      <c r="S1921" s="116"/>
      <c r="T1921" s="116"/>
      <c r="U1921" s="116"/>
      <c r="V1921" s="110"/>
      <c r="W1921" s="110"/>
      <c r="X1921" s="110"/>
      <c r="Y1921" s="110"/>
      <c r="Z1921" s="110"/>
      <c r="AA1921" s="110"/>
      <c r="AB1921" s="110"/>
      <c r="AC1921" s="110"/>
      <c r="AD1921" s="110"/>
      <c r="AE1921" s="110"/>
      <c r="AF1921" s="110"/>
      <c r="AG1921" s="110"/>
    </row>
    <row r="1922">
      <c r="A1922" s="110"/>
      <c r="B1922" s="466"/>
      <c r="C1922" s="110"/>
      <c r="D1922" s="110"/>
      <c r="E1922" s="110"/>
      <c r="F1922" s="110"/>
      <c r="G1922" s="110"/>
      <c r="H1922" s="110"/>
      <c r="I1922" s="110"/>
      <c r="J1922" s="110"/>
      <c r="K1922" s="110"/>
      <c r="L1922" s="110"/>
      <c r="M1922" s="468"/>
      <c r="N1922" s="469"/>
      <c r="O1922" s="469"/>
      <c r="P1922" s="470"/>
      <c r="Q1922" s="471"/>
      <c r="R1922" s="471"/>
      <c r="S1922" s="116"/>
      <c r="T1922" s="116"/>
      <c r="U1922" s="116"/>
      <c r="V1922" s="110"/>
      <c r="W1922" s="110"/>
      <c r="X1922" s="110"/>
      <c r="Y1922" s="110"/>
      <c r="Z1922" s="110"/>
      <c r="AA1922" s="110"/>
      <c r="AB1922" s="110"/>
      <c r="AC1922" s="110"/>
      <c r="AD1922" s="110"/>
      <c r="AE1922" s="110"/>
      <c r="AF1922" s="110"/>
      <c r="AG1922" s="110"/>
    </row>
    <row r="1923">
      <c r="A1923" s="110"/>
      <c r="B1923" s="466"/>
      <c r="C1923" s="110"/>
      <c r="D1923" s="110"/>
      <c r="E1923" s="110"/>
      <c r="F1923" s="110"/>
      <c r="G1923" s="110"/>
      <c r="H1923" s="110"/>
      <c r="I1923" s="110"/>
      <c r="J1923" s="110"/>
      <c r="K1923" s="110"/>
      <c r="L1923" s="110"/>
      <c r="M1923" s="468"/>
      <c r="N1923" s="469"/>
      <c r="O1923" s="469"/>
      <c r="P1923" s="470"/>
      <c r="Q1923" s="471"/>
      <c r="R1923" s="471"/>
      <c r="S1923" s="116"/>
      <c r="T1923" s="116"/>
      <c r="U1923" s="116"/>
      <c r="V1923" s="110"/>
      <c r="W1923" s="110"/>
      <c r="X1923" s="110"/>
      <c r="Y1923" s="110"/>
      <c r="Z1923" s="110"/>
      <c r="AA1923" s="110"/>
      <c r="AB1923" s="110"/>
      <c r="AC1923" s="110"/>
      <c r="AD1923" s="110"/>
      <c r="AE1923" s="110"/>
      <c r="AF1923" s="110"/>
      <c r="AG1923" s="110"/>
    </row>
    <row r="1924">
      <c r="A1924" s="110"/>
      <c r="B1924" s="466"/>
      <c r="C1924" s="110"/>
      <c r="D1924" s="110"/>
      <c r="E1924" s="110"/>
      <c r="F1924" s="110"/>
      <c r="G1924" s="110"/>
      <c r="H1924" s="110"/>
      <c r="I1924" s="110"/>
      <c r="J1924" s="110"/>
      <c r="K1924" s="110"/>
      <c r="L1924" s="110"/>
      <c r="M1924" s="468"/>
      <c r="N1924" s="469"/>
      <c r="O1924" s="469"/>
      <c r="P1924" s="470"/>
      <c r="Q1924" s="471"/>
      <c r="R1924" s="471"/>
      <c r="S1924" s="116"/>
      <c r="T1924" s="116"/>
      <c r="U1924" s="116"/>
      <c r="V1924" s="110"/>
      <c r="W1924" s="110"/>
      <c r="X1924" s="110"/>
      <c r="Y1924" s="110"/>
      <c r="Z1924" s="110"/>
      <c r="AA1924" s="110"/>
      <c r="AB1924" s="110"/>
      <c r="AC1924" s="110"/>
      <c r="AD1924" s="110"/>
      <c r="AE1924" s="110"/>
      <c r="AF1924" s="110"/>
      <c r="AG1924" s="110"/>
    </row>
    <row r="1925">
      <c r="A1925" s="110"/>
      <c r="B1925" s="466"/>
      <c r="C1925" s="110"/>
      <c r="D1925" s="110"/>
      <c r="E1925" s="110"/>
      <c r="F1925" s="110"/>
      <c r="G1925" s="110"/>
      <c r="H1925" s="110"/>
      <c r="I1925" s="110"/>
      <c r="J1925" s="110"/>
      <c r="K1925" s="110"/>
      <c r="L1925" s="110"/>
      <c r="M1925" s="468"/>
      <c r="N1925" s="469"/>
      <c r="O1925" s="469"/>
      <c r="P1925" s="470"/>
      <c r="Q1925" s="471"/>
      <c r="R1925" s="471"/>
      <c r="S1925" s="116"/>
      <c r="T1925" s="116"/>
      <c r="U1925" s="116"/>
      <c r="V1925" s="110"/>
      <c r="W1925" s="110"/>
      <c r="X1925" s="110"/>
      <c r="Y1925" s="110"/>
      <c r="Z1925" s="110"/>
      <c r="AA1925" s="110"/>
      <c r="AB1925" s="110"/>
      <c r="AC1925" s="110"/>
      <c r="AD1925" s="110"/>
      <c r="AE1925" s="110"/>
      <c r="AF1925" s="110"/>
      <c r="AG1925" s="110"/>
    </row>
    <row r="1926">
      <c r="A1926" s="110"/>
      <c r="B1926" s="466"/>
      <c r="C1926" s="110"/>
      <c r="D1926" s="110"/>
      <c r="E1926" s="110"/>
      <c r="F1926" s="110"/>
      <c r="G1926" s="110"/>
      <c r="H1926" s="110"/>
      <c r="I1926" s="110"/>
      <c r="J1926" s="110"/>
      <c r="K1926" s="110"/>
      <c r="L1926" s="110"/>
      <c r="M1926" s="468"/>
      <c r="N1926" s="469"/>
      <c r="O1926" s="469"/>
      <c r="P1926" s="470"/>
      <c r="Q1926" s="471"/>
      <c r="R1926" s="471"/>
      <c r="S1926" s="116"/>
      <c r="T1926" s="116"/>
      <c r="U1926" s="116"/>
      <c r="V1926" s="110"/>
      <c r="W1926" s="110"/>
      <c r="X1926" s="110"/>
      <c r="Y1926" s="110"/>
      <c r="Z1926" s="110"/>
      <c r="AA1926" s="110"/>
      <c r="AB1926" s="110"/>
      <c r="AC1926" s="110"/>
      <c r="AD1926" s="110"/>
      <c r="AE1926" s="110"/>
      <c r="AF1926" s="110"/>
      <c r="AG1926" s="110"/>
    </row>
    <row r="1927">
      <c r="A1927" s="110"/>
      <c r="B1927" s="466"/>
      <c r="C1927" s="110"/>
      <c r="D1927" s="110"/>
      <c r="E1927" s="110"/>
      <c r="F1927" s="110"/>
      <c r="G1927" s="110"/>
      <c r="H1927" s="110"/>
      <c r="I1927" s="110"/>
      <c r="J1927" s="110"/>
      <c r="K1927" s="110"/>
      <c r="L1927" s="110"/>
      <c r="M1927" s="468"/>
      <c r="N1927" s="469"/>
      <c r="O1927" s="469"/>
      <c r="P1927" s="470"/>
      <c r="Q1927" s="471"/>
      <c r="R1927" s="471"/>
      <c r="S1927" s="116"/>
      <c r="T1927" s="116"/>
      <c r="U1927" s="116"/>
      <c r="V1927" s="110"/>
      <c r="W1927" s="110"/>
      <c r="X1927" s="110"/>
      <c r="Y1927" s="110"/>
      <c r="Z1927" s="110"/>
      <c r="AA1927" s="110"/>
      <c r="AB1927" s="110"/>
      <c r="AC1927" s="110"/>
      <c r="AD1927" s="110"/>
      <c r="AE1927" s="110"/>
      <c r="AF1927" s="110"/>
      <c r="AG1927" s="110"/>
    </row>
    <row r="1928">
      <c r="A1928" s="110"/>
      <c r="B1928" s="466"/>
      <c r="C1928" s="110"/>
      <c r="D1928" s="110"/>
      <c r="E1928" s="110"/>
      <c r="F1928" s="110"/>
      <c r="G1928" s="110"/>
      <c r="H1928" s="110"/>
      <c r="I1928" s="110"/>
      <c r="J1928" s="110"/>
      <c r="K1928" s="110"/>
      <c r="L1928" s="110"/>
      <c r="M1928" s="468"/>
      <c r="N1928" s="469"/>
      <c r="O1928" s="469"/>
      <c r="P1928" s="470"/>
      <c r="Q1928" s="471"/>
      <c r="R1928" s="471"/>
      <c r="S1928" s="116"/>
      <c r="T1928" s="116"/>
      <c r="U1928" s="116"/>
      <c r="V1928" s="110"/>
      <c r="W1928" s="110"/>
      <c r="X1928" s="110"/>
      <c r="Y1928" s="110"/>
      <c r="Z1928" s="110"/>
      <c r="AA1928" s="110"/>
      <c r="AB1928" s="110"/>
      <c r="AC1928" s="110"/>
      <c r="AD1928" s="110"/>
      <c r="AE1928" s="110"/>
      <c r="AF1928" s="110"/>
      <c r="AG1928" s="110"/>
    </row>
    <row r="1929">
      <c r="A1929" s="110"/>
      <c r="B1929" s="466"/>
      <c r="C1929" s="110"/>
      <c r="D1929" s="110"/>
      <c r="E1929" s="110"/>
      <c r="F1929" s="110"/>
      <c r="G1929" s="110"/>
      <c r="H1929" s="110"/>
      <c r="I1929" s="110"/>
      <c r="J1929" s="110"/>
      <c r="K1929" s="110"/>
      <c r="L1929" s="110"/>
      <c r="M1929" s="468"/>
      <c r="N1929" s="469"/>
      <c r="O1929" s="469"/>
      <c r="P1929" s="470"/>
      <c r="Q1929" s="471"/>
      <c r="R1929" s="471"/>
      <c r="S1929" s="116"/>
      <c r="T1929" s="116"/>
      <c r="U1929" s="116"/>
      <c r="V1929" s="110"/>
      <c r="W1929" s="110"/>
      <c r="X1929" s="110"/>
      <c r="Y1929" s="110"/>
      <c r="Z1929" s="110"/>
      <c r="AA1929" s="110"/>
      <c r="AB1929" s="110"/>
      <c r="AC1929" s="110"/>
      <c r="AD1929" s="110"/>
      <c r="AE1929" s="110"/>
      <c r="AF1929" s="110"/>
      <c r="AG1929" s="110"/>
    </row>
    <row r="1930">
      <c r="A1930" s="110"/>
      <c r="B1930" s="466"/>
      <c r="C1930" s="110"/>
      <c r="D1930" s="110"/>
      <c r="E1930" s="110"/>
      <c r="F1930" s="110"/>
      <c r="G1930" s="110"/>
      <c r="H1930" s="110"/>
      <c r="I1930" s="110"/>
      <c r="J1930" s="110"/>
      <c r="K1930" s="110"/>
      <c r="L1930" s="110"/>
      <c r="M1930" s="468"/>
      <c r="N1930" s="469"/>
      <c r="O1930" s="469"/>
      <c r="P1930" s="470"/>
      <c r="Q1930" s="471"/>
      <c r="R1930" s="471"/>
      <c r="S1930" s="116"/>
      <c r="T1930" s="116"/>
      <c r="U1930" s="116"/>
      <c r="V1930" s="110"/>
      <c r="W1930" s="110"/>
      <c r="X1930" s="110"/>
      <c r="Y1930" s="110"/>
      <c r="Z1930" s="110"/>
      <c r="AA1930" s="110"/>
      <c r="AB1930" s="110"/>
      <c r="AC1930" s="110"/>
      <c r="AD1930" s="110"/>
      <c r="AE1930" s="110"/>
      <c r="AF1930" s="110"/>
      <c r="AG1930" s="110"/>
    </row>
    <row r="1931">
      <c r="A1931" s="110"/>
      <c r="B1931" s="466"/>
      <c r="C1931" s="110"/>
      <c r="D1931" s="110"/>
      <c r="E1931" s="110"/>
      <c r="F1931" s="110"/>
      <c r="G1931" s="110"/>
      <c r="H1931" s="110"/>
      <c r="I1931" s="110"/>
      <c r="J1931" s="110"/>
      <c r="K1931" s="110"/>
      <c r="L1931" s="110"/>
      <c r="M1931" s="468"/>
      <c r="N1931" s="469"/>
      <c r="O1931" s="469"/>
      <c r="P1931" s="470"/>
      <c r="Q1931" s="471"/>
      <c r="R1931" s="471"/>
      <c r="S1931" s="116"/>
      <c r="T1931" s="116"/>
      <c r="U1931" s="116"/>
      <c r="V1931" s="110"/>
      <c r="W1931" s="110"/>
      <c r="X1931" s="110"/>
      <c r="Y1931" s="110"/>
      <c r="Z1931" s="110"/>
      <c r="AA1931" s="110"/>
      <c r="AB1931" s="110"/>
      <c r="AC1931" s="110"/>
      <c r="AD1931" s="110"/>
      <c r="AE1931" s="110"/>
      <c r="AF1931" s="110"/>
      <c r="AG1931" s="110"/>
    </row>
    <row r="1932">
      <c r="A1932" s="110"/>
      <c r="B1932" s="466"/>
      <c r="C1932" s="110"/>
      <c r="D1932" s="110"/>
      <c r="E1932" s="110"/>
      <c r="F1932" s="110"/>
      <c r="G1932" s="110"/>
      <c r="H1932" s="110"/>
      <c r="I1932" s="110"/>
      <c r="J1932" s="110"/>
      <c r="K1932" s="110"/>
      <c r="L1932" s="110"/>
      <c r="M1932" s="468"/>
      <c r="N1932" s="469"/>
      <c r="O1932" s="469"/>
      <c r="P1932" s="470"/>
      <c r="Q1932" s="471"/>
      <c r="R1932" s="471"/>
      <c r="S1932" s="116"/>
      <c r="T1932" s="116"/>
      <c r="U1932" s="116"/>
      <c r="V1932" s="110"/>
      <c r="W1932" s="110"/>
      <c r="X1932" s="110"/>
      <c r="Y1932" s="110"/>
      <c r="Z1932" s="110"/>
      <c r="AA1932" s="110"/>
      <c r="AB1932" s="110"/>
      <c r="AC1932" s="110"/>
      <c r="AD1932" s="110"/>
      <c r="AE1932" s="110"/>
      <c r="AF1932" s="110"/>
      <c r="AG1932" s="110"/>
    </row>
    <row r="1933">
      <c r="A1933" s="110"/>
      <c r="B1933" s="466"/>
      <c r="C1933" s="110"/>
      <c r="D1933" s="110"/>
      <c r="E1933" s="110"/>
      <c r="F1933" s="110"/>
      <c r="G1933" s="110"/>
      <c r="H1933" s="110"/>
      <c r="I1933" s="110"/>
      <c r="J1933" s="110"/>
      <c r="K1933" s="110"/>
      <c r="L1933" s="110"/>
      <c r="M1933" s="468"/>
      <c r="N1933" s="469"/>
      <c r="O1933" s="469"/>
      <c r="P1933" s="470"/>
      <c r="Q1933" s="471"/>
      <c r="R1933" s="471"/>
      <c r="S1933" s="116"/>
      <c r="T1933" s="116"/>
      <c r="U1933" s="116"/>
      <c r="V1933" s="110"/>
      <c r="W1933" s="110"/>
      <c r="X1933" s="110"/>
      <c r="Y1933" s="110"/>
      <c r="Z1933" s="110"/>
      <c r="AA1933" s="110"/>
      <c r="AB1933" s="110"/>
      <c r="AC1933" s="110"/>
      <c r="AD1933" s="110"/>
      <c r="AE1933" s="110"/>
      <c r="AF1933" s="110"/>
      <c r="AG1933" s="110"/>
    </row>
    <row r="1934">
      <c r="A1934" s="110"/>
      <c r="B1934" s="466"/>
      <c r="C1934" s="110"/>
      <c r="D1934" s="110"/>
      <c r="E1934" s="110"/>
      <c r="F1934" s="110"/>
      <c r="G1934" s="110"/>
      <c r="H1934" s="110"/>
      <c r="I1934" s="110"/>
      <c r="J1934" s="110"/>
      <c r="K1934" s="110"/>
      <c r="L1934" s="110"/>
      <c r="M1934" s="468"/>
      <c r="N1934" s="469"/>
      <c r="O1934" s="469"/>
      <c r="P1934" s="470"/>
      <c r="Q1934" s="471"/>
      <c r="R1934" s="471"/>
      <c r="S1934" s="116"/>
      <c r="T1934" s="116"/>
      <c r="U1934" s="116"/>
      <c r="V1934" s="110"/>
      <c r="W1934" s="110"/>
      <c r="X1934" s="110"/>
      <c r="Y1934" s="110"/>
      <c r="Z1934" s="110"/>
      <c r="AA1934" s="110"/>
      <c r="AB1934" s="110"/>
      <c r="AC1934" s="110"/>
      <c r="AD1934" s="110"/>
      <c r="AE1934" s="110"/>
      <c r="AF1934" s="110"/>
      <c r="AG1934" s="110"/>
    </row>
    <row r="1935">
      <c r="A1935" s="110"/>
      <c r="B1935" s="466"/>
      <c r="C1935" s="110"/>
      <c r="D1935" s="110"/>
      <c r="E1935" s="110"/>
      <c r="F1935" s="110"/>
      <c r="G1935" s="110"/>
      <c r="H1935" s="110"/>
      <c r="I1935" s="110"/>
      <c r="J1935" s="110"/>
      <c r="K1935" s="110"/>
      <c r="L1935" s="110"/>
      <c r="M1935" s="468"/>
      <c r="N1935" s="469"/>
      <c r="O1935" s="469"/>
      <c r="P1935" s="470"/>
      <c r="Q1935" s="471"/>
      <c r="R1935" s="471"/>
      <c r="S1935" s="116"/>
      <c r="T1935" s="116"/>
      <c r="U1935" s="116"/>
      <c r="V1935" s="110"/>
      <c r="W1935" s="110"/>
      <c r="X1935" s="110"/>
      <c r="Y1935" s="110"/>
      <c r="Z1935" s="110"/>
      <c r="AA1935" s="110"/>
      <c r="AB1935" s="110"/>
      <c r="AC1935" s="110"/>
      <c r="AD1935" s="110"/>
      <c r="AE1935" s="110"/>
      <c r="AF1935" s="110"/>
      <c r="AG1935" s="110"/>
    </row>
    <row r="1936">
      <c r="A1936" s="110"/>
      <c r="B1936" s="466"/>
      <c r="C1936" s="110"/>
      <c r="D1936" s="110"/>
      <c r="E1936" s="110"/>
      <c r="F1936" s="110"/>
      <c r="G1936" s="110"/>
      <c r="H1936" s="110"/>
      <c r="I1936" s="110"/>
      <c r="J1936" s="110"/>
      <c r="K1936" s="110"/>
      <c r="L1936" s="110"/>
      <c r="M1936" s="468"/>
      <c r="N1936" s="469"/>
      <c r="O1936" s="469"/>
      <c r="P1936" s="470"/>
      <c r="Q1936" s="471"/>
      <c r="R1936" s="471"/>
      <c r="S1936" s="116"/>
      <c r="T1936" s="116"/>
      <c r="U1936" s="116"/>
      <c r="V1936" s="110"/>
      <c r="W1936" s="110"/>
      <c r="X1936" s="110"/>
      <c r="Y1936" s="110"/>
      <c r="Z1936" s="110"/>
      <c r="AA1936" s="110"/>
      <c r="AB1936" s="110"/>
      <c r="AC1936" s="110"/>
      <c r="AD1936" s="110"/>
      <c r="AE1936" s="110"/>
      <c r="AF1936" s="110"/>
      <c r="AG1936" s="110"/>
    </row>
    <row r="1937">
      <c r="A1937" s="110"/>
      <c r="B1937" s="466"/>
      <c r="C1937" s="110"/>
      <c r="D1937" s="110"/>
      <c r="E1937" s="110"/>
      <c r="F1937" s="110"/>
      <c r="G1937" s="110"/>
      <c r="H1937" s="110"/>
      <c r="I1937" s="110"/>
      <c r="J1937" s="110"/>
      <c r="K1937" s="110"/>
      <c r="L1937" s="110"/>
      <c r="M1937" s="468"/>
      <c r="N1937" s="469"/>
      <c r="O1937" s="469"/>
      <c r="P1937" s="470"/>
      <c r="Q1937" s="471"/>
      <c r="R1937" s="471"/>
      <c r="S1937" s="116"/>
      <c r="T1937" s="116"/>
      <c r="U1937" s="116"/>
      <c r="V1937" s="110"/>
      <c r="W1937" s="110"/>
      <c r="X1937" s="110"/>
      <c r="Y1937" s="110"/>
      <c r="Z1937" s="110"/>
      <c r="AA1937" s="110"/>
      <c r="AB1937" s="110"/>
      <c r="AC1937" s="110"/>
      <c r="AD1937" s="110"/>
      <c r="AE1937" s="110"/>
      <c r="AF1937" s="110"/>
      <c r="AG1937" s="110"/>
    </row>
    <row r="1938">
      <c r="A1938" s="110"/>
      <c r="B1938" s="466"/>
      <c r="C1938" s="110"/>
      <c r="D1938" s="110"/>
      <c r="E1938" s="110"/>
      <c r="F1938" s="110"/>
      <c r="G1938" s="110"/>
      <c r="H1938" s="110"/>
      <c r="I1938" s="110"/>
      <c r="J1938" s="110"/>
      <c r="K1938" s="110"/>
      <c r="L1938" s="110"/>
      <c r="M1938" s="468"/>
      <c r="N1938" s="469"/>
      <c r="O1938" s="469"/>
      <c r="P1938" s="470"/>
      <c r="Q1938" s="471"/>
      <c r="R1938" s="471"/>
      <c r="S1938" s="116"/>
      <c r="T1938" s="116"/>
      <c r="U1938" s="116"/>
      <c r="V1938" s="110"/>
      <c r="W1938" s="110"/>
      <c r="X1938" s="110"/>
      <c r="Y1938" s="110"/>
      <c r="Z1938" s="110"/>
      <c r="AA1938" s="110"/>
      <c r="AB1938" s="110"/>
      <c r="AC1938" s="110"/>
      <c r="AD1938" s="110"/>
      <c r="AE1938" s="110"/>
      <c r="AF1938" s="110"/>
      <c r="AG1938" s="110"/>
    </row>
    <row r="1939">
      <c r="A1939" s="110"/>
      <c r="B1939" s="466"/>
      <c r="C1939" s="110"/>
      <c r="D1939" s="110"/>
      <c r="E1939" s="110"/>
      <c r="F1939" s="110"/>
      <c r="G1939" s="110"/>
      <c r="H1939" s="110"/>
      <c r="I1939" s="110"/>
      <c r="J1939" s="110"/>
      <c r="K1939" s="110"/>
      <c r="L1939" s="110"/>
      <c r="M1939" s="468"/>
      <c r="N1939" s="469"/>
      <c r="O1939" s="469"/>
      <c r="P1939" s="470"/>
      <c r="Q1939" s="471"/>
      <c r="R1939" s="471"/>
      <c r="S1939" s="116"/>
      <c r="T1939" s="116"/>
      <c r="U1939" s="116"/>
      <c r="V1939" s="110"/>
      <c r="W1939" s="110"/>
      <c r="X1939" s="110"/>
      <c r="Y1939" s="110"/>
      <c r="Z1939" s="110"/>
      <c r="AA1939" s="110"/>
      <c r="AB1939" s="110"/>
      <c r="AC1939" s="110"/>
      <c r="AD1939" s="110"/>
      <c r="AE1939" s="110"/>
      <c r="AF1939" s="110"/>
      <c r="AG1939" s="110"/>
    </row>
    <row r="1940">
      <c r="A1940" s="110"/>
      <c r="B1940" s="466"/>
      <c r="C1940" s="110"/>
      <c r="D1940" s="110"/>
      <c r="E1940" s="110"/>
      <c r="F1940" s="110"/>
      <c r="G1940" s="110"/>
      <c r="H1940" s="110"/>
      <c r="I1940" s="110"/>
      <c r="J1940" s="110"/>
      <c r="K1940" s="110"/>
      <c r="L1940" s="110"/>
      <c r="M1940" s="468"/>
      <c r="N1940" s="469"/>
      <c r="O1940" s="469"/>
      <c r="P1940" s="470"/>
      <c r="Q1940" s="471"/>
      <c r="R1940" s="471"/>
      <c r="S1940" s="116"/>
      <c r="T1940" s="116"/>
      <c r="U1940" s="116"/>
      <c r="V1940" s="110"/>
      <c r="W1940" s="110"/>
      <c r="X1940" s="110"/>
      <c r="Y1940" s="110"/>
      <c r="Z1940" s="110"/>
      <c r="AA1940" s="110"/>
      <c r="AB1940" s="110"/>
      <c r="AC1940" s="110"/>
      <c r="AD1940" s="110"/>
      <c r="AE1940" s="110"/>
      <c r="AF1940" s="110"/>
      <c r="AG1940" s="110"/>
    </row>
    <row r="1941">
      <c r="A1941" s="110"/>
      <c r="B1941" s="466"/>
      <c r="C1941" s="110"/>
      <c r="D1941" s="110"/>
      <c r="E1941" s="110"/>
      <c r="F1941" s="110"/>
      <c r="G1941" s="110"/>
      <c r="H1941" s="110"/>
      <c r="I1941" s="110"/>
      <c r="J1941" s="110"/>
      <c r="K1941" s="110"/>
      <c r="L1941" s="110"/>
      <c r="M1941" s="468"/>
      <c r="N1941" s="469"/>
      <c r="O1941" s="469"/>
      <c r="P1941" s="470"/>
      <c r="Q1941" s="471"/>
      <c r="R1941" s="471"/>
      <c r="S1941" s="116"/>
      <c r="T1941" s="116"/>
      <c r="U1941" s="116"/>
      <c r="V1941" s="110"/>
      <c r="W1941" s="110"/>
      <c r="X1941" s="110"/>
      <c r="Y1941" s="110"/>
      <c r="Z1941" s="110"/>
      <c r="AA1941" s="110"/>
      <c r="AB1941" s="110"/>
      <c r="AC1941" s="110"/>
      <c r="AD1941" s="110"/>
      <c r="AE1941" s="110"/>
      <c r="AF1941" s="110"/>
      <c r="AG1941" s="110"/>
    </row>
    <row r="1942">
      <c r="A1942" s="110"/>
      <c r="B1942" s="466"/>
      <c r="C1942" s="110"/>
      <c r="D1942" s="110"/>
      <c r="E1942" s="110"/>
      <c r="F1942" s="110"/>
      <c r="G1942" s="110"/>
      <c r="H1942" s="110"/>
      <c r="I1942" s="110"/>
      <c r="J1942" s="110"/>
      <c r="K1942" s="110"/>
      <c r="L1942" s="110"/>
      <c r="M1942" s="468"/>
      <c r="N1942" s="469"/>
      <c r="O1942" s="469"/>
      <c r="P1942" s="470"/>
      <c r="Q1942" s="471"/>
      <c r="R1942" s="471"/>
      <c r="S1942" s="116"/>
      <c r="T1942" s="116"/>
      <c r="U1942" s="116"/>
      <c r="V1942" s="110"/>
      <c r="W1942" s="110"/>
      <c r="X1942" s="110"/>
      <c r="Y1942" s="110"/>
      <c r="Z1942" s="110"/>
      <c r="AA1942" s="110"/>
      <c r="AB1942" s="110"/>
      <c r="AC1942" s="110"/>
      <c r="AD1942" s="110"/>
      <c r="AE1942" s="110"/>
      <c r="AF1942" s="110"/>
      <c r="AG1942" s="110"/>
    </row>
    <row r="1943">
      <c r="A1943" s="110"/>
      <c r="B1943" s="466"/>
      <c r="C1943" s="110"/>
      <c r="D1943" s="110"/>
      <c r="E1943" s="110"/>
      <c r="F1943" s="110"/>
      <c r="G1943" s="110"/>
      <c r="H1943" s="110"/>
      <c r="I1943" s="110"/>
      <c r="J1943" s="110"/>
      <c r="K1943" s="110"/>
      <c r="L1943" s="110"/>
      <c r="M1943" s="468"/>
      <c r="N1943" s="469"/>
      <c r="O1943" s="469"/>
      <c r="P1943" s="470"/>
      <c r="Q1943" s="471"/>
      <c r="R1943" s="471"/>
      <c r="S1943" s="116"/>
      <c r="T1943" s="116"/>
      <c r="U1943" s="116"/>
      <c r="V1943" s="110"/>
      <c r="W1943" s="110"/>
      <c r="X1943" s="110"/>
      <c r="Y1943" s="110"/>
      <c r="Z1943" s="110"/>
      <c r="AA1943" s="110"/>
      <c r="AB1943" s="110"/>
      <c r="AC1943" s="110"/>
      <c r="AD1943" s="110"/>
      <c r="AE1943" s="110"/>
      <c r="AF1943" s="110"/>
      <c r="AG1943" s="110"/>
    </row>
    <row r="1944">
      <c r="A1944" s="110"/>
      <c r="B1944" s="466"/>
      <c r="C1944" s="110"/>
      <c r="D1944" s="110"/>
      <c r="E1944" s="110"/>
      <c r="F1944" s="110"/>
      <c r="G1944" s="110"/>
      <c r="H1944" s="110"/>
      <c r="I1944" s="110"/>
      <c r="J1944" s="110"/>
      <c r="K1944" s="110"/>
      <c r="L1944" s="110"/>
      <c r="M1944" s="468"/>
      <c r="N1944" s="469"/>
      <c r="O1944" s="469"/>
      <c r="P1944" s="470"/>
      <c r="Q1944" s="471"/>
      <c r="R1944" s="471"/>
      <c r="S1944" s="116"/>
      <c r="T1944" s="116"/>
      <c r="U1944" s="116"/>
      <c r="V1944" s="110"/>
      <c r="W1944" s="110"/>
      <c r="X1944" s="110"/>
      <c r="Y1944" s="110"/>
      <c r="Z1944" s="110"/>
      <c r="AA1944" s="110"/>
      <c r="AB1944" s="110"/>
      <c r="AC1944" s="110"/>
      <c r="AD1944" s="110"/>
      <c r="AE1944" s="110"/>
      <c r="AF1944" s="110"/>
      <c r="AG1944" s="110"/>
    </row>
    <row r="1945">
      <c r="A1945" s="110"/>
      <c r="B1945" s="466"/>
      <c r="C1945" s="110"/>
      <c r="D1945" s="110"/>
      <c r="E1945" s="110"/>
      <c r="F1945" s="110"/>
      <c r="G1945" s="110"/>
      <c r="H1945" s="110"/>
      <c r="I1945" s="110"/>
      <c r="J1945" s="110"/>
      <c r="K1945" s="110"/>
      <c r="L1945" s="110"/>
      <c r="M1945" s="468"/>
      <c r="N1945" s="469"/>
      <c r="O1945" s="469"/>
      <c r="P1945" s="470"/>
      <c r="Q1945" s="471"/>
      <c r="R1945" s="471"/>
      <c r="S1945" s="116"/>
      <c r="T1945" s="116"/>
      <c r="U1945" s="116"/>
      <c r="V1945" s="110"/>
      <c r="W1945" s="110"/>
      <c r="X1945" s="110"/>
      <c r="Y1945" s="110"/>
      <c r="Z1945" s="110"/>
      <c r="AA1945" s="110"/>
      <c r="AB1945" s="110"/>
      <c r="AC1945" s="110"/>
      <c r="AD1945" s="110"/>
      <c r="AE1945" s="110"/>
      <c r="AF1945" s="110"/>
      <c r="AG1945" s="110"/>
    </row>
    <row r="1946">
      <c r="A1946" s="110"/>
      <c r="B1946" s="466"/>
      <c r="C1946" s="110"/>
      <c r="D1946" s="110"/>
      <c r="E1946" s="110"/>
      <c r="F1946" s="110"/>
      <c r="G1946" s="110"/>
      <c r="H1946" s="110"/>
      <c r="I1946" s="110"/>
      <c r="J1946" s="110"/>
      <c r="K1946" s="110"/>
      <c r="L1946" s="110"/>
      <c r="M1946" s="468"/>
      <c r="N1946" s="469"/>
      <c r="O1946" s="469"/>
      <c r="P1946" s="470"/>
      <c r="Q1946" s="471"/>
      <c r="R1946" s="471"/>
      <c r="S1946" s="116"/>
      <c r="T1946" s="116"/>
      <c r="U1946" s="116"/>
      <c r="V1946" s="110"/>
      <c r="W1946" s="110"/>
      <c r="X1946" s="110"/>
      <c r="Y1946" s="110"/>
      <c r="Z1946" s="110"/>
      <c r="AA1946" s="110"/>
      <c r="AB1946" s="110"/>
      <c r="AC1946" s="110"/>
      <c r="AD1946" s="110"/>
      <c r="AE1946" s="110"/>
      <c r="AF1946" s="110"/>
      <c r="AG1946" s="110"/>
    </row>
    <row r="1947">
      <c r="A1947" s="110"/>
      <c r="B1947" s="466"/>
      <c r="C1947" s="110"/>
      <c r="D1947" s="110"/>
      <c r="E1947" s="110"/>
      <c r="F1947" s="110"/>
      <c r="G1947" s="110"/>
      <c r="H1947" s="110"/>
      <c r="I1947" s="110"/>
      <c r="J1947" s="110"/>
      <c r="K1947" s="110"/>
      <c r="L1947" s="110"/>
      <c r="M1947" s="468"/>
      <c r="N1947" s="469"/>
      <c r="O1947" s="469"/>
      <c r="P1947" s="470"/>
      <c r="Q1947" s="471"/>
      <c r="R1947" s="471"/>
      <c r="S1947" s="116"/>
      <c r="T1947" s="116"/>
      <c r="U1947" s="116"/>
      <c r="V1947" s="110"/>
      <c r="W1947" s="110"/>
      <c r="X1947" s="110"/>
      <c r="Y1947" s="110"/>
      <c r="Z1947" s="110"/>
      <c r="AA1947" s="110"/>
      <c r="AB1947" s="110"/>
      <c r="AC1947" s="110"/>
      <c r="AD1947" s="110"/>
      <c r="AE1947" s="110"/>
      <c r="AF1947" s="110"/>
      <c r="AG1947" s="110"/>
    </row>
    <row r="1948">
      <c r="A1948" s="110"/>
      <c r="B1948" s="466"/>
      <c r="C1948" s="110"/>
      <c r="D1948" s="110"/>
      <c r="E1948" s="110"/>
      <c r="F1948" s="110"/>
      <c r="G1948" s="110"/>
      <c r="H1948" s="110"/>
      <c r="I1948" s="110"/>
      <c r="J1948" s="110"/>
      <c r="K1948" s="110"/>
      <c r="L1948" s="110"/>
      <c r="M1948" s="468"/>
      <c r="N1948" s="469"/>
      <c r="O1948" s="469"/>
      <c r="P1948" s="470"/>
      <c r="Q1948" s="471"/>
      <c r="R1948" s="471"/>
      <c r="S1948" s="116"/>
      <c r="T1948" s="116"/>
      <c r="U1948" s="116"/>
      <c r="V1948" s="110"/>
      <c r="W1948" s="110"/>
      <c r="X1948" s="110"/>
      <c r="Y1948" s="110"/>
      <c r="Z1948" s="110"/>
      <c r="AA1948" s="110"/>
      <c r="AB1948" s="110"/>
      <c r="AC1948" s="110"/>
      <c r="AD1948" s="110"/>
      <c r="AE1948" s="110"/>
      <c r="AF1948" s="110"/>
      <c r="AG1948" s="110"/>
    </row>
    <row r="1949">
      <c r="A1949" s="110"/>
      <c r="B1949" s="466"/>
      <c r="C1949" s="110"/>
      <c r="D1949" s="110"/>
      <c r="E1949" s="110"/>
      <c r="F1949" s="110"/>
      <c r="G1949" s="110"/>
      <c r="H1949" s="110"/>
      <c r="I1949" s="110"/>
      <c r="J1949" s="110"/>
      <c r="K1949" s="110"/>
      <c r="L1949" s="110"/>
      <c r="M1949" s="468"/>
      <c r="N1949" s="469"/>
      <c r="O1949" s="469"/>
      <c r="P1949" s="470"/>
      <c r="Q1949" s="471"/>
      <c r="R1949" s="471"/>
      <c r="S1949" s="116"/>
      <c r="T1949" s="116"/>
      <c r="U1949" s="116"/>
      <c r="V1949" s="110"/>
      <c r="W1949" s="110"/>
      <c r="X1949" s="110"/>
      <c r="Y1949" s="110"/>
      <c r="Z1949" s="110"/>
      <c r="AA1949" s="110"/>
      <c r="AB1949" s="110"/>
      <c r="AC1949" s="110"/>
      <c r="AD1949" s="110"/>
      <c r="AE1949" s="110"/>
      <c r="AF1949" s="110"/>
      <c r="AG1949" s="110"/>
    </row>
    <row r="1950">
      <c r="A1950" s="110"/>
      <c r="B1950" s="466"/>
      <c r="C1950" s="110"/>
      <c r="D1950" s="110"/>
      <c r="E1950" s="110"/>
      <c r="F1950" s="110"/>
      <c r="G1950" s="110"/>
      <c r="H1950" s="110"/>
      <c r="I1950" s="110"/>
      <c r="J1950" s="110"/>
      <c r="K1950" s="110"/>
      <c r="L1950" s="110"/>
      <c r="M1950" s="468"/>
      <c r="N1950" s="469"/>
      <c r="O1950" s="469"/>
      <c r="P1950" s="470"/>
      <c r="Q1950" s="471"/>
      <c r="R1950" s="471"/>
      <c r="S1950" s="116"/>
      <c r="T1950" s="116"/>
      <c r="U1950" s="116"/>
      <c r="V1950" s="110"/>
      <c r="W1950" s="110"/>
      <c r="X1950" s="110"/>
      <c r="Y1950" s="110"/>
      <c r="Z1950" s="110"/>
      <c r="AA1950" s="110"/>
      <c r="AB1950" s="110"/>
      <c r="AC1950" s="110"/>
      <c r="AD1950" s="110"/>
      <c r="AE1950" s="110"/>
      <c r="AF1950" s="110"/>
      <c r="AG1950" s="110"/>
    </row>
    <row r="1951">
      <c r="A1951" s="110"/>
      <c r="B1951" s="466"/>
      <c r="C1951" s="110"/>
      <c r="D1951" s="110"/>
      <c r="E1951" s="110"/>
      <c r="F1951" s="110"/>
      <c r="G1951" s="110"/>
      <c r="H1951" s="110"/>
      <c r="I1951" s="110"/>
      <c r="J1951" s="110"/>
      <c r="K1951" s="110"/>
      <c r="L1951" s="110"/>
      <c r="M1951" s="468"/>
      <c r="N1951" s="469"/>
      <c r="O1951" s="469"/>
      <c r="P1951" s="470"/>
      <c r="Q1951" s="471"/>
      <c r="R1951" s="471"/>
      <c r="S1951" s="116"/>
      <c r="T1951" s="116"/>
      <c r="U1951" s="116"/>
      <c r="V1951" s="110"/>
      <c r="W1951" s="110"/>
      <c r="X1951" s="110"/>
      <c r="Y1951" s="110"/>
      <c r="Z1951" s="110"/>
      <c r="AA1951" s="110"/>
      <c r="AB1951" s="110"/>
      <c r="AC1951" s="110"/>
      <c r="AD1951" s="110"/>
      <c r="AE1951" s="110"/>
      <c r="AF1951" s="110"/>
      <c r="AG1951" s="110"/>
    </row>
    <row r="1952">
      <c r="A1952" s="110"/>
      <c r="B1952" s="466"/>
      <c r="C1952" s="110"/>
      <c r="D1952" s="110"/>
      <c r="E1952" s="110"/>
      <c r="F1952" s="110"/>
      <c r="G1952" s="110"/>
      <c r="H1952" s="110"/>
      <c r="I1952" s="110"/>
      <c r="J1952" s="110"/>
      <c r="K1952" s="110"/>
      <c r="L1952" s="110"/>
      <c r="M1952" s="468"/>
      <c r="N1952" s="469"/>
      <c r="O1952" s="469"/>
      <c r="P1952" s="470"/>
      <c r="Q1952" s="471"/>
      <c r="R1952" s="471"/>
      <c r="S1952" s="116"/>
      <c r="T1952" s="116"/>
      <c r="U1952" s="116"/>
      <c r="V1952" s="110"/>
      <c r="W1952" s="110"/>
      <c r="X1952" s="110"/>
      <c r="Y1952" s="110"/>
      <c r="Z1952" s="110"/>
      <c r="AA1952" s="110"/>
      <c r="AB1952" s="110"/>
      <c r="AC1952" s="110"/>
      <c r="AD1952" s="110"/>
      <c r="AE1952" s="110"/>
      <c r="AF1952" s="110"/>
      <c r="AG1952" s="110"/>
    </row>
    <row r="1953">
      <c r="A1953" s="110"/>
      <c r="B1953" s="466"/>
      <c r="C1953" s="110"/>
      <c r="D1953" s="110"/>
      <c r="E1953" s="110"/>
      <c r="F1953" s="110"/>
      <c r="G1953" s="110"/>
      <c r="H1953" s="110"/>
      <c r="I1953" s="110"/>
      <c r="J1953" s="110"/>
      <c r="K1953" s="110"/>
      <c r="L1953" s="110"/>
      <c r="M1953" s="468"/>
      <c r="N1953" s="469"/>
      <c r="O1953" s="469"/>
      <c r="P1953" s="470"/>
      <c r="Q1953" s="471"/>
      <c r="R1953" s="471"/>
      <c r="S1953" s="116"/>
      <c r="T1953" s="116"/>
      <c r="U1953" s="116"/>
      <c r="V1953" s="110"/>
      <c r="W1953" s="110"/>
      <c r="X1953" s="110"/>
      <c r="Y1953" s="110"/>
      <c r="Z1953" s="110"/>
      <c r="AA1953" s="110"/>
      <c r="AB1953" s="110"/>
      <c r="AC1953" s="110"/>
      <c r="AD1953" s="110"/>
      <c r="AE1953" s="110"/>
      <c r="AF1953" s="110"/>
      <c r="AG1953" s="110"/>
    </row>
    <row r="1954">
      <c r="A1954" s="110"/>
      <c r="B1954" s="466"/>
      <c r="C1954" s="110"/>
      <c r="D1954" s="110"/>
      <c r="E1954" s="110"/>
      <c r="F1954" s="110"/>
      <c r="G1954" s="110"/>
      <c r="H1954" s="110"/>
      <c r="I1954" s="110"/>
      <c r="J1954" s="110"/>
      <c r="K1954" s="110"/>
      <c r="L1954" s="110"/>
      <c r="M1954" s="468"/>
      <c r="N1954" s="469"/>
      <c r="O1954" s="469"/>
      <c r="P1954" s="470"/>
      <c r="Q1954" s="471"/>
      <c r="R1954" s="471"/>
      <c r="S1954" s="116"/>
      <c r="T1954" s="116"/>
      <c r="U1954" s="116"/>
      <c r="V1954" s="110"/>
      <c r="W1954" s="110"/>
      <c r="X1954" s="110"/>
      <c r="Y1954" s="110"/>
      <c r="Z1954" s="110"/>
      <c r="AA1954" s="110"/>
      <c r="AB1954" s="110"/>
      <c r="AC1954" s="110"/>
      <c r="AD1954" s="110"/>
      <c r="AE1954" s="110"/>
      <c r="AF1954" s="110"/>
      <c r="AG1954" s="110"/>
    </row>
    <row r="1955">
      <c r="A1955" s="110"/>
      <c r="B1955" s="466"/>
      <c r="C1955" s="110"/>
      <c r="D1955" s="110"/>
      <c r="E1955" s="110"/>
      <c r="F1955" s="110"/>
      <c r="G1955" s="110"/>
      <c r="H1955" s="110"/>
      <c r="I1955" s="110"/>
      <c r="J1955" s="110"/>
      <c r="K1955" s="110"/>
      <c r="L1955" s="110"/>
      <c r="M1955" s="468"/>
      <c r="N1955" s="469"/>
      <c r="O1955" s="469"/>
      <c r="P1955" s="470"/>
      <c r="Q1955" s="471"/>
      <c r="R1955" s="471"/>
      <c r="S1955" s="116"/>
      <c r="T1955" s="116"/>
      <c r="U1955" s="116"/>
      <c r="V1955" s="110"/>
      <c r="W1955" s="110"/>
      <c r="X1955" s="110"/>
      <c r="Y1955" s="110"/>
      <c r="Z1955" s="110"/>
      <c r="AA1955" s="110"/>
      <c r="AB1955" s="110"/>
      <c r="AC1955" s="110"/>
      <c r="AD1955" s="110"/>
      <c r="AE1955" s="110"/>
      <c r="AF1955" s="110"/>
      <c r="AG1955" s="110"/>
    </row>
    <row r="1956">
      <c r="A1956" s="110"/>
      <c r="B1956" s="466"/>
      <c r="C1956" s="110"/>
      <c r="D1956" s="110"/>
      <c r="E1956" s="110"/>
      <c r="F1956" s="110"/>
      <c r="G1956" s="110"/>
      <c r="H1956" s="110"/>
      <c r="I1956" s="110"/>
      <c r="J1956" s="110"/>
      <c r="K1956" s="110"/>
      <c r="L1956" s="110"/>
      <c r="M1956" s="468"/>
      <c r="N1956" s="469"/>
      <c r="O1956" s="469"/>
      <c r="P1956" s="470"/>
      <c r="Q1956" s="471"/>
      <c r="R1956" s="471"/>
      <c r="S1956" s="116"/>
      <c r="T1956" s="116"/>
      <c r="U1956" s="116"/>
      <c r="V1956" s="110"/>
      <c r="W1956" s="110"/>
      <c r="X1956" s="110"/>
      <c r="Y1956" s="110"/>
      <c r="Z1956" s="110"/>
      <c r="AA1956" s="110"/>
      <c r="AB1956" s="110"/>
      <c r="AC1956" s="110"/>
      <c r="AD1956" s="110"/>
      <c r="AE1956" s="110"/>
      <c r="AF1956" s="110"/>
      <c r="AG1956" s="110"/>
    </row>
    <row r="1957">
      <c r="A1957" s="110"/>
      <c r="B1957" s="466"/>
      <c r="C1957" s="110"/>
      <c r="D1957" s="110"/>
      <c r="E1957" s="110"/>
      <c r="F1957" s="110"/>
      <c r="G1957" s="110"/>
      <c r="H1957" s="110"/>
      <c r="I1957" s="110"/>
      <c r="J1957" s="110"/>
      <c r="K1957" s="110"/>
      <c r="L1957" s="110"/>
      <c r="M1957" s="468"/>
      <c r="N1957" s="469"/>
      <c r="O1957" s="469"/>
      <c r="P1957" s="470"/>
      <c r="Q1957" s="471"/>
      <c r="R1957" s="471"/>
      <c r="S1957" s="116"/>
      <c r="T1957" s="116"/>
      <c r="U1957" s="116"/>
      <c r="V1957" s="110"/>
      <c r="W1957" s="110"/>
      <c r="X1957" s="110"/>
      <c r="Y1957" s="110"/>
      <c r="Z1957" s="110"/>
      <c r="AA1957" s="110"/>
      <c r="AB1957" s="110"/>
      <c r="AC1957" s="110"/>
      <c r="AD1957" s="110"/>
      <c r="AE1957" s="110"/>
      <c r="AF1957" s="110"/>
      <c r="AG1957" s="110"/>
    </row>
    <row r="1958">
      <c r="A1958" s="110"/>
      <c r="B1958" s="466"/>
      <c r="C1958" s="110"/>
      <c r="D1958" s="110"/>
      <c r="E1958" s="110"/>
      <c r="F1958" s="110"/>
      <c r="G1958" s="110"/>
      <c r="H1958" s="110"/>
      <c r="I1958" s="110"/>
      <c r="J1958" s="110"/>
      <c r="K1958" s="110"/>
      <c r="L1958" s="110"/>
      <c r="M1958" s="468"/>
      <c r="N1958" s="469"/>
      <c r="O1958" s="469"/>
      <c r="P1958" s="470"/>
      <c r="Q1958" s="471"/>
      <c r="R1958" s="471"/>
      <c r="S1958" s="116"/>
      <c r="T1958" s="116"/>
      <c r="U1958" s="116"/>
      <c r="V1958" s="110"/>
      <c r="W1958" s="110"/>
      <c r="X1958" s="110"/>
      <c r="Y1958" s="110"/>
      <c r="Z1958" s="110"/>
      <c r="AA1958" s="110"/>
      <c r="AB1958" s="110"/>
      <c r="AC1958" s="110"/>
      <c r="AD1958" s="110"/>
      <c r="AE1958" s="110"/>
      <c r="AF1958" s="110"/>
      <c r="AG1958" s="110"/>
    </row>
  </sheetData>
  <dataValidations>
    <dataValidation type="list" allowBlank="1" sqref="N4:R1958">
      <formula1>"未,OK,NG,保,外,-"</formula1>
    </dataValidation>
  </dataValidations>
  <hyperlinks>
    <hyperlink r:id="rId1" ref="M1082"/>
    <hyperlink r:id="rId2" ref="M1102"/>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63"/>
    <col customWidth="1" min="2" max="2" width="5.0"/>
    <col customWidth="1" min="3" max="3" width="10.75"/>
    <col customWidth="1" min="5" max="5" width="19.13"/>
    <col customWidth="1" min="10" max="10" width="37.25"/>
    <col customWidth="1" min="11" max="11" width="44.88"/>
    <col customWidth="1" min="12" max="12" width="6.63"/>
  </cols>
  <sheetData>
    <row r="1">
      <c r="D1" s="472"/>
      <c r="E1" s="472"/>
      <c r="F1" s="472"/>
      <c r="G1" s="472"/>
      <c r="H1" s="472"/>
      <c r="I1" s="472"/>
      <c r="L1" s="472"/>
    </row>
    <row r="2">
      <c r="A2" s="106"/>
      <c r="B2" s="106"/>
      <c r="C2" s="473" t="s">
        <v>1802</v>
      </c>
      <c r="D2" s="474"/>
      <c r="E2" s="475"/>
      <c r="F2" s="475"/>
      <c r="G2" s="475"/>
      <c r="H2" s="475"/>
      <c r="I2" s="475"/>
      <c r="J2" s="106"/>
      <c r="K2" s="107"/>
      <c r="L2" s="269"/>
      <c r="M2" s="113" t="s">
        <v>135</v>
      </c>
      <c r="N2" s="113" t="s">
        <v>136</v>
      </c>
      <c r="O2" s="115" t="s">
        <v>137</v>
      </c>
      <c r="P2" s="115" t="s">
        <v>138</v>
      </c>
      <c r="Q2" s="116"/>
      <c r="R2" s="116"/>
      <c r="S2" s="116"/>
      <c r="T2" s="106"/>
      <c r="U2" s="106"/>
      <c r="V2" s="106"/>
      <c r="W2" s="106"/>
      <c r="X2" s="106"/>
      <c r="Y2" s="106"/>
      <c r="Z2" s="106"/>
      <c r="AA2" s="106"/>
      <c r="AB2" s="106"/>
      <c r="AC2" s="110"/>
      <c r="AD2" s="110"/>
      <c r="AE2" s="110"/>
    </row>
    <row r="3">
      <c r="A3" s="106"/>
      <c r="B3" s="215" t="s">
        <v>139</v>
      </c>
      <c r="C3" s="119" t="s">
        <v>140</v>
      </c>
      <c r="D3" s="119" t="s">
        <v>748</v>
      </c>
      <c r="E3" s="476" t="s">
        <v>142</v>
      </c>
      <c r="F3" s="476"/>
      <c r="G3" s="476"/>
      <c r="H3" s="476"/>
      <c r="I3" s="476"/>
      <c r="J3" s="477" t="s">
        <v>143</v>
      </c>
      <c r="K3" s="478" t="s">
        <v>144</v>
      </c>
      <c r="L3" s="479" t="s">
        <v>145</v>
      </c>
      <c r="M3" s="113" t="s">
        <v>146</v>
      </c>
      <c r="N3" s="113" t="s">
        <v>146</v>
      </c>
      <c r="O3" s="113" t="s">
        <v>750</v>
      </c>
      <c r="P3" s="115" t="s">
        <v>147</v>
      </c>
      <c r="Q3" s="217" t="s">
        <v>148</v>
      </c>
      <c r="R3" s="218" t="s">
        <v>149</v>
      </c>
      <c r="S3" s="219" t="s">
        <v>150</v>
      </c>
      <c r="T3" s="106"/>
      <c r="U3" s="106"/>
      <c r="V3" s="106"/>
      <c r="W3" s="106"/>
      <c r="X3" s="106"/>
      <c r="Y3" s="106"/>
      <c r="Z3" s="106"/>
      <c r="AA3" s="106"/>
      <c r="AB3" s="106"/>
      <c r="AC3" s="110"/>
      <c r="AD3" s="110"/>
      <c r="AE3" s="110"/>
    </row>
    <row r="4">
      <c r="A4" s="106"/>
      <c r="B4" s="127">
        <f t="shared" ref="B4:B598" si="1">ROW()-ROW($B$3)</f>
        <v>1</v>
      </c>
      <c r="C4" s="253" t="s">
        <v>1387</v>
      </c>
      <c r="D4" s="480" t="s">
        <v>1803</v>
      </c>
      <c r="E4" s="480" t="s">
        <v>1804</v>
      </c>
      <c r="F4" s="481"/>
      <c r="G4" s="481"/>
      <c r="H4" s="481"/>
      <c r="I4" s="481"/>
      <c r="J4" s="254"/>
      <c r="K4" s="254" t="s">
        <v>1805</v>
      </c>
      <c r="L4" s="482"/>
      <c r="M4" s="357" t="s">
        <v>84</v>
      </c>
      <c r="N4" s="357" t="s">
        <v>86</v>
      </c>
      <c r="O4" s="357" t="s">
        <v>86</v>
      </c>
      <c r="P4" s="357" t="s">
        <v>86</v>
      </c>
      <c r="Q4" s="483" t="s">
        <v>112</v>
      </c>
      <c r="R4" s="484"/>
      <c r="S4" s="485"/>
      <c r="T4" s="106"/>
      <c r="U4" s="106"/>
      <c r="V4" s="106"/>
      <c r="W4" s="106"/>
      <c r="X4" s="106"/>
      <c r="Y4" s="106"/>
      <c r="Z4" s="106"/>
      <c r="AA4" s="106"/>
      <c r="AB4" s="106"/>
      <c r="AC4" s="110"/>
      <c r="AD4" s="110"/>
      <c r="AE4" s="110"/>
    </row>
    <row r="5">
      <c r="A5" s="106"/>
      <c r="B5" s="127">
        <f t="shared" si="1"/>
        <v>2</v>
      </c>
      <c r="C5" s="270"/>
      <c r="D5" s="486"/>
      <c r="E5" s="480" t="s">
        <v>1806</v>
      </c>
      <c r="F5" s="481"/>
      <c r="G5" s="481"/>
      <c r="H5" s="481"/>
      <c r="I5" s="481"/>
      <c r="J5" s="254"/>
      <c r="K5" s="254" t="s">
        <v>1807</v>
      </c>
      <c r="L5" s="482"/>
      <c r="M5" s="357" t="s">
        <v>84</v>
      </c>
      <c r="N5" s="357" t="s">
        <v>86</v>
      </c>
      <c r="O5" s="357" t="s">
        <v>86</v>
      </c>
      <c r="P5" s="357" t="s">
        <v>86</v>
      </c>
      <c r="Q5" s="483" t="s">
        <v>112</v>
      </c>
      <c r="R5" s="484"/>
      <c r="S5" s="485"/>
      <c r="T5" s="106"/>
      <c r="U5" s="106"/>
      <c r="V5" s="106"/>
      <c r="W5" s="106"/>
      <c r="X5" s="106"/>
      <c r="Y5" s="106"/>
      <c r="Z5" s="106"/>
      <c r="AA5" s="106"/>
      <c r="AB5" s="106"/>
      <c r="AC5" s="110"/>
      <c r="AD5" s="110"/>
      <c r="AE5" s="110"/>
    </row>
    <row r="6">
      <c r="A6" s="106"/>
      <c r="B6" s="127">
        <f t="shared" si="1"/>
        <v>3</v>
      </c>
      <c r="C6" s="270"/>
      <c r="D6" s="486"/>
      <c r="E6" s="480" t="s">
        <v>1808</v>
      </c>
      <c r="F6" s="481"/>
      <c r="G6" s="481"/>
      <c r="H6" s="481"/>
      <c r="I6" s="481"/>
      <c r="J6" s="254"/>
      <c r="K6" s="254" t="s">
        <v>1809</v>
      </c>
      <c r="L6" s="482"/>
      <c r="M6" s="357" t="s">
        <v>84</v>
      </c>
      <c r="N6" s="357" t="s">
        <v>86</v>
      </c>
      <c r="O6" s="357" t="s">
        <v>86</v>
      </c>
      <c r="P6" s="357" t="s">
        <v>86</v>
      </c>
      <c r="Q6" s="483" t="s">
        <v>112</v>
      </c>
      <c r="R6" s="484"/>
      <c r="S6" s="485"/>
      <c r="T6" s="106"/>
      <c r="U6" s="106"/>
      <c r="V6" s="106"/>
      <c r="W6" s="106"/>
      <c r="X6" s="106"/>
      <c r="Y6" s="106"/>
      <c r="Z6" s="106"/>
      <c r="AA6" s="106"/>
      <c r="AB6" s="106"/>
      <c r="AC6" s="110"/>
      <c r="AD6" s="110"/>
      <c r="AE6" s="110"/>
    </row>
    <row r="7">
      <c r="A7" s="106"/>
      <c r="B7" s="127">
        <f t="shared" si="1"/>
        <v>4</v>
      </c>
      <c r="C7" s="270"/>
      <c r="D7" s="486"/>
      <c r="E7" s="480" t="s">
        <v>1810</v>
      </c>
      <c r="F7" s="480" t="s">
        <v>1811</v>
      </c>
      <c r="G7" s="481"/>
      <c r="H7" s="481"/>
      <c r="I7" s="481"/>
      <c r="J7" s="254"/>
      <c r="K7" s="254" t="s">
        <v>1812</v>
      </c>
      <c r="L7" s="482"/>
      <c r="M7" s="357" t="s">
        <v>84</v>
      </c>
      <c r="N7" s="357" t="s">
        <v>86</v>
      </c>
      <c r="O7" s="357" t="s">
        <v>86</v>
      </c>
      <c r="P7" s="357" t="s">
        <v>86</v>
      </c>
      <c r="Q7" s="483" t="s">
        <v>112</v>
      </c>
      <c r="R7" s="484"/>
      <c r="S7" s="485"/>
      <c r="T7" s="106"/>
      <c r="U7" s="106"/>
      <c r="V7" s="106"/>
      <c r="W7" s="106"/>
      <c r="X7" s="106"/>
      <c r="Y7" s="106"/>
      <c r="Z7" s="106"/>
      <c r="AA7" s="106"/>
      <c r="AB7" s="106"/>
      <c r="AC7" s="110"/>
      <c r="AD7" s="110"/>
      <c r="AE7" s="110"/>
    </row>
    <row r="8">
      <c r="A8" s="106"/>
      <c r="B8" s="127">
        <f t="shared" si="1"/>
        <v>5</v>
      </c>
      <c r="C8" s="270"/>
      <c r="D8" s="486"/>
      <c r="E8" s="487"/>
      <c r="F8" s="480" t="s">
        <v>1813</v>
      </c>
      <c r="G8" s="481"/>
      <c r="H8" s="481"/>
      <c r="I8" s="481"/>
      <c r="J8" s="254"/>
      <c r="K8" s="254" t="s">
        <v>1814</v>
      </c>
      <c r="L8" s="482"/>
      <c r="M8" s="357" t="s">
        <v>84</v>
      </c>
      <c r="N8" s="357" t="s">
        <v>86</v>
      </c>
      <c r="O8" s="357" t="s">
        <v>86</v>
      </c>
      <c r="P8" s="357" t="s">
        <v>86</v>
      </c>
      <c r="Q8" s="483" t="s">
        <v>112</v>
      </c>
      <c r="R8" s="484"/>
      <c r="S8" s="485"/>
      <c r="T8" s="106"/>
      <c r="U8" s="106"/>
      <c r="V8" s="106"/>
      <c r="W8" s="106"/>
      <c r="X8" s="106"/>
      <c r="Y8" s="106"/>
      <c r="Z8" s="106"/>
      <c r="AA8" s="106"/>
      <c r="AB8" s="106"/>
      <c r="AC8" s="110"/>
      <c r="AD8" s="110"/>
      <c r="AE8" s="110"/>
    </row>
    <row r="9">
      <c r="A9" s="106"/>
      <c r="B9" s="127">
        <f t="shared" si="1"/>
        <v>6</v>
      </c>
      <c r="C9" s="270"/>
      <c r="D9" s="486"/>
      <c r="E9" s="486" t="s">
        <v>1815</v>
      </c>
      <c r="F9" s="480" t="s">
        <v>1816</v>
      </c>
      <c r="G9" s="481"/>
      <c r="H9" s="481"/>
      <c r="I9" s="481"/>
      <c r="J9" s="254"/>
      <c r="K9" s="254" t="s">
        <v>1817</v>
      </c>
      <c r="L9" s="482"/>
      <c r="M9" s="357" t="s">
        <v>84</v>
      </c>
      <c r="N9" s="357" t="s">
        <v>86</v>
      </c>
      <c r="O9" s="357" t="s">
        <v>86</v>
      </c>
      <c r="P9" s="357" t="s">
        <v>86</v>
      </c>
      <c r="Q9" s="483" t="s">
        <v>112</v>
      </c>
      <c r="R9" s="484"/>
      <c r="S9" s="485"/>
      <c r="T9" s="106"/>
      <c r="U9" s="106"/>
      <c r="V9" s="106"/>
      <c r="W9" s="106"/>
      <c r="X9" s="106"/>
      <c r="Y9" s="106"/>
      <c r="Z9" s="106"/>
      <c r="AA9" s="106"/>
      <c r="AB9" s="106"/>
      <c r="AC9" s="110"/>
      <c r="AD9" s="110"/>
      <c r="AE9" s="110"/>
    </row>
    <row r="10">
      <c r="A10" s="106"/>
      <c r="B10" s="127">
        <f t="shared" si="1"/>
        <v>7</v>
      </c>
      <c r="C10" s="270"/>
      <c r="D10" s="486"/>
      <c r="E10" s="487"/>
      <c r="F10" s="480" t="s">
        <v>1818</v>
      </c>
      <c r="G10" s="481"/>
      <c r="H10" s="481"/>
      <c r="I10" s="481"/>
      <c r="J10" s="254"/>
      <c r="K10" s="254" t="s">
        <v>1819</v>
      </c>
      <c r="L10" s="482"/>
      <c r="M10" s="357" t="s">
        <v>84</v>
      </c>
      <c r="N10" s="357" t="s">
        <v>86</v>
      </c>
      <c r="O10" s="357" t="s">
        <v>86</v>
      </c>
      <c r="P10" s="357" t="s">
        <v>86</v>
      </c>
      <c r="Q10" s="483" t="s">
        <v>112</v>
      </c>
      <c r="R10" s="484"/>
      <c r="S10" s="485"/>
      <c r="T10" s="106"/>
      <c r="U10" s="106"/>
      <c r="V10" s="106"/>
      <c r="W10" s="106"/>
      <c r="X10" s="106"/>
      <c r="Y10" s="106"/>
      <c r="Z10" s="106"/>
      <c r="AA10" s="106"/>
      <c r="AB10" s="106"/>
      <c r="AC10" s="110"/>
      <c r="AD10" s="110"/>
      <c r="AE10" s="110"/>
    </row>
    <row r="11">
      <c r="A11" s="106"/>
      <c r="B11" s="127">
        <f t="shared" si="1"/>
        <v>8</v>
      </c>
      <c r="C11" s="270"/>
      <c r="D11" s="281"/>
      <c r="E11" s="281" t="s">
        <v>820</v>
      </c>
      <c r="F11" s="224" t="s">
        <v>397</v>
      </c>
      <c r="G11" s="276"/>
      <c r="H11" s="276"/>
      <c r="I11" s="278"/>
      <c r="J11" s="488" t="s">
        <v>821</v>
      </c>
      <c r="K11" s="488" t="s">
        <v>822</v>
      </c>
      <c r="L11" s="276"/>
      <c r="M11" s="357" t="s">
        <v>84</v>
      </c>
      <c r="N11" s="357" t="s">
        <v>86</v>
      </c>
      <c r="O11" s="357" t="s">
        <v>86</v>
      </c>
      <c r="P11" s="357" t="s">
        <v>86</v>
      </c>
      <c r="Q11" s="483" t="s">
        <v>112</v>
      </c>
      <c r="R11" s="484"/>
      <c r="S11" s="485"/>
      <c r="T11" s="106"/>
      <c r="U11" s="106"/>
      <c r="V11" s="106"/>
      <c r="W11" s="106"/>
      <c r="X11" s="106"/>
      <c r="Y11" s="106"/>
      <c r="Z11" s="106"/>
      <c r="AA11" s="106"/>
      <c r="AB11" s="106"/>
      <c r="AC11" s="110"/>
      <c r="AD11" s="110"/>
      <c r="AE11" s="110"/>
    </row>
    <row r="12">
      <c r="A12" s="106"/>
      <c r="B12" s="127">
        <f t="shared" si="1"/>
        <v>9</v>
      </c>
      <c r="C12" s="270"/>
      <c r="D12" s="273"/>
      <c r="E12" s="273"/>
      <c r="F12" s="224" t="s">
        <v>400</v>
      </c>
      <c r="G12" s="276"/>
      <c r="H12" s="276"/>
      <c r="I12" s="278"/>
      <c r="J12" s="489" t="s">
        <v>173</v>
      </c>
      <c r="K12" s="489" t="s">
        <v>173</v>
      </c>
      <c r="L12" s="490"/>
      <c r="M12" s="357" t="s">
        <v>84</v>
      </c>
      <c r="N12" s="357" t="s">
        <v>86</v>
      </c>
      <c r="O12" s="357" t="s">
        <v>86</v>
      </c>
      <c r="P12" s="357" t="s">
        <v>86</v>
      </c>
      <c r="Q12" s="483" t="s">
        <v>112</v>
      </c>
      <c r="R12" s="484"/>
      <c r="S12" s="485"/>
      <c r="T12" s="106"/>
      <c r="U12" s="106"/>
      <c r="V12" s="106"/>
      <c r="W12" s="106"/>
      <c r="X12" s="106"/>
      <c r="Y12" s="106"/>
      <c r="Z12" s="106"/>
      <c r="AA12" s="106"/>
      <c r="AB12" s="106"/>
      <c r="AC12" s="110"/>
      <c r="AD12" s="110"/>
      <c r="AE12" s="110"/>
    </row>
    <row r="13">
      <c r="A13" s="106"/>
      <c r="B13" s="127">
        <f t="shared" si="1"/>
        <v>10</v>
      </c>
      <c r="C13" s="270"/>
      <c r="D13" s="273"/>
      <c r="E13" s="273"/>
      <c r="F13" s="224" t="s">
        <v>401</v>
      </c>
      <c r="G13" s="276"/>
      <c r="H13" s="276"/>
      <c r="I13" s="278"/>
      <c r="J13" s="489" t="s">
        <v>173</v>
      </c>
      <c r="K13" s="489" t="s">
        <v>173</v>
      </c>
      <c r="L13" s="490"/>
      <c r="M13" s="357" t="s">
        <v>84</v>
      </c>
      <c r="N13" s="357" t="s">
        <v>86</v>
      </c>
      <c r="O13" s="357" t="s">
        <v>86</v>
      </c>
      <c r="P13" s="357" t="s">
        <v>86</v>
      </c>
      <c r="Q13" s="483" t="s">
        <v>112</v>
      </c>
      <c r="R13" s="484"/>
      <c r="S13" s="485"/>
      <c r="T13" s="106"/>
      <c r="U13" s="106"/>
      <c r="V13" s="106"/>
      <c r="W13" s="106"/>
      <c r="X13" s="106"/>
      <c r="Y13" s="106"/>
      <c r="Z13" s="106"/>
      <c r="AA13" s="106"/>
      <c r="AB13" s="106"/>
      <c r="AC13" s="110"/>
      <c r="AD13" s="110"/>
      <c r="AE13" s="110"/>
    </row>
    <row r="14">
      <c r="A14" s="106"/>
      <c r="B14" s="127">
        <f t="shared" si="1"/>
        <v>11</v>
      </c>
      <c r="C14" s="270"/>
      <c r="D14" s="273"/>
      <c r="E14" s="273"/>
      <c r="F14" s="224" t="s">
        <v>402</v>
      </c>
      <c r="G14" s="276"/>
      <c r="H14" s="276"/>
      <c r="I14" s="278"/>
      <c r="J14" s="489" t="s">
        <v>173</v>
      </c>
      <c r="K14" s="489" t="s">
        <v>173</v>
      </c>
      <c r="L14" s="490"/>
      <c r="M14" s="357" t="s">
        <v>84</v>
      </c>
      <c r="N14" s="357" t="s">
        <v>86</v>
      </c>
      <c r="O14" s="357" t="s">
        <v>86</v>
      </c>
      <c r="P14" s="357" t="s">
        <v>86</v>
      </c>
      <c r="Q14" s="483" t="s">
        <v>112</v>
      </c>
      <c r="R14" s="484"/>
      <c r="S14" s="485"/>
      <c r="T14" s="106"/>
      <c r="U14" s="106"/>
      <c r="V14" s="106"/>
      <c r="W14" s="106"/>
      <c r="X14" s="106"/>
      <c r="Y14" s="106"/>
      <c r="Z14" s="106"/>
      <c r="AA14" s="106"/>
      <c r="AB14" s="106"/>
      <c r="AC14" s="110"/>
      <c r="AD14" s="110"/>
      <c r="AE14" s="110"/>
    </row>
    <row r="15">
      <c r="A15" s="106"/>
      <c r="B15" s="127">
        <f t="shared" si="1"/>
        <v>12</v>
      </c>
      <c r="C15" s="270"/>
      <c r="D15" s="273"/>
      <c r="E15" s="273"/>
      <c r="F15" s="224" t="s">
        <v>404</v>
      </c>
      <c r="G15" s="276"/>
      <c r="H15" s="276"/>
      <c r="I15" s="278"/>
      <c r="J15" s="489" t="s">
        <v>173</v>
      </c>
      <c r="K15" s="489" t="s">
        <v>173</v>
      </c>
      <c r="L15" s="490"/>
      <c r="M15" s="357" t="s">
        <v>84</v>
      </c>
      <c r="N15" s="357" t="s">
        <v>86</v>
      </c>
      <c r="O15" s="357" t="s">
        <v>86</v>
      </c>
      <c r="P15" s="357" t="s">
        <v>86</v>
      </c>
      <c r="Q15" s="483" t="s">
        <v>112</v>
      </c>
      <c r="R15" s="484"/>
      <c r="S15" s="485"/>
      <c r="T15" s="106"/>
      <c r="U15" s="106"/>
      <c r="V15" s="106"/>
      <c r="W15" s="106"/>
      <c r="X15" s="106"/>
      <c r="Y15" s="106"/>
      <c r="Z15" s="106"/>
      <c r="AA15" s="106"/>
      <c r="AB15" s="106"/>
      <c r="AC15" s="110"/>
      <c r="AD15" s="110"/>
      <c r="AE15" s="110"/>
    </row>
    <row r="16">
      <c r="A16" s="106"/>
      <c r="B16" s="127">
        <f t="shared" si="1"/>
        <v>13</v>
      </c>
      <c r="C16" s="270"/>
      <c r="D16" s="273"/>
      <c r="E16" s="273"/>
      <c r="F16" s="224" t="s">
        <v>406</v>
      </c>
      <c r="G16" s="276"/>
      <c r="H16" s="276"/>
      <c r="I16" s="278"/>
      <c r="J16" s="489" t="s">
        <v>173</v>
      </c>
      <c r="K16" s="489" t="s">
        <v>173</v>
      </c>
      <c r="L16" s="490"/>
      <c r="M16" s="357" t="s">
        <v>84</v>
      </c>
      <c r="N16" s="357" t="s">
        <v>86</v>
      </c>
      <c r="O16" s="357" t="s">
        <v>86</v>
      </c>
      <c r="P16" s="357" t="s">
        <v>86</v>
      </c>
      <c r="Q16" s="483" t="s">
        <v>112</v>
      </c>
      <c r="R16" s="484"/>
      <c r="S16" s="485"/>
      <c r="T16" s="106"/>
      <c r="U16" s="106"/>
      <c r="V16" s="106"/>
      <c r="W16" s="106"/>
      <c r="X16" s="106"/>
      <c r="Y16" s="106"/>
      <c r="Z16" s="106"/>
      <c r="AA16" s="106"/>
      <c r="AB16" s="106"/>
      <c r="AC16" s="110"/>
      <c r="AD16" s="110"/>
      <c r="AE16" s="110"/>
    </row>
    <row r="17">
      <c r="A17" s="106"/>
      <c r="B17" s="127">
        <f t="shared" si="1"/>
        <v>14</v>
      </c>
      <c r="C17" s="270"/>
      <c r="D17" s="273"/>
      <c r="E17" s="273"/>
      <c r="F17" s="224" t="s">
        <v>78</v>
      </c>
      <c r="G17" s="276"/>
      <c r="H17" s="276"/>
      <c r="I17" s="278"/>
      <c r="J17" s="489" t="s">
        <v>173</v>
      </c>
      <c r="K17" s="489" t="s">
        <v>173</v>
      </c>
      <c r="L17" s="490"/>
      <c r="M17" s="357" t="s">
        <v>84</v>
      </c>
      <c r="N17" s="357" t="s">
        <v>86</v>
      </c>
      <c r="O17" s="357" t="s">
        <v>86</v>
      </c>
      <c r="P17" s="357" t="s">
        <v>86</v>
      </c>
      <c r="Q17" s="483" t="s">
        <v>112</v>
      </c>
      <c r="R17" s="484"/>
      <c r="S17" s="485"/>
      <c r="T17" s="106"/>
      <c r="U17" s="106"/>
      <c r="V17" s="106"/>
      <c r="W17" s="106"/>
      <c r="X17" s="106"/>
      <c r="Y17" s="106"/>
      <c r="Z17" s="106"/>
      <c r="AA17" s="106"/>
      <c r="AB17" s="106"/>
      <c r="AC17" s="110"/>
      <c r="AD17" s="110"/>
      <c r="AE17" s="110"/>
    </row>
    <row r="18">
      <c r="A18" s="106"/>
      <c r="B18" s="127">
        <f t="shared" si="1"/>
        <v>15</v>
      </c>
      <c r="C18" s="270"/>
      <c r="D18" s="273"/>
      <c r="E18" s="273"/>
      <c r="F18" s="224" t="s">
        <v>407</v>
      </c>
      <c r="G18" s="276"/>
      <c r="H18" s="276"/>
      <c r="I18" s="278"/>
      <c r="J18" s="489" t="s">
        <v>173</v>
      </c>
      <c r="K18" s="489" t="s">
        <v>173</v>
      </c>
      <c r="L18" s="490"/>
      <c r="M18" s="357" t="s">
        <v>84</v>
      </c>
      <c r="N18" s="357" t="s">
        <v>86</v>
      </c>
      <c r="O18" s="357" t="s">
        <v>86</v>
      </c>
      <c r="P18" s="357" t="s">
        <v>86</v>
      </c>
      <c r="Q18" s="483" t="s">
        <v>112</v>
      </c>
      <c r="R18" s="484"/>
      <c r="S18" s="485"/>
      <c r="T18" s="106"/>
      <c r="U18" s="106"/>
      <c r="V18" s="106"/>
      <c r="W18" s="106"/>
      <c r="X18" s="106"/>
      <c r="Y18" s="106"/>
      <c r="Z18" s="106"/>
      <c r="AA18" s="106"/>
      <c r="AB18" s="106"/>
      <c r="AC18" s="110"/>
      <c r="AD18" s="110"/>
      <c r="AE18" s="110"/>
    </row>
    <row r="19">
      <c r="A19" s="106"/>
      <c r="B19" s="127">
        <f t="shared" si="1"/>
        <v>16</v>
      </c>
      <c r="C19" s="270"/>
      <c r="D19" s="273"/>
      <c r="E19" s="491"/>
      <c r="F19" s="224" t="s">
        <v>699</v>
      </c>
      <c r="G19" s="276"/>
      <c r="H19" s="276"/>
      <c r="I19" s="278"/>
      <c r="J19" s="489" t="s">
        <v>173</v>
      </c>
      <c r="K19" s="489" t="s">
        <v>173</v>
      </c>
      <c r="L19" s="490"/>
      <c r="M19" s="357" t="s">
        <v>84</v>
      </c>
      <c r="N19" s="357" t="s">
        <v>86</v>
      </c>
      <c r="O19" s="357" t="s">
        <v>86</v>
      </c>
      <c r="P19" s="357" t="s">
        <v>86</v>
      </c>
      <c r="Q19" s="483" t="s">
        <v>112</v>
      </c>
      <c r="R19" s="484"/>
      <c r="S19" s="485"/>
      <c r="T19" s="106"/>
      <c r="U19" s="106"/>
      <c r="V19" s="106"/>
      <c r="W19" s="106"/>
      <c r="X19" s="106"/>
      <c r="Y19" s="106"/>
      <c r="Z19" s="106"/>
      <c r="AA19" s="106"/>
      <c r="AB19" s="106"/>
      <c r="AC19" s="110"/>
      <c r="AD19" s="110"/>
      <c r="AE19" s="110"/>
    </row>
    <row r="20">
      <c r="A20" s="106"/>
      <c r="B20" s="127">
        <f t="shared" si="1"/>
        <v>17</v>
      </c>
      <c r="C20" s="270"/>
      <c r="D20" s="486"/>
      <c r="E20" s="492" t="s">
        <v>1820</v>
      </c>
      <c r="F20" s="492"/>
      <c r="G20" s="493"/>
      <c r="H20" s="481"/>
      <c r="I20" s="481"/>
      <c r="J20" s="493"/>
      <c r="K20" s="494" t="s">
        <v>1821</v>
      </c>
      <c r="L20" s="482"/>
      <c r="M20" s="357" t="s">
        <v>84</v>
      </c>
      <c r="N20" s="357" t="s">
        <v>86</v>
      </c>
      <c r="O20" s="357" t="s">
        <v>86</v>
      </c>
      <c r="P20" s="357" t="s">
        <v>86</v>
      </c>
      <c r="Q20" s="483" t="s">
        <v>112</v>
      </c>
      <c r="R20" s="484"/>
      <c r="S20" s="485"/>
      <c r="T20" s="106"/>
      <c r="U20" s="106"/>
      <c r="V20" s="106"/>
      <c r="W20" s="106"/>
      <c r="X20" s="106"/>
      <c r="Y20" s="106"/>
      <c r="Z20" s="106"/>
      <c r="AA20" s="106"/>
      <c r="AB20" s="106"/>
      <c r="AC20" s="110"/>
      <c r="AD20" s="110"/>
      <c r="AE20" s="110"/>
    </row>
    <row r="21">
      <c r="A21" s="106"/>
      <c r="B21" s="127">
        <f t="shared" si="1"/>
        <v>18</v>
      </c>
      <c r="C21" s="270"/>
      <c r="D21" s="486"/>
      <c r="E21" s="492" t="s">
        <v>838</v>
      </c>
      <c r="F21" s="495" t="s">
        <v>393</v>
      </c>
      <c r="G21" s="493" t="s">
        <v>839</v>
      </c>
      <c r="H21" s="481"/>
      <c r="I21" s="481"/>
      <c r="J21" s="493" t="s">
        <v>840</v>
      </c>
      <c r="K21" s="494" t="s">
        <v>841</v>
      </c>
      <c r="L21" s="482"/>
      <c r="M21" s="357" t="s">
        <v>84</v>
      </c>
      <c r="N21" s="357" t="s">
        <v>86</v>
      </c>
      <c r="O21" s="357" t="s">
        <v>86</v>
      </c>
      <c r="P21" s="357" t="s">
        <v>86</v>
      </c>
      <c r="Q21" s="483" t="s">
        <v>101</v>
      </c>
      <c r="R21" s="483" t="s">
        <v>1822</v>
      </c>
      <c r="S21" s="485"/>
      <c r="T21" s="106"/>
      <c r="U21" s="106"/>
      <c r="V21" s="106"/>
      <c r="W21" s="106"/>
      <c r="X21" s="106"/>
      <c r="Y21" s="106"/>
      <c r="Z21" s="106"/>
      <c r="AA21" s="106"/>
      <c r="AB21" s="106"/>
      <c r="AC21" s="110"/>
      <c r="AD21" s="110"/>
      <c r="AE21" s="110"/>
    </row>
    <row r="22">
      <c r="A22" s="106"/>
      <c r="B22" s="127">
        <f t="shared" si="1"/>
        <v>19</v>
      </c>
      <c r="C22" s="270"/>
      <c r="D22" s="486"/>
      <c r="E22" s="496"/>
      <c r="F22" s="497"/>
      <c r="G22" s="493" t="s">
        <v>842</v>
      </c>
      <c r="H22" s="481"/>
      <c r="I22" s="481"/>
      <c r="J22" s="493" t="s">
        <v>843</v>
      </c>
      <c r="K22" s="494" t="s">
        <v>844</v>
      </c>
      <c r="L22" s="482"/>
      <c r="M22" s="357" t="s">
        <v>84</v>
      </c>
      <c r="N22" s="357" t="s">
        <v>86</v>
      </c>
      <c r="O22" s="357" t="s">
        <v>86</v>
      </c>
      <c r="P22" s="357" t="s">
        <v>86</v>
      </c>
      <c r="Q22" s="483" t="s">
        <v>112</v>
      </c>
      <c r="R22" s="484"/>
      <c r="S22" s="485"/>
      <c r="T22" s="106"/>
      <c r="U22" s="106"/>
      <c r="V22" s="106"/>
      <c r="W22" s="106"/>
      <c r="X22" s="106"/>
      <c r="Y22" s="106"/>
      <c r="Z22" s="106"/>
      <c r="AA22" s="106"/>
      <c r="AB22" s="106"/>
      <c r="AC22" s="110"/>
      <c r="AD22" s="110"/>
      <c r="AE22" s="110"/>
    </row>
    <row r="23">
      <c r="A23" s="106"/>
      <c r="B23" s="127">
        <f t="shared" si="1"/>
        <v>20</v>
      </c>
      <c r="C23" s="270"/>
      <c r="D23" s="486"/>
      <c r="E23" s="496"/>
      <c r="F23" s="497"/>
      <c r="G23" s="493" t="s">
        <v>845</v>
      </c>
      <c r="H23" s="481"/>
      <c r="I23" s="481"/>
      <c r="J23" s="493" t="s">
        <v>846</v>
      </c>
      <c r="K23" s="494" t="s">
        <v>847</v>
      </c>
      <c r="L23" s="482"/>
      <c r="M23" s="357" t="s">
        <v>84</v>
      </c>
      <c r="N23" s="357" t="s">
        <v>86</v>
      </c>
      <c r="O23" s="357" t="s">
        <v>86</v>
      </c>
      <c r="P23" s="357" t="s">
        <v>86</v>
      </c>
      <c r="Q23" s="483" t="s">
        <v>112</v>
      </c>
      <c r="R23" s="484"/>
      <c r="S23" s="485"/>
      <c r="T23" s="106"/>
      <c r="U23" s="106"/>
      <c r="V23" s="106"/>
      <c r="W23" s="106"/>
      <c r="X23" s="106"/>
      <c r="Y23" s="106"/>
      <c r="Z23" s="106"/>
      <c r="AA23" s="106"/>
      <c r="AB23" s="106"/>
      <c r="AC23" s="110"/>
      <c r="AD23" s="110"/>
      <c r="AE23" s="110"/>
    </row>
    <row r="24">
      <c r="A24" s="106"/>
      <c r="B24" s="127">
        <f t="shared" si="1"/>
        <v>21</v>
      </c>
      <c r="C24" s="270"/>
      <c r="D24" s="486"/>
      <c r="E24" s="496"/>
      <c r="F24" s="498"/>
      <c r="G24" s="493" t="s">
        <v>779</v>
      </c>
      <c r="H24" s="481"/>
      <c r="I24" s="481"/>
      <c r="J24" s="493" t="s">
        <v>848</v>
      </c>
      <c r="K24" s="494" t="s">
        <v>849</v>
      </c>
      <c r="L24" s="482"/>
      <c r="M24" s="357" t="s">
        <v>84</v>
      </c>
      <c r="N24" s="357" t="s">
        <v>86</v>
      </c>
      <c r="O24" s="357" t="s">
        <v>86</v>
      </c>
      <c r="P24" s="357" t="s">
        <v>86</v>
      </c>
      <c r="Q24" s="483" t="s">
        <v>112</v>
      </c>
      <c r="R24" s="484"/>
      <c r="S24" s="485"/>
      <c r="T24" s="106"/>
      <c r="U24" s="106"/>
      <c r="V24" s="106"/>
      <c r="W24" s="106"/>
      <c r="X24" s="106"/>
      <c r="Y24" s="106"/>
      <c r="Z24" s="106"/>
      <c r="AA24" s="106"/>
      <c r="AB24" s="106"/>
      <c r="AC24" s="110"/>
      <c r="AD24" s="110"/>
      <c r="AE24" s="110"/>
    </row>
    <row r="25">
      <c r="A25" s="106"/>
      <c r="B25" s="127">
        <f t="shared" si="1"/>
        <v>22</v>
      </c>
      <c r="C25" s="270"/>
      <c r="D25" s="486"/>
      <c r="E25" s="496"/>
      <c r="F25" s="495" t="s">
        <v>397</v>
      </c>
      <c r="G25" s="493" t="s">
        <v>355</v>
      </c>
      <c r="H25" s="481"/>
      <c r="I25" s="481"/>
      <c r="J25" s="493" t="s">
        <v>850</v>
      </c>
      <c r="K25" s="494" t="s">
        <v>851</v>
      </c>
      <c r="L25" s="482"/>
      <c r="M25" s="357" t="s">
        <v>84</v>
      </c>
      <c r="N25" s="357" t="s">
        <v>86</v>
      </c>
      <c r="O25" s="357" t="s">
        <v>86</v>
      </c>
      <c r="P25" s="357" t="s">
        <v>86</v>
      </c>
      <c r="Q25" s="483" t="s">
        <v>112</v>
      </c>
      <c r="R25" s="484"/>
      <c r="S25" s="485"/>
      <c r="T25" s="106"/>
      <c r="U25" s="106"/>
      <c r="V25" s="106"/>
      <c r="W25" s="106"/>
      <c r="X25" s="106"/>
      <c r="Y25" s="106"/>
      <c r="Z25" s="106"/>
      <c r="AA25" s="106"/>
      <c r="AB25" s="106"/>
      <c r="AC25" s="110"/>
      <c r="AD25" s="110"/>
      <c r="AE25" s="110"/>
    </row>
    <row r="26">
      <c r="A26" s="106"/>
      <c r="B26" s="127">
        <f t="shared" si="1"/>
        <v>23</v>
      </c>
      <c r="C26" s="270"/>
      <c r="D26" s="486"/>
      <c r="E26" s="496"/>
      <c r="F26" s="495" t="s">
        <v>398</v>
      </c>
      <c r="G26" s="493" t="s">
        <v>855</v>
      </c>
      <c r="H26" s="481"/>
      <c r="I26" s="481"/>
      <c r="J26" s="493" t="s">
        <v>856</v>
      </c>
      <c r="K26" s="494" t="s">
        <v>857</v>
      </c>
      <c r="L26" s="482"/>
      <c r="M26" s="357" t="s">
        <v>84</v>
      </c>
      <c r="N26" s="357" t="s">
        <v>86</v>
      </c>
      <c r="O26" s="357" t="s">
        <v>86</v>
      </c>
      <c r="P26" s="357" t="s">
        <v>86</v>
      </c>
      <c r="Q26" s="483" t="s">
        <v>112</v>
      </c>
      <c r="R26" s="484"/>
      <c r="S26" s="485"/>
      <c r="T26" s="106"/>
      <c r="U26" s="106"/>
      <c r="V26" s="106"/>
      <c r="W26" s="106"/>
      <c r="X26" s="106"/>
      <c r="Y26" s="106"/>
      <c r="Z26" s="106"/>
      <c r="AA26" s="106"/>
      <c r="AB26" s="106"/>
      <c r="AC26" s="110"/>
      <c r="AD26" s="110"/>
      <c r="AE26" s="110"/>
    </row>
    <row r="27">
      <c r="A27" s="106"/>
      <c r="B27" s="127">
        <f t="shared" si="1"/>
        <v>24</v>
      </c>
      <c r="C27" s="270"/>
      <c r="D27" s="486"/>
      <c r="E27" s="496"/>
      <c r="F27" s="497"/>
      <c r="G27" s="493" t="s">
        <v>858</v>
      </c>
      <c r="H27" s="481"/>
      <c r="I27" s="481"/>
      <c r="J27" s="493" t="s">
        <v>173</v>
      </c>
      <c r="K27" s="494" t="s">
        <v>859</v>
      </c>
      <c r="L27" s="482"/>
      <c r="M27" s="357" t="s">
        <v>84</v>
      </c>
      <c r="N27" s="357" t="s">
        <v>86</v>
      </c>
      <c r="O27" s="357" t="s">
        <v>86</v>
      </c>
      <c r="P27" s="357" t="s">
        <v>86</v>
      </c>
      <c r="Q27" s="483" t="s">
        <v>101</v>
      </c>
      <c r="R27" s="494"/>
      <c r="S27" s="485"/>
      <c r="T27" s="106"/>
      <c r="U27" s="106"/>
      <c r="V27" s="106"/>
      <c r="W27" s="106"/>
      <c r="X27" s="106"/>
      <c r="Y27" s="106"/>
      <c r="Z27" s="106"/>
      <c r="AA27" s="106"/>
      <c r="AB27" s="106"/>
      <c r="AC27" s="110"/>
      <c r="AD27" s="110"/>
      <c r="AE27" s="110"/>
    </row>
    <row r="28">
      <c r="A28" s="106"/>
      <c r="B28" s="127">
        <f t="shared" si="1"/>
        <v>25</v>
      </c>
      <c r="C28" s="270"/>
      <c r="D28" s="486"/>
      <c r="E28" s="496"/>
      <c r="F28" s="497"/>
      <c r="G28" s="493" t="s">
        <v>860</v>
      </c>
      <c r="H28" s="481"/>
      <c r="I28" s="481"/>
      <c r="J28" s="493" t="s">
        <v>173</v>
      </c>
      <c r="K28" s="493" t="s">
        <v>173</v>
      </c>
      <c r="L28" s="482"/>
      <c r="M28" s="357" t="s">
        <v>84</v>
      </c>
      <c r="N28" s="357" t="s">
        <v>86</v>
      </c>
      <c r="O28" s="357" t="s">
        <v>86</v>
      </c>
      <c r="P28" s="357" t="s">
        <v>86</v>
      </c>
      <c r="Q28" s="483" t="s">
        <v>112</v>
      </c>
      <c r="R28" s="484"/>
      <c r="S28" s="485"/>
      <c r="T28" s="106"/>
      <c r="U28" s="106"/>
      <c r="V28" s="106"/>
      <c r="W28" s="106"/>
      <c r="X28" s="106"/>
      <c r="Y28" s="106"/>
      <c r="Z28" s="106"/>
      <c r="AA28" s="106"/>
      <c r="AB28" s="106"/>
      <c r="AC28" s="110"/>
      <c r="AD28" s="110"/>
      <c r="AE28" s="110"/>
    </row>
    <row r="29">
      <c r="A29" s="106"/>
      <c r="B29" s="127">
        <f t="shared" si="1"/>
        <v>26</v>
      </c>
      <c r="C29" s="270"/>
      <c r="D29" s="486"/>
      <c r="E29" s="496"/>
      <c r="F29" s="497"/>
      <c r="G29" s="493" t="s">
        <v>399</v>
      </c>
      <c r="H29" s="481"/>
      <c r="I29" s="481"/>
      <c r="J29" s="493" t="s">
        <v>173</v>
      </c>
      <c r="K29" s="493" t="s">
        <v>173</v>
      </c>
      <c r="L29" s="482"/>
      <c r="M29" s="357" t="s">
        <v>84</v>
      </c>
      <c r="N29" s="357" t="s">
        <v>86</v>
      </c>
      <c r="O29" s="357" t="s">
        <v>86</v>
      </c>
      <c r="P29" s="357" t="s">
        <v>86</v>
      </c>
      <c r="Q29" s="483" t="s">
        <v>112</v>
      </c>
      <c r="R29" s="484"/>
      <c r="S29" s="485"/>
      <c r="T29" s="106"/>
      <c r="U29" s="106"/>
      <c r="V29" s="106"/>
      <c r="W29" s="106"/>
      <c r="X29" s="106"/>
      <c r="Y29" s="106"/>
      <c r="Z29" s="106"/>
      <c r="AA29" s="106"/>
      <c r="AB29" s="106"/>
      <c r="AC29" s="110"/>
      <c r="AD29" s="110"/>
      <c r="AE29" s="110"/>
    </row>
    <row r="30">
      <c r="A30" s="106"/>
      <c r="B30" s="127">
        <f t="shared" si="1"/>
        <v>27</v>
      </c>
      <c r="C30" s="270"/>
      <c r="D30" s="486"/>
      <c r="E30" s="496"/>
      <c r="F30" s="497"/>
      <c r="G30" s="493" t="s">
        <v>776</v>
      </c>
      <c r="H30" s="481"/>
      <c r="I30" s="481"/>
      <c r="J30" s="493" t="s">
        <v>173</v>
      </c>
      <c r="K30" s="493" t="s">
        <v>173</v>
      </c>
      <c r="L30" s="482"/>
      <c r="M30" s="357" t="s">
        <v>84</v>
      </c>
      <c r="N30" s="357" t="s">
        <v>86</v>
      </c>
      <c r="O30" s="357" t="s">
        <v>86</v>
      </c>
      <c r="P30" s="357" t="s">
        <v>86</v>
      </c>
      <c r="Q30" s="483" t="s">
        <v>112</v>
      </c>
      <c r="R30" s="484"/>
      <c r="S30" s="485"/>
      <c r="T30" s="106"/>
      <c r="U30" s="106"/>
      <c r="V30" s="106"/>
      <c r="W30" s="106"/>
      <c r="X30" s="106"/>
      <c r="Y30" s="106"/>
      <c r="Z30" s="106"/>
      <c r="AA30" s="106"/>
      <c r="AB30" s="106"/>
      <c r="AC30" s="110"/>
      <c r="AD30" s="110"/>
      <c r="AE30" s="110"/>
    </row>
    <row r="31">
      <c r="A31" s="106"/>
      <c r="B31" s="127">
        <f t="shared" si="1"/>
        <v>28</v>
      </c>
      <c r="C31" s="270"/>
      <c r="D31" s="486"/>
      <c r="E31" s="496"/>
      <c r="F31" s="497"/>
      <c r="G31" s="493" t="s">
        <v>861</v>
      </c>
      <c r="H31" s="481"/>
      <c r="I31" s="481"/>
      <c r="J31" s="493" t="s">
        <v>173</v>
      </c>
      <c r="K31" s="493" t="s">
        <v>173</v>
      </c>
      <c r="L31" s="482"/>
      <c r="M31" s="357" t="s">
        <v>84</v>
      </c>
      <c r="N31" s="357" t="s">
        <v>86</v>
      </c>
      <c r="O31" s="357" t="s">
        <v>86</v>
      </c>
      <c r="P31" s="357" t="s">
        <v>86</v>
      </c>
      <c r="Q31" s="483" t="s">
        <v>101</v>
      </c>
      <c r="R31" s="483" t="s">
        <v>1823</v>
      </c>
      <c r="S31" s="485"/>
      <c r="T31" s="106"/>
      <c r="U31" s="106"/>
      <c r="V31" s="106"/>
      <c r="W31" s="106"/>
      <c r="X31" s="106"/>
      <c r="Y31" s="106"/>
      <c r="Z31" s="106"/>
      <c r="AA31" s="106"/>
      <c r="AB31" s="106"/>
      <c r="AC31" s="110"/>
      <c r="AD31" s="110"/>
      <c r="AE31" s="110"/>
    </row>
    <row r="32">
      <c r="A32" s="106"/>
      <c r="B32" s="127">
        <f t="shared" si="1"/>
        <v>29</v>
      </c>
      <c r="C32" s="270"/>
      <c r="D32" s="486"/>
      <c r="E32" s="496"/>
      <c r="F32" s="497"/>
      <c r="G32" s="493" t="s">
        <v>862</v>
      </c>
      <c r="H32" s="481"/>
      <c r="I32" s="481"/>
      <c r="J32" s="493" t="s">
        <v>173</v>
      </c>
      <c r="K32" s="493" t="s">
        <v>173</v>
      </c>
      <c r="L32" s="482"/>
      <c r="M32" s="357" t="s">
        <v>84</v>
      </c>
      <c r="N32" s="357" t="s">
        <v>86</v>
      </c>
      <c r="O32" s="357" t="s">
        <v>86</v>
      </c>
      <c r="P32" s="357" t="s">
        <v>86</v>
      </c>
      <c r="Q32" s="483" t="s">
        <v>112</v>
      </c>
      <c r="R32" s="484"/>
      <c r="S32" s="485"/>
      <c r="T32" s="106"/>
      <c r="U32" s="106"/>
      <c r="V32" s="106"/>
      <c r="W32" s="106"/>
      <c r="X32" s="106"/>
      <c r="Y32" s="106"/>
      <c r="Z32" s="106"/>
      <c r="AA32" s="106"/>
      <c r="AB32" s="106"/>
      <c r="AC32" s="110"/>
      <c r="AD32" s="110"/>
      <c r="AE32" s="110"/>
    </row>
    <row r="33">
      <c r="A33" s="106"/>
      <c r="B33" s="127">
        <f t="shared" si="1"/>
        <v>30</v>
      </c>
      <c r="C33" s="270"/>
      <c r="D33" s="486"/>
      <c r="E33" s="496"/>
      <c r="F33" s="497"/>
      <c r="G33" s="493" t="s">
        <v>863</v>
      </c>
      <c r="H33" s="481"/>
      <c r="I33" s="481"/>
      <c r="J33" s="493" t="s">
        <v>173</v>
      </c>
      <c r="K33" s="493" t="s">
        <v>173</v>
      </c>
      <c r="L33" s="482"/>
      <c r="M33" s="357" t="s">
        <v>84</v>
      </c>
      <c r="N33" s="357" t="s">
        <v>86</v>
      </c>
      <c r="O33" s="357" t="s">
        <v>86</v>
      </c>
      <c r="P33" s="357" t="s">
        <v>86</v>
      </c>
      <c r="Q33" s="483" t="s">
        <v>112</v>
      </c>
      <c r="R33" s="484"/>
      <c r="S33" s="485"/>
      <c r="T33" s="106"/>
      <c r="U33" s="106"/>
      <c r="V33" s="106"/>
      <c r="W33" s="106"/>
      <c r="X33" s="106"/>
      <c r="Y33" s="106"/>
      <c r="Z33" s="106"/>
      <c r="AA33" s="106"/>
      <c r="AB33" s="106"/>
      <c r="AC33" s="110"/>
      <c r="AD33" s="110"/>
      <c r="AE33" s="110"/>
    </row>
    <row r="34">
      <c r="A34" s="106"/>
      <c r="B34" s="127">
        <f t="shared" si="1"/>
        <v>31</v>
      </c>
      <c r="C34" s="270"/>
      <c r="D34" s="486"/>
      <c r="E34" s="496"/>
      <c r="F34" s="498"/>
      <c r="G34" s="493" t="s">
        <v>864</v>
      </c>
      <c r="H34" s="481"/>
      <c r="I34" s="481"/>
      <c r="J34" s="493" t="s">
        <v>865</v>
      </c>
      <c r="K34" s="493" t="s">
        <v>173</v>
      </c>
      <c r="L34" s="499" t="s">
        <v>1824</v>
      </c>
      <c r="M34" s="357" t="s">
        <v>84</v>
      </c>
      <c r="N34" s="357" t="s">
        <v>86</v>
      </c>
      <c r="O34" s="357" t="s">
        <v>86</v>
      </c>
      <c r="P34" s="357" t="s">
        <v>86</v>
      </c>
      <c r="Q34" s="483" t="s">
        <v>101</v>
      </c>
      <c r="R34" s="483" t="s">
        <v>1825</v>
      </c>
      <c r="S34" s="485"/>
      <c r="T34" s="106"/>
      <c r="U34" s="106"/>
      <c r="V34" s="106"/>
      <c r="W34" s="106"/>
      <c r="X34" s="106"/>
      <c r="Y34" s="106"/>
      <c r="Z34" s="106"/>
      <c r="AA34" s="106"/>
      <c r="AB34" s="106"/>
      <c r="AC34" s="110"/>
      <c r="AD34" s="110"/>
      <c r="AE34" s="110"/>
    </row>
    <row r="35">
      <c r="A35" s="106"/>
      <c r="B35" s="127">
        <f t="shared" si="1"/>
        <v>32</v>
      </c>
      <c r="C35" s="270"/>
      <c r="D35" s="486"/>
      <c r="E35" s="496"/>
      <c r="F35" s="495" t="s">
        <v>399</v>
      </c>
      <c r="G35" s="493" t="s">
        <v>866</v>
      </c>
      <c r="H35" s="481"/>
      <c r="I35" s="481"/>
      <c r="J35" s="493" t="s">
        <v>867</v>
      </c>
      <c r="K35" s="494" t="s">
        <v>868</v>
      </c>
      <c r="L35" s="482"/>
      <c r="M35" s="357" t="s">
        <v>84</v>
      </c>
      <c r="N35" s="357" t="s">
        <v>86</v>
      </c>
      <c r="O35" s="357" t="s">
        <v>86</v>
      </c>
      <c r="P35" s="357" t="s">
        <v>86</v>
      </c>
      <c r="Q35" s="483" t="s">
        <v>112</v>
      </c>
      <c r="R35" s="484"/>
      <c r="S35" s="485"/>
      <c r="T35" s="106"/>
      <c r="U35" s="106"/>
      <c r="V35" s="106"/>
      <c r="W35" s="106"/>
      <c r="X35" s="106"/>
      <c r="Y35" s="106"/>
      <c r="Z35" s="106"/>
      <c r="AA35" s="106"/>
      <c r="AB35" s="106"/>
      <c r="AC35" s="110"/>
      <c r="AD35" s="110"/>
      <c r="AE35" s="110"/>
    </row>
    <row r="36">
      <c r="A36" s="106"/>
      <c r="B36" s="127">
        <f t="shared" si="1"/>
        <v>33</v>
      </c>
      <c r="C36" s="270"/>
      <c r="D36" s="486"/>
      <c r="E36" s="496"/>
      <c r="F36" s="495" t="s">
        <v>400</v>
      </c>
      <c r="G36" s="493" t="s">
        <v>871</v>
      </c>
      <c r="H36" s="481"/>
      <c r="I36" s="481"/>
      <c r="J36" s="493" t="s">
        <v>173</v>
      </c>
      <c r="K36" s="493" t="s">
        <v>173</v>
      </c>
      <c r="L36" s="482"/>
      <c r="M36" s="357" t="s">
        <v>84</v>
      </c>
      <c r="N36" s="357" t="s">
        <v>86</v>
      </c>
      <c r="O36" s="357" t="s">
        <v>86</v>
      </c>
      <c r="P36" s="357" t="s">
        <v>86</v>
      </c>
      <c r="Q36" s="483" t="s">
        <v>112</v>
      </c>
      <c r="R36" s="484"/>
      <c r="S36" s="485"/>
      <c r="T36" s="106"/>
      <c r="U36" s="106"/>
      <c r="V36" s="106"/>
      <c r="W36" s="106"/>
      <c r="X36" s="106"/>
      <c r="Y36" s="106"/>
      <c r="Z36" s="106"/>
      <c r="AA36" s="106"/>
      <c r="AB36" s="106"/>
      <c r="AC36" s="110"/>
      <c r="AD36" s="110"/>
      <c r="AE36" s="110"/>
    </row>
    <row r="37">
      <c r="A37" s="106"/>
      <c r="B37" s="127">
        <f t="shared" si="1"/>
        <v>34</v>
      </c>
      <c r="C37" s="270"/>
      <c r="D37" s="486"/>
      <c r="E37" s="496"/>
      <c r="F37" s="495" t="s">
        <v>401</v>
      </c>
      <c r="G37" s="493" t="s">
        <v>871</v>
      </c>
      <c r="H37" s="481"/>
      <c r="I37" s="481"/>
      <c r="J37" s="493" t="s">
        <v>173</v>
      </c>
      <c r="K37" s="493" t="s">
        <v>173</v>
      </c>
      <c r="L37" s="482"/>
      <c r="M37" s="357" t="s">
        <v>84</v>
      </c>
      <c r="N37" s="357" t="s">
        <v>86</v>
      </c>
      <c r="O37" s="357" t="s">
        <v>86</v>
      </c>
      <c r="P37" s="357" t="s">
        <v>86</v>
      </c>
      <c r="Q37" s="483" t="s">
        <v>112</v>
      </c>
      <c r="R37" s="484"/>
      <c r="S37" s="485"/>
      <c r="T37" s="106"/>
      <c r="U37" s="106"/>
      <c r="V37" s="106"/>
      <c r="W37" s="106"/>
      <c r="X37" s="106"/>
      <c r="Y37" s="106"/>
      <c r="Z37" s="106"/>
      <c r="AA37" s="106"/>
      <c r="AB37" s="106"/>
      <c r="AC37" s="110"/>
      <c r="AD37" s="110"/>
      <c r="AE37" s="110"/>
    </row>
    <row r="38">
      <c r="A38" s="106"/>
      <c r="B38" s="127">
        <f t="shared" si="1"/>
        <v>35</v>
      </c>
      <c r="C38" s="270"/>
      <c r="D38" s="486"/>
      <c r="E38" s="496"/>
      <c r="F38" s="495" t="s">
        <v>402</v>
      </c>
      <c r="G38" s="493" t="s">
        <v>871</v>
      </c>
      <c r="H38" s="481"/>
      <c r="I38" s="481"/>
      <c r="J38" s="493" t="s">
        <v>173</v>
      </c>
      <c r="K38" s="493" t="s">
        <v>173</v>
      </c>
      <c r="L38" s="482"/>
      <c r="M38" s="357" t="s">
        <v>84</v>
      </c>
      <c r="N38" s="357" t="s">
        <v>86</v>
      </c>
      <c r="O38" s="357" t="s">
        <v>86</v>
      </c>
      <c r="P38" s="357" t="s">
        <v>86</v>
      </c>
      <c r="Q38" s="483" t="s">
        <v>112</v>
      </c>
      <c r="R38" s="484"/>
      <c r="S38" s="485"/>
      <c r="T38" s="106"/>
      <c r="U38" s="106"/>
      <c r="V38" s="106"/>
      <c r="W38" s="106"/>
      <c r="X38" s="106"/>
      <c r="Y38" s="106"/>
      <c r="Z38" s="106"/>
      <c r="AA38" s="106"/>
      <c r="AB38" s="106"/>
      <c r="AC38" s="110"/>
      <c r="AD38" s="110"/>
      <c r="AE38" s="110"/>
    </row>
    <row r="39">
      <c r="A39" s="106"/>
      <c r="B39" s="127">
        <f t="shared" si="1"/>
        <v>36</v>
      </c>
      <c r="C39" s="270"/>
      <c r="D39" s="486"/>
      <c r="E39" s="496"/>
      <c r="F39" s="495" t="s">
        <v>403</v>
      </c>
      <c r="G39" s="493" t="s">
        <v>871</v>
      </c>
      <c r="H39" s="481"/>
      <c r="I39" s="481"/>
      <c r="J39" s="493" t="s">
        <v>173</v>
      </c>
      <c r="K39" s="493" t="s">
        <v>173</v>
      </c>
      <c r="L39" s="482"/>
      <c r="M39" s="357" t="s">
        <v>84</v>
      </c>
      <c r="N39" s="357" t="s">
        <v>86</v>
      </c>
      <c r="O39" s="357" t="s">
        <v>86</v>
      </c>
      <c r="P39" s="357" t="s">
        <v>86</v>
      </c>
      <c r="Q39" s="483" t="s">
        <v>112</v>
      </c>
      <c r="R39" s="484"/>
      <c r="S39" s="485"/>
      <c r="T39" s="106"/>
      <c r="U39" s="106"/>
      <c r="V39" s="106"/>
      <c r="W39" s="106"/>
      <c r="X39" s="106"/>
      <c r="Y39" s="106"/>
      <c r="Z39" s="106"/>
      <c r="AA39" s="106"/>
      <c r="AB39" s="106"/>
      <c r="AC39" s="110"/>
      <c r="AD39" s="110"/>
      <c r="AE39" s="110"/>
    </row>
    <row r="40">
      <c r="A40" s="106"/>
      <c r="B40" s="127">
        <f t="shared" si="1"/>
        <v>37</v>
      </c>
      <c r="C40" s="270"/>
      <c r="D40" s="486"/>
      <c r="E40" s="496"/>
      <c r="F40" s="495" t="s">
        <v>404</v>
      </c>
      <c r="G40" s="493" t="s">
        <v>871</v>
      </c>
      <c r="H40" s="481"/>
      <c r="I40" s="481"/>
      <c r="J40" s="493" t="s">
        <v>173</v>
      </c>
      <c r="K40" s="493" t="s">
        <v>173</v>
      </c>
      <c r="L40" s="482"/>
      <c r="M40" s="357" t="s">
        <v>84</v>
      </c>
      <c r="N40" s="357" t="s">
        <v>86</v>
      </c>
      <c r="O40" s="357" t="s">
        <v>86</v>
      </c>
      <c r="P40" s="357" t="s">
        <v>86</v>
      </c>
      <c r="Q40" s="483" t="s">
        <v>112</v>
      </c>
      <c r="R40" s="484"/>
      <c r="S40" s="485"/>
      <c r="T40" s="106"/>
      <c r="U40" s="106"/>
      <c r="V40" s="106"/>
      <c r="W40" s="106"/>
      <c r="X40" s="106"/>
      <c r="Y40" s="106"/>
      <c r="Z40" s="106"/>
      <c r="AA40" s="106"/>
      <c r="AB40" s="106"/>
      <c r="AC40" s="110"/>
      <c r="AD40" s="110"/>
      <c r="AE40" s="110"/>
    </row>
    <row r="41">
      <c r="A41" s="106"/>
      <c r="B41" s="127">
        <f t="shared" si="1"/>
        <v>38</v>
      </c>
      <c r="C41" s="270"/>
      <c r="D41" s="486"/>
      <c r="E41" s="496"/>
      <c r="F41" s="495" t="s">
        <v>405</v>
      </c>
      <c r="G41" s="493" t="s">
        <v>871</v>
      </c>
      <c r="H41" s="481"/>
      <c r="I41" s="481"/>
      <c r="J41" s="493" t="s">
        <v>173</v>
      </c>
      <c r="K41" s="493" t="s">
        <v>173</v>
      </c>
      <c r="L41" s="482"/>
      <c r="M41" s="357" t="s">
        <v>84</v>
      </c>
      <c r="N41" s="357" t="s">
        <v>86</v>
      </c>
      <c r="O41" s="357" t="s">
        <v>86</v>
      </c>
      <c r="P41" s="357" t="s">
        <v>86</v>
      </c>
      <c r="Q41" s="483" t="s">
        <v>112</v>
      </c>
      <c r="R41" s="484"/>
      <c r="S41" s="485"/>
      <c r="T41" s="106"/>
      <c r="U41" s="106"/>
      <c r="V41" s="106"/>
      <c r="W41" s="106"/>
      <c r="X41" s="106"/>
      <c r="Y41" s="106"/>
      <c r="Z41" s="106"/>
      <c r="AA41" s="106"/>
      <c r="AB41" s="106"/>
      <c r="AC41" s="110"/>
      <c r="AD41" s="110"/>
      <c r="AE41" s="110"/>
    </row>
    <row r="42">
      <c r="A42" s="106"/>
      <c r="B42" s="127">
        <f t="shared" si="1"/>
        <v>39</v>
      </c>
      <c r="C42" s="270"/>
      <c r="D42" s="486"/>
      <c r="E42" s="496"/>
      <c r="F42" s="495" t="s">
        <v>406</v>
      </c>
      <c r="G42" s="493" t="s">
        <v>871</v>
      </c>
      <c r="H42" s="481"/>
      <c r="I42" s="481"/>
      <c r="J42" s="493" t="s">
        <v>173</v>
      </c>
      <c r="K42" s="493" t="s">
        <v>173</v>
      </c>
      <c r="L42" s="482"/>
      <c r="M42" s="357" t="s">
        <v>84</v>
      </c>
      <c r="N42" s="357" t="s">
        <v>86</v>
      </c>
      <c r="O42" s="357" t="s">
        <v>86</v>
      </c>
      <c r="P42" s="357" t="s">
        <v>86</v>
      </c>
      <c r="Q42" s="483" t="s">
        <v>112</v>
      </c>
      <c r="R42" s="484"/>
      <c r="S42" s="485"/>
      <c r="T42" s="106"/>
      <c r="U42" s="106"/>
      <c r="V42" s="106"/>
      <c r="W42" s="106"/>
      <c r="X42" s="106"/>
      <c r="Y42" s="106"/>
      <c r="Z42" s="106"/>
      <c r="AA42" s="106"/>
      <c r="AB42" s="106"/>
      <c r="AC42" s="110"/>
      <c r="AD42" s="110"/>
      <c r="AE42" s="110"/>
    </row>
    <row r="43">
      <c r="A43" s="106"/>
      <c r="B43" s="127">
        <f t="shared" si="1"/>
        <v>40</v>
      </c>
      <c r="C43" s="270"/>
      <c r="D43" s="486"/>
      <c r="E43" s="496"/>
      <c r="F43" s="495" t="s">
        <v>78</v>
      </c>
      <c r="G43" s="493" t="s">
        <v>591</v>
      </c>
      <c r="H43" s="481"/>
      <c r="I43" s="481"/>
      <c r="J43" s="493" t="s">
        <v>173</v>
      </c>
      <c r="K43" s="493" t="s">
        <v>173</v>
      </c>
      <c r="L43" s="482"/>
      <c r="M43" s="357" t="s">
        <v>84</v>
      </c>
      <c r="N43" s="357" t="s">
        <v>86</v>
      </c>
      <c r="O43" s="357" t="s">
        <v>86</v>
      </c>
      <c r="P43" s="357" t="s">
        <v>86</v>
      </c>
      <c r="Q43" s="483" t="s">
        <v>112</v>
      </c>
      <c r="R43" s="484"/>
      <c r="S43" s="485"/>
      <c r="T43" s="106"/>
      <c r="U43" s="106"/>
      <c r="V43" s="106"/>
      <c r="W43" s="106"/>
      <c r="X43" s="106"/>
      <c r="Y43" s="106"/>
      <c r="Z43" s="106"/>
      <c r="AA43" s="106"/>
      <c r="AB43" s="106"/>
      <c r="AC43" s="110"/>
      <c r="AD43" s="110"/>
      <c r="AE43" s="110"/>
    </row>
    <row r="44">
      <c r="A44" s="106"/>
      <c r="B44" s="127">
        <f t="shared" si="1"/>
        <v>41</v>
      </c>
      <c r="C44" s="270"/>
      <c r="D44" s="486"/>
      <c r="E44" s="496"/>
      <c r="F44" s="500"/>
      <c r="G44" s="493" t="s">
        <v>793</v>
      </c>
      <c r="H44" s="481"/>
      <c r="I44" s="481"/>
      <c r="J44" s="493" t="s">
        <v>173</v>
      </c>
      <c r="K44" s="493" t="s">
        <v>173</v>
      </c>
      <c r="L44" s="482"/>
      <c r="M44" s="357" t="s">
        <v>84</v>
      </c>
      <c r="N44" s="357" t="s">
        <v>86</v>
      </c>
      <c r="O44" s="357" t="s">
        <v>86</v>
      </c>
      <c r="P44" s="357" t="s">
        <v>86</v>
      </c>
      <c r="Q44" s="483" t="s">
        <v>112</v>
      </c>
      <c r="R44" s="484"/>
      <c r="S44" s="485"/>
      <c r="T44" s="106"/>
      <c r="U44" s="106"/>
      <c r="V44" s="106"/>
      <c r="W44" s="106"/>
      <c r="X44" s="106"/>
      <c r="Y44" s="106"/>
      <c r="Z44" s="106"/>
      <c r="AA44" s="106"/>
      <c r="AB44" s="106"/>
      <c r="AC44" s="110"/>
      <c r="AD44" s="110"/>
      <c r="AE44" s="110"/>
    </row>
    <row r="45">
      <c r="A45" s="106"/>
      <c r="B45" s="127">
        <f t="shared" si="1"/>
        <v>42</v>
      </c>
      <c r="C45" s="270"/>
      <c r="D45" s="486"/>
      <c r="E45" s="496"/>
      <c r="F45" s="500"/>
      <c r="G45" s="493" t="s">
        <v>794</v>
      </c>
      <c r="H45" s="481"/>
      <c r="I45" s="481"/>
      <c r="J45" s="493" t="s">
        <v>173</v>
      </c>
      <c r="K45" s="493" t="s">
        <v>173</v>
      </c>
      <c r="L45" s="482"/>
      <c r="M45" s="357" t="s">
        <v>84</v>
      </c>
      <c r="N45" s="357" t="s">
        <v>86</v>
      </c>
      <c r="O45" s="357" t="s">
        <v>86</v>
      </c>
      <c r="P45" s="357" t="s">
        <v>86</v>
      </c>
      <c r="Q45" s="483" t="s">
        <v>112</v>
      </c>
      <c r="R45" s="484"/>
      <c r="S45" s="485"/>
      <c r="T45" s="106"/>
      <c r="U45" s="106"/>
      <c r="V45" s="106"/>
      <c r="W45" s="106"/>
      <c r="X45" s="106"/>
      <c r="Y45" s="106"/>
      <c r="Z45" s="106"/>
      <c r="AA45" s="106"/>
      <c r="AB45" s="106"/>
      <c r="AC45" s="110"/>
      <c r="AD45" s="110"/>
      <c r="AE45" s="110"/>
    </row>
    <row r="46">
      <c r="A46" s="106"/>
      <c r="B46" s="127">
        <f t="shared" si="1"/>
        <v>43</v>
      </c>
      <c r="C46" s="270"/>
      <c r="D46" s="486"/>
      <c r="E46" s="496"/>
      <c r="F46" s="500"/>
      <c r="G46" s="493" t="s">
        <v>598</v>
      </c>
      <c r="H46" s="481"/>
      <c r="I46" s="481"/>
      <c r="J46" s="493" t="s">
        <v>173</v>
      </c>
      <c r="K46" s="493" t="s">
        <v>173</v>
      </c>
      <c r="L46" s="482"/>
      <c r="M46" s="357" t="s">
        <v>84</v>
      </c>
      <c r="N46" s="357" t="s">
        <v>86</v>
      </c>
      <c r="O46" s="357" t="s">
        <v>86</v>
      </c>
      <c r="P46" s="357" t="s">
        <v>86</v>
      </c>
      <c r="Q46" s="483" t="s">
        <v>112</v>
      </c>
      <c r="R46" s="484"/>
      <c r="S46" s="485"/>
      <c r="T46" s="106"/>
      <c r="U46" s="106"/>
      <c r="V46" s="106"/>
      <c r="W46" s="106"/>
      <c r="X46" s="106"/>
      <c r="Y46" s="106"/>
      <c r="Z46" s="106"/>
      <c r="AA46" s="106"/>
      <c r="AB46" s="106"/>
      <c r="AC46" s="110"/>
      <c r="AD46" s="110"/>
      <c r="AE46" s="110"/>
    </row>
    <row r="47">
      <c r="A47" s="106"/>
      <c r="B47" s="127">
        <f t="shared" si="1"/>
        <v>44</v>
      </c>
      <c r="C47" s="270"/>
      <c r="D47" s="486"/>
      <c r="E47" s="496"/>
      <c r="F47" s="501"/>
      <c r="G47" s="493" t="s">
        <v>601</v>
      </c>
      <c r="H47" s="481"/>
      <c r="I47" s="481"/>
      <c r="J47" s="493" t="s">
        <v>173</v>
      </c>
      <c r="K47" s="493" t="s">
        <v>173</v>
      </c>
      <c r="L47" s="482"/>
      <c r="M47" s="357" t="s">
        <v>84</v>
      </c>
      <c r="N47" s="357" t="s">
        <v>86</v>
      </c>
      <c r="O47" s="357" t="s">
        <v>86</v>
      </c>
      <c r="P47" s="357" t="s">
        <v>86</v>
      </c>
      <c r="Q47" s="483" t="s">
        <v>112</v>
      </c>
      <c r="R47" s="484"/>
      <c r="S47" s="485"/>
      <c r="T47" s="106"/>
      <c r="U47" s="106"/>
      <c r="V47" s="106"/>
      <c r="W47" s="106"/>
      <c r="X47" s="106"/>
      <c r="Y47" s="106"/>
      <c r="Z47" s="106"/>
      <c r="AA47" s="106"/>
      <c r="AB47" s="106"/>
      <c r="AC47" s="110"/>
      <c r="AD47" s="110"/>
      <c r="AE47" s="110"/>
    </row>
    <row r="48">
      <c r="A48" s="106"/>
      <c r="B48" s="127">
        <f t="shared" si="1"/>
        <v>45</v>
      </c>
      <c r="C48" s="270"/>
      <c r="D48" s="486"/>
      <c r="E48" s="496"/>
      <c r="F48" s="502" t="s">
        <v>407</v>
      </c>
      <c r="G48" s="503"/>
      <c r="H48" s="481"/>
      <c r="I48" s="481"/>
      <c r="J48" s="493" t="s">
        <v>173</v>
      </c>
      <c r="K48" s="493" t="s">
        <v>173</v>
      </c>
      <c r="L48" s="482"/>
      <c r="M48" s="357" t="s">
        <v>84</v>
      </c>
      <c r="N48" s="357" t="s">
        <v>86</v>
      </c>
      <c r="O48" s="357" t="s">
        <v>86</v>
      </c>
      <c r="P48" s="357" t="s">
        <v>86</v>
      </c>
      <c r="Q48" s="483" t="s">
        <v>112</v>
      </c>
      <c r="R48" s="484"/>
      <c r="S48" s="485"/>
      <c r="T48" s="106"/>
      <c r="U48" s="106"/>
      <c r="V48" s="106"/>
      <c r="W48" s="106"/>
      <c r="X48" s="106"/>
      <c r="Y48" s="106"/>
      <c r="Z48" s="106"/>
      <c r="AA48" s="106"/>
      <c r="AB48" s="106"/>
      <c r="AC48" s="110"/>
      <c r="AD48" s="110"/>
      <c r="AE48" s="110"/>
    </row>
    <row r="49">
      <c r="A49" s="106"/>
      <c r="B49" s="127">
        <f t="shared" si="1"/>
        <v>46</v>
      </c>
      <c r="C49" s="270"/>
      <c r="D49" s="486"/>
      <c r="E49" s="496"/>
      <c r="F49" s="495" t="s">
        <v>408</v>
      </c>
      <c r="G49" s="493" t="s">
        <v>871</v>
      </c>
      <c r="H49" s="481"/>
      <c r="I49" s="481"/>
      <c r="J49" s="493" t="s">
        <v>173</v>
      </c>
      <c r="K49" s="493" t="s">
        <v>173</v>
      </c>
      <c r="L49" s="482"/>
      <c r="M49" s="357" t="s">
        <v>84</v>
      </c>
      <c r="N49" s="357" t="s">
        <v>86</v>
      </c>
      <c r="O49" s="357" t="s">
        <v>86</v>
      </c>
      <c r="P49" s="357" t="s">
        <v>86</v>
      </c>
      <c r="Q49" s="483" t="s">
        <v>112</v>
      </c>
      <c r="R49" s="484"/>
      <c r="S49" s="485"/>
      <c r="T49" s="106"/>
      <c r="U49" s="106"/>
      <c r="V49" s="106"/>
      <c r="W49" s="106"/>
      <c r="X49" s="106"/>
      <c r="Y49" s="106"/>
      <c r="Z49" s="106"/>
      <c r="AA49" s="106"/>
      <c r="AB49" s="106"/>
      <c r="AC49" s="110"/>
      <c r="AD49" s="110"/>
      <c r="AE49" s="110"/>
    </row>
    <row r="50">
      <c r="A50" s="106"/>
      <c r="B50" s="127">
        <f t="shared" si="1"/>
        <v>47</v>
      </c>
      <c r="C50" s="270"/>
      <c r="D50" s="486"/>
      <c r="E50" s="496"/>
      <c r="F50" s="495" t="s">
        <v>409</v>
      </c>
      <c r="G50" s="493" t="s">
        <v>866</v>
      </c>
      <c r="H50" s="481"/>
      <c r="I50" s="481"/>
      <c r="J50" s="493" t="s">
        <v>173</v>
      </c>
      <c r="K50" s="493" t="s">
        <v>173</v>
      </c>
      <c r="L50" s="482"/>
      <c r="M50" s="357" t="s">
        <v>84</v>
      </c>
      <c r="N50" s="357" t="s">
        <v>86</v>
      </c>
      <c r="O50" s="357" t="s">
        <v>86</v>
      </c>
      <c r="P50" s="357" t="s">
        <v>86</v>
      </c>
      <c r="Q50" s="483" t="s">
        <v>112</v>
      </c>
      <c r="R50" s="484"/>
      <c r="S50" s="485"/>
      <c r="T50" s="106"/>
      <c r="U50" s="106"/>
      <c r="V50" s="106"/>
      <c r="W50" s="106"/>
      <c r="X50" s="106"/>
      <c r="Y50" s="106"/>
      <c r="Z50" s="106"/>
      <c r="AA50" s="106"/>
      <c r="AB50" s="106"/>
      <c r="AC50" s="110"/>
      <c r="AD50" s="110"/>
      <c r="AE50" s="110"/>
    </row>
    <row r="51">
      <c r="A51" s="106"/>
      <c r="B51" s="127">
        <f t="shared" si="1"/>
        <v>48</v>
      </c>
      <c r="C51" s="270"/>
      <c r="D51" s="486"/>
      <c r="E51" s="496"/>
      <c r="F51" s="495" t="s">
        <v>872</v>
      </c>
      <c r="G51" s="493" t="s">
        <v>871</v>
      </c>
      <c r="H51" s="481"/>
      <c r="I51" s="481"/>
      <c r="J51" s="493" t="s">
        <v>173</v>
      </c>
      <c r="K51" s="493" t="s">
        <v>173</v>
      </c>
      <c r="L51" s="482"/>
      <c r="M51" s="357" t="s">
        <v>84</v>
      </c>
      <c r="N51" s="357" t="s">
        <v>86</v>
      </c>
      <c r="O51" s="357" t="s">
        <v>86</v>
      </c>
      <c r="P51" s="357" t="s">
        <v>86</v>
      </c>
      <c r="Q51" s="483" t="s">
        <v>112</v>
      </c>
      <c r="R51" s="484"/>
      <c r="S51" s="485"/>
      <c r="T51" s="106"/>
      <c r="U51" s="106"/>
      <c r="V51" s="106"/>
      <c r="W51" s="106"/>
      <c r="X51" s="106"/>
      <c r="Y51" s="106"/>
      <c r="Z51" s="106"/>
      <c r="AA51" s="106"/>
      <c r="AB51" s="106"/>
      <c r="AC51" s="110"/>
      <c r="AD51" s="110"/>
      <c r="AE51" s="110"/>
    </row>
    <row r="52">
      <c r="A52" s="106"/>
      <c r="B52" s="127">
        <f t="shared" si="1"/>
        <v>49</v>
      </c>
      <c r="C52" s="270"/>
      <c r="D52" s="486"/>
      <c r="E52" s="496"/>
      <c r="F52" s="495" t="s">
        <v>863</v>
      </c>
      <c r="G52" s="493" t="s">
        <v>871</v>
      </c>
      <c r="H52" s="481"/>
      <c r="I52" s="481"/>
      <c r="J52" s="493" t="s">
        <v>173</v>
      </c>
      <c r="K52" s="493" t="s">
        <v>173</v>
      </c>
      <c r="L52" s="482"/>
      <c r="M52" s="357" t="s">
        <v>84</v>
      </c>
      <c r="N52" s="357" t="s">
        <v>86</v>
      </c>
      <c r="O52" s="357" t="s">
        <v>86</v>
      </c>
      <c r="P52" s="357" t="s">
        <v>86</v>
      </c>
      <c r="Q52" s="483" t="s">
        <v>112</v>
      </c>
      <c r="R52" s="484"/>
      <c r="S52" s="485"/>
      <c r="T52" s="106"/>
      <c r="U52" s="106"/>
      <c r="V52" s="106"/>
      <c r="W52" s="106"/>
      <c r="X52" s="106"/>
      <c r="Y52" s="106"/>
      <c r="Z52" s="106"/>
      <c r="AA52" s="106"/>
      <c r="AB52" s="106"/>
      <c r="AC52" s="110"/>
      <c r="AD52" s="110"/>
      <c r="AE52" s="110"/>
    </row>
    <row r="53">
      <c r="A53" s="106"/>
      <c r="B53" s="127">
        <f t="shared" si="1"/>
        <v>50</v>
      </c>
      <c r="C53" s="270"/>
      <c r="D53" s="486"/>
      <c r="E53" s="496"/>
      <c r="F53" s="495" t="s">
        <v>862</v>
      </c>
      <c r="G53" s="493" t="s">
        <v>871</v>
      </c>
      <c r="H53" s="481"/>
      <c r="I53" s="481"/>
      <c r="J53" s="493" t="s">
        <v>173</v>
      </c>
      <c r="K53" s="493" t="s">
        <v>173</v>
      </c>
      <c r="L53" s="482"/>
      <c r="M53" s="357" t="s">
        <v>84</v>
      </c>
      <c r="N53" s="357" t="s">
        <v>86</v>
      </c>
      <c r="O53" s="357" t="s">
        <v>86</v>
      </c>
      <c r="P53" s="357" t="s">
        <v>86</v>
      </c>
      <c r="Q53" s="483" t="s">
        <v>112</v>
      </c>
      <c r="R53" s="484"/>
      <c r="S53" s="485"/>
      <c r="T53" s="106"/>
      <c r="U53" s="106"/>
      <c r="V53" s="106"/>
      <c r="W53" s="106"/>
      <c r="X53" s="106"/>
      <c r="Y53" s="106"/>
      <c r="Z53" s="106"/>
      <c r="AA53" s="106"/>
      <c r="AB53" s="106"/>
      <c r="AC53" s="110"/>
      <c r="AD53" s="110"/>
      <c r="AE53" s="110"/>
    </row>
    <row r="54">
      <c r="A54" s="106"/>
      <c r="B54" s="127">
        <f t="shared" si="1"/>
        <v>51</v>
      </c>
      <c r="C54" s="270"/>
      <c r="D54" s="486"/>
      <c r="E54" s="496"/>
      <c r="F54" s="495" t="s">
        <v>873</v>
      </c>
      <c r="G54" s="493" t="s">
        <v>871</v>
      </c>
      <c r="H54" s="481"/>
      <c r="I54" s="481"/>
      <c r="J54" s="493" t="s">
        <v>173</v>
      </c>
      <c r="K54" s="493" t="s">
        <v>173</v>
      </c>
      <c r="L54" s="482"/>
      <c r="M54" s="357" t="s">
        <v>84</v>
      </c>
      <c r="N54" s="357" t="s">
        <v>86</v>
      </c>
      <c r="O54" s="357" t="s">
        <v>86</v>
      </c>
      <c r="P54" s="357" t="s">
        <v>86</v>
      </c>
      <c r="Q54" s="483" t="s">
        <v>112</v>
      </c>
      <c r="R54" s="484"/>
      <c r="S54" s="485"/>
      <c r="T54" s="106"/>
      <c r="U54" s="106"/>
      <c r="V54" s="106"/>
      <c r="W54" s="106"/>
      <c r="X54" s="106"/>
      <c r="Y54" s="106"/>
      <c r="Z54" s="106"/>
      <c r="AA54" s="106"/>
      <c r="AB54" s="106"/>
      <c r="AC54" s="110"/>
      <c r="AD54" s="110"/>
      <c r="AE54" s="110"/>
    </row>
    <row r="55">
      <c r="A55" s="106"/>
      <c r="B55" s="127">
        <f t="shared" si="1"/>
        <v>52</v>
      </c>
      <c r="C55" s="270"/>
      <c r="D55" s="486"/>
      <c r="E55" s="496"/>
      <c r="F55" s="495" t="s">
        <v>874</v>
      </c>
      <c r="G55" s="493" t="s">
        <v>871</v>
      </c>
      <c r="H55" s="481"/>
      <c r="I55" s="481"/>
      <c r="J55" s="493" t="s">
        <v>173</v>
      </c>
      <c r="K55" s="493" t="s">
        <v>173</v>
      </c>
      <c r="L55" s="482"/>
      <c r="M55" s="357" t="s">
        <v>84</v>
      </c>
      <c r="N55" s="357" t="s">
        <v>86</v>
      </c>
      <c r="O55" s="357" t="s">
        <v>86</v>
      </c>
      <c r="P55" s="357" t="s">
        <v>86</v>
      </c>
      <c r="Q55" s="483" t="s">
        <v>112</v>
      </c>
      <c r="R55" s="484"/>
      <c r="S55" s="485"/>
      <c r="T55" s="106"/>
      <c r="U55" s="106"/>
      <c r="V55" s="106"/>
      <c r="W55" s="106"/>
      <c r="X55" s="106"/>
      <c r="Y55" s="106"/>
      <c r="Z55" s="106"/>
      <c r="AA55" s="106"/>
      <c r="AB55" s="106"/>
      <c r="AC55" s="110"/>
      <c r="AD55" s="110"/>
      <c r="AE55" s="110"/>
    </row>
    <row r="56">
      <c r="A56" s="106"/>
      <c r="B56" s="127">
        <f t="shared" si="1"/>
        <v>53</v>
      </c>
      <c r="C56" s="270"/>
      <c r="D56" s="486"/>
      <c r="E56" s="496"/>
      <c r="F56" s="495" t="s">
        <v>875</v>
      </c>
      <c r="G56" s="493" t="s">
        <v>871</v>
      </c>
      <c r="H56" s="481"/>
      <c r="I56" s="481"/>
      <c r="J56" s="493" t="s">
        <v>173</v>
      </c>
      <c r="K56" s="493" t="s">
        <v>173</v>
      </c>
      <c r="L56" s="482"/>
      <c r="M56" s="357" t="s">
        <v>84</v>
      </c>
      <c r="N56" s="357" t="s">
        <v>86</v>
      </c>
      <c r="O56" s="357" t="s">
        <v>86</v>
      </c>
      <c r="P56" s="357" t="s">
        <v>86</v>
      </c>
      <c r="Q56" s="483" t="s">
        <v>112</v>
      </c>
      <c r="R56" s="484"/>
      <c r="S56" s="485"/>
      <c r="T56" s="106"/>
      <c r="U56" s="106"/>
      <c r="V56" s="106"/>
      <c r="W56" s="106"/>
      <c r="X56" s="106"/>
      <c r="Y56" s="106"/>
      <c r="Z56" s="106"/>
      <c r="AA56" s="106"/>
      <c r="AB56" s="106"/>
      <c r="AC56" s="110"/>
      <c r="AD56" s="110"/>
      <c r="AE56" s="110"/>
    </row>
    <row r="57">
      <c r="A57" s="106"/>
      <c r="B57" s="127">
        <f t="shared" si="1"/>
        <v>54</v>
      </c>
      <c r="C57" s="270"/>
      <c r="D57" s="486"/>
      <c r="E57" s="496"/>
      <c r="F57" s="495" t="s">
        <v>699</v>
      </c>
      <c r="G57" s="493" t="s">
        <v>871</v>
      </c>
      <c r="H57" s="481"/>
      <c r="I57" s="481"/>
      <c r="J57" s="493" t="s">
        <v>173</v>
      </c>
      <c r="K57" s="493" t="s">
        <v>173</v>
      </c>
      <c r="L57" s="482"/>
      <c r="M57" s="357" t="s">
        <v>84</v>
      </c>
      <c r="N57" s="357" t="s">
        <v>86</v>
      </c>
      <c r="O57" s="357" t="s">
        <v>86</v>
      </c>
      <c r="P57" s="357" t="s">
        <v>86</v>
      </c>
      <c r="Q57" s="483" t="s">
        <v>112</v>
      </c>
      <c r="R57" s="484"/>
      <c r="S57" s="485"/>
      <c r="T57" s="106"/>
      <c r="U57" s="106"/>
      <c r="V57" s="106"/>
      <c r="W57" s="106"/>
      <c r="X57" s="106"/>
      <c r="Y57" s="106"/>
      <c r="Z57" s="106"/>
      <c r="AA57" s="106"/>
      <c r="AB57" s="106"/>
      <c r="AC57" s="110"/>
      <c r="AD57" s="110"/>
      <c r="AE57" s="110"/>
    </row>
    <row r="58">
      <c r="A58" s="106"/>
      <c r="B58" s="127">
        <f t="shared" si="1"/>
        <v>55</v>
      </c>
      <c r="C58" s="270"/>
      <c r="D58" s="486"/>
      <c r="E58" s="496"/>
      <c r="F58" s="495" t="s">
        <v>876</v>
      </c>
      <c r="G58" s="493" t="s">
        <v>871</v>
      </c>
      <c r="H58" s="481"/>
      <c r="I58" s="481"/>
      <c r="J58" s="493" t="s">
        <v>173</v>
      </c>
      <c r="K58" s="493" t="s">
        <v>173</v>
      </c>
      <c r="L58" s="482"/>
      <c r="M58" s="357" t="s">
        <v>84</v>
      </c>
      <c r="N58" s="357" t="s">
        <v>86</v>
      </c>
      <c r="O58" s="357" t="s">
        <v>86</v>
      </c>
      <c r="P58" s="357" t="s">
        <v>86</v>
      </c>
      <c r="Q58" s="483" t="s">
        <v>112</v>
      </c>
      <c r="R58" s="484"/>
      <c r="S58" s="485"/>
      <c r="T58" s="106"/>
      <c r="U58" s="106"/>
      <c r="V58" s="106"/>
      <c r="W58" s="106"/>
      <c r="X58" s="106"/>
      <c r="Y58" s="106"/>
      <c r="Z58" s="106"/>
      <c r="AA58" s="106"/>
      <c r="AB58" s="106"/>
      <c r="AC58" s="110"/>
      <c r="AD58" s="110"/>
      <c r="AE58" s="110"/>
    </row>
    <row r="59">
      <c r="A59" s="106"/>
      <c r="B59" s="127">
        <f t="shared" si="1"/>
        <v>56</v>
      </c>
      <c r="C59" s="270"/>
      <c r="D59" s="486"/>
      <c r="E59" s="496"/>
      <c r="F59" s="495" t="s">
        <v>877</v>
      </c>
      <c r="G59" s="493" t="s">
        <v>871</v>
      </c>
      <c r="H59" s="481"/>
      <c r="I59" s="481"/>
      <c r="J59" s="493" t="s">
        <v>173</v>
      </c>
      <c r="K59" s="493" t="s">
        <v>173</v>
      </c>
      <c r="L59" s="482"/>
      <c r="M59" s="357" t="s">
        <v>84</v>
      </c>
      <c r="N59" s="357" t="s">
        <v>86</v>
      </c>
      <c r="O59" s="357" t="s">
        <v>86</v>
      </c>
      <c r="P59" s="357" t="s">
        <v>86</v>
      </c>
      <c r="Q59" s="483" t="s">
        <v>112</v>
      </c>
      <c r="R59" s="484"/>
      <c r="S59" s="485"/>
      <c r="T59" s="106"/>
      <c r="U59" s="106"/>
      <c r="V59" s="106"/>
      <c r="W59" s="106"/>
      <c r="X59" s="106"/>
      <c r="Y59" s="106"/>
      <c r="Z59" s="106"/>
      <c r="AA59" s="106"/>
      <c r="AB59" s="106"/>
      <c r="AC59" s="110"/>
      <c r="AD59" s="110"/>
      <c r="AE59" s="110"/>
    </row>
    <row r="60">
      <c r="A60" s="106"/>
      <c r="B60" s="127">
        <f t="shared" si="1"/>
        <v>57</v>
      </c>
      <c r="C60" s="270"/>
      <c r="D60" s="486"/>
      <c r="E60" s="496"/>
      <c r="F60" s="495" t="s">
        <v>410</v>
      </c>
      <c r="G60" s="493" t="s">
        <v>871</v>
      </c>
      <c r="H60" s="481"/>
      <c r="I60" s="481"/>
      <c r="J60" s="493" t="s">
        <v>173</v>
      </c>
      <c r="K60" s="493" t="s">
        <v>173</v>
      </c>
      <c r="L60" s="482"/>
      <c r="M60" s="357" t="s">
        <v>84</v>
      </c>
      <c r="N60" s="357" t="s">
        <v>86</v>
      </c>
      <c r="O60" s="357" t="s">
        <v>86</v>
      </c>
      <c r="P60" s="357" t="s">
        <v>86</v>
      </c>
      <c r="Q60" s="483" t="s">
        <v>112</v>
      </c>
      <c r="R60" s="484"/>
      <c r="S60" s="485"/>
      <c r="T60" s="106"/>
      <c r="U60" s="106"/>
      <c r="V60" s="106"/>
      <c r="W60" s="106"/>
      <c r="X60" s="106"/>
      <c r="Y60" s="106"/>
      <c r="Z60" s="106"/>
      <c r="AA60" s="106"/>
      <c r="AB60" s="106"/>
      <c r="AC60" s="110"/>
      <c r="AD60" s="110"/>
      <c r="AE60" s="110"/>
    </row>
    <row r="61">
      <c r="A61" s="106"/>
      <c r="B61" s="127">
        <f t="shared" si="1"/>
        <v>58</v>
      </c>
      <c r="C61" s="270"/>
      <c r="D61" s="486"/>
      <c r="E61" s="496"/>
      <c r="F61" s="500" t="s">
        <v>878</v>
      </c>
      <c r="G61" s="504"/>
      <c r="H61" s="481"/>
      <c r="I61" s="481"/>
      <c r="J61" s="505" t="s">
        <v>879</v>
      </c>
      <c r="K61" s="506" t="s">
        <v>1826</v>
      </c>
      <c r="L61" s="482"/>
      <c r="M61" s="357" t="s">
        <v>84</v>
      </c>
      <c r="N61" s="357" t="s">
        <v>86</v>
      </c>
      <c r="O61" s="357" t="s">
        <v>86</v>
      </c>
      <c r="P61" s="357" t="s">
        <v>86</v>
      </c>
      <c r="Q61" s="483" t="s">
        <v>112</v>
      </c>
      <c r="R61" s="484"/>
      <c r="S61" s="485"/>
      <c r="T61" s="106"/>
      <c r="U61" s="106"/>
      <c r="V61" s="106"/>
      <c r="W61" s="106"/>
      <c r="X61" s="106"/>
      <c r="Y61" s="106"/>
      <c r="Z61" s="106"/>
      <c r="AA61" s="106"/>
      <c r="AB61" s="106"/>
      <c r="AC61" s="110"/>
      <c r="AD61" s="110"/>
      <c r="AE61" s="110"/>
    </row>
    <row r="62">
      <c r="A62" s="106"/>
      <c r="B62" s="127">
        <f t="shared" si="1"/>
        <v>59</v>
      </c>
      <c r="C62" s="270"/>
      <c r="D62" s="486"/>
      <c r="E62" s="480" t="s">
        <v>252</v>
      </c>
      <c r="F62" s="480"/>
      <c r="G62" s="481"/>
      <c r="H62" s="481"/>
      <c r="I62" s="481"/>
      <c r="J62" s="488" t="s">
        <v>823</v>
      </c>
      <c r="K62" s="488" t="s">
        <v>442</v>
      </c>
      <c r="L62" s="482"/>
      <c r="M62" s="357" t="s">
        <v>84</v>
      </c>
      <c r="N62" s="357" t="s">
        <v>86</v>
      </c>
      <c r="O62" s="357" t="s">
        <v>86</v>
      </c>
      <c r="P62" s="357" t="s">
        <v>86</v>
      </c>
      <c r="Q62" s="483" t="s">
        <v>112</v>
      </c>
      <c r="R62" s="484"/>
      <c r="S62" s="485"/>
      <c r="T62" s="106"/>
      <c r="U62" s="106"/>
      <c r="V62" s="106"/>
      <c r="W62" s="106"/>
      <c r="X62" s="106"/>
      <c r="Y62" s="106"/>
      <c r="Z62" s="106"/>
      <c r="AA62" s="106"/>
      <c r="AB62" s="106"/>
      <c r="AC62" s="110"/>
      <c r="AD62" s="110"/>
      <c r="AE62" s="110"/>
    </row>
    <row r="63">
      <c r="A63" s="106"/>
      <c r="B63" s="127">
        <f t="shared" si="1"/>
        <v>60</v>
      </c>
      <c r="C63" s="270"/>
      <c r="D63" s="486"/>
      <c r="E63" s="507" t="s">
        <v>824</v>
      </c>
      <c r="F63" s="508" t="s">
        <v>825</v>
      </c>
      <c r="G63" s="481"/>
      <c r="H63" s="481"/>
      <c r="I63" s="481"/>
      <c r="J63" s="254"/>
      <c r="K63" s="488" t="s">
        <v>826</v>
      </c>
      <c r="L63" s="482"/>
      <c r="M63" s="357" t="s">
        <v>84</v>
      </c>
      <c r="N63" s="357" t="s">
        <v>86</v>
      </c>
      <c r="O63" s="357" t="s">
        <v>86</v>
      </c>
      <c r="P63" s="357" t="s">
        <v>86</v>
      </c>
      <c r="Q63" s="483" t="s">
        <v>112</v>
      </c>
      <c r="R63" s="484"/>
      <c r="S63" s="485"/>
      <c r="T63" s="106"/>
      <c r="U63" s="106"/>
      <c r="V63" s="106"/>
      <c r="W63" s="106"/>
      <c r="X63" s="106"/>
      <c r="Y63" s="106"/>
      <c r="Z63" s="106"/>
      <c r="AA63" s="106"/>
      <c r="AB63" s="106"/>
      <c r="AC63" s="110"/>
      <c r="AD63" s="110"/>
      <c r="AE63" s="110"/>
    </row>
    <row r="64">
      <c r="A64" s="106"/>
      <c r="B64" s="127">
        <f t="shared" si="1"/>
        <v>61</v>
      </c>
      <c r="C64" s="270"/>
      <c r="D64" s="486"/>
      <c r="E64" s="496"/>
      <c r="F64" s="508" t="s">
        <v>828</v>
      </c>
      <c r="G64" s="481"/>
      <c r="H64" s="481"/>
      <c r="I64" s="481"/>
      <c r="J64" s="254"/>
      <c r="K64" s="488" t="s">
        <v>829</v>
      </c>
      <c r="L64" s="482"/>
      <c r="M64" s="357" t="s">
        <v>84</v>
      </c>
      <c r="N64" s="357" t="s">
        <v>86</v>
      </c>
      <c r="O64" s="357" t="s">
        <v>86</v>
      </c>
      <c r="P64" s="357" t="s">
        <v>86</v>
      </c>
      <c r="Q64" s="483" t="s">
        <v>112</v>
      </c>
      <c r="R64" s="484"/>
      <c r="S64" s="485"/>
      <c r="T64" s="106"/>
      <c r="U64" s="106"/>
      <c r="V64" s="106"/>
      <c r="W64" s="106"/>
      <c r="X64" s="106"/>
      <c r="Y64" s="106"/>
      <c r="Z64" s="106"/>
      <c r="AA64" s="106"/>
      <c r="AB64" s="106"/>
      <c r="AC64" s="110"/>
      <c r="AD64" s="110"/>
      <c r="AE64" s="110"/>
    </row>
    <row r="65">
      <c r="A65" s="106"/>
      <c r="B65" s="127">
        <f t="shared" si="1"/>
        <v>62</v>
      </c>
      <c r="C65" s="270"/>
      <c r="D65" s="486"/>
      <c r="E65" s="496"/>
      <c r="F65" s="508" t="s">
        <v>830</v>
      </c>
      <c r="G65" s="481"/>
      <c r="H65" s="481"/>
      <c r="I65" s="481"/>
      <c r="J65" s="254"/>
      <c r="K65" s="488" t="s">
        <v>831</v>
      </c>
      <c r="L65" s="482"/>
      <c r="M65" s="357" t="s">
        <v>84</v>
      </c>
      <c r="N65" s="357" t="s">
        <v>86</v>
      </c>
      <c r="O65" s="357" t="s">
        <v>86</v>
      </c>
      <c r="P65" s="357" t="s">
        <v>86</v>
      </c>
      <c r="Q65" s="483" t="s">
        <v>112</v>
      </c>
      <c r="R65" s="484"/>
      <c r="S65" s="485"/>
      <c r="T65" s="106"/>
      <c r="U65" s="106"/>
      <c r="V65" s="106"/>
      <c r="W65" s="106"/>
      <c r="X65" s="106"/>
      <c r="Y65" s="106"/>
      <c r="Z65" s="106"/>
      <c r="AA65" s="106"/>
      <c r="AB65" s="106"/>
      <c r="AC65" s="110"/>
      <c r="AD65" s="110"/>
      <c r="AE65" s="110"/>
    </row>
    <row r="66">
      <c r="A66" s="106"/>
      <c r="B66" s="127">
        <f t="shared" si="1"/>
        <v>63</v>
      </c>
      <c r="C66" s="270"/>
      <c r="D66" s="486"/>
      <c r="E66" s="496"/>
      <c r="F66" s="508" t="s">
        <v>833</v>
      </c>
      <c r="G66" s="481"/>
      <c r="H66" s="481"/>
      <c r="I66" s="481"/>
      <c r="J66" s="254"/>
      <c r="K66" s="488" t="s">
        <v>834</v>
      </c>
      <c r="L66" s="482"/>
      <c r="M66" s="357" t="s">
        <v>84</v>
      </c>
      <c r="N66" s="357" t="s">
        <v>86</v>
      </c>
      <c r="O66" s="357" t="s">
        <v>86</v>
      </c>
      <c r="P66" s="357" t="s">
        <v>86</v>
      </c>
      <c r="Q66" s="483" t="s">
        <v>112</v>
      </c>
      <c r="R66" s="484"/>
      <c r="S66" s="485"/>
      <c r="T66" s="106"/>
      <c r="U66" s="106"/>
      <c r="V66" s="106"/>
      <c r="W66" s="106"/>
      <c r="X66" s="106"/>
      <c r="Y66" s="106"/>
      <c r="Z66" s="106"/>
      <c r="AA66" s="106"/>
      <c r="AB66" s="106"/>
      <c r="AC66" s="110"/>
      <c r="AD66" s="110"/>
      <c r="AE66" s="110"/>
    </row>
    <row r="67">
      <c r="A67" s="106"/>
      <c r="B67" s="127">
        <f t="shared" si="1"/>
        <v>64</v>
      </c>
      <c r="C67" s="270"/>
      <c r="D67" s="486"/>
      <c r="E67" s="509"/>
      <c r="F67" s="508" t="s">
        <v>835</v>
      </c>
      <c r="G67" s="481"/>
      <c r="H67" s="481"/>
      <c r="I67" s="481"/>
      <c r="J67" s="254"/>
      <c r="K67" s="488" t="s">
        <v>836</v>
      </c>
      <c r="L67" s="482"/>
      <c r="M67" s="357" t="s">
        <v>84</v>
      </c>
      <c r="N67" s="357" t="s">
        <v>86</v>
      </c>
      <c r="O67" s="357" t="s">
        <v>86</v>
      </c>
      <c r="P67" s="357" t="s">
        <v>86</v>
      </c>
      <c r="Q67" s="483" t="s">
        <v>112</v>
      </c>
      <c r="R67" s="484"/>
      <c r="S67" s="485"/>
      <c r="T67" s="106"/>
      <c r="U67" s="106"/>
      <c r="V67" s="106"/>
      <c r="W67" s="106"/>
      <c r="X67" s="106"/>
      <c r="Y67" s="106"/>
      <c r="Z67" s="106"/>
      <c r="AA67" s="106"/>
      <c r="AB67" s="106"/>
      <c r="AC67" s="110"/>
      <c r="AD67" s="110"/>
      <c r="AE67" s="110"/>
    </row>
    <row r="68">
      <c r="A68" s="106"/>
      <c r="B68" s="127">
        <f t="shared" si="1"/>
        <v>65</v>
      </c>
      <c r="C68" s="270"/>
      <c r="D68" s="486"/>
      <c r="E68" s="486" t="s">
        <v>1827</v>
      </c>
      <c r="F68" s="481"/>
      <c r="G68" s="481"/>
      <c r="H68" s="481"/>
      <c r="I68" s="481"/>
      <c r="J68" s="254"/>
      <c r="K68" s="254" t="s">
        <v>1828</v>
      </c>
      <c r="L68" s="482"/>
      <c r="M68" s="357" t="s">
        <v>84</v>
      </c>
      <c r="N68" s="357" t="s">
        <v>84</v>
      </c>
      <c r="O68" s="357" t="s">
        <v>86</v>
      </c>
      <c r="P68" s="357" t="s">
        <v>84</v>
      </c>
      <c r="Q68" s="483" t="s">
        <v>112</v>
      </c>
      <c r="R68" s="484"/>
      <c r="S68" s="485"/>
      <c r="T68" s="106"/>
      <c r="U68" s="106"/>
      <c r="V68" s="106"/>
      <c r="W68" s="106"/>
      <c r="X68" s="106"/>
      <c r="Y68" s="106"/>
      <c r="Z68" s="106"/>
      <c r="AA68" s="106"/>
      <c r="AB68" s="106"/>
      <c r="AC68" s="110"/>
      <c r="AD68" s="110"/>
      <c r="AE68" s="110"/>
    </row>
    <row r="69">
      <c r="A69" s="106"/>
      <c r="B69" s="127">
        <f t="shared" si="1"/>
        <v>66</v>
      </c>
      <c r="C69" s="270"/>
      <c r="D69" s="486"/>
      <c r="E69" s="480" t="s">
        <v>1829</v>
      </c>
      <c r="F69" s="481"/>
      <c r="G69" s="481"/>
      <c r="H69" s="481"/>
      <c r="I69" s="481"/>
      <c r="J69" s="254"/>
      <c r="K69" s="254" t="s">
        <v>1830</v>
      </c>
      <c r="L69" s="482"/>
      <c r="M69" s="357" t="s">
        <v>84</v>
      </c>
      <c r="N69" s="357" t="s">
        <v>86</v>
      </c>
      <c r="O69" s="357" t="s">
        <v>86</v>
      </c>
      <c r="P69" s="357" t="s">
        <v>86</v>
      </c>
      <c r="Q69" s="483" t="s">
        <v>112</v>
      </c>
      <c r="R69" s="484"/>
      <c r="S69" s="485"/>
      <c r="T69" s="106"/>
      <c r="U69" s="106"/>
      <c r="V69" s="106"/>
      <c r="W69" s="106"/>
      <c r="X69" s="106"/>
      <c r="Y69" s="106"/>
      <c r="Z69" s="106"/>
      <c r="AA69" s="106"/>
      <c r="AB69" s="106"/>
      <c r="AC69" s="110"/>
      <c r="AD69" s="110"/>
      <c r="AE69" s="110"/>
    </row>
    <row r="70">
      <c r="A70" s="106"/>
      <c r="B70" s="127">
        <f t="shared" si="1"/>
        <v>67</v>
      </c>
      <c r="C70" s="270"/>
      <c r="D70" s="487"/>
      <c r="E70" s="490" t="s">
        <v>695</v>
      </c>
      <c r="F70" s="481"/>
      <c r="G70" s="481"/>
      <c r="H70" s="481"/>
      <c r="I70" s="481"/>
      <c r="J70" s="254"/>
      <c r="K70" s="254" t="s">
        <v>183</v>
      </c>
      <c r="L70" s="482"/>
      <c r="M70" s="357" t="s">
        <v>84</v>
      </c>
      <c r="N70" s="357" t="s">
        <v>86</v>
      </c>
      <c r="O70" s="357" t="s">
        <v>86</v>
      </c>
      <c r="P70" s="357" t="s">
        <v>86</v>
      </c>
      <c r="Q70" s="483" t="s">
        <v>112</v>
      </c>
      <c r="R70" s="484"/>
      <c r="S70" s="485"/>
      <c r="T70" s="106"/>
      <c r="U70" s="106"/>
      <c r="V70" s="106"/>
      <c r="W70" s="106"/>
      <c r="X70" s="106"/>
      <c r="Y70" s="106"/>
      <c r="Z70" s="106"/>
      <c r="AA70" s="106"/>
      <c r="AB70" s="106"/>
      <c r="AC70" s="110"/>
      <c r="AD70" s="110"/>
      <c r="AE70" s="110"/>
    </row>
    <row r="71">
      <c r="A71" s="106"/>
      <c r="B71" s="127">
        <f t="shared" si="1"/>
        <v>68</v>
      </c>
      <c r="C71" s="270"/>
      <c r="D71" s="486" t="s">
        <v>1831</v>
      </c>
      <c r="E71" s="492" t="s">
        <v>1832</v>
      </c>
      <c r="F71" s="480" t="s">
        <v>1208</v>
      </c>
      <c r="G71" s="481"/>
      <c r="H71" s="481"/>
      <c r="I71" s="481"/>
      <c r="J71" s="254"/>
      <c r="K71" s="254" t="s">
        <v>1833</v>
      </c>
      <c r="L71" s="482"/>
      <c r="M71" s="357" t="s">
        <v>84</v>
      </c>
      <c r="N71" s="357" t="s">
        <v>86</v>
      </c>
      <c r="O71" s="357" t="s">
        <v>86</v>
      </c>
      <c r="P71" s="357" t="s">
        <v>86</v>
      </c>
      <c r="Q71" s="483" t="s">
        <v>112</v>
      </c>
      <c r="R71" s="484"/>
      <c r="S71" s="485"/>
      <c r="T71" s="106"/>
      <c r="U71" s="106"/>
      <c r="V71" s="106"/>
      <c r="W71" s="106"/>
      <c r="X71" s="106"/>
      <c r="Y71" s="106"/>
      <c r="Z71" s="106"/>
      <c r="AA71" s="106"/>
      <c r="AB71" s="106"/>
      <c r="AC71" s="110"/>
      <c r="AD71" s="110"/>
      <c r="AE71" s="110"/>
    </row>
    <row r="72">
      <c r="A72" s="106"/>
      <c r="B72" s="127">
        <f t="shared" si="1"/>
        <v>69</v>
      </c>
      <c r="C72" s="270"/>
      <c r="D72" s="486"/>
      <c r="E72" s="496"/>
      <c r="F72" s="480" t="s">
        <v>699</v>
      </c>
      <c r="G72" s="481"/>
      <c r="H72" s="481"/>
      <c r="I72" s="481"/>
      <c r="J72" s="254"/>
      <c r="K72" s="254" t="s">
        <v>1833</v>
      </c>
      <c r="L72" s="482"/>
      <c r="M72" s="357" t="s">
        <v>84</v>
      </c>
      <c r="N72" s="357" t="s">
        <v>86</v>
      </c>
      <c r="O72" s="357" t="s">
        <v>86</v>
      </c>
      <c r="P72" s="357" t="s">
        <v>86</v>
      </c>
      <c r="Q72" s="483" t="s">
        <v>112</v>
      </c>
      <c r="R72" s="484"/>
      <c r="S72" s="485"/>
      <c r="T72" s="106"/>
      <c r="U72" s="106"/>
      <c r="V72" s="106"/>
      <c r="W72" s="106"/>
      <c r="X72" s="106"/>
      <c r="Y72" s="106"/>
      <c r="Z72" s="106"/>
      <c r="AA72" s="106"/>
      <c r="AB72" s="106"/>
      <c r="AC72" s="110"/>
      <c r="AD72" s="110"/>
      <c r="AE72" s="110"/>
    </row>
    <row r="73">
      <c r="A73" s="106"/>
      <c r="B73" s="127">
        <f t="shared" si="1"/>
        <v>70</v>
      </c>
      <c r="C73" s="270"/>
      <c r="D73" s="486"/>
      <c r="E73" s="496"/>
      <c r="F73" s="480" t="s">
        <v>404</v>
      </c>
      <c r="G73" s="481"/>
      <c r="H73" s="481"/>
      <c r="I73" s="481"/>
      <c r="J73" s="254"/>
      <c r="K73" s="254" t="s">
        <v>1833</v>
      </c>
      <c r="L73" s="482"/>
      <c r="M73" s="357" t="s">
        <v>84</v>
      </c>
      <c r="N73" s="357" t="s">
        <v>86</v>
      </c>
      <c r="O73" s="357" t="s">
        <v>86</v>
      </c>
      <c r="P73" s="357" t="s">
        <v>86</v>
      </c>
      <c r="Q73" s="483" t="s">
        <v>112</v>
      </c>
      <c r="R73" s="484"/>
      <c r="S73" s="485"/>
      <c r="T73" s="106"/>
      <c r="U73" s="106"/>
      <c r="V73" s="106"/>
      <c r="W73" s="106"/>
      <c r="X73" s="106"/>
      <c r="Y73" s="106"/>
      <c r="Z73" s="106"/>
      <c r="AA73" s="106"/>
      <c r="AB73" s="106"/>
      <c r="AC73" s="110"/>
      <c r="AD73" s="110"/>
      <c r="AE73" s="110"/>
    </row>
    <row r="74">
      <c r="A74" s="106"/>
      <c r="B74" s="127">
        <f t="shared" si="1"/>
        <v>71</v>
      </c>
      <c r="C74" s="270"/>
      <c r="D74" s="486"/>
      <c r="E74" s="486"/>
      <c r="F74" s="480" t="s">
        <v>1834</v>
      </c>
      <c r="G74" s="481"/>
      <c r="H74" s="481"/>
      <c r="I74" s="481"/>
      <c r="J74" s="254"/>
      <c r="K74" s="254" t="s">
        <v>1833</v>
      </c>
      <c r="L74" s="482"/>
      <c r="M74" s="357" t="s">
        <v>84</v>
      </c>
      <c r="N74" s="357" t="s">
        <v>86</v>
      </c>
      <c r="O74" s="357" t="s">
        <v>86</v>
      </c>
      <c r="P74" s="357" t="s">
        <v>86</v>
      </c>
      <c r="Q74" s="483" t="s">
        <v>112</v>
      </c>
      <c r="R74" s="484"/>
      <c r="S74" s="485"/>
      <c r="T74" s="106"/>
      <c r="U74" s="106"/>
      <c r="V74" s="106"/>
      <c r="W74" s="106"/>
      <c r="X74" s="106"/>
      <c r="Y74" s="106"/>
      <c r="Z74" s="106"/>
      <c r="AA74" s="106"/>
      <c r="AB74" s="106"/>
      <c r="AC74" s="110"/>
      <c r="AD74" s="110"/>
      <c r="AE74" s="110"/>
    </row>
    <row r="75">
      <c r="A75" s="106"/>
      <c r="B75" s="127">
        <f t="shared" si="1"/>
        <v>72</v>
      </c>
      <c r="C75" s="270"/>
      <c r="D75" s="486"/>
      <c r="E75" s="486"/>
      <c r="F75" s="480" t="s">
        <v>1314</v>
      </c>
      <c r="G75" s="481"/>
      <c r="H75" s="481"/>
      <c r="I75" s="481"/>
      <c r="J75" s="254"/>
      <c r="K75" s="254" t="s">
        <v>1833</v>
      </c>
      <c r="L75" s="482"/>
      <c r="M75" s="357" t="s">
        <v>84</v>
      </c>
      <c r="N75" s="357" t="s">
        <v>86</v>
      </c>
      <c r="O75" s="357" t="s">
        <v>86</v>
      </c>
      <c r="P75" s="357" t="s">
        <v>86</v>
      </c>
      <c r="Q75" s="483" t="s">
        <v>112</v>
      </c>
      <c r="R75" s="484"/>
      <c r="S75" s="485"/>
      <c r="T75" s="106"/>
      <c r="U75" s="106"/>
      <c r="V75" s="106"/>
      <c r="W75" s="106"/>
      <c r="X75" s="106"/>
      <c r="Y75" s="106"/>
      <c r="Z75" s="106"/>
      <c r="AA75" s="106"/>
      <c r="AB75" s="106"/>
      <c r="AC75" s="110"/>
      <c r="AD75" s="110"/>
      <c r="AE75" s="110"/>
    </row>
    <row r="76">
      <c r="A76" s="106"/>
      <c r="B76" s="127">
        <f t="shared" si="1"/>
        <v>73</v>
      </c>
      <c r="C76" s="291"/>
      <c r="D76" s="486"/>
      <c r="E76" s="486"/>
      <c r="F76" s="480" t="s">
        <v>768</v>
      </c>
      <c r="G76" s="481"/>
      <c r="H76" s="481"/>
      <c r="I76" s="481"/>
      <c r="J76" s="254"/>
      <c r="K76" s="254" t="s">
        <v>1833</v>
      </c>
      <c r="L76" s="482"/>
      <c r="M76" s="357" t="s">
        <v>84</v>
      </c>
      <c r="N76" s="357" t="s">
        <v>86</v>
      </c>
      <c r="O76" s="357" t="s">
        <v>86</v>
      </c>
      <c r="P76" s="357" t="s">
        <v>86</v>
      </c>
      <c r="Q76" s="483" t="s">
        <v>112</v>
      </c>
      <c r="R76" s="484"/>
      <c r="S76" s="485"/>
      <c r="T76" s="106"/>
      <c r="U76" s="106"/>
      <c r="V76" s="106"/>
      <c r="W76" s="106"/>
      <c r="X76" s="106"/>
      <c r="Y76" s="106"/>
      <c r="Z76" s="106"/>
      <c r="AA76" s="106"/>
      <c r="AB76" s="106"/>
      <c r="AC76" s="110"/>
      <c r="AD76" s="110"/>
      <c r="AE76" s="110"/>
    </row>
    <row r="77">
      <c r="A77" s="106"/>
      <c r="B77" s="127">
        <f t="shared" si="1"/>
        <v>74</v>
      </c>
      <c r="C77" s="253" t="s">
        <v>1835</v>
      </c>
      <c r="D77" s="480"/>
      <c r="E77" s="480"/>
      <c r="F77" s="480"/>
      <c r="G77" s="481"/>
      <c r="H77" s="481"/>
      <c r="I77" s="481"/>
      <c r="J77" s="510" t="s">
        <v>1836</v>
      </c>
      <c r="K77" s="254" t="s">
        <v>1837</v>
      </c>
      <c r="L77" s="482"/>
      <c r="M77" s="357" t="s">
        <v>84</v>
      </c>
      <c r="N77" s="357" t="s">
        <v>86</v>
      </c>
      <c r="O77" s="357" t="s">
        <v>86</v>
      </c>
      <c r="P77" s="357" t="s">
        <v>86</v>
      </c>
      <c r="Q77" s="483" t="s">
        <v>112</v>
      </c>
      <c r="R77" s="484"/>
      <c r="S77" s="485"/>
      <c r="T77" s="106"/>
      <c r="U77" s="106"/>
      <c r="V77" s="106"/>
      <c r="W77" s="106"/>
      <c r="X77" s="106"/>
      <c r="Y77" s="106"/>
      <c r="Z77" s="106"/>
      <c r="AA77" s="106"/>
      <c r="AB77" s="106"/>
      <c r="AC77" s="110"/>
      <c r="AD77" s="110"/>
      <c r="AE77" s="110"/>
    </row>
    <row r="78">
      <c r="A78" s="106"/>
      <c r="B78" s="127">
        <f t="shared" si="1"/>
        <v>75</v>
      </c>
      <c r="C78" s="253" t="s">
        <v>1838</v>
      </c>
      <c r="D78" s="480"/>
      <c r="E78" s="480"/>
      <c r="F78" s="480"/>
      <c r="G78" s="481"/>
      <c r="H78" s="481"/>
      <c r="I78" s="481"/>
      <c r="J78" s="510" t="s">
        <v>1839</v>
      </c>
      <c r="K78" s="254" t="s">
        <v>1840</v>
      </c>
      <c r="L78" s="482"/>
      <c r="M78" s="357" t="s">
        <v>84</v>
      </c>
      <c r="N78" s="357" t="s">
        <v>86</v>
      </c>
      <c r="O78" s="357" t="s">
        <v>86</v>
      </c>
      <c r="P78" s="357" t="s">
        <v>86</v>
      </c>
      <c r="Q78" s="483" t="s">
        <v>112</v>
      </c>
      <c r="R78" s="484"/>
      <c r="S78" s="485"/>
      <c r="T78" s="106"/>
      <c r="U78" s="106"/>
      <c r="V78" s="106"/>
      <c r="W78" s="106"/>
      <c r="X78" s="106"/>
      <c r="Y78" s="106"/>
      <c r="Z78" s="106"/>
      <c r="AA78" s="106"/>
      <c r="AB78" s="106"/>
      <c r="AC78" s="110"/>
      <c r="AD78" s="110"/>
      <c r="AE78" s="110"/>
    </row>
    <row r="79">
      <c r="A79" s="106"/>
      <c r="B79" s="127">
        <f t="shared" si="1"/>
        <v>76</v>
      </c>
      <c r="C79" s="253" t="s">
        <v>761</v>
      </c>
      <c r="D79" s="480"/>
      <c r="E79" s="480"/>
      <c r="F79" s="480"/>
      <c r="G79" s="481"/>
      <c r="H79" s="481"/>
      <c r="I79" s="481"/>
      <c r="J79" s="510" t="s">
        <v>1841</v>
      </c>
      <c r="K79" s="254" t="s">
        <v>1842</v>
      </c>
      <c r="L79" s="482"/>
      <c r="M79" s="357" t="s">
        <v>84</v>
      </c>
      <c r="N79" s="357" t="s">
        <v>86</v>
      </c>
      <c r="O79" s="357" t="s">
        <v>86</v>
      </c>
      <c r="P79" s="357" t="s">
        <v>86</v>
      </c>
      <c r="Q79" s="483" t="s">
        <v>112</v>
      </c>
      <c r="R79" s="484"/>
      <c r="S79" s="485"/>
      <c r="T79" s="106"/>
      <c r="U79" s="106"/>
      <c r="V79" s="106"/>
      <c r="W79" s="106"/>
      <c r="X79" s="106"/>
      <c r="Y79" s="106"/>
      <c r="Z79" s="106"/>
      <c r="AA79" s="106"/>
      <c r="AB79" s="106"/>
      <c r="AC79" s="110"/>
      <c r="AD79" s="110"/>
      <c r="AE79" s="110"/>
    </row>
    <row r="80">
      <c r="A80" s="106"/>
      <c r="B80" s="127">
        <f t="shared" si="1"/>
        <v>77</v>
      </c>
      <c r="C80" s="511" t="s">
        <v>1843</v>
      </c>
      <c r="D80" s="480" t="s">
        <v>397</v>
      </c>
      <c r="E80" s="512" t="s">
        <v>208</v>
      </c>
      <c r="F80" s="490"/>
      <c r="G80" s="490"/>
      <c r="H80" s="490"/>
      <c r="I80" s="490"/>
      <c r="J80" s="254" t="s">
        <v>894</v>
      </c>
      <c r="K80" s="254" t="s">
        <v>895</v>
      </c>
      <c r="L80" s="513"/>
      <c r="M80" s="357" t="s">
        <v>86</v>
      </c>
      <c r="N80" s="357" t="s">
        <v>86</v>
      </c>
      <c r="O80" s="357" t="s">
        <v>86</v>
      </c>
      <c r="P80" s="357" t="s">
        <v>86</v>
      </c>
      <c r="Q80" s="483" t="s">
        <v>112</v>
      </c>
      <c r="R80" s="137"/>
      <c r="S80" s="137"/>
      <c r="T80" s="106"/>
      <c r="U80" s="106"/>
      <c r="V80" s="106"/>
      <c r="W80" s="106"/>
      <c r="X80" s="106"/>
      <c r="Y80" s="106"/>
      <c r="Z80" s="106"/>
      <c r="AA80" s="106"/>
      <c r="AB80" s="106"/>
      <c r="AC80" s="110"/>
      <c r="AD80" s="110"/>
      <c r="AE80" s="110"/>
    </row>
    <row r="81">
      <c r="A81" s="106"/>
      <c r="B81" s="127">
        <f t="shared" si="1"/>
        <v>78</v>
      </c>
      <c r="C81" s="409" t="s">
        <v>753</v>
      </c>
      <c r="D81" s="514"/>
      <c r="E81" s="512" t="s">
        <v>896</v>
      </c>
      <c r="F81" s="490"/>
      <c r="G81" s="490"/>
      <c r="H81" s="490"/>
      <c r="I81" s="490"/>
      <c r="J81" s="263" t="s">
        <v>173</v>
      </c>
      <c r="K81" s="263" t="s">
        <v>173</v>
      </c>
      <c r="L81" s="513"/>
      <c r="M81" s="357" t="s">
        <v>86</v>
      </c>
      <c r="N81" s="357" t="s">
        <v>86</v>
      </c>
      <c r="O81" s="357" t="s">
        <v>86</v>
      </c>
      <c r="P81" s="357" t="s">
        <v>86</v>
      </c>
      <c r="Q81" s="483" t="s">
        <v>112</v>
      </c>
      <c r="R81" s="137"/>
      <c r="S81" s="137"/>
      <c r="T81" s="106"/>
      <c r="U81" s="106"/>
      <c r="V81" s="106"/>
      <c r="W81" s="106"/>
      <c r="X81" s="106"/>
      <c r="Y81" s="106"/>
      <c r="Z81" s="106"/>
      <c r="AA81" s="106"/>
      <c r="AB81" s="106"/>
      <c r="AC81" s="110"/>
      <c r="AD81" s="110"/>
      <c r="AE81" s="110"/>
    </row>
    <row r="82">
      <c r="A82" s="106"/>
      <c r="B82" s="127">
        <f t="shared" si="1"/>
        <v>79</v>
      </c>
      <c r="C82" s="409" t="s">
        <v>753</v>
      </c>
      <c r="D82" s="514"/>
      <c r="E82" s="512" t="s">
        <v>358</v>
      </c>
      <c r="F82" s="490"/>
      <c r="G82" s="490"/>
      <c r="H82" s="490"/>
      <c r="I82" s="490"/>
      <c r="J82" s="263" t="s">
        <v>173</v>
      </c>
      <c r="K82" s="263" t="s">
        <v>173</v>
      </c>
      <c r="L82" s="513"/>
      <c r="M82" s="357" t="s">
        <v>86</v>
      </c>
      <c r="N82" s="357" t="s">
        <v>86</v>
      </c>
      <c r="O82" s="357" t="s">
        <v>86</v>
      </c>
      <c r="P82" s="357" t="s">
        <v>86</v>
      </c>
      <c r="Q82" s="483" t="s">
        <v>112</v>
      </c>
      <c r="R82" s="137"/>
      <c r="S82" s="137"/>
      <c r="T82" s="106"/>
      <c r="U82" s="106"/>
      <c r="V82" s="106"/>
      <c r="W82" s="106"/>
      <c r="X82" s="106"/>
      <c r="Y82" s="106"/>
      <c r="Z82" s="106"/>
      <c r="AA82" s="106"/>
      <c r="AB82" s="106"/>
      <c r="AC82" s="110"/>
      <c r="AD82" s="110"/>
      <c r="AE82" s="110"/>
    </row>
    <row r="83">
      <c r="A83" s="106"/>
      <c r="B83" s="127">
        <f t="shared" si="1"/>
        <v>80</v>
      </c>
      <c r="C83" s="409" t="s">
        <v>753</v>
      </c>
      <c r="D83" s="514"/>
      <c r="E83" s="512" t="s">
        <v>361</v>
      </c>
      <c r="F83" s="490"/>
      <c r="G83" s="490"/>
      <c r="H83" s="490"/>
      <c r="I83" s="490"/>
      <c r="J83" s="263" t="s">
        <v>173</v>
      </c>
      <c r="K83" s="263" t="s">
        <v>173</v>
      </c>
      <c r="L83" s="513"/>
      <c r="M83" s="357" t="s">
        <v>86</v>
      </c>
      <c r="N83" s="357" t="s">
        <v>86</v>
      </c>
      <c r="O83" s="357" t="s">
        <v>86</v>
      </c>
      <c r="P83" s="357" t="s">
        <v>86</v>
      </c>
      <c r="Q83" s="483" t="s">
        <v>112</v>
      </c>
      <c r="R83" s="137"/>
      <c r="S83" s="137"/>
      <c r="T83" s="106"/>
      <c r="U83" s="106"/>
      <c r="V83" s="106"/>
      <c r="W83" s="106"/>
      <c r="X83" s="106"/>
      <c r="Y83" s="106"/>
      <c r="Z83" s="106"/>
      <c r="AA83" s="106"/>
      <c r="AB83" s="106"/>
      <c r="AC83" s="110"/>
      <c r="AD83" s="110"/>
      <c r="AE83" s="110"/>
    </row>
    <row r="84">
      <c r="A84" s="106"/>
      <c r="B84" s="127">
        <f t="shared" si="1"/>
        <v>81</v>
      </c>
      <c r="C84" s="409" t="s">
        <v>753</v>
      </c>
      <c r="D84" s="514"/>
      <c r="E84" s="480" t="s">
        <v>897</v>
      </c>
      <c r="F84" s="490"/>
      <c r="G84" s="490"/>
      <c r="H84" s="490"/>
      <c r="I84" s="490"/>
      <c r="J84" s="263" t="s">
        <v>173</v>
      </c>
      <c r="K84" s="263" t="s">
        <v>173</v>
      </c>
      <c r="L84" s="513"/>
      <c r="M84" s="357" t="s">
        <v>86</v>
      </c>
      <c r="N84" s="357" t="s">
        <v>86</v>
      </c>
      <c r="O84" s="357" t="s">
        <v>86</v>
      </c>
      <c r="P84" s="357" t="s">
        <v>86</v>
      </c>
      <c r="Q84" s="483" t="s">
        <v>112</v>
      </c>
      <c r="R84" s="136"/>
      <c r="S84" s="137"/>
      <c r="T84" s="106"/>
      <c r="U84" s="106"/>
      <c r="V84" s="106"/>
      <c r="W84" s="106"/>
      <c r="X84" s="106"/>
      <c r="Y84" s="106"/>
      <c r="Z84" s="106"/>
      <c r="AA84" s="106"/>
      <c r="AB84" s="106"/>
      <c r="AC84" s="110"/>
      <c r="AD84" s="110"/>
      <c r="AE84" s="110"/>
    </row>
    <row r="85">
      <c r="A85" s="106"/>
      <c r="B85" s="127">
        <f t="shared" si="1"/>
        <v>82</v>
      </c>
      <c r="C85" s="409" t="s">
        <v>753</v>
      </c>
      <c r="D85" s="515" t="s">
        <v>401</v>
      </c>
      <c r="E85" s="481" t="s">
        <v>898</v>
      </c>
      <c r="F85" s="259" t="s">
        <v>899</v>
      </c>
      <c r="G85" s="259"/>
      <c r="H85" s="259"/>
      <c r="I85" s="259"/>
      <c r="J85" s="259" t="s">
        <v>900</v>
      </c>
      <c r="K85" s="259" t="s">
        <v>320</v>
      </c>
      <c r="L85" s="513"/>
      <c r="M85" s="357" t="s">
        <v>86</v>
      </c>
      <c r="N85" s="357" t="s">
        <v>86</v>
      </c>
      <c r="O85" s="357" t="s">
        <v>86</v>
      </c>
      <c r="P85" s="357" t="s">
        <v>86</v>
      </c>
      <c r="Q85" s="483" t="s">
        <v>112</v>
      </c>
      <c r="R85" s="137"/>
      <c r="S85" s="136"/>
      <c r="T85" s="106"/>
      <c r="U85" s="106"/>
      <c r="V85" s="106"/>
      <c r="W85" s="106"/>
      <c r="X85" s="106"/>
      <c r="Y85" s="106"/>
      <c r="Z85" s="106"/>
      <c r="AA85" s="106"/>
      <c r="AB85" s="106"/>
      <c r="AC85" s="110"/>
      <c r="AD85" s="110"/>
      <c r="AE85" s="110"/>
    </row>
    <row r="86">
      <c r="A86" s="106"/>
      <c r="B86" s="127">
        <f t="shared" si="1"/>
        <v>83</v>
      </c>
      <c r="C86" s="409" t="s">
        <v>753</v>
      </c>
      <c r="D86" s="516"/>
      <c r="E86" s="517"/>
      <c r="F86" s="262" t="s">
        <v>901</v>
      </c>
      <c r="G86" s="262"/>
      <c r="H86" s="262"/>
      <c r="I86" s="262"/>
      <c r="J86" s="263" t="s">
        <v>173</v>
      </c>
      <c r="K86" s="263" t="s">
        <v>173</v>
      </c>
      <c r="L86" s="513"/>
      <c r="M86" s="357" t="s">
        <v>86</v>
      </c>
      <c r="N86" s="357" t="s">
        <v>86</v>
      </c>
      <c r="O86" s="357" t="s">
        <v>86</v>
      </c>
      <c r="P86" s="357" t="s">
        <v>86</v>
      </c>
      <c r="Q86" s="483" t="s">
        <v>112</v>
      </c>
      <c r="R86" s="137"/>
      <c r="S86" s="137"/>
      <c r="T86" s="106"/>
      <c r="U86" s="106"/>
      <c r="V86" s="106"/>
      <c r="W86" s="106"/>
      <c r="X86" s="106"/>
      <c r="Y86" s="106"/>
      <c r="Z86" s="106"/>
      <c r="AA86" s="106"/>
      <c r="AB86" s="106"/>
      <c r="AC86" s="110"/>
      <c r="AD86" s="110"/>
      <c r="AE86" s="110"/>
    </row>
    <row r="87">
      <c r="A87" s="106"/>
      <c r="B87" s="127">
        <f t="shared" si="1"/>
        <v>84</v>
      </c>
      <c r="C87" s="409" t="s">
        <v>753</v>
      </c>
      <c r="D87" s="516"/>
      <c r="E87" s="517"/>
      <c r="F87" s="262" t="s">
        <v>902</v>
      </c>
      <c r="G87" s="262"/>
      <c r="H87" s="262"/>
      <c r="I87" s="262"/>
      <c r="J87" s="263" t="s">
        <v>173</v>
      </c>
      <c r="K87" s="263" t="s">
        <v>173</v>
      </c>
      <c r="L87" s="513"/>
      <c r="M87" s="357" t="s">
        <v>86</v>
      </c>
      <c r="N87" s="357" t="s">
        <v>86</v>
      </c>
      <c r="O87" s="357" t="s">
        <v>86</v>
      </c>
      <c r="P87" s="357" t="s">
        <v>86</v>
      </c>
      <c r="Q87" s="483" t="s">
        <v>112</v>
      </c>
      <c r="R87" s="137"/>
      <c r="S87" s="137"/>
      <c r="T87" s="106"/>
      <c r="U87" s="106"/>
      <c r="V87" s="106"/>
      <c r="W87" s="106"/>
      <c r="X87" s="106"/>
      <c r="Y87" s="106"/>
      <c r="Z87" s="106"/>
      <c r="AA87" s="106"/>
      <c r="AB87" s="106"/>
      <c r="AC87" s="110"/>
      <c r="AD87" s="110"/>
      <c r="AE87" s="110"/>
    </row>
    <row r="88">
      <c r="A88" s="106"/>
      <c r="B88" s="127">
        <f t="shared" si="1"/>
        <v>85</v>
      </c>
      <c r="C88" s="409" t="s">
        <v>753</v>
      </c>
      <c r="D88" s="516"/>
      <c r="E88" s="518"/>
      <c r="F88" s="264" t="s">
        <v>903</v>
      </c>
      <c r="G88" s="264"/>
      <c r="H88" s="264"/>
      <c r="I88" s="264"/>
      <c r="J88" s="263" t="s">
        <v>173</v>
      </c>
      <c r="K88" s="263" t="s">
        <v>173</v>
      </c>
      <c r="L88" s="513"/>
      <c r="M88" s="357" t="s">
        <v>86</v>
      </c>
      <c r="N88" s="357" t="s">
        <v>86</v>
      </c>
      <c r="O88" s="357" t="s">
        <v>86</v>
      </c>
      <c r="P88" s="357" t="s">
        <v>86</v>
      </c>
      <c r="Q88" s="483" t="s">
        <v>112</v>
      </c>
      <c r="R88" s="137"/>
      <c r="S88" s="137"/>
      <c r="T88" s="106"/>
      <c r="U88" s="106"/>
      <c r="V88" s="106"/>
      <c r="W88" s="106"/>
      <c r="X88" s="106"/>
      <c r="Y88" s="106"/>
      <c r="Z88" s="106"/>
      <c r="AA88" s="106"/>
      <c r="AB88" s="106"/>
      <c r="AC88" s="110"/>
      <c r="AD88" s="110"/>
      <c r="AE88" s="110"/>
    </row>
    <row r="89">
      <c r="A89" s="106"/>
      <c r="B89" s="127">
        <f t="shared" si="1"/>
        <v>86</v>
      </c>
      <c r="C89" s="409" t="s">
        <v>753</v>
      </c>
      <c r="D89" s="516"/>
      <c r="E89" s="519" t="s">
        <v>904</v>
      </c>
      <c r="F89" s="224" t="s">
        <v>899</v>
      </c>
      <c r="G89" s="224"/>
      <c r="H89" s="224"/>
      <c r="I89" s="224"/>
      <c r="J89" s="263" t="s">
        <v>173</v>
      </c>
      <c r="K89" s="263" t="s">
        <v>173</v>
      </c>
      <c r="L89" s="513"/>
      <c r="M89" s="357" t="s">
        <v>86</v>
      </c>
      <c r="N89" s="357" t="s">
        <v>86</v>
      </c>
      <c r="O89" s="357" t="s">
        <v>86</v>
      </c>
      <c r="P89" s="357" t="s">
        <v>86</v>
      </c>
      <c r="Q89" s="483" t="s">
        <v>112</v>
      </c>
      <c r="R89" s="137"/>
      <c r="S89" s="137"/>
      <c r="T89" s="106"/>
      <c r="U89" s="106"/>
      <c r="V89" s="106"/>
      <c r="W89" s="106"/>
      <c r="X89" s="106"/>
      <c r="Y89" s="106"/>
      <c r="Z89" s="106"/>
      <c r="AA89" s="106"/>
      <c r="AB89" s="106"/>
      <c r="AC89" s="110"/>
      <c r="AD89" s="110"/>
      <c r="AE89" s="110"/>
    </row>
    <row r="90">
      <c r="A90" s="520"/>
      <c r="B90" s="127">
        <f t="shared" si="1"/>
        <v>87</v>
      </c>
      <c r="C90" s="409" t="s">
        <v>753</v>
      </c>
      <c r="D90" s="516"/>
      <c r="E90" s="517"/>
      <c r="F90" s="262" t="s">
        <v>901</v>
      </c>
      <c r="G90" s="262"/>
      <c r="H90" s="262"/>
      <c r="I90" s="262"/>
      <c r="J90" s="263" t="s">
        <v>173</v>
      </c>
      <c r="K90" s="263" t="s">
        <v>173</v>
      </c>
      <c r="L90" s="513"/>
      <c r="M90" s="357" t="s">
        <v>86</v>
      </c>
      <c r="N90" s="357" t="s">
        <v>86</v>
      </c>
      <c r="O90" s="357" t="s">
        <v>86</v>
      </c>
      <c r="P90" s="357" t="s">
        <v>86</v>
      </c>
      <c r="Q90" s="483" t="s">
        <v>112</v>
      </c>
      <c r="R90" s="137"/>
      <c r="S90" s="137"/>
      <c r="T90" s="520"/>
      <c r="U90" s="520"/>
      <c r="V90" s="520"/>
      <c r="W90" s="520"/>
      <c r="X90" s="520"/>
      <c r="Y90" s="520"/>
      <c r="Z90" s="520"/>
      <c r="AA90" s="520"/>
      <c r="AB90" s="520"/>
      <c r="AC90" s="520"/>
      <c r="AD90" s="520"/>
      <c r="AE90" s="520"/>
    </row>
    <row r="91">
      <c r="A91" s="520"/>
      <c r="B91" s="127">
        <f t="shared" si="1"/>
        <v>88</v>
      </c>
      <c r="C91" s="409" t="s">
        <v>753</v>
      </c>
      <c r="D91" s="516"/>
      <c r="E91" s="517"/>
      <c r="F91" s="262" t="s">
        <v>902</v>
      </c>
      <c r="G91" s="262"/>
      <c r="H91" s="262"/>
      <c r="I91" s="262"/>
      <c r="J91" s="263" t="s">
        <v>173</v>
      </c>
      <c r="K91" s="263" t="s">
        <v>173</v>
      </c>
      <c r="L91" s="513"/>
      <c r="M91" s="357" t="s">
        <v>86</v>
      </c>
      <c r="N91" s="357" t="s">
        <v>86</v>
      </c>
      <c r="O91" s="357" t="s">
        <v>86</v>
      </c>
      <c r="P91" s="357" t="s">
        <v>86</v>
      </c>
      <c r="Q91" s="483" t="s">
        <v>112</v>
      </c>
      <c r="R91" s="137"/>
      <c r="S91" s="137"/>
      <c r="T91" s="520"/>
      <c r="U91" s="520"/>
      <c r="V91" s="520"/>
      <c r="W91" s="520"/>
      <c r="X91" s="520"/>
      <c r="Y91" s="520"/>
      <c r="Z91" s="520"/>
      <c r="AA91" s="520"/>
      <c r="AB91" s="520"/>
      <c r="AC91" s="520"/>
      <c r="AD91" s="520"/>
      <c r="AE91" s="520"/>
    </row>
    <row r="92">
      <c r="A92" s="520"/>
      <c r="B92" s="127">
        <f t="shared" si="1"/>
        <v>89</v>
      </c>
      <c r="C92" s="409" t="s">
        <v>753</v>
      </c>
      <c r="D92" s="521"/>
      <c r="E92" s="518"/>
      <c r="F92" s="264" t="s">
        <v>903</v>
      </c>
      <c r="G92" s="264"/>
      <c r="H92" s="264"/>
      <c r="I92" s="264"/>
      <c r="J92" s="263" t="s">
        <v>173</v>
      </c>
      <c r="K92" s="263" t="s">
        <v>173</v>
      </c>
      <c r="L92" s="513"/>
      <c r="M92" s="357" t="s">
        <v>86</v>
      </c>
      <c r="N92" s="357" t="s">
        <v>86</v>
      </c>
      <c r="O92" s="357" t="s">
        <v>86</v>
      </c>
      <c r="P92" s="357" t="s">
        <v>86</v>
      </c>
      <c r="Q92" s="483" t="s">
        <v>112</v>
      </c>
      <c r="R92" s="137"/>
      <c r="S92" s="137"/>
      <c r="T92" s="520"/>
      <c r="U92" s="520"/>
      <c r="V92" s="520"/>
      <c r="W92" s="520"/>
      <c r="X92" s="520"/>
      <c r="Y92" s="520"/>
      <c r="Z92" s="520"/>
      <c r="AA92" s="520"/>
      <c r="AB92" s="520"/>
      <c r="AC92" s="520"/>
      <c r="AD92" s="520"/>
      <c r="AE92" s="520"/>
    </row>
    <row r="93">
      <c r="A93" s="520"/>
      <c r="B93" s="127">
        <f t="shared" si="1"/>
        <v>90</v>
      </c>
      <c r="C93" s="409" t="s">
        <v>753</v>
      </c>
      <c r="D93" s="522" t="s">
        <v>400</v>
      </c>
      <c r="E93" s="358" t="s">
        <v>905</v>
      </c>
      <c r="F93" s="267"/>
      <c r="G93" s="267"/>
      <c r="H93" s="267"/>
      <c r="I93" s="267"/>
      <c r="J93" s="263" t="s">
        <v>173</v>
      </c>
      <c r="K93" s="263" t="s">
        <v>173</v>
      </c>
      <c r="L93" s="513"/>
      <c r="M93" s="357" t="s">
        <v>86</v>
      </c>
      <c r="N93" s="357" t="s">
        <v>86</v>
      </c>
      <c r="O93" s="357" t="s">
        <v>86</v>
      </c>
      <c r="P93" s="357" t="s">
        <v>86</v>
      </c>
      <c r="Q93" s="483" t="s">
        <v>112</v>
      </c>
      <c r="R93" s="137"/>
      <c r="S93" s="137"/>
      <c r="T93" s="520"/>
      <c r="U93" s="520"/>
      <c r="V93" s="520"/>
      <c r="W93" s="520"/>
      <c r="X93" s="520"/>
      <c r="Y93" s="520"/>
      <c r="Z93" s="520"/>
      <c r="AA93" s="520"/>
      <c r="AB93" s="520"/>
      <c r="AC93" s="520"/>
      <c r="AD93" s="520"/>
      <c r="AE93" s="520"/>
    </row>
    <row r="94">
      <c r="A94" s="520"/>
      <c r="B94" s="127">
        <f t="shared" si="1"/>
        <v>91</v>
      </c>
      <c r="C94" s="409" t="s">
        <v>753</v>
      </c>
      <c r="D94" s="515" t="s">
        <v>402</v>
      </c>
      <c r="E94" s="297" t="s">
        <v>862</v>
      </c>
      <c r="F94" s="269" t="s">
        <v>906</v>
      </c>
      <c r="G94" s="327"/>
      <c r="H94" s="278"/>
      <c r="I94" s="278"/>
      <c r="J94" s="259" t="s">
        <v>907</v>
      </c>
      <c r="K94" s="263" t="s">
        <v>908</v>
      </c>
      <c r="L94" s="490"/>
      <c r="M94" s="357" t="s">
        <v>86</v>
      </c>
      <c r="N94" s="357" t="s">
        <v>86</v>
      </c>
      <c r="O94" s="357" t="s">
        <v>86</v>
      </c>
      <c r="P94" s="357" t="s">
        <v>86</v>
      </c>
      <c r="Q94" s="483" t="s">
        <v>112</v>
      </c>
      <c r="R94" s="137"/>
      <c r="S94" s="137"/>
      <c r="T94" s="520"/>
      <c r="U94" s="520"/>
      <c r="V94" s="520"/>
      <c r="W94" s="520"/>
      <c r="X94" s="520"/>
      <c r="Y94" s="520"/>
      <c r="Z94" s="520"/>
      <c r="AA94" s="520"/>
      <c r="AB94" s="520"/>
      <c r="AC94" s="520"/>
      <c r="AD94" s="520"/>
      <c r="AE94" s="520"/>
    </row>
    <row r="95">
      <c r="A95" s="520"/>
      <c r="B95" s="127">
        <f t="shared" si="1"/>
        <v>92</v>
      </c>
      <c r="C95" s="409" t="s">
        <v>753</v>
      </c>
      <c r="D95" s="523"/>
      <c r="E95" s="524"/>
      <c r="F95" s="271" t="s">
        <v>909</v>
      </c>
      <c r="G95" s="272" t="s">
        <v>218</v>
      </c>
      <c r="H95" s="224" t="s">
        <v>910</v>
      </c>
      <c r="I95" s="224" t="s">
        <v>910</v>
      </c>
      <c r="J95" s="259" t="s">
        <v>911</v>
      </c>
      <c r="K95" s="259" t="s">
        <v>320</v>
      </c>
      <c r="L95" s="490" t="s">
        <v>1844</v>
      </c>
      <c r="M95" s="357" t="s">
        <v>86</v>
      </c>
      <c r="N95" s="357" t="s">
        <v>86</v>
      </c>
      <c r="O95" s="357" t="s">
        <v>86</v>
      </c>
      <c r="P95" s="357" t="s">
        <v>86</v>
      </c>
      <c r="Q95" s="483" t="s">
        <v>112</v>
      </c>
      <c r="R95" s="137"/>
      <c r="S95" s="137"/>
      <c r="T95" s="520"/>
      <c r="U95" s="520"/>
      <c r="V95" s="520"/>
      <c r="W95" s="520"/>
      <c r="X95" s="520"/>
      <c r="Y95" s="520"/>
      <c r="Z95" s="520"/>
      <c r="AA95" s="520"/>
      <c r="AB95" s="520"/>
      <c r="AC95" s="520"/>
      <c r="AD95" s="520"/>
      <c r="AE95" s="520"/>
    </row>
    <row r="96">
      <c r="A96" s="520"/>
      <c r="B96" s="127">
        <f t="shared" si="1"/>
        <v>93</v>
      </c>
      <c r="C96" s="409" t="s">
        <v>753</v>
      </c>
      <c r="D96" s="523"/>
      <c r="E96" s="360"/>
      <c r="F96" s="360"/>
      <c r="G96" s="361"/>
      <c r="H96" s="267" t="s">
        <v>912</v>
      </c>
      <c r="I96" s="267" t="s">
        <v>912</v>
      </c>
      <c r="J96" s="263" t="s">
        <v>173</v>
      </c>
      <c r="K96" s="263" t="s">
        <v>173</v>
      </c>
      <c r="L96" s="490" t="s">
        <v>1844</v>
      </c>
      <c r="M96" s="357" t="s">
        <v>86</v>
      </c>
      <c r="N96" s="357" t="s">
        <v>86</v>
      </c>
      <c r="O96" s="357" t="s">
        <v>86</v>
      </c>
      <c r="P96" s="357" t="s">
        <v>86</v>
      </c>
      <c r="Q96" s="483" t="s">
        <v>112</v>
      </c>
      <c r="R96" s="137"/>
      <c r="S96" s="137"/>
      <c r="T96" s="520"/>
      <c r="U96" s="520"/>
      <c r="V96" s="520"/>
      <c r="W96" s="520"/>
      <c r="X96" s="520"/>
      <c r="Y96" s="520"/>
      <c r="Z96" s="520"/>
      <c r="AA96" s="520"/>
      <c r="AB96" s="520"/>
      <c r="AC96" s="520"/>
      <c r="AD96" s="520"/>
      <c r="AE96" s="520"/>
    </row>
    <row r="97">
      <c r="A97" s="520"/>
      <c r="B97" s="127">
        <f t="shared" si="1"/>
        <v>94</v>
      </c>
      <c r="C97" s="409" t="s">
        <v>753</v>
      </c>
      <c r="D97" s="523"/>
      <c r="E97" s="360"/>
      <c r="F97" s="360"/>
      <c r="G97" s="362" t="s">
        <v>198</v>
      </c>
      <c r="H97" s="224" t="s">
        <v>910</v>
      </c>
      <c r="I97" s="224" t="s">
        <v>910</v>
      </c>
      <c r="J97" s="259" t="s">
        <v>913</v>
      </c>
      <c r="K97" s="263" t="s">
        <v>173</v>
      </c>
      <c r="L97" s="513"/>
      <c r="M97" s="357" t="s">
        <v>86</v>
      </c>
      <c r="N97" s="357" t="s">
        <v>86</v>
      </c>
      <c r="O97" s="357" t="s">
        <v>86</v>
      </c>
      <c r="P97" s="357" t="s">
        <v>86</v>
      </c>
      <c r="Q97" s="483" t="s">
        <v>112</v>
      </c>
      <c r="R97" s="137"/>
      <c r="S97" s="137"/>
      <c r="T97" s="520"/>
      <c r="U97" s="520"/>
      <c r="V97" s="520"/>
      <c r="W97" s="520"/>
      <c r="X97" s="520"/>
      <c r="Y97" s="520"/>
      <c r="Z97" s="520"/>
      <c r="AA97" s="520"/>
      <c r="AB97" s="520"/>
      <c r="AC97" s="520"/>
      <c r="AD97" s="520"/>
      <c r="AE97" s="520"/>
    </row>
    <row r="98">
      <c r="A98" s="520"/>
      <c r="B98" s="127">
        <f t="shared" si="1"/>
        <v>95</v>
      </c>
      <c r="C98" s="409" t="s">
        <v>753</v>
      </c>
      <c r="D98" s="523"/>
      <c r="E98" s="363"/>
      <c r="F98" s="363"/>
      <c r="G98" s="274"/>
      <c r="H98" s="267" t="s">
        <v>912</v>
      </c>
      <c r="I98" s="267" t="s">
        <v>912</v>
      </c>
      <c r="J98" s="263" t="s">
        <v>173</v>
      </c>
      <c r="K98" s="263" t="s">
        <v>173</v>
      </c>
      <c r="L98" s="513"/>
      <c r="M98" s="357" t="s">
        <v>86</v>
      </c>
      <c r="N98" s="357" t="s">
        <v>86</v>
      </c>
      <c r="O98" s="357" t="s">
        <v>86</v>
      </c>
      <c r="P98" s="357" t="s">
        <v>86</v>
      </c>
      <c r="Q98" s="483" t="s">
        <v>112</v>
      </c>
      <c r="R98" s="137"/>
      <c r="S98" s="137"/>
      <c r="T98" s="520"/>
      <c r="U98" s="520"/>
      <c r="V98" s="520"/>
      <c r="W98" s="520"/>
      <c r="X98" s="520"/>
      <c r="Y98" s="520"/>
      <c r="Z98" s="520"/>
      <c r="AA98" s="520"/>
      <c r="AB98" s="520"/>
      <c r="AC98" s="520"/>
      <c r="AD98" s="520"/>
      <c r="AE98" s="520"/>
    </row>
    <row r="99">
      <c r="A99" s="520"/>
      <c r="B99" s="127">
        <f t="shared" si="1"/>
        <v>96</v>
      </c>
      <c r="C99" s="409" t="s">
        <v>753</v>
      </c>
      <c r="D99" s="486"/>
      <c r="E99" s="273" t="s">
        <v>914</v>
      </c>
      <c r="F99" s="274" t="s">
        <v>915</v>
      </c>
      <c r="G99" s="525"/>
      <c r="H99" s="224"/>
      <c r="I99" s="224"/>
      <c r="J99" s="259" t="s">
        <v>916</v>
      </c>
      <c r="K99" s="263" t="s">
        <v>908</v>
      </c>
      <c r="L99" s="513"/>
      <c r="M99" s="357" t="s">
        <v>86</v>
      </c>
      <c r="N99" s="357" t="s">
        <v>86</v>
      </c>
      <c r="O99" s="357" t="s">
        <v>86</v>
      </c>
      <c r="P99" s="357" t="s">
        <v>86</v>
      </c>
      <c r="Q99" s="483" t="s">
        <v>112</v>
      </c>
      <c r="R99" s="137"/>
      <c r="S99" s="137"/>
      <c r="T99" s="520"/>
      <c r="U99" s="520"/>
      <c r="V99" s="520"/>
      <c r="W99" s="520"/>
      <c r="X99" s="520"/>
      <c r="Y99" s="520"/>
      <c r="Z99" s="520"/>
      <c r="AA99" s="520"/>
      <c r="AB99" s="520"/>
      <c r="AC99" s="520"/>
      <c r="AD99" s="520"/>
      <c r="AE99" s="520"/>
    </row>
    <row r="100">
      <c r="A100" s="520"/>
      <c r="B100" s="127">
        <f t="shared" si="1"/>
        <v>97</v>
      </c>
      <c r="C100" s="409" t="s">
        <v>753</v>
      </c>
      <c r="D100" s="486"/>
      <c r="E100" s="273"/>
      <c r="F100" s="269" t="s">
        <v>917</v>
      </c>
      <c r="G100" s="276" t="s">
        <v>918</v>
      </c>
      <c r="H100" s="224"/>
      <c r="I100" s="224"/>
      <c r="J100" s="259" t="s">
        <v>919</v>
      </c>
      <c r="K100" s="259" t="s">
        <v>320</v>
      </c>
      <c r="L100" s="513"/>
      <c r="M100" s="357" t="s">
        <v>86</v>
      </c>
      <c r="N100" s="357" t="s">
        <v>86</v>
      </c>
      <c r="O100" s="357" t="s">
        <v>86</v>
      </c>
      <c r="P100" s="357" t="s">
        <v>86</v>
      </c>
      <c r="Q100" s="483" t="s">
        <v>112</v>
      </c>
      <c r="R100" s="137"/>
      <c r="S100" s="137"/>
      <c r="T100" s="520"/>
      <c r="U100" s="520"/>
      <c r="V100" s="520"/>
      <c r="W100" s="520"/>
      <c r="X100" s="520"/>
      <c r="Y100" s="520"/>
      <c r="Z100" s="520"/>
      <c r="AA100" s="520"/>
      <c r="AB100" s="520"/>
      <c r="AC100" s="520"/>
      <c r="AD100" s="520"/>
      <c r="AE100" s="520"/>
    </row>
    <row r="101">
      <c r="A101" s="520"/>
      <c r="B101" s="127">
        <f t="shared" si="1"/>
        <v>98</v>
      </c>
      <c r="C101" s="409" t="s">
        <v>753</v>
      </c>
      <c r="D101" s="486"/>
      <c r="E101" s="491"/>
      <c r="F101" s="475"/>
      <c r="G101" s="276" t="s">
        <v>920</v>
      </c>
      <c r="H101" s="224"/>
      <c r="I101" s="224"/>
      <c r="J101" s="259" t="s">
        <v>921</v>
      </c>
      <c r="K101" s="263" t="s">
        <v>173</v>
      </c>
      <c r="L101" s="513"/>
      <c r="M101" s="357" t="s">
        <v>86</v>
      </c>
      <c r="N101" s="357" t="s">
        <v>86</v>
      </c>
      <c r="O101" s="357" t="s">
        <v>86</v>
      </c>
      <c r="P101" s="357" t="s">
        <v>86</v>
      </c>
      <c r="Q101" s="483" t="s">
        <v>112</v>
      </c>
      <c r="R101" s="137"/>
      <c r="S101" s="137"/>
      <c r="T101" s="520"/>
      <c r="U101" s="520"/>
      <c r="V101" s="520"/>
      <c r="W101" s="520"/>
      <c r="X101" s="520"/>
      <c r="Y101" s="520"/>
      <c r="Z101" s="520"/>
      <c r="AA101" s="520"/>
      <c r="AB101" s="520"/>
      <c r="AC101" s="520"/>
      <c r="AD101" s="520"/>
      <c r="AE101" s="520"/>
    </row>
    <row r="102">
      <c r="A102" s="520"/>
      <c r="B102" s="127">
        <f t="shared" si="1"/>
        <v>99</v>
      </c>
      <c r="C102" s="409" t="s">
        <v>753</v>
      </c>
      <c r="D102" s="486"/>
      <c r="E102" s="264" t="s">
        <v>922</v>
      </c>
      <c r="F102" s="276" t="s">
        <v>915</v>
      </c>
      <c r="G102" s="278"/>
      <c r="H102" s="224"/>
      <c r="I102" s="224"/>
      <c r="J102" s="259" t="s">
        <v>923</v>
      </c>
      <c r="K102" s="263" t="s">
        <v>908</v>
      </c>
      <c r="L102" s="513"/>
      <c r="M102" s="357" t="s">
        <v>86</v>
      </c>
      <c r="N102" s="357" t="s">
        <v>86</v>
      </c>
      <c r="O102" s="357" t="s">
        <v>86</v>
      </c>
      <c r="P102" s="357" t="s">
        <v>86</v>
      </c>
      <c r="Q102" s="483" t="s">
        <v>112</v>
      </c>
      <c r="R102" s="137"/>
      <c r="S102" s="137"/>
      <c r="T102" s="520"/>
      <c r="U102" s="520"/>
      <c r="V102" s="520"/>
      <c r="W102" s="520"/>
      <c r="X102" s="520"/>
      <c r="Y102" s="520"/>
      <c r="Z102" s="520"/>
      <c r="AA102" s="520"/>
      <c r="AB102" s="520"/>
      <c r="AC102" s="520"/>
      <c r="AD102" s="520"/>
      <c r="AE102" s="520"/>
    </row>
    <row r="103">
      <c r="A103" s="520"/>
      <c r="B103" s="127">
        <f t="shared" si="1"/>
        <v>100</v>
      </c>
      <c r="C103" s="409" t="s">
        <v>753</v>
      </c>
      <c r="D103" s="486"/>
      <c r="E103" s="273"/>
      <c r="F103" s="269" t="s">
        <v>917</v>
      </c>
      <c r="G103" s="276" t="s">
        <v>918</v>
      </c>
      <c r="H103" s="224"/>
      <c r="I103" s="224"/>
      <c r="J103" s="259" t="s">
        <v>924</v>
      </c>
      <c r="K103" s="259" t="s">
        <v>320</v>
      </c>
      <c r="L103" s="513"/>
      <c r="M103" s="357" t="s">
        <v>86</v>
      </c>
      <c r="N103" s="357" t="s">
        <v>86</v>
      </c>
      <c r="O103" s="357" t="s">
        <v>86</v>
      </c>
      <c r="P103" s="357" t="s">
        <v>86</v>
      </c>
      <c r="Q103" s="483" t="s">
        <v>112</v>
      </c>
      <c r="R103" s="137"/>
      <c r="S103" s="137"/>
      <c r="T103" s="520"/>
      <c r="U103" s="520"/>
      <c r="V103" s="520"/>
      <c r="W103" s="520"/>
      <c r="X103" s="520"/>
      <c r="Y103" s="520"/>
      <c r="Z103" s="520"/>
      <c r="AA103" s="520"/>
      <c r="AB103" s="520"/>
      <c r="AC103" s="520"/>
      <c r="AD103" s="520"/>
      <c r="AE103" s="520"/>
    </row>
    <row r="104">
      <c r="A104" s="520"/>
      <c r="B104" s="127">
        <f t="shared" si="1"/>
        <v>101</v>
      </c>
      <c r="C104" s="409" t="s">
        <v>753</v>
      </c>
      <c r="D104" s="486"/>
      <c r="E104" s="491"/>
      <c r="F104" s="475"/>
      <c r="G104" s="276" t="s">
        <v>920</v>
      </c>
      <c r="H104" s="224"/>
      <c r="I104" s="224"/>
      <c r="J104" s="259" t="s">
        <v>925</v>
      </c>
      <c r="K104" s="263" t="s">
        <v>173</v>
      </c>
      <c r="L104" s="513"/>
      <c r="M104" s="357" t="s">
        <v>86</v>
      </c>
      <c r="N104" s="357" t="s">
        <v>86</v>
      </c>
      <c r="O104" s="357" t="s">
        <v>86</v>
      </c>
      <c r="P104" s="357" t="s">
        <v>86</v>
      </c>
      <c r="Q104" s="483" t="s">
        <v>112</v>
      </c>
      <c r="R104" s="137"/>
      <c r="S104" s="137"/>
      <c r="T104" s="520"/>
      <c r="U104" s="520"/>
      <c r="V104" s="520"/>
      <c r="W104" s="520"/>
      <c r="X104" s="520"/>
      <c r="Y104" s="520"/>
      <c r="Z104" s="520"/>
      <c r="AA104" s="520"/>
      <c r="AB104" s="520"/>
      <c r="AC104" s="520"/>
      <c r="AD104" s="520"/>
      <c r="AE104" s="520"/>
    </row>
    <row r="105">
      <c r="A105" s="520"/>
      <c r="B105" s="127">
        <f t="shared" si="1"/>
        <v>102</v>
      </c>
      <c r="C105" s="409" t="s">
        <v>753</v>
      </c>
      <c r="D105" s="486"/>
      <c r="E105" s="264" t="s">
        <v>873</v>
      </c>
      <c r="F105" s="276" t="s">
        <v>915</v>
      </c>
      <c r="G105" s="278"/>
      <c r="H105" s="224"/>
      <c r="I105" s="224"/>
      <c r="J105" s="259" t="s">
        <v>926</v>
      </c>
      <c r="K105" s="263" t="s">
        <v>927</v>
      </c>
      <c r="L105" s="513"/>
      <c r="M105" s="357" t="s">
        <v>86</v>
      </c>
      <c r="N105" s="357" t="s">
        <v>86</v>
      </c>
      <c r="O105" s="357" t="s">
        <v>86</v>
      </c>
      <c r="P105" s="357" t="s">
        <v>86</v>
      </c>
      <c r="Q105" s="483" t="s">
        <v>112</v>
      </c>
      <c r="R105" s="137"/>
      <c r="S105" s="137"/>
      <c r="T105" s="520"/>
      <c r="U105" s="520"/>
      <c r="V105" s="520"/>
      <c r="W105" s="520"/>
      <c r="X105" s="520"/>
      <c r="Y105" s="520"/>
      <c r="Z105" s="520"/>
      <c r="AA105" s="520"/>
      <c r="AB105" s="520"/>
      <c r="AC105" s="520"/>
      <c r="AD105" s="520"/>
      <c r="AE105" s="520"/>
    </row>
    <row r="106">
      <c r="A106" s="520"/>
      <c r="B106" s="127">
        <f t="shared" si="1"/>
        <v>103</v>
      </c>
      <c r="C106" s="409" t="s">
        <v>753</v>
      </c>
      <c r="D106" s="486"/>
      <c r="E106" s="273"/>
      <c r="F106" s="269" t="s">
        <v>917</v>
      </c>
      <c r="G106" s="276" t="s">
        <v>918</v>
      </c>
      <c r="H106" s="224"/>
      <c r="I106" s="224"/>
      <c r="J106" s="259" t="s">
        <v>928</v>
      </c>
      <c r="K106" s="259" t="s">
        <v>929</v>
      </c>
      <c r="L106" s="513"/>
      <c r="M106" s="357" t="s">
        <v>86</v>
      </c>
      <c r="N106" s="357" t="s">
        <v>86</v>
      </c>
      <c r="O106" s="357" t="s">
        <v>86</v>
      </c>
      <c r="P106" s="357" t="s">
        <v>86</v>
      </c>
      <c r="Q106" s="483" t="s">
        <v>112</v>
      </c>
      <c r="R106" s="137"/>
      <c r="S106" s="137"/>
      <c r="T106" s="520"/>
      <c r="U106" s="520"/>
      <c r="V106" s="520"/>
      <c r="W106" s="520"/>
      <c r="X106" s="520"/>
      <c r="Y106" s="520"/>
      <c r="Z106" s="520"/>
      <c r="AA106" s="520"/>
      <c r="AB106" s="520"/>
      <c r="AC106" s="520"/>
      <c r="AD106" s="520"/>
      <c r="AE106" s="520"/>
    </row>
    <row r="107">
      <c r="A107" s="520"/>
      <c r="B107" s="127">
        <f t="shared" si="1"/>
        <v>104</v>
      </c>
      <c r="C107" s="409" t="s">
        <v>753</v>
      </c>
      <c r="D107" s="486"/>
      <c r="E107" s="491"/>
      <c r="F107" s="475"/>
      <c r="G107" s="276" t="s">
        <v>920</v>
      </c>
      <c r="H107" s="224"/>
      <c r="I107" s="224"/>
      <c r="J107" s="259" t="s">
        <v>930</v>
      </c>
      <c r="K107" s="263" t="s">
        <v>173</v>
      </c>
      <c r="L107" s="513"/>
      <c r="M107" s="357" t="s">
        <v>86</v>
      </c>
      <c r="N107" s="357" t="s">
        <v>86</v>
      </c>
      <c r="O107" s="357" t="s">
        <v>86</v>
      </c>
      <c r="P107" s="357" t="s">
        <v>86</v>
      </c>
      <c r="Q107" s="483" t="s">
        <v>112</v>
      </c>
      <c r="R107" s="137"/>
      <c r="S107" s="137"/>
      <c r="T107" s="520"/>
      <c r="U107" s="520"/>
      <c r="V107" s="520"/>
      <c r="W107" s="520"/>
      <c r="X107" s="520"/>
      <c r="Y107" s="520"/>
      <c r="Z107" s="520"/>
      <c r="AA107" s="520"/>
      <c r="AB107" s="520"/>
      <c r="AC107" s="520"/>
      <c r="AD107" s="520"/>
      <c r="AE107" s="520"/>
    </row>
    <row r="108">
      <c r="A108" s="520"/>
      <c r="B108" s="127">
        <f t="shared" si="1"/>
        <v>105</v>
      </c>
      <c r="C108" s="409" t="s">
        <v>753</v>
      </c>
      <c r="D108" s="486"/>
      <c r="E108" s="264" t="s">
        <v>875</v>
      </c>
      <c r="F108" s="276" t="s">
        <v>915</v>
      </c>
      <c r="G108" s="278"/>
      <c r="H108" s="224"/>
      <c r="I108" s="224"/>
      <c r="J108" s="259" t="s">
        <v>931</v>
      </c>
      <c r="K108" s="263" t="s">
        <v>908</v>
      </c>
      <c r="L108" s="513"/>
      <c r="M108" s="357" t="s">
        <v>86</v>
      </c>
      <c r="N108" s="357" t="s">
        <v>86</v>
      </c>
      <c r="O108" s="357" t="s">
        <v>86</v>
      </c>
      <c r="P108" s="357" t="s">
        <v>86</v>
      </c>
      <c r="Q108" s="483" t="s">
        <v>112</v>
      </c>
      <c r="R108" s="137"/>
      <c r="S108" s="137"/>
      <c r="T108" s="520"/>
      <c r="U108" s="520"/>
      <c r="V108" s="520"/>
      <c r="W108" s="520"/>
      <c r="X108" s="520"/>
      <c r="Y108" s="520"/>
      <c r="Z108" s="520"/>
      <c r="AA108" s="520"/>
      <c r="AB108" s="520"/>
      <c r="AC108" s="520"/>
      <c r="AD108" s="520"/>
      <c r="AE108" s="520"/>
    </row>
    <row r="109">
      <c r="A109" s="520"/>
      <c r="B109" s="127">
        <f t="shared" si="1"/>
        <v>106</v>
      </c>
      <c r="C109" s="409" t="s">
        <v>753</v>
      </c>
      <c r="D109" s="486"/>
      <c r="E109" s="273"/>
      <c r="F109" s="269" t="s">
        <v>917</v>
      </c>
      <c r="G109" s="276" t="s">
        <v>918</v>
      </c>
      <c r="H109" s="224"/>
      <c r="I109" s="224"/>
      <c r="J109" s="259" t="s">
        <v>932</v>
      </c>
      <c r="K109" s="259" t="s">
        <v>320</v>
      </c>
      <c r="L109" s="513"/>
      <c r="M109" s="357" t="s">
        <v>86</v>
      </c>
      <c r="N109" s="357" t="s">
        <v>86</v>
      </c>
      <c r="O109" s="357" t="s">
        <v>86</v>
      </c>
      <c r="P109" s="357" t="s">
        <v>86</v>
      </c>
      <c r="Q109" s="483" t="s">
        <v>112</v>
      </c>
      <c r="R109" s="137"/>
      <c r="S109" s="137"/>
      <c r="T109" s="520"/>
      <c r="U109" s="520"/>
      <c r="V109" s="520"/>
      <c r="W109" s="520"/>
      <c r="X109" s="520"/>
      <c r="Y109" s="520"/>
      <c r="Z109" s="520"/>
      <c r="AA109" s="520"/>
      <c r="AB109" s="520"/>
      <c r="AC109" s="520"/>
      <c r="AD109" s="520"/>
      <c r="AE109" s="520"/>
    </row>
    <row r="110">
      <c r="A110" s="520"/>
      <c r="B110" s="127">
        <f t="shared" si="1"/>
        <v>107</v>
      </c>
      <c r="C110" s="409" t="s">
        <v>753</v>
      </c>
      <c r="D110" s="486"/>
      <c r="E110" s="491"/>
      <c r="F110" s="475"/>
      <c r="G110" s="276" t="s">
        <v>920</v>
      </c>
      <c r="H110" s="224"/>
      <c r="I110" s="224"/>
      <c r="J110" s="259" t="s">
        <v>933</v>
      </c>
      <c r="K110" s="263" t="s">
        <v>173</v>
      </c>
      <c r="L110" s="513"/>
      <c r="M110" s="357" t="s">
        <v>86</v>
      </c>
      <c r="N110" s="357" t="s">
        <v>86</v>
      </c>
      <c r="O110" s="357" t="s">
        <v>86</v>
      </c>
      <c r="P110" s="357" t="s">
        <v>86</v>
      </c>
      <c r="Q110" s="483" t="s">
        <v>112</v>
      </c>
      <c r="R110" s="137"/>
      <c r="S110" s="137"/>
      <c r="T110" s="520"/>
      <c r="U110" s="520"/>
      <c r="V110" s="520"/>
      <c r="W110" s="520"/>
      <c r="X110" s="520"/>
      <c r="Y110" s="520"/>
      <c r="Z110" s="520"/>
      <c r="AA110" s="520"/>
      <c r="AB110" s="520"/>
      <c r="AC110" s="520"/>
      <c r="AD110" s="520"/>
      <c r="AE110" s="520"/>
    </row>
    <row r="111">
      <c r="A111" s="520"/>
      <c r="B111" s="127">
        <f t="shared" si="1"/>
        <v>108</v>
      </c>
      <c r="C111" s="409" t="s">
        <v>753</v>
      </c>
      <c r="D111" s="486"/>
      <c r="E111" s="264" t="s">
        <v>934</v>
      </c>
      <c r="F111" s="272" t="s">
        <v>935</v>
      </c>
      <c r="G111" s="278" t="s">
        <v>936</v>
      </c>
      <c r="H111" s="224"/>
      <c r="I111" s="224"/>
      <c r="J111" s="259" t="s">
        <v>937</v>
      </c>
      <c r="K111" s="259" t="s">
        <v>320</v>
      </c>
      <c r="L111" s="513"/>
      <c r="M111" s="357" t="s">
        <v>86</v>
      </c>
      <c r="N111" s="357" t="s">
        <v>86</v>
      </c>
      <c r="O111" s="357" t="s">
        <v>86</v>
      </c>
      <c r="P111" s="357" t="s">
        <v>86</v>
      </c>
      <c r="Q111" s="483" t="s">
        <v>112</v>
      </c>
      <c r="R111" s="137"/>
      <c r="S111" s="137"/>
      <c r="T111" s="520"/>
      <c r="U111" s="520"/>
      <c r="V111" s="520"/>
      <c r="W111" s="520"/>
      <c r="X111" s="520"/>
      <c r="Y111" s="520"/>
      <c r="Z111" s="520"/>
      <c r="AA111" s="520"/>
      <c r="AB111" s="520"/>
      <c r="AC111" s="520"/>
      <c r="AD111" s="520"/>
      <c r="AE111" s="520"/>
    </row>
    <row r="112">
      <c r="A112" s="520"/>
      <c r="B112" s="127">
        <f t="shared" si="1"/>
        <v>109</v>
      </c>
      <c r="C112" s="409" t="s">
        <v>753</v>
      </c>
      <c r="D112" s="486"/>
      <c r="E112" s="273"/>
      <c r="F112" s="525"/>
      <c r="G112" s="278" t="s">
        <v>938</v>
      </c>
      <c r="H112" s="224"/>
      <c r="I112" s="224"/>
      <c r="J112" s="263" t="s">
        <v>173</v>
      </c>
      <c r="K112" s="263" t="s">
        <v>173</v>
      </c>
      <c r="L112" s="513"/>
      <c r="M112" s="357" t="s">
        <v>86</v>
      </c>
      <c r="N112" s="357" t="s">
        <v>86</v>
      </c>
      <c r="O112" s="357" t="s">
        <v>86</v>
      </c>
      <c r="P112" s="357" t="s">
        <v>86</v>
      </c>
      <c r="Q112" s="483" t="s">
        <v>112</v>
      </c>
      <c r="R112" s="137"/>
      <c r="S112" s="137"/>
      <c r="T112" s="520"/>
      <c r="U112" s="520"/>
      <c r="V112" s="520"/>
      <c r="W112" s="520"/>
      <c r="X112" s="520"/>
      <c r="Y112" s="520"/>
      <c r="Z112" s="520"/>
      <c r="AA112" s="520"/>
      <c r="AB112" s="520"/>
      <c r="AC112" s="520"/>
      <c r="AD112" s="520"/>
      <c r="AE112" s="520"/>
    </row>
    <row r="113">
      <c r="A113" s="520"/>
      <c r="B113" s="127">
        <f t="shared" si="1"/>
        <v>110</v>
      </c>
      <c r="C113" s="409" t="s">
        <v>753</v>
      </c>
      <c r="D113" s="486"/>
      <c r="E113" s="273"/>
      <c r="F113" s="272" t="s">
        <v>939</v>
      </c>
      <c r="G113" s="278" t="s">
        <v>938</v>
      </c>
      <c r="H113" s="224"/>
      <c r="I113" s="224"/>
      <c r="J113" s="263" t="s">
        <v>173</v>
      </c>
      <c r="K113" s="259" t="s">
        <v>940</v>
      </c>
      <c r="L113" s="513"/>
      <c r="M113" s="357" t="s">
        <v>86</v>
      </c>
      <c r="N113" s="357" t="s">
        <v>86</v>
      </c>
      <c r="O113" s="357" t="s">
        <v>86</v>
      </c>
      <c r="P113" s="357" t="s">
        <v>86</v>
      </c>
      <c r="Q113" s="483" t="s">
        <v>112</v>
      </c>
      <c r="R113" s="137"/>
      <c r="S113" s="137"/>
      <c r="T113" s="520"/>
      <c r="U113" s="520"/>
      <c r="V113" s="520"/>
      <c r="W113" s="520"/>
      <c r="X113" s="520"/>
      <c r="Y113" s="520"/>
      <c r="Z113" s="520"/>
      <c r="AA113" s="520"/>
      <c r="AB113" s="520"/>
      <c r="AC113" s="520"/>
      <c r="AD113" s="520"/>
      <c r="AE113" s="520"/>
    </row>
    <row r="114">
      <c r="A114" s="520"/>
      <c r="B114" s="127">
        <f t="shared" si="1"/>
        <v>111</v>
      </c>
      <c r="C114" s="409" t="s">
        <v>753</v>
      </c>
      <c r="D114" s="486"/>
      <c r="E114" s="273"/>
      <c r="F114" s="526"/>
      <c r="G114" s="278" t="s">
        <v>936</v>
      </c>
      <c r="H114" s="224"/>
      <c r="I114" s="224"/>
      <c r="J114" s="263" t="s">
        <v>173</v>
      </c>
      <c r="K114" s="263" t="s">
        <v>173</v>
      </c>
      <c r="L114" s="513"/>
      <c r="M114" s="357" t="s">
        <v>86</v>
      </c>
      <c r="N114" s="357" t="s">
        <v>86</v>
      </c>
      <c r="O114" s="357" t="s">
        <v>86</v>
      </c>
      <c r="P114" s="357" t="s">
        <v>86</v>
      </c>
      <c r="Q114" s="483" t="s">
        <v>112</v>
      </c>
      <c r="R114" s="137"/>
      <c r="S114" s="137"/>
      <c r="T114" s="520"/>
      <c r="U114" s="520"/>
      <c r="V114" s="520"/>
      <c r="W114" s="520"/>
      <c r="X114" s="520"/>
      <c r="Y114" s="520"/>
      <c r="Z114" s="520"/>
      <c r="AA114" s="520"/>
      <c r="AB114" s="520"/>
      <c r="AC114" s="520"/>
      <c r="AD114" s="520"/>
      <c r="AE114" s="520"/>
    </row>
    <row r="115">
      <c r="A115" s="520"/>
      <c r="B115" s="127">
        <f t="shared" si="1"/>
        <v>112</v>
      </c>
      <c r="C115" s="409" t="s">
        <v>753</v>
      </c>
      <c r="D115" s="486"/>
      <c r="E115" s="264" t="s">
        <v>408</v>
      </c>
      <c r="F115" s="320" t="s">
        <v>915</v>
      </c>
      <c r="G115" s="278"/>
      <c r="H115" s="278"/>
      <c r="I115" s="278"/>
      <c r="J115" s="259" t="s">
        <v>941</v>
      </c>
      <c r="K115" s="263" t="s">
        <v>908</v>
      </c>
      <c r="L115" s="513"/>
      <c r="M115" s="357" t="s">
        <v>86</v>
      </c>
      <c r="N115" s="357" t="s">
        <v>86</v>
      </c>
      <c r="O115" s="357" t="s">
        <v>86</v>
      </c>
      <c r="P115" s="357" t="s">
        <v>86</v>
      </c>
      <c r="Q115" s="483" t="s">
        <v>112</v>
      </c>
      <c r="R115" s="137"/>
      <c r="S115" s="137"/>
      <c r="T115" s="520"/>
      <c r="U115" s="520"/>
      <c r="V115" s="520"/>
      <c r="W115" s="520"/>
      <c r="X115" s="520"/>
      <c r="Y115" s="520"/>
      <c r="Z115" s="520"/>
      <c r="AA115" s="520"/>
      <c r="AB115" s="520"/>
      <c r="AC115" s="520"/>
      <c r="AD115" s="520"/>
      <c r="AE115" s="520"/>
    </row>
    <row r="116">
      <c r="A116" s="520"/>
      <c r="B116" s="127">
        <f t="shared" si="1"/>
        <v>113</v>
      </c>
      <c r="C116" s="409" t="s">
        <v>753</v>
      </c>
      <c r="D116" s="486"/>
      <c r="E116" s="475"/>
      <c r="F116" s="272" t="s">
        <v>917</v>
      </c>
      <c r="G116" s="320" t="s">
        <v>942</v>
      </c>
      <c r="H116" s="278"/>
      <c r="I116" s="278"/>
      <c r="J116" s="259" t="s">
        <v>943</v>
      </c>
      <c r="K116" s="259" t="s">
        <v>320</v>
      </c>
      <c r="L116" s="513"/>
      <c r="M116" s="357" t="s">
        <v>86</v>
      </c>
      <c r="N116" s="357" t="s">
        <v>86</v>
      </c>
      <c r="O116" s="357" t="s">
        <v>86</v>
      </c>
      <c r="P116" s="357" t="s">
        <v>86</v>
      </c>
      <c r="Q116" s="483" t="s">
        <v>112</v>
      </c>
      <c r="R116" s="137"/>
      <c r="S116" s="137"/>
      <c r="T116" s="520"/>
      <c r="U116" s="520"/>
      <c r="V116" s="520"/>
      <c r="W116" s="520"/>
      <c r="X116" s="520"/>
      <c r="Y116" s="520"/>
      <c r="Z116" s="520"/>
      <c r="AA116" s="520"/>
      <c r="AB116" s="520"/>
      <c r="AC116" s="520"/>
      <c r="AD116" s="520"/>
      <c r="AE116" s="520"/>
    </row>
    <row r="117">
      <c r="A117" s="520"/>
      <c r="B117" s="127">
        <f t="shared" si="1"/>
        <v>114</v>
      </c>
      <c r="C117" s="409" t="s">
        <v>753</v>
      </c>
      <c r="D117" s="486"/>
      <c r="E117" s="475"/>
      <c r="F117" s="527"/>
      <c r="G117" s="272" t="s">
        <v>944</v>
      </c>
      <c r="H117" s="224" t="s">
        <v>945</v>
      </c>
      <c r="I117" s="224" t="s">
        <v>945</v>
      </c>
      <c r="J117" s="259" t="s">
        <v>946</v>
      </c>
      <c r="K117" s="263" t="s">
        <v>947</v>
      </c>
      <c r="L117" s="513"/>
      <c r="M117" s="357" t="s">
        <v>86</v>
      </c>
      <c r="N117" s="357" t="s">
        <v>86</v>
      </c>
      <c r="O117" s="357" t="s">
        <v>86</v>
      </c>
      <c r="P117" s="357" t="s">
        <v>86</v>
      </c>
      <c r="Q117" s="483" t="s">
        <v>112</v>
      </c>
      <c r="R117" s="137"/>
      <c r="S117" s="137"/>
      <c r="T117" s="520"/>
      <c r="U117" s="520"/>
      <c r="V117" s="520"/>
      <c r="W117" s="520"/>
      <c r="X117" s="520"/>
      <c r="Y117" s="520"/>
      <c r="Z117" s="520"/>
      <c r="AA117" s="520"/>
      <c r="AB117" s="520"/>
      <c r="AC117" s="520"/>
      <c r="AD117" s="520"/>
      <c r="AE117" s="520"/>
    </row>
    <row r="118">
      <c r="A118" s="520"/>
      <c r="B118" s="127">
        <f t="shared" si="1"/>
        <v>115</v>
      </c>
      <c r="C118" s="409" t="s">
        <v>753</v>
      </c>
      <c r="D118" s="486"/>
      <c r="E118" s="269"/>
      <c r="F118" s="360"/>
      <c r="G118" s="361"/>
      <c r="H118" s="224" t="s">
        <v>948</v>
      </c>
      <c r="I118" s="224" t="s">
        <v>948</v>
      </c>
      <c r="J118" s="263" t="s">
        <v>173</v>
      </c>
      <c r="K118" s="263" t="s">
        <v>173</v>
      </c>
      <c r="L118" s="513"/>
      <c r="M118" s="357" t="s">
        <v>86</v>
      </c>
      <c r="N118" s="357" t="s">
        <v>86</v>
      </c>
      <c r="O118" s="357" t="s">
        <v>86</v>
      </c>
      <c r="P118" s="357" t="s">
        <v>86</v>
      </c>
      <c r="Q118" s="483" t="s">
        <v>112</v>
      </c>
      <c r="R118" s="137"/>
      <c r="S118" s="137"/>
      <c r="T118" s="520"/>
      <c r="U118" s="520"/>
      <c r="V118" s="520"/>
      <c r="W118" s="520"/>
      <c r="X118" s="520"/>
      <c r="Y118" s="520"/>
      <c r="Z118" s="520"/>
      <c r="AA118" s="520"/>
      <c r="AB118" s="520"/>
      <c r="AC118" s="520"/>
      <c r="AD118" s="520"/>
      <c r="AE118" s="520"/>
    </row>
    <row r="119">
      <c r="A119" s="520"/>
      <c r="B119" s="127">
        <f t="shared" si="1"/>
        <v>116</v>
      </c>
      <c r="C119" s="409" t="s">
        <v>753</v>
      </c>
      <c r="D119" s="486"/>
      <c r="E119" s="269"/>
      <c r="F119" s="360"/>
      <c r="G119" s="361"/>
      <c r="H119" s="224" t="s">
        <v>949</v>
      </c>
      <c r="I119" s="224" t="s">
        <v>949</v>
      </c>
      <c r="J119" s="263" t="s">
        <v>173</v>
      </c>
      <c r="K119" s="263" t="s">
        <v>173</v>
      </c>
      <c r="L119" s="513"/>
      <c r="M119" s="357" t="s">
        <v>86</v>
      </c>
      <c r="N119" s="357" t="s">
        <v>86</v>
      </c>
      <c r="O119" s="357" t="s">
        <v>86</v>
      </c>
      <c r="P119" s="357" t="s">
        <v>86</v>
      </c>
      <c r="Q119" s="483" t="s">
        <v>112</v>
      </c>
      <c r="R119" s="137"/>
      <c r="S119" s="137"/>
      <c r="T119" s="520"/>
      <c r="U119" s="520"/>
      <c r="V119" s="520"/>
      <c r="W119" s="520"/>
      <c r="X119" s="520"/>
      <c r="Y119" s="520"/>
      <c r="Z119" s="520"/>
      <c r="AA119" s="520"/>
      <c r="AB119" s="520"/>
      <c r="AC119" s="520"/>
      <c r="AD119" s="520"/>
      <c r="AE119" s="520"/>
    </row>
    <row r="120">
      <c r="A120" s="520"/>
      <c r="B120" s="127">
        <f t="shared" si="1"/>
        <v>117</v>
      </c>
      <c r="C120" s="409" t="s">
        <v>753</v>
      </c>
      <c r="D120" s="486"/>
      <c r="E120" s="269"/>
      <c r="F120" s="360"/>
      <c r="G120" s="361"/>
      <c r="H120" s="224" t="s">
        <v>950</v>
      </c>
      <c r="I120" s="224" t="s">
        <v>950</v>
      </c>
      <c r="J120" s="263" t="s">
        <v>173</v>
      </c>
      <c r="K120" s="263" t="s">
        <v>173</v>
      </c>
      <c r="L120" s="513"/>
      <c r="M120" s="357" t="s">
        <v>86</v>
      </c>
      <c r="N120" s="357" t="s">
        <v>86</v>
      </c>
      <c r="O120" s="357" t="s">
        <v>86</v>
      </c>
      <c r="P120" s="357" t="s">
        <v>86</v>
      </c>
      <c r="Q120" s="483" t="s">
        <v>112</v>
      </c>
      <c r="R120" s="137"/>
      <c r="S120" s="137"/>
      <c r="T120" s="520"/>
      <c r="U120" s="520"/>
      <c r="V120" s="520"/>
      <c r="W120" s="520"/>
      <c r="X120" s="520"/>
      <c r="Y120" s="520"/>
      <c r="Z120" s="520"/>
      <c r="AA120" s="520"/>
      <c r="AB120" s="520"/>
      <c r="AC120" s="520"/>
      <c r="AD120" s="520"/>
      <c r="AE120" s="520"/>
    </row>
    <row r="121">
      <c r="A121" s="520"/>
      <c r="B121" s="127">
        <f t="shared" si="1"/>
        <v>118</v>
      </c>
      <c r="C121" s="409" t="s">
        <v>753</v>
      </c>
      <c r="D121" s="486"/>
      <c r="E121" s="528"/>
      <c r="F121" s="363"/>
      <c r="G121" s="274"/>
      <c r="H121" s="224" t="s">
        <v>951</v>
      </c>
      <c r="I121" s="224" t="s">
        <v>951</v>
      </c>
      <c r="J121" s="263" t="s">
        <v>173</v>
      </c>
      <c r="K121" s="263" t="s">
        <v>952</v>
      </c>
      <c r="L121" s="513"/>
      <c r="M121" s="357" t="s">
        <v>86</v>
      </c>
      <c r="N121" s="357" t="s">
        <v>86</v>
      </c>
      <c r="O121" s="357" t="s">
        <v>86</v>
      </c>
      <c r="P121" s="357" t="s">
        <v>86</v>
      </c>
      <c r="Q121" s="483" t="s">
        <v>112</v>
      </c>
      <c r="R121" s="137"/>
      <c r="S121" s="137"/>
      <c r="T121" s="520"/>
      <c r="U121" s="520"/>
      <c r="V121" s="520"/>
      <c r="W121" s="520"/>
      <c r="X121" s="520"/>
      <c r="Y121" s="520"/>
      <c r="Z121" s="520"/>
      <c r="AA121" s="520"/>
      <c r="AB121" s="520"/>
      <c r="AC121" s="520"/>
      <c r="AD121" s="520"/>
      <c r="AE121" s="520"/>
    </row>
    <row r="122">
      <c r="A122" s="520"/>
      <c r="B122" s="127">
        <f t="shared" si="1"/>
        <v>119</v>
      </c>
      <c r="C122" s="409" t="s">
        <v>753</v>
      </c>
      <c r="D122" s="486"/>
      <c r="E122" s="273" t="s">
        <v>953</v>
      </c>
      <c r="F122" s="274" t="s">
        <v>915</v>
      </c>
      <c r="G122" s="525"/>
      <c r="H122" s="224"/>
      <c r="I122" s="224"/>
      <c r="J122" s="259" t="s">
        <v>954</v>
      </c>
      <c r="K122" s="263" t="s">
        <v>908</v>
      </c>
      <c r="L122" s="513"/>
      <c r="M122" s="357" t="s">
        <v>86</v>
      </c>
      <c r="N122" s="357" t="s">
        <v>86</v>
      </c>
      <c r="O122" s="357" t="s">
        <v>86</v>
      </c>
      <c r="P122" s="357" t="s">
        <v>86</v>
      </c>
      <c r="Q122" s="483" t="s">
        <v>112</v>
      </c>
      <c r="R122" s="137"/>
      <c r="S122" s="137"/>
      <c r="T122" s="520"/>
      <c r="U122" s="520"/>
      <c r="V122" s="520"/>
      <c r="W122" s="520"/>
      <c r="X122" s="520"/>
      <c r="Y122" s="520"/>
      <c r="Z122" s="520"/>
      <c r="AA122" s="520"/>
      <c r="AB122" s="520"/>
      <c r="AC122" s="520"/>
      <c r="AD122" s="520"/>
      <c r="AE122" s="520"/>
    </row>
    <row r="123">
      <c r="A123" s="520"/>
      <c r="B123" s="127">
        <f t="shared" si="1"/>
        <v>120</v>
      </c>
      <c r="C123" s="409" t="s">
        <v>753</v>
      </c>
      <c r="D123" s="486"/>
      <c r="E123" s="273"/>
      <c r="F123" s="269" t="s">
        <v>917</v>
      </c>
      <c r="G123" s="276" t="s">
        <v>942</v>
      </c>
      <c r="H123" s="224"/>
      <c r="I123" s="224"/>
      <c r="J123" s="259" t="s">
        <v>955</v>
      </c>
      <c r="K123" s="259" t="s">
        <v>320</v>
      </c>
      <c r="L123" s="513"/>
      <c r="M123" s="357" t="s">
        <v>86</v>
      </c>
      <c r="N123" s="357" t="s">
        <v>86</v>
      </c>
      <c r="O123" s="357" t="s">
        <v>86</v>
      </c>
      <c r="P123" s="357" t="s">
        <v>86</v>
      </c>
      <c r="Q123" s="483" t="s">
        <v>112</v>
      </c>
      <c r="R123" s="137"/>
      <c r="S123" s="137"/>
      <c r="T123" s="520"/>
      <c r="U123" s="520"/>
      <c r="V123" s="520"/>
      <c r="W123" s="520"/>
      <c r="X123" s="520"/>
      <c r="Y123" s="520"/>
      <c r="Z123" s="520"/>
      <c r="AA123" s="520"/>
      <c r="AB123" s="520"/>
      <c r="AC123" s="520"/>
      <c r="AD123" s="520"/>
      <c r="AE123" s="520"/>
    </row>
    <row r="124">
      <c r="A124" s="520"/>
      <c r="B124" s="127">
        <f t="shared" si="1"/>
        <v>121</v>
      </c>
      <c r="C124" s="409" t="s">
        <v>753</v>
      </c>
      <c r="D124" s="486"/>
      <c r="E124" s="491"/>
      <c r="F124" s="529"/>
      <c r="G124" s="276" t="s">
        <v>944</v>
      </c>
      <c r="H124" s="224"/>
      <c r="I124" s="224"/>
      <c r="J124" s="259" t="s">
        <v>956</v>
      </c>
      <c r="K124" s="263" t="s">
        <v>173</v>
      </c>
      <c r="L124" s="513"/>
      <c r="M124" s="357" t="s">
        <v>86</v>
      </c>
      <c r="N124" s="357" t="s">
        <v>86</v>
      </c>
      <c r="O124" s="357" t="s">
        <v>86</v>
      </c>
      <c r="P124" s="357" t="s">
        <v>86</v>
      </c>
      <c r="Q124" s="483" t="s">
        <v>112</v>
      </c>
      <c r="R124" s="137"/>
      <c r="S124" s="137"/>
      <c r="T124" s="520"/>
      <c r="U124" s="520"/>
      <c r="V124" s="520"/>
      <c r="W124" s="520"/>
      <c r="X124" s="520"/>
      <c r="Y124" s="520"/>
      <c r="Z124" s="520"/>
      <c r="AA124" s="520"/>
      <c r="AB124" s="520"/>
      <c r="AC124" s="520"/>
      <c r="AD124" s="520"/>
      <c r="AE124" s="520"/>
    </row>
    <row r="125">
      <c r="A125" s="520"/>
      <c r="B125" s="127">
        <f t="shared" si="1"/>
        <v>122</v>
      </c>
      <c r="C125" s="409" t="s">
        <v>753</v>
      </c>
      <c r="D125" s="486"/>
      <c r="E125" s="264" t="s">
        <v>957</v>
      </c>
      <c r="F125" s="276" t="s">
        <v>915</v>
      </c>
      <c r="G125" s="278"/>
      <c r="H125" s="224"/>
      <c r="I125" s="224"/>
      <c r="J125" s="259" t="s">
        <v>958</v>
      </c>
      <c r="K125" s="263" t="s">
        <v>908</v>
      </c>
      <c r="L125" s="513"/>
      <c r="M125" s="357" t="s">
        <v>86</v>
      </c>
      <c r="N125" s="357" t="s">
        <v>86</v>
      </c>
      <c r="O125" s="357" t="s">
        <v>86</v>
      </c>
      <c r="P125" s="357" t="s">
        <v>86</v>
      </c>
      <c r="Q125" s="483" t="s">
        <v>112</v>
      </c>
      <c r="R125" s="137"/>
      <c r="S125" s="137"/>
      <c r="T125" s="520"/>
      <c r="U125" s="520"/>
      <c r="V125" s="520"/>
      <c r="W125" s="520"/>
      <c r="X125" s="520"/>
      <c r="Y125" s="520"/>
      <c r="Z125" s="520"/>
      <c r="AA125" s="520"/>
      <c r="AB125" s="520"/>
      <c r="AC125" s="520"/>
      <c r="AD125" s="520"/>
      <c r="AE125" s="520"/>
    </row>
    <row r="126">
      <c r="A126" s="520"/>
      <c r="B126" s="127">
        <f t="shared" si="1"/>
        <v>123</v>
      </c>
      <c r="C126" s="409" t="s">
        <v>753</v>
      </c>
      <c r="D126" s="486"/>
      <c r="E126" s="273"/>
      <c r="F126" s="269" t="s">
        <v>917</v>
      </c>
      <c r="G126" s="276" t="s">
        <v>942</v>
      </c>
      <c r="H126" s="224"/>
      <c r="I126" s="224"/>
      <c r="J126" s="259" t="s">
        <v>959</v>
      </c>
      <c r="K126" s="259" t="s">
        <v>320</v>
      </c>
      <c r="L126" s="513"/>
      <c r="M126" s="357" t="s">
        <v>86</v>
      </c>
      <c r="N126" s="357" t="s">
        <v>86</v>
      </c>
      <c r="O126" s="357" t="s">
        <v>86</v>
      </c>
      <c r="P126" s="357" t="s">
        <v>86</v>
      </c>
      <c r="Q126" s="483" t="s">
        <v>112</v>
      </c>
      <c r="R126" s="137"/>
      <c r="S126" s="137"/>
      <c r="T126" s="520"/>
      <c r="U126" s="520"/>
      <c r="V126" s="520"/>
      <c r="W126" s="520"/>
      <c r="X126" s="520"/>
      <c r="Y126" s="520"/>
      <c r="Z126" s="520"/>
      <c r="AA126" s="520"/>
      <c r="AB126" s="520"/>
      <c r="AC126" s="520"/>
      <c r="AD126" s="520"/>
      <c r="AE126" s="520"/>
    </row>
    <row r="127">
      <c r="A127" s="520"/>
      <c r="B127" s="127">
        <f t="shared" si="1"/>
        <v>124</v>
      </c>
      <c r="C127" s="409" t="s">
        <v>753</v>
      </c>
      <c r="D127" s="486"/>
      <c r="E127" s="491"/>
      <c r="F127" s="529"/>
      <c r="G127" s="276" t="s">
        <v>944</v>
      </c>
      <c r="H127" s="224"/>
      <c r="I127" s="224"/>
      <c r="J127" s="259" t="s">
        <v>960</v>
      </c>
      <c r="K127" s="263" t="s">
        <v>173</v>
      </c>
      <c r="L127" s="513"/>
      <c r="M127" s="357" t="s">
        <v>86</v>
      </c>
      <c r="N127" s="357" t="s">
        <v>86</v>
      </c>
      <c r="O127" s="357" t="s">
        <v>86</v>
      </c>
      <c r="P127" s="357" t="s">
        <v>86</v>
      </c>
      <c r="Q127" s="483" t="s">
        <v>112</v>
      </c>
      <c r="R127" s="137"/>
      <c r="S127" s="137"/>
      <c r="T127" s="520"/>
      <c r="U127" s="520"/>
      <c r="V127" s="520"/>
      <c r="W127" s="520"/>
      <c r="X127" s="520"/>
      <c r="Y127" s="520"/>
      <c r="Z127" s="520"/>
      <c r="AA127" s="520"/>
      <c r="AB127" s="520"/>
      <c r="AC127" s="520"/>
      <c r="AD127" s="520"/>
      <c r="AE127" s="520"/>
    </row>
    <row r="128">
      <c r="A128" s="520"/>
      <c r="B128" s="127">
        <f t="shared" si="1"/>
        <v>125</v>
      </c>
      <c r="C128" s="409" t="s">
        <v>753</v>
      </c>
      <c r="D128" s="486"/>
      <c r="E128" s="283" t="s">
        <v>961</v>
      </c>
      <c r="F128" s="276" t="s">
        <v>915</v>
      </c>
      <c r="G128" s="278"/>
      <c r="H128" s="224"/>
      <c r="I128" s="224"/>
      <c r="J128" s="259" t="s">
        <v>962</v>
      </c>
      <c r="K128" s="263" t="s">
        <v>908</v>
      </c>
      <c r="L128" s="513"/>
      <c r="M128" s="357" t="s">
        <v>86</v>
      </c>
      <c r="N128" s="357" t="s">
        <v>86</v>
      </c>
      <c r="O128" s="357" t="s">
        <v>86</v>
      </c>
      <c r="P128" s="357" t="s">
        <v>86</v>
      </c>
      <c r="Q128" s="483" t="s">
        <v>112</v>
      </c>
      <c r="R128" s="137"/>
      <c r="S128" s="137"/>
      <c r="T128" s="520"/>
      <c r="U128" s="520"/>
      <c r="V128" s="520"/>
      <c r="W128" s="520"/>
      <c r="X128" s="520"/>
      <c r="Y128" s="520"/>
      <c r="Z128" s="520"/>
      <c r="AA128" s="520"/>
      <c r="AB128" s="520"/>
      <c r="AC128" s="520"/>
      <c r="AD128" s="520"/>
      <c r="AE128" s="520"/>
    </row>
    <row r="129">
      <c r="A129" s="520"/>
      <c r="B129" s="127">
        <f t="shared" si="1"/>
        <v>126</v>
      </c>
      <c r="C129" s="409" t="s">
        <v>753</v>
      </c>
      <c r="D129" s="486"/>
      <c r="E129" s="273"/>
      <c r="F129" s="272" t="s">
        <v>917</v>
      </c>
      <c r="G129" s="276" t="s">
        <v>942</v>
      </c>
      <c r="H129" s="224"/>
      <c r="I129" s="224"/>
      <c r="J129" s="259" t="s">
        <v>963</v>
      </c>
      <c r="K129" s="259" t="s">
        <v>320</v>
      </c>
      <c r="L129" s="513"/>
      <c r="M129" s="357" t="s">
        <v>86</v>
      </c>
      <c r="N129" s="357" t="s">
        <v>86</v>
      </c>
      <c r="O129" s="357" t="s">
        <v>86</v>
      </c>
      <c r="P129" s="357" t="s">
        <v>86</v>
      </c>
      <c r="Q129" s="483" t="s">
        <v>112</v>
      </c>
      <c r="R129" s="137"/>
      <c r="S129" s="137"/>
      <c r="T129" s="520"/>
      <c r="U129" s="520"/>
      <c r="V129" s="520"/>
      <c r="W129" s="520"/>
      <c r="X129" s="520"/>
      <c r="Y129" s="520"/>
      <c r="Z129" s="520"/>
      <c r="AA129" s="520"/>
      <c r="AB129" s="520"/>
      <c r="AC129" s="520"/>
      <c r="AD129" s="520"/>
      <c r="AE129" s="520"/>
    </row>
    <row r="130">
      <c r="A130" s="520"/>
      <c r="B130" s="127">
        <f t="shared" si="1"/>
        <v>127</v>
      </c>
      <c r="C130" s="409" t="s">
        <v>753</v>
      </c>
      <c r="D130" s="486"/>
      <c r="E130" s="273"/>
      <c r="F130" s="526"/>
      <c r="G130" s="276" t="s">
        <v>944</v>
      </c>
      <c r="H130" s="224"/>
      <c r="I130" s="224"/>
      <c r="J130" s="259" t="s">
        <v>964</v>
      </c>
      <c r="K130" s="263" t="s">
        <v>173</v>
      </c>
      <c r="L130" s="513"/>
      <c r="M130" s="357" t="s">
        <v>86</v>
      </c>
      <c r="N130" s="357" t="s">
        <v>86</v>
      </c>
      <c r="O130" s="357" t="s">
        <v>86</v>
      </c>
      <c r="P130" s="357" t="s">
        <v>86</v>
      </c>
      <c r="Q130" s="483" t="s">
        <v>112</v>
      </c>
      <c r="R130" s="137"/>
      <c r="S130" s="137"/>
      <c r="T130" s="520"/>
      <c r="U130" s="520"/>
      <c r="V130" s="520"/>
      <c r="W130" s="520"/>
      <c r="X130" s="520"/>
      <c r="Y130" s="520"/>
      <c r="Z130" s="520"/>
      <c r="AA130" s="520"/>
      <c r="AB130" s="520"/>
      <c r="AC130" s="520"/>
      <c r="AD130" s="520"/>
      <c r="AE130" s="520"/>
    </row>
    <row r="131">
      <c r="A131" s="520"/>
      <c r="B131" s="127">
        <f t="shared" si="1"/>
        <v>128</v>
      </c>
      <c r="C131" s="409" t="s">
        <v>753</v>
      </c>
      <c r="D131" s="486"/>
      <c r="E131" s="283" t="s">
        <v>965</v>
      </c>
      <c r="F131" s="284" t="s">
        <v>915</v>
      </c>
      <c r="G131" s="364"/>
      <c r="H131" s="224"/>
      <c r="I131" s="224"/>
      <c r="J131" s="259" t="s">
        <v>966</v>
      </c>
      <c r="K131" s="263" t="s">
        <v>908</v>
      </c>
      <c r="L131" s="513"/>
      <c r="M131" s="357" t="s">
        <v>86</v>
      </c>
      <c r="N131" s="357" t="s">
        <v>86</v>
      </c>
      <c r="O131" s="357" t="s">
        <v>86</v>
      </c>
      <c r="P131" s="357" t="s">
        <v>86</v>
      </c>
      <c r="Q131" s="483" t="s">
        <v>112</v>
      </c>
      <c r="R131" s="137"/>
      <c r="S131" s="137"/>
      <c r="T131" s="520"/>
      <c r="U131" s="520"/>
      <c r="V131" s="520"/>
      <c r="W131" s="520"/>
      <c r="X131" s="520"/>
      <c r="Y131" s="520"/>
      <c r="Z131" s="520"/>
      <c r="AA131" s="520"/>
      <c r="AB131" s="520"/>
      <c r="AC131" s="520"/>
      <c r="AD131" s="520"/>
      <c r="AE131" s="520"/>
    </row>
    <row r="132">
      <c r="A132" s="520"/>
      <c r="B132" s="127">
        <f t="shared" si="1"/>
        <v>129</v>
      </c>
      <c r="C132" s="409" t="s">
        <v>753</v>
      </c>
      <c r="D132" s="486"/>
      <c r="E132" s="292"/>
      <c r="F132" s="287" t="s">
        <v>917</v>
      </c>
      <c r="G132" s="288" t="s">
        <v>942</v>
      </c>
      <c r="H132" s="224"/>
      <c r="I132" s="224"/>
      <c r="J132" s="259" t="s">
        <v>967</v>
      </c>
      <c r="K132" s="259" t="s">
        <v>968</v>
      </c>
      <c r="L132" s="513"/>
      <c r="M132" s="357" t="s">
        <v>86</v>
      </c>
      <c r="N132" s="357" t="s">
        <v>86</v>
      </c>
      <c r="O132" s="357" t="s">
        <v>86</v>
      </c>
      <c r="P132" s="357" t="s">
        <v>86</v>
      </c>
      <c r="Q132" s="483" t="s">
        <v>112</v>
      </c>
      <c r="R132" s="137"/>
      <c r="S132" s="137"/>
      <c r="T132" s="520"/>
      <c r="U132" s="520"/>
      <c r="V132" s="520"/>
      <c r="W132" s="520"/>
      <c r="X132" s="520"/>
      <c r="Y132" s="520"/>
      <c r="Z132" s="520"/>
      <c r="AA132" s="520"/>
      <c r="AB132" s="520"/>
      <c r="AC132" s="520"/>
      <c r="AD132" s="520"/>
      <c r="AE132" s="520"/>
    </row>
    <row r="133">
      <c r="A133" s="520"/>
      <c r="B133" s="127">
        <f t="shared" si="1"/>
        <v>130</v>
      </c>
      <c r="C133" s="409" t="s">
        <v>753</v>
      </c>
      <c r="D133" s="486"/>
      <c r="E133" s="292"/>
      <c r="F133" s="530"/>
      <c r="G133" s="294" t="s">
        <v>944</v>
      </c>
      <c r="H133" s="224"/>
      <c r="I133" s="224"/>
      <c r="J133" s="259" t="s">
        <v>969</v>
      </c>
      <c r="K133" s="263" t="s">
        <v>173</v>
      </c>
      <c r="L133" s="513"/>
      <c r="M133" s="357" t="s">
        <v>86</v>
      </c>
      <c r="N133" s="357" t="s">
        <v>86</v>
      </c>
      <c r="O133" s="357" t="s">
        <v>86</v>
      </c>
      <c r="P133" s="357" t="s">
        <v>86</v>
      </c>
      <c r="Q133" s="483" t="s">
        <v>112</v>
      </c>
      <c r="R133" s="137"/>
      <c r="S133" s="137"/>
      <c r="T133" s="520"/>
      <c r="U133" s="520"/>
      <c r="V133" s="520"/>
      <c r="W133" s="520"/>
      <c r="X133" s="520"/>
      <c r="Y133" s="520"/>
      <c r="Z133" s="520"/>
      <c r="AA133" s="520"/>
      <c r="AB133" s="520"/>
      <c r="AC133" s="520"/>
      <c r="AD133" s="520"/>
      <c r="AE133" s="520"/>
    </row>
    <row r="134">
      <c r="A134" s="520"/>
      <c r="B134" s="127">
        <f t="shared" si="1"/>
        <v>131</v>
      </c>
      <c r="C134" s="409" t="s">
        <v>753</v>
      </c>
      <c r="D134" s="487"/>
      <c r="E134" s="364" t="s">
        <v>970</v>
      </c>
      <c r="F134" s="293" t="s">
        <v>971</v>
      </c>
      <c r="G134" s="294" t="s">
        <v>972</v>
      </c>
      <c r="H134" s="224"/>
      <c r="I134" s="224"/>
      <c r="J134" s="295" t="s">
        <v>973</v>
      </c>
      <c r="K134" s="296" t="s">
        <v>974</v>
      </c>
      <c r="L134" s="513"/>
      <c r="M134" s="357" t="s">
        <v>86</v>
      </c>
      <c r="N134" s="357" t="s">
        <v>86</v>
      </c>
      <c r="O134" s="357" t="s">
        <v>86</v>
      </c>
      <c r="P134" s="357" t="s">
        <v>86</v>
      </c>
      <c r="Q134" s="483" t="s">
        <v>112</v>
      </c>
      <c r="R134" s="137"/>
      <c r="S134" s="137"/>
      <c r="T134" s="520"/>
      <c r="U134" s="520"/>
      <c r="V134" s="520"/>
      <c r="W134" s="520"/>
      <c r="X134" s="520"/>
      <c r="Y134" s="520"/>
      <c r="Z134" s="520"/>
      <c r="AA134" s="520"/>
      <c r="AB134" s="520"/>
      <c r="AC134" s="520"/>
      <c r="AD134" s="520"/>
      <c r="AE134" s="520"/>
    </row>
    <row r="135">
      <c r="A135" s="520"/>
      <c r="B135" s="127">
        <f t="shared" si="1"/>
        <v>132</v>
      </c>
      <c r="C135" s="409" t="s">
        <v>753</v>
      </c>
      <c r="D135" s="273" t="s">
        <v>975</v>
      </c>
      <c r="E135" s="298" t="s">
        <v>976</v>
      </c>
      <c r="F135" s="278"/>
      <c r="G135" s="224"/>
      <c r="H135" s="224"/>
      <c r="I135" s="224"/>
      <c r="J135" s="263" t="s">
        <v>173</v>
      </c>
      <c r="K135" s="263" t="s">
        <v>173</v>
      </c>
      <c r="L135" s="531" t="s">
        <v>1845</v>
      </c>
      <c r="M135" s="357" t="s">
        <v>86</v>
      </c>
      <c r="N135" s="357" t="s">
        <v>86</v>
      </c>
      <c r="O135" s="357" t="s">
        <v>86</v>
      </c>
      <c r="P135" s="357" t="s">
        <v>86</v>
      </c>
      <c r="Q135" s="483" t="s">
        <v>112</v>
      </c>
      <c r="R135" s="137"/>
      <c r="S135" s="137"/>
      <c r="T135" s="520"/>
      <c r="U135" s="520"/>
      <c r="V135" s="520"/>
      <c r="W135" s="520"/>
      <c r="X135" s="520"/>
      <c r="Y135" s="520"/>
      <c r="Z135" s="520"/>
      <c r="AA135" s="520"/>
      <c r="AB135" s="520"/>
      <c r="AC135" s="520"/>
      <c r="AD135" s="520"/>
      <c r="AE135" s="520"/>
    </row>
    <row r="136">
      <c r="A136" s="520"/>
      <c r="B136" s="127">
        <f t="shared" si="1"/>
        <v>133</v>
      </c>
      <c r="C136" s="409" t="s">
        <v>753</v>
      </c>
      <c r="D136" s="273"/>
      <c r="E136" s="299" t="s">
        <v>977</v>
      </c>
      <c r="F136" s="278" t="s">
        <v>978</v>
      </c>
      <c r="G136" s="224"/>
      <c r="H136" s="224"/>
      <c r="I136" s="224"/>
      <c r="J136" s="263" t="s">
        <v>173</v>
      </c>
      <c r="K136" s="263" t="s">
        <v>173</v>
      </c>
      <c r="L136" s="513"/>
      <c r="M136" s="357" t="s">
        <v>86</v>
      </c>
      <c r="N136" s="357" t="s">
        <v>86</v>
      </c>
      <c r="O136" s="357" t="s">
        <v>86</v>
      </c>
      <c r="P136" s="357" t="s">
        <v>86</v>
      </c>
      <c r="Q136" s="483" t="s">
        <v>112</v>
      </c>
      <c r="R136" s="137"/>
      <c r="S136" s="137"/>
      <c r="T136" s="520"/>
      <c r="U136" s="520"/>
      <c r="V136" s="520"/>
      <c r="W136" s="520"/>
      <c r="X136" s="520"/>
      <c r="Y136" s="520"/>
      <c r="Z136" s="520"/>
      <c r="AA136" s="520"/>
      <c r="AB136" s="520"/>
      <c r="AC136" s="520"/>
      <c r="AD136" s="520"/>
      <c r="AE136" s="520"/>
    </row>
    <row r="137">
      <c r="A137" s="520"/>
      <c r="B137" s="127">
        <f t="shared" si="1"/>
        <v>134</v>
      </c>
      <c r="C137" s="409" t="s">
        <v>753</v>
      </c>
      <c r="D137" s="273"/>
      <c r="E137" s="308"/>
      <c r="F137" s="278" t="s">
        <v>595</v>
      </c>
      <c r="G137" s="224"/>
      <c r="H137" s="224"/>
      <c r="I137" s="224"/>
      <c r="J137" s="263" t="s">
        <v>173</v>
      </c>
      <c r="K137" s="263" t="s">
        <v>173</v>
      </c>
      <c r="L137" s="513"/>
      <c r="M137" s="357" t="s">
        <v>86</v>
      </c>
      <c r="N137" s="357" t="s">
        <v>86</v>
      </c>
      <c r="O137" s="357" t="s">
        <v>86</v>
      </c>
      <c r="P137" s="357" t="s">
        <v>86</v>
      </c>
      <c r="Q137" s="483" t="s">
        <v>112</v>
      </c>
      <c r="R137" s="137"/>
      <c r="S137" s="137"/>
      <c r="T137" s="520"/>
      <c r="U137" s="520"/>
      <c r="V137" s="520"/>
      <c r="W137" s="520"/>
      <c r="X137" s="520"/>
      <c r="Y137" s="520"/>
      <c r="Z137" s="520"/>
      <c r="AA137" s="520"/>
      <c r="AB137" s="520"/>
      <c r="AC137" s="520"/>
      <c r="AD137" s="520"/>
      <c r="AE137" s="520"/>
    </row>
    <row r="138">
      <c r="A138" s="520"/>
      <c r="B138" s="127">
        <f t="shared" si="1"/>
        <v>135</v>
      </c>
      <c r="C138" s="409" t="s">
        <v>753</v>
      </c>
      <c r="D138" s="273"/>
      <c r="E138" s="308"/>
      <c r="F138" s="278" t="s">
        <v>596</v>
      </c>
      <c r="G138" s="224"/>
      <c r="H138" s="224"/>
      <c r="I138" s="224"/>
      <c r="J138" s="263" t="s">
        <v>173</v>
      </c>
      <c r="K138" s="263" t="s">
        <v>173</v>
      </c>
      <c r="L138" s="513"/>
      <c r="M138" s="357" t="s">
        <v>86</v>
      </c>
      <c r="N138" s="357" t="s">
        <v>86</v>
      </c>
      <c r="O138" s="357" t="s">
        <v>86</v>
      </c>
      <c r="P138" s="357" t="s">
        <v>86</v>
      </c>
      <c r="Q138" s="483" t="s">
        <v>112</v>
      </c>
      <c r="R138" s="137"/>
      <c r="S138" s="137"/>
      <c r="T138" s="520"/>
      <c r="U138" s="520"/>
      <c r="V138" s="520"/>
      <c r="W138" s="520"/>
      <c r="X138" s="520"/>
      <c r="Y138" s="520"/>
      <c r="Z138" s="520"/>
      <c r="AA138" s="520"/>
      <c r="AB138" s="520"/>
      <c r="AC138" s="520"/>
      <c r="AD138" s="520"/>
      <c r="AE138" s="520"/>
    </row>
    <row r="139">
      <c r="A139" s="520"/>
      <c r="B139" s="127">
        <f t="shared" si="1"/>
        <v>136</v>
      </c>
      <c r="C139" s="409" t="s">
        <v>753</v>
      </c>
      <c r="D139" s="273"/>
      <c r="E139" s="308"/>
      <c r="F139" s="278" t="s">
        <v>597</v>
      </c>
      <c r="G139" s="224"/>
      <c r="H139" s="224"/>
      <c r="I139" s="224"/>
      <c r="J139" s="263" t="s">
        <v>173</v>
      </c>
      <c r="K139" s="263" t="s">
        <v>173</v>
      </c>
      <c r="L139" s="513"/>
      <c r="M139" s="357" t="s">
        <v>86</v>
      </c>
      <c r="N139" s="357" t="s">
        <v>86</v>
      </c>
      <c r="O139" s="357" t="s">
        <v>86</v>
      </c>
      <c r="P139" s="357" t="s">
        <v>86</v>
      </c>
      <c r="Q139" s="483" t="s">
        <v>112</v>
      </c>
      <c r="R139" s="137"/>
      <c r="S139" s="137"/>
      <c r="T139" s="520"/>
      <c r="U139" s="520"/>
      <c r="V139" s="520"/>
      <c r="W139" s="520"/>
      <c r="X139" s="520"/>
      <c r="Y139" s="520"/>
      <c r="Z139" s="520"/>
      <c r="AA139" s="520"/>
      <c r="AB139" s="520"/>
      <c r="AC139" s="520"/>
      <c r="AD139" s="520"/>
      <c r="AE139" s="520"/>
    </row>
    <row r="140">
      <c r="A140" s="520"/>
      <c r="B140" s="127">
        <f t="shared" si="1"/>
        <v>137</v>
      </c>
      <c r="C140" s="409" t="s">
        <v>753</v>
      </c>
      <c r="D140" s="273"/>
      <c r="E140" s="308"/>
      <c r="F140" s="278" t="s">
        <v>598</v>
      </c>
      <c r="G140" s="224"/>
      <c r="H140" s="224"/>
      <c r="I140" s="224"/>
      <c r="J140" s="263" t="s">
        <v>173</v>
      </c>
      <c r="K140" s="263" t="s">
        <v>173</v>
      </c>
      <c r="L140" s="513"/>
      <c r="M140" s="357" t="s">
        <v>86</v>
      </c>
      <c r="N140" s="357" t="s">
        <v>86</v>
      </c>
      <c r="O140" s="357" t="s">
        <v>86</v>
      </c>
      <c r="P140" s="357" t="s">
        <v>86</v>
      </c>
      <c r="Q140" s="483" t="s">
        <v>112</v>
      </c>
      <c r="R140" s="137"/>
      <c r="S140" s="137"/>
      <c r="T140" s="520"/>
      <c r="U140" s="520"/>
      <c r="V140" s="520"/>
      <c r="W140" s="520"/>
      <c r="X140" s="520"/>
      <c r="Y140" s="520"/>
      <c r="Z140" s="520"/>
      <c r="AA140" s="520"/>
      <c r="AB140" s="520"/>
      <c r="AC140" s="520"/>
      <c r="AD140" s="520"/>
      <c r="AE140" s="520"/>
    </row>
    <row r="141">
      <c r="A141" s="520"/>
      <c r="B141" s="127">
        <f t="shared" si="1"/>
        <v>138</v>
      </c>
      <c r="C141" s="409" t="s">
        <v>753</v>
      </c>
      <c r="D141" s="273"/>
      <c r="E141" s="308"/>
      <c r="F141" s="278" t="s">
        <v>979</v>
      </c>
      <c r="G141" s="224"/>
      <c r="H141" s="224"/>
      <c r="I141" s="224"/>
      <c r="J141" s="263" t="s">
        <v>173</v>
      </c>
      <c r="K141" s="263" t="s">
        <v>173</v>
      </c>
      <c r="L141" s="513"/>
      <c r="M141" s="357" t="s">
        <v>86</v>
      </c>
      <c r="N141" s="357" t="s">
        <v>86</v>
      </c>
      <c r="O141" s="357" t="s">
        <v>86</v>
      </c>
      <c r="P141" s="357" t="s">
        <v>86</v>
      </c>
      <c r="Q141" s="483" t="s">
        <v>112</v>
      </c>
      <c r="R141" s="137"/>
      <c r="S141" s="137"/>
      <c r="T141" s="520"/>
      <c r="U141" s="520"/>
      <c r="V141" s="520"/>
      <c r="W141" s="520"/>
      <c r="X141" s="520"/>
      <c r="Y141" s="520"/>
      <c r="Z141" s="520"/>
      <c r="AA141" s="520"/>
      <c r="AB141" s="520"/>
      <c r="AC141" s="520"/>
      <c r="AD141" s="520"/>
      <c r="AE141" s="520"/>
    </row>
    <row r="142">
      <c r="A142" s="520"/>
      <c r="B142" s="127">
        <f t="shared" si="1"/>
        <v>139</v>
      </c>
      <c r="C142" s="409" t="s">
        <v>753</v>
      </c>
      <c r="D142" s="273"/>
      <c r="E142" s="308"/>
      <c r="F142" s="278" t="s">
        <v>601</v>
      </c>
      <c r="G142" s="224"/>
      <c r="H142" s="224"/>
      <c r="I142" s="224"/>
      <c r="J142" s="263" t="s">
        <v>173</v>
      </c>
      <c r="K142" s="263" t="s">
        <v>173</v>
      </c>
      <c r="L142" s="513"/>
      <c r="M142" s="357" t="s">
        <v>86</v>
      </c>
      <c r="N142" s="357" t="s">
        <v>86</v>
      </c>
      <c r="O142" s="357" t="s">
        <v>86</v>
      </c>
      <c r="P142" s="357" t="s">
        <v>86</v>
      </c>
      <c r="Q142" s="483" t="s">
        <v>112</v>
      </c>
      <c r="R142" s="137"/>
      <c r="S142" s="137"/>
      <c r="T142" s="520"/>
      <c r="U142" s="520"/>
      <c r="V142" s="520"/>
      <c r="W142" s="520"/>
      <c r="X142" s="520"/>
      <c r="Y142" s="520"/>
      <c r="Z142" s="520"/>
      <c r="AA142" s="520"/>
      <c r="AB142" s="520"/>
      <c r="AC142" s="520"/>
      <c r="AD142" s="520"/>
      <c r="AE142" s="520"/>
    </row>
    <row r="143">
      <c r="A143" s="520"/>
      <c r="B143" s="127">
        <f t="shared" si="1"/>
        <v>140</v>
      </c>
      <c r="C143" s="409" t="s">
        <v>753</v>
      </c>
      <c r="D143" s="273"/>
      <c r="E143" s="308"/>
      <c r="F143" s="278" t="s">
        <v>980</v>
      </c>
      <c r="G143" s="224"/>
      <c r="H143" s="224"/>
      <c r="I143" s="224"/>
      <c r="J143" s="263" t="s">
        <v>173</v>
      </c>
      <c r="K143" s="263" t="s">
        <v>173</v>
      </c>
      <c r="L143" s="513"/>
      <c r="M143" s="357" t="s">
        <v>86</v>
      </c>
      <c r="N143" s="357" t="s">
        <v>86</v>
      </c>
      <c r="O143" s="357" t="s">
        <v>86</v>
      </c>
      <c r="P143" s="357" t="s">
        <v>86</v>
      </c>
      <c r="Q143" s="483" t="s">
        <v>112</v>
      </c>
      <c r="R143" s="137"/>
      <c r="S143" s="137"/>
      <c r="T143" s="520"/>
      <c r="U143" s="520"/>
      <c r="V143" s="520"/>
      <c r="W143" s="520"/>
      <c r="X143" s="520"/>
      <c r="Y143" s="520"/>
      <c r="Z143" s="520"/>
      <c r="AA143" s="520"/>
      <c r="AB143" s="520"/>
      <c r="AC143" s="520"/>
      <c r="AD143" s="520"/>
      <c r="AE143" s="520"/>
    </row>
    <row r="144">
      <c r="A144" s="520"/>
      <c r="B144" s="127">
        <f t="shared" si="1"/>
        <v>141</v>
      </c>
      <c r="C144" s="409" t="s">
        <v>753</v>
      </c>
      <c r="D144" s="273"/>
      <c r="E144" s="308"/>
      <c r="F144" s="278" t="s">
        <v>981</v>
      </c>
      <c r="G144" s="224"/>
      <c r="H144" s="224"/>
      <c r="I144" s="224"/>
      <c r="J144" s="263" t="s">
        <v>173</v>
      </c>
      <c r="K144" s="263" t="s">
        <v>173</v>
      </c>
      <c r="L144" s="513"/>
      <c r="M144" s="357" t="s">
        <v>86</v>
      </c>
      <c r="N144" s="357" t="s">
        <v>86</v>
      </c>
      <c r="O144" s="357" t="s">
        <v>86</v>
      </c>
      <c r="P144" s="357" t="s">
        <v>86</v>
      </c>
      <c r="Q144" s="483" t="s">
        <v>112</v>
      </c>
      <c r="R144" s="137"/>
      <c r="S144" s="137"/>
      <c r="T144" s="520"/>
      <c r="U144" s="520"/>
      <c r="V144" s="520"/>
      <c r="W144" s="520"/>
      <c r="X144" s="520"/>
      <c r="Y144" s="520"/>
      <c r="Z144" s="520"/>
      <c r="AA144" s="520"/>
      <c r="AB144" s="520"/>
      <c r="AC144" s="520"/>
      <c r="AD144" s="520"/>
      <c r="AE144" s="520"/>
    </row>
    <row r="145">
      <c r="A145" s="520"/>
      <c r="B145" s="127">
        <f t="shared" si="1"/>
        <v>142</v>
      </c>
      <c r="C145" s="409" t="s">
        <v>753</v>
      </c>
      <c r="D145" s="273"/>
      <c r="E145" s="308"/>
      <c r="F145" s="278" t="s">
        <v>609</v>
      </c>
      <c r="G145" s="224"/>
      <c r="H145" s="224"/>
      <c r="I145" s="224"/>
      <c r="J145" s="263" t="s">
        <v>173</v>
      </c>
      <c r="K145" s="263" t="s">
        <v>173</v>
      </c>
      <c r="L145" s="513"/>
      <c r="M145" s="357" t="s">
        <v>86</v>
      </c>
      <c r="N145" s="357" t="s">
        <v>86</v>
      </c>
      <c r="O145" s="357" t="s">
        <v>86</v>
      </c>
      <c r="P145" s="357" t="s">
        <v>86</v>
      </c>
      <c r="Q145" s="483" t="s">
        <v>112</v>
      </c>
      <c r="R145" s="137"/>
      <c r="S145" s="137"/>
      <c r="T145" s="520"/>
      <c r="U145" s="520"/>
      <c r="V145" s="520"/>
      <c r="W145" s="520"/>
      <c r="X145" s="520"/>
      <c r="Y145" s="520"/>
      <c r="Z145" s="520"/>
      <c r="AA145" s="520"/>
      <c r="AB145" s="520"/>
      <c r="AC145" s="520"/>
      <c r="AD145" s="520"/>
      <c r="AE145" s="520"/>
    </row>
    <row r="146">
      <c r="A146" s="520"/>
      <c r="B146" s="127">
        <f t="shared" si="1"/>
        <v>143</v>
      </c>
      <c r="C146" s="409" t="s">
        <v>753</v>
      </c>
      <c r="D146" s="491"/>
      <c r="E146" s="365"/>
      <c r="F146" s="278" t="s">
        <v>982</v>
      </c>
      <c r="G146" s="224"/>
      <c r="H146" s="224"/>
      <c r="I146" s="224"/>
      <c r="J146" s="263" t="s">
        <v>173</v>
      </c>
      <c r="K146" s="263" t="s">
        <v>173</v>
      </c>
      <c r="L146" s="513"/>
      <c r="M146" s="357" t="s">
        <v>86</v>
      </c>
      <c r="N146" s="357" t="s">
        <v>86</v>
      </c>
      <c r="O146" s="357" t="s">
        <v>86</v>
      </c>
      <c r="P146" s="357" t="s">
        <v>86</v>
      </c>
      <c r="Q146" s="483" t="s">
        <v>112</v>
      </c>
      <c r="R146" s="137"/>
      <c r="S146" s="137"/>
      <c r="T146" s="520"/>
      <c r="U146" s="520"/>
      <c r="V146" s="520"/>
      <c r="W146" s="520"/>
      <c r="X146" s="520"/>
      <c r="Y146" s="520"/>
      <c r="Z146" s="520"/>
      <c r="AA146" s="520"/>
      <c r="AB146" s="520"/>
      <c r="AC146" s="520"/>
      <c r="AD146" s="520"/>
      <c r="AE146" s="520"/>
    </row>
    <row r="147">
      <c r="A147" s="520"/>
      <c r="B147" s="127">
        <f t="shared" si="1"/>
        <v>144</v>
      </c>
      <c r="C147" s="409" t="s">
        <v>753</v>
      </c>
      <c r="D147" s="264" t="s">
        <v>983</v>
      </c>
      <c r="E147" s="303" t="s">
        <v>984</v>
      </c>
      <c r="F147" s="224"/>
      <c r="G147" s="224"/>
      <c r="H147" s="224"/>
      <c r="I147" s="224"/>
      <c r="J147" s="263" t="s">
        <v>173</v>
      </c>
      <c r="K147" s="263" t="s">
        <v>173</v>
      </c>
      <c r="L147" s="531" t="s">
        <v>1845</v>
      </c>
      <c r="M147" s="357" t="s">
        <v>86</v>
      </c>
      <c r="N147" s="357" t="s">
        <v>86</v>
      </c>
      <c r="O147" s="357" t="s">
        <v>86</v>
      </c>
      <c r="P147" s="357" t="s">
        <v>86</v>
      </c>
      <c r="Q147" s="483" t="s">
        <v>112</v>
      </c>
      <c r="R147" s="137"/>
      <c r="S147" s="137"/>
      <c r="T147" s="520"/>
      <c r="U147" s="520"/>
      <c r="V147" s="520"/>
      <c r="W147" s="520"/>
      <c r="X147" s="520"/>
      <c r="Y147" s="520"/>
      <c r="Z147" s="520"/>
      <c r="AA147" s="520"/>
      <c r="AB147" s="520"/>
      <c r="AC147" s="520"/>
      <c r="AD147" s="520"/>
      <c r="AE147" s="520"/>
    </row>
    <row r="148">
      <c r="A148" s="520"/>
      <c r="B148" s="127">
        <f t="shared" si="1"/>
        <v>145</v>
      </c>
      <c r="C148" s="409" t="s">
        <v>753</v>
      </c>
      <c r="D148" s="491"/>
      <c r="E148" s="303" t="s">
        <v>985</v>
      </c>
      <c r="F148" s="224"/>
      <c r="G148" s="224"/>
      <c r="H148" s="224"/>
      <c r="I148" s="224"/>
      <c r="J148" s="263" t="s">
        <v>173</v>
      </c>
      <c r="K148" s="263" t="s">
        <v>173</v>
      </c>
      <c r="L148" s="513"/>
      <c r="M148" s="357" t="s">
        <v>86</v>
      </c>
      <c r="N148" s="357" t="s">
        <v>86</v>
      </c>
      <c r="O148" s="357" t="s">
        <v>86</v>
      </c>
      <c r="P148" s="357" t="s">
        <v>86</v>
      </c>
      <c r="Q148" s="483" t="s">
        <v>112</v>
      </c>
      <c r="R148" s="137"/>
      <c r="S148" s="137"/>
      <c r="T148" s="520"/>
      <c r="U148" s="520"/>
      <c r="V148" s="520"/>
      <c r="W148" s="520"/>
      <c r="X148" s="520"/>
      <c r="Y148" s="520"/>
      <c r="Z148" s="520"/>
      <c r="AA148" s="520"/>
      <c r="AB148" s="520"/>
      <c r="AC148" s="520"/>
      <c r="AD148" s="520"/>
      <c r="AE148" s="520"/>
    </row>
    <row r="149">
      <c r="A149" s="520"/>
      <c r="B149" s="127">
        <f t="shared" si="1"/>
        <v>146</v>
      </c>
      <c r="C149" s="409" t="s">
        <v>753</v>
      </c>
      <c r="D149" s="532" t="s">
        <v>986</v>
      </c>
      <c r="E149" s="299" t="s">
        <v>987</v>
      </c>
      <c r="F149" s="297" t="s">
        <v>988</v>
      </c>
      <c r="G149" s="276" t="s">
        <v>989</v>
      </c>
      <c r="H149" s="224"/>
      <c r="I149" s="224"/>
      <c r="J149" s="263" t="s">
        <v>990</v>
      </c>
      <c r="K149" s="263" t="s">
        <v>991</v>
      </c>
      <c r="L149" s="533" t="s">
        <v>1846</v>
      </c>
      <c r="M149" s="357" t="s">
        <v>86</v>
      </c>
      <c r="N149" s="357" t="s">
        <v>86</v>
      </c>
      <c r="O149" s="357" t="s">
        <v>86</v>
      </c>
      <c r="P149" s="357" t="s">
        <v>86</v>
      </c>
      <c r="Q149" s="483" t="s">
        <v>112</v>
      </c>
      <c r="R149" s="137"/>
      <c r="S149" s="137"/>
      <c r="T149" s="520"/>
      <c r="U149" s="520"/>
      <c r="V149" s="520"/>
      <c r="W149" s="520"/>
      <c r="X149" s="520"/>
      <c r="Y149" s="520"/>
      <c r="Z149" s="520"/>
      <c r="AA149" s="520"/>
      <c r="AB149" s="520"/>
      <c r="AC149" s="520"/>
      <c r="AD149" s="520"/>
      <c r="AE149" s="520"/>
    </row>
    <row r="150">
      <c r="A150" s="520"/>
      <c r="B150" s="127">
        <f t="shared" si="1"/>
        <v>147</v>
      </c>
      <c r="C150" s="409" t="s">
        <v>753</v>
      </c>
      <c r="D150" s="292"/>
      <c r="E150" s="308"/>
      <c r="F150" s="525"/>
      <c r="G150" s="276" t="s">
        <v>992</v>
      </c>
      <c r="H150" s="224"/>
      <c r="I150" s="224"/>
      <c r="J150" s="263" t="s">
        <v>173</v>
      </c>
      <c r="K150" s="263" t="s">
        <v>173</v>
      </c>
      <c r="L150" s="513"/>
      <c r="M150" s="357" t="s">
        <v>86</v>
      </c>
      <c r="N150" s="357" t="s">
        <v>86</v>
      </c>
      <c r="O150" s="357" t="s">
        <v>86</v>
      </c>
      <c r="P150" s="357" t="s">
        <v>86</v>
      </c>
      <c r="Q150" s="483" t="s">
        <v>112</v>
      </c>
      <c r="R150" s="137"/>
      <c r="S150" s="137"/>
      <c r="T150" s="520"/>
      <c r="U150" s="520"/>
      <c r="V150" s="520"/>
      <c r="W150" s="520"/>
      <c r="X150" s="520"/>
      <c r="Y150" s="520"/>
      <c r="Z150" s="520"/>
      <c r="AA150" s="520"/>
      <c r="AB150" s="520"/>
      <c r="AC150" s="520"/>
      <c r="AD150" s="520"/>
      <c r="AE150" s="520"/>
    </row>
    <row r="151">
      <c r="A151" s="520"/>
      <c r="B151" s="127">
        <f t="shared" si="1"/>
        <v>148</v>
      </c>
      <c r="C151" s="409" t="s">
        <v>753</v>
      </c>
      <c r="D151" s="292"/>
      <c r="E151" s="308"/>
      <c r="F151" s="272" t="s">
        <v>641</v>
      </c>
      <c r="G151" s="276" t="s">
        <v>989</v>
      </c>
      <c r="H151" s="224"/>
      <c r="I151" s="224"/>
      <c r="J151" s="263" t="s">
        <v>173</v>
      </c>
      <c r="K151" s="263" t="s">
        <v>173</v>
      </c>
      <c r="L151" s="513"/>
      <c r="M151" s="357" t="s">
        <v>86</v>
      </c>
      <c r="N151" s="357" t="s">
        <v>86</v>
      </c>
      <c r="O151" s="357" t="s">
        <v>86</v>
      </c>
      <c r="P151" s="357" t="s">
        <v>86</v>
      </c>
      <c r="Q151" s="483" t="s">
        <v>112</v>
      </c>
      <c r="R151" s="137"/>
      <c r="S151" s="137"/>
      <c r="T151" s="520"/>
      <c r="U151" s="520"/>
      <c r="V151" s="520"/>
      <c r="W151" s="520"/>
      <c r="X151" s="520"/>
      <c r="Y151" s="520"/>
      <c r="Z151" s="520"/>
      <c r="AA151" s="520"/>
      <c r="AB151" s="520"/>
      <c r="AC151" s="520"/>
      <c r="AD151" s="520"/>
      <c r="AE151" s="520"/>
    </row>
    <row r="152">
      <c r="A152" s="520"/>
      <c r="B152" s="127">
        <f t="shared" si="1"/>
        <v>149</v>
      </c>
      <c r="C152" s="409" t="s">
        <v>753</v>
      </c>
      <c r="D152" s="292"/>
      <c r="E152" s="365"/>
      <c r="F152" s="525"/>
      <c r="G152" s="276" t="s">
        <v>992</v>
      </c>
      <c r="H152" s="224"/>
      <c r="I152" s="224"/>
      <c r="J152" s="263" t="s">
        <v>173</v>
      </c>
      <c r="K152" s="263" t="s">
        <v>173</v>
      </c>
      <c r="L152" s="513"/>
      <c r="M152" s="357" t="s">
        <v>86</v>
      </c>
      <c r="N152" s="357" t="s">
        <v>86</v>
      </c>
      <c r="O152" s="357" t="s">
        <v>86</v>
      </c>
      <c r="P152" s="357" t="s">
        <v>86</v>
      </c>
      <c r="Q152" s="483" t="s">
        <v>112</v>
      </c>
      <c r="R152" s="137"/>
      <c r="S152" s="137"/>
      <c r="T152" s="520"/>
      <c r="U152" s="520"/>
      <c r="V152" s="520"/>
      <c r="W152" s="520"/>
      <c r="X152" s="520"/>
      <c r="Y152" s="520"/>
      <c r="Z152" s="520"/>
      <c r="AA152" s="520"/>
      <c r="AB152" s="520"/>
      <c r="AC152" s="520"/>
      <c r="AD152" s="520"/>
      <c r="AE152" s="520"/>
    </row>
    <row r="153">
      <c r="A153" s="520"/>
      <c r="B153" s="127">
        <f t="shared" si="1"/>
        <v>150</v>
      </c>
      <c r="C153" s="409" t="s">
        <v>753</v>
      </c>
      <c r="D153" s="292"/>
      <c r="E153" s="305" t="s">
        <v>993</v>
      </c>
      <c r="F153" s="297" t="s">
        <v>988</v>
      </c>
      <c r="G153" s="276" t="s">
        <v>989</v>
      </c>
      <c r="H153" s="224"/>
      <c r="I153" s="224"/>
      <c r="J153" s="263" t="s">
        <v>173</v>
      </c>
      <c r="K153" s="263" t="s">
        <v>173</v>
      </c>
      <c r="L153" s="513"/>
      <c r="M153" s="357" t="s">
        <v>86</v>
      </c>
      <c r="N153" s="357" t="s">
        <v>86</v>
      </c>
      <c r="O153" s="357" t="s">
        <v>86</v>
      </c>
      <c r="P153" s="357" t="s">
        <v>86</v>
      </c>
      <c r="Q153" s="483" t="s">
        <v>112</v>
      </c>
      <c r="R153" s="137"/>
      <c r="S153" s="137"/>
      <c r="T153" s="520"/>
      <c r="U153" s="520"/>
      <c r="V153" s="520"/>
      <c r="W153" s="520"/>
      <c r="X153" s="520"/>
      <c r="Y153" s="520"/>
      <c r="Z153" s="520"/>
      <c r="AA153" s="520"/>
      <c r="AB153" s="520"/>
      <c r="AC153" s="520"/>
      <c r="AD153" s="520"/>
      <c r="AE153" s="520"/>
    </row>
    <row r="154">
      <c r="A154" s="520"/>
      <c r="B154" s="127">
        <f t="shared" si="1"/>
        <v>151</v>
      </c>
      <c r="C154" s="409" t="s">
        <v>753</v>
      </c>
      <c r="D154" s="292"/>
      <c r="E154" s="308"/>
      <c r="F154" s="525"/>
      <c r="G154" s="276" t="s">
        <v>992</v>
      </c>
      <c r="H154" s="224"/>
      <c r="I154" s="224"/>
      <c r="J154" s="263" t="s">
        <v>173</v>
      </c>
      <c r="K154" s="263" t="s">
        <v>173</v>
      </c>
      <c r="L154" s="513"/>
      <c r="M154" s="357" t="s">
        <v>86</v>
      </c>
      <c r="N154" s="357" t="s">
        <v>86</v>
      </c>
      <c r="O154" s="357" t="s">
        <v>86</v>
      </c>
      <c r="P154" s="357" t="s">
        <v>86</v>
      </c>
      <c r="Q154" s="483" t="s">
        <v>112</v>
      </c>
      <c r="R154" s="137"/>
      <c r="S154" s="137"/>
      <c r="T154" s="520"/>
      <c r="U154" s="520"/>
      <c r="V154" s="520"/>
      <c r="W154" s="520"/>
      <c r="X154" s="520"/>
      <c r="Y154" s="520"/>
      <c r="Z154" s="520"/>
      <c r="AA154" s="520"/>
      <c r="AB154" s="520"/>
      <c r="AC154" s="520"/>
      <c r="AD154" s="520"/>
      <c r="AE154" s="520"/>
    </row>
    <row r="155">
      <c r="A155" s="520"/>
      <c r="B155" s="127">
        <f t="shared" si="1"/>
        <v>152</v>
      </c>
      <c r="C155" s="409" t="s">
        <v>753</v>
      </c>
      <c r="D155" s="292"/>
      <c r="E155" s="308"/>
      <c r="F155" s="272" t="s">
        <v>641</v>
      </c>
      <c r="G155" s="276" t="s">
        <v>989</v>
      </c>
      <c r="H155" s="224"/>
      <c r="I155" s="224"/>
      <c r="J155" s="263" t="s">
        <v>173</v>
      </c>
      <c r="K155" s="263" t="s">
        <v>173</v>
      </c>
      <c r="L155" s="513"/>
      <c r="M155" s="357" t="s">
        <v>86</v>
      </c>
      <c r="N155" s="357" t="s">
        <v>86</v>
      </c>
      <c r="O155" s="357" t="s">
        <v>86</v>
      </c>
      <c r="P155" s="357" t="s">
        <v>86</v>
      </c>
      <c r="Q155" s="483" t="s">
        <v>112</v>
      </c>
      <c r="R155" s="137"/>
      <c r="S155" s="137"/>
      <c r="T155" s="520"/>
      <c r="U155" s="520"/>
      <c r="V155" s="520"/>
      <c r="W155" s="520"/>
      <c r="X155" s="520"/>
      <c r="Y155" s="520"/>
      <c r="Z155" s="520"/>
      <c r="AA155" s="520"/>
      <c r="AB155" s="520"/>
      <c r="AC155" s="520"/>
      <c r="AD155" s="520"/>
      <c r="AE155" s="520"/>
    </row>
    <row r="156">
      <c r="A156" s="520"/>
      <c r="B156" s="127">
        <f t="shared" si="1"/>
        <v>153</v>
      </c>
      <c r="C156" s="409" t="s">
        <v>753</v>
      </c>
      <c r="D156" s="292"/>
      <c r="E156" s="308"/>
      <c r="F156" s="525"/>
      <c r="G156" s="276" t="s">
        <v>992</v>
      </c>
      <c r="H156" s="224"/>
      <c r="I156" s="224"/>
      <c r="J156" s="263" t="s">
        <v>173</v>
      </c>
      <c r="K156" s="263" t="s">
        <v>173</v>
      </c>
      <c r="L156" s="513"/>
      <c r="M156" s="357" t="s">
        <v>86</v>
      </c>
      <c r="N156" s="357" t="s">
        <v>86</v>
      </c>
      <c r="O156" s="357" t="s">
        <v>86</v>
      </c>
      <c r="P156" s="357" t="s">
        <v>86</v>
      </c>
      <c r="Q156" s="483" t="s">
        <v>112</v>
      </c>
      <c r="R156" s="137"/>
      <c r="S156" s="137"/>
      <c r="T156" s="520"/>
      <c r="U156" s="520"/>
      <c r="V156" s="520"/>
      <c r="W156" s="520"/>
      <c r="X156" s="520"/>
      <c r="Y156" s="520"/>
      <c r="Z156" s="520"/>
      <c r="AA156" s="520"/>
      <c r="AB156" s="520"/>
      <c r="AC156" s="520"/>
      <c r="AD156" s="520"/>
      <c r="AE156" s="520"/>
    </row>
    <row r="157">
      <c r="A157" s="520"/>
      <c r="B157" s="127">
        <f t="shared" si="1"/>
        <v>154</v>
      </c>
      <c r="C157" s="409" t="s">
        <v>753</v>
      </c>
      <c r="D157" s="534"/>
      <c r="E157" s="299" t="s">
        <v>987</v>
      </c>
      <c r="F157" s="535">
        <v>0.0</v>
      </c>
      <c r="G157" s="224"/>
      <c r="H157" s="224"/>
      <c r="I157" s="224"/>
      <c r="J157" s="263" t="s">
        <v>173</v>
      </c>
      <c r="K157" s="263" t="s">
        <v>173</v>
      </c>
      <c r="L157" s="513"/>
      <c r="M157" s="357" t="s">
        <v>86</v>
      </c>
      <c r="N157" s="357" t="s">
        <v>86</v>
      </c>
      <c r="O157" s="357" t="s">
        <v>86</v>
      </c>
      <c r="P157" s="357" t="s">
        <v>86</v>
      </c>
      <c r="Q157" s="483" t="s">
        <v>112</v>
      </c>
      <c r="R157" s="137"/>
      <c r="S157" s="137"/>
      <c r="T157" s="520"/>
      <c r="U157" s="520"/>
      <c r="V157" s="520"/>
      <c r="W157" s="520"/>
      <c r="X157" s="520"/>
      <c r="Y157" s="520"/>
      <c r="Z157" s="520"/>
      <c r="AA157" s="520"/>
      <c r="AB157" s="520"/>
      <c r="AC157" s="520"/>
      <c r="AD157" s="520"/>
      <c r="AE157" s="520"/>
    </row>
    <row r="158">
      <c r="A158" s="520"/>
      <c r="B158" s="127">
        <f t="shared" si="1"/>
        <v>155</v>
      </c>
      <c r="C158" s="409" t="s">
        <v>753</v>
      </c>
      <c r="D158" s="534"/>
      <c r="E158" s="308"/>
      <c r="F158" s="536" t="s">
        <v>994</v>
      </c>
      <c r="G158" s="224"/>
      <c r="H158" s="224"/>
      <c r="I158" s="224"/>
      <c r="J158" s="263" t="s">
        <v>173</v>
      </c>
      <c r="K158" s="263" t="s">
        <v>173</v>
      </c>
      <c r="L158" s="513"/>
      <c r="M158" s="357" t="s">
        <v>86</v>
      </c>
      <c r="N158" s="357" t="s">
        <v>86</v>
      </c>
      <c r="O158" s="357" t="s">
        <v>86</v>
      </c>
      <c r="P158" s="357" t="s">
        <v>86</v>
      </c>
      <c r="Q158" s="483" t="s">
        <v>112</v>
      </c>
      <c r="R158" s="137"/>
      <c r="S158" s="137"/>
      <c r="T158" s="520"/>
      <c r="U158" s="520"/>
      <c r="V158" s="520"/>
      <c r="W158" s="520"/>
      <c r="X158" s="520"/>
      <c r="Y158" s="520"/>
      <c r="Z158" s="520"/>
      <c r="AA158" s="520"/>
      <c r="AB158" s="520"/>
      <c r="AC158" s="520"/>
      <c r="AD158" s="520"/>
      <c r="AE158" s="520"/>
    </row>
    <row r="159">
      <c r="A159" s="520"/>
      <c r="B159" s="127">
        <f t="shared" si="1"/>
        <v>156</v>
      </c>
      <c r="C159" s="409" t="s">
        <v>753</v>
      </c>
      <c r="D159" s="534"/>
      <c r="E159" s="308"/>
      <c r="F159" s="536" t="s">
        <v>995</v>
      </c>
      <c r="G159" s="224"/>
      <c r="H159" s="224"/>
      <c r="I159" s="224"/>
      <c r="J159" s="263" t="s">
        <v>173</v>
      </c>
      <c r="K159" s="263" t="s">
        <v>173</v>
      </c>
      <c r="L159" s="513"/>
      <c r="M159" s="357" t="s">
        <v>86</v>
      </c>
      <c r="N159" s="357" t="s">
        <v>86</v>
      </c>
      <c r="O159" s="357" t="s">
        <v>86</v>
      </c>
      <c r="P159" s="357" t="s">
        <v>86</v>
      </c>
      <c r="Q159" s="483" t="s">
        <v>112</v>
      </c>
      <c r="R159" s="137"/>
      <c r="S159" s="137"/>
      <c r="T159" s="520"/>
      <c r="U159" s="520"/>
      <c r="V159" s="520"/>
      <c r="W159" s="520"/>
      <c r="X159" s="520"/>
      <c r="Y159" s="520"/>
      <c r="Z159" s="520"/>
      <c r="AA159" s="520"/>
      <c r="AB159" s="520"/>
      <c r="AC159" s="520"/>
      <c r="AD159" s="520"/>
      <c r="AE159" s="520"/>
    </row>
    <row r="160">
      <c r="A160" s="520"/>
      <c r="B160" s="127">
        <f t="shared" si="1"/>
        <v>157</v>
      </c>
      <c r="C160" s="409" t="s">
        <v>753</v>
      </c>
      <c r="D160" s="534"/>
      <c r="E160" s="308"/>
      <c r="F160" s="536" t="s">
        <v>995</v>
      </c>
      <c r="G160" s="267" t="s">
        <v>1847</v>
      </c>
      <c r="H160" s="224"/>
      <c r="I160" s="224"/>
      <c r="J160" s="254" t="s">
        <v>1848</v>
      </c>
      <c r="K160" s="263" t="s">
        <v>173</v>
      </c>
      <c r="L160" s="513"/>
      <c r="M160" s="357" t="s">
        <v>86</v>
      </c>
      <c r="N160" s="357" t="s">
        <v>86</v>
      </c>
      <c r="O160" s="357" t="s">
        <v>86</v>
      </c>
      <c r="P160" s="357" t="s">
        <v>86</v>
      </c>
      <c r="Q160" s="483" t="s">
        <v>112</v>
      </c>
      <c r="R160" s="137"/>
      <c r="S160" s="137"/>
      <c r="T160" s="520"/>
      <c r="U160" s="520"/>
      <c r="V160" s="520"/>
      <c r="W160" s="520"/>
      <c r="X160" s="520"/>
      <c r="Y160" s="520"/>
      <c r="Z160" s="520"/>
      <c r="AA160" s="520"/>
      <c r="AB160" s="520"/>
      <c r="AC160" s="520"/>
      <c r="AD160" s="520"/>
      <c r="AE160" s="520"/>
    </row>
    <row r="161">
      <c r="A161" s="520"/>
      <c r="B161" s="127">
        <f t="shared" si="1"/>
        <v>158</v>
      </c>
      <c r="C161" s="409" t="s">
        <v>753</v>
      </c>
      <c r="D161" s="534"/>
      <c r="E161" s="365"/>
      <c r="F161" s="537" t="s">
        <v>997</v>
      </c>
      <c r="G161" s="267" t="s">
        <v>1849</v>
      </c>
      <c r="H161" s="224"/>
      <c r="I161" s="224"/>
      <c r="J161" s="254" t="s">
        <v>1850</v>
      </c>
      <c r="K161" s="263" t="s">
        <v>173</v>
      </c>
      <c r="L161" s="513"/>
      <c r="M161" s="357" t="s">
        <v>86</v>
      </c>
      <c r="N161" s="357" t="s">
        <v>86</v>
      </c>
      <c r="O161" s="357" t="s">
        <v>86</v>
      </c>
      <c r="P161" s="357" t="s">
        <v>86</v>
      </c>
      <c r="Q161" s="483" t="s">
        <v>112</v>
      </c>
      <c r="R161" s="137"/>
      <c r="S161" s="137"/>
      <c r="T161" s="520"/>
      <c r="U161" s="520"/>
      <c r="V161" s="520"/>
      <c r="W161" s="520"/>
      <c r="X161" s="520"/>
      <c r="Y161" s="520"/>
      <c r="Z161" s="520"/>
      <c r="AA161" s="520"/>
      <c r="AB161" s="520"/>
      <c r="AC161" s="520"/>
      <c r="AD161" s="520"/>
      <c r="AE161" s="520"/>
    </row>
    <row r="162">
      <c r="A162" s="520"/>
      <c r="B162" s="127">
        <f t="shared" si="1"/>
        <v>159</v>
      </c>
      <c r="C162" s="409" t="s">
        <v>753</v>
      </c>
      <c r="D162" s="264" t="s">
        <v>1006</v>
      </c>
      <c r="E162" s="365" t="s">
        <v>1007</v>
      </c>
      <c r="F162" s="278"/>
      <c r="G162" s="224"/>
      <c r="H162" s="224"/>
      <c r="I162" s="224"/>
      <c r="J162" s="259" t="s">
        <v>1008</v>
      </c>
      <c r="K162" s="263" t="s">
        <v>908</v>
      </c>
      <c r="L162" s="513"/>
      <c r="M162" s="357" t="s">
        <v>86</v>
      </c>
      <c r="N162" s="357" t="s">
        <v>86</v>
      </c>
      <c r="O162" s="357" t="s">
        <v>86</v>
      </c>
      <c r="P162" s="357" t="s">
        <v>86</v>
      </c>
      <c r="Q162" s="483" t="s">
        <v>112</v>
      </c>
      <c r="R162" s="137"/>
      <c r="S162" s="137"/>
      <c r="T162" s="520"/>
      <c r="U162" s="520"/>
      <c r="V162" s="520"/>
      <c r="W162" s="520"/>
      <c r="X162" s="520"/>
      <c r="Y162" s="520"/>
      <c r="Z162" s="520"/>
      <c r="AA162" s="520"/>
      <c r="AB162" s="520"/>
      <c r="AC162" s="520"/>
      <c r="AD162" s="520"/>
      <c r="AE162" s="520"/>
    </row>
    <row r="163">
      <c r="A163" s="520"/>
      <c r="B163" s="127">
        <f t="shared" si="1"/>
        <v>160</v>
      </c>
      <c r="C163" s="409" t="s">
        <v>753</v>
      </c>
      <c r="D163" s="273"/>
      <c r="E163" s="299" t="s">
        <v>1009</v>
      </c>
      <c r="F163" s="276" t="s">
        <v>1010</v>
      </c>
      <c r="G163" s="224"/>
      <c r="H163" s="224"/>
      <c r="I163" s="224"/>
      <c r="J163" s="259" t="s">
        <v>1008</v>
      </c>
      <c r="K163" s="259" t="s">
        <v>320</v>
      </c>
      <c r="L163" s="513"/>
      <c r="M163" s="357" t="s">
        <v>86</v>
      </c>
      <c r="N163" s="357" t="s">
        <v>86</v>
      </c>
      <c r="O163" s="357" t="s">
        <v>86</v>
      </c>
      <c r="P163" s="357" t="s">
        <v>86</v>
      </c>
      <c r="Q163" s="483" t="s">
        <v>112</v>
      </c>
      <c r="R163" s="137"/>
      <c r="S163" s="137"/>
      <c r="T163" s="520"/>
      <c r="U163" s="520"/>
      <c r="V163" s="520"/>
      <c r="W163" s="520"/>
      <c r="X163" s="520"/>
      <c r="Y163" s="520"/>
      <c r="Z163" s="520"/>
      <c r="AA163" s="520"/>
      <c r="AB163" s="520"/>
      <c r="AC163" s="520"/>
      <c r="AD163" s="520"/>
      <c r="AE163" s="520"/>
    </row>
    <row r="164">
      <c r="A164" s="520"/>
      <c r="B164" s="127">
        <f t="shared" si="1"/>
        <v>161</v>
      </c>
      <c r="C164" s="409" t="s">
        <v>753</v>
      </c>
      <c r="D164" s="273"/>
      <c r="E164" s="365"/>
      <c r="F164" s="276" t="s">
        <v>1011</v>
      </c>
      <c r="G164" s="224"/>
      <c r="H164" s="224"/>
      <c r="I164" s="224"/>
      <c r="J164" s="263" t="s">
        <v>173</v>
      </c>
      <c r="K164" s="263" t="s">
        <v>173</v>
      </c>
      <c r="L164" s="533" t="s">
        <v>1851</v>
      </c>
      <c r="M164" s="357" t="s">
        <v>86</v>
      </c>
      <c r="N164" s="357" t="s">
        <v>86</v>
      </c>
      <c r="O164" s="357" t="s">
        <v>86</v>
      </c>
      <c r="P164" s="357" t="s">
        <v>86</v>
      </c>
      <c r="Q164" s="483" t="s">
        <v>112</v>
      </c>
      <c r="R164" s="137"/>
      <c r="S164" s="137"/>
      <c r="T164" s="520"/>
      <c r="U164" s="520"/>
      <c r="V164" s="520"/>
      <c r="W164" s="520"/>
      <c r="X164" s="520"/>
      <c r="Y164" s="520"/>
      <c r="Z164" s="520"/>
      <c r="AA164" s="520"/>
      <c r="AB164" s="520"/>
      <c r="AC164" s="520"/>
      <c r="AD164" s="520"/>
      <c r="AE164" s="520"/>
    </row>
    <row r="165">
      <c r="A165" s="520"/>
      <c r="B165" s="127">
        <f t="shared" si="1"/>
        <v>162</v>
      </c>
      <c r="C165" s="409" t="s">
        <v>753</v>
      </c>
      <c r="D165" s="264" t="s">
        <v>1012</v>
      </c>
      <c r="E165" s="317" t="s">
        <v>1013</v>
      </c>
      <c r="F165" s="224"/>
      <c r="G165" s="224"/>
      <c r="H165" s="224"/>
      <c r="I165" s="224"/>
      <c r="J165" s="263" t="s">
        <v>173</v>
      </c>
      <c r="K165" s="263" t="s">
        <v>173</v>
      </c>
      <c r="L165" s="513"/>
      <c r="M165" s="357" t="s">
        <v>86</v>
      </c>
      <c r="N165" s="357" t="s">
        <v>86</v>
      </c>
      <c r="O165" s="357" t="s">
        <v>86</v>
      </c>
      <c r="P165" s="357" t="s">
        <v>86</v>
      </c>
      <c r="Q165" s="483" t="s">
        <v>112</v>
      </c>
      <c r="R165" s="137"/>
      <c r="S165" s="137"/>
      <c r="T165" s="520"/>
      <c r="U165" s="520"/>
      <c r="V165" s="520"/>
      <c r="W165" s="520"/>
      <c r="X165" s="520"/>
      <c r="Y165" s="520"/>
      <c r="Z165" s="520"/>
      <c r="AA165" s="520"/>
      <c r="AB165" s="520"/>
      <c r="AC165" s="520"/>
      <c r="AD165" s="520"/>
      <c r="AE165" s="520"/>
    </row>
    <row r="166">
      <c r="A166" s="520"/>
      <c r="B166" s="127">
        <f t="shared" si="1"/>
        <v>163</v>
      </c>
      <c r="C166" s="409" t="s">
        <v>753</v>
      </c>
      <c r="D166" s="273"/>
      <c r="E166" s="259" t="s">
        <v>1014</v>
      </c>
      <c r="F166" s="224"/>
      <c r="G166" s="224"/>
      <c r="H166" s="224"/>
      <c r="I166" s="224"/>
      <c r="J166" s="263" t="s">
        <v>173</v>
      </c>
      <c r="K166" s="263" t="s">
        <v>173</v>
      </c>
      <c r="L166" s="513"/>
      <c r="M166" s="357" t="s">
        <v>86</v>
      </c>
      <c r="N166" s="357" t="s">
        <v>86</v>
      </c>
      <c r="O166" s="357" t="s">
        <v>86</v>
      </c>
      <c r="P166" s="357" t="s">
        <v>86</v>
      </c>
      <c r="Q166" s="483" t="s">
        <v>112</v>
      </c>
      <c r="R166" s="137"/>
      <c r="S166" s="137"/>
      <c r="T166" s="520"/>
      <c r="U166" s="520"/>
      <c r="V166" s="520"/>
      <c r="W166" s="520"/>
      <c r="X166" s="520"/>
      <c r="Y166" s="520"/>
      <c r="Z166" s="520"/>
      <c r="AA166" s="520"/>
      <c r="AB166" s="520"/>
      <c r="AC166" s="520"/>
      <c r="AD166" s="520"/>
      <c r="AE166" s="520"/>
    </row>
    <row r="167">
      <c r="A167" s="520"/>
      <c r="B167" s="127">
        <f t="shared" si="1"/>
        <v>164</v>
      </c>
      <c r="C167" s="409" t="s">
        <v>753</v>
      </c>
      <c r="D167" s="273"/>
      <c r="E167" s="259" t="s">
        <v>1015</v>
      </c>
      <c r="F167" s="224"/>
      <c r="G167" s="224"/>
      <c r="H167" s="224"/>
      <c r="I167" s="224"/>
      <c r="J167" s="263" t="s">
        <v>173</v>
      </c>
      <c r="K167" s="263" t="s">
        <v>173</v>
      </c>
      <c r="L167" s="513"/>
      <c r="M167" s="357" t="s">
        <v>86</v>
      </c>
      <c r="N167" s="357" t="s">
        <v>86</v>
      </c>
      <c r="O167" s="357" t="s">
        <v>86</v>
      </c>
      <c r="P167" s="357" t="s">
        <v>86</v>
      </c>
      <c r="Q167" s="483" t="s">
        <v>112</v>
      </c>
      <c r="R167" s="137"/>
      <c r="S167" s="137"/>
      <c r="T167" s="520"/>
      <c r="U167" s="520"/>
      <c r="V167" s="520"/>
      <c r="W167" s="520"/>
      <c r="X167" s="520"/>
      <c r="Y167" s="520"/>
      <c r="Z167" s="520"/>
      <c r="AA167" s="520"/>
      <c r="AB167" s="520"/>
      <c r="AC167" s="520"/>
      <c r="AD167" s="520"/>
      <c r="AE167" s="520"/>
    </row>
    <row r="168">
      <c r="A168" s="520"/>
      <c r="B168" s="127">
        <f t="shared" si="1"/>
        <v>165</v>
      </c>
      <c r="C168" s="409" t="s">
        <v>753</v>
      </c>
      <c r="D168" s="273"/>
      <c r="E168" s="318" t="s">
        <v>1016</v>
      </c>
      <c r="F168" s="224"/>
      <c r="G168" s="224"/>
      <c r="H168" s="224"/>
      <c r="I168" s="224"/>
      <c r="J168" s="263" t="s">
        <v>173</v>
      </c>
      <c r="K168" s="263" t="s">
        <v>173</v>
      </c>
      <c r="L168" s="513"/>
      <c r="M168" s="357" t="s">
        <v>86</v>
      </c>
      <c r="N168" s="357" t="s">
        <v>86</v>
      </c>
      <c r="O168" s="357" t="s">
        <v>86</v>
      </c>
      <c r="P168" s="357" t="s">
        <v>86</v>
      </c>
      <c r="Q168" s="483" t="s">
        <v>112</v>
      </c>
      <c r="R168" s="137"/>
      <c r="S168" s="137"/>
      <c r="T168" s="520"/>
      <c r="U168" s="520"/>
      <c r="V168" s="520"/>
      <c r="W168" s="520"/>
      <c r="X168" s="520"/>
      <c r="Y168" s="520"/>
      <c r="Z168" s="520"/>
      <c r="AA168" s="520"/>
      <c r="AB168" s="520"/>
      <c r="AC168" s="520"/>
      <c r="AD168" s="520"/>
      <c r="AE168" s="520"/>
    </row>
    <row r="169">
      <c r="A169" s="520"/>
      <c r="B169" s="127">
        <f t="shared" si="1"/>
        <v>166</v>
      </c>
      <c r="C169" s="409" t="s">
        <v>753</v>
      </c>
      <c r="D169" s="273"/>
      <c r="E169" s="318" t="s">
        <v>1017</v>
      </c>
      <c r="F169" s="224"/>
      <c r="G169" s="224"/>
      <c r="H169" s="224"/>
      <c r="I169" s="224"/>
      <c r="J169" s="263" t="s">
        <v>173</v>
      </c>
      <c r="K169" s="263" t="s">
        <v>173</v>
      </c>
      <c r="L169" s="513"/>
      <c r="M169" s="357" t="s">
        <v>86</v>
      </c>
      <c r="N169" s="357" t="s">
        <v>86</v>
      </c>
      <c r="O169" s="357" t="s">
        <v>86</v>
      </c>
      <c r="P169" s="357" t="s">
        <v>86</v>
      </c>
      <c r="Q169" s="483" t="s">
        <v>112</v>
      </c>
      <c r="R169" s="137"/>
      <c r="S169" s="137"/>
      <c r="T169" s="520"/>
      <c r="U169" s="520"/>
      <c r="V169" s="520"/>
      <c r="W169" s="520"/>
      <c r="X169" s="520"/>
      <c r="Y169" s="520"/>
      <c r="Z169" s="520"/>
      <c r="AA169" s="520"/>
      <c r="AB169" s="520"/>
      <c r="AC169" s="520"/>
      <c r="AD169" s="520"/>
      <c r="AE169" s="520"/>
    </row>
    <row r="170">
      <c r="A170" s="520"/>
      <c r="B170" s="127">
        <f t="shared" si="1"/>
        <v>167</v>
      </c>
      <c r="C170" s="409" t="s">
        <v>753</v>
      </c>
      <c r="D170" s="491"/>
      <c r="E170" s="318" t="s">
        <v>1018</v>
      </c>
      <c r="F170" s="224"/>
      <c r="G170" s="224"/>
      <c r="H170" s="224"/>
      <c r="I170" s="224"/>
      <c r="J170" s="263" t="s">
        <v>173</v>
      </c>
      <c r="K170" s="263" t="s">
        <v>173</v>
      </c>
      <c r="L170" s="513"/>
      <c r="M170" s="357" t="s">
        <v>86</v>
      </c>
      <c r="N170" s="357" t="s">
        <v>86</v>
      </c>
      <c r="O170" s="357" t="s">
        <v>86</v>
      </c>
      <c r="P170" s="357" t="s">
        <v>86</v>
      </c>
      <c r="Q170" s="483" t="s">
        <v>112</v>
      </c>
      <c r="R170" s="137"/>
      <c r="S170" s="137"/>
      <c r="T170" s="520"/>
      <c r="U170" s="520"/>
      <c r="V170" s="520"/>
      <c r="W170" s="520"/>
      <c r="X170" s="520"/>
      <c r="Y170" s="520"/>
      <c r="Z170" s="520"/>
      <c r="AA170" s="520"/>
      <c r="AB170" s="520"/>
      <c r="AC170" s="520"/>
      <c r="AD170" s="520"/>
      <c r="AE170" s="520"/>
    </row>
    <row r="171">
      <c r="A171" s="520"/>
      <c r="B171" s="127">
        <f t="shared" si="1"/>
        <v>168</v>
      </c>
      <c r="C171" s="409" t="s">
        <v>753</v>
      </c>
      <c r="D171" s="287" t="s">
        <v>405</v>
      </c>
      <c r="E171" s="319" t="s">
        <v>1019</v>
      </c>
      <c r="F171" s="475"/>
      <c r="G171" s="278"/>
      <c r="H171" s="224"/>
      <c r="I171" s="224"/>
      <c r="J171" s="263" t="s">
        <v>173</v>
      </c>
      <c r="K171" s="263" t="s">
        <v>173</v>
      </c>
      <c r="L171" s="513"/>
      <c r="M171" s="357" t="s">
        <v>86</v>
      </c>
      <c r="N171" s="357" t="s">
        <v>86</v>
      </c>
      <c r="O171" s="357" t="s">
        <v>86</v>
      </c>
      <c r="P171" s="357" t="s">
        <v>86</v>
      </c>
      <c r="Q171" s="483" t="s">
        <v>112</v>
      </c>
      <c r="R171" s="137"/>
      <c r="S171" s="137"/>
      <c r="T171" s="520"/>
      <c r="U171" s="520"/>
      <c r="V171" s="520"/>
      <c r="W171" s="520"/>
      <c r="X171" s="520"/>
      <c r="Y171" s="520"/>
      <c r="Z171" s="520"/>
      <c r="AA171" s="520"/>
      <c r="AB171" s="520"/>
      <c r="AC171" s="520"/>
      <c r="AD171" s="520"/>
      <c r="AE171" s="520"/>
    </row>
    <row r="172">
      <c r="A172" s="520"/>
      <c r="B172" s="127">
        <f t="shared" si="1"/>
        <v>169</v>
      </c>
      <c r="C172" s="409" t="s">
        <v>753</v>
      </c>
      <c r="D172" s="534"/>
      <c r="E172" s="305" t="s">
        <v>1020</v>
      </c>
      <c r="F172" s="320" t="s">
        <v>1021</v>
      </c>
      <c r="G172" s="276" t="s">
        <v>1022</v>
      </c>
      <c r="H172" s="224"/>
      <c r="I172" s="224"/>
      <c r="J172" s="263" t="s">
        <v>173</v>
      </c>
      <c r="K172" s="263" t="s">
        <v>173</v>
      </c>
      <c r="L172" s="513"/>
      <c r="M172" s="357" t="s">
        <v>86</v>
      </c>
      <c r="N172" s="357" t="s">
        <v>86</v>
      </c>
      <c r="O172" s="357" t="s">
        <v>86</v>
      </c>
      <c r="P172" s="357" t="s">
        <v>86</v>
      </c>
      <c r="Q172" s="483" t="s">
        <v>112</v>
      </c>
      <c r="R172" s="137"/>
      <c r="S172" s="137"/>
      <c r="T172" s="520"/>
      <c r="U172" s="520"/>
      <c r="V172" s="520"/>
      <c r="W172" s="520"/>
      <c r="X172" s="520"/>
      <c r="Y172" s="520"/>
      <c r="Z172" s="520"/>
      <c r="AA172" s="520"/>
      <c r="AB172" s="520"/>
      <c r="AC172" s="520"/>
      <c r="AD172" s="520"/>
      <c r="AE172" s="520"/>
    </row>
    <row r="173">
      <c r="A173" s="106"/>
      <c r="B173" s="127">
        <f t="shared" si="1"/>
        <v>170</v>
      </c>
      <c r="C173" s="409" t="s">
        <v>753</v>
      </c>
      <c r="D173" s="534"/>
      <c r="E173" s="308"/>
      <c r="F173" s="273"/>
      <c r="G173" s="276" t="s">
        <v>1023</v>
      </c>
      <c r="H173" s="224"/>
      <c r="I173" s="224"/>
      <c r="J173" s="263" t="s">
        <v>173</v>
      </c>
      <c r="K173" s="263" t="s">
        <v>173</v>
      </c>
      <c r="L173" s="513"/>
      <c r="M173" s="357" t="s">
        <v>86</v>
      </c>
      <c r="N173" s="357" t="s">
        <v>86</v>
      </c>
      <c r="O173" s="357" t="s">
        <v>86</v>
      </c>
      <c r="P173" s="357" t="s">
        <v>86</v>
      </c>
      <c r="Q173" s="483" t="s">
        <v>112</v>
      </c>
      <c r="R173" s="137"/>
      <c r="S173" s="137"/>
      <c r="T173" s="106"/>
      <c r="U173" s="106"/>
      <c r="V173" s="106"/>
      <c r="W173" s="106"/>
      <c r="X173" s="106"/>
      <c r="Y173" s="106"/>
      <c r="Z173" s="106"/>
      <c r="AA173" s="106"/>
      <c r="AB173" s="106"/>
      <c r="AC173" s="110"/>
      <c r="AD173" s="110"/>
      <c r="AE173" s="110"/>
    </row>
    <row r="174">
      <c r="A174" s="106"/>
      <c r="B174" s="127">
        <f t="shared" si="1"/>
        <v>171</v>
      </c>
      <c r="C174" s="409" t="s">
        <v>753</v>
      </c>
      <c r="D174" s="534"/>
      <c r="E174" s="538"/>
      <c r="F174" s="272" t="s">
        <v>1024</v>
      </c>
      <c r="G174" s="320" t="s">
        <v>1022</v>
      </c>
      <c r="H174" s="224"/>
      <c r="I174" s="224"/>
      <c r="J174" s="263" t="s">
        <v>173</v>
      </c>
      <c r="K174" s="263" t="s">
        <v>173</v>
      </c>
      <c r="L174" s="513"/>
      <c r="M174" s="357" t="s">
        <v>86</v>
      </c>
      <c r="N174" s="357" t="s">
        <v>86</v>
      </c>
      <c r="O174" s="357" t="s">
        <v>86</v>
      </c>
      <c r="P174" s="357" t="s">
        <v>86</v>
      </c>
      <c r="Q174" s="483" t="s">
        <v>112</v>
      </c>
      <c r="R174" s="137"/>
      <c r="S174" s="137"/>
      <c r="T174" s="106"/>
      <c r="U174" s="106"/>
      <c r="V174" s="106"/>
      <c r="W174" s="106"/>
      <c r="X174" s="106"/>
      <c r="Y174" s="106"/>
      <c r="Z174" s="106"/>
      <c r="AA174" s="106"/>
      <c r="AB174" s="106"/>
      <c r="AC174" s="110"/>
      <c r="AD174" s="110"/>
      <c r="AE174" s="110"/>
    </row>
    <row r="175">
      <c r="A175" s="106"/>
      <c r="B175" s="127">
        <f t="shared" si="1"/>
        <v>172</v>
      </c>
      <c r="C175" s="409" t="s">
        <v>753</v>
      </c>
      <c r="D175" s="534"/>
      <c r="E175" s="538"/>
      <c r="F175" s="524"/>
      <c r="G175" s="272" t="s">
        <v>1023</v>
      </c>
      <c r="H175" s="224"/>
      <c r="I175" s="224"/>
      <c r="J175" s="263" t="s">
        <v>173</v>
      </c>
      <c r="K175" s="263" t="s">
        <v>173</v>
      </c>
      <c r="L175" s="513"/>
      <c r="M175" s="357" t="s">
        <v>86</v>
      </c>
      <c r="N175" s="357" t="s">
        <v>86</v>
      </c>
      <c r="O175" s="357" t="s">
        <v>86</v>
      </c>
      <c r="P175" s="357" t="s">
        <v>86</v>
      </c>
      <c r="Q175" s="483" t="s">
        <v>112</v>
      </c>
      <c r="R175" s="137"/>
      <c r="S175" s="137"/>
      <c r="T175" s="106"/>
      <c r="U175" s="106"/>
      <c r="V175" s="106"/>
      <c r="W175" s="106"/>
      <c r="X175" s="106"/>
      <c r="Y175" s="106"/>
      <c r="Z175" s="106"/>
      <c r="AA175" s="106"/>
      <c r="AB175" s="106"/>
      <c r="AC175" s="110"/>
      <c r="AD175" s="110"/>
      <c r="AE175" s="110"/>
    </row>
    <row r="176">
      <c r="A176" s="106"/>
      <c r="B176" s="127">
        <f t="shared" si="1"/>
        <v>173</v>
      </c>
      <c r="C176" s="409" t="s">
        <v>753</v>
      </c>
      <c r="D176" s="539"/>
      <c r="E176" s="538"/>
      <c r="F176" s="540"/>
      <c r="G176" s="525"/>
      <c r="H176" s="224"/>
      <c r="I176" s="224"/>
      <c r="J176" s="263" t="s">
        <v>173</v>
      </c>
      <c r="K176" s="263" t="s">
        <v>173</v>
      </c>
      <c r="L176" s="513"/>
      <c r="M176" s="357" t="s">
        <v>86</v>
      </c>
      <c r="N176" s="357" t="s">
        <v>86</v>
      </c>
      <c r="O176" s="357" t="s">
        <v>86</v>
      </c>
      <c r="P176" s="357" t="s">
        <v>86</v>
      </c>
      <c r="Q176" s="483" t="s">
        <v>112</v>
      </c>
      <c r="R176" s="137"/>
      <c r="S176" s="137"/>
      <c r="T176" s="106"/>
      <c r="U176" s="106"/>
      <c r="V176" s="106"/>
      <c r="W176" s="106"/>
      <c r="X176" s="106"/>
      <c r="Y176" s="106"/>
      <c r="Z176" s="106"/>
      <c r="AA176" s="106"/>
      <c r="AB176" s="106"/>
      <c r="AC176" s="110"/>
      <c r="AD176" s="110"/>
      <c r="AE176" s="110"/>
    </row>
    <row r="177">
      <c r="A177" s="106"/>
      <c r="B177" s="127">
        <f t="shared" si="1"/>
        <v>174</v>
      </c>
      <c r="C177" s="409" t="s">
        <v>753</v>
      </c>
      <c r="D177" s="273" t="s">
        <v>1025</v>
      </c>
      <c r="E177" s="324" t="s">
        <v>415</v>
      </c>
      <c r="F177" s="224"/>
      <c r="G177" s="224"/>
      <c r="H177" s="224"/>
      <c r="I177" s="224"/>
      <c r="J177" s="259" t="s">
        <v>1008</v>
      </c>
      <c r="K177" s="259" t="s">
        <v>320</v>
      </c>
      <c r="L177" s="513"/>
      <c r="M177" s="357" t="s">
        <v>86</v>
      </c>
      <c r="N177" s="357" t="s">
        <v>86</v>
      </c>
      <c r="O177" s="357" t="s">
        <v>86</v>
      </c>
      <c r="P177" s="357" t="s">
        <v>86</v>
      </c>
      <c r="Q177" s="483" t="s">
        <v>112</v>
      </c>
      <c r="R177" s="137"/>
      <c r="S177" s="137"/>
      <c r="T177" s="106"/>
      <c r="U177" s="106"/>
      <c r="V177" s="106"/>
      <c r="W177" s="106"/>
      <c r="X177" s="106"/>
      <c r="Y177" s="106"/>
      <c r="Z177" s="106"/>
      <c r="AA177" s="106"/>
      <c r="AB177" s="106"/>
      <c r="AC177" s="110"/>
      <c r="AD177" s="110"/>
      <c r="AE177" s="110"/>
    </row>
    <row r="178">
      <c r="A178" s="106"/>
      <c r="B178" s="127">
        <f t="shared" si="1"/>
        <v>175</v>
      </c>
      <c r="C178" s="409" t="s">
        <v>753</v>
      </c>
      <c r="D178" s="491"/>
      <c r="E178" s="324" t="s">
        <v>412</v>
      </c>
      <c r="F178" s="224"/>
      <c r="G178" s="224"/>
      <c r="H178" s="224"/>
      <c r="I178" s="224"/>
      <c r="J178" s="263" t="s">
        <v>173</v>
      </c>
      <c r="K178" s="263" t="s">
        <v>173</v>
      </c>
      <c r="L178" s="513"/>
      <c r="M178" s="357" t="s">
        <v>86</v>
      </c>
      <c r="N178" s="357" t="s">
        <v>86</v>
      </c>
      <c r="O178" s="357" t="s">
        <v>86</v>
      </c>
      <c r="P178" s="357" t="s">
        <v>86</v>
      </c>
      <c r="Q178" s="483" t="s">
        <v>112</v>
      </c>
      <c r="R178" s="137"/>
      <c r="S178" s="137"/>
      <c r="T178" s="106"/>
      <c r="U178" s="106"/>
      <c r="V178" s="106"/>
      <c r="W178" s="106"/>
      <c r="X178" s="106"/>
      <c r="Y178" s="106"/>
      <c r="Z178" s="106"/>
      <c r="AA178" s="106"/>
      <c r="AB178" s="106"/>
      <c r="AC178" s="110"/>
      <c r="AD178" s="110"/>
      <c r="AE178" s="110"/>
    </row>
    <row r="179">
      <c r="A179" s="106"/>
      <c r="B179" s="127">
        <f t="shared" si="1"/>
        <v>176</v>
      </c>
      <c r="C179" s="409" t="s">
        <v>753</v>
      </c>
      <c r="D179" s="264" t="s">
        <v>1026</v>
      </c>
      <c r="E179" s="324" t="s">
        <v>415</v>
      </c>
      <c r="F179" s="224"/>
      <c r="G179" s="224"/>
      <c r="H179" s="224"/>
      <c r="I179" s="224"/>
      <c r="J179" s="263" t="s">
        <v>173</v>
      </c>
      <c r="K179" s="263" t="s">
        <v>173</v>
      </c>
      <c r="L179" s="513"/>
      <c r="M179" s="357" t="s">
        <v>86</v>
      </c>
      <c r="N179" s="357" t="s">
        <v>86</v>
      </c>
      <c r="O179" s="357" t="s">
        <v>86</v>
      </c>
      <c r="P179" s="357" t="s">
        <v>86</v>
      </c>
      <c r="Q179" s="483" t="s">
        <v>112</v>
      </c>
      <c r="R179" s="137"/>
      <c r="S179" s="137"/>
      <c r="T179" s="106"/>
      <c r="U179" s="106"/>
      <c r="V179" s="106"/>
      <c r="W179" s="106"/>
      <c r="X179" s="106"/>
      <c r="Y179" s="106"/>
      <c r="Z179" s="106"/>
      <c r="AA179" s="106"/>
      <c r="AB179" s="106"/>
      <c r="AC179" s="110"/>
      <c r="AD179" s="110"/>
      <c r="AE179" s="110"/>
    </row>
    <row r="180">
      <c r="A180" s="106"/>
      <c r="B180" s="127">
        <f t="shared" si="1"/>
        <v>177</v>
      </c>
      <c r="C180" s="409" t="s">
        <v>753</v>
      </c>
      <c r="D180" s="491"/>
      <c r="E180" s="324" t="s">
        <v>412</v>
      </c>
      <c r="F180" s="224"/>
      <c r="G180" s="224"/>
      <c r="H180" s="224"/>
      <c r="I180" s="224"/>
      <c r="J180" s="263" t="s">
        <v>173</v>
      </c>
      <c r="K180" s="263" t="s">
        <v>173</v>
      </c>
      <c r="L180" s="513"/>
      <c r="M180" s="357" t="s">
        <v>86</v>
      </c>
      <c r="N180" s="357" t="s">
        <v>86</v>
      </c>
      <c r="O180" s="357" t="s">
        <v>86</v>
      </c>
      <c r="P180" s="357" t="s">
        <v>86</v>
      </c>
      <c r="Q180" s="483" t="s">
        <v>112</v>
      </c>
      <c r="R180" s="137"/>
      <c r="S180" s="137"/>
      <c r="T180" s="106"/>
      <c r="U180" s="106"/>
      <c r="V180" s="106"/>
      <c r="W180" s="106"/>
      <c r="X180" s="106"/>
      <c r="Y180" s="106"/>
      <c r="Z180" s="106"/>
      <c r="AA180" s="106"/>
      <c r="AB180" s="106"/>
      <c r="AC180" s="110"/>
      <c r="AD180" s="110"/>
      <c r="AE180" s="110"/>
    </row>
    <row r="181">
      <c r="A181" s="106"/>
      <c r="B181" s="127">
        <f t="shared" si="1"/>
        <v>178</v>
      </c>
      <c r="C181" s="409" t="s">
        <v>753</v>
      </c>
      <c r="D181" s="273"/>
      <c r="E181" s="324"/>
      <c r="F181" s="267" t="s">
        <v>1027</v>
      </c>
      <c r="G181" s="224"/>
      <c r="H181" s="224"/>
      <c r="I181" s="224"/>
      <c r="J181" s="263" t="s">
        <v>173</v>
      </c>
      <c r="K181" s="263" t="s">
        <v>173</v>
      </c>
      <c r="L181" s="513"/>
      <c r="M181" s="357" t="s">
        <v>86</v>
      </c>
      <c r="N181" s="357" t="s">
        <v>86</v>
      </c>
      <c r="O181" s="357" t="s">
        <v>86</v>
      </c>
      <c r="P181" s="357" t="s">
        <v>86</v>
      </c>
      <c r="Q181" s="483" t="s">
        <v>112</v>
      </c>
      <c r="R181" s="137"/>
      <c r="S181" s="137"/>
      <c r="T181" s="106"/>
      <c r="U181" s="106"/>
      <c r="V181" s="106"/>
      <c r="W181" s="106"/>
      <c r="X181" s="106"/>
      <c r="Y181" s="106"/>
      <c r="Z181" s="106"/>
      <c r="AA181" s="106"/>
      <c r="AB181" s="106"/>
      <c r="AC181" s="110"/>
      <c r="AD181" s="110"/>
      <c r="AE181" s="110"/>
    </row>
    <row r="182">
      <c r="A182" s="106"/>
      <c r="B182" s="127">
        <f t="shared" si="1"/>
        <v>179</v>
      </c>
      <c r="C182" s="409" t="s">
        <v>753</v>
      </c>
      <c r="D182" s="264" t="s">
        <v>410</v>
      </c>
      <c r="E182" s="324" t="s">
        <v>1028</v>
      </c>
      <c r="F182" s="278"/>
      <c r="G182" s="278"/>
      <c r="H182" s="278"/>
      <c r="I182" s="278"/>
      <c r="J182" s="259" t="s">
        <v>1008</v>
      </c>
      <c r="K182" s="263" t="s">
        <v>908</v>
      </c>
      <c r="L182" s="513"/>
      <c r="M182" s="357" t="s">
        <v>86</v>
      </c>
      <c r="N182" s="357" t="s">
        <v>86</v>
      </c>
      <c r="O182" s="357" t="s">
        <v>86</v>
      </c>
      <c r="P182" s="357" t="s">
        <v>86</v>
      </c>
      <c r="Q182" s="483" t="s">
        <v>112</v>
      </c>
      <c r="R182" s="137"/>
      <c r="S182" s="137"/>
      <c r="T182" s="106"/>
      <c r="U182" s="106"/>
      <c r="V182" s="106"/>
      <c r="W182" s="106"/>
      <c r="X182" s="106"/>
      <c r="Y182" s="106"/>
      <c r="Z182" s="106"/>
      <c r="AA182" s="106"/>
      <c r="AB182" s="106"/>
      <c r="AC182" s="110"/>
      <c r="AD182" s="110"/>
      <c r="AE182" s="110"/>
    </row>
    <row r="183">
      <c r="A183" s="106"/>
      <c r="B183" s="127">
        <f t="shared" si="1"/>
        <v>180</v>
      </c>
      <c r="C183" s="409" t="s">
        <v>753</v>
      </c>
      <c r="D183" s="273"/>
      <c r="E183" s="305" t="s">
        <v>1029</v>
      </c>
      <c r="F183" s="276" t="s">
        <v>1030</v>
      </c>
      <c r="G183" s="541"/>
      <c r="H183" s="542"/>
      <c r="I183" s="262"/>
      <c r="J183" s="263" t="s">
        <v>173</v>
      </c>
      <c r="K183" s="263" t="s">
        <v>173</v>
      </c>
      <c r="L183" s="513"/>
      <c r="M183" s="357" t="s">
        <v>86</v>
      </c>
      <c r="N183" s="357" t="s">
        <v>86</v>
      </c>
      <c r="O183" s="357" t="s">
        <v>86</v>
      </c>
      <c r="P183" s="357" t="s">
        <v>86</v>
      </c>
      <c r="Q183" s="483" t="s">
        <v>112</v>
      </c>
      <c r="R183" s="137"/>
      <c r="S183" s="137"/>
      <c r="T183" s="106"/>
      <c r="U183" s="106"/>
      <c r="V183" s="106"/>
      <c r="W183" s="106"/>
      <c r="X183" s="106"/>
      <c r="Y183" s="106"/>
      <c r="Z183" s="106"/>
      <c r="AA183" s="106"/>
      <c r="AB183" s="106"/>
      <c r="AC183" s="110"/>
      <c r="AD183" s="110"/>
      <c r="AE183" s="110"/>
    </row>
    <row r="184">
      <c r="A184" s="106"/>
      <c r="B184" s="127">
        <f t="shared" si="1"/>
        <v>181</v>
      </c>
      <c r="C184" s="409" t="s">
        <v>753</v>
      </c>
      <c r="D184" s="273"/>
      <c r="E184" s="308"/>
      <c r="F184" s="272" t="s">
        <v>1031</v>
      </c>
      <c r="G184" s="276" t="s">
        <v>1032</v>
      </c>
      <c r="H184" s="276" t="s">
        <v>1033</v>
      </c>
      <c r="I184" s="276" t="s">
        <v>1034</v>
      </c>
      <c r="J184" s="259" t="s">
        <v>1008</v>
      </c>
      <c r="K184" s="259" t="s">
        <v>320</v>
      </c>
      <c r="L184" s="513"/>
      <c r="M184" s="357" t="s">
        <v>86</v>
      </c>
      <c r="N184" s="357" t="s">
        <v>86</v>
      </c>
      <c r="O184" s="357" t="s">
        <v>86</v>
      </c>
      <c r="P184" s="357" t="s">
        <v>86</v>
      </c>
      <c r="Q184" s="483" t="s">
        <v>112</v>
      </c>
      <c r="R184" s="137"/>
      <c r="S184" s="137"/>
      <c r="T184" s="106"/>
      <c r="U184" s="106"/>
      <c r="V184" s="106"/>
      <c r="W184" s="106"/>
      <c r="X184" s="106"/>
      <c r="Y184" s="106"/>
      <c r="Z184" s="106"/>
      <c r="AA184" s="106"/>
      <c r="AB184" s="106"/>
      <c r="AC184" s="110"/>
      <c r="AD184" s="110"/>
      <c r="AE184" s="110"/>
    </row>
    <row r="185">
      <c r="A185" s="106"/>
      <c r="B185" s="127">
        <f t="shared" si="1"/>
        <v>182</v>
      </c>
      <c r="C185" s="409" t="s">
        <v>753</v>
      </c>
      <c r="D185" s="273"/>
      <c r="E185" s="308"/>
      <c r="F185" s="327"/>
      <c r="G185" s="276" t="s">
        <v>1035</v>
      </c>
      <c r="H185" s="276" t="s">
        <v>1033</v>
      </c>
      <c r="I185" s="276" t="s">
        <v>173</v>
      </c>
      <c r="J185" s="263" t="s">
        <v>173</v>
      </c>
      <c r="K185" s="263" t="s">
        <v>173</v>
      </c>
      <c r="L185" s="513"/>
      <c r="M185" s="357" t="s">
        <v>86</v>
      </c>
      <c r="N185" s="357" t="s">
        <v>86</v>
      </c>
      <c r="O185" s="357" t="s">
        <v>86</v>
      </c>
      <c r="P185" s="357" t="s">
        <v>86</v>
      </c>
      <c r="Q185" s="483" t="s">
        <v>112</v>
      </c>
      <c r="R185" s="137"/>
      <c r="S185" s="137"/>
      <c r="T185" s="106"/>
      <c r="U185" s="106"/>
      <c r="V185" s="106"/>
      <c r="W185" s="106"/>
      <c r="X185" s="106"/>
      <c r="Y185" s="106"/>
      <c r="Z185" s="106"/>
      <c r="AA185" s="106"/>
      <c r="AB185" s="106"/>
      <c r="AC185" s="110"/>
      <c r="AD185" s="110"/>
      <c r="AE185" s="110"/>
    </row>
    <row r="186">
      <c r="A186" s="106"/>
      <c r="B186" s="127">
        <f t="shared" si="1"/>
        <v>183</v>
      </c>
      <c r="C186" s="409" t="s">
        <v>753</v>
      </c>
      <c r="D186" s="273"/>
      <c r="E186" s="308"/>
      <c r="F186" s="327"/>
      <c r="G186" s="276" t="s">
        <v>1032</v>
      </c>
      <c r="H186" s="276" t="s">
        <v>1036</v>
      </c>
      <c r="I186" s="276" t="s">
        <v>173</v>
      </c>
      <c r="J186" s="263" t="s">
        <v>173</v>
      </c>
      <c r="K186" s="263" t="s">
        <v>173</v>
      </c>
      <c r="L186" s="513"/>
      <c r="M186" s="357" t="s">
        <v>86</v>
      </c>
      <c r="N186" s="357" t="s">
        <v>86</v>
      </c>
      <c r="O186" s="357" t="s">
        <v>86</v>
      </c>
      <c r="P186" s="357" t="s">
        <v>86</v>
      </c>
      <c r="Q186" s="483" t="s">
        <v>112</v>
      </c>
      <c r="R186" s="137"/>
      <c r="S186" s="137"/>
      <c r="T186" s="106"/>
      <c r="U186" s="106"/>
      <c r="V186" s="106"/>
      <c r="W186" s="106"/>
      <c r="X186" s="106"/>
      <c r="Y186" s="106"/>
      <c r="Z186" s="106"/>
      <c r="AA186" s="106"/>
      <c r="AB186" s="106"/>
      <c r="AC186" s="110"/>
      <c r="AD186" s="110"/>
      <c r="AE186" s="110"/>
    </row>
    <row r="187">
      <c r="A187" s="106"/>
      <c r="B187" s="127">
        <f t="shared" si="1"/>
        <v>184</v>
      </c>
      <c r="C187" s="409" t="s">
        <v>753</v>
      </c>
      <c r="D187" s="273"/>
      <c r="E187" s="308"/>
      <c r="F187" s="525"/>
      <c r="G187" s="276" t="s">
        <v>1035</v>
      </c>
      <c r="H187" s="276" t="s">
        <v>1036</v>
      </c>
      <c r="I187" s="276" t="s">
        <v>173</v>
      </c>
      <c r="J187" s="263" t="s">
        <v>173</v>
      </c>
      <c r="K187" s="263" t="s">
        <v>173</v>
      </c>
      <c r="L187" s="513"/>
      <c r="M187" s="357" t="s">
        <v>86</v>
      </c>
      <c r="N187" s="357" t="s">
        <v>86</v>
      </c>
      <c r="O187" s="357" t="s">
        <v>86</v>
      </c>
      <c r="P187" s="357" t="s">
        <v>86</v>
      </c>
      <c r="Q187" s="483" t="s">
        <v>112</v>
      </c>
      <c r="R187" s="137"/>
      <c r="S187" s="137"/>
      <c r="T187" s="106"/>
      <c r="U187" s="106"/>
      <c r="V187" s="106"/>
      <c r="W187" s="106"/>
      <c r="X187" s="106"/>
      <c r="Y187" s="106"/>
      <c r="Z187" s="106"/>
      <c r="AA187" s="106"/>
      <c r="AB187" s="106"/>
      <c r="AC187" s="110"/>
      <c r="AD187" s="110"/>
      <c r="AE187" s="110"/>
    </row>
    <row r="188">
      <c r="A188" s="106"/>
      <c r="B188" s="127">
        <f t="shared" si="1"/>
        <v>185</v>
      </c>
      <c r="C188" s="409" t="s">
        <v>753</v>
      </c>
      <c r="D188" s="273"/>
      <c r="E188" s="308"/>
      <c r="F188" s="272" t="s">
        <v>1037</v>
      </c>
      <c r="G188" s="276">
        <v>1.0</v>
      </c>
      <c r="H188" s="276" t="s">
        <v>1038</v>
      </c>
      <c r="I188" s="276" t="s">
        <v>173</v>
      </c>
      <c r="J188" s="263" t="s">
        <v>173</v>
      </c>
      <c r="K188" s="263" t="s">
        <v>173</v>
      </c>
      <c r="L188" s="513"/>
      <c r="M188" s="357" t="s">
        <v>86</v>
      </c>
      <c r="N188" s="357" t="s">
        <v>86</v>
      </c>
      <c r="O188" s="357" t="s">
        <v>86</v>
      </c>
      <c r="P188" s="357" t="s">
        <v>86</v>
      </c>
      <c r="Q188" s="483" t="s">
        <v>112</v>
      </c>
      <c r="R188" s="137"/>
      <c r="S188" s="137"/>
      <c r="T188" s="106"/>
      <c r="U188" s="106"/>
      <c r="V188" s="106"/>
      <c r="W188" s="106"/>
      <c r="X188" s="106"/>
      <c r="Y188" s="106"/>
      <c r="Z188" s="106"/>
      <c r="AA188" s="106"/>
      <c r="AB188" s="106"/>
      <c r="AC188" s="110"/>
      <c r="AD188" s="110"/>
      <c r="AE188" s="110"/>
    </row>
    <row r="189">
      <c r="A189" s="106"/>
      <c r="B189" s="127">
        <f t="shared" si="1"/>
        <v>186</v>
      </c>
      <c r="C189" s="409" t="s">
        <v>753</v>
      </c>
      <c r="D189" s="273"/>
      <c r="E189" s="308"/>
      <c r="F189" s="327"/>
      <c r="G189" s="276">
        <v>2.0</v>
      </c>
      <c r="H189" s="278" t="s">
        <v>173</v>
      </c>
      <c r="I189" s="276" t="s">
        <v>173</v>
      </c>
      <c r="J189" s="263" t="s">
        <v>173</v>
      </c>
      <c r="K189" s="263" t="s">
        <v>173</v>
      </c>
      <c r="L189" s="513"/>
      <c r="M189" s="357" t="s">
        <v>86</v>
      </c>
      <c r="N189" s="357" t="s">
        <v>86</v>
      </c>
      <c r="O189" s="357" t="s">
        <v>86</v>
      </c>
      <c r="P189" s="357" t="s">
        <v>86</v>
      </c>
      <c r="Q189" s="483" t="s">
        <v>112</v>
      </c>
      <c r="R189" s="137"/>
      <c r="S189" s="137"/>
      <c r="T189" s="106"/>
      <c r="U189" s="106"/>
      <c r="V189" s="106"/>
      <c r="W189" s="106"/>
      <c r="X189" s="106"/>
      <c r="Y189" s="106"/>
      <c r="Z189" s="106"/>
      <c r="AA189" s="106"/>
      <c r="AB189" s="106"/>
      <c r="AC189" s="110"/>
      <c r="AD189" s="110"/>
      <c r="AE189" s="110"/>
    </row>
    <row r="190">
      <c r="A190" s="106"/>
      <c r="B190" s="127">
        <f t="shared" si="1"/>
        <v>187</v>
      </c>
      <c r="C190" s="409" t="s">
        <v>753</v>
      </c>
      <c r="D190" s="273"/>
      <c r="E190" s="308"/>
      <c r="F190" s="327"/>
      <c r="G190" s="276">
        <v>3.0</v>
      </c>
      <c r="H190" s="278" t="s">
        <v>173</v>
      </c>
      <c r="I190" s="276" t="s">
        <v>173</v>
      </c>
      <c r="J190" s="263" t="s">
        <v>173</v>
      </c>
      <c r="K190" s="263" t="s">
        <v>173</v>
      </c>
      <c r="L190" s="513"/>
      <c r="M190" s="357" t="s">
        <v>86</v>
      </c>
      <c r="N190" s="357" t="s">
        <v>86</v>
      </c>
      <c r="O190" s="357" t="s">
        <v>86</v>
      </c>
      <c r="P190" s="357" t="s">
        <v>86</v>
      </c>
      <c r="Q190" s="483" t="s">
        <v>112</v>
      </c>
      <c r="R190" s="137"/>
      <c r="S190" s="137"/>
      <c r="T190" s="106"/>
      <c r="U190" s="106"/>
      <c r="V190" s="106"/>
      <c r="W190" s="106"/>
      <c r="X190" s="106"/>
      <c r="Y190" s="106"/>
      <c r="Z190" s="106"/>
      <c r="AA190" s="106"/>
      <c r="AB190" s="106"/>
      <c r="AC190" s="110"/>
      <c r="AD190" s="110"/>
      <c r="AE190" s="110"/>
    </row>
    <row r="191">
      <c r="A191" s="106"/>
      <c r="B191" s="127">
        <f t="shared" si="1"/>
        <v>188</v>
      </c>
      <c r="C191" s="409" t="s">
        <v>753</v>
      </c>
      <c r="D191" s="273"/>
      <c r="E191" s="308"/>
      <c r="F191" s="327"/>
      <c r="G191" s="276">
        <v>4.0</v>
      </c>
      <c r="H191" s="278" t="s">
        <v>173</v>
      </c>
      <c r="I191" s="276" t="s">
        <v>173</v>
      </c>
      <c r="J191" s="263" t="s">
        <v>173</v>
      </c>
      <c r="K191" s="263" t="s">
        <v>173</v>
      </c>
      <c r="L191" s="513"/>
      <c r="M191" s="357" t="s">
        <v>86</v>
      </c>
      <c r="N191" s="357" t="s">
        <v>86</v>
      </c>
      <c r="O191" s="357" t="s">
        <v>86</v>
      </c>
      <c r="P191" s="357" t="s">
        <v>86</v>
      </c>
      <c r="Q191" s="483" t="s">
        <v>112</v>
      </c>
      <c r="R191" s="137"/>
      <c r="S191" s="137"/>
      <c r="T191" s="106"/>
      <c r="U191" s="106"/>
      <c r="V191" s="106"/>
      <c r="W191" s="106"/>
      <c r="X191" s="106"/>
      <c r="Y191" s="106"/>
      <c r="Z191" s="106"/>
      <c r="AA191" s="106"/>
      <c r="AB191" s="106"/>
      <c r="AC191" s="110"/>
      <c r="AD191" s="110"/>
      <c r="AE191" s="110"/>
    </row>
    <row r="192">
      <c r="A192" s="106"/>
      <c r="B192" s="127">
        <f t="shared" si="1"/>
        <v>189</v>
      </c>
      <c r="C192" s="409" t="s">
        <v>753</v>
      </c>
      <c r="D192" s="491"/>
      <c r="E192" s="365"/>
      <c r="F192" s="525"/>
      <c r="G192" s="276">
        <v>5.0</v>
      </c>
      <c r="H192" s="278" t="s">
        <v>173</v>
      </c>
      <c r="I192" s="276" t="s">
        <v>173</v>
      </c>
      <c r="J192" s="263" t="s">
        <v>173</v>
      </c>
      <c r="K192" s="263" t="s">
        <v>173</v>
      </c>
      <c r="L192" s="513"/>
      <c r="M192" s="357" t="s">
        <v>86</v>
      </c>
      <c r="N192" s="357" t="s">
        <v>86</v>
      </c>
      <c r="O192" s="357" t="s">
        <v>86</v>
      </c>
      <c r="P192" s="357" t="s">
        <v>86</v>
      </c>
      <c r="Q192" s="483" t="s">
        <v>112</v>
      </c>
      <c r="R192" s="137"/>
      <c r="S192" s="137"/>
      <c r="T192" s="106"/>
      <c r="U192" s="106"/>
      <c r="V192" s="106"/>
      <c r="W192" s="106"/>
      <c r="X192" s="106"/>
      <c r="Y192" s="106"/>
      <c r="Z192" s="106"/>
      <c r="AA192" s="106"/>
      <c r="AB192" s="106"/>
      <c r="AC192" s="110"/>
      <c r="AD192" s="110"/>
      <c r="AE192" s="110"/>
    </row>
    <row r="193">
      <c r="A193" s="106"/>
      <c r="B193" s="127">
        <f t="shared" si="1"/>
        <v>190</v>
      </c>
      <c r="C193" s="409" t="s">
        <v>753</v>
      </c>
      <c r="D193" s="320" t="s">
        <v>863</v>
      </c>
      <c r="E193" s="324" t="s">
        <v>944</v>
      </c>
      <c r="F193" s="278"/>
      <c r="G193" s="278"/>
      <c r="H193" s="278"/>
      <c r="I193" s="278"/>
      <c r="J193" s="263" t="s">
        <v>173</v>
      </c>
      <c r="K193" s="263" t="s">
        <v>173</v>
      </c>
      <c r="L193" s="513"/>
      <c r="M193" s="357" t="s">
        <v>86</v>
      </c>
      <c r="N193" s="357" t="s">
        <v>86</v>
      </c>
      <c r="O193" s="357" t="s">
        <v>86</v>
      </c>
      <c r="P193" s="357" t="s">
        <v>86</v>
      </c>
      <c r="Q193" s="483" t="s">
        <v>112</v>
      </c>
      <c r="R193" s="137"/>
      <c r="S193" s="137"/>
      <c r="T193" s="106"/>
      <c r="U193" s="106"/>
      <c r="V193" s="106"/>
      <c r="W193" s="106"/>
      <c r="X193" s="106"/>
      <c r="Y193" s="106"/>
      <c r="Z193" s="106"/>
      <c r="AA193" s="106"/>
      <c r="AB193" s="106"/>
      <c r="AC193" s="110"/>
      <c r="AD193" s="110"/>
      <c r="AE193" s="110"/>
    </row>
    <row r="194">
      <c r="A194" s="106"/>
      <c r="B194" s="127">
        <f t="shared" si="1"/>
        <v>191</v>
      </c>
      <c r="C194" s="409" t="s">
        <v>753</v>
      </c>
      <c r="D194" s="273"/>
      <c r="E194" s="305" t="s">
        <v>942</v>
      </c>
      <c r="F194" s="278"/>
      <c r="G194" s="278"/>
      <c r="H194" s="278"/>
      <c r="I194" s="278"/>
      <c r="J194" s="263" t="s">
        <v>173</v>
      </c>
      <c r="K194" s="263" t="s">
        <v>173</v>
      </c>
      <c r="L194" s="513"/>
      <c r="M194" s="357" t="s">
        <v>86</v>
      </c>
      <c r="N194" s="357" t="s">
        <v>86</v>
      </c>
      <c r="O194" s="357" t="s">
        <v>86</v>
      </c>
      <c r="P194" s="357" t="s">
        <v>86</v>
      </c>
      <c r="Q194" s="483" t="s">
        <v>112</v>
      </c>
      <c r="R194" s="137"/>
      <c r="S194" s="137"/>
      <c r="T194" s="106"/>
      <c r="U194" s="106"/>
      <c r="V194" s="106"/>
      <c r="W194" s="106"/>
      <c r="X194" s="106"/>
      <c r="Y194" s="106"/>
      <c r="Z194" s="106"/>
      <c r="AA194" s="106"/>
      <c r="AB194" s="106"/>
      <c r="AC194" s="110"/>
      <c r="AD194" s="110"/>
      <c r="AE194" s="110"/>
    </row>
    <row r="195">
      <c r="A195" s="106"/>
      <c r="B195" s="127">
        <f t="shared" si="1"/>
        <v>192</v>
      </c>
      <c r="C195" s="409" t="s">
        <v>753</v>
      </c>
      <c r="D195" s="264" t="s">
        <v>1039</v>
      </c>
      <c r="E195" s="331" t="s">
        <v>652</v>
      </c>
      <c r="F195" s="259" t="s">
        <v>779</v>
      </c>
      <c r="G195" s="224"/>
      <c r="H195" s="224"/>
      <c r="I195" s="224"/>
      <c r="J195" s="263" t="s">
        <v>173</v>
      </c>
      <c r="K195" s="263" t="s">
        <v>173</v>
      </c>
      <c r="L195" s="513"/>
      <c r="M195" s="357" t="s">
        <v>86</v>
      </c>
      <c r="N195" s="357" t="s">
        <v>86</v>
      </c>
      <c r="O195" s="357" t="s">
        <v>86</v>
      </c>
      <c r="P195" s="357" t="s">
        <v>86</v>
      </c>
      <c r="Q195" s="483" t="s">
        <v>112</v>
      </c>
      <c r="R195" s="137"/>
      <c r="S195" s="137"/>
      <c r="T195" s="106"/>
      <c r="U195" s="106"/>
      <c r="V195" s="106"/>
      <c r="W195" s="106"/>
      <c r="X195" s="106"/>
      <c r="Y195" s="106"/>
      <c r="Z195" s="106"/>
      <c r="AA195" s="106"/>
      <c r="AB195" s="106"/>
      <c r="AC195" s="110"/>
      <c r="AD195" s="110"/>
      <c r="AE195" s="110"/>
    </row>
    <row r="196">
      <c r="A196" s="106"/>
      <c r="B196" s="127">
        <f t="shared" si="1"/>
        <v>193</v>
      </c>
      <c r="C196" s="409" t="s">
        <v>753</v>
      </c>
      <c r="D196" s="273"/>
      <c r="E196" s="332"/>
      <c r="F196" s="259" t="s">
        <v>1042</v>
      </c>
      <c r="G196" s="224"/>
      <c r="H196" s="224"/>
      <c r="I196" s="224"/>
      <c r="J196" s="263" t="s">
        <v>173</v>
      </c>
      <c r="K196" s="263" t="s">
        <v>173</v>
      </c>
      <c r="L196" s="513"/>
      <c r="M196" s="357" t="s">
        <v>86</v>
      </c>
      <c r="N196" s="357" t="s">
        <v>86</v>
      </c>
      <c r="O196" s="357" t="s">
        <v>86</v>
      </c>
      <c r="P196" s="357" t="s">
        <v>86</v>
      </c>
      <c r="Q196" s="483" t="s">
        <v>112</v>
      </c>
      <c r="R196" s="137"/>
      <c r="S196" s="137"/>
      <c r="T196" s="106"/>
      <c r="U196" s="106"/>
      <c r="V196" s="106"/>
      <c r="W196" s="106"/>
      <c r="X196" s="106"/>
      <c r="Y196" s="106"/>
      <c r="Z196" s="106"/>
      <c r="AA196" s="106"/>
      <c r="AB196" s="106"/>
      <c r="AC196" s="110"/>
      <c r="AD196" s="110"/>
      <c r="AE196" s="110"/>
    </row>
    <row r="197">
      <c r="A197" s="106"/>
      <c r="B197" s="127">
        <f t="shared" si="1"/>
        <v>194</v>
      </c>
      <c r="C197" s="409" t="s">
        <v>753</v>
      </c>
      <c r="D197" s="273"/>
      <c r="E197" s="332"/>
      <c r="F197" s="259" t="s">
        <v>1043</v>
      </c>
      <c r="G197" s="224"/>
      <c r="H197" s="224"/>
      <c r="I197" s="224"/>
      <c r="J197" s="263" t="s">
        <v>173</v>
      </c>
      <c r="K197" s="263" t="s">
        <v>173</v>
      </c>
      <c r="L197" s="513"/>
      <c r="M197" s="357" t="s">
        <v>86</v>
      </c>
      <c r="N197" s="357" t="s">
        <v>86</v>
      </c>
      <c r="O197" s="357" t="s">
        <v>86</v>
      </c>
      <c r="P197" s="357" t="s">
        <v>86</v>
      </c>
      <c r="Q197" s="483" t="s">
        <v>112</v>
      </c>
      <c r="R197" s="137"/>
      <c r="S197" s="137"/>
      <c r="T197" s="106"/>
      <c r="U197" s="106"/>
      <c r="V197" s="106"/>
      <c r="W197" s="106"/>
      <c r="X197" s="106"/>
      <c r="Y197" s="106"/>
      <c r="Z197" s="106"/>
      <c r="AA197" s="106"/>
      <c r="AB197" s="106"/>
      <c r="AC197" s="110"/>
      <c r="AD197" s="110"/>
      <c r="AE197" s="110"/>
    </row>
    <row r="198">
      <c r="A198" s="106"/>
      <c r="B198" s="127">
        <f t="shared" si="1"/>
        <v>195</v>
      </c>
      <c r="C198" s="409" t="s">
        <v>753</v>
      </c>
      <c r="D198" s="273"/>
      <c r="E198" s="332"/>
      <c r="F198" s="259" t="s">
        <v>1044</v>
      </c>
      <c r="G198" s="224"/>
      <c r="H198" s="224"/>
      <c r="I198" s="224"/>
      <c r="J198" s="263" t="s">
        <v>173</v>
      </c>
      <c r="K198" s="263" t="s">
        <v>173</v>
      </c>
      <c r="L198" s="513"/>
      <c r="M198" s="357" t="s">
        <v>86</v>
      </c>
      <c r="N198" s="357" t="s">
        <v>86</v>
      </c>
      <c r="O198" s="357" t="s">
        <v>86</v>
      </c>
      <c r="P198" s="357" t="s">
        <v>86</v>
      </c>
      <c r="Q198" s="483" t="s">
        <v>112</v>
      </c>
      <c r="R198" s="137"/>
      <c r="S198" s="137"/>
      <c r="T198" s="106"/>
      <c r="U198" s="106"/>
      <c r="V198" s="106"/>
      <c r="W198" s="106"/>
      <c r="X198" s="106"/>
      <c r="Y198" s="106"/>
      <c r="Z198" s="106"/>
      <c r="AA198" s="106"/>
      <c r="AB198" s="106"/>
      <c r="AC198" s="110"/>
      <c r="AD198" s="110"/>
      <c r="AE198" s="110"/>
    </row>
    <row r="199">
      <c r="A199" s="106"/>
      <c r="B199" s="127">
        <f t="shared" si="1"/>
        <v>196</v>
      </c>
      <c r="C199" s="409" t="s">
        <v>753</v>
      </c>
      <c r="D199" s="273"/>
      <c r="E199" s="332"/>
      <c r="F199" s="259" t="s">
        <v>1045</v>
      </c>
      <c r="G199" s="224"/>
      <c r="H199" s="224"/>
      <c r="I199" s="224"/>
      <c r="J199" s="263" t="s">
        <v>173</v>
      </c>
      <c r="K199" s="263" t="s">
        <v>173</v>
      </c>
      <c r="L199" s="513"/>
      <c r="M199" s="357" t="s">
        <v>86</v>
      </c>
      <c r="N199" s="357" t="s">
        <v>86</v>
      </c>
      <c r="O199" s="357" t="s">
        <v>86</v>
      </c>
      <c r="P199" s="357" t="s">
        <v>86</v>
      </c>
      <c r="Q199" s="483" t="s">
        <v>112</v>
      </c>
      <c r="R199" s="137"/>
      <c r="S199" s="137"/>
      <c r="T199" s="106"/>
      <c r="U199" s="106"/>
      <c r="V199" s="106"/>
      <c r="W199" s="106"/>
      <c r="X199" s="106"/>
      <c r="Y199" s="106"/>
      <c r="Z199" s="106"/>
      <c r="AA199" s="106"/>
      <c r="AB199" s="106"/>
      <c r="AC199" s="110"/>
      <c r="AD199" s="110"/>
      <c r="AE199" s="110"/>
    </row>
    <row r="200">
      <c r="A200" s="106"/>
      <c r="B200" s="127">
        <f t="shared" si="1"/>
        <v>197</v>
      </c>
      <c r="C200" s="409" t="s">
        <v>753</v>
      </c>
      <c r="D200" s="273"/>
      <c r="E200" s="332"/>
      <c r="F200" s="259" t="s">
        <v>1046</v>
      </c>
      <c r="G200" s="224"/>
      <c r="H200" s="224"/>
      <c r="I200" s="224"/>
      <c r="J200" s="263" t="s">
        <v>173</v>
      </c>
      <c r="K200" s="263" t="s">
        <v>173</v>
      </c>
      <c r="L200" s="513"/>
      <c r="M200" s="357" t="s">
        <v>86</v>
      </c>
      <c r="N200" s="357" t="s">
        <v>86</v>
      </c>
      <c r="O200" s="357" t="s">
        <v>86</v>
      </c>
      <c r="P200" s="357" t="s">
        <v>86</v>
      </c>
      <c r="Q200" s="483" t="s">
        <v>112</v>
      </c>
      <c r="R200" s="137"/>
      <c r="S200" s="137"/>
      <c r="T200" s="106"/>
      <c r="U200" s="106"/>
      <c r="V200" s="106"/>
      <c r="W200" s="106"/>
      <c r="X200" s="106"/>
      <c r="Y200" s="106"/>
      <c r="Z200" s="106"/>
      <c r="AA200" s="106"/>
      <c r="AB200" s="106"/>
      <c r="AC200" s="110"/>
      <c r="AD200" s="110"/>
      <c r="AE200" s="110"/>
    </row>
    <row r="201">
      <c r="A201" s="106"/>
      <c r="B201" s="127">
        <f t="shared" si="1"/>
        <v>198</v>
      </c>
      <c r="C201" s="409" t="s">
        <v>753</v>
      </c>
      <c r="D201" s="273"/>
      <c r="E201" s="333"/>
      <c r="F201" s="317" t="s">
        <v>1047</v>
      </c>
      <c r="G201" s="224"/>
      <c r="H201" s="224"/>
      <c r="I201" s="224"/>
      <c r="J201" s="263" t="s">
        <v>173</v>
      </c>
      <c r="K201" s="263" t="s">
        <v>173</v>
      </c>
      <c r="L201" s="513"/>
      <c r="M201" s="357" t="s">
        <v>86</v>
      </c>
      <c r="N201" s="357" t="s">
        <v>86</v>
      </c>
      <c r="O201" s="357" t="s">
        <v>86</v>
      </c>
      <c r="P201" s="357" t="s">
        <v>86</v>
      </c>
      <c r="Q201" s="483" t="s">
        <v>112</v>
      </c>
      <c r="R201" s="137"/>
      <c r="S201" s="137"/>
      <c r="T201" s="106"/>
      <c r="U201" s="106"/>
      <c r="V201" s="106"/>
      <c r="W201" s="106"/>
      <c r="X201" s="106"/>
      <c r="Y201" s="106"/>
      <c r="Z201" s="106"/>
      <c r="AA201" s="106"/>
      <c r="AB201" s="106"/>
      <c r="AC201" s="110"/>
      <c r="AD201" s="110"/>
      <c r="AE201" s="110"/>
    </row>
    <row r="202">
      <c r="A202" s="106"/>
      <c r="B202" s="127">
        <f t="shared" si="1"/>
        <v>199</v>
      </c>
      <c r="C202" s="409" t="s">
        <v>753</v>
      </c>
      <c r="D202" s="543"/>
      <c r="E202" s="480" t="s">
        <v>655</v>
      </c>
      <c r="F202" s="259" t="s">
        <v>779</v>
      </c>
      <c r="G202" s="224"/>
      <c r="H202" s="224"/>
      <c r="I202" s="224"/>
      <c r="J202" s="263" t="s">
        <v>173</v>
      </c>
      <c r="K202" s="263" t="s">
        <v>173</v>
      </c>
      <c r="L202" s="513"/>
      <c r="M202" s="357" t="s">
        <v>86</v>
      </c>
      <c r="N202" s="357" t="s">
        <v>86</v>
      </c>
      <c r="O202" s="357" t="s">
        <v>86</v>
      </c>
      <c r="P202" s="357" t="s">
        <v>86</v>
      </c>
      <c r="Q202" s="483" t="s">
        <v>112</v>
      </c>
      <c r="R202" s="137"/>
      <c r="S202" s="137"/>
      <c r="T202" s="106"/>
      <c r="U202" s="106"/>
      <c r="V202" s="106"/>
      <c r="W202" s="106"/>
      <c r="X202" s="106"/>
      <c r="Y202" s="106"/>
      <c r="Z202" s="106"/>
      <c r="AA202" s="106"/>
      <c r="AB202" s="106"/>
      <c r="AC202" s="110"/>
      <c r="AD202" s="110"/>
      <c r="AE202" s="110"/>
    </row>
    <row r="203">
      <c r="A203" s="106"/>
      <c r="B203" s="127">
        <f t="shared" si="1"/>
        <v>200</v>
      </c>
      <c r="C203" s="409" t="s">
        <v>753</v>
      </c>
      <c r="D203" s="543"/>
      <c r="E203" s="486"/>
      <c r="F203" s="259" t="s">
        <v>1042</v>
      </c>
      <c r="G203" s="224"/>
      <c r="H203" s="224"/>
      <c r="I203" s="224"/>
      <c r="J203" s="263" t="s">
        <v>173</v>
      </c>
      <c r="K203" s="263" t="s">
        <v>173</v>
      </c>
      <c r="L203" s="513"/>
      <c r="M203" s="357" t="s">
        <v>86</v>
      </c>
      <c r="N203" s="357" t="s">
        <v>86</v>
      </c>
      <c r="O203" s="357" t="s">
        <v>86</v>
      </c>
      <c r="P203" s="357" t="s">
        <v>86</v>
      </c>
      <c r="Q203" s="483" t="s">
        <v>112</v>
      </c>
      <c r="R203" s="137"/>
      <c r="S203" s="137"/>
      <c r="T203" s="106"/>
      <c r="U203" s="106"/>
      <c r="V203" s="106"/>
      <c r="W203" s="106"/>
      <c r="X203" s="106"/>
      <c r="Y203" s="106"/>
      <c r="Z203" s="106"/>
      <c r="AA203" s="106"/>
      <c r="AB203" s="106"/>
      <c r="AC203" s="110"/>
      <c r="AD203" s="110"/>
      <c r="AE203" s="110"/>
    </row>
    <row r="204">
      <c r="A204" s="106"/>
      <c r="B204" s="127">
        <f t="shared" si="1"/>
        <v>201</v>
      </c>
      <c r="C204" s="409" t="s">
        <v>753</v>
      </c>
      <c r="D204" s="543"/>
      <c r="E204" s="486"/>
      <c r="F204" s="259" t="s">
        <v>1043</v>
      </c>
      <c r="G204" s="224"/>
      <c r="H204" s="224"/>
      <c r="I204" s="224"/>
      <c r="J204" s="263" t="s">
        <v>173</v>
      </c>
      <c r="K204" s="263" t="s">
        <v>173</v>
      </c>
      <c r="L204" s="513"/>
      <c r="M204" s="357" t="s">
        <v>86</v>
      </c>
      <c r="N204" s="357" t="s">
        <v>86</v>
      </c>
      <c r="O204" s="357" t="s">
        <v>86</v>
      </c>
      <c r="P204" s="357" t="s">
        <v>86</v>
      </c>
      <c r="Q204" s="483" t="s">
        <v>112</v>
      </c>
      <c r="R204" s="137"/>
      <c r="S204" s="137"/>
      <c r="T204" s="106"/>
      <c r="U204" s="106"/>
      <c r="V204" s="106"/>
      <c r="W204" s="106"/>
      <c r="X204" s="106"/>
      <c r="Y204" s="106"/>
      <c r="Z204" s="106"/>
      <c r="AA204" s="106"/>
      <c r="AB204" s="106"/>
      <c r="AC204" s="110"/>
      <c r="AD204" s="110"/>
      <c r="AE204" s="110"/>
    </row>
    <row r="205">
      <c r="A205" s="106"/>
      <c r="B205" s="127">
        <f t="shared" si="1"/>
        <v>202</v>
      </c>
      <c r="C205" s="409" t="s">
        <v>753</v>
      </c>
      <c r="D205" s="543"/>
      <c r="E205" s="486"/>
      <c r="F205" s="259" t="s">
        <v>1044</v>
      </c>
      <c r="G205" s="224"/>
      <c r="H205" s="224"/>
      <c r="I205" s="224"/>
      <c r="J205" s="263" t="s">
        <v>173</v>
      </c>
      <c r="K205" s="263" t="s">
        <v>173</v>
      </c>
      <c r="L205" s="513"/>
      <c r="M205" s="357" t="s">
        <v>86</v>
      </c>
      <c r="N205" s="357" t="s">
        <v>86</v>
      </c>
      <c r="O205" s="357" t="s">
        <v>86</v>
      </c>
      <c r="P205" s="357" t="s">
        <v>86</v>
      </c>
      <c r="Q205" s="483" t="s">
        <v>112</v>
      </c>
      <c r="R205" s="137"/>
      <c r="S205" s="137"/>
      <c r="T205" s="106"/>
      <c r="U205" s="106"/>
      <c r="V205" s="106"/>
      <c r="W205" s="106"/>
      <c r="X205" s="106"/>
      <c r="Y205" s="106"/>
      <c r="Z205" s="106"/>
      <c r="AA205" s="106"/>
      <c r="AB205" s="106"/>
      <c r="AC205" s="110"/>
      <c r="AD205" s="110"/>
      <c r="AE205" s="110"/>
    </row>
    <row r="206">
      <c r="A206" s="106"/>
      <c r="B206" s="127">
        <f t="shared" si="1"/>
        <v>203</v>
      </c>
      <c r="C206" s="409" t="s">
        <v>753</v>
      </c>
      <c r="D206" s="543"/>
      <c r="E206" s="486"/>
      <c r="F206" s="259" t="s">
        <v>1045</v>
      </c>
      <c r="G206" s="224"/>
      <c r="H206" s="224"/>
      <c r="I206" s="224"/>
      <c r="J206" s="263" t="s">
        <v>173</v>
      </c>
      <c r="K206" s="263" t="s">
        <v>173</v>
      </c>
      <c r="L206" s="513"/>
      <c r="M206" s="357" t="s">
        <v>86</v>
      </c>
      <c r="N206" s="357" t="s">
        <v>86</v>
      </c>
      <c r="O206" s="357" t="s">
        <v>86</v>
      </c>
      <c r="P206" s="357" t="s">
        <v>86</v>
      </c>
      <c r="Q206" s="483" t="s">
        <v>112</v>
      </c>
      <c r="R206" s="137"/>
      <c r="S206" s="137"/>
      <c r="T206" s="106"/>
      <c r="U206" s="106"/>
      <c r="V206" s="106"/>
      <c r="W206" s="106"/>
      <c r="X206" s="106"/>
      <c r="Y206" s="106"/>
      <c r="Z206" s="106"/>
      <c r="AA206" s="106"/>
      <c r="AB206" s="106"/>
      <c r="AC206" s="110"/>
      <c r="AD206" s="110"/>
      <c r="AE206" s="110"/>
    </row>
    <row r="207">
      <c r="A207" s="106"/>
      <c r="B207" s="127">
        <f t="shared" si="1"/>
        <v>204</v>
      </c>
      <c r="C207" s="409" t="s">
        <v>753</v>
      </c>
      <c r="D207" s="543"/>
      <c r="E207" s="486"/>
      <c r="F207" s="259" t="s">
        <v>1046</v>
      </c>
      <c r="G207" s="224"/>
      <c r="H207" s="224"/>
      <c r="I207" s="224"/>
      <c r="J207" s="263" t="s">
        <v>173</v>
      </c>
      <c r="K207" s="263" t="s">
        <v>173</v>
      </c>
      <c r="L207" s="513"/>
      <c r="M207" s="357" t="s">
        <v>86</v>
      </c>
      <c r="N207" s="357" t="s">
        <v>86</v>
      </c>
      <c r="O207" s="357" t="s">
        <v>86</v>
      </c>
      <c r="P207" s="357" t="s">
        <v>86</v>
      </c>
      <c r="Q207" s="483" t="s">
        <v>112</v>
      </c>
      <c r="R207" s="137"/>
      <c r="S207" s="137"/>
      <c r="T207" s="106"/>
      <c r="U207" s="106"/>
      <c r="V207" s="106"/>
      <c r="W207" s="106"/>
      <c r="X207" s="106"/>
      <c r="Y207" s="106"/>
      <c r="Z207" s="106"/>
      <c r="AA207" s="106"/>
      <c r="AB207" s="106"/>
      <c r="AC207" s="110"/>
      <c r="AD207" s="110"/>
      <c r="AE207" s="110"/>
    </row>
    <row r="208">
      <c r="A208" s="106"/>
      <c r="B208" s="127">
        <f t="shared" si="1"/>
        <v>205</v>
      </c>
      <c r="C208" s="409" t="s">
        <v>753</v>
      </c>
      <c r="D208" s="543"/>
      <c r="E208" s="487"/>
      <c r="F208" s="317" t="s">
        <v>1047</v>
      </c>
      <c r="G208" s="224"/>
      <c r="H208" s="224"/>
      <c r="I208" s="224"/>
      <c r="J208" s="263" t="s">
        <v>173</v>
      </c>
      <c r="K208" s="263" t="s">
        <v>173</v>
      </c>
      <c r="L208" s="513"/>
      <c r="M208" s="357" t="s">
        <v>86</v>
      </c>
      <c r="N208" s="357" t="s">
        <v>86</v>
      </c>
      <c r="O208" s="357" t="s">
        <v>86</v>
      </c>
      <c r="P208" s="357" t="s">
        <v>86</v>
      </c>
      <c r="Q208" s="483" t="s">
        <v>112</v>
      </c>
      <c r="R208" s="137"/>
      <c r="S208" s="137"/>
      <c r="T208" s="106"/>
      <c r="U208" s="106"/>
      <c r="V208" s="106"/>
      <c r="W208" s="106"/>
      <c r="X208" s="106"/>
      <c r="Y208" s="106"/>
      <c r="Z208" s="106"/>
      <c r="AA208" s="106"/>
      <c r="AB208" s="106"/>
      <c r="AC208" s="110"/>
      <c r="AD208" s="110"/>
      <c r="AE208" s="110"/>
    </row>
    <row r="209">
      <c r="A209" s="106"/>
      <c r="B209" s="127">
        <f t="shared" si="1"/>
        <v>206</v>
      </c>
      <c r="C209" s="409" t="s">
        <v>753</v>
      </c>
      <c r="D209" s="543"/>
      <c r="E209" s="486" t="s">
        <v>1048</v>
      </c>
      <c r="F209" s="259" t="s">
        <v>779</v>
      </c>
      <c r="G209" s="224"/>
      <c r="H209" s="224"/>
      <c r="I209" s="224"/>
      <c r="J209" s="263" t="s">
        <v>173</v>
      </c>
      <c r="K209" s="263" t="s">
        <v>173</v>
      </c>
      <c r="L209" s="513"/>
      <c r="M209" s="357" t="s">
        <v>86</v>
      </c>
      <c r="N209" s="357" t="s">
        <v>86</v>
      </c>
      <c r="O209" s="357" t="s">
        <v>86</v>
      </c>
      <c r="P209" s="357" t="s">
        <v>86</v>
      </c>
      <c r="Q209" s="483" t="s">
        <v>112</v>
      </c>
      <c r="R209" s="137"/>
      <c r="S209" s="137"/>
      <c r="T209" s="106"/>
      <c r="U209" s="106"/>
      <c r="V209" s="106"/>
      <c r="W209" s="106"/>
      <c r="X209" s="106"/>
      <c r="Y209" s="106"/>
      <c r="Z209" s="106"/>
      <c r="AA209" s="106"/>
      <c r="AB209" s="106"/>
      <c r="AC209" s="110"/>
      <c r="AD209" s="110"/>
      <c r="AE209" s="110"/>
    </row>
    <row r="210">
      <c r="A210" s="106"/>
      <c r="B210" s="127">
        <f t="shared" si="1"/>
        <v>207</v>
      </c>
      <c r="C210" s="409" t="s">
        <v>753</v>
      </c>
      <c r="D210" s="543"/>
      <c r="E210" s="486"/>
      <c r="F210" s="259" t="s">
        <v>1042</v>
      </c>
      <c r="G210" s="224"/>
      <c r="H210" s="224"/>
      <c r="I210" s="224"/>
      <c r="J210" s="263" t="s">
        <v>173</v>
      </c>
      <c r="K210" s="263" t="s">
        <v>173</v>
      </c>
      <c r="L210" s="513"/>
      <c r="M210" s="357" t="s">
        <v>86</v>
      </c>
      <c r="N210" s="357" t="s">
        <v>86</v>
      </c>
      <c r="O210" s="357" t="s">
        <v>86</v>
      </c>
      <c r="P210" s="357" t="s">
        <v>86</v>
      </c>
      <c r="Q210" s="483" t="s">
        <v>112</v>
      </c>
      <c r="R210" s="137"/>
      <c r="S210" s="137"/>
      <c r="T210" s="106"/>
      <c r="U210" s="106"/>
      <c r="V210" s="106"/>
      <c r="W210" s="106"/>
      <c r="X210" s="106"/>
      <c r="Y210" s="106"/>
      <c r="Z210" s="106"/>
      <c r="AA210" s="106"/>
      <c r="AB210" s="106"/>
      <c r="AC210" s="110"/>
      <c r="AD210" s="110"/>
      <c r="AE210" s="110"/>
    </row>
    <row r="211">
      <c r="A211" s="106"/>
      <c r="B211" s="127">
        <f t="shared" si="1"/>
        <v>208</v>
      </c>
      <c r="C211" s="409" t="s">
        <v>753</v>
      </c>
      <c r="D211" s="543"/>
      <c r="E211" s="486"/>
      <c r="F211" s="259" t="s">
        <v>1043</v>
      </c>
      <c r="G211" s="224"/>
      <c r="H211" s="224"/>
      <c r="I211" s="224"/>
      <c r="J211" s="263" t="s">
        <v>173</v>
      </c>
      <c r="K211" s="263" t="s">
        <v>173</v>
      </c>
      <c r="L211" s="513"/>
      <c r="M211" s="357" t="s">
        <v>86</v>
      </c>
      <c r="N211" s="357" t="s">
        <v>86</v>
      </c>
      <c r="O211" s="357" t="s">
        <v>86</v>
      </c>
      <c r="P211" s="357" t="s">
        <v>86</v>
      </c>
      <c r="Q211" s="483" t="s">
        <v>112</v>
      </c>
      <c r="R211" s="137"/>
      <c r="S211" s="137"/>
      <c r="T211" s="106"/>
      <c r="U211" s="106"/>
      <c r="V211" s="106"/>
      <c r="W211" s="106"/>
      <c r="X211" s="106"/>
      <c r="Y211" s="106"/>
      <c r="Z211" s="106"/>
      <c r="AA211" s="106"/>
      <c r="AB211" s="106"/>
      <c r="AC211" s="110"/>
      <c r="AD211" s="110"/>
      <c r="AE211" s="110"/>
    </row>
    <row r="212">
      <c r="A212" s="106"/>
      <c r="B212" s="127">
        <f t="shared" si="1"/>
        <v>209</v>
      </c>
      <c r="C212" s="409" t="s">
        <v>753</v>
      </c>
      <c r="D212" s="543"/>
      <c r="E212" s="486"/>
      <c r="F212" s="259" t="s">
        <v>1044</v>
      </c>
      <c r="G212" s="224"/>
      <c r="H212" s="224"/>
      <c r="I212" s="224"/>
      <c r="J212" s="263" t="s">
        <v>173</v>
      </c>
      <c r="K212" s="263" t="s">
        <v>173</v>
      </c>
      <c r="L212" s="513"/>
      <c r="M212" s="357" t="s">
        <v>86</v>
      </c>
      <c r="N212" s="357" t="s">
        <v>86</v>
      </c>
      <c r="O212" s="357" t="s">
        <v>86</v>
      </c>
      <c r="P212" s="357" t="s">
        <v>86</v>
      </c>
      <c r="Q212" s="483" t="s">
        <v>112</v>
      </c>
      <c r="R212" s="137"/>
      <c r="S212" s="137"/>
      <c r="T212" s="106"/>
      <c r="U212" s="106"/>
      <c r="V212" s="106"/>
      <c r="W212" s="106"/>
      <c r="X212" s="106"/>
      <c r="Y212" s="106"/>
      <c r="Z212" s="106"/>
      <c r="AA212" s="106"/>
      <c r="AB212" s="106"/>
      <c r="AC212" s="110"/>
      <c r="AD212" s="110"/>
      <c r="AE212" s="110"/>
    </row>
    <row r="213">
      <c r="A213" s="106"/>
      <c r="B213" s="127">
        <f t="shared" si="1"/>
        <v>210</v>
      </c>
      <c r="C213" s="409" t="s">
        <v>753</v>
      </c>
      <c r="D213" s="543"/>
      <c r="E213" s="486"/>
      <c r="F213" s="259" t="s">
        <v>1045</v>
      </c>
      <c r="G213" s="224"/>
      <c r="H213" s="224"/>
      <c r="I213" s="224"/>
      <c r="J213" s="263" t="s">
        <v>173</v>
      </c>
      <c r="K213" s="263" t="s">
        <v>173</v>
      </c>
      <c r="L213" s="513"/>
      <c r="M213" s="357" t="s">
        <v>86</v>
      </c>
      <c r="N213" s="357" t="s">
        <v>86</v>
      </c>
      <c r="O213" s="357" t="s">
        <v>86</v>
      </c>
      <c r="P213" s="357" t="s">
        <v>86</v>
      </c>
      <c r="Q213" s="483" t="s">
        <v>112</v>
      </c>
      <c r="R213" s="137"/>
      <c r="S213" s="137"/>
      <c r="T213" s="106"/>
      <c r="U213" s="106"/>
      <c r="V213" s="106"/>
      <c r="W213" s="106"/>
      <c r="X213" s="106"/>
      <c r="Y213" s="106"/>
      <c r="Z213" s="106"/>
      <c r="AA213" s="106"/>
      <c r="AB213" s="106"/>
      <c r="AC213" s="110"/>
      <c r="AD213" s="110"/>
      <c r="AE213" s="110"/>
    </row>
    <row r="214">
      <c r="A214" s="106"/>
      <c r="B214" s="127">
        <f t="shared" si="1"/>
        <v>211</v>
      </c>
      <c r="C214" s="409" t="s">
        <v>753</v>
      </c>
      <c r="D214" s="543"/>
      <c r="E214" s="486"/>
      <c r="F214" s="259" t="s">
        <v>1046</v>
      </c>
      <c r="G214" s="224"/>
      <c r="H214" s="224"/>
      <c r="I214" s="224"/>
      <c r="J214" s="263" t="s">
        <v>173</v>
      </c>
      <c r="K214" s="263" t="s">
        <v>173</v>
      </c>
      <c r="L214" s="513"/>
      <c r="M214" s="357" t="s">
        <v>86</v>
      </c>
      <c r="N214" s="357" t="s">
        <v>86</v>
      </c>
      <c r="O214" s="357" t="s">
        <v>86</v>
      </c>
      <c r="P214" s="357" t="s">
        <v>86</v>
      </c>
      <c r="Q214" s="483" t="s">
        <v>112</v>
      </c>
      <c r="R214" s="137"/>
      <c r="S214" s="137"/>
      <c r="T214" s="106"/>
      <c r="U214" s="106"/>
      <c r="V214" s="106"/>
      <c r="W214" s="106"/>
      <c r="X214" s="106"/>
      <c r="Y214" s="106"/>
      <c r="Z214" s="106"/>
      <c r="AA214" s="106"/>
      <c r="AB214" s="106"/>
      <c r="AC214" s="110"/>
      <c r="AD214" s="110"/>
      <c r="AE214" s="110"/>
    </row>
    <row r="215">
      <c r="A215" s="106"/>
      <c r="B215" s="127">
        <f t="shared" si="1"/>
        <v>212</v>
      </c>
      <c r="C215" s="409" t="s">
        <v>753</v>
      </c>
      <c r="D215" s="544"/>
      <c r="E215" s="486"/>
      <c r="F215" s="317" t="s">
        <v>1047</v>
      </c>
      <c r="G215" s="224"/>
      <c r="H215" s="224"/>
      <c r="I215" s="224"/>
      <c r="J215" s="263" t="s">
        <v>173</v>
      </c>
      <c r="K215" s="263" t="s">
        <v>173</v>
      </c>
      <c r="L215" s="513"/>
      <c r="M215" s="357" t="s">
        <v>86</v>
      </c>
      <c r="N215" s="357" t="s">
        <v>86</v>
      </c>
      <c r="O215" s="357" t="s">
        <v>86</v>
      </c>
      <c r="P215" s="357" t="s">
        <v>86</v>
      </c>
      <c r="Q215" s="483" t="s">
        <v>112</v>
      </c>
      <c r="R215" s="137"/>
      <c r="S215" s="137"/>
      <c r="T215" s="106"/>
      <c r="U215" s="106"/>
      <c r="V215" s="106"/>
      <c r="W215" s="106"/>
      <c r="X215" s="106"/>
      <c r="Y215" s="106"/>
      <c r="Z215" s="106"/>
      <c r="AA215" s="106"/>
      <c r="AB215" s="106"/>
      <c r="AC215" s="110"/>
      <c r="AD215" s="110"/>
      <c r="AE215" s="110"/>
    </row>
    <row r="216">
      <c r="A216" s="106"/>
      <c r="B216" s="127">
        <f t="shared" si="1"/>
        <v>213</v>
      </c>
      <c r="C216" s="409" t="s">
        <v>753</v>
      </c>
      <c r="D216" s="532" t="s">
        <v>1852</v>
      </c>
      <c r="E216" s="545" t="s">
        <v>412</v>
      </c>
      <c r="F216" s="224"/>
      <c r="G216" s="224"/>
      <c r="H216" s="224"/>
      <c r="I216" s="224"/>
      <c r="J216" s="296" t="s">
        <v>1853</v>
      </c>
      <c r="K216" s="296" t="s">
        <v>1854</v>
      </c>
      <c r="L216" s="513"/>
      <c r="M216" s="357" t="s">
        <v>86</v>
      </c>
      <c r="N216" s="357" t="s">
        <v>86</v>
      </c>
      <c r="O216" s="357" t="s">
        <v>86</v>
      </c>
      <c r="P216" s="357" t="s">
        <v>86</v>
      </c>
      <c r="Q216" s="483" t="s">
        <v>112</v>
      </c>
      <c r="R216" s="137"/>
      <c r="S216" s="137"/>
      <c r="T216" s="106"/>
      <c r="U216" s="106"/>
      <c r="V216" s="106"/>
      <c r="W216" s="106"/>
      <c r="X216" s="106"/>
      <c r="Y216" s="106"/>
      <c r="Z216" s="106"/>
      <c r="AA216" s="106"/>
      <c r="AB216" s="106"/>
      <c r="AC216" s="110"/>
      <c r="AD216" s="110"/>
      <c r="AE216" s="110"/>
    </row>
    <row r="217">
      <c r="A217" s="106"/>
      <c r="B217" s="127">
        <f t="shared" si="1"/>
        <v>214</v>
      </c>
      <c r="C217" s="409" t="s">
        <v>753</v>
      </c>
      <c r="D217" s="546"/>
      <c r="E217" s="545" t="s">
        <v>415</v>
      </c>
      <c r="F217" s="224"/>
      <c r="G217" s="224"/>
      <c r="H217" s="224"/>
      <c r="I217" s="224"/>
      <c r="J217" s="296" t="s">
        <v>1855</v>
      </c>
      <c r="K217" s="296" t="s">
        <v>1856</v>
      </c>
      <c r="L217" s="513"/>
      <c r="M217" s="357" t="s">
        <v>86</v>
      </c>
      <c r="N217" s="357" t="s">
        <v>86</v>
      </c>
      <c r="O217" s="357" t="s">
        <v>86</v>
      </c>
      <c r="P217" s="357" t="s">
        <v>86</v>
      </c>
      <c r="Q217" s="483" t="s">
        <v>112</v>
      </c>
      <c r="R217" s="137"/>
      <c r="S217" s="137"/>
      <c r="T217" s="106"/>
      <c r="U217" s="106"/>
      <c r="V217" s="106"/>
      <c r="W217" s="106"/>
      <c r="X217" s="106"/>
      <c r="Y217" s="106"/>
      <c r="Z217" s="106"/>
      <c r="AA217" s="106"/>
      <c r="AB217" s="106"/>
      <c r="AC217" s="110"/>
      <c r="AD217" s="110"/>
      <c r="AE217" s="110"/>
    </row>
    <row r="218">
      <c r="A218" s="106"/>
      <c r="B218" s="127">
        <f t="shared" si="1"/>
        <v>215</v>
      </c>
      <c r="C218" s="409" t="s">
        <v>753</v>
      </c>
      <c r="D218" s="512" t="s">
        <v>1857</v>
      </c>
      <c r="E218" s="490"/>
      <c r="F218" s="224"/>
      <c r="G218" s="224"/>
      <c r="H218" s="224"/>
      <c r="I218" s="224"/>
      <c r="J218" s="225" t="s">
        <v>1858</v>
      </c>
      <c r="K218" s="225" t="s">
        <v>1859</v>
      </c>
      <c r="L218" s="513"/>
      <c r="M218" s="357" t="s">
        <v>84</v>
      </c>
      <c r="N218" s="357" t="s">
        <v>86</v>
      </c>
      <c r="O218" s="357" t="s">
        <v>86</v>
      </c>
      <c r="P218" s="357" t="s">
        <v>86</v>
      </c>
      <c r="Q218" s="483" t="s">
        <v>112</v>
      </c>
      <c r="R218" s="137"/>
      <c r="S218" s="137"/>
      <c r="T218" s="106"/>
      <c r="U218" s="106"/>
      <c r="V218" s="106"/>
      <c r="W218" s="106"/>
      <c r="X218" s="106"/>
      <c r="Y218" s="106"/>
      <c r="Z218" s="106"/>
      <c r="AA218" s="106"/>
      <c r="AB218" s="106"/>
      <c r="AC218" s="110"/>
      <c r="AD218" s="110"/>
      <c r="AE218" s="110"/>
    </row>
    <row r="219">
      <c r="A219" s="106"/>
      <c r="B219" s="127">
        <f t="shared" si="1"/>
        <v>216</v>
      </c>
      <c r="C219" s="409" t="s">
        <v>753</v>
      </c>
      <c r="D219" s="512" t="s">
        <v>695</v>
      </c>
      <c r="E219" s="490"/>
      <c r="F219" s="224"/>
      <c r="G219" s="224"/>
      <c r="H219" s="224"/>
      <c r="I219" s="224"/>
      <c r="J219" s="225" t="s">
        <v>173</v>
      </c>
      <c r="K219" s="225" t="s">
        <v>1860</v>
      </c>
      <c r="L219" s="513"/>
      <c r="M219" s="357" t="s">
        <v>86</v>
      </c>
      <c r="N219" s="357" t="s">
        <v>86</v>
      </c>
      <c r="O219" s="357" t="s">
        <v>86</v>
      </c>
      <c r="P219" s="357" t="s">
        <v>86</v>
      </c>
      <c r="Q219" s="483" t="s">
        <v>112</v>
      </c>
      <c r="R219" s="137"/>
      <c r="S219" s="137"/>
      <c r="T219" s="106"/>
      <c r="U219" s="106"/>
      <c r="V219" s="106"/>
      <c r="W219" s="106"/>
      <c r="X219" s="106"/>
      <c r="Y219" s="106"/>
      <c r="Z219" s="106"/>
      <c r="AA219" s="106"/>
      <c r="AB219" s="106"/>
      <c r="AC219" s="110"/>
      <c r="AD219" s="110"/>
      <c r="AE219" s="110"/>
    </row>
    <row r="220">
      <c r="A220" s="106"/>
      <c r="B220" s="127">
        <f t="shared" si="1"/>
        <v>217</v>
      </c>
      <c r="C220" s="409" t="s">
        <v>753</v>
      </c>
      <c r="D220" s="512" t="s">
        <v>174</v>
      </c>
      <c r="E220" s="490"/>
      <c r="F220" s="224"/>
      <c r="G220" s="224"/>
      <c r="H220" s="224"/>
      <c r="I220" s="224"/>
      <c r="J220" s="225" t="s">
        <v>173</v>
      </c>
      <c r="K220" s="225" t="s">
        <v>1860</v>
      </c>
      <c r="L220" s="513"/>
      <c r="M220" s="357" t="s">
        <v>86</v>
      </c>
      <c r="N220" s="357" t="s">
        <v>86</v>
      </c>
      <c r="O220" s="357" t="s">
        <v>86</v>
      </c>
      <c r="P220" s="357" t="s">
        <v>86</v>
      </c>
      <c r="Q220" s="483" t="s">
        <v>112</v>
      </c>
      <c r="R220" s="137"/>
      <c r="S220" s="137"/>
      <c r="T220" s="106"/>
      <c r="U220" s="106"/>
      <c r="V220" s="106"/>
      <c r="W220" s="106"/>
      <c r="X220" s="106"/>
      <c r="Y220" s="106"/>
      <c r="Z220" s="106"/>
      <c r="AA220" s="106"/>
      <c r="AB220" s="106"/>
      <c r="AC220" s="110"/>
      <c r="AD220" s="110"/>
      <c r="AE220" s="110"/>
    </row>
    <row r="221">
      <c r="A221" s="106"/>
      <c r="B221" s="127">
        <f t="shared" si="1"/>
        <v>218</v>
      </c>
      <c r="C221" s="409" t="s">
        <v>753</v>
      </c>
      <c r="D221" s="320" t="s">
        <v>1861</v>
      </c>
      <c r="E221" s="305" t="s">
        <v>1862</v>
      </c>
      <c r="F221" s="272" t="s">
        <v>1863</v>
      </c>
      <c r="G221" s="224"/>
      <c r="H221" s="224"/>
      <c r="I221" s="224"/>
      <c r="J221" s="547" t="s">
        <v>1864</v>
      </c>
      <c r="K221" s="324" t="s">
        <v>1865</v>
      </c>
      <c r="L221" s="513"/>
      <c r="M221" s="357" t="s">
        <v>86</v>
      </c>
      <c r="N221" s="357" t="s">
        <v>86</v>
      </c>
      <c r="O221" s="357" t="s">
        <v>86</v>
      </c>
      <c r="P221" s="357" t="s">
        <v>86</v>
      </c>
      <c r="Q221" s="483" t="s">
        <v>112</v>
      </c>
      <c r="R221" s="137"/>
      <c r="S221" s="137"/>
      <c r="T221" s="106"/>
      <c r="U221" s="106"/>
      <c r="V221" s="106"/>
      <c r="W221" s="106"/>
      <c r="X221" s="106"/>
      <c r="Y221" s="106"/>
      <c r="Z221" s="106"/>
      <c r="AA221" s="106"/>
      <c r="AB221" s="106"/>
      <c r="AC221" s="110"/>
      <c r="AD221" s="110"/>
      <c r="AE221" s="110"/>
    </row>
    <row r="222">
      <c r="A222" s="106"/>
      <c r="B222" s="127">
        <f t="shared" si="1"/>
        <v>219</v>
      </c>
      <c r="C222" s="409" t="s">
        <v>753</v>
      </c>
      <c r="D222" s="548" t="s">
        <v>1861</v>
      </c>
      <c r="E222" s="308"/>
      <c r="F222" s="272" t="s">
        <v>1866</v>
      </c>
      <c r="G222" s="224"/>
      <c r="H222" s="224"/>
      <c r="I222" s="224"/>
      <c r="J222" s="547" t="s">
        <v>173</v>
      </c>
      <c r="K222" s="547" t="s">
        <v>173</v>
      </c>
      <c r="L222" s="513"/>
      <c r="M222" s="357" t="s">
        <v>86</v>
      </c>
      <c r="N222" s="357" t="s">
        <v>86</v>
      </c>
      <c r="O222" s="357" t="s">
        <v>86</v>
      </c>
      <c r="P222" s="357" t="s">
        <v>86</v>
      </c>
      <c r="Q222" s="483" t="s">
        <v>112</v>
      </c>
      <c r="R222" s="137"/>
      <c r="S222" s="137"/>
      <c r="T222" s="106"/>
      <c r="U222" s="106"/>
      <c r="V222" s="106"/>
      <c r="W222" s="106"/>
      <c r="X222" s="106"/>
      <c r="Y222" s="106"/>
      <c r="Z222" s="106"/>
      <c r="AA222" s="106"/>
      <c r="AB222" s="106"/>
      <c r="AC222" s="110"/>
      <c r="AD222" s="110"/>
      <c r="AE222" s="110"/>
    </row>
    <row r="223">
      <c r="A223" s="106"/>
      <c r="B223" s="127">
        <f t="shared" si="1"/>
        <v>220</v>
      </c>
      <c r="C223" s="409" t="s">
        <v>753</v>
      </c>
      <c r="D223" s="548" t="s">
        <v>1861</v>
      </c>
      <c r="E223" s="305" t="s">
        <v>1867</v>
      </c>
      <c r="F223" s="272" t="s">
        <v>1863</v>
      </c>
      <c r="G223" s="224"/>
      <c r="H223" s="224"/>
      <c r="I223" s="224"/>
      <c r="J223" s="547" t="s">
        <v>173</v>
      </c>
      <c r="K223" s="547" t="s">
        <v>173</v>
      </c>
      <c r="L223" s="513"/>
      <c r="M223" s="357" t="s">
        <v>86</v>
      </c>
      <c r="N223" s="357" t="s">
        <v>86</v>
      </c>
      <c r="O223" s="357" t="s">
        <v>86</v>
      </c>
      <c r="P223" s="357" t="s">
        <v>86</v>
      </c>
      <c r="Q223" s="483" t="s">
        <v>112</v>
      </c>
      <c r="R223" s="137"/>
      <c r="S223" s="137"/>
      <c r="T223" s="106"/>
      <c r="U223" s="106"/>
      <c r="V223" s="106"/>
      <c r="W223" s="106"/>
      <c r="X223" s="106"/>
      <c r="Y223" s="106"/>
      <c r="Z223" s="106"/>
      <c r="AA223" s="106"/>
      <c r="AB223" s="106"/>
      <c r="AC223" s="110"/>
      <c r="AD223" s="110"/>
      <c r="AE223" s="110"/>
    </row>
    <row r="224">
      <c r="A224" s="106"/>
      <c r="B224" s="127">
        <f t="shared" si="1"/>
        <v>221</v>
      </c>
      <c r="C224" s="409" t="s">
        <v>753</v>
      </c>
      <c r="D224" s="548" t="s">
        <v>1861</v>
      </c>
      <c r="E224" s="308"/>
      <c r="F224" s="272" t="s">
        <v>1866</v>
      </c>
      <c r="G224" s="224"/>
      <c r="H224" s="224"/>
      <c r="I224" s="224"/>
      <c r="J224" s="547" t="s">
        <v>173</v>
      </c>
      <c r="K224" s="547" t="s">
        <v>173</v>
      </c>
      <c r="L224" s="513"/>
      <c r="M224" s="357" t="s">
        <v>86</v>
      </c>
      <c r="N224" s="357" t="s">
        <v>86</v>
      </c>
      <c r="O224" s="357" t="s">
        <v>86</v>
      </c>
      <c r="P224" s="357" t="s">
        <v>86</v>
      </c>
      <c r="Q224" s="483" t="s">
        <v>112</v>
      </c>
      <c r="R224" s="137"/>
      <c r="S224" s="137"/>
      <c r="T224" s="106"/>
      <c r="U224" s="106"/>
      <c r="V224" s="106"/>
      <c r="W224" s="106"/>
      <c r="X224" s="106"/>
      <c r="Y224" s="106"/>
      <c r="Z224" s="106"/>
      <c r="AA224" s="106"/>
      <c r="AB224" s="106"/>
      <c r="AC224" s="110"/>
      <c r="AD224" s="110"/>
      <c r="AE224" s="110"/>
    </row>
    <row r="225">
      <c r="A225" s="106"/>
      <c r="B225" s="127">
        <f t="shared" si="1"/>
        <v>222</v>
      </c>
      <c r="C225" s="409" t="s">
        <v>753</v>
      </c>
      <c r="D225" s="548" t="s">
        <v>1861</v>
      </c>
      <c r="E225" s="305" t="s">
        <v>1174</v>
      </c>
      <c r="F225" s="272" t="s">
        <v>1863</v>
      </c>
      <c r="G225" s="224"/>
      <c r="H225" s="224"/>
      <c r="I225" s="224"/>
      <c r="J225" s="547" t="s">
        <v>173</v>
      </c>
      <c r="K225" s="547" t="s">
        <v>173</v>
      </c>
      <c r="L225" s="513"/>
      <c r="M225" s="357" t="s">
        <v>86</v>
      </c>
      <c r="N225" s="357" t="s">
        <v>86</v>
      </c>
      <c r="O225" s="357" t="s">
        <v>86</v>
      </c>
      <c r="P225" s="357" t="s">
        <v>86</v>
      </c>
      <c r="Q225" s="483" t="s">
        <v>112</v>
      </c>
      <c r="R225" s="137"/>
      <c r="S225" s="137"/>
      <c r="T225" s="106"/>
      <c r="U225" s="106"/>
      <c r="V225" s="106"/>
      <c r="W225" s="106"/>
      <c r="X225" s="106"/>
      <c r="Y225" s="106"/>
      <c r="Z225" s="106"/>
      <c r="AA225" s="106"/>
      <c r="AB225" s="106"/>
      <c r="AC225" s="110"/>
      <c r="AD225" s="110"/>
      <c r="AE225" s="110"/>
    </row>
    <row r="226">
      <c r="A226" s="106"/>
      <c r="B226" s="127">
        <f t="shared" si="1"/>
        <v>223</v>
      </c>
      <c r="C226" s="409" t="s">
        <v>753</v>
      </c>
      <c r="D226" s="548" t="s">
        <v>1861</v>
      </c>
      <c r="E226" s="308"/>
      <c r="F226" s="272" t="s">
        <v>1866</v>
      </c>
      <c r="G226" s="224"/>
      <c r="H226" s="224"/>
      <c r="I226" s="224"/>
      <c r="J226" s="547" t="s">
        <v>173</v>
      </c>
      <c r="K226" s="547" t="s">
        <v>173</v>
      </c>
      <c r="L226" s="513"/>
      <c r="M226" s="357" t="s">
        <v>86</v>
      </c>
      <c r="N226" s="357" t="s">
        <v>86</v>
      </c>
      <c r="O226" s="357" t="s">
        <v>86</v>
      </c>
      <c r="P226" s="357" t="s">
        <v>86</v>
      </c>
      <c r="Q226" s="483" t="s">
        <v>112</v>
      </c>
      <c r="R226" s="137"/>
      <c r="S226" s="137"/>
      <c r="T226" s="106"/>
      <c r="U226" s="106"/>
      <c r="V226" s="106"/>
      <c r="W226" s="106"/>
      <c r="X226" s="106"/>
      <c r="Y226" s="106"/>
      <c r="Z226" s="106"/>
      <c r="AA226" s="106"/>
      <c r="AB226" s="106"/>
      <c r="AC226" s="110"/>
      <c r="AD226" s="110"/>
      <c r="AE226" s="110"/>
    </row>
    <row r="227">
      <c r="A227" s="106"/>
      <c r="B227" s="127">
        <f t="shared" si="1"/>
        <v>224</v>
      </c>
      <c r="C227" s="409" t="s">
        <v>753</v>
      </c>
      <c r="D227" s="548" t="s">
        <v>1861</v>
      </c>
      <c r="E227" s="308"/>
      <c r="F227" s="327"/>
      <c r="G227" s="224"/>
      <c r="H227" s="224"/>
      <c r="I227" s="224"/>
      <c r="J227" s="547" t="s">
        <v>173</v>
      </c>
      <c r="K227" s="547" t="s">
        <v>173</v>
      </c>
      <c r="L227" s="513"/>
      <c r="M227" s="357" t="s">
        <v>86</v>
      </c>
      <c r="N227" s="357" t="s">
        <v>86</v>
      </c>
      <c r="O227" s="357" t="s">
        <v>86</v>
      </c>
      <c r="P227" s="357" t="s">
        <v>86</v>
      </c>
      <c r="Q227" s="483" t="s">
        <v>112</v>
      </c>
      <c r="R227" s="137"/>
      <c r="S227" s="137"/>
      <c r="T227" s="106"/>
      <c r="U227" s="106"/>
      <c r="V227" s="106"/>
      <c r="W227" s="106"/>
      <c r="X227" s="106"/>
      <c r="Y227" s="106"/>
      <c r="Z227" s="106"/>
      <c r="AA227" s="106"/>
      <c r="AB227" s="106"/>
      <c r="AC227" s="110"/>
      <c r="AD227" s="110"/>
      <c r="AE227" s="110"/>
    </row>
    <row r="228">
      <c r="A228" s="106"/>
      <c r="B228" s="127">
        <f t="shared" si="1"/>
        <v>225</v>
      </c>
      <c r="C228" s="409" t="s">
        <v>753</v>
      </c>
      <c r="D228" s="548" t="s">
        <v>1861</v>
      </c>
      <c r="E228" s="308"/>
      <c r="F228" s="327"/>
      <c r="G228" s="224"/>
      <c r="H228" s="224"/>
      <c r="I228" s="224"/>
      <c r="J228" s="547" t="s">
        <v>173</v>
      </c>
      <c r="K228" s="547" t="s">
        <v>173</v>
      </c>
      <c r="L228" s="513"/>
      <c r="M228" s="357" t="s">
        <v>86</v>
      </c>
      <c r="N228" s="357" t="s">
        <v>86</v>
      </c>
      <c r="O228" s="357" t="s">
        <v>86</v>
      </c>
      <c r="P228" s="357" t="s">
        <v>86</v>
      </c>
      <c r="Q228" s="483" t="s">
        <v>112</v>
      </c>
      <c r="R228" s="137"/>
      <c r="S228" s="137"/>
      <c r="T228" s="106"/>
      <c r="U228" s="106"/>
      <c r="V228" s="106"/>
      <c r="W228" s="106"/>
      <c r="X228" s="106"/>
      <c r="Y228" s="106"/>
      <c r="Z228" s="106"/>
      <c r="AA228" s="106"/>
      <c r="AB228" s="106"/>
      <c r="AC228" s="110"/>
      <c r="AD228" s="110"/>
      <c r="AE228" s="110"/>
    </row>
    <row r="229">
      <c r="A229" s="106"/>
      <c r="B229" s="127">
        <f t="shared" si="1"/>
        <v>226</v>
      </c>
      <c r="C229" s="409" t="s">
        <v>753</v>
      </c>
      <c r="D229" s="548" t="s">
        <v>1861</v>
      </c>
      <c r="E229" s="308"/>
      <c r="F229" s="327"/>
      <c r="G229" s="224"/>
      <c r="H229" s="224"/>
      <c r="I229" s="224"/>
      <c r="J229" s="547" t="s">
        <v>173</v>
      </c>
      <c r="K229" s="547" t="s">
        <v>173</v>
      </c>
      <c r="L229" s="513"/>
      <c r="M229" s="357" t="s">
        <v>86</v>
      </c>
      <c r="N229" s="357" t="s">
        <v>86</v>
      </c>
      <c r="O229" s="357" t="s">
        <v>86</v>
      </c>
      <c r="P229" s="357" t="s">
        <v>86</v>
      </c>
      <c r="Q229" s="483" t="s">
        <v>112</v>
      </c>
      <c r="R229" s="137"/>
      <c r="S229" s="137"/>
      <c r="T229" s="106"/>
      <c r="U229" s="106"/>
      <c r="V229" s="106"/>
      <c r="W229" s="106"/>
      <c r="X229" s="106"/>
      <c r="Y229" s="106"/>
      <c r="Z229" s="106"/>
      <c r="AA229" s="106"/>
      <c r="AB229" s="106"/>
      <c r="AC229" s="110"/>
      <c r="AD229" s="110"/>
      <c r="AE229" s="110"/>
    </row>
    <row r="230">
      <c r="A230" s="106"/>
      <c r="B230" s="127">
        <f t="shared" si="1"/>
        <v>227</v>
      </c>
      <c r="C230" s="409" t="s">
        <v>753</v>
      </c>
      <c r="D230" s="548" t="s">
        <v>1861</v>
      </c>
      <c r="E230" s="305" t="s">
        <v>1868</v>
      </c>
      <c r="F230" s="272" t="s">
        <v>1863</v>
      </c>
      <c r="G230" s="224"/>
      <c r="H230" s="224"/>
      <c r="I230" s="224"/>
      <c r="J230" s="547" t="s">
        <v>173</v>
      </c>
      <c r="K230" s="547" t="s">
        <v>173</v>
      </c>
      <c r="L230" s="513"/>
      <c r="M230" s="357" t="s">
        <v>86</v>
      </c>
      <c r="N230" s="357" t="s">
        <v>86</v>
      </c>
      <c r="O230" s="357" t="s">
        <v>86</v>
      </c>
      <c r="P230" s="357" t="s">
        <v>86</v>
      </c>
      <c r="Q230" s="483" t="s">
        <v>112</v>
      </c>
      <c r="R230" s="137"/>
      <c r="S230" s="137"/>
      <c r="T230" s="106"/>
      <c r="U230" s="106"/>
      <c r="V230" s="106"/>
      <c r="W230" s="106"/>
      <c r="X230" s="106"/>
      <c r="Y230" s="106"/>
      <c r="Z230" s="106"/>
      <c r="AA230" s="106"/>
      <c r="AB230" s="106"/>
      <c r="AC230" s="110"/>
      <c r="AD230" s="110"/>
      <c r="AE230" s="110"/>
    </row>
    <row r="231">
      <c r="A231" s="106"/>
      <c r="B231" s="127">
        <f t="shared" si="1"/>
        <v>228</v>
      </c>
      <c r="C231" s="409" t="s">
        <v>753</v>
      </c>
      <c r="D231" s="548" t="s">
        <v>1861</v>
      </c>
      <c r="E231" s="308"/>
      <c r="F231" s="272" t="s">
        <v>1866</v>
      </c>
      <c r="G231" s="224"/>
      <c r="H231" s="224"/>
      <c r="I231" s="224"/>
      <c r="J231" s="547" t="s">
        <v>173</v>
      </c>
      <c r="K231" s="547" t="s">
        <v>173</v>
      </c>
      <c r="L231" s="513"/>
      <c r="M231" s="357" t="s">
        <v>86</v>
      </c>
      <c r="N231" s="357" t="s">
        <v>86</v>
      </c>
      <c r="O231" s="357" t="s">
        <v>86</v>
      </c>
      <c r="P231" s="357" t="s">
        <v>86</v>
      </c>
      <c r="Q231" s="483" t="s">
        <v>112</v>
      </c>
      <c r="R231" s="137"/>
      <c r="S231" s="137"/>
      <c r="T231" s="106"/>
      <c r="U231" s="106"/>
      <c r="V231" s="106"/>
      <c r="W231" s="106"/>
      <c r="X231" s="106"/>
      <c r="Y231" s="106"/>
      <c r="Z231" s="106"/>
      <c r="AA231" s="106"/>
      <c r="AB231" s="106"/>
      <c r="AC231" s="110"/>
      <c r="AD231" s="110"/>
      <c r="AE231" s="110"/>
    </row>
    <row r="232">
      <c r="A232" s="106"/>
      <c r="B232" s="127">
        <f t="shared" si="1"/>
        <v>229</v>
      </c>
      <c r="C232" s="409" t="s">
        <v>753</v>
      </c>
      <c r="D232" s="548" t="s">
        <v>1861</v>
      </c>
      <c r="E232" s="549" t="s">
        <v>1869</v>
      </c>
      <c r="F232" s="272" t="s">
        <v>1863</v>
      </c>
      <c r="G232" s="224"/>
      <c r="H232" s="224"/>
      <c r="I232" s="224"/>
      <c r="J232" s="324" t="s">
        <v>1870</v>
      </c>
      <c r="K232" s="547" t="s">
        <v>173</v>
      </c>
      <c r="L232" s="513"/>
      <c r="M232" s="357" t="s">
        <v>86</v>
      </c>
      <c r="N232" s="357" t="s">
        <v>86</v>
      </c>
      <c r="O232" s="357" t="s">
        <v>86</v>
      </c>
      <c r="P232" s="357" t="s">
        <v>86</v>
      </c>
      <c r="Q232" s="483" t="s">
        <v>112</v>
      </c>
      <c r="R232" s="137"/>
      <c r="S232" s="137"/>
      <c r="T232" s="106"/>
      <c r="U232" s="106"/>
      <c r="V232" s="106"/>
      <c r="W232" s="106"/>
      <c r="X232" s="106"/>
      <c r="Y232" s="106"/>
      <c r="Z232" s="106"/>
      <c r="AA232" s="106"/>
      <c r="AB232" s="106"/>
      <c r="AC232" s="110"/>
      <c r="AD232" s="110"/>
      <c r="AE232" s="110"/>
    </row>
    <row r="233">
      <c r="A233" s="106"/>
      <c r="B233" s="127">
        <f t="shared" si="1"/>
        <v>230</v>
      </c>
      <c r="C233" s="409" t="s">
        <v>753</v>
      </c>
      <c r="D233" s="548" t="s">
        <v>1861</v>
      </c>
      <c r="E233" s="308"/>
      <c r="F233" s="272" t="s">
        <v>1866</v>
      </c>
      <c r="G233" s="224"/>
      <c r="H233" s="224"/>
      <c r="I233" s="224"/>
      <c r="J233" s="324" t="s">
        <v>1870</v>
      </c>
      <c r="K233" s="547" t="s">
        <v>173</v>
      </c>
      <c r="L233" s="513"/>
      <c r="M233" s="357" t="s">
        <v>86</v>
      </c>
      <c r="N233" s="357" t="s">
        <v>86</v>
      </c>
      <c r="O233" s="357" t="s">
        <v>86</v>
      </c>
      <c r="P233" s="357" t="s">
        <v>86</v>
      </c>
      <c r="Q233" s="483" t="s">
        <v>112</v>
      </c>
      <c r="R233" s="137"/>
      <c r="S233" s="137"/>
      <c r="T233" s="106"/>
      <c r="U233" s="106"/>
      <c r="V233" s="106"/>
      <c r="W233" s="106"/>
      <c r="X233" s="106"/>
      <c r="Y233" s="106"/>
      <c r="Z233" s="106"/>
      <c r="AA233" s="106"/>
      <c r="AB233" s="106"/>
      <c r="AC233" s="110"/>
      <c r="AD233" s="110"/>
      <c r="AE233" s="110"/>
    </row>
    <row r="234">
      <c r="A234" s="106"/>
      <c r="B234" s="127">
        <f t="shared" si="1"/>
        <v>231</v>
      </c>
      <c r="C234" s="409" t="s">
        <v>753</v>
      </c>
      <c r="D234" s="548" t="s">
        <v>1861</v>
      </c>
      <c r="E234" s="308"/>
      <c r="F234" s="272" t="s">
        <v>1871</v>
      </c>
      <c r="G234" s="224"/>
      <c r="H234" s="224"/>
      <c r="I234" s="224"/>
      <c r="J234" s="324" t="s">
        <v>1872</v>
      </c>
      <c r="K234" s="324" t="s">
        <v>1873</v>
      </c>
      <c r="L234" s="513"/>
      <c r="M234" s="357" t="s">
        <v>86</v>
      </c>
      <c r="N234" s="357" t="s">
        <v>86</v>
      </c>
      <c r="O234" s="357" t="s">
        <v>86</v>
      </c>
      <c r="P234" s="357" t="s">
        <v>86</v>
      </c>
      <c r="Q234" s="483" t="s">
        <v>112</v>
      </c>
      <c r="R234" s="137"/>
      <c r="S234" s="137"/>
      <c r="T234" s="106"/>
      <c r="U234" s="106"/>
      <c r="V234" s="106"/>
      <c r="W234" s="106"/>
      <c r="X234" s="106"/>
      <c r="Y234" s="106"/>
      <c r="Z234" s="106"/>
      <c r="AA234" s="106"/>
      <c r="AB234" s="106"/>
      <c r="AC234" s="110"/>
      <c r="AD234" s="110"/>
      <c r="AE234" s="110"/>
    </row>
    <row r="235">
      <c r="A235" s="106"/>
      <c r="B235" s="127">
        <f t="shared" si="1"/>
        <v>232</v>
      </c>
      <c r="C235" s="409" t="s">
        <v>753</v>
      </c>
      <c r="D235" s="548" t="s">
        <v>1861</v>
      </c>
      <c r="E235" s="305" t="s">
        <v>1874</v>
      </c>
      <c r="F235" s="297"/>
      <c r="G235" s="224"/>
      <c r="H235" s="224"/>
      <c r="I235" s="224"/>
      <c r="J235" s="324" t="s">
        <v>1875</v>
      </c>
      <c r="K235" s="547" t="s">
        <v>173</v>
      </c>
      <c r="L235" s="513"/>
      <c r="M235" s="357" t="s">
        <v>86</v>
      </c>
      <c r="N235" s="357" t="s">
        <v>86</v>
      </c>
      <c r="O235" s="357" t="s">
        <v>86</v>
      </c>
      <c r="P235" s="357" t="s">
        <v>86</v>
      </c>
      <c r="Q235" s="483" t="s">
        <v>112</v>
      </c>
      <c r="R235" s="137"/>
      <c r="S235" s="137"/>
      <c r="T235" s="106"/>
      <c r="U235" s="106"/>
      <c r="V235" s="106"/>
      <c r="W235" s="106"/>
      <c r="X235" s="106"/>
      <c r="Y235" s="106"/>
      <c r="Z235" s="106"/>
      <c r="AA235" s="106"/>
      <c r="AB235" s="106"/>
      <c r="AC235" s="110"/>
      <c r="AD235" s="110"/>
      <c r="AE235" s="110"/>
    </row>
    <row r="236">
      <c r="A236" s="106"/>
      <c r="B236" s="127">
        <f t="shared" si="1"/>
        <v>233</v>
      </c>
      <c r="C236" s="411" t="s">
        <v>753</v>
      </c>
      <c r="D236" s="512" t="s">
        <v>1876</v>
      </c>
      <c r="E236" s="490"/>
      <c r="F236" s="224"/>
      <c r="G236" s="224"/>
      <c r="H236" s="224"/>
      <c r="I236" s="224"/>
      <c r="J236" s="225" t="s">
        <v>1877</v>
      </c>
      <c r="K236" s="225" t="s">
        <v>1878</v>
      </c>
      <c r="L236" s="513"/>
      <c r="M236" s="357" t="s">
        <v>86</v>
      </c>
      <c r="N236" s="357" t="s">
        <v>86</v>
      </c>
      <c r="O236" s="357" t="s">
        <v>86</v>
      </c>
      <c r="P236" s="357" t="s">
        <v>86</v>
      </c>
      <c r="Q236" s="483" t="s">
        <v>112</v>
      </c>
      <c r="R236" s="137"/>
      <c r="S236" s="137"/>
      <c r="T236" s="106"/>
      <c r="U236" s="106"/>
      <c r="V236" s="106"/>
      <c r="W236" s="106"/>
      <c r="X236" s="106"/>
      <c r="Y236" s="106"/>
      <c r="Z236" s="106"/>
      <c r="AA236" s="106"/>
      <c r="AB236" s="106"/>
      <c r="AC236" s="110"/>
      <c r="AD236" s="110"/>
      <c r="AE236" s="110"/>
    </row>
    <row r="237">
      <c r="B237" s="127">
        <f t="shared" si="1"/>
        <v>234</v>
      </c>
      <c r="C237" s="500" t="s">
        <v>1142</v>
      </c>
      <c r="D237" s="495" t="s">
        <v>882</v>
      </c>
      <c r="E237" s="504" t="s">
        <v>883</v>
      </c>
      <c r="F237" s="503"/>
      <c r="G237" s="503"/>
      <c r="H237" s="503"/>
      <c r="I237" s="503"/>
      <c r="J237" s="506" t="s">
        <v>884</v>
      </c>
      <c r="K237" s="506" t="s">
        <v>885</v>
      </c>
      <c r="L237" s="513"/>
      <c r="M237" s="357" t="s">
        <v>86</v>
      </c>
      <c r="N237" s="357" t="s">
        <v>86</v>
      </c>
      <c r="O237" s="357" t="s">
        <v>86</v>
      </c>
      <c r="P237" s="357" t="s">
        <v>86</v>
      </c>
      <c r="Q237" s="483" t="s">
        <v>112</v>
      </c>
      <c r="R237" s="137"/>
      <c r="S237" s="137"/>
    </row>
    <row r="238">
      <c r="B238" s="127">
        <f t="shared" si="1"/>
        <v>235</v>
      </c>
      <c r="C238" s="550" t="s">
        <v>1142</v>
      </c>
      <c r="D238" s="500"/>
      <c r="E238" s="504" t="s">
        <v>886</v>
      </c>
      <c r="F238" s="503"/>
      <c r="G238" s="503"/>
      <c r="H238" s="503"/>
      <c r="I238" s="503"/>
      <c r="J238" s="505" t="s">
        <v>887</v>
      </c>
      <c r="K238" s="506" t="s">
        <v>888</v>
      </c>
      <c r="L238" s="513"/>
      <c r="M238" s="357" t="s">
        <v>86</v>
      </c>
      <c r="N238" s="357" t="s">
        <v>86</v>
      </c>
      <c r="O238" s="357" t="s">
        <v>86</v>
      </c>
      <c r="P238" s="357" t="s">
        <v>86</v>
      </c>
      <c r="Q238" s="483" t="s">
        <v>112</v>
      </c>
      <c r="R238" s="137"/>
      <c r="S238" s="137"/>
    </row>
    <row r="239">
      <c r="B239" s="127">
        <f t="shared" si="1"/>
        <v>236</v>
      </c>
      <c r="C239" s="550" t="s">
        <v>1142</v>
      </c>
      <c r="D239" s="500"/>
      <c r="E239" s="504" t="s">
        <v>889</v>
      </c>
      <c r="F239" s="503"/>
      <c r="G239" s="503"/>
      <c r="H239" s="503"/>
      <c r="I239" s="503"/>
      <c r="J239" s="505" t="s">
        <v>890</v>
      </c>
      <c r="K239" s="506" t="s">
        <v>891</v>
      </c>
      <c r="L239" s="513"/>
      <c r="M239" s="357" t="s">
        <v>86</v>
      </c>
      <c r="N239" s="357" t="s">
        <v>86</v>
      </c>
      <c r="O239" s="357" t="s">
        <v>86</v>
      </c>
      <c r="P239" s="357" t="s">
        <v>86</v>
      </c>
      <c r="Q239" s="483" t="s">
        <v>112</v>
      </c>
      <c r="R239" s="137"/>
      <c r="S239" s="137"/>
    </row>
    <row r="240">
      <c r="B240" s="127">
        <f t="shared" si="1"/>
        <v>237</v>
      </c>
      <c r="C240" s="550" t="s">
        <v>1142</v>
      </c>
      <c r="D240" s="501"/>
      <c r="E240" s="504" t="s">
        <v>174</v>
      </c>
      <c r="F240" s="503"/>
      <c r="G240" s="503"/>
      <c r="H240" s="503"/>
      <c r="I240" s="503"/>
      <c r="J240" s="505" t="s">
        <v>892</v>
      </c>
      <c r="K240" s="506" t="s">
        <v>893</v>
      </c>
      <c r="L240" s="513"/>
      <c r="M240" s="357" t="s">
        <v>86</v>
      </c>
      <c r="N240" s="357" t="s">
        <v>86</v>
      </c>
      <c r="O240" s="357" t="s">
        <v>86</v>
      </c>
      <c r="P240" s="357" t="s">
        <v>86</v>
      </c>
      <c r="Q240" s="483" t="s">
        <v>112</v>
      </c>
      <c r="R240" s="137"/>
      <c r="S240" s="137"/>
    </row>
    <row r="241">
      <c r="B241" s="127">
        <f t="shared" si="1"/>
        <v>238</v>
      </c>
      <c r="C241" s="550" t="s">
        <v>1142</v>
      </c>
      <c r="D241" s="551" t="s">
        <v>397</v>
      </c>
      <c r="E241" s="552" t="s">
        <v>208</v>
      </c>
      <c r="F241" s="489"/>
      <c r="G241" s="489"/>
      <c r="H241" s="489"/>
      <c r="I241" s="489"/>
      <c r="J241" s="506" t="s">
        <v>894</v>
      </c>
      <c r="K241" s="506" t="s">
        <v>895</v>
      </c>
      <c r="L241" s="513"/>
      <c r="M241" s="357" t="s">
        <v>86</v>
      </c>
      <c r="N241" s="357" t="s">
        <v>86</v>
      </c>
      <c r="O241" s="357" t="s">
        <v>86</v>
      </c>
      <c r="P241" s="357" t="s">
        <v>86</v>
      </c>
      <c r="Q241" s="483" t="s">
        <v>112</v>
      </c>
      <c r="R241" s="137"/>
      <c r="S241" s="137"/>
    </row>
    <row r="242">
      <c r="B242" s="127">
        <f t="shared" si="1"/>
        <v>239</v>
      </c>
      <c r="C242" s="550" t="s">
        <v>1142</v>
      </c>
      <c r="D242" s="553"/>
      <c r="E242" s="552" t="s">
        <v>896</v>
      </c>
      <c r="F242" s="489"/>
      <c r="G242" s="489"/>
      <c r="H242" s="489"/>
      <c r="I242" s="489"/>
      <c r="J242" s="554" t="s">
        <v>173</v>
      </c>
      <c r="K242" s="554" t="s">
        <v>173</v>
      </c>
      <c r="L242" s="513"/>
      <c r="M242" s="357" t="s">
        <v>86</v>
      </c>
      <c r="N242" s="357" t="s">
        <v>86</v>
      </c>
      <c r="O242" s="357" t="s">
        <v>86</v>
      </c>
      <c r="P242" s="357" t="s">
        <v>86</v>
      </c>
      <c r="Q242" s="483" t="s">
        <v>112</v>
      </c>
      <c r="R242" s="137"/>
      <c r="S242" s="137"/>
    </row>
    <row r="243">
      <c r="B243" s="127">
        <f t="shared" si="1"/>
        <v>240</v>
      </c>
      <c r="C243" s="550" t="s">
        <v>1142</v>
      </c>
      <c r="D243" s="553"/>
      <c r="E243" s="552" t="s">
        <v>358</v>
      </c>
      <c r="F243" s="489"/>
      <c r="G243" s="489"/>
      <c r="H243" s="489"/>
      <c r="I243" s="489"/>
      <c r="J243" s="554" t="s">
        <v>173</v>
      </c>
      <c r="K243" s="554" t="s">
        <v>173</v>
      </c>
      <c r="L243" s="513"/>
      <c r="M243" s="357" t="s">
        <v>86</v>
      </c>
      <c r="N243" s="357" t="s">
        <v>86</v>
      </c>
      <c r="O243" s="357" t="s">
        <v>86</v>
      </c>
      <c r="P243" s="357" t="s">
        <v>86</v>
      </c>
      <c r="Q243" s="483" t="s">
        <v>112</v>
      </c>
      <c r="R243" s="137"/>
      <c r="S243" s="137"/>
    </row>
    <row r="244">
      <c r="B244" s="127">
        <f t="shared" si="1"/>
        <v>241</v>
      </c>
      <c r="C244" s="550" t="s">
        <v>1142</v>
      </c>
      <c r="D244" s="553"/>
      <c r="E244" s="552" t="s">
        <v>361</v>
      </c>
      <c r="F244" s="489"/>
      <c r="G244" s="489"/>
      <c r="H244" s="489"/>
      <c r="I244" s="489"/>
      <c r="J244" s="554" t="s">
        <v>173</v>
      </c>
      <c r="K244" s="554" t="s">
        <v>173</v>
      </c>
      <c r="L244" s="513"/>
      <c r="M244" s="357" t="s">
        <v>86</v>
      </c>
      <c r="N244" s="357" t="s">
        <v>86</v>
      </c>
      <c r="O244" s="357" t="s">
        <v>86</v>
      </c>
      <c r="P244" s="357" t="s">
        <v>86</v>
      </c>
      <c r="Q244" s="483" t="s">
        <v>112</v>
      </c>
      <c r="R244" s="137"/>
      <c r="S244" s="137"/>
    </row>
    <row r="245">
      <c r="B245" s="127">
        <f t="shared" si="1"/>
        <v>242</v>
      </c>
      <c r="C245" s="550" t="s">
        <v>1142</v>
      </c>
      <c r="D245" s="555"/>
      <c r="E245" s="556" t="s">
        <v>897</v>
      </c>
      <c r="F245" s="489"/>
      <c r="G245" s="489"/>
      <c r="H245" s="489"/>
      <c r="I245" s="489"/>
      <c r="J245" s="554" t="s">
        <v>173</v>
      </c>
      <c r="K245" s="554" t="s">
        <v>173</v>
      </c>
      <c r="L245" s="513"/>
      <c r="M245" s="357" t="s">
        <v>86</v>
      </c>
      <c r="N245" s="357" t="s">
        <v>86</v>
      </c>
      <c r="O245" s="357" t="s">
        <v>86</v>
      </c>
      <c r="P245" s="357" t="s">
        <v>86</v>
      </c>
      <c r="Q245" s="483" t="s">
        <v>112</v>
      </c>
      <c r="R245" s="137"/>
      <c r="S245" s="137"/>
    </row>
    <row r="246">
      <c r="B246" s="127">
        <f t="shared" si="1"/>
        <v>243</v>
      </c>
      <c r="C246" s="550" t="s">
        <v>1142</v>
      </c>
      <c r="D246" s="557" t="s">
        <v>401</v>
      </c>
      <c r="E246" s="551" t="s">
        <v>898</v>
      </c>
      <c r="F246" s="558" t="s">
        <v>899</v>
      </c>
      <c r="G246" s="558"/>
      <c r="H246" s="558"/>
      <c r="I246" s="558"/>
      <c r="J246" s="558" t="s">
        <v>900</v>
      </c>
      <c r="K246" s="558" t="s">
        <v>320</v>
      </c>
      <c r="L246" s="513"/>
      <c r="M246" s="357" t="s">
        <v>86</v>
      </c>
      <c r="N246" s="357" t="s">
        <v>86</v>
      </c>
      <c r="O246" s="357" t="s">
        <v>86</v>
      </c>
      <c r="P246" s="357" t="s">
        <v>86</v>
      </c>
      <c r="Q246" s="483" t="s">
        <v>112</v>
      </c>
      <c r="R246" s="137"/>
      <c r="S246" s="137"/>
    </row>
    <row r="247">
      <c r="B247" s="127">
        <f t="shared" si="1"/>
        <v>244</v>
      </c>
      <c r="C247" s="550" t="s">
        <v>1142</v>
      </c>
      <c r="D247" s="559"/>
      <c r="E247" s="560"/>
      <c r="F247" s="561" t="s">
        <v>901</v>
      </c>
      <c r="G247" s="561"/>
      <c r="H247" s="561"/>
      <c r="I247" s="561"/>
      <c r="J247" s="554" t="s">
        <v>173</v>
      </c>
      <c r="K247" s="554" t="s">
        <v>173</v>
      </c>
      <c r="L247" s="513"/>
      <c r="M247" s="357" t="s">
        <v>86</v>
      </c>
      <c r="N247" s="357" t="s">
        <v>86</v>
      </c>
      <c r="O247" s="357" t="s">
        <v>86</v>
      </c>
      <c r="P247" s="357" t="s">
        <v>86</v>
      </c>
      <c r="Q247" s="483" t="s">
        <v>112</v>
      </c>
      <c r="R247" s="137"/>
      <c r="S247" s="137"/>
    </row>
    <row r="248">
      <c r="B248" s="127">
        <f t="shared" si="1"/>
        <v>245</v>
      </c>
      <c r="C248" s="550" t="s">
        <v>1142</v>
      </c>
      <c r="D248" s="562" t="s">
        <v>400</v>
      </c>
      <c r="E248" s="563" t="s">
        <v>905</v>
      </c>
      <c r="F248" s="564"/>
      <c r="G248" s="564"/>
      <c r="H248" s="564"/>
      <c r="I248" s="564"/>
      <c r="J248" s="565" t="s">
        <v>86</v>
      </c>
      <c r="K248" s="489" t="s">
        <v>156</v>
      </c>
      <c r="L248" s="513"/>
      <c r="M248" s="357" t="s">
        <v>86</v>
      </c>
      <c r="N248" s="357" t="s">
        <v>86</v>
      </c>
      <c r="O248" s="357" t="s">
        <v>86</v>
      </c>
      <c r="P248" s="357" t="s">
        <v>86</v>
      </c>
      <c r="Q248" s="483" t="s">
        <v>112</v>
      </c>
      <c r="R248" s="137"/>
      <c r="S248" s="137"/>
    </row>
    <row r="249">
      <c r="B249" s="127">
        <f t="shared" si="1"/>
        <v>246</v>
      </c>
      <c r="C249" s="550" t="s">
        <v>1142</v>
      </c>
      <c r="D249" s="557" t="s">
        <v>402</v>
      </c>
      <c r="E249" s="566" t="s">
        <v>862</v>
      </c>
      <c r="F249" s="567" t="s">
        <v>906</v>
      </c>
      <c r="G249" s="497"/>
      <c r="H249" s="503"/>
      <c r="I249" s="503"/>
      <c r="J249" s="558" t="s">
        <v>907</v>
      </c>
      <c r="K249" s="554" t="s">
        <v>908</v>
      </c>
      <c r="L249" s="513"/>
      <c r="M249" s="357" t="s">
        <v>86</v>
      </c>
      <c r="N249" s="357" t="s">
        <v>86</v>
      </c>
      <c r="O249" s="357" t="s">
        <v>86</v>
      </c>
      <c r="P249" s="357" t="s">
        <v>86</v>
      </c>
      <c r="Q249" s="483" t="s">
        <v>112</v>
      </c>
      <c r="R249" s="137"/>
      <c r="S249" s="137"/>
    </row>
    <row r="250">
      <c r="B250" s="127">
        <f t="shared" si="1"/>
        <v>247</v>
      </c>
      <c r="C250" s="550" t="s">
        <v>1142</v>
      </c>
      <c r="D250" s="568"/>
      <c r="E250" s="569"/>
      <c r="F250" s="570" t="s">
        <v>909</v>
      </c>
      <c r="G250" s="571" t="s">
        <v>218</v>
      </c>
      <c r="H250" s="508" t="s">
        <v>910</v>
      </c>
      <c r="I250" s="508" t="s">
        <v>910</v>
      </c>
      <c r="J250" s="558" t="s">
        <v>911</v>
      </c>
      <c r="K250" s="558" t="s">
        <v>320</v>
      </c>
      <c r="L250" s="513"/>
      <c r="M250" s="357" t="s">
        <v>86</v>
      </c>
      <c r="N250" s="357" t="s">
        <v>86</v>
      </c>
      <c r="O250" s="357" t="s">
        <v>86</v>
      </c>
      <c r="P250" s="357" t="s">
        <v>86</v>
      </c>
      <c r="Q250" s="483" t="s">
        <v>112</v>
      </c>
      <c r="R250" s="137"/>
      <c r="S250" s="137"/>
    </row>
    <row r="251">
      <c r="B251" s="127">
        <f t="shared" si="1"/>
        <v>248</v>
      </c>
      <c r="C251" s="550" t="s">
        <v>1142</v>
      </c>
      <c r="D251" s="568"/>
      <c r="E251" s="572"/>
      <c r="F251" s="572"/>
      <c r="G251" s="573"/>
      <c r="H251" s="564" t="s">
        <v>912</v>
      </c>
      <c r="I251" s="564" t="s">
        <v>912</v>
      </c>
      <c r="J251" s="565" t="s">
        <v>86</v>
      </c>
      <c r="K251" s="554" t="s">
        <v>173</v>
      </c>
      <c r="L251" s="513"/>
      <c r="M251" s="357" t="s">
        <v>86</v>
      </c>
      <c r="N251" s="357" t="s">
        <v>86</v>
      </c>
      <c r="O251" s="357" t="s">
        <v>86</v>
      </c>
      <c r="P251" s="357" t="s">
        <v>86</v>
      </c>
      <c r="Q251" s="483" t="s">
        <v>112</v>
      </c>
      <c r="R251" s="137"/>
      <c r="S251" s="137"/>
    </row>
    <row r="252">
      <c r="B252" s="127">
        <f t="shared" si="1"/>
        <v>249</v>
      </c>
      <c r="C252" s="550" t="s">
        <v>1142</v>
      </c>
      <c r="D252" s="568"/>
      <c r="E252" s="572"/>
      <c r="F252" s="572"/>
      <c r="G252" s="574" t="s">
        <v>198</v>
      </c>
      <c r="H252" s="508" t="s">
        <v>910</v>
      </c>
      <c r="I252" s="508" t="s">
        <v>910</v>
      </c>
      <c r="J252" s="558" t="s">
        <v>913</v>
      </c>
      <c r="K252" s="554" t="s">
        <v>173</v>
      </c>
      <c r="L252" s="513"/>
      <c r="M252" s="357" t="s">
        <v>86</v>
      </c>
      <c r="N252" s="357" t="s">
        <v>86</v>
      </c>
      <c r="O252" s="357" t="s">
        <v>86</v>
      </c>
      <c r="P252" s="357" t="s">
        <v>86</v>
      </c>
      <c r="Q252" s="483" t="s">
        <v>112</v>
      </c>
      <c r="R252" s="137"/>
      <c r="S252" s="137"/>
    </row>
    <row r="253">
      <c r="B253" s="127">
        <f t="shared" si="1"/>
        <v>250</v>
      </c>
      <c r="C253" s="550" t="s">
        <v>1142</v>
      </c>
      <c r="D253" s="568"/>
      <c r="E253" s="575"/>
      <c r="F253" s="575"/>
      <c r="G253" s="576"/>
      <c r="H253" s="564" t="s">
        <v>912</v>
      </c>
      <c r="I253" s="564" t="s">
        <v>912</v>
      </c>
      <c r="J253" s="565" t="s">
        <v>86</v>
      </c>
      <c r="K253" s="554" t="s">
        <v>173</v>
      </c>
      <c r="L253" s="513"/>
      <c r="M253" s="357" t="s">
        <v>86</v>
      </c>
      <c r="N253" s="357" t="s">
        <v>86</v>
      </c>
      <c r="O253" s="357" t="s">
        <v>86</v>
      </c>
      <c r="P253" s="357" t="s">
        <v>86</v>
      </c>
      <c r="Q253" s="483" t="s">
        <v>112</v>
      </c>
      <c r="R253" s="137"/>
      <c r="S253" s="137"/>
    </row>
    <row r="254">
      <c r="B254" s="127">
        <f t="shared" si="1"/>
        <v>251</v>
      </c>
      <c r="C254" s="550" t="s">
        <v>1142</v>
      </c>
      <c r="D254" s="577"/>
      <c r="E254" s="496" t="s">
        <v>914</v>
      </c>
      <c r="F254" s="576" t="s">
        <v>915</v>
      </c>
      <c r="G254" s="498"/>
      <c r="H254" s="508"/>
      <c r="I254" s="508"/>
      <c r="J254" s="558" t="s">
        <v>916</v>
      </c>
      <c r="K254" s="554" t="s">
        <v>908</v>
      </c>
      <c r="L254" s="513"/>
      <c r="M254" s="357" t="s">
        <v>86</v>
      </c>
      <c r="N254" s="357" t="s">
        <v>86</v>
      </c>
      <c r="O254" s="357" t="s">
        <v>86</v>
      </c>
      <c r="P254" s="357" t="s">
        <v>86</v>
      </c>
      <c r="Q254" s="483" t="s">
        <v>112</v>
      </c>
      <c r="R254" s="137"/>
      <c r="S254" s="137"/>
    </row>
    <row r="255">
      <c r="B255" s="127">
        <f t="shared" si="1"/>
        <v>252</v>
      </c>
      <c r="C255" s="550" t="s">
        <v>1142</v>
      </c>
      <c r="D255" s="577"/>
      <c r="E255" s="496"/>
      <c r="F255" s="567" t="s">
        <v>917</v>
      </c>
      <c r="G255" s="488" t="s">
        <v>918</v>
      </c>
      <c r="H255" s="508"/>
      <c r="I255" s="508"/>
      <c r="J255" s="558" t="s">
        <v>919</v>
      </c>
      <c r="K255" s="558" t="s">
        <v>320</v>
      </c>
      <c r="L255" s="513"/>
      <c r="M255" s="357" t="s">
        <v>86</v>
      </c>
      <c r="N255" s="357" t="s">
        <v>86</v>
      </c>
      <c r="O255" s="357" t="s">
        <v>86</v>
      </c>
      <c r="P255" s="357" t="s">
        <v>86</v>
      </c>
      <c r="Q255" s="483" t="s">
        <v>112</v>
      </c>
      <c r="R255" s="137"/>
      <c r="S255" s="137"/>
    </row>
    <row r="256">
      <c r="B256" s="127">
        <f t="shared" si="1"/>
        <v>253</v>
      </c>
      <c r="C256" s="550" t="s">
        <v>1142</v>
      </c>
      <c r="D256" s="577"/>
      <c r="E256" s="509"/>
      <c r="F256" s="578"/>
      <c r="G256" s="488" t="s">
        <v>920</v>
      </c>
      <c r="H256" s="508"/>
      <c r="I256" s="508"/>
      <c r="J256" s="558" t="s">
        <v>921</v>
      </c>
      <c r="K256" s="554" t="s">
        <v>173</v>
      </c>
      <c r="L256" s="513"/>
      <c r="M256" s="357" t="s">
        <v>86</v>
      </c>
      <c r="N256" s="357" t="s">
        <v>86</v>
      </c>
      <c r="O256" s="357" t="s">
        <v>86</v>
      </c>
      <c r="P256" s="357" t="s">
        <v>86</v>
      </c>
      <c r="Q256" s="483" t="s">
        <v>112</v>
      </c>
      <c r="R256" s="137"/>
      <c r="S256" s="137"/>
    </row>
    <row r="257">
      <c r="B257" s="127">
        <f t="shared" si="1"/>
        <v>254</v>
      </c>
      <c r="C257" s="550" t="s">
        <v>1142</v>
      </c>
      <c r="D257" s="577"/>
      <c r="E257" s="579" t="s">
        <v>922</v>
      </c>
      <c r="F257" s="488" t="s">
        <v>915</v>
      </c>
      <c r="G257" s="503"/>
      <c r="H257" s="508"/>
      <c r="I257" s="508"/>
      <c r="J257" s="558" t="s">
        <v>923</v>
      </c>
      <c r="K257" s="554" t="s">
        <v>908</v>
      </c>
      <c r="L257" s="513"/>
      <c r="M257" s="357" t="s">
        <v>86</v>
      </c>
      <c r="N257" s="357" t="s">
        <v>86</v>
      </c>
      <c r="O257" s="357" t="s">
        <v>86</v>
      </c>
      <c r="P257" s="357" t="s">
        <v>86</v>
      </c>
      <c r="Q257" s="483" t="s">
        <v>112</v>
      </c>
      <c r="R257" s="137"/>
      <c r="S257" s="137"/>
    </row>
    <row r="258">
      <c r="B258" s="127">
        <f t="shared" si="1"/>
        <v>255</v>
      </c>
      <c r="C258" s="550" t="s">
        <v>1142</v>
      </c>
      <c r="D258" s="577"/>
      <c r="E258" s="496"/>
      <c r="F258" s="567" t="s">
        <v>917</v>
      </c>
      <c r="G258" s="488" t="s">
        <v>918</v>
      </c>
      <c r="H258" s="508"/>
      <c r="I258" s="508"/>
      <c r="J258" s="558" t="s">
        <v>924</v>
      </c>
      <c r="K258" s="558" t="s">
        <v>320</v>
      </c>
      <c r="L258" s="513"/>
      <c r="M258" s="357" t="s">
        <v>86</v>
      </c>
      <c r="N258" s="357" t="s">
        <v>86</v>
      </c>
      <c r="O258" s="357" t="s">
        <v>86</v>
      </c>
      <c r="P258" s="357" t="s">
        <v>86</v>
      </c>
      <c r="Q258" s="483" t="s">
        <v>112</v>
      </c>
      <c r="R258" s="137"/>
      <c r="S258" s="137"/>
    </row>
    <row r="259">
      <c r="B259" s="127">
        <f t="shared" si="1"/>
        <v>256</v>
      </c>
      <c r="C259" s="550" t="s">
        <v>1142</v>
      </c>
      <c r="D259" s="577"/>
      <c r="E259" s="509"/>
      <c r="F259" s="578"/>
      <c r="G259" s="488" t="s">
        <v>920</v>
      </c>
      <c r="H259" s="508"/>
      <c r="I259" s="508"/>
      <c r="J259" s="558" t="s">
        <v>925</v>
      </c>
      <c r="K259" s="554" t="s">
        <v>173</v>
      </c>
      <c r="L259" s="513"/>
      <c r="M259" s="357" t="s">
        <v>86</v>
      </c>
      <c r="N259" s="357" t="s">
        <v>86</v>
      </c>
      <c r="O259" s="357" t="s">
        <v>86</v>
      </c>
      <c r="P259" s="357" t="s">
        <v>86</v>
      </c>
      <c r="Q259" s="483" t="s">
        <v>112</v>
      </c>
      <c r="R259" s="137"/>
      <c r="S259" s="137"/>
    </row>
    <row r="260">
      <c r="B260" s="127">
        <f t="shared" si="1"/>
        <v>257</v>
      </c>
      <c r="C260" s="550" t="s">
        <v>1142</v>
      </c>
      <c r="D260" s="577"/>
      <c r="E260" s="579" t="s">
        <v>873</v>
      </c>
      <c r="F260" s="488" t="s">
        <v>915</v>
      </c>
      <c r="G260" s="503"/>
      <c r="H260" s="508"/>
      <c r="I260" s="508"/>
      <c r="J260" s="558" t="s">
        <v>926</v>
      </c>
      <c r="K260" s="554" t="s">
        <v>927</v>
      </c>
      <c r="L260" s="513"/>
      <c r="M260" s="357" t="s">
        <v>86</v>
      </c>
      <c r="N260" s="357" t="s">
        <v>86</v>
      </c>
      <c r="O260" s="357" t="s">
        <v>86</v>
      </c>
      <c r="P260" s="357" t="s">
        <v>86</v>
      </c>
      <c r="Q260" s="483" t="s">
        <v>112</v>
      </c>
      <c r="R260" s="137"/>
      <c r="S260" s="137"/>
    </row>
    <row r="261">
      <c r="B261" s="127">
        <f t="shared" si="1"/>
        <v>258</v>
      </c>
      <c r="C261" s="550" t="s">
        <v>1142</v>
      </c>
      <c r="D261" s="577"/>
      <c r="E261" s="496"/>
      <c r="F261" s="567" t="s">
        <v>917</v>
      </c>
      <c r="G261" s="488" t="s">
        <v>918</v>
      </c>
      <c r="H261" s="508"/>
      <c r="I261" s="508"/>
      <c r="J261" s="558" t="s">
        <v>928</v>
      </c>
      <c r="K261" s="558" t="s">
        <v>929</v>
      </c>
      <c r="L261" s="513"/>
      <c r="M261" s="357" t="s">
        <v>86</v>
      </c>
      <c r="N261" s="357" t="s">
        <v>86</v>
      </c>
      <c r="O261" s="357" t="s">
        <v>86</v>
      </c>
      <c r="P261" s="357" t="s">
        <v>86</v>
      </c>
      <c r="Q261" s="483" t="s">
        <v>112</v>
      </c>
      <c r="R261" s="137"/>
      <c r="S261" s="137"/>
    </row>
    <row r="262">
      <c r="B262" s="127">
        <f t="shared" si="1"/>
        <v>259</v>
      </c>
      <c r="C262" s="550" t="s">
        <v>1142</v>
      </c>
      <c r="D262" s="577"/>
      <c r="E262" s="509"/>
      <c r="F262" s="578"/>
      <c r="G262" s="488" t="s">
        <v>920</v>
      </c>
      <c r="H262" s="508"/>
      <c r="I262" s="508"/>
      <c r="J262" s="558" t="s">
        <v>930</v>
      </c>
      <c r="K262" s="554" t="s">
        <v>173</v>
      </c>
      <c r="L262" s="513"/>
      <c r="M262" s="357" t="s">
        <v>86</v>
      </c>
      <c r="N262" s="357" t="s">
        <v>86</v>
      </c>
      <c r="O262" s="357" t="s">
        <v>86</v>
      </c>
      <c r="P262" s="357" t="s">
        <v>86</v>
      </c>
      <c r="Q262" s="483" t="s">
        <v>112</v>
      </c>
      <c r="R262" s="137"/>
      <c r="S262" s="137"/>
    </row>
    <row r="263">
      <c r="B263" s="127">
        <f t="shared" si="1"/>
        <v>260</v>
      </c>
      <c r="C263" s="550" t="s">
        <v>1142</v>
      </c>
      <c r="D263" s="577"/>
      <c r="E263" s="579" t="s">
        <v>875</v>
      </c>
      <c r="F263" s="488" t="s">
        <v>915</v>
      </c>
      <c r="G263" s="503"/>
      <c r="H263" s="508"/>
      <c r="I263" s="508"/>
      <c r="J263" s="558" t="s">
        <v>931</v>
      </c>
      <c r="K263" s="554" t="s">
        <v>908</v>
      </c>
      <c r="L263" s="513"/>
      <c r="M263" s="357" t="s">
        <v>86</v>
      </c>
      <c r="N263" s="357" t="s">
        <v>86</v>
      </c>
      <c r="O263" s="357" t="s">
        <v>86</v>
      </c>
      <c r="P263" s="357" t="s">
        <v>86</v>
      </c>
      <c r="Q263" s="483" t="s">
        <v>112</v>
      </c>
      <c r="R263" s="137"/>
      <c r="S263" s="137"/>
    </row>
    <row r="264">
      <c r="B264" s="127">
        <f t="shared" si="1"/>
        <v>261</v>
      </c>
      <c r="C264" s="550" t="s">
        <v>1142</v>
      </c>
      <c r="D264" s="577"/>
      <c r="E264" s="496"/>
      <c r="F264" s="567" t="s">
        <v>917</v>
      </c>
      <c r="G264" s="488" t="s">
        <v>918</v>
      </c>
      <c r="H264" s="508"/>
      <c r="I264" s="508"/>
      <c r="J264" s="558" t="s">
        <v>932</v>
      </c>
      <c r="K264" s="558" t="s">
        <v>320</v>
      </c>
      <c r="L264" s="513"/>
      <c r="M264" s="357" t="s">
        <v>86</v>
      </c>
      <c r="N264" s="357" t="s">
        <v>86</v>
      </c>
      <c r="O264" s="357" t="s">
        <v>86</v>
      </c>
      <c r="P264" s="357" t="s">
        <v>86</v>
      </c>
      <c r="Q264" s="483" t="s">
        <v>112</v>
      </c>
      <c r="R264" s="137"/>
      <c r="S264" s="137"/>
    </row>
    <row r="265">
      <c r="B265" s="127">
        <f t="shared" si="1"/>
        <v>262</v>
      </c>
      <c r="C265" s="550" t="s">
        <v>1142</v>
      </c>
      <c r="D265" s="577"/>
      <c r="E265" s="509"/>
      <c r="F265" s="578"/>
      <c r="G265" s="488" t="s">
        <v>920</v>
      </c>
      <c r="H265" s="508"/>
      <c r="I265" s="508"/>
      <c r="J265" s="558" t="s">
        <v>933</v>
      </c>
      <c r="K265" s="554" t="s">
        <v>173</v>
      </c>
      <c r="L265" s="513"/>
      <c r="M265" s="357" t="s">
        <v>86</v>
      </c>
      <c r="N265" s="357" t="s">
        <v>86</v>
      </c>
      <c r="O265" s="357" t="s">
        <v>86</v>
      </c>
      <c r="P265" s="357" t="s">
        <v>86</v>
      </c>
      <c r="Q265" s="483" t="s">
        <v>112</v>
      </c>
      <c r="R265" s="137"/>
      <c r="S265" s="137"/>
    </row>
    <row r="266">
      <c r="B266" s="127">
        <f t="shared" si="1"/>
        <v>263</v>
      </c>
      <c r="C266" s="550" t="s">
        <v>1142</v>
      </c>
      <c r="D266" s="577"/>
      <c r="E266" s="579" t="s">
        <v>934</v>
      </c>
      <c r="F266" s="571" t="s">
        <v>935</v>
      </c>
      <c r="G266" s="503" t="s">
        <v>936</v>
      </c>
      <c r="H266" s="508"/>
      <c r="I266" s="508"/>
      <c r="J266" s="558" t="s">
        <v>937</v>
      </c>
      <c r="K266" s="558" t="s">
        <v>320</v>
      </c>
      <c r="L266" s="513"/>
      <c r="M266" s="357" t="s">
        <v>86</v>
      </c>
      <c r="N266" s="357" t="s">
        <v>86</v>
      </c>
      <c r="O266" s="357" t="s">
        <v>86</v>
      </c>
      <c r="P266" s="357" t="s">
        <v>86</v>
      </c>
      <c r="Q266" s="483" t="s">
        <v>112</v>
      </c>
      <c r="R266" s="137"/>
      <c r="S266" s="137"/>
    </row>
    <row r="267">
      <c r="B267" s="127">
        <f t="shared" si="1"/>
        <v>264</v>
      </c>
      <c r="C267" s="550" t="s">
        <v>1142</v>
      </c>
      <c r="D267" s="577"/>
      <c r="E267" s="496"/>
      <c r="F267" s="498"/>
      <c r="G267" s="503" t="s">
        <v>938</v>
      </c>
      <c r="H267" s="508"/>
      <c r="I267" s="508"/>
      <c r="J267" s="554" t="s">
        <v>173</v>
      </c>
      <c r="K267" s="554" t="s">
        <v>173</v>
      </c>
      <c r="L267" s="513"/>
      <c r="M267" s="357" t="s">
        <v>86</v>
      </c>
      <c r="N267" s="357" t="s">
        <v>86</v>
      </c>
      <c r="O267" s="357" t="s">
        <v>86</v>
      </c>
      <c r="P267" s="357" t="s">
        <v>86</v>
      </c>
      <c r="Q267" s="483" t="s">
        <v>112</v>
      </c>
      <c r="R267" s="137"/>
      <c r="S267" s="137"/>
    </row>
    <row r="268">
      <c r="B268" s="127">
        <f t="shared" si="1"/>
        <v>265</v>
      </c>
      <c r="C268" s="550" t="s">
        <v>1142</v>
      </c>
      <c r="D268" s="577"/>
      <c r="E268" s="496"/>
      <c r="F268" s="571" t="s">
        <v>939</v>
      </c>
      <c r="G268" s="503" t="s">
        <v>938</v>
      </c>
      <c r="H268" s="508"/>
      <c r="I268" s="508"/>
      <c r="J268" s="554" t="s">
        <v>173</v>
      </c>
      <c r="K268" s="558" t="s">
        <v>940</v>
      </c>
      <c r="L268" s="513"/>
      <c r="M268" s="357" t="s">
        <v>86</v>
      </c>
      <c r="N268" s="357" t="s">
        <v>86</v>
      </c>
      <c r="O268" s="357" t="s">
        <v>86</v>
      </c>
      <c r="P268" s="357" t="s">
        <v>86</v>
      </c>
      <c r="Q268" s="483" t="s">
        <v>112</v>
      </c>
      <c r="R268" s="137"/>
      <c r="S268" s="137"/>
    </row>
    <row r="269">
      <c r="B269" s="127">
        <f t="shared" si="1"/>
        <v>266</v>
      </c>
      <c r="C269" s="550" t="s">
        <v>1142</v>
      </c>
      <c r="D269" s="577"/>
      <c r="E269" s="496"/>
      <c r="F269" s="580"/>
      <c r="G269" s="503" t="s">
        <v>936</v>
      </c>
      <c r="H269" s="508"/>
      <c r="I269" s="508"/>
      <c r="J269" s="554" t="s">
        <v>173</v>
      </c>
      <c r="K269" s="554" t="s">
        <v>173</v>
      </c>
      <c r="L269" s="513"/>
      <c r="M269" s="357" t="s">
        <v>86</v>
      </c>
      <c r="N269" s="357" t="s">
        <v>86</v>
      </c>
      <c r="O269" s="357" t="s">
        <v>86</v>
      </c>
      <c r="P269" s="357" t="s">
        <v>86</v>
      </c>
      <c r="Q269" s="483" t="s">
        <v>112</v>
      </c>
      <c r="R269" s="137"/>
      <c r="S269" s="137"/>
    </row>
    <row r="270">
      <c r="B270" s="127">
        <f t="shared" si="1"/>
        <v>267</v>
      </c>
      <c r="C270" s="550" t="s">
        <v>1142</v>
      </c>
      <c r="D270" s="577"/>
      <c r="E270" s="579" t="s">
        <v>408</v>
      </c>
      <c r="F270" s="508" t="s">
        <v>915</v>
      </c>
      <c r="G270" s="503"/>
      <c r="H270" s="503"/>
      <c r="I270" s="503"/>
      <c r="J270" s="558" t="s">
        <v>941</v>
      </c>
      <c r="K270" s="554" t="s">
        <v>908</v>
      </c>
      <c r="L270" s="513"/>
      <c r="M270" s="357" t="s">
        <v>86</v>
      </c>
      <c r="N270" s="357" t="s">
        <v>86</v>
      </c>
      <c r="O270" s="357" t="s">
        <v>86</v>
      </c>
      <c r="P270" s="357" t="s">
        <v>86</v>
      </c>
      <c r="Q270" s="483" t="s">
        <v>112</v>
      </c>
      <c r="R270" s="137"/>
      <c r="S270" s="137"/>
    </row>
    <row r="271">
      <c r="B271" s="127">
        <f t="shared" si="1"/>
        <v>268</v>
      </c>
      <c r="C271" s="550" t="s">
        <v>1142</v>
      </c>
      <c r="D271" s="577"/>
      <c r="E271" s="496"/>
      <c r="F271" s="567" t="s">
        <v>917</v>
      </c>
      <c r="G271" s="571" t="s">
        <v>942</v>
      </c>
      <c r="H271" s="503"/>
      <c r="I271" s="503"/>
      <c r="J271" s="558" t="s">
        <v>943</v>
      </c>
      <c r="K271" s="558" t="s">
        <v>320</v>
      </c>
      <c r="L271" s="513"/>
      <c r="M271" s="357" t="s">
        <v>86</v>
      </c>
      <c r="N271" s="357" t="s">
        <v>86</v>
      </c>
      <c r="O271" s="357" t="s">
        <v>86</v>
      </c>
      <c r="P271" s="357" t="s">
        <v>86</v>
      </c>
      <c r="Q271" s="483" t="s">
        <v>112</v>
      </c>
      <c r="R271" s="137"/>
      <c r="S271" s="137"/>
    </row>
    <row r="272">
      <c r="B272" s="127">
        <f t="shared" si="1"/>
        <v>269</v>
      </c>
      <c r="C272" s="550" t="s">
        <v>1142</v>
      </c>
      <c r="D272" s="577"/>
      <c r="E272" s="496"/>
      <c r="F272" s="581"/>
      <c r="G272" s="571" t="s">
        <v>944</v>
      </c>
      <c r="H272" s="508" t="s">
        <v>945</v>
      </c>
      <c r="I272" s="508" t="s">
        <v>945</v>
      </c>
      <c r="J272" s="558" t="s">
        <v>946</v>
      </c>
      <c r="K272" s="554" t="s">
        <v>947</v>
      </c>
      <c r="L272" s="513"/>
      <c r="M272" s="357" t="s">
        <v>86</v>
      </c>
      <c r="N272" s="357" t="s">
        <v>86</v>
      </c>
      <c r="O272" s="357" t="s">
        <v>86</v>
      </c>
      <c r="P272" s="357" t="s">
        <v>86</v>
      </c>
      <c r="Q272" s="483" t="s">
        <v>112</v>
      </c>
      <c r="R272" s="137"/>
      <c r="S272" s="137"/>
    </row>
    <row r="273">
      <c r="B273" s="127">
        <f t="shared" si="1"/>
        <v>270</v>
      </c>
      <c r="C273" s="550" t="s">
        <v>1142</v>
      </c>
      <c r="D273" s="577"/>
      <c r="E273" s="582"/>
      <c r="F273" s="508"/>
      <c r="G273" s="508"/>
      <c r="H273" s="508" t="s">
        <v>948</v>
      </c>
      <c r="I273" s="508" t="s">
        <v>948</v>
      </c>
      <c r="J273" s="554" t="s">
        <v>173</v>
      </c>
      <c r="K273" s="554" t="s">
        <v>173</v>
      </c>
      <c r="L273" s="513"/>
      <c r="M273" s="357" t="s">
        <v>86</v>
      </c>
      <c r="N273" s="357" t="s">
        <v>86</v>
      </c>
      <c r="O273" s="357" t="s">
        <v>86</v>
      </c>
      <c r="P273" s="357" t="s">
        <v>86</v>
      </c>
      <c r="Q273" s="483" t="s">
        <v>112</v>
      </c>
      <c r="R273" s="137"/>
      <c r="S273" s="137"/>
    </row>
    <row r="274">
      <c r="B274" s="127">
        <f t="shared" si="1"/>
        <v>271</v>
      </c>
      <c r="C274" s="550" t="s">
        <v>1142</v>
      </c>
      <c r="D274" s="577"/>
      <c r="E274" s="582"/>
      <c r="F274" s="508"/>
      <c r="G274" s="508"/>
      <c r="H274" s="508" t="s">
        <v>949</v>
      </c>
      <c r="I274" s="508" t="s">
        <v>949</v>
      </c>
      <c r="J274" s="554" t="s">
        <v>173</v>
      </c>
      <c r="K274" s="554" t="s">
        <v>173</v>
      </c>
      <c r="L274" s="513"/>
      <c r="M274" s="357" t="s">
        <v>86</v>
      </c>
      <c r="N274" s="357" t="s">
        <v>86</v>
      </c>
      <c r="O274" s="357" t="s">
        <v>86</v>
      </c>
      <c r="P274" s="357" t="s">
        <v>86</v>
      </c>
      <c r="Q274" s="483" t="s">
        <v>112</v>
      </c>
      <c r="R274" s="137"/>
      <c r="S274" s="137"/>
    </row>
    <row r="275">
      <c r="B275" s="127">
        <f t="shared" si="1"/>
        <v>272</v>
      </c>
      <c r="C275" s="550" t="s">
        <v>1142</v>
      </c>
      <c r="D275" s="577"/>
      <c r="E275" s="582"/>
      <c r="F275" s="508"/>
      <c r="G275" s="508"/>
      <c r="H275" s="508" t="s">
        <v>950</v>
      </c>
      <c r="I275" s="508" t="s">
        <v>950</v>
      </c>
      <c r="J275" s="554" t="s">
        <v>173</v>
      </c>
      <c r="K275" s="554" t="s">
        <v>173</v>
      </c>
      <c r="L275" s="513"/>
      <c r="M275" s="357" t="s">
        <v>86</v>
      </c>
      <c r="N275" s="357" t="s">
        <v>86</v>
      </c>
      <c r="O275" s="357" t="s">
        <v>86</v>
      </c>
      <c r="P275" s="357" t="s">
        <v>86</v>
      </c>
      <c r="Q275" s="483" t="s">
        <v>112</v>
      </c>
      <c r="R275" s="137"/>
      <c r="S275" s="137"/>
    </row>
    <row r="276">
      <c r="B276" s="127">
        <f t="shared" si="1"/>
        <v>273</v>
      </c>
      <c r="C276" s="550" t="s">
        <v>1142</v>
      </c>
      <c r="D276" s="577"/>
      <c r="E276" s="583"/>
      <c r="F276" s="508"/>
      <c r="G276" s="508"/>
      <c r="H276" s="508" t="s">
        <v>951</v>
      </c>
      <c r="I276" s="508" t="s">
        <v>951</v>
      </c>
      <c r="J276" s="554" t="s">
        <v>173</v>
      </c>
      <c r="K276" s="554" t="s">
        <v>952</v>
      </c>
      <c r="L276" s="513"/>
      <c r="M276" s="357" t="s">
        <v>86</v>
      </c>
      <c r="N276" s="357" t="s">
        <v>86</v>
      </c>
      <c r="O276" s="357" t="s">
        <v>86</v>
      </c>
      <c r="P276" s="357" t="s">
        <v>86</v>
      </c>
      <c r="Q276" s="483" t="s">
        <v>112</v>
      </c>
      <c r="R276" s="137"/>
      <c r="S276" s="137"/>
    </row>
    <row r="277">
      <c r="B277" s="127">
        <f t="shared" si="1"/>
        <v>274</v>
      </c>
      <c r="C277" s="550" t="s">
        <v>1142</v>
      </c>
      <c r="D277" s="577"/>
      <c r="E277" s="496" t="s">
        <v>953</v>
      </c>
      <c r="F277" s="488" t="s">
        <v>915</v>
      </c>
      <c r="G277" s="498"/>
      <c r="H277" s="508"/>
      <c r="I277" s="508"/>
      <c r="J277" s="558" t="s">
        <v>954</v>
      </c>
      <c r="K277" s="554" t="s">
        <v>908</v>
      </c>
      <c r="L277" s="513"/>
      <c r="M277" s="357" t="s">
        <v>86</v>
      </c>
      <c r="N277" s="357" t="s">
        <v>86</v>
      </c>
      <c r="O277" s="357" t="s">
        <v>86</v>
      </c>
      <c r="P277" s="357" t="s">
        <v>86</v>
      </c>
      <c r="Q277" s="483" t="s">
        <v>112</v>
      </c>
      <c r="R277" s="137"/>
      <c r="S277" s="137"/>
    </row>
    <row r="278">
      <c r="B278" s="127">
        <f t="shared" si="1"/>
        <v>275</v>
      </c>
      <c r="C278" s="550" t="s">
        <v>1142</v>
      </c>
      <c r="D278" s="577"/>
      <c r="E278" s="496"/>
      <c r="F278" s="567" t="s">
        <v>917</v>
      </c>
      <c r="G278" s="488" t="s">
        <v>942</v>
      </c>
      <c r="H278" s="508"/>
      <c r="I278" s="508"/>
      <c r="J278" s="558" t="s">
        <v>955</v>
      </c>
      <c r="K278" s="558" t="s">
        <v>320</v>
      </c>
      <c r="L278" s="513"/>
      <c r="M278" s="357" t="s">
        <v>86</v>
      </c>
      <c r="N278" s="357" t="s">
        <v>86</v>
      </c>
      <c r="O278" s="357" t="s">
        <v>86</v>
      </c>
      <c r="P278" s="357" t="s">
        <v>86</v>
      </c>
      <c r="Q278" s="483" t="s">
        <v>112</v>
      </c>
      <c r="R278" s="137"/>
      <c r="S278" s="137"/>
    </row>
    <row r="279">
      <c r="B279" s="127">
        <f t="shared" si="1"/>
        <v>276</v>
      </c>
      <c r="C279" s="550" t="s">
        <v>1142</v>
      </c>
      <c r="D279" s="577"/>
      <c r="E279" s="509"/>
      <c r="F279" s="581"/>
      <c r="G279" s="488" t="s">
        <v>944</v>
      </c>
      <c r="H279" s="508"/>
      <c r="I279" s="508"/>
      <c r="J279" s="558" t="s">
        <v>956</v>
      </c>
      <c r="K279" s="554" t="s">
        <v>173</v>
      </c>
      <c r="L279" s="513"/>
      <c r="M279" s="357" t="s">
        <v>86</v>
      </c>
      <c r="N279" s="357" t="s">
        <v>86</v>
      </c>
      <c r="O279" s="357" t="s">
        <v>86</v>
      </c>
      <c r="P279" s="357" t="s">
        <v>86</v>
      </c>
      <c r="Q279" s="483" t="s">
        <v>112</v>
      </c>
      <c r="R279" s="137"/>
      <c r="S279" s="137"/>
    </row>
    <row r="280">
      <c r="B280" s="127">
        <f t="shared" si="1"/>
        <v>277</v>
      </c>
      <c r="C280" s="550" t="s">
        <v>1142</v>
      </c>
      <c r="D280" s="577"/>
      <c r="E280" s="579" t="s">
        <v>957</v>
      </c>
      <c r="F280" s="488" t="s">
        <v>915</v>
      </c>
      <c r="G280" s="503"/>
      <c r="H280" s="508"/>
      <c r="I280" s="508"/>
      <c r="J280" s="558" t="s">
        <v>958</v>
      </c>
      <c r="K280" s="554" t="s">
        <v>908</v>
      </c>
      <c r="L280" s="513"/>
      <c r="M280" s="357" t="s">
        <v>86</v>
      </c>
      <c r="N280" s="357" t="s">
        <v>86</v>
      </c>
      <c r="O280" s="357" t="s">
        <v>86</v>
      </c>
      <c r="P280" s="357" t="s">
        <v>86</v>
      </c>
      <c r="Q280" s="483" t="s">
        <v>112</v>
      </c>
      <c r="R280" s="137"/>
      <c r="S280" s="137"/>
    </row>
    <row r="281">
      <c r="B281" s="127">
        <f t="shared" si="1"/>
        <v>278</v>
      </c>
      <c r="C281" s="550" t="s">
        <v>1142</v>
      </c>
      <c r="D281" s="577"/>
      <c r="E281" s="496"/>
      <c r="F281" s="567" t="s">
        <v>917</v>
      </c>
      <c r="G281" s="488" t="s">
        <v>942</v>
      </c>
      <c r="H281" s="508"/>
      <c r="I281" s="508"/>
      <c r="J281" s="558" t="s">
        <v>959</v>
      </c>
      <c r="K281" s="558" t="s">
        <v>320</v>
      </c>
      <c r="L281" s="513"/>
      <c r="M281" s="357" t="s">
        <v>86</v>
      </c>
      <c r="N281" s="357" t="s">
        <v>86</v>
      </c>
      <c r="O281" s="357" t="s">
        <v>86</v>
      </c>
      <c r="P281" s="357" t="s">
        <v>86</v>
      </c>
      <c r="Q281" s="483" t="s">
        <v>112</v>
      </c>
      <c r="R281" s="137"/>
      <c r="S281" s="137"/>
    </row>
    <row r="282">
      <c r="B282" s="127">
        <f t="shared" si="1"/>
        <v>279</v>
      </c>
      <c r="C282" s="550" t="s">
        <v>1142</v>
      </c>
      <c r="D282" s="577"/>
      <c r="E282" s="509"/>
      <c r="F282" s="581"/>
      <c r="G282" s="488" t="s">
        <v>944</v>
      </c>
      <c r="H282" s="508"/>
      <c r="I282" s="508"/>
      <c r="J282" s="558" t="s">
        <v>960</v>
      </c>
      <c r="K282" s="554" t="s">
        <v>173</v>
      </c>
      <c r="L282" s="513"/>
      <c r="M282" s="357" t="s">
        <v>86</v>
      </c>
      <c r="N282" s="357" t="s">
        <v>86</v>
      </c>
      <c r="O282" s="357" t="s">
        <v>86</v>
      </c>
      <c r="P282" s="357" t="s">
        <v>86</v>
      </c>
      <c r="Q282" s="483" t="s">
        <v>112</v>
      </c>
      <c r="R282" s="137"/>
      <c r="S282" s="137"/>
    </row>
    <row r="283">
      <c r="B283" s="127">
        <f t="shared" si="1"/>
        <v>280</v>
      </c>
      <c r="C283" s="550" t="s">
        <v>1142</v>
      </c>
      <c r="D283" s="577"/>
      <c r="E283" s="584" t="s">
        <v>961</v>
      </c>
      <c r="F283" s="488" t="s">
        <v>915</v>
      </c>
      <c r="G283" s="503"/>
      <c r="H283" s="508"/>
      <c r="I283" s="508"/>
      <c r="J283" s="558" t="s">
        <v>962</v>
      </c>
      <c r="K283" s="554" t="s">
        <v>908</v>
      </c>
      <c r="L283" s="513"/>
      <c r="M283" s="357" t="s">
        <v>86</v>
      </c>
      <c r="N283" s="357" t="s">
        <v>86</v>
      </c>
      <c r="O283" s="357" t="s">
        <v>86</v>
      </c>
      <c r="P283" s="357" t="s">
        <v>86</v>
      </c>
      <c r="Q283" s="483" t="s">
        <v>112</v>
      </c>
      <c r="R283" s="137"/>
      <c r="S283" s="137"/>
    </row>
    <row r="284">
      <c r="B284" s="127">
        <f t="shared" si="1"/>
        <v>281</v>
      </c>
      <c r="C284" s="550" t="s">
        <v>1142</v>
      </c>
      <c r="D284" s="577"/>
      <c r="E284" s="496"/>
      <c r="F284" s="571" t="s">
        <v>917</v>
      </c>
      <c r="G284" s="488" t="s">
        <v>942</v>
      </c>
      <c r="H284" s="508"/>
      <c r="I284" s="508"/>
      <c r="J284" s="558" t="s">
        <v>963</v>
      </c>
      <c r="K284" s="558" t="s">
        <v>320</v>
      </c>
      <c r="L284" s="513"/>
      <c r="M284" s="357" t="s">
        <v>86</v>
      </c>
      <c r="N284" s="357" t="s">
        <v>86</v>
      </c>
      <c r="O284" s="357" t="s">
        <v>86</v>
      </c>
      <c r="P284" s="357" t="s">
        <v>86</v>
      </c>
      <c r="Q284" s="483" t="s">
        <v>112</v>
      </c>
      <c r="R284" s="137"/>
      <c r="S284" s="137"/>
    </row>
    <row r="285">
      <c r="B285" s="127">
        <f t="shared" si="1"/>
        <v>282</v>
      </c>
      <c r="C285" s="550" t="s">
        <v>1142</v>
      </c>
      <c r="D285" s="577"/>
      <c r="E285" s="496"/>
      <c r="F285" s="580"/>
      <c r="G285" s="488" t="s">
        <v>944</v>
      </c>
      <c r="H285" s="508"/>
      <c r="I285" s="508"/>
      <c r="J285" s="558" t="s">
        <v>964</v>
      </c>
      <c r="K285" s="554" t="s">
        <v>173</v>
      </c>
      <c r="L285" s="513"/>
      <c r="M285" s="357" t="s">
        <v>86</v>
      </c>
      <c r="N285" s="357" t="s">
        <v>86</v>
      </c>
      <c r="O285" s="357" t="s">
        <v>86</v>
      </c>
      <c r="P285" s="357" t="s">
        <v>86</v>
      </c>
      <c r="Q285" s="483" t="s">
        <v>112</v>
      </c>
      <c r="R285" s="137"/>
      <c r="S285" s="137"/>
    </row>
    <row r="286">
      <c r="B286" s="127">
        <f t="shared" si="1"/>
        <v>283</v>
      </c>
      <c r="C286" s="550" t="s">
        <v>1142</v>
      </c>
      <c r="D286" s="577"/>
      <c r="E286" s="584" t="s">
        <v>965</v>
      </c>
      <c r="F286" s="170" t="s">
        <v>915</v>
      </c>
      <c r="G286" s="168"/>
      <c r="H286" s="508"/>
      <c r="I286" s="508"/>
      <c r="J286" s="558" t="s">
        <v>966</v>
      </c>
      <c r="K286" s="554" t="s">
        <v>908</v>
      </c>
      <c r="L286" s="513"/>
      <c r="M286" s="357" t="s">
        <v>86</v>
      </c>
      <c r="N286" s="357" t="s">
        <v>86</v>
      </c>
      <c r="O286" s="357" t="s">
        <v>86</v>
      </c>
      <c r="P286" s="357" t="s">
        <v>86</v>
      </c>
      <c r="Q286" s="483" t="s">
        <v>112</v>
      </c>
      <c r="R286" s="137"/>
      <c r="S286" s="137"/>
    </row>
    <row r="287">
      <c r="B287" s="127">
        <f t="shared" si="1"/>
        <v>284</v>
      </c>
      <c r="C287" s="550" t="s">
        <v>1142</v>
      </c>
      <c r="D287" s="577"/>
      <c r="E287" s="171"/>
      <c r="F287" s="166" t="s">
        <v>917</v>
      </c>
      <c r="G287" s="585" t="s">
        <v>942</v>
      </c>
      <c r="H287" s="508"/>
      <c r="I287" s="508"/>
      <c r="J287" s="558" t="s">
        <v>967</v>
      </c>
      <c r="K287" s="558" t="s">
        <v>968</v>
      </c>
      <c r="L287" s="513"/>
      <c r="M287" s="357" t="s">
        <v>86</v>
      </c>
      <c r="N287" s="357" t="s">
        <v>86</v>
      </c>
      <c r="O287" s="357" t="s">
        <v>86</v>
      </c>
      <c r="P287" s="357" t="s">
        <v>86</v>
      </c>
      <c r="Q287" s="483" t="s">
        <v>112</v>
      </c>
      <c r="R287" s="137"/>
      <c r="S287" s="137"/>
    </row>
    <row r="288">
      <c r="B288" s="127">
        <f t="shared" si="1"/>
        <v>285</v>
      </c>
      <c r="C288" s="550" t="s">
        <v>1142</v>
      </c>
      <c r="D288" s="577"/>
      <c r="E288" s="171"/>
      <c r="F288" s="586"/>
      <c r="G288" s="587" t="s">
        <v>944</v>
      </c>
      <c r="H288" s="508"/>
      <c r="I288" s="508"/>
      <c r="J288" s="558" t="s">
        <v>969</v>
      </c>
      <c r="K288" s="554" t="s">
        <v>173</v>
      </c>
      <c r="L288" s="513"/>
      <c r="M288" s="357" t="s">
        <v>86</v>
      </c>
      <c r="N288" s="357" t="s">
        <v>86</v>
      </c>
      <c r="O288" s="357" t="s">
        <v>86</v>
      </c>
      <c r="P288" s="357" t="s">
        <v>86</v>
      </c>
      <c r="Q288" s="483" t="s">
        <v>112</v>
      </c>
      <c r="R288" s="137"/>
      <c r="S288" s="137"/>
    </row>
    <row r="289">
      <c r="B289" s="127">
        <f t="shared" si="1"/>
        <v>286</v>
      </c>
      <c r="C289" s="550" t="s">
        <v>1142</v>
      </c>
      <c r="D289" s="588"/>
      <c r="E289" s="168" t="s">
        <v>970</v>
      </c>
      <c r="F289" s="589" t="s">
        <v>971</v>
      </c>
      <c r="G289" s="167" t="s">
        <v>972</v>
      </c>
      <c r="H289" s="508"/>
      <c r="I289" s="508"/>
      <c r="J289" s="590" t="s">
        <v>973</v>
      </c>
      <c r="K289" s="591" t="s">
        <v>974</v>
      </c>
      <c r="L289" s="513"/>
      <c r="M289" s="357" t="s">
        <v>86</v>
      </c>
      <c r="N289" s="357" t="s">
        <v>86</v>
      </c>
      <c r="O289" s="357" t="s">
        <v>86</v>
      </c>
      <c r="P289" s="357" t="s">
        <v>86</v>
      </c>
      <c r="Q289" s="483" t="s">
        <v>112</v>
      </c>
      <c r="R289" s="137"/>
      <c r="S289" s="137"/>
    </row>
    <row r="290">
      <c r="B290" s="127">
        <f t="shared" si="1"/>
        <v>287</v>
      </c>
      <c r="C290" s="550" t="s">
        <v>1142</v>
      </c>
      <c r="D290" s="566" t="s">
        <v>975</v>
      </c>
      <c r="E290" s="493" t="s">
        <v>976</v>
      </c>
      <c r="F290" s="503"/>
      <c r="G290" s="508"/>
      <c r="H290" s="508"/>
      <c r="I290" s="508"/>
      <c r="J290" s="554" t="s">
        <v>173</v>
      </c>
      <c r="K290" s="554" t="s">
        <v>173</v>
      </c>
      <c r="L290" s="513"/>
      <c r="M290" s="357" t="s">
        <v>86</v>
      </c>
      <c r="N290" s="357" t="s">
        <v>86</v>
      </c>
      <c r="O290" s="357" t="s">
        <v>86</v>
      </c>
      <c r="P290" s="357" t="s">
        <v>86</v>
      </c>
      <c r="Q290" s="483" t="s">
        <v>112</v>
      </c>
      <c r="R290" s="137"/>
      <c r="S290" s="137"/>
    </row>
    <row r="291">
      <c r="B291" s="127">
        <f t="shared" si="1"/>
        <v>288</v>
      </c>
      <c r="C291" s="550" t="s">
        <v>1142</v>
      </c>
      <c r="D291" s="497"/>
      <c r="E291" s="592" t="s">
        <v>977</v>
      </c>
      <c r="F291" s="503" t="s">
        <v>978</v>
      </c>
      <c r="G291" s="508"/>
      <c r="H291" s="508"/>
      <c r="I291" s="508"/>
      <c r="J291" s="554" t="s">
        <v>173</v>
      </c>
      <c r="K291" s="554" t="s">
        <v>173</v>
      </c>
      <c r="L291" s="513"/>
      <c r="M291" s="357" t="s">
        <v>86</v>
      </c>
      <c r="N291" s="357" t="s">
        <v>86</v>
      </c>
      <c r="O291" s="357" t="s">
        <v>86</v>
      </c>
      <c r="P291" s="357" t="s">
        <v>86</v>
      </c>
      <c r="Q291" s="483" t="s">
        <v>112</v>
      </c>
      <c r="R291" s="137"/>
      <c r="S291" s="137"/>
    </row>
    <row r="292">
      <c r="B292" s="127">
        <f t="shared" si="1"/>
        <v>289</v>
      </c>
      <c r="C292" s="550" t="s">
        <v>1142</v>
      </c>
      <c r="D292" s="497"/>
      <c r="E292" s="593"/>
      <c r="F292" s="503" t="s">
        <v>595</v>
      </c>
      <c r="G292" s="508"/>
      <c r="H292" s="508"/>
      <c r="I292" s="508"/>
      <c r="J292" s="554" t="s">
        <v>173</v>
      </c>
      <c r="K292" s="554" t="s">
        <v>173</v>
      </c>
      <c r="L292" s="513"/>
      <c r="M292" s="357" t="s">
        <v>86</v>
      </c>
      <c r="N292" s="357" t="s">
        <v>86</v>
      </c>
      <c r="O292" s="357" t="s">
        <v>86</v>
      </c>
      <c r="P292" s="357" t="s">
        <v>86</v>
      </c>
      <c r="Q292" s="483" t="s">
        <v>112</v>
      </c>
      <c r="R292" s="137"/>
      <c r="S292" s="137"/>
    </row>
    <row r="293">
      <c r="B293" s="127">
        <f t="shared" si="1"/>
        <v>290</v>
      </c>
      <c r="C293" s="550" t="s">
        <v>1142</v>
      </c>
      <c r="D293" s="497"/>
      <c r="E293" s="593"/>
      <c r="F293" s="503" t="s">
        <v>596</v>
      </c>
      <c r="G293" s="508"/>
      <c r="H293" s="508"/>
      <c r="I293" s="508"/>
      <c r="J293" s="554" t="s">
        <v>173</v>
      </c>
      <c r="K293" s="554" t="s">
        <v>173</v>
      </c>
      <c r="L293" s="513"/>
      <c r="M293" s="357" t="s">
        <v>86</v>
      </c>
      <c r="N293" s="357" t="s">
        <v>86</v>
      </c>
      <c r="O293" s="357" t="s">
        <v>86</v>
      </c>
      <c r="P293" s="357" t="s">
        <v>86</v>
      </c>
      <c r="Q293" s="483" t="s">
        <v>112</v>
      </c>
      <c r="R293" s="137"/>
      <c r="S293" s="137"/>
    </row>
    <row r="294">
      <c r="B294" s="127">
        <f t="shared" si="1"/>
        <v>291</v>
      </c>
      <c r="C294" s="550" t="s">
        <v>1142</v>
      </c>
      <c r="D294" s="497"/>
      <c r="E294" s="593"/>
      <c r="F294" s="503" t="s">
        <v>597</v>
      </c>
      <c r="G294" s="508"/>
      <c r="H294" s="508"/>
      <c r="I294" s="508"/>
      <c r="J294" s="554" t="s">
        <v>173</v>
      </c>
      <c r="K294" s="554" t="s">
        <v>173</v>
      </c>
      <c r="L294" s="513"/>
      <c r="M294" s="357" t="s">
        <v>86</v>
      </c>
      <c r="N294" s="357" t="s">
        <v>86</v>
      </c>
      <c r="O294" s="357" t="s">
        <v>86</v>
      </c>
      <c r="P294" s="357" t="s">
        <v>86</v>
      </c>
      <c r="Q294" s="483" t="s">
        <v>112</v>
      </c>
      <c r="R294" s="137"/>
      <c r="S294" s="137"/>
    </row>
    <row r="295">
      <c r="B295" s="127">
        <f t="shared" si="1"/>
        <v>292</v>
      </c>
      <c r="C295" s="550" t="s">
        <v>1142</v>
      </c>
      <c r="D295" s="497"/>
      <c r="E295" s="593"/>
      <c r="F295" s="503" t="s">
        <v>598</v>
      </c>
      <c r="G295" s="508"/>
      <c r="H295" s="508"/>
      <c r="I295" s="508"/>
      <c r="J295" s="554" t="s">
        <v>173</v>
      </c>
      <c r="K295" s="554" t="s">
        <v>173</v>
      </c>
      <c r="L295" s="513"/>
      <c r="M295" s="357" t="s">
        <v>86</v>
      </c>
      <c r="N295" s="357" t="s">
        <v>86</v>
      </c>
      <c r="O295" s="357" t="s">
        <v>86</v>
      </c>
      <c r="P295" s="357" t="s">
        <v>86</v>
      </c>
      <c r="Q295" s="483" t="s">
        <v>112</v>
      </c>
      <c r="R295" s="137"/>
      <c r="S295" s="137"/>
    </row>
    <row r="296">
      <c r="B296" s="127">
        <f t="shared" si="1"/>
        <v>293</v>
      </c>
      <c r="C296" s="550" t="s">
        <v>1142</v>
      </c>
      <c r="D296" s="497"/>
      <c r="E296" s="593"/>
      <c r="F296" s="503" t="s">
        <v>979</v>
      </c>
      <c r="G296" s="508"/>
      <c r="H296" s="508"/>
      <c r="I296" s="508"/>
      <c r="J296" s="554" t="s">
        <v>173</v>
      </c>
      <c r="K296" s="554" t="s">
        <v>173</v>
      </c>
      <c r="L296" s="513"/>
      <c r="M296" s="357" t="s">
        <v>86</v>
      </c>
      <c r="N296" s="357" t="s">
        <v>86</v>
      </c>
      <c r="O296" s="357" t="s">
        <v>86</v>
      </c>
      <c r="P296" s="357" t="s">
        <v>86</v>
      </c>
      <c r="Q296" s="483" t="s">
        <v>112</v>
      </c>
      <c r="R296" s="137"/>
      <c r="S296" s="137"/>
    </row>
    <row r="297">
      <c r="B297" s="127">
        <f t="shared" si="1"/>
        <v>294</v>
      </c>
      <c r="C297" s="550" t="s">
        <v>1142</v>
      </c>
      <c r="D297" s="497"/>
      <c r="E297" s="593"/>
      <c r="F297" s="503" t="s">
        <v>601</v>
      </c>
      <c r="G297" s="508"/>
      <c r="H297" s="508"/>
      <c r="I297" s="508"/>
      <c r="J297" s="554" t="s">
        <v>173</v>
      </c>
      <c r="K297" s="554" t="s">
        <v>173</v>
      </c>
      <c r="L297" s="513"/>
      <c r="M297" s="357" t="s">
        <v>86</v>
      </c>
      <c r="N297" s="357" t="s">
        <v>86</v>
      </c>
      <c r="O297" s="357" t="s">
        <v>86</v>
      </c>
      <c r="P297" s="357" t="s">
        <v>86</v>
      </c>
      <c r="Q297" s="483" t="s">
        <v>112</v>
      </c>
      <c r="R297" s="137"/>
      <c r="S297" s="137"/>
    </row>
    <row r="298">
      <c r="B298" s="127">
        <f t="shared" si="1"/>
        <v>295</v>
      </c>
      <c r="C298" s="550" t="s">
        <v>1142</v>
      </c>
      <c r="D298" s="497"/>
      <c r="E298" s="593"/>
      <c r="F298" s="503" t="s">
        <v>980</v>
      </c>
      <c r="G298" s="508"/>
      <c r="H298" s="508"/>
      <c r="I298" s="508"/>
      <c r="J298" s="554" t="s">
        <v>173</v>
      </c>
      <c r="K298" s="554" t="s">
        <v>173</v>
      </c>
      <c r="L298" s="513"/>
      <c r="M298" s="357" t="s">
        <v>86</v>
      </c>
      <c r="N298" s="357" t="s">
        <v>86</v>
      </c>
      <c r="O298" s="357" t="s">
        <v>86</v>
      </c>
      <c r="P298" s="357" t="s">
        <v>86</v>
      </c>
      <c r="Q298" s="483" t="s">
        <v>112</v>
      </c>
      <c r="R298" s="137"/>
      <c r="S298" s="137"/>
    </row>
    <row r="299">
      <c r="B299" s="127">
        <f t="shared" si="1"/>
        <v>296</v>
      </c>
      <c r="C299" s="550" t="s">
        <v>1142</v>
      </c>
      <c r="D299" s="497"/>
      <c r="E299" s="593"/>
      <c r="F299" s="503" t="s">
        <v>981</v>
      </c>
      <c r="G299" s="508"/>
      <c r="H299" s="508"/>
      <c r="I299" s="508"/>
      <c r="J299" s="554" t="s">
        <v>173</v>
      </c>
      <c r="K299" s="554" t="s">
        <v>173</v>
      </c>
      <c r="L299" s="513"/>
      <c r="M299" s="357" t="s">
        <v>86</v>
      </c>
      <c r="N299" s="357" t="s">
        <v>86</v>
      </c>
      <c r="O299" s="357" t="s">
        <v>86</v>
      </c>
      <c r="P299" s="357" t="s">
        <v>86</v>
      </c>
      <c r="Q299" s="483" t="s">
        <v>112</v>
      </c>
      <c r="R299" s="137"/>
      <c r="S299" s="137"/>
    </row>
    <row r="300">
      <c r="B300" s="127">
        <f t="shared" si="1"/>
        <v>297</v>
      </c>
      <c r="C300" s="550" t="s">
        <v>1142</v>
      </c>
      <c r="D300" s="497"/>
      <c r="E300" s="593"/>
      <c r="F300" s="503" t="s">
        <v>609</v>
      </c>
      <c r="G300" s="508"/>
      <c r="H300" s="508"/>
      <c r="I300" s="508"/>
      <c r="J300" s="554" t="s">
        <v>173</v>
      </c>
      <c r="K300" s="554" t="s">
        <v>173</v>
      </c>
      <c r="L300" s="513"/>
      <c r="M300" s="357" t="s">
        <v>86</v>
      </c>
      <c r="N300" s="357" t="s">
        <v>86</v>
      </c>
      <c r="O300" s="357" t="s">
        <v>86</v>
      </c>
      <c r="P300" s="357" t="s">
        <v>86</v>
      </c>
      <c r="Q300" s="483" t="s">
        <v>112</v>
      </c>
      <c r="R300" s="137"/>
      <c r="S300" s="137"/>
    </row>
    <row r="301">
      <c r="B301" s="127">
        <f t="shared" si="1"/>
        <v>298</v>
      </c>
      <c r="C301" s="550" t="s">
        <v>1142</v>
      </c>
      <c r="D301" s="498"/>
      <c r="E301" s="594"/>
      <c r="F301" s="503" t="s">
        <v>982</v>
      </c>
      <c r="G301" s="508"/>
      <c r="H301" s="508"/>
      <c r="I301" s="508"/>
      <c r="J301" s="554" t="s">
        <v>173</v>
      </c>
      <c r="K301" s="554" t="s">
        <v>173</v>
      </c>
      <c r="L301" s="513"/>
      <c r="M301" s="357" t="s">
        <v>86</v>
      </c>
      <c r="N301" s="357" t="s">
        <v>86</v>
      </c>
      <c r="O301" s="357" t="s">
        <v>86</v>
      </c>
      <c r="P301" s="357" t="s">
        <v>86</v>
      </c>
      <c r="Q301" s="483" t="s">
        <v>112</v>
      </c>
      <c r="R301" s="137"/>
      <c r="S301" s="137"/>
    </row>
    <row r="302">
      <c r="B302" s="127">
        <f t="shared" si="1"/>
        <v>299</v>
      </c>
      <c r="C302" s="550" t="s">
        <v>1142</v>
      </c>
      <c r="D302" s="566" t="s">
        <v>983</v>
      </c>
      <c r="E302" s="595" t="s">
        <v>984</v>
      </c>
      <c r="F302" s="508"/>
      <c r="G302" s="508"/>
      <c r="H302" s="508"/>
      <c r="I302" s="508"/>
      <c r="J302" s="554" t="s">
        <v>173</v>
      </c>
      <c r="K302" s="554" t="s">
        <v>173</v>
      </c>
      <c r="L302" s="513"/>
      <c r="M302" s="357" t="s">
        <v>86</v>
      </c>
      <c r="N302" s="357" t="s">
        <v>86</v>
      </c>
      <c r="O302" s="357" t="s">
        <v>86</v>
      </c>
      <c r="P302" s="357" t="s">
        <v>86</v>
      </c>
      <c r="Q302" s="483" t="s">
        <v>112</v>
      </c>
      <c r="R302" s="137"/>
      <c r="S302" s="137"/>
    </row>
    <row r="303">
      <c r="B303" s="127">
        <f t="shared" si="1"/>
        <v>300</v>
      </c>
      <c r="C303" s="550" t="s">
        <v>1142</v>
      </c>
      <c r="D303" s="498"/>
      <c r="E303" s="595" t="s">
        <v>985</v>
      </c>
      <c r="F303" s="508"/>
      <c r="G303" s="508"/>
      <c r="H303" s="508"/>
      <c r="I303" s="508"/>
      <c r="J303" s="554" t="s">
        <v>173</v>
      </c>
      <c r="K303" s="554" t="s">
        <v>173</v>
      </c>
      <c r="L303" s="513"/>
      <c r="M303" s="357" t="s">
        <v>86</v>
      </c>
      <c r="N303" s="357" t="s">
        <v>86</v>
      </c>
      <c r="O303" s="357" t="s">
        <v>86</v>
      </c>
      <c r="P303" s="357" t="s">
        <v>86</v>
      </c>
      <c r="Q303" s="483" t="s">
        <v>112</v>
      </c>
      <c r="R303" s="137"/>
      <c r="S303" s="137"/>
    </row>
    <row r="304">
      <c r="B304" s="127">
        <f t="shared" si="1"/>
        <v>301</v>
      </c>
      <c r="C304" s="550" t="s">
        <v>1142</v>
      </c>
      <c r="D304" s="585" t="s">
        <v>986</v>
      </c>
      <c r="E304" s="592" t="s">
        <v>987</v>
      </c>
      <c r="F304" s="566" t="s">
        <v>988</v>
      </c>
      <c r="G304" s="488" t="s">
        <v>989</v>
      </c>
      <c r="H304" s="508"/>
      <c r="I304" s="508"/>
      <c r="J304" s="554" t="s">
        <v>990</v>
      </c>
      <c r="K304" s="554" t="s">
        <v>991</v>
      </c>
      <c r="L304" s="513"/>
      <c r="M304" s="357" t="s">
        <v>86</v>
      </c>
      <c r="N304" s="357" t="s">
        <v>86</v>
      </c>
      <c r="O304" s="357" t="s">
        <v>86</v>
      </c>
      <c r="P304" s="357" t="s">
        <v>86</v>
      </c>
      <c r="Q304" s="483" t="s">
        <v>112</v>
      </c>
      <c r="R304" s="137"/>
      <c r="S304" s="137"/>
    </row>
    <row r="305">
      <c r="B305" s="127">
        <f t="shared" si="1"/>
        <v>302</v>
      </c>
      <c r="C305" s="550" t="s">
        <v>1142</v>
      </c>
      <c r="D305" s="596"/>
      <c r="E305" s="593"/>
      <c r="F305" s="498"/>
      <c r="G305" s="488" t="s">
        <v>992</v>
      </c>
      <c r="H305" s="508"/>
      <c r="I305" s="508"/>
      <c r="J305" s="554" t="s">
        <v>173</v>
      </c>
      <c r="K305" s="554" t="s">
        <v>173</v>
      </c>
      <c r="L305" s="513"/>
      <c r="M305" s="357" t="s">
        <v>86</v>
      </c>
      <c r="N305" s="357" t="s">
        <v>86</v>
      </c>
      <c r="O305" s="357" t="s">
        <v>86</v>
      </c>
      <c r="P305" s="357" t="s">
        <v>86</v>
      </c>
      <c r="Q305" s="483" t="s">
        <v>112</v>
      </c>
      <c r="R305" s="137"/>
      <c r="S305" s="137"/>
    </row>
    <row r="306">
      <c r="B306" s="127">
        <f t="shared" si="1"/>
        <v>303</v>
      </c>
      <c r="C306" s="550" t="s">
        <v>1142</v>
      </c>
      <c r="D306" s="596"/>
      <c r="E306" s="593"/>
      <c r="F306" s="571" t="s">
        <v>641</v>
      </c>
      <c r="G306" s="488" t="s">
        <v>989</v>
      </c>
      <c r="H306" s="508"/>
      <c r="I306" s="508"/>
      <c r="J306" s="554" t="s">
        <v>173</v>
      </c>
      <c r="K306" s="554" t="s">
        <v>173</v>
      </c>
      <c r="L306" s="513"/>
      <c r="M306" s="357" t="s">
        <v>86</v>
      </c>
      <c r="N306" s="357" t="s">
        <v>86</v>
      </c>
      <c r="O306" s="357" t="s">
        <v>86</v>
      </c>
      <c r="P306" s="357" t="s">
        <v>86</v>
      </c>
      <c r="Q306" s="483" t="s">
        <v>112</v>
      </c>
      <c r="R306" s="137"/>
      <c r="S306" s="137"/>
    </row>
    <row r="307">
      <c r="B307" s="127">
        <f t="shared" si="1"/>
        <v>304</v>
      </c>
      <c r="C307" s="550" t="s">
        <v>1142</v>
      </c>
      <c r="D307" s="596"/>
      <c r="E307" s="594"/>
      <c r="F307" s="498"/>
      <c r="G307" s="488" t="s">
        <v>992</v>
      </c>
      <c r="H307" s="508"/>
      <c r="I307" s="508"/>
      <c r="J307" s="554" t="s">
        <v>173</v>
      </c>
      <c r="K307" s="554" t="s">
        <v>173</v>
      </c>
      <c r="L307" s="513"/>
      <c r="M307" s="357" t="s">
        <v>86</v>
      </c>
      <c r="N307" s="357" t="s">
        <v>86</v>
      </c>
      <c r="O307" s="357" t="s">
        <v>86</v>
      </c>
      <c r="P307" s="357" t="s">
        <v>86</v>
      </c>
      <c r="Q307" s="483" t="s">
        <v>112</v>
      </c>
      <c r="R307" s="137"/>
      <c r="S307" s="137"/>
    </row>
    <row r="308">
      <c r="B308" s="127">
        <f t="shared" si="1"/>
        <v>305</v>
      </c>
      <c r="C308" s="550" t="s">
        <v>1142</v>
      </c>
      <c r="D308" s="596"/>
      <c r="E308" s="597" t="s">
        <v>993</v>
      </c>
      <c r="F308" s="566" t="s">
        <v>988</v>
      </c>
      <c r="G308" s="488" t="s">
        <v>989</v>
      </c>
      <c r="H308" s="508"/>
      <c r="I308" s="508"/>
      <c r="J308" s="554" t="s">
        <v>173</v>
      </c>
      <c r="K308" s="554" t="s">
        <v>173</v>
      </c>
      <c r="L308" s="513"/>
      <c r="M308" s="357" t="s">
        <v>86</v>
      </c>
      <c r="N308" s="357" t="s">
        <v>86</v>
      </c>
      <c r="O308" s="357" t="s">
        <v>86</v>
      </c>
      <c r="P308" s="357" t="s">
        <v>86</v>
      </c>
      <c r="Q308" s="483" t="s">
        <v>112</v>
      </c>
      <c r="R308" s="137"/>
      <c r="S308" s="137"/>
    </row>
    <row r="309">
      <c r="B309" s="127">
        <f t="shared" si="1"/>
        <v>306</v>
      </c>
      <c r="C309" s="550" t="s">
        <v>1142</v>
      </c>
      <c r="D309" s="596"/>
      <c r="E309" s="593"/>
      <c r="F309" s="498"/>
      <c r="G309" s="488" t="s">
        <v>992</v>
      </c>
      <c r="H309" s="508"/>
      <c r="I309" s="508"/>
      <c r="J309" s="554" t="s">
        <v>173</v>
      </c>
      <c r="K309" s="554" t="s">
        <v>173</v>
      </c>
      <c r="L309" s="513"/>
      <c r="M309" s="357" t="s">
        <v>86</v>
      </c>
      <c r="N309" s="357" t="s">
        <v>86</v>
      </c>
      <c r="O309" s="357" t="s">
        <v>86</v>
      </c>
      <c r="P309" s="357" t="s">
        <v>86</v>
      </c>
      <c r="Q309" s="483" t="s">
        <v>112</v>
      </c>
      <c r="R309" s="137"/>
      <c r="S309" s="137"/>
    </row>
    <row r="310">
      <c r="B310" s="127">
        <f t="shared" si="1"/>
        <v>307</v>
      </c>
      <c r="C310" s="550" t="s">
        <v>1142</v>
      </c>
      <c r="D310" s="596"/>
      <c r="E310" s="593"/>
      <c r="F310" s="571" t="s">
        <v>641</v>
      </c>
      <c r="G310" s="488" t="s">
        <v>989</v>
      </c>
      <c r="H310" s="508"/>
      <c r="I310" s="508"/>
      <c r="J310" s="554" t="s">
        <v>173</v>
      </c>
      <c r="K310" s="554" t="s">
        <v>173</v>
      </c>
      <c r="L310" s="513"/>
      <c r="M310" s="357" t="s">
        <v>86</v>
      </c>
      <c r="N310" s="357" t="s">
        <v>86</v>
      </c>
      <c r="O310" s="357" t="s">
        <v>86</v>
      </c>
      <c r="P310" s="357" t="s">
        <v>86</v>
      </c>
      <c r="Q310" s="483" t="s">
        <v>112</v>
      </c>
      <c r="R310" s="137"/>
      <c r="S310" s="137"/>
    </row>
    <row r="311">
      <c r="B311" s="127">
        <f t="shared" si="1"/>
        <v>308</v>
      </c>
      <c r="C311" s="550" t="s">
        <v>1142</v>
      </c>
      <c r="D311" s="596"/>
      <c r="E311" s="593"/>
      <c r="F311" s="498"/>
      <c r="G311" s="488" t="s">
        <v>992</v>
      </c>
      <c r="H311" s="508"/>
      <c r="I311" s="508"/>
      <c r="J311" s="554" t="s">
        <v>173</v>
      </c>
      <c r="K311" s="554" t="s">
        <v>173</v>
      </c>
      <c r="L311" s="513"/>
      <c r="M311" s="357" t="s">
        <v>86</v>
      </c>
      <c r="N311" s="357" t="s">
        <v>86</v>
      </c>
      <c r="O311" s="357" t="s">
        <v>86</v>
      </c>
      <c r="P311" s="357" t="s">
        <v>86</v>
      </c>
      <c r="Q311" s="483" t="s">
        <v>112</v>
      </c>
      <c r="R311" s="137"/>
      <c r="S311" s="137"/>
    </row>
    <row r="312">
      <c r="B312" s="127">
        <f t="shared" si="1"/>
        <v>309</v>
      </c>
      <c r="C312" s="550" t="s">
        <v>1142</v>
      </c>
      <c r="D312" s="598"/>
      <c r="E312" s="592" t="s">
        <v>987</v>
      </c>
      <c r="F312" s="599">
        <v>0.0</v>
      </c>
      <c r="G312" s="508"/>
      <c r="H312" s="508"/>
      <c r="I312" s="508"/>
      <c r="J312" s="554" t="s">
        <v>173</v>
      </c>
      <c r="K312" s="554" t="s">
        <v>173</v>
      </c>
      <c r="L312" s="513"/>
      <c r="M312" s="357" t="s">
        <v>86</v>
      </c>
      <c r="N312" s="357" t="s">
        <v>86</v>
      </c>
      <c r="O312" s="357" t="s">
        <v>86</v>
      </c>
      <c r="P312" s="357" t="s">
        <v>86</v>
      </c>
      <c r="Q312" s="483" t="s">
        <v>112</v>
      </c>
      <c r="R312" s="137"/>
      <c r="S312" s="137"/>
    </row>
    <row r="313">
      <c r="B313" s="127">
        <f t="shared" si="1"/>
        <v>310</v>
      </c>
      <c r="C313" s="550" t="s">
        <v>1142</v>
      </c>
      <c r="D313" s="598"/>
      <c r="E313" s="593"/>
      <c r="F313" s="600" t="s">
        <v>994</v>
      </c>
      <c r="G313" s="508"/>
      <c r="H313" s="508"/>
      <c r="I313" s="508"/>
      <c r="J313" s="554" t="s">
        <v>173</v>
      </c>
      <c r="K313" s="554" t="s">
        <v>173</v>
      </c>
      <c r="L313" s="513"/>
      <c r="M313" s="357" t="s">
        <v>86</v>
      </c>
      <c r="N313" s="357" t="s">
        <v>86</v>
      </c>
      <c r="O313" s="357" t="s">
        <v>86</v>
      </c>
      <c r="P313" s="357" t="s">
        <v>86</v>
      </c>
      <c r="Q313" s="483" t="s">
        <v>112</v>
      </c>
      <c r="R313" s="137"/>
      <c r="S313" s="137"/>
    </row>
    <row r="314">
      <c r="B314" s="127">
        <f t="shared" si="1"/>
        <v>311</v>
      </c>
      <c r="C314" s="550" t="s">
        <v>1142</v>
      </c>
      <c r="D314" s="598"/>
      <c r="E314" s="593"/>
      <c r="F314" s="600" t="s">
        <v>995</v>
      </c>
      <c r="G314" s="508"/>
      <c r="H314" s="508"/>
      <c r="I314" s="508"/>
      <c r="J314" s="554" t="s">
        <v>173</v>
      </c>
      <c r="K314" s="554" t="s">
        <v>173</v>
      </c>
      <c r="L314" s="513"/>
      <c r="M314" s="357" t="s">
        <v>86</v>
      </c>
      <c r="N314" s="357" t="s">
        <v>86</v>
      </c>
      <c r="O314" s="357" t="s">
        <v>86</v>
      </c>
      <c r="P314" s="357" t="s">
        <v>86</v>
      </c>
      <c r="Q314" s="483" t="s">
        <v>112</v>
      </c>
      <c r="R314" s="137"/>
      <c r="S314" s="137"/>
    </row>
    <row r="315">
      <c r="B315" s="127">
        <f t="shared" si="1"/>
        <v>312</v>
      </c>
      <c r="C315" s="550" t="s">
        <v>1142</v>
      </c>
      <c r="D315" s="598"/>
      <c r="E315" s="593"/>
      <c r="F315" s="509"/>
      <c r="G315" s="564" t="s">
        <v>1148</v>
      </c>
      <c r="H315" s="508"/>
      <c r="I315" s="508"/>
      <c r="J315" s="554" t="s">
        <v>173</v>
      </c>
      <c r="K315" s="554" t="s">
        <v>173</v>
      </c>
      <c r="L315" s="513"/>
      <c r="M315" s="357" t="s">
        <v>86</v>
      </c>
      <c r="N315" s="357" t="s">
        <v>86</v>
      </c>
      <c r="O315" s="357" t="s">
        <v>86</v>
      </c>
      <c r="P315" s="357" t="s">
        <v>86</v>
      </c>
      <c r="Q315" s="483" t="s">
        <v>112</v>
      </c>
      <c r="R315" s="137"/>
      <c r="S315" s="137"/>
    </row>
    <row r="316">
      <c r="B316" s="127">
        <f t="shared" si="1"/>
        <v>313</v>
      </c>
      <c r="C316" s="550" t="s">
        <v>1142</v>
      </c>
      <c r="D316" s="601"/>
      <c r="E316" s="594"/>
      <c r="F316" s="505" t="s">
        <v>997</v>
      </c>
      <c r="G316" s="564" t="s">
        <v>1149</v>
      </c>
      <c r="H316" s="508"/>
      <c r="I316" s="508"/>
      <c r="J316" s="554" t="s">
        <v>173</v>
      </c>
      <c r="K316" s="554" t="s">
        <v>173</v>
      </c>
      <c r="L316" s="513"/>
      <c r="M316" s="357" t="s">
        <v>86</v>
      </c>
      <c r="N316" s="357" t="s">
        <v>86</v>
      </c>
      <c r="O316" s="357" t="s">
        <v>86</v>
      </c>
      <c r="P316" s="357" t="s">
        <v>86</v>
      </c>
      <c r="Q316" s="483" t="s">
        <v>112</v>
      </c>
      <c r="R316" s="137"/>
      <c r="S316" s="137"/>
    </row>
    <row r="317">
      <c r="B317" s="127">
        <f t="shared" si="1"/>
        <v>314</v>
      </c>
      <c r="C317" s="550" t="s">
        <v>1142</v>
      </c>
      <c r="D317" s="602" t="s">
        <v>999</v>
      </c>
      <c r="E317" s="500" t="s">
        <v>1000</v>
      </c>
      <c r="F317" s="603">
        <v>0.0</v>
      </c>
      <c r="G317" s="564"/>
      <c r="H317" s="508"/>
      <c r="I317" s="508"/>
      <c r="J317" s="506" t="s">
        <v>1001</v>
      </c>
      <c r="K317" s="506" t="s">
        <v>1002</v>
      </c>
      <c r="L317" s="513"/>
      <c r="M317" s="357" t="s">
        <v>86</v>
      </c>
      <c r="N317" s="357" t="s">
        <v>86</v>
      </c>
      <c r="O317" s="357" t="s">
        <v>86</v>
      </c>
      <c r="P317" s="357" t="s">
        <v>86</v>
      </c>
      <c r="Q317" s="483" t="s">
        <v>112</v>
      </c>
      <c r="R317" s="137"/>
      <c r="S317" s="137"/>
    </row>
    <row r="318">
      <c r="B318" s="127">
        <f t="shared" si="1"/>
        <v>315</v>
      </c>
      <c r="C318" s="550" t="s">
        <v>1142</v>
      </c>
      <c r="D318" s="604"/>
      <c r="E318" s="495"/>
      <c r="F318" s="603">
        <v>0.08</v>
      </c>
      <c r="G318" s="564"/>
      <c r="H318" s="508"/>
      <c r="I318" s="508"/>
      <c r="J318" s="506" t="s">
        <v>173</v>
      </c>
      <c r="K318" s="506" t="s">
        <v>173</v>
      </c>
      <c r="L318" s="513"/>
      <c r="M318" s="357" t="s">
        <v>86</v>
      </c>
      <c r="N318" s="357" t="s">
        <v>86</v>
      </c>
      <c r="O318" s="357" t="s">
        <v>86</v>
      </c>
      <c r="P318" s="357" t="s">
        <v>86</v>
      </c>
      <c r="Q318" s="483" t="s">
        <v>112</v>
      </c>
      <c r="R318" s="137"/>
      <c r="S318" s="137"/>
    </row>
    <row r="319">
      <c r="B319" s="127">
        <f t="shared" si="1"/>
        <v>316</v>
      </c>
      <c r="C319" s="550" t="s">
        <v>1142</v>
      </c>
      <c r="D319" s="604"/>
      <c r="E319" s="495"/>
      <c r="F319" s="501" t="s">
        <v>995</v>
      </c>
      <c r="G319" s="564"/>
      <c r="H319" s="508"/>
      <c r="I319" s="508"/>
      <c r="J319" s="506" t="s">
        <v>173</v>
      </c>
      <c r="K319" s="506" t="s">
        <v>173</v>
      </c>
      <c r="L319" s="513"/>
      <c r="M319" s="357" t="s">
        <v>86</v>
      </c>
      <c r="N319" s="357" t="s">
        <v>86</v>
      </c>
      <c r="O319" s="357" t="s">
        <v>86</v>
      </c>
      <c r="P319" s="357" t="s">
        <v>86</v>
      </c>
      <c r="Q319" s="483" t="s">
        <v>112</v>
      </c>
      <c r="R319" s="137"/>
      <c r="S319" s="137"/>
    </row>
    <row r="320">
      <c r="B320" s="127">
        <f t="shared" si="1"/>
        <v>317</v>
      </c>
      <c r="C320" s="550" t="s">
        <v>1142</v>
      </c>
      <c r="D320" s="604"/>
      <c r="E320" s="495"/>
      <c r="F320" s="501" t="s">
        <v>997</v>
      </c>
      <c r="G320" s="564"/>
      <c r="H320" s="508"/>
      <c r="I320" s="508"/>
      <c r="J320" s="506" t="s">
        <v>173</v>
      </c>
      <c r="K320" s="506" t="s">
        <v>173</v>
      </c>
      <c r="L320" s="513"/>
      <c r="M320" s="357" t="s">
        <v>86</v>
      </c>
      <c r="N320" s="357" t="s">
        <v>86</v>
      </c>
      <c r="O320" s="357" t="s">
        <v>86</v>
      </c>
      <c r="P320" s="357" t="s">
        <v>86</v>
      </c>
      <c r="Q320" s="483" t="s">
        <v>112</v>
      </c>
      <c r="R320" s="137"/>
      <c r="S320" s="137"/>
    </row>
    <row r="321">
      <c r="B321" s="127">
        <f t="shared" si="1"/>
        <v>318</v>
      </c>
      <c r="C321" s="550" t="s">
        <v>1142</v>
      </c>
      <c r="D321" s="605"/>
      <c r="E321" s="495" t="s">
        <v>1003</v>
      </c>
      <c r="F321" s="501"/>
      <c r="G321" s="564"/>
      <c r="H321" s="508"/>
      <c r="I321" s="508"/>
      <c r="J321" s="506" t="s">
        <v>1004</v>
      </c>
      <c r="K321" s="506" t="s">
        <v>1005</v>
      </c>
      <c r="L321" s="513"/>
      <c r="M321" s="357" t="s">
        <v>86</v>
      </c>
      <c r="N321" s="357" t="s">
        <v>86</v>
      </c>
      <c r="O321" s="357" t="s">
        <v>86</v>
      </c>
      <c r="P321" s="357" t="s">
        <v>86</v>
      </c>
      <c r="Q321" s="483" t="s">
        <v>112</v>
      </c>
      <c r="R321" s="137"/>
      <c r="S321" s="137"/>
    </row>
    <row r="322">
      <c r="B322" s="127">
        <f t="shared" si="1"/>
        <v>319</v>
      </c>
      <c r="C322" s="550" t="s">
        <v>1142</v>
      </c>
      <c r="D322" s="566" t="s">
        <v>1006</v>
      </c>
      <c r="E322" s="595" t="s">
        <v>1007</v>
      </c>
      <c r="F322" s="503"/>
      <c r="G322" s="508"/>
      <c r="H322" s="508"/>
      <c r="I322" s="508"/>
      <c r="J322" s="558" t="s">
        <v>1008</v>
      </c>
      <c r="K322" s="554" t="s">
        <v>908</v>
      </c>
      <c r="L322" s="513"/>
      <c r="M322" s="357" t="s">
        <v>86</v>
      </c>
      <c r="N322" s="357" t="s">
        <v>86</v>
      </c>
      <c r="O322" s="357" t="s">
        <v>86</v>
      </c>
      <c r="P322" s="357" t="s">
        <v>86</v>
      </c>
      <c r="Q322" s="483" t="s">
        <v>112</v>
      </c>
      <c r="R322" s="137"/>
      <c r="S322" s="137"/>
    </row>
    <row r="323">
      <c r="B323" s="127">
        <f t="shared" si="1"/>
        <v>320</v>
      </c>
      <c r="C323" s="550" t="s">
        <v>1142</v>
      </c>
      <c r="D323" s="497"/>
      <c r="E323" s="592" t="s">
        <v>1009</v>
      </c>
      <c r="F323" s="488" t="s">
        <v>1010</v>
      </c>
      <c r="G323" s="508"/>
      <c r="H323" s="508"/>
      <c r="I323" s="508"/>
      <c r="J323" s="558" t="s">
        <v>1008</v>
      </c>
      <c r="K323" s="558" t="s">
        <v>320</v>
      </c>
      <c r="L323" s="513"/>
      <c r="M323" s="357" t="s">
        <v>86</v>
      </c>
      <c r="N323" s="357" t="s">
        <v>86</v>
      </c>
      <c r="O323" s="357" t="s">
        <v>86</v>
      </c>
      <c r="P323" s="357" t="s">
        <v>86</v>
      </c>
      <c r="Q323" s="483" t="s">
        <v>112</v>
      </c>
      <c r="R323" s="137"/>
      <c r="S323" s="137"/>
    </row>
    <row r="324">
      <c r="B324" s="127">
        <f t="shared" si="1"/>
        <v>321</v>
      </c>
      <c r="C324" s="550" t="s">
        <v>1142</v>
      </c>
      <c r="D324" s="498"/>
      <c r="E324" s="594"/>
      <c r="F324" s="488" t="s">
        <v>1011</v>
      </c>
      <c r="G324" s="508"/>
      <c r="H324" s="508"/>
      <c r="I324" s="508"/>
      <c r="J324" s="554" t="s">
        <v>173</v>
      </c>
      <c r="K324" s="554" t="s">
        <v>173</v>
      </c>
      <c r="L324" s="513"/>
      <c r="M324" s="357" t="s">
        <v>86</v>
      </c>
      <c r="N324" s="357" t="s">
        <v>86</v>
      </c>
      <c r="O324" s="357" t="s">
        <v>86</v>
      </c>
      <c r="P324" s="357" t="s">
        <v>86</v>
      </c>
      <c r="Q324" s="483" t="s">
        <v>112</v>
      </c>
      <c r="R324" s="137"/>
      <c r="S324" s="137"/>
    </row>
    <row r="325">
      <c r="B325" s="127">
        <f t="shared" si="1"/>
        <v>322</v>
      </c>
      <c r="C325" s="550" t="s">
        <v>1142</v>
      </c>
      <c r="D325" s="566" t="s">
        <v>1012</v>
      </c>
      <c r="E325" s="606" t="s">
        <v>1013</v>
      </c>
      <c r="F325" s="508"/>
      <c r="G325" s="508"/>
      <c r="H325" s="508"/>
      <c r="I325" s="508"/>
      <c r="J325" s="554" t="s">
        <v>173</v>
      </c>
      <c r="K325" s="554" t="s">
        <v>173</v>
      </c>
      <c r="L325" s="513"/>
      <c r="M325" s="357" t="s">
        <v>86</v>
      </c>
      <c r="N325" s="357" t="s">
        <v>86</v>
      </c>
      <c r="O325" s="357" t="s">
        <v>86</v>
      </c>
      <c r="P325" s="357" t="s">
        <v>86</v>
      </c>
      <c r="Q325" s="483" t="s">
        <v>112</v>
      </c>
      <c r="R325" s="137"/>
      <c r="S325" s="137"/>
    </row>
    <row r="326">
      <c r="B326" s="127">
        <f t="shared" si="1"/>
        <v>323</v>
      </c>
      <c r="C326" s="550" t="s">
        <v>1142</v>
      </c>
      <c r="D326" s="497"/>
      <c r="E326" s="558" t="s">
        <v>1014</v>
      </c>
      <c r="F326" s="508"/>
      <c r="G326" s="508"/>
      <c r="H326" s="508"/>
      <c r="I326" s="508"/>
      <c r="J326" s="554" t="s">
        <v>173</v>
      </c>
      <c r="K326" s="554" t="s">
        <v>173</v>
      </c>
      <c r="L326" s="513"/>
      <c r="M326" s="357" t="s">
        <v>86</v>
      </c>
      <c r="N326" s="357" t="s">
        <v>86</v>
      </c>
      <c r="O326" s="357" t="s">
        <v>86</v>
      </c>
      <c r="P326" s="357" t="s">
        <v>86</v>
      </c>
      <c r="Q326" s="483" t="s">
        <v>112</v>
      </c>
      <c r="R326" s="137"/>
      <c r="S326" s="137"/>
    </row>
    <row r="327">
      <c r="B327" s="127">
        <f t="shared" si="1"/>
        <v>324</v>
      </c>
      <c r="C327" s="550" t="s">
        <v>1142</v>
      </c>
      <c r="D327" s="497"/>
      <c r="E327" s="558" t="s">
        <v>1015</v>
      </c>
      <c r="F327" s="508"/>
      <c r="G327" s="508"/>
      <c r="H327" s="508"/>
      <c r="I327" s="508"/>
      <c r="J327" s="554" t="s">
        <v>173</v>
      </c>
      <c r="K327" s="554" t="s">
        <v>173</v>
      </c>
      <c r="L327" s="513"/>
      <c r="M327" s="357" t="s">
        <v>86</v>
      </c>
      <c r="N327" s="357" t="s">
        <v>86</v>
      </c>
      <c r="O327" s="357" t="s">
        <v>86</v>
      </c>
      <c r="P327" s="357" t="s">
        <v>86</v>
      </c>
      <c r="Q327" s="483" t="s">
        <v>112</v>
      </c>
      <c r="R327" s="137"/>
      <c r="S327" s="137"/>
    </row>
    <row r="328">
      <c r="B328" s="127">
        <f t="shared" si="1"/>
        <v>325</v>
      </c>
      <c r="C328" s="550" t="s">
        <v>1142</v>
      </c>
      <c r="D328" s="497"/>
      <c r="E328" s="607" t="s">
        <v>1016</v>
      </c>
      <c r="F328" s="508"/>
      <c r="G328" s="508"/>
      <c r="H328" s="508"/>
      <c r="I328" s="508"/>
      <c r="J328" s="554" t="s">
        <v>173</v>
      </c>
      <c r="K328" s="554" t="s">
        <v>173</v>
      </c>
      <c r="L328" s="513"/>
      <c r="M328" s="357" t="s">
        <v>86</v>
      </c>
      <c r="N328" s="357" t="s">
        <v>86</v>
      </c>
      <c r="O328" s="357" t="s">
        <v>86</v>
      </c>
      <c r="P328" s="357" t="s">
        <v>86</v>
      </c>
      <c r="Q328" s="483" t="s">
        <v>112</v>
      </c>
      <c r="R328" s="137"/>
      <c r="S328" s="137"/>
    </row>
    <row r="329">
      <c r="B329" s="127">
        <f t="shared" si="1"/>
        <v>326</v>
      </c>
      <c r="C329" s="550" t="s">
        <v>1142</v>
      </c>
      <c r="D329" s="497"/>
      <c r="E329" s="607" t="s">
        <v>1017</v>
      </c>
      <c r="F329" s="508"/>
      <c r="G329" s="508"/>
      <c r="H329" s="508"/>
      <c r="I329" s="508"/>
      <c r="J329" s="554" t="s">
        <v>173</v>
      </c>
      <c r="K329" s="554" t="s">
        <v>173</v>
      </c>
      <c r="L329" s="513"/>
      <c r="M329" s="357" t="s">
        <v>86</v>
      </c>
      <c r="N329" s="357" t="s">
        <v>86</v>
      </c>
      <c r="O329" s="357" t="s">
        <v>86</v>
      </c>
      <c r="P329" s="357" t="s">
        <v>86</v>
      </c>
      <c r="Q329" s="483" t="s">
        <v>112</v>
      </c>
      <c r="R329" s="137"/>
      <c r="S329" s="137"/>
    </row>
    <row r="330">
      <c r="B330" s="127">
        <f t="shared" si="1"/>
        <v>327</v>
      </c>
      <c r="C330" s="550" t="s">
        <v>1142</v>
      </c>
      <c r="D330" s="498"/>
      <c r="E330" s="607" t="s">
        <v>1018</v>
      </c>
      <c r="F330" s="508"/>
      <c r="G330" s="508"/>
      <c r="H330" s="508"/>
      <c r="I330" s="508"/>
      <c r="J330" s="554" t="s">
        <v>173</v>
      </c>
      <c r="K330" s="554" t="s">
        <v>173</v>
      </c>
      <c r="L330" s="513"/>
      <c r="M330" s="357" t="s">
        <v>86</v>
      </c>
      <c r="N330" s="357" t="s">
        <v>86</v>
      </c>
      <c r="O330" s="357" t="s">
        <v>86</v>
      </c>
      <c r="P330" s="357" t="s">
        <v>86</v>
      </c>
      <c r="Q330" s="483" t="s">
        <v>112</v>
      </c>
      <c r="R330" s="137"/>
      <c r="S330" s="137"/>
    </row>
    <row r="331">
      <c r="B331" s="127">
        <f t="shared" si="1"/>
        <v>328</v>
      </c>
      <c r="C331" s="550" t="s">
        <v>1142</v>
      </c>
      <c r="D331" s="585" t="s">
        <v>405</v>
      </c>
      <c r="E331" s="608" t="s">
        <v>1019</v>
      </c>
      <c r="F331" s="578"/>
      <c r="G331" s="503"/>
      <c r="H331" s="508"/>
      <c r="I331" s="508"/>
      <c r="J331" s="554" t="s">
        <v>173</v>
      </c>
      <c r="K331" s="554" t="s">
        <v>173</v>
      </c>
      <c r="L331" s="513"/>
      <c r="M331" s="357" t="s">
        <v>86</v>
      </c>
      <c r="N331" s="357" t="s">
        <v>86</v>
      </c>
      <c r="O331" s="357" t="s">
        <v>86</v>
      </c>
      <c r="P331" s="357" t="s">
        <v>86</v>
      </c>
      <c r="Q331" s="483" t="s">
        <v>112</v>
      </c>
      <c r="R331" s="137"/>
      <c r="S331" s="137"/>
    </row>
    <row r="332">
      <c r="B332" s="127">
        <f t="shared" si="1"/>
        <v>329</v>
      </c>
      <c r="C332" s="550" t="s">
        <v>1142</v>
      </c>
      <c r="D332" s="596"/>
      <c r="E332" s="597" t="s">
        <v>1020</v>
      </c>
      <c r="F332" s="507" t="s">
        <v>1021</v>
      </c>
      <c r="G332" s="488" t="s">
        <v>1022</v>
      </c>
      <c r="H332" s="508"/>
      <c r="I332" s="508"/>
      <c r="J332" s="554" t="s">
        <v>173</v>
      </c>
      <c r="K332" s="554" t="s">
        <v>173</v>
      </c>
      <c r="L332" s="513"/>
      <c r="M332" s="357" t="s">
        <v>86</v>
      </c>
      <c r="N332" s="357" t="s">
        <v>86</v>
      </c>
      <c r="O332" s="357" t="s">
        <v>86</v>
      </c>
      <c r="P332" s="357" t="s">
        <v>86</v>
      </c>
      <c r="Q332" s="483" t="s">
        <v>112</v>
      </c>
      <c r="R332" s="137"/>
      <c r="S332" s="137"/>
    </row>
    <row r="333">
      <c r="B333" s="127">
        <f t="shared" si="1"/>
        <v>330</v>
      </c>
      <c r="C333" s="550" t="s">
        <v>1142</v>
      </c>
      <c r="D333" s="596"/>
      <c r="E333" s="593"/>
      <c r="F333" s="496"/>
      <c r="G333" s="488" t="s">
        <v>1023</v>
      </c>
      <c r="H333" s="508"/>
      <c r="I333" s="508"/>
      <c r="J333" s="554" t="s">
        <v>173</v>
      </c>
      <c r="K333" s="554" t="s">
        <v>173</v>
      </c>
      <c r="L333" s="513"/>
      <c r="M333" s="357" t="s">
        <v>86</v>
      </c>
      <c r="N333" s="357" t="s">
        <v>86</v>
      </c>
      <c r="O333" s="357" t="s">
        <v>86</v>
      </c>
      <c r="P333" s="357" t="s">
        <v>86</v>
      </c>
      <c r="Q333" s="483" t="s">
        <v>112</v>
      </c>
      <c r="R333" s="137"/>
      <c r="S333" s="137"/>
    </row>
    <row r="334">
      <c r="B334" s="127">
        <f t="shared" si="1"/>
        <v>331</v>
      </c>
      <c r="C334" s="550" t="s">
        <v>1142</v>
      </c>
      <c r="D334" s="596"/>
      <c r="E334" s="609"/>
      <c r="F334" s="571" t="s">
        <v>1024</v>
      </c>
      <c r="G334" s="507" t="s">
        <v>1022</v>
      </c>
      <c r="H334" s="508"/>
      <c r="I334" s="508"/>
      <c r="J334" s="554" t="s">
        <v>173</v>
      </c>
      <c r="K334" s="554" t="s">
        <v>173</v>
      </c>
      <c r="L334" s="513"/>
      <c r="M334" s="357" t="s">
        <v>86</v>
      </c>
      <c r="N334" s="357" t="s">
        <v>86</v>
      </c>
      <c r="O334" s="357" t="s">
        <v>86</v>
      </c>
      <c r="P334" s="357" t="s">
        <v>86</v>
      </c>
      <c r="Q334" s="483" t="s">
        <v>112</v>
      </c>
      <c r="R334" s="137"/>
      <c r="S334" s="137"/>
    </row>
    <row r="335">
      <c r="B335" s="127">
        <f t="shared" si="1"/>
        <v>332</v>
      </c>
      <c r="C335" s="550" t="s">
        <v>1142</v>
      </c>
      <c r="D335" s="596"/>
      <c r="E335" s="609"/>
      <c r="F335" s="569"/>
      <c r="G335" s="571" t="s">
        <v>1023</v>
      </c>
      <c r="H335" s="508"/>
      <c r="I335" s="508"/>
      <c r="J335" s="554" t="s">
        <v>173</v>
      </c>
      <c r="K335" s="554" t="s">
        <v>173</v>
      </c>
      <c r="L335" s="513"/>
      <c r="M335" s="357" t="s">
        <v>86</v>
      </c>
      <c r="N335" s="357" t="s">
        <v>86</v>
      </c>
      <c r="O335" s="357" t="s">
        <v>86</v>
      </c>
      <c r="P335" s="357" t="s">
        <v>86</v>
      </c>
      <c r="Q335" s="483" t="s">
        <v>112</v>
      </c>
      <c r="R335" s="137"/>
      <c r="S335" s="137"/>
    </row>
    <row r="336">
      <c r="B336" s="127">
        <f t="shared" si="1"/>
        <v>333</v>
      </c>
      <c r="C336" s="550" t="s">
        <v>1142</v>
      </c>
      <c r="D336" s="610"/>
      <c r="E336" s="609"/>
      <c r="F336" s="611"/>
      <c r="G336" s="498"/>
      <c r="H336" s="508"/>
      <c r="I336" s="508"/>
      <c r="J336" s="554" t="s">
        <v>173</v>
      </c>
      <c r="K336" s="554" t="s">
        <v>173</v>
      </c>
      <c r="L336" s="513"/>
      <c r="M336" s="357" t="s">
        <v>86</v>
      </c>
      <c r="N336" s="357" t="s">
        <v>86</v>
      </c>
      <c r="O336" s="357" t="s">
        <v>86</v>
      </c>
      <c r="P336" s="357" t="s">
        <v>86</v>
      </c>
      <c r="Q336" s="483" t="s">
        <v>112</v>
      </c>
      <c r="R336" s="137"/>
      <c r="S336" s="137"/>
    </row>
    <row r="337">
      <c r="B337" s="127">
        <f t="shared" si="1"/>
        <v>334</v>
      </c>
      <c r="C337" s="550" t="s">
        <v>1142</v>
      </c>
      <c r="D337" s="566" t="s">
        <v>1025</v>
      </c>
      <c r="E337" s="612" t="s">
        <v>415</v>
      </c>
      <c r="F337" s="508"/>
      <c r="G337" s="508"/>
      <c r="H337" s="508"/>
      <c r="I337" s="508"/>
      <c r="J337" s="558" t="s">
        <v>1008</v>
      </c>
      <c r="K337" s="558" t="s">
        <v>320</v>
      </c>
      <c r="L337" s="513"/>
      <c r="M337" s="357" t="s">
        <v>86</v>
      </c>
      <c r="N337" s="357" t="s">
        <v>86</v>
      </c>
      <c r="O337" s="357" t="s">
        <v>86</v>
      </c>
      <c r="P337" s="357" t="s">
        <v>86</v>
      </c>
      <c r="Q337" s="483" t="s">
        <v>112</v>
      </c>
      <c r="R337" s="137"/>
      <c r="S337" s="137"/>
    </row>
    <row r="338">
      <c r="B338" s="127">
        <f t="shared" si="1"/>
        <v>335</v>
      </c>
      <c r="C338" s="550" t="s">
        <v>1142</v>
      </c>
      <c r="D338" s="498"/>
      <c r="E338" s="612" t="s">
        <v>412</v>
      </c>
      <c r="F338" s="508"/>
      <c r="G338" s="508"/>
      <c r="H338" s="508"/>
      <c r="I338" s="508"/>
      <c r="J338" s="554" t="s">
        <v>173</v>
      </c>
      <c r="K338" s="554" t="s">
        <v>173</v>
      </c>
      <c r="L338" s="513"/>
      <c r="M338" s="357" t="s">
        <v>86</v>
      </c>
      <c r="N338" s="357" t="s">
        <v>86</v>
      </c>
      <c r="O338" s="357" t="s">
        <v>86</v>
      </c>
      <c r="P338" s="357" t="s">
        <v>86</v>
      </c>
      <c r="Q338" s="483" t="s">
        <v>112</v>
      </c>
      <c r="R338" s="137"/>
      <c r="S338" s="137"/>
    </row>
    <row r="339">
      <c r="B339" s="127">
        <f t="shared" si="1"/>
        <v>336</v>
      </c>
      <c r="C339" s="550" t="s">
        <v>1142</v>
      </c>
      <c r="D339" s="566" t="s">
        <v>1026</v>
      </c>
      <c r="E339" s="612" t="s">
        <v>415</v>
      </c>
      <c r="F339" s="508"/>
      <c r="G339" s="508"/>
      <c r="H339" s="508"/>
      <c r="I339" s="508"/>
      <c r="J339" s="554" t="s">
        <v>173</v>
      </c>
      <c r="K339" s="554" t="s">
        <v>173</v>
      </c>
      <c r="L339" s="513"/>
      <c r="M339" s="357" t="s">
        <v>86</v>
      </c>
      <c r="N339" s="357" t="s">
        <v>86</v>
      </c>
      <c r="O339" s="357" t="s">
        <v>86</v>
      </c>
      <c r="P339" s="357" t="s">
        <v>86</v>
      </c>
      <c r="Q339" s="483" t="s">
        <v>112</v>
      </c>
      <c r="R339" s="137"/>
      <c r="S339" s="137"/>
    </row>
    <row r="340">
      <c r="B340" s="127">
        <f t="shared" si="1"/>
        <v>337</v>
      </c>
      <c r="C340" s="550" t="s">
        <v>1142</v>
      </c>
      <c r="D340" s="498"/>
      <c r="E340" s="612" t="s">
        <v>412</v>
      </c>
      <c r="F340" s="508"/>
      <c r="G340" s="508"/>
      <c r="H340" s="508"/>
      <c r="I340" s="508"/>
      <c r="J340" s="554" t="s">
        <v>173</v>
      </c>
      <c r="K340" s="554" t="s">
        <v>173</v>
      </c>
      <c r="L340" s="513"/>
      <c r="M340" s="357" t="s">
        <v>86</v>
      </c>
      <c r="N340" s="357" t="s">
        <v>86</v>
      </c>
      <c r="O340" s="357" t="s">
        <v>86</v>
      </c>
      <c r="P340" s="357" t="s">
        <v>86</v>
      </c>
      <c r="Q340" s="483" t="s">
        <v>112</v>
      </c>
      <c r="R340" s="137"/>
      <c r="S340" s="137"/>
    </row>
    <row r="341">
      <c r="B341" s="127">
        <f t="shared" si="1"/>
        <v>338</v>
      </c>
      <c r="C341" s="550" t="s">
        <v>1142</v>
      </c>
      <c r="D341" s="498"/>
      <c r="E341" s="612"/>
      <c r="F341" s="564" t="s">
        <v>1027</v>
      </c>
      <c r="G341" s="508"/>
      <c r="H341" s="508"/>
      <c r="I341" s="508"/>
      <c r="J341" s="565"/>
      <c r="K341" s="565"/>
      <c r="L341" s="513"/>
      <c r="M341" s="357" t="s">
        <v>86</v>
      </c>
      <c r="N341" s="357" t="s">
        <v>86</v>
      </c>
      <c r="O341" s="357" t="s">
        <v>86</v>
      </c>
      <c r="P341" s="357" t="s">
        <v>86</v>
      </c>
      <c r="Q341" s="483" t="s">
        <v>112</v>
      </c>
      <c r="R341" s="137"/>
      <c r="S341" s="137"/>
    </row>
    <row r="342">
      <c r="B342" s="127">
        <f t="shared" si="1"/>
        <v>339</v>
      </c>
      <c r="C342" s="550" t="s">
        <v>1142</v>
      </c>
      <c r="D342" s="566" t="s">
        <v>410</v>
      </c>
      <c r="E342" s="612" t="s">
        <v>1028</v>
      </c>
      <c r="F342" s="503"/>
      <c r="G342" s="503"/>
      <c r="H342" s="503"/>
      <c r="I342" s="503"/>
      <c r="J342" s="558" t="s">
        <v>1008</v>
      </c>
      <c r="K342" s="554" t="s">
        <v>908</v>
      </c>
      <c r="L342" s="513"/>
      <c r="M342" s="357" t="s">
        <v>86</v>
      </c>
      <c r="N342" s="357" t="s">
        <v>86</v>
      </c>
      <c r="O342" s="357" t="s">
        <v>86</v>
      </c>
      <c r="P342" s="357" t="s">
        <v>86</v>
      </c>
      <c r="Q342" s="483" t="s">
        <v>112</v>
      </c>
      <c r="R342" s="137"/>
      <c r="S342" s="137"/>
    </row>
    <row r="343">
      <c r="B343" s="127">
        <f t="shared" si="1"/>
        <v>340</v>
      </c>
      <c r="C343" s="550" t="s">
        <v>1142</v>
      </c>
      <c r="D343" s="497"/>
      <c r="E343" s="597" t="s">
        <v>1029</v>
      </c>
      <c r="F343" s="488" t="s">
        <v>1030</v>
      </c>
      <c r="G343" s="613"/>
      <c r="H343" s="614"/>
      <c r="I343" s="561"/>
      <c r="J343" s="554" t="s">
        <v>173</v>
      </c>
      <c r="K343" s="554" t="s">
        <v>173</v>
      </c>
      <c r="L343" s="513"/>
      <c r="M343" s="357" t="s">
        <v>86</v>
      </c>
      <c r="N343" s="357" t="s">
        <v>86</v>
      </c>
      <c r="O343" s="357" t="s">
        <v>86</v>
      </c>
      <c r="P343" s="357" t="s">
        <v>86</v>
      </c>
      <c r="Q343" s="483" t="s">
        <v>112</v>
      </c>
      <c r="R343" s="137"/>
      <c r="S343" s="137"/>
    </row>
    <row r="344">
      <c r="B344" s="127">
        <f t="shared" si="1"/>
        <v>341</v>
      </c>
      <c r="C344" s="550" t="s">
        <v>1142</v>
      </c>
      <c r="D344" s="497"/>
      <c r="E344" s="593"/>
      <c r="F344" s="571" t="s">
        <v>1031</v>
      </c>
      <c r="G344" s="488" t="s">
        <v>1032</v>
      </c>
      <c r="H344" s="488" t="s">
        <v>1033</v>
      </c>
      <c r="I344" s="488" t="s">
        <v>1034</v>
      </c>
      <c r="J344" s="558" t="s">
        <v>1008</v>
      </c>
      <c r="K344" s="558" t="s">
        <v>320</v>
      </c>
      <c r="L344" s="513"/>
      <c r="M344" s="357" t="s">
        <v>86</v>
      </c>
      <c r="N344" s="357" t="s">
        <v>86</v>
      </c>
      <c r="O344" s="357" t="s">
        <v>86</v>
      </c>
      <c r="P344" s="357" t="s">
        <v>86</v>
      </c>
      <c r="Q344" s="483" t="s">
        <v>112</v>
      </c>
      <c r="R344" s="137"/>
      <c r="S344" s="137"/>
    </row>
    <row r="345">
      <c r="B345" s="127">
        <f t="shared" si="1"/>
        <v>342</v>
      </c>
      <c r="C345" s="550" t="s">
        <v>1142</v>
      </c>
      <c r="D345" s="497"/>
      <c r="E345" s="593"/>
      <c r="F345" s="497"/>
      <c r="G345" s="488" t="s">
        <v>1035</v>
      </c>
      <c r="H345" s="488" t="s">
        <v>1033</v>
      </c>
      <c r="I345" s="488" t="s">
        <v>173</v>
      </c>
      <c r="J345" s="554" t="s">
        <v>173</v>
      </c>
      <c r="K345" s="554" t="s">
        <v>173</v>
      </c>
      <c r="L345" s="513"/>
      <c r="M345" s="357" t="s">
        <v>86</v>
      </c>
      <c r="N345" s="357" t="s">
        <v>86</v>
      </c>
      <c r="O345" s="357" t="s">
        <v>86</v>
      </c>
      <c r="P345" s="357" t="s">
        <v>86</v>
      </c>
      <c r="Q345" s="483" t="s">
        <v>112</v>
      </c>
      <c r="R345" s="137"/>
      <c r="S345" s="137"/>
    </row>
    <row r="346">
      <c r="B346" s="127">
        <f t="shared" si="1"/>
        <v>343</v>
      </c>
      <c r="C346" s="550" t="s">
        <v>1142</v>
      </c>
      <c r="D346" s="497"/>
      <c r="E346" s="593"/>
      <c r="F346" s="497"/>
      <c r="G346" s="488" t="s">
        <v>1032</v>
      </c>
      <c r="H346" s="488" t="s">
        <v>1036</v>
      </c>
      <c r="I346" s="488" t="s">
        <v>173</v>
      </c>
      <c r="J346" s="554" t="s">
        <v>173</v>
      </c>
      <c r="K346" s="554" t="s">
        <v>173</v>
      </c>
      <c r="L346" s="513"/>
      <c r="M346" s="357" t="s">
        <v>86</v>
      </c>
      <c r="N346" s="357" t="s">
        <v>86</v>
      </c>
      <c r="O346" s="357" t="s">
        <v>86</v>
      </c>
      <c r="P346" s="357" t="s">
        <v>86</v>
      </c>
      <c r="Q346" s="483" t="s">
        <v>112</v>
      </c>
      <c r="R346" s="137"/>
      <c r="S346" s="137"/>
    </row>
    <row r="347">
      <c r="B347" s="127">
        <f t="shared" si="1"/>
        <v>344</v>
      </c>
      <c r="C347" s="550" t="s">
        <v>1142</v>
      </c>
      <c r="D347" s="497"/>
      <c r="E347" s="593"/>
      <c r="F347" s="498"/>
      <c r="G347" s="488" t="s">
        <v>1035</v>
      </c>
      <c r="H347" s="488" t="s">
        <v>1036</v>
      </c>
      <c r="I347" s="488" t="s">
        <v>173</v>
      </c>
      <c r="J347" s="554" t="s">
        <v>173</v>
      </c>
      <c r="K347" s="554" t="s">
        <v>173</v>
      </c>
      <c r="L347" s="513"/>
      <c r="M347" s="357" t="s">
        <v>86</v>
      </c>
      <c r="N347" s="357" t="s">
        <v>86</v>
      </c>
      <c r="O347" s="357" t="s">
        <v>86</v>
      </c>
      <c r="P347" s="357" t="s">
        <v>86</v>
      </c>
      <c r="Q347" s="483" t="s">
        <v>112</v>
      </c>
      <c r="R347" s="137"/>
      <c r="S347" s="137"/>
    </row>
    <row r="348">
      <c r="B348" s="127">
        <f t="shared" si="1"/>
        <v>345</v>
      </c>
      <c r="C348" s="550" t="s">
        <v>1142</v>
      </c>
      <c r="D348" s="497"/>
      <c r="E348" s="593"/>
      <c r="F348" s="571" t="s">
        <v>1037</v>
      </c>
      <c r="G348" s="488">
        <v>1.0</v>
      </c>
      <c r="H348" s="488" t="s">
        <v>1038</v>
      </c>
      <c r="I348" s="488" t="s">
        <v>173</v>
      </c>
      <c r="J348" s="554" t="s">
        <v>173</v>
      </c>
      <c r="K348" s="554" t="s">
        <v>173</v>
      </c>
      <c r="L348" s="513"/>
      <c r="M348" s="357" t="s">
        <v>86</v>
      </c>
      <c r="N348" s="357" t="s">
        <v>86</v>
      </c>
      <c r="O348" s="357" t="s">
        <v>86</v>
      </c>
      <c r="P348" s="357" t="s">
        <v>86</v>
      </c>
      <c r="Q348" s="483" t="s">
        <v>112</v>
      </c>
      <c r="R348" s="137"/>
      <c r="S348" s="137"/>
    </row>
    <row r="349">
      <c r="B349" s="127">
        <f t="shared" si="1"/>
        <v>346</v>
      </c>
      <c r="C349" s="550" t="s">
        <v>1142</v>
      </c>
      <c r="D349" s="497"/>
      <c r="E349" s="593"/>
      <c r="F349" s="497"/>
      <c r="G349" s="488">
        <v>2.0</v>
      </c>
      <c r="H349" s="503" t="s">
        <v>173</v>
      </c>
      <c r="I349" s="488" t="s">
        <v>173</v>
      </c>
      <c r="J349" s="554" t="s">
        <v>173</v>
      </c>
      <c r="K349" s="554" t="s">
        <v>173</v>
      </c>
      <c r="L349" s="513"/>
      <c r="M349" s="357" t="s">
        <v>86</v>
      </c>
      <c r="N349" s="357" t="s">
        <v>86</v>
      </c>
      <c r="O349" s="357" t="s">
        <v>86</v>
      </c>
      <c r="P349" s="357" t="s">
        <v>86</v>
      </c>
      <c r="Q349" s="483" t="s">
        <v>112</v>
      </c>
      <c r="R349" s="137"/>
      <c r="S349" s="137"/>
    </row>
    <row r="350">
      <c r="B350" s="127">
        <f t="shared" si="1"/>
        <v>347</v>
      </c>
      <c r="C350" s="550" t="s">
        <v>1142</v>
      </c>
      <c r="D350" s="497"/>
      <c r="E350" s="593"/>
      <c r="F350" s="497"/>
      <c r="G350" s="488">
        <v>3.0</v>
      </c>
      <c r="H350" s="503" t="s">
        <v>173</v>
      </c>
      <c r="I350" s="488" t="s">
        <v>173</v>
      </c>
      <c r="J350" s="554" t="s">
        <v>173</v>
      </c>
      <c r="K350" s="554" t="s">
        <v>173</v>
      </c>
      <c r="L350" s="513"/>
      <c r="M350" s="357" t="s">
        <v>86</v>
      </c>
      <c r="N350" s="357" t="s">
        <v>86</v>
      </c>
      <c r="O350" s="357" t="s">
        <v>86</v>
      </c>
      <c r="P350" s="357" t="s">
        <v>86</v>
      </c>
      <c r="Q350" s="483" t="s">
        <v>112</v>
      </c>
      <c r="R350" s="137"/>
      <c r="S350" s="137"/>
    </row>
    <row r="351">
      <c r="B351" s="127">
        <f t="shared" si="1"/>
        <v>348</v>
      </c>
      <c r="C351" s="550" t="s">
        <v>1142</v>
      </c>
      <c r="D351" s="497"/>
      <c r="E351" s="593"/>
      <c r="F351" s="497"/>
      <c r="G351" s="488">
        <v>4.0</v>
      </c>
      <c r="H351" s="503" t="s">
        <v>173</v>
      </c>
      <c r="I351" s="488" t="s">
        <v>173</v>
      </c>
      <c r="J351" s="554" t="s">
        <v>173</v>
      </c>
      <c r="K351" s="554" t="s">
        <v>173</v>
      </c>
      <c r="L351" s="513"/>
      <c r="M351" s="357" t="s">
        <v>86</v>
      </c>
      <c r="N351" s="357" t="s">
        <v>86</v>
      </c>
      <c r="O351" s="357" t="s">
        <v>86</v>
      </c>
      <c r="P351" s="357" t="s">
        <v>86</v>
      </c>
      <c r="Q351" s="483" t="s">
        <v>112</v>
      </c>
      <c r="R351" s="137"/>
      <c r="S351" s="137"/>
    </row>
    <row r="352">
      <c r="B352" s="127">
        <f t="shared" si="1"/>
        <v>349</v>
      </c>
      <c r="C352" s="550" t="s">
        <v>1142</v>
      </c>
      <c r="D352" s="498"/>
      <c r="E352" s="594"/>
      <c r="F352" s="498"/>
      <c r="G352" s="488">
        <v>5.0</v>
      </c>
      <c r="H352" s="503" t="s">
        <v>173</v>
      </c>
      <c r="I352" s="488" t="s">
        <v>173</v>
      </c>
      <c r="J352" s="554" t="s">
        <v>173</v>
      </c>
      <c r="K352" s="554" t="s">
        <v>173</v>
      </c>
      <c r="L352" s="513"/>
      <c r="M352" s="357" t="s">
        <v>86</v>
      </c>
      <c r="N352" s="357" t="s">
        <v>86</v>
      </c>
      <c r="O352" s="357" t="s">
        <v>86</v>
      </c>
      <c r="P352" s="357" t="s">
        <v>86</v>
      </c>
      <c r="Q352" s="483" t="s">
        <v>112</v>
      </c>
      <c r="R352" s="137"/>
      <c r="S352" s="137"/>
    </row>
    <row r="353">
      <c r="B353" s="127">
        <f t="shared" si="1"/>
        <v>350</v>
      </c>
      <c r="C353" s="550" t="s">
        <v>1142</v>
      </c>
      <c r="D353" s="571" t="s">
        <v>863</v>
      </c>
      <c r="E353" s="612" t="s">
        <v>944</v>
      </c>
      <c r="F353" s="503"/>
      <c r="G353" s="503"/>
      <c r="H353" s="503"/>
      <c r="I353" s="503"/>
      <c r="J353" s="554" t="s">
        <v>173</v>
      </c>
      <c r="K353" s="554" t="s">
        <v>173</v>
      </c>
      <c r="L353" s="513"/>
      <c r="M353" s="357" t="s">
        <v>86</v>
      </c>
      <c r="N353" s="357" t="s">
        <v>86</v>
      </c>
      <c r="O353" s="357" t="s">
        <v>86</v>
      </c>
      <c r="P353" s="357" t="s">
        <v>86</v>
      </c>
      <c r="Q353" s="483" t="s">
        <v>112</v>
      </c>
      <c r="R353" s="137"/>
      <c r="S353" s="137"/>
    </row>
    <row r="354">
      <c r="B354" s="127">
        <f t="shared" si="1"/>
        <v>351</v>
      </c>
      <c r="C354" s="550" t="s">
        <v>1142</v>
      </c>
      <c r="D354" s="497"/>
      <c r="E354" s="597" t="s">
        <v>942</v>
      </c>
      <c r="F354" s="503"/>
      <c r="G354" s="503"/>
      <c r="H354" s="503"/>
      <c r="I354" s="503"/>
      <c r="J354" s="554" t="s">
        <v>173</v>
      </c>
      <c r="K354" s="554" t="s">
        <v>173</v>
      </c>
      <c r="L354" s="513"/>
      <c r="M354" s="357" t="s">
        <v>86</v>
      </c>
      <c r="N354" s="357" t="s">
        <v>86</v>
      </c>
      <c r="O354" s="357" t="s">
        <v>86</v>
      </c>
      <c r="P354" s="357" t="s">
        <v>86</v>
      </c>
      <c r="Q354" s="483" t="s">
        <v>112</v>
      </c>
      <c r="R354" s="137"/>
      <c r="S354" s="137"/>
    </row>
    <row r="355">
      <c r="B355" s="127">
        <f t="shared" si="1"/>
        <v>352</v>
      </c>
      <c r="C355" s="550" t="s">
        <v>1142</v>
      </c>
      <c r="D355" s="566" t="s">
        <v>1039</v>
      </c>
      <c r="E355" s="615" t="s">
        <v>652</v>
      </c>
      <c r="F355" s="558" t="s">
        <v>779</v>
      </c>
      <c r="G355" s="508"/>
      <c r="H355" s="508"/>
      <c r="I355" s="508"/>
      <c r="J355" s="506" t="s">
        <v>1040</v>
      </c>
      <c r="K355" s="506" t="s">
        <v>1041</v>
      </c>
      <c r="L355" s="513"/>
      <c r="M355" s="357" t="s">
        <v>86</v>
      </c>
      <c r="N355" s="357" t="s">
        <v>86</v>
      </c>
      <c r="O355" s="357" t="s">
        <v>86</v>
      </c>
      <c r="P355" s="357" t="s">
        <v>86</v>
      </c>
      <c r="Q355" s="483" t="s">
        <v>112</v>
      </c>
      <c r="R355" s="137"/>
      <c r="S355" s="137"/>
    </row>
    <row r="356">
      <c r="B356" s="127">
        <f t="shared" si="1"/>
        <v>353</v>
      </c>
      <c r="C356" s="550" t="s">
        <v>1142</v>
      </c>
      <c r="D356" s="497"/>
      <c r="E356" s="616"/>
      <c r="F356" s="558" t="s">
        <v>1042</v>
      </c>
      <c r="G356" s="508"/>
      <c r="H356" s="508"/>
      <c r="I356" s="508"/>
      <c r="J356" s="554" t="s">
        <v>173</v>
      </c>
      <c r="K356" s="554" t="s">
        <v>173</v>
      </c>
      <c r="L356" s="513"/>
      <c r="M356" s="357" t="s">
        <v>86</v>
      </c>
      <c r="N356" s="357" t="s">
        <v>86</v>
      </c>
      <c r="O356" s="357" t="s">
        <v>86</v>
      </c>
      <c r="P356" s="357" t="s">
        <v>86</v>
      </c>
      <c r="Q356" s="483" t="s">
        <v>112</v>
      </c>
      <c r="R356" s="137"/>
      <c r="S356" s="137"/>
    </row>
    <row r="357">
      <c r="B357" s="127">
        <f t="shared" si="1"/>
        <v>354</v>
      </c>
      <c r="C357" s="550" t="s">
        <v>1142</v>
      </c>
      <c r="D357" s="497"/>
      <c r="E357" s="616"/>
      <c r="F357" s="558" t="s">
        <v>1043</v>
      </c>
      <c r="G357" s="508"/>
      <c r="H357" s="508"/>
      <c r="I357" s="508"/>
      <c r="J357" s="554" t="s">
        <v>173</v>
      </c>
      <c r="K357" s="554" t="s">
        <v>173</v>
      </c>
      <c r="L357" s="513"/>
      <c r="M357" s="357" t="s">
        <v>86</v>
      </c>
      <c r="N357" s="357" t="s">
        <v>86</v>
      </c>
      <c r="O357" s="357" t="s">
        <v>86</v>
      </c>
      <c r="P357" s="357" t="s">
        <v>86</v>
      </c>
      <c r="Q357" s="483" t="s">
        <v>112</v>
      </c>
      <c r="R357" s="137"/>
      <c r="S357" s="137"/>
    </row>
    <row r="358">
      <c r="B358" s="127">
        <f t="shared" si="1"/>
        <v>355</v>
      </c>
      <c r="C358" s="550" t="s">
        <v>1142</v>
      </c>
      <c r="D358" s="497"/>
      <c r="E358" s="616"/>
      <c r="F358" s="558" t="s">
        <v>1044</v>
      </c>
      <c r="G358" s="508"/>
      <c r="H358" s="508"/>
      <c r="I358" s="508"/>
      <c r="J358" s="554" t="s">
        <v>173</v>
      </c>
      <c r="K358" s="554" t="s">
        <v>173</v>
      </c>
      <c r="L358" s="513"/>
      <c r="M358" s="357" t="s">
        <v>86</v>
      </c>
      <c r="N358" s="357" t="s">
        <v>86</v>
      </c>
      <c r="O358" s="357" t="s">
        <v>86</v>
      </c>
      <c r="P358" s="357" t="s">
        <v>86</v>
      </c>
      <c r="Q358" s="483" t="s">
        <v>112</v>
      </c>
      <c r="R358" s="137"/>
      <c r="S358" s="137"/>
    </row>
    <row r="359">
      <c r="B359" s="127">
        <f t="shared" si="1"/>
        <v>356</v>
      </c>
      <c r="C359" s="550" t="s">
        <v>1142</v>
      </c>
      <c r="D359" s="497"/>
      <c r="E359" s="616"/>
      <c r="F359" s="558" t="s">
        <v>1045</v>
      </c>
      <c r="G359" s="508"/>
      <c r="H359" s="508"/>
      <c r="I359" s="508"/>
      <c r="J359" s="554" t="s">
        <v>173</v>
      </c>
      <c r="K359" s="554" t="s">
        <v>173</v>
      </c>
      <c r="L359" s="513"/>
      <c r="M359" s="357" t="s">
        <v>86</v>
      </c>
      <c r="N359" s="357" t="s">
        <v>86</v>
      </c>
      <c r="O359" s="357" t="s">
        <v>86</v>
      </c>
      <c r="P359" s="357" t="s">
        <v>86</v>
      </c>
      <c r="Q359" s="483" t="s">
        <v>112</v>
      </c>
      <c r="R359" s="137"/>
      <c r="S359" s="137"/>
    </row>
    <row r="360">
      <c r="B360" s="127">
        <f t="shared" si="1"/>
        <v>357</v>
      </c>
      <c r="C360" s="550" t="s">
        <v>1142</v>
      </c>
      <c r="D360" s="497"/>
      <c r="E360" s="616"/>
      <c r="F360" s="558" t="s">
        <v>1046</v>
      </c>
      <c r="G360" s="508"/>
      <c r="H360" s="508"/>
      <c r="I360" s="508"/>
      <c r="J360" s="554" t="s">
        <v>173</v>
      </c>
      <c r="K360" s="554" t="s">
        <v>173</v>
      </c>
      <c r="L360" s="513"/>
      <c r="M360" s="357" t="s">
        <v>86</v>
      </c>
      <c r="N360" s="357" t="s">
        <v>86</v>
      </c>
      <c r="O360" s="357" t="s">
        <v>86</v>
      </c>
      <c r="P360" s="357" t="s">
        <v>86</v>
      </c>
      <c r="Q360" s="483" t="s">
        <v>112</v>
      </c>
      <c r="R360" s="137"/>
      <c r="S360" s="137"/>
    </row>
    <row r="361">
      <c r="B361" s="127">
        <f t="shared" si="1"/>
        <v>358</v>
      </c>
      <c r="C361" s="550" t="s">
        <v>1142</v>
      </c>
      <c r="D361" s="497"/>
      <c r="E361" s="617"/>
      <c r="F361" s="606" t="s">
        <v>1047</v>
      </c>
      <c r="G361" s="508"/>
      <c r="H361" s="508"/>
      <c r="I361" s="508"/>
      <c r="J361" s="554" t="s">
        <v>173</v>
      </c>
      <c r="K361" s="554" t="s">
        <v>173</v>
      </c>
      <c r="L361" s="513"/>
      <c r="M361" s="357" t="s">
        <v>86</v>
      </c>
      <c r="N361" s="357" t="s">
        <v>86</v>
      </c>
      <c r="O361" s="357" t="s">
        <v>86</v>
      </c>
      <c r="P361" s="357" t="s">
        <v>86</v>
      </c>
      <c r="Q361" s="483" t="s">
        <v>112</v>
      </c>
      <c r="R361" s="137"/>
      <c r="S361" s="137"/>
    </row>
    <row r="362">
      <c r="B362" s="127">
        <f t="shared" si="1"/>
        <v>359</v>
      </c>
      <c r="C362" s="550" t="s">
        <v>1142</v>
      </c>
      <c r="D362" s="618"/>
      <c r="E362" s="556" t="s">
        <v>655</v>
      </c>
      <c r="F362" s="558" t="s">
        <v>779</v>
      </c>
      <c r="G362" s="508"/>
      <c r="H362" s="508"/>
      <c r="I362" s="508"/>
      <c r="J362" s="554" t="s">
        <v>173</v>
      </c>
      <c r="K362" s="554" t="s">
        <v>173</v>
      </c>
      <c r="L362" s="513"/>
      <c r="M362" s="357" t="s">
        <v>86</v>
      </c>
      <c r="N362" s="357" t="s">
        <v>86</v>
      </c>
      <c r="O362" s="357" t="s">
        <v>86</v>
      </c>
      <c r="P362" s="357" t="s">
        <v>86</v>
      </c>
      <c r="Q362" s="483" t="s">
        <v>112</v>
      </c>
      <c r="R362" s="137"/>
      <c r="S362" s="137"/>
    </row>
    <row r="363">
      <c r="B363" s="127">
        <f t="shared" si="1"/>
        <v>360</v>
      </c>
      <c r="C363" s="550" t="s">
        <v>1142</v>
      </c>
      <c r="D363" s="618"/>
      <c r="E363" s="619"/>
      <c r="F363" s="558" t="s">
        <v>1042</v>
      </c>
      <c r="G363" s="508"/>
      <c r="H363" s="508"/>
      <c r="I363" s="508"/>
      <c r="J363" s="554" t="s">
        <v>173</v>
      </c>
      <c r="K363" s="554" t="s">
        <v>173</v>
      </c>
      <c r="L363" s="513"/>
      <c r="M363" s="357" t="s">
        <v>86</v>
      </c>
      <c r="N363" s="357" t="s">
        <v>86</v>
      </c>
      <c r="O363" s="357" t="s">
        <v>86</v>
      </c>
      <c r="P363" s="357" t="s">
        <v>86</v>
      </c>
      <c r="Q363" s="483" t="s">
        <v>112</v>
      </c>
      <c r="R363" s="137"/>
      <c r="S363" s="137"/>
    </row>
    <row r="364">
      <c r="B364" s="127">
        <f t="shared" si="1"/>
        <v>361</v>
      </c>
      <c r="C364" s="550" t="s">
        <v>1142</v>
      </c>
      <c r="D364" s="618"/>
      <c r="E364" s="619"/>
      <c r="F364" s="558" t="s">
        <v>1043</v>
      </c>
      <c r="G364" s="508"/>
      <c r="H364" s="508"/>
      <c r="I364" s="508"/>
      <c r="J364" s="554" t="s">
        <v>173</v>
      </c>
      <c r="K364" s="554" t="s">
        <v>173</v>
      </c>
      <c r="L364" s="513"/>
      <c r="M364" s="357" t="s">
        <v>86</v>
      </c>
      <c r="N364" s="357" t="s">
        <v>86</v>
      </c>
      <c r="O364" s="357" t="s">
        <v>86</v>
      </c>
      <c r="P364" s="357" t="s">
        <v>86</v>
      </c>
      <c r="Q364" s="483" t="s">
        <v>112</v>
      </c>
      <c r="R364" s="137"/>
      <c r="S364" s="137"/>
    </row>
    <row r="365">
      <c r="B365" s="127">
        <f t="shared" si="1"/>
        <v>362</v>
      </c>
      <c r="C365" s="550" t="s">
        <v>1142</v>
      </c>
      <c r="D365" s="618"/>
      <c r="E365" s="619"/>
      <c r="F365" s="558" t="s">
        <v>1044</v>
      </c>
      <c r="G365" s="508"/>
      <c r="H365" s="508"/>
      <c r="I365" s="508"/>
      <c r="J365" s="554" t="s">
        <v>173</v>
      </c>
      <c r="K365" s="554" t="s">
        <v>173</v>
      </c>
      <c r="L365" s="513"/>
      <c r="M365" s="357" t="s">
        <v>86</v>
      </c>
      <c r="N365" s="357" t="s">
        <v>86</v>
      </c>
      <c r="O365" s="357" t="s">
        <v>86</v>
      </c>
      <c r="P365" s="357" t="s">
        <v>86</v>
      </c>
      <c r="Q365" s="483" t="s">
        <v>112</v>
      </c>
      <c r="R365" s="137"/>
      <c r="S365" s="137"/>
    </row>
    <row r="366">
      <c r="B366" s="127">
        <f t="shared" si="1"/>
        <v>363</v>
      </c>
      <c r="C366" s="550" t="s">
        <v>1142</v>
      </c>
      <c r="D366" s="618"/>
      <c r="E366" s="619"/>
      <c r="F366" s="558" t="s">
        <v>1045</v>
      </c>
      <c r="G366" s="508"/>
      <c r="H366" s="508"/>
      <c r="I366" s="508"/>
      <c r="J366" s="554" t="s">
        <v>173</v>
      </c>
      <c r="K366" s="554" t="s">
        <v>173</v>
      </c>
      <c r="L366" s="513"/>
      <c r="M366" s="357" t="s">
        <v>86</v>
      </c>
      <c r="N366" s="357" t="s">
        <v>86</v>
      </c>
      <c r="O366" s="357" t="s">
        <v>86</v>
      </c>
      <c r="P366" s="357" t="s">
        <v>86</v>
      </c>
      <c r="Q366" s="483" t="s">
        <v>112</v>
      </c>
      <c r="R366" s="137"/>
      <c r="S366" s="137"/>
    </row>
    <row r="367">
      <c r="B367" s="127">
        <f t="shared" si="1"/>
        <v>364</v>
      </c>
      <c r="C367" s="550" t="s">
        <v>1142</v>
      </c>
      <c r="D367" s="618"/>
      <c r="E367" s="619"/>
      <c r="F367" s="558" t="s">
        <v>1046</v>
      </c>
      <c r="G367" s="508"/>
      <c r="H367" s="508"/>
      <c r="I367" s="508"/>
      <c r="J367" s="554" t="s">
        <v>173</v>
      </c>
      <c r="K367" s="554" t="s">
        <v>173</v>
      </c>
      <c r="L367" s="513"/>
      <c r="M367" s="357" t="s">
        <v>86</v>
      </c>
      <c r="N367" s="357" t="s">
        <v>86</v>
      </c>
      <c r="O367" s="357" t="s">
        <v>86</v>
      </c>
      <c r="P367" s="357" t="s">
        <v>86</v>
      </c>
      <c r="Q367" s="483" t="s">
        <v>112</v>
      </c>
      <c r="R367" s="137"/>
      <c r="S367" s="137"/>
    </row>
    <row r="368">
      <c r="B368" s="127">
        <f t="shared" si="1"/>
        <v>365</v>
      </c>
      <c r="C368" s="550" t="s">
        <v>1142</v>
      </c>
      <c r="D368" s="618"/>
      <c r="E368" s="620"/>
      <c r="F368" s="606" t="s">
        <v>1047</v>
      </c>
      <c r="G368" s="508"/>
      <c r="H368" s="508"/>
      <c r="I368" s="508"/>
      <c r="J368" s="554" t="s">
        <v>173</v>
      </c>
      <c r="K368" s="554" t="s">
        <v>173</v>
      </c>
      <c r="L368" s="513"/>
      <c r="M368" s="357" t="s">
        <v>86</v>
      </c>
      <c r="N368" s="357" t="s">
        <v>86</v>
      </c>
      <c r="O368" s="357" t="s">
        <v>86</v>
      </c>
      <c r="P368" s="357" t="s">
        <v>86</v>
      </c>
      <c r="Q368" s="483" t="s">
        <v>112</v>
      </c>
      <c r="R368" s="137"/>
      <c r="S368" s="137"/>
    </row>
    <row r="369">
      <c r="B369" s="127">
        <f t="shared" si="1"/>
        <v>366</v>
      </c>
      <c r="C369" s="550" t="s">
        <v>1142</v>
      </c>
      <c r="D369" s="618"/>
      <c r="E369" s="619" t="s">
        <v>1048</v>
      </c>
      <c r="F369" s="558" t="s">
        <v>779</v>
      </c>
      <c r="G369" s="508"/>
      <c r="H369" s="508"/>
      <c r="I369" s="508"/>
      <c r="J369" s="554" t="s">
        <v>173</v>
      </c>
      <c r="K369" s="554" t="s">
        <v>173</v>
      </c>
      <c r="L369" s="513"/>
      <c r="M369" s="357" t="s">
        <v>86</v>
      </c>
      <c r="N369" s="357" t="s">
        <v>86</v>
      </c>
      <c r="O369" s="357" t="s">
        <v>86</v>
      </c>
      <c r="P369" s="357" t="s">
        <v>86</v>
      </c>
      <c r="Q369" s="483" t="s">
        <v>112</v>
      </c>
      <c r="R369" s="137"/>
      <c r="S369" s="137"/>
    </row>
    <row r="370">
      <c r="B370" s="127">
        <f t="shared" si="1"/>
        <v>367</v>
      </c>
      <c r="C370" s="550" t="s">
        <v>1142</v>
      </c>
      <c r="D370" s="618"/>
      <c r="E370" s="619"/>
      <c r="F370" s="558" t="s">
        <v>1042</v>
      </c>
      <c r="G370" s="508"/>
      <c r="H370" s="508"/>
      <c r="I370" s="508"/>
      <c r="J370" s="554" t="s">
        <v>173</v>
      </c>
      <c r="K370" s="554" t="s">
        <v>173</v>
      </c>
      <c r="L370" s="513"/>
      <c r="M370" s="357" t="s">
        <v>86</v>
      </c>
      <c r="N370" s="357" t="s">
        <v>86</v>
      </c>
      <c r="O370" s="357" t="s">
        <v>86</v>
      </c>
      <c r="P370" s="357" t="s">
        <v>86</v>
      </c>
      <c r="Q370" s="483" t="s">
        <v>112</v>
      </c>
      <c r="R370" s="137"/>
      <c r="S370" s="137"/>
    </row>
    <row r="371">
      <c r="B371" s="127">
        <f t="shared" si="1"/>
        <v>368</v>
      </c>
      <c r="C371" s="550" t="s">
        <v>1142</v>
      </c>
      <c r="D371" s="618"/>
      <c r="E371" s="619"/>
      <c r="F371" s="558" t="s">
        <v>1043</v>
      </c>
      <c r="G371" s="508"/>
      <c r="H371" s="508"/>
      <c r="I371" s="508"/>
      <c r="J371" s="554" t="s">
        <v>173</v>
      </c>
      <c r="K371" s="554" t="s">
        <v>173</v>
      </c>
      <c r="L371" s="513"/>
      <c r="M371" s="357" t="s">
        <v>86</v>
      </c>
      <c r="N371" s="357" t="s">
        <v>86</v>
      </c>
      <c r="O371" s="357" t="s">
        <v>86</v>
      </c>
      <c r="P371" s="357" t="s">
        <v>86</v>
      </c>
      <c r="Q371" s="483" t="s">
        <v>112</v>
      </c>
      <c r="R371" s="137"/>
      <c r="S371" s="137"/>
    </row>
    <row r="372">
      <c r="B372" s="127">
        <f t="shared" si="1"/>
        <v>369</v>
      </c>
      <c r="C372" s="550" t="s">
        <v>1142</v>
      </c>
      <c r="D372" s="618"/>
      <c r="E372" s="619"/>
      <c r="F372" s="558" t="s">
        <v>1044</v>
      </c>
      <c r="G372" s="508"/>
      <c r="H372" s="508"/>
      <c r="I372" s="508"/>
      <c r="J372" s="554" t="s">
        <v>173</v>
      </c>
      <c r="K372" s="554" t="s">
        <v>173</v>
      </c>
      <c r="L372" s="513"/>
      <c r="M372" s="357" t="s">
        <v>86</v>
      </c>
      <c r="N372" s="357" t="s">
        <v>86</v>
      </c>
      <c r="O372" s="357" t="s">
        <v>86</v>
      </c>
      <c r="P372" s="357" t="s">
        <v>86</v>
      </c>
      <c r="Q372" s="483" t="s">
        <v>112</v>
      </c>
      <c r="R372" s="137"/>
      <c r="S372" s="137"/>
    </row>
    <row r="373">
      <c r="B373" s="127">
        <f t="shared" si="1"/>
        <v>370</v>
      </c>
      <c r="C373" s="550" t="s">
        <v>1142</v>
      </c>
      <c r="D373" s="618"/>
      <c r="E373" s="619"/>
      <c r="F373" s="558" t="s">
        <v>1045</v>
      </c>
      <c r="G373" s="508"/>
      <c r="H373" s="508"/>
      <c r="I373" s="508"/>
      <c r="J373" s="554" t="s">
        <v>173</v>
      </c>
      <c r="K373" s="554" t="s">
        <v>173</v>
      </c>
      <c r="L373" s="513"/>
      <c r="M373" s="357" t="s">
        <v>86</v>
      </c>
      <c r="N373" s="357" t="s">
        <v>86</v>
      </c>
      <c r="O373" s="357" t="s">
        <v>86</v>
      </c>
      <c r="P373" s="357" t="s">
        <v>86</v>
      </c>
      <c r="Q373" s="483" t="s">
        <v>112</v>
      </c>
      <c r="R373" s="137"/>
      <c r="S373" s="137"/>
    </row>
    <row r="374">
      <c r="B374" s="127">
        <f t="shared" si="1"/>
        <v>371</v>
      </c>
      <c r="C374" s="550" t="s">
        <v>1142</v>
      </c>
      <c r="D374" s="618"/>
      <c r="E374" s="619"/>
      <c r="F374" s="558" t="s">
        <v>1046</v>
      </c>
      <c r="G374" s="508"/>
      <c r="H374" s="508"/>
      <c r="I374" s="508"/>
      <c r="J374" s="554" t="s">
        <v>173</v>
      </c>
      <c r="K374" s="554" t="s">
        <v>173</v>
      </c>
      <c r="L374" s="513"/>
      <c r="M374" s="357" t="s">
        <v>86</v>
      </c>
      <c r="N374" s="357" t="s">
        <v>86</v>
      </c>
      <c r="O374" s="357" t="s">
        <v>86</v>
      </c>
      <c r="P374" s="357" t="s">
        <v>86</v>
      </c>
      <c r="Q374" s="483" t="s">
        <v>112</v>
      </c>
      <c r="R374" s="137"/>
      <c r="S374" s="137"/>
    </row>
    <row r="375">
      <c r="B375" s="127">
        <f t="shared" si="1"/>
        <v>372</v>
      </c>
      <c r="C375" s="550" t="s">
        <v>1142</v>
      </c>
      <c r="D375" s="618"/>
      <c r="E375" s="619"/>
      <c r="F375" s="606" t="s">
        <v>1047</v>
      </c>
      <c r="G375" s="508"/>
      <c r="H375" s="508"/>
      <c r="I375" s="508"/>
      <c r="J375" s="554" t="s">
        <v>173</v>
      </c>
      <c r="K375" s="554" t="s">
        <v>173</v>
      </c>
      <c r="L375" s="513"/>
      <c r="M375" s="357" t="s">
        <v>86</v>
      </c>
      <c r="N375" s="357" t="s">
        <v>86</v>
      </c>
      <c r="O375" s="357" t="s">
        <v>86</v>
      </c>
      <c r="P375" s="357" t="s">
        <v>86</v>
      </c>
      <c r="Q375" s="483" t="s">
        <v>112</v>
      </c>
      <c r="R375" s="137"/>
      <c r="S375" s="137"/>
    </row>
    <row r="376">
      <c r="B376" s="127">
        <f t="shared" si="1"/>
        <v>373</v>
      </c>
      <c r="C376" s="550" t="s">
        <v>1142</v>
      </c>
      <c r="D376" s="618"/>
      <c r="E376" s="556" t="s">
        <v>1049</v>
      </c>
      <c r="F376" s="504" t="s">
        <v>1150</v>
      </c>
      <c r="G376" s="508"/>
      <c r="H376" s="508"/>
      <c r="I376" s="508"/>
      <c r="J376" s="506" t="s">
        <v>1050</v>
      </c>
      <c r="K376" s="506" t="s">
        <v>1051</v>
      </c>
      <c r="L376" s="513"/>
      <c r="M376" s="357" t="s">
        <v>86</v>
      </c>
      <c r="N376" s="357" t="s">
        <v>86</v>
      </c>
      <c r="O376" s="357" t="s">
        <v>86</v>
      </c>
      <c r="P376" s="357" t="s">
        <v>86</v>
      </c>
      <c r="Q376" s="483" t="s">
        <v>112</v>
      </c>
      <c r="R376" s="137"/>
      <c r="S376" s="137"/>
    </row>
    <row r="377">
      <c r="B377" s="127">
        <f t="shared" si="1"/>
        <v>374</v>
      </c>
      <c r="C377" s="550" t="s">
        <v>1142</v>
      </c>
      <c r="D377" s="618"/>
      <c r="E377" s="619"/>
      <c r="F377" s="504" t="s">
        <v>1151</v>
      </c>
      <c r="G377" s="564" t="s">
        <v>1053</v>
      </c>
      <c r="H377" s="508"/>
      <c r="I377" s="508"/>
      <c r="J377" s="506" t="s">
        <v>1054</v>
      </c>
      <c r="K377" s="506" t="s">
        <v>1051</v>
      </c>
      <c r="L377" s="513"/>
      <c r="M377" s="357" t="s">
        <v>86</v>
      </c>
      <c r="N377" s="357" t="s">
        <v>86</v>
      </c>
      <c r="O377" s="357" t="s">
        <v>86</v>
      </c>
      <c r="P377" s="357" t="s">
        <v>86</v>
      </c>
      <c r="Q377" s="483" t="s">
        <v>112</v>
      </c>
      <c r="R377" s="137"/>
      <c r="S377" s="137"/>
    </row>
    <row r="378">
      <c r="B378" s="127">
        <f t="shared" si="1"/>
        <v>375</v>
      </c>
      <c r="C378" s="550" t="s">
        <v>1142</v>
      </c>
      <c r="D378" s="618"/>
      <c r="E378" s="619"/>
      <c r="F378" s="504"/>
      <c r="G378" s="564" t="s">
        <v>1055</v>
      </c>
      <c r="H378" s="508"/>
      <c r="I378" s="508"/>
      <c r="J378" s="554" t="s">
        <v>173</v>
      </c>
      <c r="K378" s="554" t="s">
        <v>173</v>
      </c>
      <c r="L378" s="513"/>
      <c r="M378" s="357" t="s">
        <v>86</v>
      </c>
      <c r="N378" s="357" t="s">
        <v>86</v>
      </c>
      <c r="O378" s="357" t="s">
        <v>86</v>
      </c>
      <c r="P378" s="357" t="s">
        <v>86</v>
      </c>
      <c r="Q378" s="483" t="s">
        <v>112</v>
      </c>
      <c r="R378" s="137"/>
      <c r="S378" s="137"/>
    </row>
    <row r="379">
      <c r="B379" s="127">
        <f t="shared" si="1"/>
        <v>376</v>
      </c>
      <c r="C379" s="550" t="s">
        <v>1142</v>
      </c>
      <c r="D379" s="618"/>
      <c r="E379" s="619"/>
      <c r="F379" s="504"/>
      <c r="G379" s="564" t="s">
        <v>1056</v>
      </c>
      <c r="H379" s="508"/>
      <c r="I379" s="508"/>
      <c r="J379" s="554" t="s">
        <v>173</v>
      </c>
      <c r="K379" s="554" t="s">
        <v>173</v>
      </c>
      <c r="L379" s="513"/>
      <c r="M379" s="357" t="s">
        <v>86</v>
      </c>
      <c r="N379" s="357" t="s">
        <v>86</v>
      </c>
      <c r="O379" s="357" t="s">
        <v>86</v>
      </c>
      <c r="P379" s="357" t="s">
        <v>86</v>
      </c>
      <c r="Q379" s="483" t="s">
        <v>112</v>
      </c>
      <c r="R379" s="137"/>
      <c r="S379" s="137"/>
    </row>
    <row r="380">
      <c r="B380" s="127">
        <f t="shared" si="1"/>
        <v>377</v>
      </c>
      <c r="C380" s="550" t="s">
        <v>1142</v>
      </c>
      <c r="D380" s="618"/>
      <c r="E380" s="620"/>
      <c r="F380" s="504"/>
      <c r="G380" s="564" t="s">
        <v>1057</v>
      </c>
      <c r="H380" s="508"/>
      <c r="I380" s="508"/>
      <c r="J380" s="554" t="s">
        <v>173</v>
      </c>
      <c r="K380" s="554" t="s">
        <v>173</v>
      </c>
      <c r="L380" s="513"/>
      <c r="M380" s="357" t="s">
        <v>86</v>
      </c>
      <c r="N380" s="357" t="s">
        <v>86</v>
      </c>
      <c r="O380" s="357" t="s">
        <v>86</v>
      </c>
      <c r="P380" s="357" t="s">
        <v>86</v>
      </c>
      <c r="Q380" s="483" t="s">
        <v>112</v>
      </c>
      <c r="R380" s="137"/>
      <c r="S380" s="137"/>
    </row>
    <row r="381">
      <c r="B381" s="127">
        <f t="shared" si="1"/>
        <v>378</v>
      </c>
      <c r="C381" s="550" t="s">
        <v>1142</v>
      </c>
      <c r="D381" s="618"/>
      <c r="E381" s="489" t="s">
        <v>1058</v>
      </c>
      <c r="F381" s="504"/>
      <c r="G381" s="508"/>
      <c r="H381" s="508"/>
      <c r="I381" s="508"/>
      <c r="J381" s="506" t="s">
        <v>1059</v>
      </c>
      <c r="K381" s="506" t="s">
        <v>1060</v>
      </c>
      <c r="L381" s="513"/>
      <c r="M381" s="357" t="s">
        <v>86</v>
      </c>
      <c r="N381" s="357" t="s">
        <v>86</v>
      </c>
      <c r="O381" s="357" t="s">
        <v>86</v>
      </c>
      <c r="P381" s="357" t="s">
        <v>86</v>
      </c>
      <c r="Q381" s="483" t="s">
        <v>112</v>
      </c>
      <c r="R381" s="137"/>
      <c r="S381" s="137"/>
    </row>
    <row r="382">
      <c r="B382" s="127">
        <f t="shared" si="1"/>
        <v>379</v>
      </c>
      <c r="C382" s="550" t="s">
        <v>1142</v>
      </c>
      <c r="D382" s="618"/>
      <c r="E382" s="489" t="s">
        <v>1061</v>
      </c>
      <c r="F382" s="504"/>
      <c r="G382" s="508"/>
      <c r="H382" s="508"/>
      <c r="I382" s="508"/>
      <c r="J382" s="506" t="s">
        <v>1062</v>
      </c>
      <c r="K382" s="506" t="s">
        <v>1063</v>
      </c>
      <c r="L382" s="513"/>
      <c r="M382" s="357" t="s">
        <v>86</v>
      </c>
      <c r="N382" s="357" t="s">
        <v>86</v>
      </c>
      <c r="O382" s="357" t="s">
        <v>86</v>
      </c>
      <c r="P382" s="357" t="s">
        <v>86</v>
      </c>
      <c r="Q382" s="483" t="s">
        <v>112</v>
      </c>
      <c r="R382" s="137"/>
      <c r="S382" s="137"/>
    </row>
    <row r="383">
      <c r="B383" s="127">
        <f t="shared" si="1"/>
        <v>380</v>
      </c>
      <c r="C383" s="550" t="s">
        <v>1142</v>
      </c>
      <c r="D383" s="618"/>
      <c r="E383" s="619" t="s">
        <v>839</v>
      </c>
      <c r="F383" s="504" t="s">
        <v>1064</v>
      </c>
      <c r="G383" s="508"/>
      <c r="H383" s="508"/>
      <c r="I383" s="508"/>
      <c r="J383" s="506" t="s">
        <v>1065</v>
      </c>
      <c r="K383" s="506" t="s">
        <v>1066</v>
      </c>
      <c r="L383" s="513"/>
      <c r="M383" s="357" t="s">
        <v>86</v>
      </c>
      <c r="N383" s="357" t="s">
        <v>86</v>
      </c>
      <c r="O383" s="357" t="s">
        <v>86</v>
      </c>
      <c r="P383" s="357" t="s">
        <v>86</v>
      </c>
      <c r="Q383" s="483" t="s">
        <v>112</v>
      </c>
      <c r="R383" s="137"/>
      <c r="S383" s="137"/>
    </row>
    <row r="384">
      <c r="B384" s="127">
        <f t="shared" si="1"/>
        <v>381</v>
      </c>
      <c r="C384" s="550" t="s">
        <v>1142</v>
      </c>
      <c r="D384" s="618"/>
      <c r="E384" s="619"/>
      <c r="F384" s="504" t="s">
        <v>1067</v>
      </c>
      <c r="G384" s="508"/>
      <c r="H384" s="508"/>
      <c r="I384" s="508"/>
      <c r="J384" s="506" t="s">
        <v>1068</v>
      </c>
      <c r="K384" s="506" t="s">
        <v>1069</v>
      </c>
      <c r="L384" s="513"/>
      <c r="M384" s="357" t="s">
        <v>86</v>
      </c>
      <c r="N384" s="357" t="s">
        <v>86</v>
      </c>
      <c r="O384" s="357" t="s">
        <v>86</v>
      </c>
      <c r="P384" s="357" t="s">
        <v>86</v>
      </c>
      <c r="Q384" s="483" t="s">
        <v>112</v>
      </c>
      <c r="R384" s="137"/>
      <c r="S384" s="137"/>
    </row>
    <row r="385">
      <c r="B385" s="127">
        <f t="shared" si="1"/>
        <v>382</v>
      </c>
      <c r="C385" s="550" t="s">
        <v>1142</v>
      </c>
      <c r="D385" s="618"/>
      <c r="E385" s="619"/>
      <c r="F385" s="504" t="s">
        <v>1070</v>
      </c>
      <c r="G385" s="508"/>
      <c r="H385" s="508"/>
      <c r="I385" s="508"/>
      <c r="J385" s="506" t="s">
        <v>1071</v>
      </c>
      <c r="K385" s="506" t="s">
        <v>1072</v>
      </c>
      <c r="L385" s="513"/>
      <c r="M385" s="357" t="s">
        <v>86</v>
      </c>
      <c r="N385" s="357" t="s">
        <v>86</v>
      </c>
      <c r="O385" s="357" t="s">
        <v>86</v>
      </c>
      <c r="P385" s="357" t="s">
        <v>86</v>
      </c>
      <c r="Q385" s="483" t="s">
        <v>112</v>
      </c>
      <c r="R385" s="137"/>
      <c r="S385" s="137"/>
    </row>
    <row r="386">
      <c r="B386" s="127">
        <f t="shared" si="1"/>
        <v>383</v>
      </c>
      <c r="C386" s="550" t="s">
        <v>1142</v>
      </c>
      <c r="D386" s="618"/>
      <c r="E386" s="619"/>
      <c r="F386" s="504" t="s">
        <v>1073</v>
      </c>
      <c r="G386" s="508"/>
      <c r="H386" s="508"/>
      <c r="I386" s="508"/>
      <c r="J386" s="506" t="s">
        <v>1074</v>
      </c>
      <c r="K386" s="506" t="s">
        <v>1075</v>
      </c>
      <c r="L386" s="513"/>
      <c r="M386" s="357" t="s">
        <v>86</v>
      </c>
      <c r="N386" s="357" t="s">
        <v>86</v>
      </c>
      <c r="O386" s="357" t="s">
        <v>86</v>
      </c>
      <c r="P386" s="357" t="s">
        <v>86</v>
      </c>
      <c r="Q386" s="483" t="s">
        <v>112</v>
      </c>
      <c r="R386" s="137"/>
      <c r="S386" s="137"/>
    </row>
    <row r="387">
      <c r="B387" s="127">
        <f t="shared" si="1"/>
        <v>384</v>
      </c>
      <c r="C387" s="550" t="s">
        <v>1142</v>
      </c>
      <c r="D387" s="560"/>
      <c r="E387" s="619"/>
      <c r="F387" s="504" t="s">
        <v>1076</v>
      </c>
      <c r="G387" s="508"/>
      <c r="H387" s="508"/>
      <c r="I387" s="508"/>
      <c r="J387" s="506" t="s">
        <v>1077</v>
      </c>
      <c r="K387" s="506" t="s">
        <v>1078</v>
      </c>
      <c r="L387" s="513"/>
      <c r="M387" s="357" t="s">
        <v>86</v>
      </c>
      <c r="N387" s="357" t="s">
        <v>86</v>
      </c>
      <c r="O387" s="357" t="s">
        <v>86</v>
      </c>
      <c r="P387" s="357" t="s">
        <v>86</v>
      </c>
      <c r="Q387" s="483" t="s">
        <v>112</v>
      </c>
      <c r="R387" s="137"/>
      <c r="S387" s="137"/>
    </row>
    <row r="388">
      <c r="B388" s="127">
        <f t="shared" si="1"/>
        <v>385</v>
      </c>
      <c r="C388" s="550" t="s">
        <v>1142</v>
      </c>
      <c r="D388" s="500" t="s">
        <v>1857</v>
      </c>
      <c r="E388" s="503"/>
      <c r="F388" s="503"/>
      <c r="G388" s="503"/>
      <c r="H388" s="503"/>
      <c r="I388" s="503"/>
      <c r="J388" s="493" t="s">
        <v>1248</v>
      </c>
      <c r="K388" s="494" t="s">
        <v>1080</v>
      </c>
      <c r="L388" s="513"/>
      <c r="M388" s="357" t="s">
        <v>84</v>
      </c>
      <c r="N388" s="357" t="s">
        <v>86</v>
      </c>
      <c r="O388" s="357" t="s">
        <v>86</v>
      </c>
      <c r="P388" s="357" t="s">
        <v>86</v>
      </c>
      <c r="Q388" s="483" t="s">
        <v>112</v>
      </c>
      <c r="R388" s="137"/>
      <c r="S388" s="137"/>
    </row>
    <row r="389">
      <c r="B389" s="127">
        <f t="shared" si="1"/>
        <v>386</v>
      </c>
      <c r="C389" s="550" t="s">
        <v>1142</v>
      </c>
      <c r="D389" s="495" t="s">
        <v>1081</v>
      </c>
      <c r="E389" s="492" t="s">
        <v>1082</v>
      </c>
      <c r="F389" s="493" t="s">
        <v>1083</v>
      </c>
      <c r="G389" s="503"/>
      <c r="H389" s="503"/>
      <c r="I389" s="578"/>
      <c r="J389" s="493" t="s">
        <v>1084</v>
      </c>
      <c r="K389" s="621" t="s">
        <v>1085</v>
      </c>
      <c r="L389" s="513"/>
      <c r="M389" s="357" t="s">
        <v>86</v>
      </c>
      <c r="N389" s="357" t="s">
        <v>86</v>
      </c>
      <c r="O389" s="357" t="s">
        <v>86</v>
      </c>
      <c r="P389" s="357" t="s">
        <v>86</v>
      </c>
      <c r="Q389" s="483" t="s">
        <v>112</v>
      </c>
      <c r="R389" s="137"/>
      <c r="S389" s="137"/>
    </row>
    <row r="390">
      <c r="B390" s="127">
        <f t="shared" si="1"/>
        <v>387</v>
      </c>
      <c r="C390" s="550" t="s">
        <v>1142</v>
      </c>
      <c r="D390" s="500"/>
      <c r="E390" s="622"/>
      <c r="F390" s="566" t="s">
        <v>1086</v>
      </c>
      <c r="G390" s="503" t="s">
        <v>1087</v>
      </c>
      <c r="H390" s="503"/>
      <c r="I390" s="508" t="s">
        <v>1088</v>
      </c>
      <c r="J390" s="583" t="s">
        <v>1089</v>
      </c>
      <c r="K390" s="583" t="s">
        <v>1090</v>
      </c>
      <c r="L390" s="513"/>
      <c r="M390" s="357" t="s">
        <v>86</v>
      </c>
      <c r="N390" s="357" t="s">
        <v>86</v>
      </c>
      <c r="O390" s="357" t="s">
        <v>86</v>
      </c>
      <c r="P390" s="357" t="s">
        <v>86</v>
      </c>
      <c r="Q390" s="483" t="s">
        <v>112</v>
      </c>
      <c r="R390" s="137"/>
      <c r="S390" s="137"/>
    </row>
    <row r="391">
      <c r="B391" s="127">
        <f t="shared" si="1"/>
        <v>388</v>
      </c>
      <c r="C391" s="550" t="s">
        <v>1142</v>
      </c>
      <c r="D391" s="500"/>
      <c r="E391" s="622"/>
      <c r="F391" s="497"/>
      <c r="G391" s="503"/>
      <c r="H391" s="503"/>
      <c r="I391" s="583" t="s">
        <v>1091</v>
      </c>
      <c r="J391" s="583" t="s">
        <v>1092</v>
      </c>
      <c r="K391" s="509"/>
      <c r="L391" s="513"/>
      <c r="M391" s="357" t="s">
        <v>86</v>
      </c>
      <c r="N391" s="357" t="s">
        <v>86</v>
      </c>
      <c r="O391" s="357" t="s">
        <v>86</v>
      </c>
      <c r="P391" s="357" t="s">
        <v>86</v>
      </c>
      <c r="Q391" s="483" t="s">
        <v>112</v>
      </c>
      <c r="R391" s="137"/>
      <c r="S391" s="137"/>
    </row>
    <row r="392">
      <c r="B392" s="127">
        <f t="shared" si="1"/>
        <v>389</v>
      </c>
      <c r="C392" s="550" t="s">
        <v>1142</v>
      </c>
      <c r="D392" s="500"/>
      <c r="E392" s="622"/>
      <c r="F392" s="497"/>
      <c r="G392" s="503" t="s">
        <v>1093</v>
      </c>
      <c r="H392" s="503"/>
      <c r="I392" s="509"/>
      <c r="J392" s="583" t="s">
        <v>1094</v>
      </c>
      <c r="K392" s="583" t="s">
        <v>173</v>
      </c>
      <c r="L392" s="513"/>
      <c r="M392" s="357" t="s">
        <v>86</v>
      </c>
      <c r="N392" s="357" t="s">
        <v>86</v>
      </c>
      <c r="O392" s="357" t="s">
        <v>86</v>
      </c>
      <c r="P392" s="357" t="s">
        <v>86</v>
      </c>
      <c r="Q392" s="483" t="s">
        <v>112</v>
      </c>
      <c r="R392" s="137"/>
      <c r="S392" s="137"/>
    </row>
    <row r="393">
      <c r="B393" s="127">
        <f t="shared" si="1"/>
        <v>390</v>
      </c>
      <c r="C393" s="550" t="s">
        <v>1142</v>
      </c>
      <c r="D393" s="500"/>
      <c r="E393" s="622"/>
      <c r="F393" s="497"/>
      <c r="G393" s="503" t="s">
        <v>1095</v>
      </c>
      <c r="H393" s="503"/>
      <c r="I393" s="509"/>
      <c r="J393" s="583" t="s">
        <v>1096</v>
      </c>
      <c r="K393" s="583" t="s">
        <v>173</v>
      </c>
      <c r="L393" s="513"/>
      <c r="M393" s="357" t="s">
        <v>86</v>
      </c>
      <c r="N393" s="357" t="s">
        <v>86</v>
      </c>
      <c r="O393" s="357" t="s">
        <v>86</v>
      </c>
      <c r="P393" s="357" t="s">
        <v>86</v>
      </c>
      <c r="Q393" s="483" t="s">
        <v>112</v>
      </c>
      <c r="R393" s="137"/>
      <c r="S393" s="137"/>
    </row>
    <row r="394">
      <c r="B394" s="127">
        <f t="shared" si="1"/>
        <v>391</v>
      </c>
      <c r="C394" s="550" t="s">
        <v>1142</v>
      </c>
      <c r="D394" s="623"/>
      <c r="E394" s="624"/>
      <c r="F394" s="625"/>
      <c r="G394" s="626" t="s">
        <v>244</v>
      </c>
      <c r="H394" s="627"/>
      <c r="I394" s="628"/>
      <c r="J394" s="629" t="s">
        <v>1097</v>
      </c>
      <c r="K394" s="629" t="s">
        <v>173</v>
      </c>
      <c r="L394" s="513"/>
      <c r="M394" s="357" t="s">
        <v>86</v>
      </c>
      <c r="N394" s="357" t="s">
        <v>86</v>
      </c>
      <c r="O394" s="357" t="s">
        <v>86</v>
      </c>
      <c r="P394" s="357" t="s">
        <v>86</v>
      </c>
      <c r="Q394" s="483" t="s">
        <v>112</v>
      </c>
      <c r="R394" s="137"/>
      <c r="S394" s="137"/>
    </row>
    <row r="395">
      <c r="B395" s="127">
        <f t="shared" si="1"/>
        <v>392</v>
      </c>
      <c r="C395" s="550" t="s">
        <v>1142</v>
      </c>
      <c r="D395" s="623"/>
      <c r="E395" s="624"/>
      <c r="F395" s="630"/>
      <c r="G395" s="631" t="s">
        <v>1098</v>
      </c>
      <c r="H395" s="626" t="s">
        <v>1099</v>
      </c>
      <c r="I395" s="632"/>
      <c r="J395" s="633" t="s">
        <v>1100</v>
      </c>
      <c r="K395" s="634" t="s">
        <v>1101</v>
      </c>
      <c r="L395" s="513"/>
      <c r="M395" s="357" t="s">
        <v>86</v>
      </c>
      <c r="N395" s="357" t="s">
        <v>86</v>
      </c>
      <c r="O395" s="357" t="s">
        <v>86</v>
      </c>
      <c r="P395" s="357" t="s">
        <v>86</v>
      </c>
      <c r="Q395" s="483" t="s">
        <v>112</v>
      </c>
      <c r="R395" s="137"/>
      <c r="S395" s="137"/>
    </row>
    <row r="396">
      <c r="B396" s="127">
        <f t="shared" si="1"/>
        <v>393</v>
      </c>
      <c r="C396" s="550" t="s">
        <v>1142</v>
      </c>
      <c r="D396" s="623"/>
      <c r="E396" s="635"/>
      <c r="F396" s="625"/>
      <c r="G396" s="625"/>
      <c r="H396" s="626" t="s">
        <v>1102</v>
      </c>
      <c r="I396" s="632"/>
      <c r="J396" s="633" t="s">
        <v>173</v>
      </c>
      <c r="K396" s="633" t="s">
        <v>173</v>
      </c>
      <c r="L396" s="513"/>
      <c r="M396" s="357" t="s">
        <v>86</v>
      </c>
      <c r="N396" s="357" t="s">
        <v>86</v>
      </c>
      <c r="O396" s="357" t="s">
        <v>86</v>
      </c>
      <c r="P396" s="357" t="s">
        <v>86</v>
      </c>
      <c r="Q396" s="483" t="s">
        <v>112</v>
      </c>
      <c r="R396" s="137"/>
      <c r="S396" s="137"/>
    </row>
    <row r="397">
      <c r="B397" s="127">
        <f t="shared" si="1"/>
        <v>394</v>
      </c>
      <c r="C397" s="550" t="s">
        <v>1142</v>
      </c>
      <c r="D397" s="497"/>
      <c r="E397" s="504" t="s">
        <v>244</v>
      </c>
      <c r="F397" s="503"/>
      <c r="G397" s="503"/>
      <c r="H397" s="503"/>
      <c r="I397" s="503"/>
      <c r="J397" s="493" t="s">
        <v>1103</v>
      </c>
      <c r="K397" s="494" t="s">
        <v>1104</v>
      </c>
      <c r="L397" s="513"/>
      <c r="M397" s="357" t="s">
        <v>86</v>
      </c>
      <c r="N397" s="357" t="s">
        <v>86</v>
      </c>
      <c r="O397" s="357" t="s">
        <v>86</v>
      </c>
      <c r="P397" s="357" t="s">
        <v>86</v>
      </c>
      <c r="Q397" s="483" t="s">
        <v>112</v>
      </c>
      <c r="R397" s="137"/>
      <c r="S397" s="137"/>
    </row>
    <row r="398">
      <c r="B398" s="127">
        <f t="shared" si="1"/>
        <v>395</v>
      </c>
      <c r="C398" s="636" t="s">
        <v>1142</v>
      </c>
      <c r="D398" s="637" t="s">
        <v>872</v>
      </c>
      <c r="E398" s="610" t="s">
        <v>944</v>
      </c>
      <c r="F398" s="638"/>
      <c r="G398" s="168"/>
      <c r="H398" s="168"/>
      <c r="I398" s="168"/>
      <c r="J398" s="170" t="s">
        <v>1152</v>
      </c>
      <c r="K398" s="170" t="s">
        <v>320</v>
      </c>
      <c r="L398" s="513"/>
      <c r="M398" s="357" t="s">
        <v>86</v>
      </c>
      <c r="N398" s="357" t="s">
        <v>86</v>
      </c>
      <c r="O398" s="357" t="s">
        <v>86</v>
      </c>
      <c r="P398" s="357" t="s">
        <v>86</v>
      </c>
      <c r="Q398" s="483" t="s">
        <v>112</v>
      </c>
      <c r="R398" s="137"/>
      <c r="S398" s="137"/>
    </row>
    <row r="399">
      <c r="B399" s="127">
        <f t="shared" si="1"/>
        <v>396</v>
      </c>
      <c r="C399" s="636" t="s">
        <v>1142</v>
      </c>
      <c r="D399" s="610"/>
      <c r="E399" s="167" t="s">
        <v>942</v>
      </c>
      <c r="F399" s="610"/>
      <c r="G399" s="168"/>
      <c r="H399" s="168"/>
      <c r="I399" s="168"/>
      <c r="J399" s="170" t="s">
        <v>1153</v>
      </c>
      <c r="K399" s="172" t="s">
        <v>173</v>
      </c>
      <c r="L399" s="513"/>
      <c r="M399" s="357" t="s">
        <v>86</v>
      </c>
      <c r="N399" s="357" t="s">
        <v>86</v>
      </c>
      <c r="O399" s="357" t="s">
        <v>86</v>
      </c>
      <c r="P399" s="357" t="s">
        <v>86</v>
      </c>
      <c r="Q399" s="483" t="s">
        <v>112</v>
      </c>
      <c r="R399" s="137"/>
      <c r="S399" s="137"/>
    </row>
    <row r="400">
      <c r="B400" s="127">
        <f t="shared" si="1"/>
        <v>397</v>
      </c>
      <c r="C400" s="636" t="s">
        <v>1142</v>
      </c>
      <c r="D400" s="637" t="s">
        <v>365</v>
      </c>
      <c r="E400" s="585" t="s">
        <v>1154</v>
      </c>
      <c r="F400" s="167" t="s">
        <v>312</v>
      </c>
      <c r="G400" s="168"/>
      <c r="H400" s="168"/>
      <c r="I400" s="168"/>
      <c r="J400" s="170" t="s">
        <v>1155</v>
      </c>
      <c r="K400" s="170" t="s">
        <v>320</v>
      </c>
      <c r="L400" s="513"/>
      <c r="M400" s="357" t="s">
        <v>86</v>
      </c>
      <c r="N400" s="357" t="s">
        <v>86</v>
      </c>
      <c r="O400" s="357" t="s">
        <v>86</v>
      </c>
      <c r="P400" s="357" t="s">
        <v>86</v>
      </c>
      <c r="Q400" s="483" t="s">
        <v>112</v>
      </c>
      <c r="R400" s="137"/>
      <c r="S400" s="137"/>
    </row>
    <row r="401">
      <c r="B401" s="127">
        <f t="shared" si="1"/>
        <v>398</v>
      </c>
      <c r="C401" s="636" t="s">
        <v>1142</v>
      </c>
      <c r="D401" s="596"/>
      <c r="E401" s="596"/>
      <c r="F401" s="167" t="s">
        <v>315</v>
      </c>
      <c r="G401" s="168"/>
      <c r="H401" s="168"/>
      <c r="I401" s="168"/>
      <c r="J401" s="172" t="s">
        <v>173</v>
      </c>
      <c r="K401" s="172" t="s">
        <v>173</v>
      </c>
      <c r="L401" s="513"/>
      <c r="M401" s="357" t="s">
        <v>86</v>
      </c>
      <c r="N401" s="357" t="s">
        <v>86</v>
      </c>
      <c r="O401" s="357" t="s">
        <v>86</v>
      </c>
      <c r="P401" s="357" t="s">
        <v>86</v>
      </c>
      <c r="Q401" s="483" t="s">
        <v>112</v>
      </c>
      <c r="R401" s="137"/>
      <c r="S401" s="137"/>
    </row>
    <row r="402">
      <c r="B402" s="127">
        <f t="shared" si="1"/>
        <v>399</v>
      </c>
      <c r="C402" s="636" t="s">
        <v>1142</v>
      </c>
      <c r="D402" s="596"/>
      <c r="E402" s="610"/>
      <c r="F402" s="167" t="s">
        <v>1156</v>
      </c>
      <c r="G402" s="168"/>
      <c r="H402" s="168"/>
      <c r="I402" s="168"/>
      <c r="J402" s="172" t="s">
        <v>173</v>
      </c>
      <c r="K402" s="172" t="s">
        <v>173</v>
      </c>
      <c r="L402" s="513"/>
      <c r="M402" s="357" t="s">
        <v>86</v>
      </c>
      <c r="N402" s="357" t="s">
        <v>86</v>
      </c>
      <c r="O402" s="357" t="s">
        <v>86</v>
      </c>
      <c r="P402" s="357" t="s">
        <v>86</v>
      </c>
      <c r="Q402" s="483" t="s">
        <v>112</v>
      </c>
      <c r="R402" s="137"/>
      <c r="S402" s="137"/>
    </row>
    <row r="403">
      <c r="B403" s="127">
        <f t="shared" si="1"/>
        <v>400</v>
      </c>
      <c r="C403" s="636" t="s">
        <v>1142</v>
      </c>
      <c r="D403" s="596"/>
      <c r="E403" s="585" t="s">
        <v>1157</v>
      </c>
      <c r="F403" s="167" t="s">
        <v>779</v>
      </c>
      <c r="G403" s="168"/>
      <c r="H403" s="168"/>
      <c r="I403" s="168"/>
      <c r="J403" s="172" t="s">
        <v>173</v>
      </c>
      <c r="K403" s="172" t="s">
        <v>173</v>
      </c>
      <c r="L403" s="513"/>
      <c r="M403" s="357" t="s">
        <v>86</v>
      </c>
      <c r="N403" s="357" t="s">
        <v>86</v>
      </c>
      <c r="O403" s="357" t="s">
        <v>86</v>
      </c>
      <c r="P403" s="357" t="s">
        <v>86</v>
      </c>
      <c r="Q403" s="483" t="s">
        <v>112</v>
      </c>
      <c r="R403" s="137"/>
      <c r="S403" s="137"/>
    </row>
    <row r="404">
      <c r="B404" s="127">
        <f t="shared" si="1"/>
        <v>401</v>
      </c>
      <c r="C404" s="636" t="s">
        <v>1142</v>
      </c>
      <c r="D404" s="596"/>
      <c r="E404" s="610"/>
      <c r="F404" s="167" t="s">
        <v>778</v>
      </c>
      <c r="G404" s="168"/>
      <c r="H404" s="168"/>
      <c r="I404" s="168"/>
      <c r="J404" s="172" t="s">
        <v>173</v>
      </c>
      <c r="K404" s="170" t="s">
        <v>1158</v>
      </c>
      <c r="L404" s="513"/>
      <c r="M404" s="357" t="s">
        <v>86</v>
      </c>
      <c r="N404" s="357" t="s">
        <v>86</v>
      </c>
      <c r="O404" s="357" t="s">
        <v>86</v>
      </c>
      <c r="P404" s="357" t="s">
        <v>86</v>
      </c>
      <c r="Q404" s="483" t="s">
        <v>112</v>
      </c>
      <c r="R404" s="137"/>
      <c r="S404" s="137"/>
    </row>
    <row r="405">
      <c r="B405" s="127">
        <f t="shared" si="1"/>
        <v>402</v>
      </c>
      <c r="C405" s="636" t="s">
        <v>1142</v>
      </c>
      <c r="D405" s="596"/>
      <c r="E405" s="585" t="s">
        <v>311</v>
      </c>
      <c r="F405" s="167" t="s">
        <v>318</v>
      </c>
      <c r="G405" s="168"/>
      <c r="H405" s="168"/>
      <c r="I405" s="168"/>
      <c r="J405" s="172" t="s">
        <v>173</v>
      </c>
      <c r="K405" s="170" t="s">
        <v>320</v>
      </c>
      <c r="L405" s="513"/>
      <c r="M405" s="357" t="s">
        <v>86</v>
      </c>
      <c r="N405" s="357" t="s">
        <v>86</v>
      </c>
      <c r="O405" s="357" t="s">
        <v>86</v>
      </c>
      <c r="P405" s="357" t="s">
        <v>86</v>
      </c>
      <c r="Q405" s="483" t="s">
        <v>112</v>
      </c>
      <c r="R405" s="137"/>
      <c r="S405" s="137"/>
    </row>
    <row r="406">
      <c r="B406" s="127">
        <f t="shared" si="1"/>
        <v>403</v>
      </c>
      <c r="C406" s="636" t="s">
        <v>1142</v>
      </c>
      <c r="D406" s="596"/>
      <c r="E406" s="596"/>
      <c r="F406" s="167" t="s">
        <v>323</v>
      </c>
      <c r="G406" s="168"/>
      <c r="H406" s="168"/>
      <c r="I406" s="168"/>
      <c r="J406" s="172" t="s">
        <v>173</v>
      </c>
      <c r="K406" s="172" t="s">
        <v>173</v>
      </c>
      <c r="L406" s="513"/>
      <c r="M406" s="357" t="s">
        <v>86</v>
      </c>
      <c r="N406" s="357" t="s">
        <v>86</v>
      </c>
      <c r="O406" s="357" t="s">
        <v>86</v>
      </c>
      <c r="P406" s="357" t="s">
        <v>86</v>
      </c>
      <c r="Q406" s="483" t="s">
        <v>112</v>
      </c>
      <c r="R406" s="137"/>
      <c r="S406" s="137"/>
    </row>
    <row r="407">
      <c r="B407" s="127">
        <f t="shared" si="1"/>
        <v>404</v>
      </c>
      <c r="C407" s="636" t="s">
        <v>1142</v>
      </c>
      <c r="D407" s="596"/>
      <c r="E407" s="596"/>
      <c r="F407" s="167" t="s">
        <v>325</v>
      </c>
      <c r="G407" s="168"/>
      <c r="H407" s="168"/>
      <c r="I407" s="168"/>
      <c r="J407" s="172" t="s">
        <v>173</v>
      </c>
      <c r="K407" s="172" t="s">
        <v>173</v>
      </c>
      <c r="L407" s="513"/>
      <c r="M407" s="357" t="s">
        <v>86</v>
      </c>
      <c r="N407" s="357" t="s">
        <v>86</v>
      </c>
      <c r="O407" s="357" t="s">
        <v>86</v>
      </c>
      <c r="P407" s="357" t="s">
        <v>86</v>
      </c>
      <c r="Q407" s="483" t="s">
        <v>112</v>
      </c>
      <c r="R407" s="137"/>
      <c r="S407" s="137"/>
    </row>
    <row r="408">
      <c r="B408" s="127">
        <f t="shared" si="1"/>
        <v>405</v>
      </c>
      <c r="C408" s="636" t="s">
        <v>1142</v>
      </c>
      <c r="D408" s="596"/>
      <c r="E408" s="596"/>
      <c r="F408" s="167" t="s">
        <v>327</v>
      </c>
      <c r="G408" s="168"/>
      <c r="H408" s="168"/>
      <c r="I408" s="168"/>
      <c r="J408" s="172" t="s">
        <v>173</v>
      </c>
      <c r="K408" s="172" t="s">
        <v>173</v>
      </c>
      <c r="L408" s="513"/>
      <c r="M408" s="357" t="s">
        <v>86</v>
      </c>
      <c r="N408" s="357" t="s">
        <v>86</v>
      </c>
      <c r="O408" s="357" t="s">
        <v>86</v>
      </c>
      <c r="P408" s="357" t="s">
        <v>86</v>
      </c>
      <c r="Q408" s="483" t="s">
        <v>112</v>
      </c>
      <c r="R408" s="137"/>
      <c r="S408" s="137"/>
    </row>
    <row r="409">
      <c r="B409" s="127">
        <f t="shared" si="1"/>
        <v>406</v>
      </c>
      <c r="C409" s="636" t="s">
        <v>1142</v>
      </c>
      <c r="D409" s="596"/>
      <c r="E409" s="596"/>
      <c r="F409" s="167" t="s">
        <v>329</v>
      </c>
      <c r="G409" s="168"/>
      <c r="H409" s="168"/>
      <c r="I409" s="168"/>
      <c r="J409" s="172" t="s">
        <v>173</v>
      </c>
      <c r="K409" s="172" t="s">
        <v>173</v>
      </c>
      <c r="L409" s="513"/>
      <c r="M409" s="357" t="s">
        <v>86</v>
      </c>
      <c r="N409" s="357" t="s">
        <v>86</v>
      </c>
      <c r="O409" s="357" t="s">
        <v>86</v>
      </c>
      <c r="P409" s="357" t="s">
        <v>86</v>
      </c>
      <c r="Q409" s="483" t="s">
        <v>112</v>
      </c>
      <c r="R409" s="137"/>
      <c r="S409" s="137"/>
    </row>
    <row r="410">
      <c r="B410" s="127">
        <f t="shared" si="1"/>
        <v>407</v>
      </c>
      <c r="C410" s="636" t="s">
        <v>1142</v>
      </c>
      <c r="D410" s="596"/>
      <c r="E410" s="596"/>
      <c r="F410" s="167" t="s">
        <v>332</v>
      </c>
      <c r="G410" s="168"/>
      <c r="H410" s="168"/>
      <c r="I410" s="168"/>
      <c r="J410" s="172" t="s">
        <v>173</v>
      </c>
      <c r="K410" s="172" t="s">
        <v>173</v>
      </c>
      <c r="L410" s="513"/>
      <c r="M410" s="357" t="s">
        <v>86</v>
      </c>
      <c r="N410" s="357" t="s">
        <v>86</v>
      </c>
      <c r="O410" s="357" t="s">
        <v>86</v>
      </c>
      <c r="P410" s="357" t="s">
        <v>86</v>
      </c>
      <c r="Q410" s="483" t="s">
        <v>112</v>
      </c>
      <c r="R410" s="137"/>
      <c r="S410" s="137"/>
    </row>
    <row r="411">
      <c r="B411" s="127">
        <f t="shared" si="1"/>
        <v>408</v>
      </c>
      <c r="C411" s="636" t="s">
        <v>1142</v>
      </c>
      <c r="D411" s="596"/>
      <c r="E411" s="596"/>
      <c r="F411" s="167" t="s">
        <v>334</v>
      </c>
      <c r="G411" s="168"/>
      <c r="H411" s="168"/>
      <c r="I411" s="168"/>
      <c r="J411" s="172" t="s">
        <v>173</v>
      </c>
      <c r="K411" s="172" t="s">
        <v>173</v>
      </c>
      <c r="L411" s="513"/>
      <c r="M411" s="357" t="s">
        <v>86</v>
      </c>
      <c r="N411" s="357" t="s">
        <v>86</v>
      </c>
      <c r="O411" s="357" t="s">
        <v>86</v>
      </c>
      <c r="P411" s="357" t="s">
        <v>86</v>
      </c>
      <c r="Q411" s="483" t="s">
        <v>112</v>
      </c>
      <c r="R411" s="137"/>
      <c r="S411" s="137"/>
    </row>
    <row r="412">
      <c r="B412" s="127">
        <f t="shared" si="1"/>
        <v>409</v>
      </c>
      <c r="C412" s="636" t="s">
        <v>1142</v>
      </c>
      <c r="D412" s="596"/>
      <c r="E412" s="596"/>
      <c r="F412" s="167" t="s">
        <v>336</v>
      </c>
      <c r="G412" s="168"/>
      <c r="H412" s="168"/>
      <c r="I412" s="168"/>
      <c r="J412" s="172" t="s">
        <v>173</v>
      </c>
      <c r="K412" s="172" t="s">
        <v>173</v>
      </c>
      <c r="L412" s="513"/>
      <c r="M412" s="357" t="s">
        <v>86</v>
      </c>
      <c r="N412" s="357" t="s">
        <v>86</v>
      </c>
      <c r="O412" s="357" t="s">
        <v>86</v>
      </c>
      <c r="P412" s="357" t="s">
        <v>86</v>
      </c>
      <c r="Q412" s="483" t="s">
        <v>112</v>
      </c>
      <c r="R412" s="137"/>
      <c r="S412" s="137"/>
    </row>
    <row r="413">
      <c r="B413" s="127">
        <f t="shared" si="1"/>
        <v>410</v>
      </c>
      <c r="C413" s="636" t="s">
        <v>1142</v>
      </c>
      <c r="D413" s="596"/>
      <c r="E413" s="610"/>
      <c r="F413" s="167" t="s">
        <v>338</v>
      </c>
      <c r="G413" s="168"/>
      <c r="H413" s="168"/>
      <c r="I413" s="168"/>
      <c r="J413" s="172" t="s">
        <v>173</v>
      </c>
      <c r="K413" s="172" t="s">
        <v>173</v>
      </c>
      <c r="L413" s="513"/>
      <c r="M413" s="357" t="s">
        <v>86</v>
      </c>
      <c r="N413" s="357" t="s">
        <v>86</v>
      </c>
      <c r="O413" s="357" t="s">
        <v>86</v>
      </c>
      <c r="P413" s="357" t="s">
        <v>86</v>
      </c>
      <c r="Q413" s="483" t="s">
        <v>112</v>
      </c>
      <c r="R413" s="137"/>
      <c r="S413" s="137"/>
    </row>
    <row r="414">
      <c r="B414" s="127">
        <f t="shared" si="1"/>
        <v>411</v>
      </c>
      <c r="C414" s="636" t="s">
        <v>1142</v>
      </c>
      <c r="D414" s="596"/>
      <c r="E414" s="585" t="s">
        <v>340</v>
      </c>
      <c r="F414" s="168" t="s">
        <v>341</v>
      </c>
      <c r="G414" s="168"/>
      <c r="H414" s="168"/>
      <c r="I414" s="168"/>
      <c r="J414" s="172" t="s">
        <v>173</v>
      </c>
      <c r="K414" s="172" t="s">
        <v>173</v>
      </c>
      <c r="L414" s="513"/>
      <c r="M414" s="357" t="s">
        <v>86</v>
      </c>
      <c r="N414" s="357" t="s">
        <v>86</v>
      </c>
      <c r="O414" s="357" t="s">
        <v>86</v>
      </c>
      <c r="P414" s="357" t="s">
        <v>86</v>
      </c>
      <c r="Q414" s="483" t="s">
        <v>112</v>
      </c>
      <c r="R414" s="137"/>
      <c r="S414" s="137"/>
    </row>
    <row r="415">
      <c r="B415" s="127">
        <f t="shared" si="1"/>
        <v>412</v>
      </c>
      <c r="C415" s="636" t="s">
        <v>1142</v>
      </c>
      <c r="D415" s="596"/>
      <c r="E415" s="596"/>
      <c r="F415" s="168" t="s">
        <v>343</v>
      </c>
      <c r="G415" s="168"/>
      <c r="H415" s="168"/>
      <c r="I415" s="168"/>
      <c r="J415" s="172" t="s">
        <v>173</v>
      </c>
      <c r="K415" s="172" t="s">
        <v>173</v>
      </c>
      <c r="L415" s="513"/>
      <c r="M415" s="357" t="s">
        <v>86</v>
      </c>
      <c r="N415" s="357" t="s">
        <v>86</v>
      </c>
      <c r="O415" s="357" t="s">
        <v>86</v>
      </c>
      <c r="P415" s="357" t="s">
        <v>86</v>
      </c>
      <c r="Q415" s="483" t="s">
        <v>112</v>
      </c>
      <c r="R415" s="137"/>
      <c r="S415" s="137"/>
    </row>
    <row r="416">
      <c r="B416" s="127">
        <f t="shared" si="1"/>
        <v>413</v>
      </c>
      <c r="C416" s="636" t="s">
        <v>1142</v>
      </c>
      <c r="D416" s="596"/>
      <c r="E416" s="596"/>
      <c r="F416" s="168" t="s">
        <v>344</v>
      </c>
      <c r="G416" s="168"/>
      <c r="H416" s="168"/>
      <c r="I416" s="168"/>
      <c r="J416" s="172" t="s">
        <v>173</v>
      </c>
      <c r="K416" s="172" t="s">
        <v>173</v>
      </c>
      <c r="L416" s="513"/>
      <c r="M416" s="357" t="s">
        <v>86</v>
      </c>
      <c r="N416" s="357" t="s">
        <v>86</v>
      </c>
      <c r="O416" s="357" t="s">
        <v>86</v>
      </c>
      <c r="P416" s="357" t="s">
        <v>86</v>
      </c>
      <c r="Q416" s="483" t="s">
        <v>112</v>
      </c>
      <c r="R416" s="137"/>
      <c r="S416" s="137"/>
    </row>
    <row r="417">
      <c r="B417" s="127">
        <f t="shared" si="1"/>
        <v>414</v>
      </c>
      <c r="C417" s="636" t="s">
        <v>1142</v>
      </c>
      <c r="D417" s="596"/>
      <c r="E417" s="596"/>
      <c r="F417" s="168" t="s">
        <v>345</v>
      </c>
      <c r="G417" s="168"/>
      <c r="H417" s="168"/>
      <c r="I417" s="168"/>
      <c r="J417" s="172" t="s">
        <v>173</v>
      </c>
      <c r="K417" s="172" t="s">
        <v>173</v>
      </c>
      <c r="L417" s="513"/>
      <c r="M417" s="357" t="s">
        <v>86</v>
      </c>
      <c r="N417" s="357" t="s">
        <v>86</v>
      </c>
      <c r="O417" s="357" t="s">
        <v>86</v>
      </c>
      <c r="P417" s="357" t="s">
        <v>86</v>
      </c>
      <c r="Q417" s="483" t="s">
        <v>112</v>
      </c>
      <c r="R417" s="137"/>
      <c r="S417" s="137"/>
    </row>
    <row r="418">
      <c r="B418" s="127">
        <f t="shared" si="1"/>
        <v>415</v>
      </c>
      <c r="C418" s="636" t="s">
        <v>1142</v>
      </c>
      <c r="D418" s="596"/>
      <c r="E418" s="610"/>
      <c r="F418" s="168" t="s">
        <v>346</v>
      </c>
      <c r="G418" s="168"/>
      <c r="H418" s="168"/>
      <c r="I418" s="168"/>
      <c r="J418" s="172" t="s">
        <v>173</v>
      </c>
      <c r="K418" s="172" t="s">
        <v>173</v>
      </c>
      <c r="L418" s="513"/>
      <c r="M418" s="357" t="s">
        <v>86</v>
      </c>
      <c r="N418" s="357" t="s">
        <v>86</v>
      </c>
      <c r="O418" s="357" t="s">
        <v>86</v>
      </c>
      <c r="P418" s="357" t="s">
        <v>86</v>
      </c>
      <c r="Q418" s="483" t="s">
        <v>112</v>
      </c>
      <c r="R418" s="137"/>
      <c r="S418" s="137"/>
    </row>
    <row r="419">
      <c r="B419" s="127">
        <f t="shared" si="1"/>
        <v>416</v>
      </c>
      <c r="C419" s="636" t="s">
        <v>1142</v>
      </c>
      <c r="D419" s="596"/>
      <c r="E419" s="585" t="s">
        <v>347</v>
      </c>
      <c r="F419" s="167" t="s">
        <v>348</v>
      </c>
      <c r="G419" s="168"/>
      <c r="H419" s="168"/>
      <c r="I419" s="168"/>
      <c r="J419" s="172" t="s">
        <v>173</v>
      </c>
      <c r="K419" s="172" t="s">
        <v>173</v>
      </c>
      <c r="L419" s="513"/>
      <c r="M419" s="357" t="s">
        <v>86</v>
      </c>
      <c r="N419" s="357" t="s">
        <v>86</v>
      </c>
      <c r="O419" s="357" t="s">
        <v>86</v>
      </c>
      <c r="P419" s="357" t="s">
        <v>86</v>
      </c>
      <c r="Q419" s="483" t="s">
        <v>112</v>
      </c>
      <c r="R419" s="137"/>
      <c r="S419" s="137"/>
    </row>
    <row r="420">
      <c r="B420" s="127">
        <f t="shared" si="1"/>
        <v>417</v>
      </c>
      <c r="C420" s="636" t="s">
        <v>1142</v>
      </c>
      <c r="D420" s="596"/>
      <c r="E420" s="596"/>
      <c r="F420" s="167" t="s">
        <v>349</v>
      </c>
      <c r="G420" s="168"/>
      <c r="H420" s="168"/>
      <c r="I420" s="168"/>
      <c r="J420" s="172" t="s">
        <v>173</v>
      </c>
      <c r="K420" s="172" t="s">
        <v>173</v>
      </c>
      <c r="L420" s="513"/>
      <c r="M420" s="357" t="s">
        <v>86</v>
      </c>
      <c r="N420" s="357" t="s">
        <v>86</v>
      </c>
      <c r="O420" s="357" t="s">
        <v>86</v>
      </c>
      <c r="P420" s="357" t="s">
        <v>86</v>
      </c>
      <c r="Q420" s="483" t="s">
        <v>112</v>
      </c>
      <c r="R420" s="137"/>
      <c r="S420" s="137"/>
    </row>
    <row r="421">
      <c r="B421" s="127">
        <f t="shared" si="1"/>
        <v>418</v>
      </c>
      <c r="C421" s="636" t="s">
        <v>1142</v>
      </c>
      <c r="D421" s="610"/>
      <c r="E421" s="610"/>
      <c r="F421" s="167" t="s">
        <v>350</v>
      </c>
      <c r="G421" s="168"/>
      <c r="H421" s="168"/>
      <c r="I421" s="168"/>
      <c r="J421" s="172" t="s">
        <v>173</v>
      </c>
      <c r="K421" s="172" t="s">
        <v>173</v>
      </c>
      <c r="L421" s="513"/>
      <c r="M421" s="357" t="s">
        <v>86</v>
      </c>
      <c r="N421" s="357" t="s">
        <v>86</v>
      </c>
      <c r="O421" s="357" t="s">
        <v>86</v>
      </c>
      <c r="P421" s="357" t="s">
        <v>86</v>
      </c>
      <c r="Q421" s="483" t="s">
        <v>112</v>
      </c>
      <c r="R421" s="137"/>
      <c r="S421" s="137"/>
    </row>
    <row r="422">
      <c r="B422" s="127">
        <f t="shared" si="1"/>
        <v>419</v>
      </c>
      <c r="C422" s="550" t="s">
        <v>1142</v>
      </c>
      <c r="D422" s="639" t="s">
        <v>1132</v>
      </c>
      <c r="E422" s="640" t="s">
        <v>1133</v>
      </c>
      <c r="F422" s="504"/>
      <c r="G422" s="503"/>
      <c r="H422" s="503"/>
      <c r="I422" s="503"/>
      <c r="J422" s="554" t="s">
        <v>1134</v>
      </c>
      <c r="K422" s="641" t="s">
        <v>1135</v>
      </c>
      <c r="L422" s="513"/>
      <c r="M422" s="357" t="s">
        <v>86</v>
      </c>
      <c r="N422" s="357" t="s">
        <v>86</v>
      </c>
      <c r="O422" s="357" t="s">
        <v>86</v>
      </c>
      <c r="P422" s="357" t="s">
        <v>86</v>
      </c>
      <c r="Q422" s="483" t="s">
        <v>112</v>
      </c>
      <c r="R422" s="137"/>
      <c r="S422" s="137"/>
    </row>
    <row r="423">
      <c r="B423" s="127">
        <f t="shared" si="1"/>
        <v>420</v>
      </c>
      <c r="C423" s="550" t="s">
        <v>1142</v>
      </c>
      <c r="D423" s="596"/>
      <c r="E423" s="640" t="s">
        <v>1136</v>
      </c>
      <c r="F423" s="504"/>
      <c r="G423" s="503"/>
      <c r="H423" s="503"/>
      <c r="I423" s="503"/>
      <c r="J423" s="554" t="s">
        <v>1134</v>
      </c>
      <c r="K423" s="641" t="s">
        <v>1135</v>
      </c>
      <c r="L423" s="513"/>
      <c r="M423" s="357" t="s">
        <v>86</v>
      </c>
      <c r="N423" s="357" t="s">
        <v>86</v>
      </c>
      <c r="O423" s="357" t="s">
        <v>86</v>
      </c>
      <c r="P423" s="357" t="s">
        <v>86</v>
      </c>
      <c r="Q423" s="483" t="s">
        <v>112</v>
      </c>
      <c r="R423" s="137"/>
      <c r="S423" s="137"/>
    </row>
    <row r="424">
      <c r="B424" s="127">
        <f t="shared" si="1"/>
        <v>421</v>
      </c>
      <c r="C424" s="642" t="s">
        <v>1142</v>
      </c>
      <c r="D424" s="610"/>
      <c r="E424" s="640" t="s">
        <v>1137</v>
      </c>
      <c r="F424" s="504"/>
      <c r="G424" s="503"/>
      <c r="H424" s="503"/>
      <c r="I424" s="503"/>
      <c r="J424" s="554" t="s">
        <v>1134</v>
      </c>
      <c r="K424" s="554" t="s">
        <v>1138</v>
      </c>
      <c r="L424" s="513"/>
      <c r="M424" s="357" t="s">
        <v>86</v>
      </c>
      <c r="N424" s="357" t="s">
        <v>86</v>
      </c>
      <c r="O424" s="357" t="s">
        <v>86</v>
      </c>
      <c r="P424" s="357" t="s">
        <v>86</v>
      </c>
      <c r="Q424" s="483" t="s">
        <v>112</v>
      </c>
      <c r="R424" s="137"/>
      <c r="S424" s="137"/>
    </row>
    <row r="425">
      <c r="B425" s="127">
        <f t="shared" si="1"/>
        <v>422</v>
      </c>
      <c r="C425" s="495" t="s">
        <v>759</v>
      </c>
      <c r="D425" s="495" t="s">
        <v>882</v>
      </c>
      <c r="E425" s="504" t="s">
        <v>883</v>
      </c>
      <c r="F425" s="503"/>
      <c r="G425" s="503"/>
      <c r="H425" s="503"/>
      <c r="I425" s="503"/>
      <c r="J425" s="506" t="s">
        <v>884</v>
      </c>
      <c r="K425" s="506" t="s">
        <v>885</v>
      </c>
      <c r="L425" s="513"/>
      <c r="M425" s="357" t="s">
        <v>86</v>
      </c>
      <c r="N425" s="357" t="s">
        <v>86</v>
      </c>
      <c r="O425" s="357" t="s">
        <v>86</v>
      </c>
      <c r="P425" s="357" t="s">
        <v>86</v>
      </c>
      <c r="Q425" s="483" t="s">
        <v>112</v>
      </c>
      <c r="R425" s="137"/>
      <c r="S425" s="137"/>
    </row>
    <row r="426">
      <c r="B426" s="127">
        <f t="shared" si="1"/>
        <v>423</v>
      </c>
      <c r="C426" s="550" t="s">
        <v>759</v>
      </c>
      <c r="D426" s="500"/>
      <c r="E426" s="504" t="s">
        <v>886</v>
      </c>
      <c r="F426" s="503"/>
      <c r="G426" s="503"/>
      <c r="H426" s="503"/>
      <c r="I426" s="503"/>
      <c r="J426" s="505" t="s">
        <v>887</v>
      </c>
      <c r="K426" s="506" t="s">
        <v>888</v>
      </c>
      <c r="L426" s="513"/>
      <c r="M426" s="357" t="s">
        <v>86</v>
      </c>
      <c r="N426" s="357" t="s">
        <v>86</v>
      </c>
      <c r="O426" s="357" t="s">
        <v>86</v>
      </c>
      <c r="P426" s="357" t="s">
        <v>86</v>
      </c>
      <c r="Q426" s="483" t="s">
        <v>112</v>
      </c>
      <c r="R426" s="137"/>
      <c r="S426" s="137"/>
    </row>
    <row r="427">
      <c r="B427" s="127">
        <f t="shared" si="1"/>
        <v>424</v>
      </c>
      <c r="C427" s="550" t="s">
        <v>759</v>
      </c>
      <c r="D427" s="500"/>
      <c r="E427" s="504" t="s">
        <v>889</v>
      </c>
      <c r="F427" s="503"/>
      <c r="G427" s="503"/>
      <c r="H427" s="503"/>
      <c r="I427" s="503"/>
      <c r="J427" s="505" t="s">
        <v>890</v>
      </c>
      <c r="K427" s="506" t="s">
        <v>891</v>
      </c>
      <c r="L427" s="513"/>
      <c r="M427" s="357" t="s">
        <v>86</v>
      </c>
      <c r="N427" s="357" t="s">
        <v>86</v>
      </c>
      <c r="O427" s="357" t="s">
        <v>86</v>
      </c>
      <c r="P427" s="357" t="s">
        <v>86</v>
      </c>
      <c r="Q427" s="483" t="s">
        <v>112</v>
      </c>
      <c r="R427" s="137"/>
      <c r="S427" s="137"/>
    </row>
    <row r="428">
      <c r="B428" s="127">
        <f t="shared" si="1"/>
        <v>425</v>
      </c>
      <c r="C428" s="550" t="s">
        <v>759</v>
      </c>
      <c r="D428" s="501"/>
      <c r="E428" s="504" t="s">
        <v>174</v>
      </c>
      <c r="F428" s="503"/>
      <c r="G428" s="503"/>
      <c r="H428" s="503"/>
      <c r="I428" s="503"/>
      <c r="J428" s="505" t="s">
        <v>892</v>
      </c>
      <c r="K428" s="506" t="s">
        <v>893</v>
      </c>
      <c r="L428" s="513"/>
      <c r="M428" s="357" t="s">
        <v>86</v>
      </c>
      <c r="N428" s="357" t="s">
        <v>86</v>
      </c>
      <c r="O428" s="357" t="s">
        <v>86</v>
      </c>
      <c r="P428" s="357" t="s">
        <v>86</v>
      </c>
      <c r="Q428" s="483" t="s">
        <v>112</v>
      </c>
      <c r="R428" s="137"/>
      <c r="S428" s="137"/>
    </row>
    <row r="429">
      <c r="B429" s="127">
        <f t="shared" si="1"/>
        <v>426</v>
      </c>
      <c r="C429" s="550" t="s">
        <v>759</v>
      </c>
      <c r="D429" s="551" t="s">
        <v>397</v>
      </c>
      <c r="E429" s="552" t="s">
        <v>208</v>
      </c>
      <c r="F429" s="489"/>
      <c r="G429" s="489"/>
      <c r="H429" s="489"/>
      <c r="I429" s="489"/>
      <c r="J429" s="506" t="s">
        <v>894</v>
      </c>
      <c r="K429" s="506" t="s">
        <v>895</v>
      </c>
      <c r="L429" s="513"/>
      <c r="M429" s="357" t="s">
        <v>86</v>
      </c>
      <c r="N429" s="357" t="s">
        <v>86</v>
      </c>
      <c r="O429" s="357" t="s">
        <v>86</v>
      </c>
      <c r="P429" s="357" t="s">
        <v>86</v>
      </c>
      <c r="Q429" s="483" t="s">
        <v>112</v>
      </c>
      <c r="R429" s="137"/>
      <c r="S429" s="137"/>
    </row>
    <row r="430">
      <c r="B430" s="127">
        <f t="shared" si="1"/>
        <v>427</v>
      </c>
      <c r="C430" s="550" t="s">
        <v>759</v>
      </c>
      <c r="D430" s="553"/>
      <c r="E430" s="552" t="s">
        <v>896</v>
      </c>
      <c r="F430" s="489"/>
      <c r="G430" s="489"/>
      <c r="H430" s="489"/>
      <c r="I430" s="489"/>
      <c r="J430" s="554" t="s">
        <v>173</v>
      </c>
      <c r="K430" s="554" t="s">
        <v>173</v>
      </c>
      <c r="L430" s="513"/>
      <c r="M430" s="357" t="s">
        <v>86</v>
      </c>
      <c r="N430" s="357" t="s">
        <v>86</v>
      </c>
      <c r="O430" s="357" t="s">
        <v>86</v>
      </c>
      <c r="P430" s="357" t="s">
        <v>86</v>
      </c>
      <c r="Q430" s="483" t="s">
        <v>112</v>
      </c>
      <c r="R430" s="137"/>
      <c r="S430" s="137"/>
    </row>
    <row r="431">
      <c r="B431" s="127">
        <f t="shared" si="1"/>
        <v>428</v>
      </c>
      <c r="C431" s="550" t="s">
        <v>759</v>
      </c>
      <c r="D431" s="553"/>
      <c r="E431" s="552" t="s">
        <v>358</v>
      </c>
      <c r="F431" s="489"/>
      <c r="G431" s="489"/>
      <c r="H431" s="489"/>
      <c r="I431" s="489"/>
      <c r="J431" s="554" t="s">
        <v>173</v>
      </c>
      <c r="K431" s="554" t="s">
        <v>173</v>
      </c>
      <c r="L431" s="513"/>
      <c r="M431" s="357" t="s">
        <v>86</v>
      </c>
      <c r="N431" s="357" t="s">
        <v>86</v>
      </c>
      <c r="O431" s="357" t="s">
        <v>86</v>
      </c>
      <c r="P431" s="357" t="s">
        <v>86</v>
      </c>
      <c r="Q431" s="483" t="s">
        <v>112</v>
      </c>
      <c r="R431" s="137"/>
      <c r="S431" s="137"/>
    </row>
    <row r="432">
      <c r="B432" s="127">
        <f t="shared" si="1"/>
        <v>429</v>
      </c>
      <c r="C432" s="550" t="s">
        <v>759</v>
      </c>
      <c r="D432" s="553"/>
      <c r="E432" s="552" t="s">
        <v>361</v>
      </c>
      <c r="F432" s="489"/>
      <c r="G432" s="489"/>
      <c r="H432" s="489"/>
      <c r="I432" s="489"/>
      <c r="J432" s="554" t="s">
        <v>173</v>
      </c>
      <c r="K432" s="554" t="s">
        <v>173</v>
      </c>
      <c r="L432" s="513"/>
      <c r="M432" s="357" t="s">
        <v>86</v>
      </c>
      <c r="N432" s="357" t="s">
        <v>86</v>
      </c>
      <c r="O432" s="357" t="s">
        <v>86</v>
      </c>
      <c r="P432" s="357" t="s">
        <v>86</v>
      </c>
      <c r="Q432" s="483" t="s">
        <v>112</v>
      </c>
      <c r="R432" s="137"/>
      <c r="S432" s="137"/>
    </row>
    <row r="433">
      <c r="B433" s="127">
        <f t="shared" si="1"/>
        <v>430</v>
      </c>
      <c r="C433" s="550" t="s">
        <v>759</v>
      </c>
      <c r="D433" s="555"/>
      <c r="E433" s="552" t="s">
        <v>897</v>
      </c>
      <c r="F433" s="489"/>
      <c r="G433" s="489"/>
      <c r="H433" s="489"/>
      <c r="I433" s="489"/>
      <c r="J433" s="554" t="s">
        <v>173</v>
      </c>
      <c r="K433" s="554" t="s">
        <v>173</v>
      </c>
      <c r="L433" s="513"/>
      <c r="M433" s="357" t="s">
        <v>86</v>
      </c>
      <c r="N433" s="357" t="s">
        <v>86</v>
      </c>
      <c r="O433" s="357" t="s">
        <v>86</v>
      </c>
      <c r="P433" s="357" t="s">
        <v>86</v>
      </c>
      <c r="Q433" s="483" t="s">
        <v>112</v>
      </c>
      <c r="R433" s="137"/>
      <c r="S433" s="137"/>
    </row>
    <row r="434">
      <c r="B434" s="127">
        <f t="shared" si="1"/>
        <v>431</v>
      </c>
      <c r="C434" s="550" t="s">
        <v>759</v>
      </c>
      <c r="D434" s="551" t="s">
        <v>401</v>
      </c>
      <c r="E434" s="552" t="s">
        <v>898</v>
      </c>
      <c r="F434" s="558" t="s">
        <v>899</v>
      </c>
      <c r="G434" s="558"/>
      <c r="H434" s="558"/>
      <c r="I434" s="558"/>
      <c r="J434" s="558" t="s">
        <v>900</v>
      </c>
      <c r="K434" s="558" t="s">
        <v>320</v>
      </c>
      <c r="L434" s="513"/>
      <c r="M434" s="357" t="s">
        <v>86</v>
      </c>
      <c r="N434" s="357" t="s">
        <v>86</v>
      </c>
      <c r="O434" s="357" t="s">
        <v>86</v>
      </c>
      <c r="P434" s="357" t="s">
        <v>86</v>
      </c>
      <c r="Q434" s="483" t="s">
        <v>112</v>
      </c>
      <c r="R434" s="137"/>
      <c r="S434" s="137"/>
    </row>
    <row r="435">
      <c r="B435" s="127">
        <f t="shared" si="1"/>
        <v>432</v>
      </c>
      <c r="C435" s="550" t="s">
        <v>759</v>
      </c>
      <c r="D435" s="618"/>
      <c r="E435" s="643"/>
      <c r="F435" s="561" t="s">
        <v>901</v>
      </c>
      <c r="G435" s="561"/>
      <c r="H435" s="561"/>
      <c r="I435" s="561"/>
      <c r="J435" s="554" t="s">
        <v>173</v>
      </c>
      <c r="K435" s="554" t="s">
        <v>173</v>
      </c>
      <c r="L435" s="513"/>
      <c r="M435" s="357" t="s">
        <v>86</v>
      </c>
      <c r="N435" s="357" t="s">
        <v>86</v>
      </c>
      <c r="O435" s="357" t="s">
        <v>86</v>
      </c>
      <c r="P435" s="357" t="s">
        <v>86</v>
      </c>
      <c r="Q435" s="483" t="s">
        <v>112</v>
      </c>
      <c r="R435" s="137"/>
      <c r="S435" s="137"/>
    </row>
    <row r="436">
      <c r="B436" s="127">
        <f t="shared" si="1"/>
        <v>433</v>
      </c>
      <c r="C436" s="550" t="s">
        <v>759</v>
      </c>
      <c r="D436" s="562" t="s">
        <v>400</v>
      </c>
      <c r="E436" s="564" t="s">
        <v>905</v>
      </c>
      <c r="F436" s="564"/>
      <c r="G436" s="564"/>
      <c r="H436" s="564"/>
      <c r="I436" s="564"/>
      <c r="J436" s="554" t="s">
        <v>173</v>
      </c>
      <c r="K436" s="554" t="s">
        <v>173</v>
      </c>
      <c r="L436" s="513"/>
      <c r="M436" s="357" t="s">
        <v>86</v>
      </c>
      <c r="N436" s="357" t="s">
        <v>86</v>
      </c>
      <c r="O436" s="357" t="s">
        <v>86</v>
      </c>
      <c r="P436" s="357" t="s">
        <v>86</v>
      </c>
      <c r="Q436" s="483" t="s">
        <v>112</v>
      </c>
      <c r="R436" s="137"/>
      <c r="S436" s="137"/>
    </row>
    <row r="437">
      <c r="B437" s="127">
        <f t="shared" si="1"/>
        <v>434</v>
      </c>
      <c r="C437" s="550" t="s">
        <v>759</v>
      </c>
      <c r="D437" s="551" t="s">
        <v>402</v>
      </c>
      <c r="E437" s="579" t="s">
        <v>862</v>
      </c>
      <c r="F437" s="567" t="s">
        <v>906</v>
      </c>
      <c r="G437" s="497"/>
      <c r="H437" s="503"/>
      <c r="I437" s="503"/>
      <c r="J437" s="558" t="s">
        <v>907</v>
      </c>
      <c r="K437" s="554" t="s">
        <v>908</v>
      </c>
      <c r="L437" s="513"/>
      <c r="M437" s="357" t="s">
        <v>86</v>
      </c>
      <c r="N437" s="357" t="s">
        <v>86</v>
      </c>
      <c r="O437" s="357" t="s">
        <v>86</v>
      </c>
      <c r="P437" s="357" t="s">
        <v>86</v>
      </c>
      <c r="Q437" s="483" t="s">
        <v>112</v>
      </c>
      <c r="R437" s="137"/>
      <c r="S437" s="137"/>
    </row>
    <row r="438">
      <c r="B438" s="127">
        <f t="shared" si="1"/>
        <v>435</v>
      </c>
      <c r="C438" s="550" t="s">
        <v>759</v>
      </c>
      <c r="D438" s="577"/>
      <c r="E438" s="578"/>
      <c r="F438" s="570" t="s">
        <v>909</v>
      </c>
      <c r="G438" s="571" t="s">
        <v>218</v>
      </c>
      <c r="H438" s="508" t="s">
        <v>910</v>
      </c>
      <c r="I438" s="508" t="s">
        <v>910</v>
      </c>
      <c r="J438" s="558" t="s">
        <v>911</v>
      </c>
      <c r="K438" s="558" t="s">
        <v>320</v>
      </c>
      <c r="L438" s="513"/>
      <c r="M438" s="357" t="s">
        <v>86</v>
      </c>
      <c r="N438" s="357" t="s">
        <v>86</v>
      </c>
      <c r="O438" s="357" t="s">
        <v>86</v>
      </c>
      <c r="P438" s="357" t="s">
        <v>86</v>
      </c>
      <c r="Q438" s="483" t="s">
        <v>112</v>
      </c>
      <c r="R438" s="137"/>
      <c r="S438" s="137"/>
    </row>
    <row r="439">
      <c r="B439" s="127">
        <f t="shared" si="1"/>
        <v>436</v>
      </c>
      <c r="C439" s="550" t="s">
        <v>759</v>
      </c>
      <c r="D439" s="577"/>
      <c r="E439" s="508"/>
      <c r="F439" s="508"/>
      <c r="G439" s="508"/>
      <c r="H439" s="564" t="s">
        <v>912</v>
      </c>
      <c r="I439" s="564" t="s">
        <v>912</v>
      </c>
      <c r="J439" s="554" t="s">
        <v>173</v>
      </c>
      <c r="K439" s="554" t="s">
        <v>173</v>
      </c>
      <c r="L439" s="513"/>
      <c r="M439" s="357" t="s">
        <v>86</v>
      </c>
      <c r="N439" s="357" t="s">
        <v>86</v>
      </c>
      <c r="O439" s="357" t="s">
        <v>86</v>
      </c>
      <c r="P439" s="357" t="s">
        <v>86</v>
      </c>
      <c r="Q439" s="483" t="s">
        <v>112</v>
      </c>
      <c r="R439" s="137"/>
      <c r="S439" s="137"/>
    </row>
    <row r="440">
      <c r="B440" s="127">
        <f t="shared" si="1"/>
        <v>437</v>
      </c>
      <c r="C440" s="550" t="s">
        <v>759</v>
      </c>
      <c r="D440" s="577"/>
      <c r="E440" s="508"/>
      <c r="F440" s="508"/>
      <c r="G440" s="564" t="s">
        <v>198</v>
      </c>
      <c r="H440" s="508" t="s">
        <v>910</v>
      </c>
      <c r="I440" s="508" t="s">
        <v>910</v>
      </c>
      <c r="J440" s="558" t="s">
        <v>913</v>
      </c>
      <c r="K440" s="554" t="s">
        <v>173</v>
      </c>
      <c r="L440" s="513"/>
      <c r="M440" s="357" t="s">
        <v>86</v>
      </c>
      <c r="N440" s="357" t="s">
        <v>86</v>
      </c>
      <c r="O440" s="357" t="s">
        <v>86</v>
      </c>
      <c r="P440" s="357" t="s">
        <v>86</v>
      </c>
      <c r="Q440" s="483" t="s">
        <v>112</v>
      </c>
      <c r="R440" s="137"/>
      <c r="S440" s="137"/>
    </row>
    <row r="441">
      <c r="B441" s="127">
        <f t="shared" si="1"/>
        <v>438</v>
      </c>
      <c r="C441" s="550" t="s">
        <v>759</v>
      </c>
      <c r="D441" s="577"/>
      <c r="E441" s="508"/>
      <c r="F441" s="508"/>
      <c r="G441" s="508"/>
      <c r="H441" s="564" t="s">
        <v>912</v>
      </c>
      <c r="I441" s="564" t="s">
        <v>912</v>
      </c>
      <c r="J441" s="554" t="s">
        <v>173</v>
      </c>
      <c r="K441" s="554" t="s">
        <v>173</v>
      </c>
      <c r="L441" s="513"/>
      <c r="M441" s="357" t="s">
        <v>86</v>
      </c>
      <c r="N441" s="357" t="s">
        <v>86</v>
      </c>
      <c r="O441" s="357" t="s">
        <v>86</v>
      </c>
      <c r="P441" s="357" t="s">
        <v>86</v>
      </c>
      <c r="Q441" s="483" t="s">
        <v>112</v>
      </c>
      <c r="R441" s="137"/>
      <c r="S441" s="137"/>
    </row>
    <row r="442">
      <c r="B442" s="127">
        <f t="shared" si="1"/>
        <v>439</v>
      </c>
      <c r="C442" s="550" t="s">
        <v>759</v>
      </c>
      <c r="D442" s="577"/>
      <c r="E442" s="496" t="s">
        <v>914</v>
      </c>
      <c r="F442" s="576" t="s">
        <v>915</v>
      </c>
      <c r="G442" s="498"/>
      <c r="H442" s="508"/>
      <c r="I442" s="508"/>
      <c r="J442" s="558" t="s">
        <v>916</v>
      </c>
      <c r="K442" s="554" t="s">
        <v>908</v>
      </c>
      <c r="L442" s="513"/>
      <c r="M442" s="357" t="s">
        <v>86</v>
      </c>
      <c r="N442" s="357" t="s">
        <v>86</v>
      </c>
      <c r="O442" s="357" t="s">
        <v>86</v>
      </c>
      <c r="P442" s="357" t="s">
        <v>86</v>
      </c>
      <c r="Q442" s="483" t="s">
        <v>112</v>
      </c>
      <c r="R442" s="137"/>
      <c r="S442" s="137"/>
    </row>
    <row r="443">
      <c r="B443" s="127">
        <f t="shared" si="1"/>
        <v>440</v>
      </c>
      <c r="C443" s="550" t="s">
        <v>759</v>
      </c>
      <c r="D443" s="577"/>
      <c r="E443" s="496"/>
      <c r="F443" s="567" t="s">
        <v>917</v>
      </c>
      <c r="G443" s="488" t="s">
        <v>918</v>
      </c>
      <c r="H443" s="508"/>
      <c r="I443" s="508"/>
      <c r="J443" s="558" t="s">
        <v>919</v>
      </c>
      <c r="K443" s="558" t="s">
        <v>320</v>
      </c>
      <c r="L443" s="513"/>
      <c r="M443" s="357" t="s">
        <v>86</v>
      </c>
      <c r="N443" s="357" t="s">
        <v>86</v>
      </c>
      <c r="O443" s="357" t="s">
        <v>86</v>
      </c>
      <c r="P443" s="357" t="s">
        <v>86</v>
      </c>
      <c r="Q443" s="483" t="s">
        <v>112</v>
      </c>
      <c r="R443" s="137"/>
      <c r="S443" s="137"/>
    </row>
    <row r="444">
      <c r="B444" s="127">
        <f t="shared" si="1"/>
        <v>441</v>
      </c>
      <c r="C444" s="550" t="s">
        <v>759</v>
      </c>
      <c r="D444" s="577"/>
      <c r="E444" s="509"/>
      <c r="F444" s="578"/>
      <c r="G444" s="488" t="s">
        <v>920</v>
      </c>
      <c r="H444" s="508"/>
      <c r="I444" s="508"/>
      <c r="J444" s="558" t="s">
        <v>921</v>
      </c>
      <c r="K444" s="554" t="s">
        <v>173</v>
      </c>
      <c r="L444" s="513"/>
      <c r="M444" s="357" t="s">
        <v>86</v>
      </c>
      <c r="N444" s="357" t="s">
        <v>86</v>
      </c>
      <c r="O444" s="357" t="s">
        <v>86</v>
      </c>
      <c r="P444" s="357" t="s">
        <v>86</v>
      </c>
      <c r="Q444" s="483" t="s">
        <v>112</v>
      </c>
      <c r="R444" s="137"/>
      <c r="S444" s="137"/>
    </row>
    <row r="445">
      <c r="B445" s="127">
        <f t="shared" si="1"/>
        <v>442</v>
      </c>
      <c r="C445" s="550" t="s">
        <v>759</v>
      </c>
      <c r="D445" s="577"/>
      <c r="E445" s="579" t="s">
        <v>922</v>
      </c>
      <c r="F445" s="488" t="s">
        <v>915</v>
      </c>
      <c r="G445" s="503"/>
      <c r="H445" s="508"/>
      <c r="I445" s="508"/>
      <c r="J445" s="558" t="s">
        <v>923</v>
      </c>
      <c r="K445" s="554" t="s">
        <v>908</v>
      </c>
      <c r="L445" s="513"/>
      <c r="M445" s="357" t="s">
        <v>86</v>
      </c>
      <c r="N445" s="357" t="s">
        <v>86</v>
      </c>
      <c r="O445" s="357" t="s">
        <v>86</v>
      </c>
      <c r="P445" s="357" t="s">
        <v>86</v>
      </c>
      <c r="Q445" s="483" t="s">
        <v>112</v>
      </c>
      <c r="R445" s="137"/>
      <c r="S445" s="137"/>
    </row>
    <row r="446">
      <c r="B446" s="127">
        <f t="shared" si="1"/>
        <v>443</v>
      </c>
      <c r="C446" s="550" t="s">
        <v>759</v>
      </c>
      <c r="D446" s="577"/>
      <c r="E446" s="496"/>
      <c r="F446" s="567" t="s">
        <v>917</v>
      </c>
      <c r="G446" s="488" t="s">
        <v>918</v>
      </c>
      <c r="H446" s="508"/>
      <c r="I446" s="508"/>
      <c r="J446" s="558" t="s">
        <v>924</v>
      </c>
      <c r="K446" s="558" t="s">
        <v>320</v>
      </c>
      <c r="L446" s="513"/>
      <c r="M446" s="357" t="s">
        <v>86</v>
      </c>
      <c r="N446" s="357" t="s">
        <v>86</v>
      </c>
      <c r="O446" s="357" t="s">
        <v>86</v>
      </c>
      <c r="P446" s="357" t="s">
        <v>86</v>
      </c>
      <c r="Q446" s="483" t="s">
        <v>112</v>
      </c>
      <c r="R446" s="137"/>
      <c r="S446" s="137"/>
    </row>
    <row r="447">
      <c r="B447" s="127">
        <f t="shared" si="1"/>
        <v>444</v>
      </c>
      <c r="C447" s="550" t="s">
        <v>759</v>
      </c>
      <c r="D447" s="577"/>
      <c r="E447" s="509"/>
      <c r="F447" s="578"/>
      <c r="G447" s="488" t="s">
        <v>920</v>
      </c>
      <c r="H447" s="508"/>
      <c r="I447" s="508"/>
      <c r="J447" s="558" t="s">
        <v>925</v>
      </c>
      <c r="K447" s="554" t="s">
        <v>173</v>
      </c>
      <c r="L447" s="513"/>
      <c r="M447" s="357" t="s">
        <v>86</v>
      </c>
      <c r="N447" s="357" t="s">
        <v>86</v>
      </c>
      <c r="O447" s="357" t="s">
        <v>86</v>
      </c>
      <c r="P447" s="357" t="s">
        <v>86</v>
      </c>
      <c r="Q447" s="483" t="s">
        <v>112</v>
      </c>
      <c r="R447" s="137"/>
      <c r="S447" s="137"/>
    </row>
    <row r="448">
      <c r="B448" s="127">
        <f t="shared" si="1"/>
        <v>445</v>
      </c>
      <c r="C448" s="550" t="s">
        <v>759</v>
      </c>
      <c r="D448" s="577"/>
      <c r="E448" s="579" t="s">
        <v>873</v>
      </c>
      <c r="F448" s="488" t="s">
        <v>915</v>
      </c>
      <c r="G448" s="503"/>
      <c r="H448" s="508"/>
      <c r="I448" s="508"/>
      <c r="J448" s="558" t="s">
        <v>926</v>
      </c>
      <c r="K448" s="554" t="s">
        <v>927</v>
      </c>
      <c r="L448" s="513"/>
      <c r="M448" s="357" t="s">
        <v>86</v>
      </c>
      <c r="N448" s="357" t="s">
        <v>86</v>
      </c>
      <c r="O448" s="357" t="s">
        <v>86</v>
      </c>
      <c r="P448" s="357" t="s">
        <v>86</v>
      </c>
      <c r="Q448" s="483" t="s">
        <v>112</v>
      </c>
      <c r="R448" s="137"/>
      <c r="S448" s="137"/>
    </row>
    <row r="449">
      <c r="B449" s="127">
        <f t="shared" si="1"/>
        <v>446</v>
      </c>
      <c r="C449" s="550" t="s">
        <v>759</v>
      </c>
      <c r="D449" s="577"/>
      <c r="E449" s="496"/>
      <c r="F449" s="567" t="s">
        <v>917</v>
      </c>
      <c r="G449" s="488" t="s">
        <v>918</v>
      </c>
      <c r="H449" s="508"/>
      <c r="I449" s="508"/>
      <c r="J449" s="558" t="s">
        <v>928</v>
      </c>
      <c r="K449" s="558" t="s">
        <v>929</v>
      </c>
      <c r="L449" s="513"/>
      <c r="M449" s="357" t="s">
        <v>86</v>
      </c>
      <c r="N449" s="357" t="s">
        <v>86</v>
      </c>
      <c r="O449" s="357" t="s">
        <v>86</v>
      </c>
      <c r="P449" s="357" t="s">
        <v>86</v>
      </c>
      <c r="Q449" s="483" t="s">
        <v>112</v>
      </c>
      <c r="R449" s="137"/>
      <c r="S449" s="137"/>
    </row>
    <row r="450">
      <c r="B450" s="127">
        <f t="shared" si="1"/>
        <v>447</v>
      </c>
      <c r="C450" s="550" t="s">
        <v>759</v>
      </c>
      <c r="D450" s="577"/>
      <c r="E450" s="509"/>
      <c r="F450" s="578"/>
      <c r="G450" s="488" t="s">
        <v>920</v>
      </c>
      <c r="H450" s="508"/>
      <c r="I450" s="508"/>
      <c r="J450" s="558" t="s">
        <v>930</v>
      </c>
      <c r="K450" s="554" t="s">
        <v>173</v>
      </c>
      <c r="L450" s="513"/>
      <c r="M450" s="357" t="s">
        <v>86</v>
      </c>
      <c r="N450" s="357" t="s">
        <v>86</v>
      </c>
      <c r="O450" s="357" t="s">
        <v>86</v>
      </c>
      <c r="P450" s="357" t="s">
        <v>86</v>
      </c>
      <c r="Q450" s="483" t="s">
        <v>112</v>
      </c>
      <c r="R450" s="137"/>
      <c r="S450" s="137"/>
    </row>
    <row r="451">
      <c r="B451" s="127">
        <f t="shared" si="1"/>
        <v>448</v>
      </c>
      <c r="C451" s="550" t="s">
        <v>759</v>
      </c>
      <c r="D451" s="577"/>
      <c r="E451" s="579" t="s">
        <v>875</v>
      </c>
      <c r="F451" s="488" t="s">
        <v>915</v>
      </c>
      <c r="G451" s="503"/>
      <c r="H451" s="508"/>
      <c r="I451" s="508"/>
      <c r="J451" s="558" t="s">
        <v>931</v>
      </c>
      <c r="K451" s="554" t="s">
        <v>908</v>
      </c>
      <c r="L451" s="513"/>
      <c r="M451" s="357" t="s">
        <v>86</v>
      </c>
      <c r="N451" s="357" t="s">
        <v>86</v>
      </c>
      <c r="O451" s="357" t="s">
        <v>86</v>
      </c>
      <c r="P451" s="357" t="s">
        <v>86</v>
      </c>
      <c r="Q451" s="483" t="s">
        <v>112</v>
      </c>
      <c r="R451" s="137"/>
      <c r="S451" s="137"/>
    </row>
    <row r="452">
      <c r="B452" s="127">
        <f t="shared" si="1"/>
        <v>449</v>
      </c>
      <c r="C452" s="550" t="s">
        <v>759</v>
      </c>
      <c r="D452" s="577"/>
      <c r="E452" s="496"/>
      <c r="F452" s="567" t="s">
        <v>917</v>
      </c>
      <c r="G452" s="488" t="s">
        <v>918</v>
      </c>
      <c r="H452" s="508"/>
      <c r="I452" s="508"/>
      <c r="J452" s="558" t="s">
        <v>932</v>
      </c>
      <c r="K452" s="558" t="s">
        <v>320</v>
      </c>
      <c r="L452" s="513"/>
      <c r="M452" s="357" t="s">
        <v>86</v>
      </c>
      <c r="N452" s="357" t="s">
        <v>86</v>
      </c>
      <c r="O452" s="357" t="s">
        <v>86</v>
      </c>
      <c r="P452" s="357" t="s">
        <v>86</v>
      </c>
      <c r="Q452" s="483" t="s">
        <v>112</v>
      </c>
      <c r="R452" s="137"/>
      <c r="S452" s="137"/>
    </row>
    <row r="453">
      <c r="B453" s="127">
        <f t="shared" si="1"/>
        <v>450</v>
      </c>
      <c r="C453" s="550" t="s">
        <v>759</v>
      </c>
      <c r="D453" s="577"/>
      <c r="E453" s="509"/>
      <c r="F453" s="578"/>
      <c r="G453" s="488" t="s">
        <v>920</v>
      </c>
      <c r="H453" s="508"/>
      <c r="I453" s="508"/>
      <c r="J453" s="558" t="s">
        <v>933</v>
      </c>
      <c r="K453" s="554" t="s">
        <v>173</v>
      </c>
      <c r="L453" s="513"/>
      <c r="M453" s="357" t="s">
        <v>86</v>
      </c>
      <c r="N453" s="357" t="s">
        <v>86</v>
      </c>
      <c r="O453" s="357" t="s">
        <v>86</v>
      </c>
      <c r="P453" s="357" t="s">
        <v>86</v>
      </c>
      <c r="Q453" s="483" t="s">
        <v>112</v>
      </c>
      <c r="R453" s="137"/>
      <c r="S453" s="137"/>
    </row>
    <row r="454">
      <c r="B454" s="127">
        <f t="shared" si="1"/>
        <v>451</v>
      </c>
      <c r="C454" s="550" t="s">
        <v>759</v>
      </c>
      <c r="D454" s="577"/>
      <c r="E454" s="579" t="s">
        <v>934</v>
      </c>
      <c r="F454" s="571" t="s">
        <v>935</v>
      </c>
      <c r="G454" s="503" t="s">
        <v>936</v>
      </c>
      <c r="H454" s="508"/>
      <c r="I454" s="508"/>
      <c r="J454" s="558" t="s">
        <v>937</v>
      </c>
      <c r="K454" s="558" t="s">
        <v>320</v>
      </c>
      <c r="L454" s="513"/>
      <c r="M454" s="357" t="s">
        <v>86</v>
      </c>
      <c r="N454" s="357" t="s">
        <v>86</v>
      </c>
      <c r="O454" s="357" t="s">
        <v>86</v>
      </c>
      <c r="P454" s="357" t="s">
        <v>86</v>
      </c>
      <c r="Q454" s="483" t="s">
        <v>112</v>
      </c>
      <c r="R454" s="137"/>
      <c r="S454" s="137"/>
    </row>
    <row r="455">
      <c r="B455" s="127">
        <f t="shared" si="1"/>
        <v>452</v>
      </c>
      <c r="C455" s="550" t="s">
        <v>759</v>
      </c>
      <c r="D455" s="577"/>
      <c r="E455" s="496"/>
      <c r="F455" s="498"/>
      <c r="G455" s="503" t="s">
        <v>938</v>
      </c>
      <c r="H455" s="508"/>
      <c r="I455" s="508"/>
      <c r="J455" s="554" t="s">
        <v>173</v>
      </c>
      <c r="K455" s="554" t="s">
        <v>173</v>
      </c>
      <c r="L455" s="513"/>
      <c r="M455" s="357" t="s">
        <v>86</v>
      </c>
      <c r="N455" s="357" t="s">
        <v>86</v>
      </c>
      <c r="O455" s="357" t="s">
        <v>86</v>
      </c>
      <c r="P455" s="357" t="s">
        <v>86</v>
      </c>
      <c r="Q455" s="483" t="s">
        <v>112</v>
      </c>
      <c r="R455" s="137"/>
      <c r="S455" s="137"/>
    </row>
    <row r="456">
      <c r="B456" s="127">
        <f t="shared" si="1"/>
        <v>453</v>
      </c>
      <c r="C456" s="550" t="s">
        <v>759</v>
      </c>
      <c r="D456" s="577"/>
      <c r="E456" s="496"/>
      <c r="F456" s="571" t="s">
        <v>939</v>
      </c>
      <c r="G456" s="503" t="s">
        <v>938</v>
      </c>
      <c r="H456" s="508"/>
      <c r="I456" s="508"/>
      <c r="J456" s="554" t="s">
        <v>173</v>
      </c>
      <c r="K456" s="558" t="s">
        <v>940</v>
      </c>
      <c r="L456" s="513"/>
      <c r="M456" s="357" t="s">
        <v>86</v>
      </c>
      <c r="N456" s="357" t="s">
        <v>86</v>
      </c>
      <c r="O456" s="357" t="s">
        <v>86</v>
      </c>
      <c r="P456" s="357" t="s">
        <v>86</v>
      </c>
      <c r="Q456" s="483" t="s">
        <v>112</v>
      </c>
      <c r="R456" s="137"/>
      <c r="S456" s="137"/>
    </row>
    <row r="457">
      <c r="B457" s="127">
        <f t="shared" si="1"/>
        <v>454</v>
      </c>
      <c r="C457" s="550" t="s">
        <v>759</v>
      </c>
      <c r="D457" s="577"/>
      <c r="E457" s="496"/>
      <c r="F457" s="580"/>
      <c r="G457" s="503" t="s">
        <v>936</v>
      </c>
      <c r="H457" s="508"/>
      <c r="I457" s="508"/>
      <c r="J457" s="554" t="s">
        <v>173</v>
      </c>
      <c r="K457" s="554" t="s">
        <v>173</v>
      </c>
      <c r="L457" s="513"/>
      <c r="M457" s="357" t="s">
        <v>86</v>
      </c>
      <c r="N457" s="357" t="s">
        <v>86</v>
      </c>
      <c r="O457" s="357" t="s">
        <v>86</v>
      </c>
      <c r="P457" s="357" t="s">
        <v>86</v>
      </c>
      <c r="Q457" s="483" t="s">
        <v>112</v>
      </c>
      <c r="R457" s="137"/>
      <c r="S457" s="137"/>
    </row>
    <row r="458">
      <c r="B458" s="127">
        <f t="shared" si="1"/>
        <v>455</v>
      </c>
      <c r="C458" s="550" t="s">
        <v>759</v>
      </c>
      <c r="D458" s="577"/>
      <c r="E458" s="579" t="s">
        <v>408</v>
      </c>
      <c r="F458" s="508" t="s">
        <v>915</v>
      </c>
      <c r="G458" s="503"/>
      <c r="H458" s="503"/>
      <c r="I458" s="503"/>
      <c r="J458" s="558" t="s">
        <v>941</v>
      </c>
      <c r="K458" s="554" t="s">
        <v>908</v>
      </c>
      <c r="L458" s="513"/>
      <c r="M458" s="357" t="s">
        <v>86</v>
      </c>
      <c r="N458" s="357" t="s">
        <v>86</v>
      </c>
      <c r="O458" s="357" t="s">
        <v>86</v>
      </c>
      <c r="P458" s="357" t="s">
        <v>86</v>
      </c>
      <c r="Q458" s="483" t="s">
        <v>112</v>
      </c>
      <c r="R458" s="137"/>
      <c r="S458" s="137"/>
    </row>
    <row r="459">
      <c r="B459" s="127">
        <f t="shared" si="1"/>
        <v>456</v>
      </c>
      <c r="C459" s="550" t="s">
        <v>759</v>
      </c>
      <c r="D459" s="577"/>
      <c r="E459" s="496"/>
      <c r="F459" s="567" t="s">
        <v>917</v>
      </c>
      <c r="G459" s="571" t="s">
        <v>942</v>
      </c>
      <c r="H459" s="503"/>
      <c r="I459" s="503"/>
      <c r="J459" s="558" t="s">
        <v>943</v>
      </c>
      <c r="K459" s="558" t="s">
        <v>320</v>
      </c>
      <c r="L459" s="513"/>
      <c r="M459" s="357" t="s">
        <v>86</v>
      </c>
      <c r="N459" s="357" t="s">
        <v>86</v>
      </c>
      <c r="O459" s="357" t="s">
        <v>86</v>
      </c>
      <c r="P459" s="357" t="s">
        <v>86</v>
      </c>
      <c r="Q459" s="483" t="s">
        <v>112</v>
      </c>
      <c r="R459" s="137"/>
      <c r="S459" s="137"/>
    </row>
    <row r="460">
      <c r="B460" s="127">
        <f t="shared" si="1"/>
        <v>457</v>
      </c>
      <c r="C460" s="550" t="s">
        <v>759</v>
      </c>
      <c r="D460" s="577"/>
      <c r="E460" s="496"/>
      <c r="F460" s="581"/>
      <c r="G460" s="571" t="s">
        <v>944</v>
      </c>
      <c r="H460" s="508" t="s">
        <v>945</v>
      </c>
      <c r="I460" s="508" t="s">
        <v>945</v>
      </c>
      <c r="J460" s="558" t="s">
        <v>946</v>
      </c>
      <c r="K460" s="554" t="s">
        <v>947</v>
      </c>
      <c r="L460" s="513"/>
      <c r="M460" s="357" t="s">
        <v>86</v>
      </c>
      <c r="N460" s="357" t="s">
        <v>86</v>
      </c>
      <c r="O460" s="357" t="s">
        <v>86</v>
      </c>
      <c r="P460" s="357" t="s">
        <v>86</v>
      </c>
      <c r="Q460" s="483" t="s">
        <v>112</v>
      </c>
      <c r="R460" s="137"/>
      <c r="S460" s="137"/>
    </row>
    <row r="461">
      <c r="B461" s="127">
        <f t="shared" si="1"/>
        <v>458</v>
      </c>
      <c r="C461" s="550" t="s">
        <v>759</v>
      </c>
      <c r="D461" s="577"/>
      <c r="E461" s="582"/>
      <c r="F461" s="508"/>
      <c r="G461" s="508"/>
      <c r="H461" s="508" t="s">
        <v>948</v>
      </c>
      <c r="I461" s="508" t="s">
        <v>948</v>
      </c>
      <c r="J461" s="554" t="s">
        <v>173</v>
      </c>
      <c r="K461" s="554" t="s">
        <v>173</v>
      </c>
      <c r="L461" s="513"/>
      <c r="M461" s="357" t="s">
        <v>86</v>
      </c>
      <c r="N461" s="357" t="s">
        <v>86</v>
      </c>
      <c r="O461" s="357" t="s">
        <v>86</v>
      </c>
      <c r="P461" s="357" t="s">
        <v>86</v>
      </c>
      <c r="Q461" s="483" t="s">
        <v>112</v>
      </c>
      <c r="R461" s="137"/>
      <c r="S461" s="137"/>
    </row>
    <row r="462">
      <c r="B462" s="127">
        <f t="shared" si="1"/>
        <v>459</v>
      </c>
      <c r="C462" s="550" t="s">
        <v>759</v>
      </c>
      <c r="D462" s="577"/>
      <c r="E462" s="582"/>
      <c r="F462" s="508"/>
      <c r="G462" s="508"/>
      <c r="H462" s="508" t="s">
        <v>949</v>
      </c>
      <c r="I462" s="508" t="s">
        <v>949</v>
      </c>
      <c r="J462" s="554" t="s">
        <v>173</v>
      </c>
      <c r="K462" s="554" t="s">
        <v>173</v>
      </c>
      <c r="L462" s="513"/>
      <c r="M462" s="357" t="s">
        <v>86</v>
      </c>
      <c r="N462" s="357" t="s">
        <v>86</v>
      </c>
      <c r="O462" s="357" t="s">
        <v>86</v>
      </c>
      <c r="P462" s="357" t="s">
        <v>86</v>
      </c>
      <c r="Q462" s="483" t="s">
        <v>112</v>
      </c>
      <c r="R462" s="137"/>
      <c r="S462" s="137"/>
    </row>
    <row r="463">
      <c r="B463" s="127">
        <f t="shared" si="1"/>
        <v>460</v>
      </c>
      <c r="C463" s="550" t="s">
        <v>759</v>
      </c>
      <c r="D463" s="577"/>
      <c r="E463" s="582"/>
      <c r="F463" s="508"/>
      <c r="G463" s="508"/>
      <c r="H463" s="508" t="s">
        <v>950</v>
      </c>
      <c r="I463" s="508" t="s">
        <v>950</v>
      </c>
      <c r="J463" s="554" t="s">
        <v>173</v>
      </c>
      <c r="K463" s="554" t="s">
        <v>173</v>
      </c>
      <c r="L463" s="513"/>
      <c r="M463" s="357" t="s">
        <v>86</v>
      </c>
      <c r="N463" s="357" t="s">
        <v>86</v>
      </c>
      <c r="O463" s="357" t="s">
        <v>86</v>
      </c>
      <c r="P463" s="357" t="s">
        <v>86</v>
      </c>
      <c r="Q463" s="483" t="s">
        <v>112</v>
      </c>
      <c r="R463" s="137"/>
      <c r="S463" s="137"/>
    </row>
    <row r="464">
      <c r="B464" s="127">
        <f t="shared" si="1"/>
        <v>461</v>
      </c>
      <c r="C464" s="550" t="s">
        <v>759</v>
      </c>
      <c r="D464" s="577"/>
      <c r="E464" s="583"/>
      <c r="F464" s="508"/>
      <c r="G464" s="508"/>
      <c r="H464" s="508" t="s">
        <v>951</v>
      </c>
      <c r="I464" s="508" t="s">
        <v>951</v>
      </c>
      <c r="J464" s="554" t="s">
        <v>173</v>
      </c>
      <c r="K464" s="554" t="s">
        <v>952</v>
      </c>
      <c r="L464" s="513"/>
      <c r="M464" s="357" t="s">
        <v>86</v>
      </c>
      <c r="N464" s="357" t="s">
        <v>86</v>
      </c>
      <c r="O464" s="357" t="s">
        <v>86</v>
      </c>
      <c r="P464" s="357" t="s">
        <v>86</v>
      </c>
      <c r="Q464" s="483" t="s">
        <v>112</v>
      </c>
      <c r="R464" s="137"/>
      <c r="S464" s="137"/>
    </row>
    <row r="465">
      <c r="B465" s="127">
        <f t="shared" si="1"/>
        <v>462</v>
      </c>
      <c r="C465" s="550" t="s">
        <v>759</v>
      </c>
      <c r="D465" s="577"/>
      <c r="E465" s="496" t="s">
        <v>953</v>
      </c>
      <c r="F465" s="488" t="s">
        <v>915</v>
      </c>
      <c r="G465" s="498"/>
      <c r="H465" s="508"/>
      <c r="I465" s="508"/>
      <c r="J465" s="558" t="s">
        <v>954</v>
      </c>
      <c r="K465" s="554" t="s">
        <v>908</v>
      </c>
      <c r="L465" s="513"/>
      <c r="M465" s="357" t="s">
        <v>86</v>
      </c>
      <c r="N465" s="357" t="s">
        <v>86</v>
      </c>
      <c r="O465" s="357" t="s">
        <v>86</v>
      </c>
      <c r="P465" s="357" t="s">
        <v>86</v>
      </c>
      <c r="Q465" s="483" t="s">
        <v>112</v>
      </c>
      <c r="R465" s="137"/>
      <c r="S465" s="137"/>
    </row>
    <row r="466">
      <c r="B466" s="127">
        <f t="shared" si="1"/>
        <v>463</v>
      </c>
      <c r="C466" s="550" t="s">
        <v>759</v>
      </c>
      <c r="D466" s="577"/>
      <c r="E466" s="496"/>
      <c r="F466" s="567" t="s">
        <v>917</v>
      </c>
      <c r="G466" s="488" t="s">
        <v>942</v>
      </c>
      <c r="H466" s="508"/>
      <c r="I466" s="508"/>
      <c r="J466" s="558" t="s">
        <v>955</v>
      </c>
      <c r="K466" s="558" t="s">
        <v>320</v>
      </c>
      <c r="L466" s="513"/>
      <c r="M466" s="357" t="s">
        <v>86</v>
      </c>
      <c r="N466" s="357" t="s">
        <v>86</v>
      </c>
      <c r="O466" s="357" t="s">
        <v>86</v>
      </c>
      <c r="P466" s="357" t="s">
        <v>86</v>
      </c>
      <c r="Q466" s="483" t="s">
        <v>112</v>
      </c>
      <c r="R466" s="137"/>
      <c r="S466" s="137"/>
    </row>
    <row r="467">
      <c r="B467" s="127">
        <f t="shared" si="1"/>
        <v>464</v>
      </c>
      <c r="C467" s="550" t="s">
        <v>759</v>
      </c>
      <c r="D467" s="577"/>
      <c r="E467" s="509"/>
      <c r="F467" s="581"/>
      <c r="G467" s="488" t="s">
        <v>944</v>
      </c>
      <c r="H467" s="508"/>
      <c r="I467" s="508"/>
      <c r="J467" s="558" t="s">
        <v>956</v>
      </c>
      <c r="K467" s="554" t="s">
        <v>173</v>
      </c>
      <c r="L467" s="513"/>
      <c r="M467" s="357" t="s">
        <v>86</v>
      </c>
      <c r="N467" s="357" t="s">
        <v>86</v>
      </c>
      <c r="O467" s="357" t="s">
        <v>86</v>
      </c>
      <c r="P467" s="357" t="s">
        <v>86</v>
      </c>
      <c r="Q467" s="483" t="s">
        <v>112</v>
      </c>
      <c r="R467" s="137"/>
      <c r="S467" s="137"/>
    </row>
    <row r="468">
      <c r="B468" s="127">
        <f t="shared" si="1"/>
        <v>465</v>
      </c>
      <c r="C468" s="550" t="s">
        <v>759</v>
      </c>
      <c r="D468" s="577"/>
      <c r="E468" s="579" t="s">
        <v>957</v>
      </c>
      <c r="F468" s="488" t="s">
        <v>915</v>
      </c>
      <c r="G468" s="503"/>
      <c r="H468" s="508"/>
      <c r="I468" s="508"/>
      <c r="J468" s="558" t="s">
        <v>958</v>
      </c>
      <c r="K468" s="554" t="s">
        <v>908</v>
      </c>
      <c r="L468" s="513"/>
      <c r="M468" s="357" t="s">
        <v>86</v>
      </c>
      <c r="N468" s="357" t="s">
        <v>86</v>
      </c>
      <c r="O468" s="357" t="s">
        <v>86</v>
      </c>
      <c r="P468" s="357" t="s">
        <v>86</v>
      </c>
      <c r="Q468" s="483" t="s">
        <v>112</v>
      </c>
      <c r="R468" s="137"/>
      <c r="S468" s="137"/>
    </row>
    <row r="469">
      <c r="B469" s="127">
        <f t="shared" si="1"/>
        <v>466</v>
      </c>
      <c r="C469" s="550" t="s">
        <v>759</v>
      </c>
      <c r="D469" s="577"/>
      <c r="E469" s="496"/>
      <c r="F469" s="567" t="s">
        <v>917</v>
      </c>
      <c r="G469" s="488" t="s">
        <v>942</v>
      </c>
      <c r="H469" s="508"/>
      <c r="I469" s="508"/>
      <c r="J469" s="558" t="s">
        <v>959</v>
      </c>
      <c r="K469" s="558" t="s">
        <v>320</v>
      </c>
      <c r="L469" s="513"/>
      <c r="M469" s="357" t="s">
        <v>86</v>
      </c>
      <c r="N469" s="357" t="s">
        <v>86</v>
      </c>
      <c r="O469" s="357" t="s">
        <v>86</v>
      </c>
      <c r="P469" s="357" t="s">
        <v>86</v>
      </c>
      <c r="Q469" s="483" t="s">
        <v>112</v>
      </c>
      <c r="R469" s="137"/>
      <c r="S469" s="137"/>
    </row>
    <row r="470">
      <c r="B470" s="127">
        <f t="shared" si="1"/>
        <v>467</v>
      </c>
      <c r="C470" s="550" t="s">
        <v>759</v>
      </c>
      <c r="D470" s="577"/>
      <c r="E470" s="509"/>
      <c r="F470" s="581"/>
      <c r="G470" s="488" t="s">
        <v>944</v>
      </c>
      <c r="H470" s="508"/>
      <c r="I470" s="508"/>
      <c r="J470" s="558" t="s">
        <v>960</v>
      </c>
      <c r="K470" s="554" t="s">
        <v>173</v>
      </c>
      <c r="L470" s="513"/>
      <c r="M470" s="357" t="s">
        <v>86</v>
      </c>
      <c r="N470" s="357" t="s">
        <v>86</v>
      </c>
      <c r="O470" s="357" t="s">
        <v>86</v>
      </c>
      <c r="P470" s="357" t="s">
        <v>86</v>
      </c>
      <c r="Q470" s="483" t="s">
        <v>112</v>
      </c>
      <c r="R470" s="137"/>
      <c r="S470" s="137"/>
    </row>
    <row r="471">
      <c r="B471" s="127">
        <f t="shared" si="1"/>
        <v>468</v>
      </c>
      <c r="C471" s="550" t="s">
        <v>759</v>
      </c>
      <c r="D471" s="577"/>
      <c r="E471" s="584" t="s">
        <v>961</v>
      </c>
      <c r="F471" s="488" t="s">
        <v>915</v>
      </c>
      <c r="G471" s="503"/>
      <c r="H471" s="508"/>
      <c r="I471" s="508"/>
      <c r="J471" s="558" t="s">
        <v>962</v>
      </c>
      <c r="K471" s="554" t="s">
        <v>908</v>
      </c>
      <c r="L471" s="513"/>
      <c r="M471" s="357" t="s">
        <v>86</v>
      </c>
      <c r="N471" s="357" t="s">
        <v>86</v>
      </c>
      <c r="O471" s="357" t="s">
        <v>86</v>
      </c>
      <c r="P471" s="357" t="s">
        <v>86</v>
      </c>
      <c r="Q471" s="483" t="s">
        <v>112</v>
      </c>
      <c r="R471" s="137"/>
      <c r="S471" s="137"/>
    </row>
    <row r="472">
      <c r="B472" s="127">
        <f t="shared" si="1"/>
        <v>469</v>
      </c>
      <c r="C472" s="550" t="s">
        <v>759</v>
      </c>
      <c r="D472" s="577"/>
      <c r="E472" s="496"/>
      <c r="F472" s="571" t="s">
        <v>917</v>
      </c>
      <c r="G472" s="488" t="s">
        <v>942</v>
      </c>
      <c r="H472" s="508"/>
      <c r="I472" s="508"/>
      <c r="J472" s="558" t="s">
        <v>963</v>
      </c>
      <c r="K472" s="558" t="s">
        <v>320</v>
      </c>
      <c r="L472" s="513"/>
      <c r="M472" s="357" t="s">
        <v>86</v>
      </c>
      <c r="N472" s="357" t="s">
        <v>86</v>
      </c>
      <c r="O472" s="357" t="s">
        <v>86</v>
      </c>
      <c r="P472" s="357" t="s">
        <v>86</v>
      </c>
      <c r="Q472" s="483" t="s">
        <v>112</v>
      </c>
      <c r="R472" s="137"/>
      <c r="S472" s="137"/>
    </row>
    <row r="473">
      <c r="B473" s="127">
        <f t="shared" si="1"/>
        <v>470</v>
      </c>
      <c r="C473" s="550" t="s">
        <v>759</v>
      </c>
      <c r="D473" s="577"/>
      <c r="E473" s="496"/>
      <c r="F473" s="580"/>
      <c r="G473" s="488" t="s">
        <v>944</v>
      </c>
      <c r="H473" s="508"/>
      <c r="I473" s="508"/>
      <c r="J473" s="558" t="s">
        <v>964</v>
      </c>
      <c r="K473" s="554" t="s">
        <v>173</v>
      </c>
      <c r="L473" s="513"/>
      <c r="M473" s="357" t="s">
        <v>86</v>
      </c>
      <c r="N473" s="357" t="s">
        <v>86</v>
      </c>
      <c r="O473" s="357" t="s">
        <v>86</v>
      </c>
      <c r="P473" s="357" t="s">
        <v>86</v>
      </c>
      <c r="Q473" s="483" t="s">
        <v>112</v>
      </c>
      <c r="R473" s="137"/>
      <c r="S473" s="137"/>
    </row>
    <row r="474">
      <c r="B474" s="127">
        <f t="shared" si="1"/>
        <v>471</v>
      </c>
      <c r="C474" s="550" t="s">
        <v>759</v>
      </c>
      <c r="D474" s="577"/>
      <c r="E474" s="584" t="s">
        <v>965</v>
      </c>
      <c r="F474" s="170" t="s">
        <v>915</v>
      </c>
      <c r="G474" s="168"/>
      <c r="H474" s="508"/>
      <c r="I474" s="508"/>
      <c r="J474" s="558" t="s">
        <v>966</v>
      </c>
      <c r="K474" s="554" t="s">
        <v>908</v>
      </c>
      <c r="L474" s="513"/>
      <c r="M474" s="357" t="s">
        <v>86</v>
      </c>
      <c r="N474" s="357" t="s">
        <v>86</v>
      </c>
      <c r="O474" s="357" t="s">
        <v>86</v>
      </c>
      <c r="P474" s="357" t="s">
        <v>86</v>
      </c>
      <c r="Q474" s="483" t="s">
        <v>112</v>
      </c>
      <c r="R474" s="137"/>
      <c r="S474" s="137"/>
    </row>
    <row r="475">
      <c r="B475" s="127">
        <f t="shared" si="1"/>
        <v>472</v>
      </c>
      <c r="C475" s="550" t="s">
        <v>759</v>
      </c>
      <c r="D475" s="577"/>
      <c r="E475" s="171"/>
      <c r="F475" s="166" t="s">
        <v>917</v>
      </c>
      <c r="G475" s="585" t="s">
        <v>942</v>
      </c>
      <c r="H475" s="508"/>
      <c r="I475" s="508"/>
      <c r="J475" s="558" t="s">
        <v>967</v>
      </c>
      <c r="K475" s="558" t="s">
        <v>968</v>
      </c>
      <c r="L475" s="513"/>
      <c r="M475" s="357" t="s">
        <v>86</v>
      </c>
      <c r="N475" s="357" t="s">
        <v>86</v>
      </c>
      <c r="O475" s="357" t="s">
        <v>86</v>
      </c>
      <c r="P475" s="357" t="s">
        <v>86</v>
      </c>
      <c r="Q475" s="483" t="s">
        <v>112</v>
      </c>
      <c r="R475" s="137"/>
      <c r="S475" s="137"/>
    </row>
    <row r="476">
      <c r="B476" s="127">
        <f t="shared" si="1"/>
        <v>473</v>
      </c>
      <c r="C476" s="550" t="s">
        <v>759</v>
      </c>
      <c r="D476" s="577"/>
      <c r="E476" s="171"/>
      <c r="F476" s="586"/>
      <c r="G476" s="587" t="s">
        <v>944</v>
      </c>
      <c r="H476" s="508"/>
      <c r="I476" s="508"/>
      <c r="J476" s="558" t="s">
        <v>969</v>
      </c>
      <c r="K476" s="554" t="s">
        <v>173</v>
      </c>
      <c r="L476" s="513"/>
      <c r="M476" s="357" t="s">
        <v>86</v>
      </c>
      <c r="N476" s="357" t="s">
        <v>86</v>
      </c>
      <c r="O476" s="357" t="s">
        <v>86</v>
      </c>
      <c r="P476" s="357" t="s">
        <v>86</v>
      </c>
      <c r="Q476" s="483" t="s">
        <v>112</v>
      </c>
      <c r="R476" s="137"/>
      <c r="S476" s="137"/>
    </row>
    <row r="477">
      <c r="B477" s="127">
        <f t="shared" si="1"/>
        <v>474</v>
      </c>
      <c r="C477" s="550" t="s">
        <v>759</v>
      </c>
      <c r="D477" s="588"/>
      <c r="E477" s="171" t="s">
        <v>970</v>
      </c>
      <c r="F477" s="589" t="s">
        <v>971</v>
      </c>
      <c r="G477" s="167" t="s">
        <v>972</v>
      </c>
      <c r="H477" s="508"/>
      <c r="I477" s="508"/>
      <c r="J477" s="590" t="s">
        <v>973</v>
      </c>
      <c r="K477" s="591" t="s">
        <v>974</v>
      </c>
      <c r="L477" s="513"/>
      <c r="M477" s="357" t="s">
        <v>86</v>
      </c>
      <c r="N477" s="357" t="s">
        <v>86</v>
      </c>
      <c r="O477" s="357" t="s">
        <v>86</v>
      </c>
      <c r="P477" s="357" t="s">
        <v>86</v>
      </c>
      <c r="Q477" s="483" t="s">
        <v>112</v>
      </c>
      <c r="R477" s="137"/>
      <c r="S477" s="137"/>
    </row>
    <row r="478">
      <c r="B478" s="127">
        <f t="shared" si="1"/>
        <v>475</v>
      </c>
      <c r="C478" s="550" t="s">
        <v>759</v>
      </c>
      <c r="D478" s="566" t="s">
        <v>975</v>
      </c>
      <c r="E478" s="493" t="s">
        <v>976</v>
      </c>
      <c r="F478" s="503"/>
      <c r="G478" s="508"/>
      <c r="H478" s="508"/>
      <c r="I478" s="508"/>
      <c r="J478" s="554" t="s">
        <v>173</v>
      </c>
      <c r="K478" s="554" t="s">
        <v>173</v>
      </c>
      <c r="L478" s="513"/>
      <c r="M478" s="357" t="s">
        <v>86</v>
      </c>
      <c r="N478" s="357" t="s">
        <v>86</v>
      </c>
      <c r="O478" s="357" t="s">
        <v>86</v>
      </c>
      <c r="P478" s="357" t="s">
        <v>86</v>
      </c>
      <c r="Q478" s="483" t="s">
        <v>112</v>
      </c>
      <c r="R478" s="137"/>
      <c r="S478" s="137"/>
    </row>
    <row r="479">
      <c r="B479" s="127">
        <f t="shared" si="1"/>
        <v>476</v>
      </c>
      <c r="C479" s="550" t="s">
        <v>759</v>
      </c>
      <c r="D479" s="497"/>
      <c r="E479" s="592" t="s">
        <v>977</v>
      </c>
      <c r="F479" s="503" t="s">
        <v>978</v>
      </c>
      <c r="G479" s="508"/>
      <c r="H479" s="508"/>
      <c r="I479" s="508"/>
      <c r="J479" s="554" t="s">
        <v>173</v>
      </c>
      <c r="K479" s="554" t="s">
        <v>173</v>
      </c>
      <c r="L479" s="513"/>
      <c r="M479" s="357" t="s">
        <v>86</v>
      </c>
      <c r="N479" s="357" t="s">
        <v>86</v>
      </c>
      <c r="O479" s="357" t="s">
        <v>86</v>
      </c>
      <c r="P479" s="357" t="s">
        <v>86</v>
      </c>
      <c r="Q479" s="483" t="s">
        <v>112</v>
      </c>
      <c r="R479" s="137"/>
      <c r="S479" s="137"/>
    </row>
    <row r="480">
      <c r="B480" s="127">
        <f t="shared" si="1"/>
        <v>477</v>
      </c>
      <c r="C480" s="550" t="s">
        <v>759</v>
      </c>
      <c r="D480" s="497"/>
      <c r="E480" s="593"/>
      <c r="F480" s="503" t="s">
        <v>595</v>
      </c>
      <c r="G480" s="508"/>
      <c r="H480" s="508"/>
      <c r="I480" s="508"/>
      <c r="J480" s="554" t="s">
        <v>173</v>
      </c>
      <c r="K480" s="554" t="s">
        <v>173</v>
      </c>
      <c r="L480" s="513"/>
      <c r="M480" s="357" t="s">
        <v>86</v>
      </c>
      <c r="N480" s="357" t="s">
        <v>86</v>
      </c>
      <c r="O480" s="357" t="s">
        <v>86</v>
      </c>
      <c r="P480" s="357" t="s">
        <v>86</v>
      </c>
      <c r="Q480" s="483" t="s">
        <v>112</v>
      </c>
      <c r="R480" s="137"/>
      <c r="S480" s="137"/>
    </row>
    <row r="481">
      <c r="B481" s="127">
        <f t="shared" si="1"/>
        <v>478</v>
      </c>
      <c r="C481" s="550" t="s">
        <v>759</v>
      </c>
      <c r="D481" s="497"/>
      <c r="E481" s="593"/>
      <c r="F481" s="503" t="s">
        <v>596</v>
      </c>
      <c r="G481" s="508"/>
      <c r="H481" s="508"/>
      <c r="I481" s="508"/>
      <c r="J481" s="554" t="s">
        <v>173</v>
      </c>
      <c r="K481" s="554" t="s">
        <v>173</v>
      </c>
      <c r="L481" s="513"/>
      <c r="M481" s="357" t="s">
        <v>86</v>
      </c>
      <c r="N481" s="357" t="s">
        <v>86</v>
      </c>
      <c r="O481" s="357" t="s">
        <v>86</v>
      </c>
      <c r="P481" s="357" t="s">
        <v>86</v>
      </c>
      <c r="Q481" s="483" t="s">
        <v>112</v>
      </c>
      <c r="R481" s="137"/>
      <c r="S481" s="137"/>
    </row>
    <row r="482">
      <c r="B482" s="127">
        <f t="shared" si="1"/>
        <v>479</v>
      </c>
      <c r="C482" s="550" t="s">
        <v>759</v>
      </c>
      <c r="D482" s="497"/>
      <c r="E482" s="593"/>
      <c r="F482" s="503" t="s">
        <v>597</v>
      </c>
      <c r="G482" s="508"/>
      <c r="H482" s="508"/>
      <c r="I482" s="508"/>
      <c r="J482" s="554" t="s">
        <v>173</v>
      </c>
      <c r="K482" s="554" t="s">
        <v>173</v>
      </c>
      <c r="L482" s="513"/>
      <c r="M482" s="357" t="s">
        <v>86</v>
      </c>
      <c r="N482" s="357" t="s">
        <v>86</v>
      </c>
      <c r="O482" s="357" t="s">
        <v>86</v>
      </c>
      <c r="P482" s="357" t="s">
        <v>86</v>
      </c>
      <c r="Q482" s="483" t="s">
        <v>112</v>
      </c>
      <c r="R482" s="137"/>
      <c r="S482" s="137"/>
    </row>
    <row r="483">
      <c r="B483" s="127">
        <f t="shared" si="1"/>
        <v>480</v>
      </c>
      <c r="C483" s="550" t="s">
        <v>759</v>
      </c>
      <c r="D483" s="497"/>
      <c r="E483" s="593"/>
      <c r="F483" s="503" t="s">
        <v>598</v>
      </c>
      <c r="G483" s="508"/>
      <c r="H483" s="508"/>
      <c r="I483" s="508"/>
      <c r="J483" s="554" t="s">
        <v>173</v>
      </c>
      <c r="K483" s="554" t="s">
        <v>173</v>
      </c>
      <c r="L483" s="513"/>
      <c r="M483" s="357" t="s">
        <v>86</v>
      </c>
      <c r="N483" s="357" t="s">
        <v>86</v>
      </c>
      <c r="O483" s="357" t="s">
        <v>86</v>
      </c>
      <c r="P483" s="357" t="s">
        <v>86</v>
      </c>
      <c r="Q483" s="483" t="s">
        <v>112</v>
      </c>
      <c r="R483" s="137"/>
      <c r="S483" s="137"/>
    </row>
    <row r="484">
      <c r="B484" s="127">
        <f t="shared" si="1"/>
        <v>481</v>
      </c>
      <c r="C484" s="550" t="s">
        <v>759</v>
      </c>
      <c r="D484" s="497"/>
      <c r="E484" s="593"/>
      <c r="F484" s="503" t="s">
        <v>979</v>
      </c>
      <c r="G484" s="508"/>
      <c r="H484" s="508"/>
      <c r="I484" s="508"/>
      <c r="J484" s="554" t="s">
        <v>173</v>
      </c>
      <c r="K484" s="554" t="s">
        <v>173</v>
      </c>
      <c r="L484" s="513"/>
      <c r="M484" s="357" t="s">
        <v>86</v>
      </c>
      <c r="N484" s="357" t="s">
        <v>86</v>
      </c>
      <c r="O484" s="357" t="s">
        <v>86</v>
      </c>
      <c r="P484" s="357" t="s">
        <v>86</v>
      </c>
      <c r="Q484" s="483" t="s">
        <v>112</v>
      </c>
      <c r="R484" s="137"/>
      <c r="S484" s="137"/>
    </row>
    <row r="485">
      <c r="B485" s="127">
        <f t="shared" si="1"/>
        <v>482</v>
      </c>
      <c r="C485" s="550" t="s">
        <v>759</v>
      </c>
      <c r="D485" s="497"/>
      <c r="E485" s="593"/>
      <c r="F485" s="503" t="s">
        <v>601</v>
      </c>
      <c r="G485" s="508"/>
      <c r="H485" s="508"/>
      <c r="I485" s="508"/>
      <c r="J485" s="554" t="s">
        <v>173</v>
      </c>
      <c r="K485" s="554" t="s">
        <v>173</v>
      </c>
      <c r="L485" s="513"/>
      <c r="M485" s="357" t="s">
        <v>86</v>
      </c>
      <c r="N485" s="357" t="s">
        <v>86</v>
      </c>
      <c r="O485" s="357" t="s">
        <v>86</v>
      </c>
      <c r="P485" s="357" t="s">
        <v>86</v>
      </c>
      <c r="Q485" s="483" t="s">
        <v>112</v>
      </c>
      <c r="R485" s="137"/>
      <c r="S485" s="137"/>
    </row>
    <row r="486">
      <c r="B486" s="127">
        <f t="shared" si="1"/>
        <v>483</v>
      </c>
      <c r="C486" s="550" t="s">
        <v>759</v>
      </c>
      <c r="D486" s="497"/>
      <c r="E486" s="593"/>
      <c r="F486" s="503" t="s">
        <v>980</v>
      </c>
      <c r="G486" s="508"/>
      <c r="H486" s="508"/>
      <c r="I486" s="508"/>
      <c r="J486" s="554" t="s">
        <v>173</v>
      </c>
      <c r="K486" s="554" t="s">
        <v>173</v>
      </c>
      <c r="L486" s="513"/>
      <c r="M486" s="357" t="s">
        <v>86</v>
      </c>
      <c r="N486" s="357" t="s">
        <v>86</v>
      </c>
      <c r="O486" s="357" t="s">
        <v>86</v>
      </c>
      <c r="P486" s="357" t="s">
        <v>86</v>
      </c>
      <c r="Q486" s="483" t="s">
        <v>112</v>
      </c>
      <c r="R486" s="137"/>
      <c r="S486" s="137"/>
    </row>
    <row r="487">
      <c r="B487" s="127">
        <f t="shared" si="1"/>
        <v>484</v>
      </c>
      <c r="C487" s="550" t="s">
        <v>759</v>
      </c>
      <c r="D487" s="497"/>
      <c r="E487" s="593"/>
      <c r="F487" s="503" t="s">
        <v>981</v>
      </c>
      <c r="G487" s="508"/>
      <c r="H487" s="508"/>
      <c r="I487" s="508"/>
      <c r="J487" s="554" t="s">
        <v>173</v>
      </c>
      <c r="K487" s="554" t="s">
        <v>173</v>
      </c>
      <c r="L487" s="513"/>
      <c r="M487" s="357" t="s">
        <v>86</v>
      </c>
      <c r="N487" s="357" t="s">
        <v>86</v>
      </c>
      <c r="O487" s="357" t="s">
        <v>86</v>
      </c>
      <c r="P487" s="357" t="s">
        <v>86</v>
      </c>
      <c r="Q487" s="483" t="s">
        <v>112</v>
      </c>
      <c r="R487" s="137"/>
      <c r="S487" s="137"/>
    </row>
    <row r="488">
      <c r="B488" s="127">
        <f t="shared" si="1"/>
        <v>485</v>
      </c>
      <c r="C488" s="550" t="s">
        <v>759</v>
      </c>
      <c r="D488" s="497"/>
      <c r="E488" s="593"/>
      <c r="F488" s="503" t="s">
        <v>609</v>
      </c>
      <c r="G488" s="508"/>
      <c r="H488" s="508"/>
      <c r="I488" s="508"/>
      <c r="J488" s="554" t="s">
        <v>173</v>
      </c>
      <c r="K488" s="554" t="s">
        <v>173</v>
      </c>
      <c r="L488" s="513"/>
      <c r="M488" s="357" t="s">
        <v>86</v>
      </c>
      <c r="N488" s="357" t="s">
        <v>86</v>
      </c>
      <c r="O488" s="357" t="s">
        <v>86</v>
      </c>
      <c r="P488" s="357" t="s">
        <v>86</v>
      </c>
      <c r="Q488" s="483" t="s">
        <v>112</v>
      </c>
      <c r="R488" s="137"/>
      <c r="S488" s="137"/>
    </row>
    <row r="489">
      <c r="B489" s="127">
        <f t="shared" si="1"/>
        <v>486</v>
      </c>
      <c r="C489" s="550" t="s">
        <v>759</v>
      </c>
      <c r="D489" s="498"/>
      <c r="E489" s="594"/>
      <c r="F489" s="503" t="s">
        <v>982</v>
      </c>
      <c r="G489" s="508"/>
      <c r="H489" s="508"/>
      <c r="I489" s="508"/>
      <c r="J489" s="554" t="s">
        <v>173</v>
      </c>
      <c r="K489" s="554" t="s">
        <v>173</v>
      </c>
      <c r="L489" s="513"/>
      <c r="M489" s="357" t="s">
        <v>86</v>
      </c>
      <c r="N489" s="357" t="s">
        <v>86</v>
      </c>
      <c r="O489" s="357" t="s">
        <v>86</v>
      </c>
      <c r="P489" s="357" t="s">
        <v>86</v>
      </c>
      <c r="Q489" s="483" t="s">
        <v>112</v>
      </c>
      <c r="R489" s="137"/>
      <c r="S489" s="137"/>
    </row>
    <row r="490">
      <c r="B490" s="127">
        <f t="shared" si="1"/>
        <v>487</v>
      </c>
      <c r="C490" s="550" t="s">
        <v>759</v>
      </c>
      <c r="D490" s="566" t="s">
        <v>983</v>
      </c>
      <c r="E490" s="595" t="s">
        <v>984</v>
      </c>
      <c r="F490" s="508"/>
      <c r="G490" s="508"/>
      <c r="H490" s="508"/>
      <c r="I490" s="508"/>
      <c r="J490" s="554" t="s">
        <v>173</v>
      </c>
      <c r="K490" s="554" t="s">
        <v>173</v>
      </c>
      <c r="L490" s="513"/>
      <c r="M490" s="357" t="s">
        <v>86</v>
      </c>
      <c r="N490" s="357" t="s">
        <v>86</v>
      </c>
      <c r="O490" s="357" t="s">
        <v>86</v>
      </c>
      <c r="P490" s="357" t="s">
        <v>86</v>
      </c>
      <c r="Q490" s="483" t="s">
        <v>112</v>
      </c>
      <c r="R490" s="137"/>
      <c r="S490" s="137"/>
    </row>
    <row r="491">
      <c r="B491" s="127">
        <f t="shared" si="1"/>
        <v>488</v>
      </c>
      <c r="C491" s="550" t="s">
        <v>759</v>
      </c>
      <c r="D491" s="498"/>
      <c r="E491" s="595" t="s">
        <v>985</v>
      </c>
      <c r="F491" s="508"/>
      <c r="G491" s="508"/>
      <c r="H491" s="508"/>
      <c r="I491" s="508"/>
      <c r="J491" s="554" t="s">
        <v>173</v>
      </c>
      <c r="K491" s="554" t="s">
        <v>173</v>
      </c>
      <c r="L491" s="513"/>
      <c r="M491" s="357" t="s">
        <v>86</v>
      </c>
      <c r="N491" s="357" t="s">
        <v>86</v>
      </c>
      <c r="O491" s="357" t="s">
        <v>86</v>
      </c>
      <c r="P491" s="357" t="s">
        <v>86</v>
      </c>
      <c r="Q491" s="483" t="s">
        <v>112</v>
      </c>
      <c r="R491" s="137"/>
      <c r="S491" s="137"/>
    </row>
    <row r="492">
      <c r="B492" s="127">
        <f t="shared" si="1"/>
        <v>489</v>
      </c>
      <c r="C492" s="550" t="s">
        <v>759</v>
      </c>
      <c r="D492" s="585" t="s">
        <v>986</v>
      </c>
      <c r="E492" s="592" t="s">
        <v>987</v>
      </c>
      <c r="F492" s="566" t="s">
        <v>988</v>
      </c>
      <c r="G492" s="488" t="s">
        <v>989</v>
      </c>
      <c r="H492" s="508"/>
      <c r="I492" s="508"/>
      <c r="J492" s="554" t="s">
        <v>990</v>
      </c>
      <c r="K492" s="554" t="s">
        <v>991</v>
      </c>
      <c r="L492" s="513"/>
      <c r="M492" s="357" t="s">
        <v>86</v>
      </c>
      <c r="N492" s="357" t="s">
        <v>86</v>
      </c>
      <c r="O492" s="357" t="s">
        <v>86</v>
      </c>
      <c r="P492" s="357" t="s">
        <v>86</v>
      </c>
      <c r="Q492" s="483" t="s">
        <v>112</v>
      </c>
      <c r="R492" s="137"/>
      <c r="S492" s="137"/>
    </row>
    <row r="493">
      <c r="B493" s="127">
        <f t="shared" si="1"/>
        <v>490</v>
      </c>
      <c r="C493" s="550" t="s">
        <v>759</v>
      </c>
      <c r="D493" s="596"/>
      <c r="E493" s="593"/>
      <c r="F493" s="498"/>
      <c r="G493" s="488" t="s">
        <v>992</v>
      </c>
      <c r="H493" s="508"/>
      <c r="I493" s="508"/>
      <c r="J493" s="554" t="s">
        <v>173</v>
      </c>
      <c r="K493" s="554" t="s">
        <v>173</v>
      </c>
      <c r="L493" s="513"/>
      <c r="M493" s="357" t="s">
        <v>86</v>
      </c>
      <c r="N493" s="357" t="s">
        <v>86</v>
      </c>
      <c r="O493" s="357" t="s">
        <v>86</v>
      </c>
      <c r="P493" s="357" t="s">
        <v>86</v>
      </c>
      <c r="Q493" s="483" t="s">
        <v>112</v>
      </c>
      <c r="R493" s="137"/>
      <c r="S493" s="137"/>
    </row>
    <row r="494">
      <c r="B494" s="127">
        <f t="shared" si="1"/>
        <v>491</v>
      </c>
      <c r="C494" s="550" t="s">
        <v>759</v>
      </c>
      <c r="D494" s="596"/>
      <c r="E494" s="593"/>
      <c r="F494" s="571" t="s">
        <v>641</v>
      </c>
      <c r="G494" s="488" t="s">
        <v>989</v>
      </c>
      <c r="H494" s="508"/>
      <c r="I494" s="508"/>
      <c r="J494" s="554" t="s">
        <v>173</v>
      </c>
      <c r="K494" s="554" t="s">
        <v>173</v>
      </c>
      <c r="L494" s="513"/>
      <c r="M494" s="357" t="s">
        <v>86</v>
      </c>
      <c r="N494" s="357" t="s">
        <v>86</v>
      </c>
      <c r="O494" s="357" t="s">
        <v>86</v>
      </c>
      <c r="P494" s="357" t="s">
        <v>86</v>
      </c>
      <c r="Q494" s="483" t="s">
        <v>112</v>
      </c>
      <c r="R494" s="137"/>
      <c r="S494" s="137"/>
    </row>
    <row r="495">
      <c r="B495" s="127">
        <f t="shared" si="1"/>
        <v>492</v>
      </c>
      <c r="C495" s="550" t="s">
        <v>759</v>
      </c>
      <c r="D495" s="596"/>
      <c r="E495" s="594"/>
      <c r="F495" s="498"/>
      <c r="G495" s="488" t="s">
        <v>992</v>
      </c>
      <c r="H495" s="508"/>
      <c r="I495" s="508"/>
      <c r="J495" s="554" t="s">
        <v>173</v>
      </c>
      <c r="K495" s="554" t="s">
        <v>173</v>
      </c>
      <c r="L495" s="513"/>
      <c r="M495" s="357" t="s">
        <v>86</v>
      </c>
      <c r="N495" s="357" t="s">
        <v>86</v>
      </c>
      <c r="O495" s="357" t="s">
        <v>86</v>
      </c>
      <c r="P495" s="357" t="s">
        <v>86</v>
      </c>
      <c r="Q495" s="483" t="s">
        <v>112</v>
      </c>
      <c r="R495" s="137"/>
      <c r="S495" s="137"/>
    </row>
    <row r="496">
      <c r="B496" s="127">
        <f t="shared" si="1"/>
        <v>493</v>
      </c>
      <c r="C496" s="550" t="s">
        <v>759</v>
      </c>
      <c r="D496" s="596"/>
      <c r="E496" s="597" t="s">
        <v>993</v>
      </c>
      <c r="F496" s="566" t="s">
        <v>988</v>
      </c>
      <c r="G496" s="488" t="s">
        <v>989</v>
      </c>
      <c r="H496" s="508"/>
      <c r="I496" s="508"/>
      <c r="J496" s="554" t="s">
        <v>173</v>
      </c>
      <c r="K496" s="554" t="s">
        <v>173</v>
      </c>
      <c r="L496" s="513"/>
      <c r="M496" s="357" t="s">
        <v>86</v>
      </c>
      <c r="N496" s="357" t="s">
        <v>86</v>
      </c>
      <c r="O496" s="357" t="s">
        <v>86</v>
      </c>
      <c r="P496" s="357" t="s">
        <v>86</v>
      </c>
      <c r="Q496" s="483" t="s">
        <v>112</v>
      </c>
      <c r="R496" s="137"/>
      <c r="S496" s="137"/>
    </row>
    <row r="497">
      <c r="B497" s="127">
        <f t="shared" si="1"/>
        <v>494</v>
      </c>
      <c r="C497" s="550" t="s">
        <v>759</v>
      </c>
      <c r="D497" s="596"/>
      <c r="E497" s="593"/>
      <c r="F497" s="498"/>
      <c r="G497" s="488" t="s">
        <v>992</v>
      </c>
      <c r="H497" s="508"/>
      <c r="I497" s="508"/>
      <c r="J497" s="554" t="s">
        <v>173</v>
      </c>
      <c r="K497" s="554" t="s">
        <v>173</v>
      </c>
      <c r="L497" s="513"/>
      <c r="M497" s="357" t="s">
        <v>86</v>
      </c>
      <c r="N497" s="357" t="s">
        <v>86</v>
      </c>
      <c r="O497" s="357" t="s">
        <v>86</v>
      </c>
      <c r="P497" s="357" t="s">
        <v>86</v>
      </c>
      <c r="Q497" s="483" t="s">
        <v>112</v>
      </c>
      <c r="R497" s="137"/>
      <c r="S497" s="137"/>
    </row>
    <row r="498">
      <c r="B498" s="127">
        <f t="shared" si="1"/>
        <v>495</v>
      </c>
      <c r="C498" s="550" t="s">
        <v>759</v>
      </c>
      <c r="D498" s="596"/>
      <c r="E498" s="593"/>
      <c r="F498" s="571" t="s">
        <v>641</v>
      </c>
      <c r="G498" s="488" t="s">
        <v>989</v>
      </c>
      <c r="H498" s="508"/>
      <c r="I498" s="508"/>
      <c r="J498" s="554" t="s">
        <v>173</v>
      </c>
      <c r="K498" s="554" t="s">
        <v>173</v>
      </c>
      <c r="L498" s="513"/>
      <c r="M498" s="357" t="s">
        <v>86</v>
      </c>
      <c r="N498" s="357" t="s">
        <v>86</v>
      </c>
      <c r="O498" s="357" t="s">
        <v>86</v>
      </c>
      <c r="P498" s="357" t="s">
        <v>86</v>
      </c>
      <c r="Q498" s="483" t="s">
        <v>112</v>
      </c>
      <c r="R498" s="137"/>
      <c r="S498" s="137"/>
    </row>
    <row r="499">
      <c r="B499" s="127">
        <f t="shared" si="1"/>
        <v>496</v>
      </c>
      <c r="C499" s="550" t="s">
        <v>759</v>
      </c>
      <c r="D499" s="596"/>
      <c r="E499" s="594"/>
      <c r="F499" s="498"/>
      <c r="G499" s="488" t="s">
        <v>992</v>
      </c>
      <c r="H499" s="508"/>
      <c r="I499" s="508"/>
      <c r="J499" s="554" t="s">
        <v>173</v>
      </c>
      <c r="K499" s="554" t="s">
        <v>173</v>
      </c>
      <c r="L499" s="513"/>
      <c r="M499" s="357" t="s">
        <v>86</v>
      </c>
      <c r="N499" s="357" t="s">
        <v>86</v>
      </c>
      <c r="O499" s="357" t="s">
        <v>86</v>
      </c>
      <c r="P499" s="357" t="s">
        <v>86</v>
      </c>
      <c r="Q499" s="483" t="s">
        <v>112</v>
      </c>
      <c r="R499" s="137"/>
      <c r="S499" s="137"/>
    </row>
    <row r="500">
      <c r="B500" s="127">
        <f t="shared" si="1"/>
        <v>497</v>
      </c>
      <c r="C500" s="550" t="s">
        <v>759</v>
      </c>
      <c r="D500" s="596"/>
      <c r="E500" s="592" t="s">
        <v>987</v>
      </c>
      <c r="F500" s="644">
        <v>0.0</v>
      </c>
      <c r="G500" s="508"/>
      <c r="H500" s="508"/>
      <c r="I500" s="508"/>
      <c r="J500" s="554" t="s">
        <v>173</v>
      </c>
      <c r="K500" s="554" t="s">
        <v>173</v>
      </c>
      <c r="L500" s="513"/>
      <c r="M500" s="357" t="s">
        <v>86</v>
      </c>
      <c r="N500" s="357" t="s">
        <v>86</v>
      </c>
      <c r="O500" s="357" t="s">
        <v>86</v>
      </c>
      <c r="P500" s="357" t="s">
        <v>86</v>
      </c>
      <c r="Q500" s="483" t="s">
        <v>112</v>
      </c>
      <c r="R500" s="137"/>
      <c r="S500" s="137"/>
    </row>
    <row r="501">
      <c r="B501" s="127">
        <f t="shared" si="1"/>
        <v>498</v>
      </c>
      <c r="C501" s="550" t="s">
        <v>759</v>
      </c>
      <c r="D501" s="596"/>
      <c r="E501" s="592"/>
      <c r="F501" s="645" t="s">
        <v>994</v>
      </c>
      <c r="G501" s="508"/>
      <c r="H501" s="508"/>
      <c r="I501" s="508"/>
      <c r="J501" s="554" t="s">
        <v>173</v>
      </c>
      <c r="K501" s="554" t="s">
        <v>173</v>
      </c>
      <c r="L501" s="513"/>
      <c r="M501" s="357" t="s">
        <v>86</v>
      </c>
      <c r="N501" s="357" t="s">
        <v>86</v>
      </c>
      <c r="O501" s="357" t="s">
        <v>86</v>
      </c>
      <c r="P501" s="357" t="s">
        <v>86</v>
      </c>
      <c r="Q501" s="483" t="s">
        <v>112</v>
      </c>
      <c r="R501" s="137"/>
      <c r="S501" s="137"/>
    </row>
    <row r="502">
      <c r="B502" s="127">
        <f t="shared" si="1"/>
        <v>499</v>
      </c>
      <c r="C502" s="550" t="s">
        <v>759</v>
      </c>
      <c r="D502" s="596"/>
      <c r="E502" s="592"/>
      <c r="F502" s="645" t="s">
        <v>995</v>
      </c>
      <c r="G502" s="508"/>
      <c r="H502" s="508"/>
      <c r="I502" s="508"/>
      <c r="J502" s="554" t="s">
        <v>173</v>
      </c>
      <c r="K502" s="554" t="s">
        <v>173</v>
      </c>
      <c r="L502" s="513"/>
      <c r="M502" s="357" t="s">
        <v>86</v>
      </c>
      <c r="N502" s="357" t="s">
        <v>86</v>
      </c>
      <c r="O502" s="357" t="s">
        <v>86</v>
      </c>
      <c r="P502" s="357" t="s">
        <v>86</v>
      </c>
      <c r="Q502" s="483" t="s">
        <v>112</v>
      </c>
      <c r="R502" s="137"/>
      <c r="S502" s="137"/>
    </row>
    <row r="503">
      <c r="B503" s="127">
        <f t="shared" si="1"/>
        <v>500</v>
      </c>
      <c r="C503" s="550" t="s">
        <v>759</v>
      </c>
      <c r="D503" s="596"/>
      <c r="E503" s="592"/>
      <c r="F503" s="498"/>
      <c r="G503" s="564" t="s">
        <v>1148</v>
      </c>
      <c r="H503" s="508"/>
      <c r="I503" s="508"/>
      <c r="J503" s="554" t="s">
        <v>173</v>
      </c>
      <c r="K503" s="554" t="s">
        <v>173</v>
      </c>
      <c r="L503" s="513"/>
      <c r="M503" s="357" t="s">
        <v>86</v>
      </c>
      <c r="N503" s="357" t="s">
        <v>86</v>
      </c>
      <c r="O503" s="357" t="s">
        <v>86</v>
      </c>
      <c r="P503" s="357" t="s">
        <v>86</v>
      </c>
      <c r="Q503" s="483" t="s">
        <v>112</v>
      </c>
      <c r="R503" s="137"/>
      <c r="S503" s="137"/>
    </row>
    <row r="504">
      <c r="B504" s="127">
        <f t="shared" si="1"/>
        <v>501</v>
      </c>
      <c r="C504" s="550" t="s">
        <v>759</v>
      </c>
      <c r="D504" s="610"/>
      <c r="E504" s="592"/>
      <c r="F504" s="501" t="s">
        <v>997</v>
      </c>
      <c r="G504" s="564" t="s">
        <v>1149</v>
      </c>
      <c r="H504" s="508"/>
      <c r="I504" s="508"/>
      <c r="J504" s="554" t="s">
        <v>173</v>
      </c>
      <c r="K504" s="554" t="s">
        <v>173</v>
      </c>
      <c r="L504" s="513"/>
      <c r="M504" s="357" t="s">
        <v>86</v>
      </c>
      <c r="N504" s="357" t="s">
        <v>86</v>
      </c>
      <c r="O504" s="357" t="s">
        <v>86</v>
      </c>
      <c r="P504" s="357" t="s">
        <v>86</v>
      </c>
      <c r="Q504" s="483" t="s">
        <v>112</v>
      </c>
      <c r="R504" s="137"/>
      <c r="S504" s="137"/>
    </row>
    <row r="505">
      <c r="B505" s="127">
        <f t="shared" si="1"/>
        <v>502</v>
      </c>
      <c r="C505" s="550" t="s">
        <v>759</v>
      </c>
      <c r="D505" s="602" t="s">
        <v>999</v>
      </c>
      <c r="E505" s="495" t="s">
        <v>1000</v>
      </c>
      <c r="F505" s="603">
        <v>0.0</v>
      </c>
      <c r="G505" s="564"/>
      <c r="H505" s="508"/>
      <c r="I505" s="508"/>
      <c r="J505" s="506" t="s">
        <v>1001</v>
      </c>
      <c r="K505" s="506" t="s">
        <v>1002</v>
      </c>
      <c r="L505" s="513"/>
      <c r="M505" s="357" t="s">
        <v>86</v>
      </c>
      <c r="N505" s="357" t="s">
        <v>86</v>
      </c>
      <c r="O505" s="357" t="s">
        <v>86</v>
      </c>
      <c r="P505" s="357" t="s">
        <v>86</v>
      </c>
      <c r="Q505" s="483" t="s">
        <v>112</v>
      </c>
      <c r="R505" s="137"/>
      <c r="S505" s="137"/>
    </row>
    <row r="506">
      <c r="B506" s="127">
        <f t="shared" si="1"/>
        <v>503</v>
      </c>
      <c r="C506" s="550" t="s">
        <v>759</v>
      </c>
      <c r="D506" s="604"/>
      <c r="E506" s="495"/>
      <c r="F506" s="603">
        <v>0.08</v>
      </c>
      <c r="G506" s="564"/>
      <c r="H506" s="508"/>
      <c r="I506" s="508"/>
      <c r="J506" s="506" t="s">
        <v>173</v>
      </c>
      <c r="K506" s="506" t="s">
        <v>173</v>
      </c>
      <c r="L506" s="513"/>
      <c r="M506" s="357" t="s">
        <v>86</v>
      </c>
      <c r="N506" s="357" t="s">
        <v>86</v>
      </c>
      <c r="O506" s="357" t="s">
        <v>86</v>
      </c>
      <c r="P506" s="357" t="s">
        <v>86</v>
      </c>
      <c r="Q506" s="483" t="s">
        <v>112</v>
      </c>
      <c r="R506" s="137"/>
      <c r="S506" s="137"/>
    </row>
    <row r="507">
      <c r="B507" s="127">
        <f t="shared" si="1"/>
        <v>504</v>
      </c>
      <c r="C507" s="550" t="s">
        <v>759</v>
      </c>
      <c r="D507" s="604"/>
      <c r="E507" s="495"/>
      <c r="F507" s="501" t="s">
        <v>995</v>
      </c>
      <c r="G507" s="564"/>
      <c r="H507" s="508"/>
      <c r="I507" s="508"/>
      <c r="J507" s="506" t="s">
        <v>173</v>
      </c>
      <c r="K507" s="506" t="s">
        <v>173</v>
      </c>
      <c r="L507" s="513"/>
      <c r="M507" s="357" t="s">
        <v>86</v>
      </c>
      <c r="N507" s="357" t="s">
        <v>86</v>
      </c>
      <c r="O507" s="357" t="s">
        <v>86</v>
      </c>
      <c r="P507" s="357" t="s">
        <v>86</v>
      </c>
      <c r="Q507" s="483" t="s">
        <v>112</v>
      </c>
      <c r="R507" s="137"/>
      <c r="S507" s="137"/>
    </row>
    <row r="508">
      <c r="B508" s="127">
        <f t="shared" si="1"/>
        <v>505</v>
      </c>
      <c r="C508" s="550" t="s">
        <v>759</v>
      </c>
      <c r="D508" s="604"/>
      <c r="E508" s="495"/>
      <c r="F508" s="501" t="s">
        <v>997</v>
      </c>
      <c r="G508" s="564"/>
      <c r="H508" s="508"/>
      <c r="I508" s="508"/>
      <c r="J508" s="506" t="s">
        <v>173</v>
      </c>
      <c r="K508" s="506" t="s">
        <v>173</v>
      </c>
      <c r="L508" s="513"/>
      <c r="M508" s="357" t="s">
        <v>86</v>
      </c>
      <c r="N508" s="357" t="s">
        <v>86</v>
      </c>
      <c r="O508" s="357" t="s">
        <v>86</v>
      </c>
      <c r="P508" s="357" t="s">
        <v>86</v>
      </c>
      <c r="Q508" s="483" t="s">
        <v>112</v>
      </c>
      <c r="R508" s="137"/>
      <c r="S508" s="137"/>
    </row>
    <row r="509">
      <c r="B509" s="127">
        <f t="shared" si="1"/>
        <v>506</v>
      </c>
      <c r="C509" s="550" t="s">
        <v>759</v>
      </c>
      <c r="D509" s="605"/>
      <c r="E509" s="495" t="s">
        <v>1003</v>
      </c>
      <c r="F509" s="501"/>
      <c r="G509" s="564"/>
      <c r="H509" s="508"/>
      <c r="I509" s="508"/>
      <c r="J509" s="506" t="s">
        <v>1004</v>
      </c>
      <c r="K509" s="506" t="s">
        <v>1005</v>
      </c>
      <c r="L509" s="513"/>
      <c r="M509" s="357" t="s">
        <v>86</v>
      </c>
      <c r="N509" s="357" t="s">
        <v>86</v>
      </c>
      <c r="O509" s="357" t="s">
        <v>86</v>
      </c>
      <c r="P509" s="357" t="s">
        <v>86</v>
      </c>
      <c r="Q509" s="483" t="s">
        <v>112</v>
      </c>
      <c r="R509" s="137"/>
      <c r="S509" s="137"/>
    </row>
    <row r="510">
      <c r="B510" s="127">
        <f t="shared" si="1"/>
        <v>507</v>
      </c>
      <c r="C510" s="550" t="s">
        <v>759</v>
      </c>
      <c r="D510" s="566" t="s">
        <v>1006</v>
      </c>
      <c r="E510" s="595" t="s">
        <v>1007</v>
      </c>
      <c r="F510" s="503"/>
      <c r="G510" s="508"/>
      <c r="H510" s="508"/>
      <c r="I510" s="508"/>
      <c r="J510" s="558" t="s">
        <v>1008</v>
      </c>
      <c r="K510" s="554" t="s">
        <v>908</v>
      </c>
      <c r="L510" s="513"/>
      <c r="M510" s="357" t="s">
        <v>86</v>
      </c>
      <c r="N510" s="357" t="s">
        <v>86</v>
      </c>
      <c r="O510" s="357" t="s">
        <v>86</v>
      </c>
      <c r="P510" s="357" t="s">
        <v>86</v>
      </c>
      <c r="Q510" s="483" t="s">
        <v>112</v>
      </c>
      <c r="R510" s="137"/>
      <c r="S510" s="137"/>
    </row>
    <row r="511">
      <c r="B511" s="127">
        <f t="shared" si="1"/>
        <v>508</v>
      </c>
      <c r="C511" s="550" t="s">
        <v>759</v>
      </c>
      <c r="D511" s="497"/>
      <c r="E511" s="592" t="s">
        <v>1009</v>
      </c>
      <c r="F511" s="488" t="s">
        <v>1010</v>
      </c>
      <c r="G511" s="508"/>
      <c r="H511" s="508"/>
      <c r="I511" s="508"/>
      <c r="J511" s="558" t="s">
        <v>1008</v>
      </c>
      <c r="K511" s="558" t="s">
        <v>320</v>
      </c>
      <c r="L511" s="513"/>
      <c r="M511" s="357" t="s">
        <v>86</v>
      </c>
      <c r="N511" s="357" t="s">
        <v>86</v>
      </c>
      <c r="O511" s="357" t="s">
        <v>86</v>
      </c>
      <c r="P511" s="357" t="s">
        <v>86</v>
      </c>
      <c r="Q511" s="483" t="s">
        <v>112</v>
      </c>
      <c r="R511" s="137"/>
      <c r="S511" s="137"/>
    </row>
    <row r="512">
      <c r="B512" s="127">
        <f t="shared" si="1"/>
        <v>509</v>
      </c>
      <c r="C512" s="550" t="s">
        <v>759</v>
      </c>
      <c r="D512" s="498"/>
      <c r="E512" s="594"/>
      <c r="F512" s="488" t="s">
        <v>1011</v>
      </c>
      <c r="G512" s="508"/>
      <c r="H512" s="508"/>
      <c r="I512" s="508"/>
      <c r="J512" s="554" t="s">
        <v>173</v>
      </c>
      <c r="K512" s="554" t="s">
        <v>173</v>
      </c>
      <c r="L512" s="513"/>
      <c r="M512" s="357" t="s">
        <v>86</v>
      </c>
      <c r="N512" s="357" t="s">
        <v>86</v>
      </c>
      <c r="O512" s="357" t="s">
        <v>86</v>
      </c>
      <c r="P512" s="357" t="s">
        <v>86</v>
      </c>
      <c r="Q512" s="483" t="s">
        <v>112</v>
      </c>
      <c r="R512" s="137"/>
      <c r="S512" s="137"/>
    </row>
    <row r="513">
      <c r="B513" s="127">
        <f t="shared" si="1"/>
        <v>510</v>
      </c>
      <c r="C513" s="550" t="s">
        <v>759</v>
      </c>
      <c r="D513" s="566" t="s">
        <v>1012</v>
      </c>
      <c r="E513" s="606" t="s">
        <v>1013</v>
      </c>
      <c r="F513" s="508"/>
      <c r="G513" s="508"/>
      <c r="H513" s="508"/>
      <c r="I513" s="508"/>
      <c r="J513" s="554" t="s">
        <v>173</v>
      </c>
      <c r="K513" s="554" t="s">
        <v>173</v>
      </c>
      <c r="L513" s="513"/>
      <c r="M513" s="357" t="s">
        <v>86</v>
      </c>
      <c r="N513" s="357" t="s">
        <v>86</v>
      </c>
      <c r="O513" s="357" t="s">
        <v>86</v>
      </c>
      <c r="P513" s="357" t="s">
        <v>86</v>
      </c>
      <c r="Q513" s="483" t="s">
        <v>112</v>
      </c>
      <c r="R513" s="137"/>
      <c r="S513" s="137"/>
    </row>
    <row r="514">
      <c r="B514" s="127">
        <f t="shared" si="1"/>
        <v>511</v>
      </c>
      <c r="C514" s="550" t="s">
        <v>759</v>
      </c>
      <c r="D514" s="497"/>
      <c r="E514" s="558" t="s">
        <v>1014</v>
      </c>
      <c r="F514" s="508"/>
      <c r="G514" s="508"/>
      <c r="H514" s="508"/>
      <c r="I514" s="508"/>
      <c r="J514" s="554" t="s">
        <v>173</v>
      </c>
      <c r="K514" s="554" t="s">
        <v>173</v>
      </c>
      <c r="L514" s="513"/>
      <c r="M514" s="357" t="s">
        <v>86</v>
      </c>
      <c r="N514" s="357" t="s">
        <v>86</v>
      </c>
      <c r="O514" s="357" t="s">
        <v>86</v>
      </c>
      <c r="P514" s="357" t="s">
        <v>86</v>
      </c>
      <c r="Q514" s="483" t="s">
        <v>112</v>
      </c>
      <c r="R514" s="137"/>
      <c r="S514" s="137"/>
    </row>
    <row r="515">
      <c r="B515" s="127">
        <f t="shared" si="1"/>
        <v>512</v>
      </c>
      <c r="C515" s="550" t="s">
        <v>759</v>
      </c>
      <c r="D515" s="497"/>
      <c r="E515" s="558" t="s">
        <v>1015</v>
      </c>
      <c r="F515" s="508"/>
      <c r="G515" s="508"/>
      <c r="H515" s="508"/>
      <c r="I515" s="508"/>
      <c r="J515" s="554" t="s">
        <v>173</v>
      </c>
      <c r="K515" s="554" t="s">
        <v>173</v>
      </c>
      <c r="L515" s="513"/>
      <c r="M515" s="357" t="s">
        <v>86</v>
      </c>
      <c r="N515" s="357" t="s">
        <v>86</v>
      </c>
      <c r="O515" s="357" t="s">
        <v>86</v>
      </c>
      <c r="P515" s="357" t="s">
        <v>86</v>
      </c>
      <c r="Q515" s="483" t="s">
        <v>112</v>
      </c>
      <c r="R515" s="137"/>
      <c r="S515" s="137"/>
    </row>
    <row r="516">
      <c r="B516" s="127">
        <f t="shared" si="1"/>
        <v>513</v>
      </c>
      <c r="C516" s="550" t="s">
        <v>759</v>
      </c>
      <c r="D516" s="497"/>
      <c r="E516" s="607" t="s">
        <v>1016</v>
      </c>
      <c r="F516" s="508"/>
      <c r="G516" s="508"/>
      <c r="H516" s="508"/>
      <c r="I516" s="508"/>
      <c r="J516" s="554" t="s">
        <v>173</v>
      </c>
      <c r="K516" s="554" t="s">
        <v>173</v>
      </c>
      <c r="L516" s="513"/>
      <c r="M516" s="357" t="s">
        <v>86</v>
      </c>
      <c r="N516" s="357" t="s">
        <v>86</v>
      </c>
      <c r="O516" s="357" t="s">
        <v>86</v>
      </c>
      <c r="P516" s="357" t="s">
        <v>86</v>
      </c>
      <c r="Q516" s="483" t="s">
        <v>112</v>
      </c>
      <c r="R516" s="137"/>
      <c r="S516" s="137"/>
    </row>
    <row r="517">
      <c r="B517" s="127">
        <f t="shared" si="1"/>
        <v>514</v>
      </c>
      <c r="C517" s="550" t="s">
        <v>759</v>
      </c>
      <c r="D517" s="497"/>
      <c r="E517" s="607" t="s">
        <v>1017</v>
      </c>
      <c r="F517" s="508"/>
      <c r="G517" s="508"/>
      <c r="H517" s="508"/>
      <c r="I517" s="508"/>
      <c r="J517" s="554" t="s">
        <v>173</v>
      </c>
      <c r="K517" s="554" t="s">
        <v>173</v>
      </c>
      <c r="L517" s="513"/>
      <c r="M517" s="357" t="s">
        <v>86</v>
      </c>
      <c r="N517" s="357" t="s">
        <v>86</v>
      </c>
      <c r="O517" s="357" t="s">
        <v>86</v>
      </c>
      <c r="P517" s="357" t="s">
        <v>86</v>
      </c>
      <c r="Q517" s="483" t="s">
        <v>112</v>
      </c>
      <c r="R517" s="137"/>
      <c r="S517" s="137"/>
    </row>
    <row r="518">
      <c r="B518" s="127">
        <f t="shared" si="1"/>
        <v>515</v>
      </c>
      <c r="C518" s="550" t="s">
        <v>759</v>
      </c>
      <c r="D518" s="498"/>
      <c r="E518" s="607" t="s">
        <v>1018</v>
      </c>
      <c r="F518" s="508"/>
      <c r="G518" s="508"/>
      <c r="H518" s="508"/>
      <c r="I518" s="508"/>
      <c r="J518" s="554" t="s">
        <v>173</v>
      </c>
      <c r="K518" s="554" t="s">
        <v>173</v>
      </c>
      <c r="L518" s="513"/>
      <c r="M518" s="357" t="s">
        <v>86</v>
      </c>
      <c r="N518" s="357" t="s">
        <v>86</v>
      </c>
      <c r="O518" s="357" t="s">
        <v>86</v>
      </c>
      <c r="P518" s="357" t="s">
        <v>86</v>
      </c>
      <c r="Q518" s="483" t="s">
        <v>112</v>
      </c>
      <c r="R518" s="137"/>
      <c r="S518" s="137"/>
    </row>
    <row r="519">
      <c r="B519" s="127">
        <f t="shared" si="1"/>
        <v>516</v>
      </c>
      <c r="C519" s="550" t="s">
        <v>759</v>
      </c>
      <c r="D519" s="585" t="s">
        <v>405</v>
      </c>
      <c r="E519" s="608" t="s">
        <v>1019</v>
      </c>
      <c r="F519" s="578"/>
      <c r="G519" s="503"/>
      <c r="H519" s="508"/>
      <c r="I519" s="508"/>
      <c r="J519" s="554" t="s">
        <v>173</v>
      </c>
      <c r="K519" s="554" t="s">
        <v>173</v>
      </c>
      <c r="L519" s="513"/>
      <c r="M519" s="357" t="s">
        <v>86</v>
      </c>
      <c r="N519" s="357" t="s">
        <v>86</v>
      </c>
      <c r="O519" s="357" t="s">
        <v>86</v>
      </c>
      <c r="P519" s="357" t="s">
        <v>86</v>
      </c>
      <c r="Q519" s="483" t="s">
        <v>112</v>
      </c>
      <c r="R519" s="137"/>
      <c r="S519" s="137"/>
    </row>
    <row r="520">
      <c r="B520" s="127">
        <f t="shared" si="1"/>
        <v>517</v>
      </c>
      <c r="C520" s="550" t="s">
        <v>759</v>
      </c>
      <c r="D520" s="596"/>
      <c r="E520" s="597" t="s">
        <v>1020</v>
      </c>
      <c r="F520" s="507" t="s">
        <v>1021</v>
      </c>
      <c r="G520" s="488" t="s">
        <v>1022</v>
      </c>
      <c r="H520" s="508"/>
      <c r="I520" s="508"/>
      <c r="J520" s="554" t="s">
        <v>173</v>
      </c>
      <c r="K520" s="554" t="s">
        <v>173</v>
      </c>
      <c r="L520" s="513"/>
      <c r="M520" s="357" t="s">
        <v>86</v>
      </c>
      <c r="N520" s="357" t="s">
        <v>86</v>
      </c>
      <c r="O520" s="357" t="s">
        <v>86</v>
      </c>
      <c r="P520" s="357" t="s">
        <v>86</v>
      </c>
      <c r="Q520" s="483" t="s">
        <v>112</v>
      </c>
      <c r="R520" s="137"/>
      <c r="S520" s="137"/>
    </row>
    <row r="521">
      <c r="B521" s="127">
        <f t="shared" si="1"/>
        <v>518</v>
      </c>
      <c r="C521" s="550" t="s">
        <v>759</v>
      </c>
      <c r="D521" s="596"/>
      <c r="E521" s="593"/>
      <c r="F521" s="496"/>
      <c r="G521" s="488" t="s">
        <v>1023</v>
      </c>
      <c r="H521" s="508"/>
      <c r="I521" s="508"/>
      <c r="J521" s="554" t="s">
        <v>173</v>
      </c>
      <c r="K521" s="554" t="s">
        <v>173</v>
      </c>
      <c r="L521" s="513"/>
      <c r="M521" s="357" t="s">
        <v>86</v>
      </c>
      <c r="N521" s="357" t="s">
        <v>86</v>
      </c>
      <c r="O521" s="357" t="s">
        <v>86</v>
      </c>
      <c r="P521" s="357" t="s">
        <v>86</v>
      </c>
      <c r="Q521" s="483" t="s">
        <v>112</v>
      </c>
      <c r="R521" s="137"/>
      <c r="S521" s="137"/>
    </row>
    <row r="522">
      <c r="B522" s="127">
        <f t="shared" si="1"/>
        <v>519</v>
      </c>
      <c r="C522" s="550" t="s">
        <v>759</v>
      </c>
      <c r="D522" s="596"/>
      <c r="E522" s="609"/>
      <c r="F522" s="571" t="s">
        <v>1024</v>
      </c>
      <c r="G522" s="507" t="s">
        <v>1022</v>
      </c>
      <c r="H522" s="508"/>
      <c r="I522" s="508"/>
      <c r="J522" s="554" t="s">
        <v>173</v>
      </c>
      <c r="K522" s="554" t="s">
        <v>173</v>
      </c>
      <c r="L522" s="513"/>
      <c r="M522" s="357" t="s">
        <v>86</v>
      </c>
      <c r="N522" s="357" t="s">
        <v>86</v>
      </c>
      <c r="O522" s="357" t="s">
        <v>86</v>
      </c>
      <c r="P522" s="357" t="s">
        <v>86</v>
      </c>
      <c r="Q522" s="483" t="s">
        <v>112</v>
      </c>
      <c r="R522" s="137"/>
      <c r="S522" s="137"/>
    </row>
    <row r="523">
      <c r="B523" s="127">
        <f t="shared" si="1"/>
        <v>520</v>
      </c>
      <c r="C523" s="550" t="s">
        <v>759</v>
      </c>
      <c r="D523" s="596"/>
      <c r="E523" s="609"/>
      <c r="F523" s="569"/>
      <c r="G523" s="571" t="s">
        <v>1023</v>
      </c>
      <c r="H523" s="508"/>
      <c r="I523" s="508"/>
      <c r="J523" s="554" t="s">
        <v>173</v>
      </c>
      <c r="K523" s="554" t="s">
        <v>173</v>
      </c>
      <c r="L523" s="513"/>
      <c r="M523" s="357" t="s">
        <v>86</v>
      </c>
      <c r="N523" s="357" t="s">
        <v>86</v>
      </c>
      <c r="O523" s="357" t="s">
        <v>86</v>
      </c>
      <c r="P523" s="357" t="s">
        <v>86</v>
      </c>
      <c r="Q523" s="483" t="s">
        <v>112</v>
      </c>
      <c r="R523" s="137"/>
      <c r="S523" s="137"/>
    </row>
    <row r="524">
      <c r="B524" s="127">
        <f t="shared" si="1"/>
        <v>521</v>
      </c>
      <c r="C524" s="550" t="s">
        <v>759</v>
      </c>
      <c r="D524" s="610"/>
      <c r="E524" s="609"/>
      <c r="F524" s="611"/>
      <c r="G524" s="498"/>
      <c r="H524" s="508"/>
      <c r="I524" s="508"/>
      <c r="J524" s="554" t="s">
        <v>173</v>
      </c>
      <c r="K524" s="554" t="s">
        <v>173</v>
      </c>
      <c r="L524" s="513"/>
      <c r="M524" s="357" t="s">
        <v>86</v>
      </c>
      <c r="N524" s="357" t="s">
        <v>86</v>
      </c>
      <c r="O524" s="357" t="s">
        <v>86</v>
      </c>
      <c r="P524" s="357" t="s">
        <v>86</v>
      </c>
      <c r="Q524" s="483" t="s">
        <v>112</v>
      </c>
      <c r="R524" s="137"/>
      <c r="S524" s="137"/>
    </row>
    <row r="525">
      <c r="B525" s="127">
        <f t="shared" si="1"/>
        <v>522</v>
      </c>
      <c r="C525" s="550" t="s">
        <v>759</v>
      </c>
      <c r="D525" s="566" t="s">
        <v>1025</v>
      </c>
      <c r="E525" s="612" t="s">
        <v>415</v>
      </c>
      <c r="F525" s="508"/>
      <c r="G525" s="508"/>
      <c r="H525" s="508"/>
      <c r="I525" s="508"/>
      <c r="J525" s="558" t="s">
        <v>1008</v>
      </c>
      <c r="K525" s="558" t="s">
        <v>320</v>
      </c>
      <c r="L525" s="513"/>
      <c r="M525" s="357" t="s">
        <v>86</v>
      </c>
      <c r="N525" s="357" t="s">
        <v>86</v>
      </c>
      <c r="O525" s="357" t="s">
        <v>86</v>
      </c>
      <c r="P525" s="357" t="s">
        <v>86</v>
      </c>
      <c r="Q525" s="483" t="s">
        <v>112</v>
      </c>
      <c r="R525" s="137"/>
      <c r="S525" s="137"/>
    </row>
    <row r="526">
      <c r="B526" s="127">
        <f t="shared" si="1"/>
        <v>523</v>
      </c>
      <c r="C526" s="550" t="s">
        <v>759</v>
      </c>
      <c r="D526" s="497"/>
      <c r="E526" s="612" t="s">
        <v>412</v>
      </c>
      <c r="F526" s="508"/>
      <c r="G526" s="508"/>
      <c r="H526" s="508"/>
      <c r="I526" s="508"/>
      <c r="J526" s="554" t="s">
        <v>173</v>
      </c>
      <c r="K526" s="554" t="s">
        <v>173</v>
      </c>
      <c r="L526" s="513"/>
      <c r="M526" s="357" t="s">
        <v>86</v>
      </c>
      <c r="N526" s="357" t="s">
        <v>86</v>
      </c>
      <c r="O526" s="357" t="s">
        <v>86</v>
      </c>
      <c r="P526" s="357" t="s">
        <v>86</v>
      </c>
      <c r="Q526" s="483" t="s">
        <v>112</v>
      </c>
      <c r="R526" s="137"/>
      <c r="S526" s="137"/>
    </row>
    <row r="527">
      <c r="B527" s="127">
        <f t="shared" si="1"/>
        <v>524</v>
      </c>
      <c r="C527" s="550" t="s">
        <v>759</v>
      </c>
      <c r="D527" s="566" t="s">
        <v>1026</v>
      </c>
      <c r="E527" s="608" t="s">
        <v>415</v>
      </c>
      <c r="F527" s="508"/>
      <c r="G527" s="508"/>
      <c r="H527" s="508"/>
      <c r="I527" s="508"/>
      <c r="J527" s="554" t="s">
        <v>173</v>
      </c>
      <c r="K527" s="554" t="s">
        <v>173</v>
      </c>
      <c r="L527" s="513"/>
      <c r="M527" s="357" t="s">
        <v>86</v>
      </c>
      <c r="N527" s="357" t="s">
        <v>86</v>
      </c>
      <c r="O527" s="357" t="s">
        <v>86</v>
      </c>
      <c r="P527" s="357" t="s">
        <v>86</v>
      </c>
      <c r="Q527" s="483" t="s">
        <v>112</v>
      </c>
      <c r="R527" s="137"/>
      <c r="S527" s="137"/>
    </row>
    <row r="528">
      <c r="B528" s="127">
        <f t="shared" si="1"/>
        <v>525</v>
      </c>
      <c r="C528" s="550" t="s">
        <v>759</v>
      </c>
      <c r="D528" s="569"/>
      <c r="E528" s="597" t="s">
        <v>412</v>
      </c>
      <c r="F528" s="508"/>
      <c r="G528" s="508"/>
      <c r="H528" s="508"/>
      <c r="I528" s="508"/>
      <c r="J528" s="554" t="s">
        <v>173</v>
      </c>
      <c r="K528" s="554" t="s">
        <v>173</v>
      </c>
      <c r="L528" s="513"/>
      <c r="M528" s="357" t="s">
        <v>86</v>
      </c>
      <c r="N528" s="357" t="s">
        <v>86</v>
      </c>
      <c r="O528" s="357" t="s">
        <v>86</v>
      </c>
      <c r="P528" s="357" t="s">
        <v>86</v>
      </c>
      <c r="Q528" s="483" t="s">
        <v>112</v>
      </c>
      <c r="R528" s="137"/>
      <c r="S528" s="137"/>
    </row>
    <row r="529">
      <c r="B529" s="127">
        <f t="shared" si="1"/>
        <v>526</v>
      </c>
      <c r="C529" s="550" t="s">
        <v>759</v>
      </c>
      <c r="D529" s="611"/>
      <c r="E529" s="646"/>
      <c r="F529" s="564" t="s">
        <v>1027</v>
      </c>
      <c r="G529" s="508"/>
      <c r="H529" s="508"/>
      <c r="I529" s="508"/>
      <c r="J529" s="565"/>
      <c r="K529" s="565"/>
      <c r="L529" s="513"/>
      <c r="M529" s="357" t="s">
        <v>86</v>
      </c>
      <c r="N529" s="357" t="s">
        <v>86</v>
      </c>
      <c r="O529" s="357" t="s">
        <v>86</v>
      </c>
      <c r="P529" s="357" t="s">
        <v>86</v>
      </c>
      <c r="Q529" s="483" t="s">
        <v>112</v>
      </c>
      <c r="R529" s="137"/>
      <c r="S529" s="137"/>
    </row>
    <row r="530">
      <c r="B530" s="127">
        <f t="shared" si="1"/>
        <v>527</v>
      </c>
      <c r="C530" s="550" t="s">
        <v>759</v>
      </c>
      <c r="D530" s="497" t="s">
        <v>410</v>
      </c>
      <c r="E530" s="646" t="s">
        <v>1028</v>
      </c>
      <c r="F530" s="503"/>
      <c r="G530" s="503"/>
      <c r="H530" s="503"/>
      <c r="I530" s="503"/>
      <c r="J530" s="558" t="s">
        <v>1008</v>
      </c>
      <c r="K530" s="554" t="s">
        <v>908</v>
      </c>
      <c r="L530" s="513"/>
      <c r="M530" s="357" t="s">
        <v>86</v>
      </c>
      <c r="N530" s="357" t="s">
        <v>86</v>
      </c>
      <c r="O530" s="357" t="s">
        <v>86</v>
      </c>
      <c r="P530" s="357" t="s">
        <v>86</v>
      </c>
      <c r="Q530" s="483" t="s">
        <v>112</v>
      </c>
      <c r="R530" s="137"/>
      <c r="S530" s="137"/>
    </row>
    <row r="531">
      <c r="B531" s="127">
        <f t="shared" si="1"/>
        <v>528</v>
      </c>
      <c r="C531" s="550" t="s">
        <v>759</v>
      </c>
      <c r="D531" s="497"/>
      <c r="E531" s="597" t="s">
        <v>1029</v>
      </c>
      <c r="F531" s="488" t="s">
        <v>1030</v>
      </c>
      <c r="G531" s="613"/>
      <c r="H531" s="614"/>
      <c r="I531" s="561"/>
      <c r="J531" s="554" t="s">
        <v>173</v>
      </c>
      <c r="K531" s="554" t="s">
        <v>173</v>
      </c>
      <c r="L531" s="513"/>
      <c r="M531" s="357" t="s">
        <v>86</v>
      </c>
      <c r="N531" s="357" t="s">
        <v>86</v>
      </c>
      <c r="O531" s="357" t="s">
        <v>86</v>
      </c>
      <c r="P531" s="357" t="s">
        <v>86</v>
      </c>
      <c r="Q531" s="483" t="s">
        <v>112</v>
      </c>
      <c r="R531" s="137"/>
      <c r="S531" s="137"/>
    </row>
    <row r="532">
      <c r="B532" s="127">
        <f t="shared" si="1"/>
        <v>529</v>
      </c>
      <c r="C532" s="550" t="s">
        <v>759</v>
      </c>
      <c r="D532" s="497"/>
      <c r="E532" s="593"/>
      <c r="F532" s="571" t="s">
        <v>1031</v>
      </c>
      <c r="G532" s="488" t="s">
        <v>1032</v>
      </c>
      <c r="H532" s="488" t="s">
        <v>1033</v>
      </c>
      <c r="I532" s="488" t="s">
        <v>1034</v>
      </c>
      <c r="J532" s="558" t="s">
        <v>1008</v>
      </c>
      <c r="K532" s="558" t="s">
        <v>320</v>
      </c>
      <c r="L532" s="513"/>
      <c r="M532" s="357" t="s">
        <v>86</v>
      </c>
      <c r="N532" s="357" t="s">
        <v>86</v>
      </c>
      <c r="O532" s="357" t="s">
        <v>86</v>
      </c>
      <c r="P532" s="357" t="s">
        <v>86</v>
      </c>
      <c r="Q532" s="483" t="s">
        <v>112</v>
      </c>
      <c r="R532" s="137"/>
      <c r="S532" s="137"/>
    </row>
    <row r="533">
      <c r="B533" s="127">
        <f t="shared" si="1"/>
        <v>530</v>
      </c>
      <c r="C533" s="550" t="s">
        <v>759</v>
      </c>
      <c r="D533" s="497"/>
      <c r="E533" s="593"/>
      <c r="F533" s="497"/>
      <c r="G533" s="488" t="s">
        <v>1035</v>
      </c>
      <c r="H533" s="488" t="s">
        <v>1033</v>
      </c>
      <c r="I533" s="488" t="s">
        <v>173</v>
      </c>
      <c r="J533" s="554" t="s">
        <v>173</v>
      </c>
      <c r="K533" s="554" t="s">
        <v>173</v>
      </c>
      <c r="L533" s="513"/>
      <c r="M533" s="357" t="s">
        <v>86</v>
      </c>
      <c r="N533" s="357" t="s">
        <v>86</v>
      </c>
      <c r="O533" s="357" t="s">
        <v>86</v>
      </c>
      <c r="P533" s="357" t="s">
        <v>86</v>
      </c>
      <c r="Q533" s="483" t="s">
        <v>112</v>
      </c>
      <c r="R533" s="137"/>
      <c r="S533" s="137"/>
    </row>
    <row r="534">
      <c r="B534" s="127">
        <f t="shared" si="1"/>
        <v>531</v>
      </c>
      <c r="C534" s="550" t="s">
        <v>759</v>
      </c>
      <c r="D534" s="497"/>
      <c r="E534" s="593"/>
      <c r="F534" s="497"/>
      <c r="G534" s="488" t="s">
        <v>1032</v>
      </c>
      <c r="H534" s="488" t="s">
        <v>1036</v>
      </c>
      <c r="I534" s="488" t="s">
        <v>173</v>
      </c>
      <c r="J534" s="554" t="s">
        <v>173</v>
      </c>
      <c r="K534" s="554" t="s">
        <v>173</v>
      </c>
      <c r="L534" s="513"/>
      <c r="M534" s="357" t="s">
        <v>86</v>
      </c>
      <c r="N534" s="357" t="s">
        <v>86</v>
      </c>
      <c r="O534" s="357" t="s">
        <v>86</v>
      </c>
      <c r="P534" s="357" t="s">
        <v>86</v>
      </c>
      <c r="Q534" s="483" t="s">
        <v>112</v>
      </c>
      <c r="R534" s="137"/>
      <c r="S534" s="137"/>
    </row>
    <row r="535">
      <c r="B535" s="127">
        <f t="shared" si="1"/>
        <v>532</v>
      </c>
      <c r="C535" s="550" t="s">
        <v>759</v>
      </c>
      <c r="D535" s="497"/>
      <c r="E535" s="593"/>
      <c r="F535" s="498"/>
      <c r="G535" s="488" t="s">
        <v>1035</v>
      </c>
      <c r="H535" s="488" t="s">
        <v>1036</v>
      </c>
      <c r="I535" s="488" t="s">
        <v>173</v>
      </c>
      <c r="J535" s="554" t="s">
        <v>173</v>
      </c>
      <c r="K535" s="554" t="s">
        <v>173</v>
      </c>
      <c r="L535" s="513"/>
      <c r="M535" s="357" t="s">
        <v>86</v>
      </c>
      <c r="N535" s="357" t="s">
        <v>86</v>
      </c>
      <c r="O535" s="357" t="s">
        <v>86</v>
      </c>
      <c r="P535" s="357" t="s">
        <v>86</v>
      </c>
      <c r="Q535" s="483" t="s">
        <v>112</v>
      </c>
      <c r="R535" s="137"/>
      <c r="S535" s="137"/>
    </row>
    <row r="536">
      <c r="B536" s="127">
        <f t="shared" si="1"/>
        <v>533</v>
      </c>
      <c r="C536" s="550" t="s">
        <v>759</v>
      </c>
      <c r="D536" s="497"/>
      <c r="E536" s="593"/>
      <c r="F536" s="571" t="s">
        <v>1037</v>
      </c>
      <c r="G536" s="488">
        <v>1.0</v>
      </c>
      <c r="H536" s="488" t="s">
        <v>1038</v>
      </c>
      <c r="I536" s="488" t="s">
        <v>173</v>
      </c>
      <c r="J536" s="554" t="s">
        <v>173</v>
      </c>
      <c r="K536" s="554" t="s">
        <v>173</v>
      </c>
      <c r="L536" s="513"/>
      <c r="M536" s="357" t="s">
        <v>86</v>
      </c>
      <c r="N536" s="357" t="s">
        <v>86</v>
      </c>
      <c r="O536" s="357" t="s">
        <v>86</v>
      </c>
      <c r="P536" s="357" t="s">
        <v>86</v>
      </c>
      <c r="Q536" s="483" t="s">
        <v>112</v>
      </c>
      <c r="R536" s="137"/>
      <c r="S536" s="137"/>
    </row>
    <row r="537">
      <c r="B537" s="127">
        <f t="shared" si="1"/>
        <v>534</v>
      </c>
      <c r="C537" s="550" t="s">
        <v>759</v>
      </c>
      <c r="D537" s="497"/>
      <c r="E537" s="593"/>
      <c r="F537" s="497"/>
      <c r="G537" s="488">
        <v>2.0</v>
      </c>
      <c r="H537" s="503" t="s">
        <v>173</v>
      </c>
      <c r="I537" s="488" t="s">
        <v>173</v>
      </c>
      <c r="J537" s="554" t="s">
        <v>173</v>
      </c>
      <c r="K537" s="554" t="s">
        <v>173</v>
      </c>
      <c r="L537" s="513"/>
      <c r="M537" s="357" t="s">
        <v>86</v>
      </c>
      <c r="N537" s="357" t="s">
        <v>86</v>
      </c>
      <c r="O537" s="357" t="s">
        <v>86</v>
      </c>
      <c r="P537" s="357" t="s">
        <v>86</v>
      </c>
      <c r="Q537" s="483" t="s">
        <v>112</v>
      </c>
      <c r="R537" s="137"/>
      <c r="S537" s="137"/>
    </row>
    <row r="538">
      <c r="B538" s="127">
        <f t="shared" si="1"/>
        <v>535</v>
      </c>
      <c r="C538" s="550" t="s">
        <v>759</v>
      </c>
      <c r="D538" s="497"/>
      <c r="E538" s="593"/>
      <c r="F538" s="497"/>
      <c r="G538" s="488">
        <v>3.0</v>
      </c>
      <c r="H538" s="503" t="s">
        <v>173</v>
      </c>
      <c r="I538" s="488" t="s">
        <v>173</v>
      </c>
      <c r="J538" s="554" t="s">
        <v>173</v>
      </c>
      <c r="K538" s="554" t="s">
        <v>173</v>
      </c>
      <c r="L538" s="513"/>
      <c r="M538" s="357" t="s">
        <v>86</v>
      </c>
      <c r="N538" s="357" t="s">
        <v>86</v>
      </c>
      <c r="O538" s="357" t="s">
        <v>86</v>
      </c>
      <c r="P538" s="357" t="s">
        <v>86</v>
      </c>
      <c r="Q538" s="483" t="s">
        <v>112</v>
      </c>
      <c r="R538" s="137"/>
      <c r="S538" s="137"/>
    </row>
    <row r="539">
      <c r="B539" s="127">
        <f t="shared" si="1"/>
        <v>536</v>
      </c>
      <c r="C539" s="550" t="s">
        <v>759</v>
      </c>
      <c r="D539" s="497"/>
      <c r="E539" s="593"/>
      <c r="F539" s="497"/>
      <c r="G539" s="488">
        <v>4.0</v>
      </c>
      <c r="H539" s="503" t="s">
        <v>173</v>
      </c>
      <c r="I539" s="488" t="s">
        <v>173</v>
      </c>
      <c r="J539" s="554" t="s">
        <v>173</v>
      </c>
      <c r="K539" s="554" t="s">
        <v>173</v>
      </c>
      <c r="L539" s="513"/>
      <c r="M539" s="357" t="s">
        <v>86</v>
      </c>
      <c r="N539" s="357" t="s">
        <v>86</v>
      </c>
      <c r="O539" s="357" t="s">
        <v>86</v>
      </c>
      <c r="P539" s="357" t="s">
        <v>86</v>
      </c>
      <c r="Q539" s="483" t="s">
        <v>112</v>
      </c>
      <c r="R539" s="137"/>
      <c r="S539" s="137"/>
    </row>
    <row r="540">
      <c r="B540" s="127">
        <f t="shared" si="1"/>
        <v>537</v>
      </c>
      <c r="C540" s="550" t="s">
        <v>759</v>
      </c>
      <c r="D540" s="498"/>
      <c r="E540" s="594"/>
      <c r="F540" s="498"/>
      <c r="G540" s="488">
        <v>5.0</v>
      </c>
      <c r="H540" s="503" t="s">
        <v>173</v>
      </c>
      <c r="I540" s="488" t="s">
        <v>173</v>
      </c>
      <c r="J540" s="554" t="s">
        <v>173</v>
      </c>
      <c r="K540" s="554" t="s">
        <v>173</v>
      </c>
      <c r="L540" s="513"/>
      <c r="M540" s="357" t="s">
        <v>86</v>
      </c>
      <c r="N540" s="357" t="s">
        <v>86</v>
      </c>
      <c r="O540" s="357" t="s">
        <v>86</v>
      </c>
      <c r="P540" s="357" t="s">
        <v>86</v>
      </c>
      <c r="Q540" s="483" t="s">
        <v>112</v>
      </c>
      <c r="R540" s="137"/>
      <c r="S540" s="137"/>
    </row>
    <row r="541">
      <c r="B541" s="127">
        <f t="shared" si="1"/>
        <v>538</v>
      </c>
      <c r="C541" s="550" t="s">
        <v>759</v>
      </c>
      <c r="D541" s="571" t="s">
        <v>863</v>
      </c>
      <c r="E541" s="612" t="s">
        <v>944</v>
      </c>
      <c r="F541" s="503"/>
      <c r="G541" s="503"/>
      <c r="H541" s="503"/>
      <c r="I541" s="503"/>
      <c r="J541" s="554" t="s">
        <v>173</v>
      </c>
      <c r="K541" s="554" t="s">
        <v>173</v>
      </c>
      <c r="L541" s="513"/>
      <c r="M541" s="357" t="s">
        <v>86</v>
      </c>
      <c r="N541" s="357" t="s">
        <v>86</v>
      </c>
      <c r="O541" s="357" t="s">
        <v>86</v>
      </c>
      <c r="P541" s="357" t="s">
        <v>86</v>
      </c>
      <c r="Q541" s="483" t="s">
        <v>112</v>
      </c>
      <c r="R541" s="137"/>
      <c r="S541" s="137"/>
    </row>
    <row r="542">
      <c r="B542" s="127">
        <f t="shared" si="1"/>
        <v>539</v>
      </c>
      <c r="C542" s="550" t="s">
        <v>759</v>
      </c>
      <c r="D542" s="497"/>
      <c r="E542" s="597" t="s">
        <v>942</v>
      </c>
      <c r="F542" s="503"/>
      <c r="G542" s="503"/>
      <c r="H542" s="503"/>
      <c r="I542" s="503"/>
      <c r="J542" s="554" t="s">
        <v>173</v>
      </c>
      <c r="K542" s="554" t="s">
        <v>173</v>
      </c>
      <c r="L542" s="513"/>
      <c r="M542" s="357" t="s">
        <v>86</v>
      </c>
      <c r="N542" s="357" t="s">
        <v>86</v>
      </c>
      <c r="O542" s="357" t="s">
        <v>86</v>
      </c>
      <c r="P542" s="357" t="s">
        <v>86</v>
      </c>
      <c r="Q542" s="483" t="s">
        <v>112</v>
      </c>
      <c r="R542" s="137"/>
      <c r="S542" s="137"/>
    </row>
    <row r="543">
      <c r="B543" s="127">
        <f t="shared" si="1"/>
        <v>540</v>
      </c>
      <c r="C543" s="550" t="s">
        <v>759</v>
      </c>
      <c r="D543" s="566" t="s">
        <v>1039</v>
      </c>
      <c r="E543" s="615" t="s">
        <v>652</v>
      </c>
      <c r="F543" s="558" t="s">
        <v>779</v>
      </c>
      <c r="G543" s="508"/>
      <c r="H543" s="508"/>
      <c r="I543" s="508"/>
      <c r="J543" s="506" t="s">
        <v>1040</v>
      </c>
      <c r="K543" s="506" t="s">
        <v>1041</v>
      </c>
      <c r="L543" s="513"/>
      <c r="M543" s="357" t="s">
        <v>86</v>
      </c>
      <c r="N543" s="357" t="s">
        <v>86</v>
      </c>
      <c r="O543" s="357" t="s">
        <v>86</v>
      </c>
      <c r="P543" s="357" t="s">
        <v>86</v>
      </c>
      <c r="Q543" s="483" t="s">
        <v>112</v>
      </c>
      <c r="R543" s="137"/>
      <c r="S543" s="137"/>
    </row>
    <row r="544">
      <c r="B544" s="127">
        <f t="shared" si="1"/>
        <v>541</v>
      </c>
      <c r="C544" s="550" t="s">
        <v>759</v>
      </c>
      <c r="D544" s="497"/>
      <c r="E544" s="616"/>
      <c r="F544" s="558" t="s">
        <v>1042</v>
      </c>
      <c r="G544" s="508"/>
      <c r="H544" s="508"/>
      <c r="I544" s="508"/>
      <c r="J544" s="554" t="s">
        <v>173</v>
      </c>
      <c r="K544" s="554" t="s">
        <v>173</v>
      </c>
      <c r="L544" s="513"/>
      <c r="M544" s="357" t="s">
        <v>86</v>
      </c>
      <c r="N544" s="357" t="s">
        <v>86</v>
      </c>
      <c r="O544" s="357" t="s">
        <v>86</v>
      </c>
      <c r="P544" s="357" t="s">
        <v>86</v>
      </c>
      <c r="Q544" s="483" t="s">
        <v>112</v>
      </c>
      <c r="R544" s="137"/>
      <c r="S544" s="137"/>
    </row>
    <row r="545">
      <c r="B545" s="127">
        <f t="shared" si="1"/>
        <v>542</v>
      </c>
      <c r="C545" s="550" t="s">
        <v>759</v>
      </c>
      <c r="D545" s="497"/>
      <c r="E545" s="616"/>
      <c r="F545" s="558" t="s">
        <v>1043</v>
      </c>
      <c r="G545" s="508"/>
      <c r="H545" s="508"/>
      <c r="I545" s="508"/>
      <c r="J545" s="554" t="s">
        <v>173</v>
      </c>
      <c r="K545" s="554" t="s">
        <v>173</v>
      </c>
      <c r="L545" s="513"/>
      <c r="M545" s="357" t="s">
        <v>86</v>
      </c>
      <c r="N545" s="357" t="s">
        <v>86</v>
      </c>
      <c r="O545" s="357" t="s">
        <v>86</v>
      </c>
      <c r="P545" s="357" t="s">
        <v>86</v>
      </c>
      <c r="Q545" s="483" t="s">
        <v>112</v>
      </c>
      <c r="R545" s="137"/>
      <c r="S545" s="137"/>
    </row>
    <row r="546">
      <c r="B546" s="127">
        <f t="shared" si="1"/>
        <v>543</v>
      </c>
      <c r="C546" s="550" t="s">
        <v>759</v>
      </c>
      <c r="D546" s="497"/>
      <c r="E546" s="616"/>
      <c r="F546" s="558" t="s">
        <v>1044</v>
      </c>
      <c r="G546" s="508"/>
      <c r="H546" s="508"/>
      <c r="I546" s="508"/>
      <c r="J546" s="554" t="s">
        <v>173</v>
      </c>
      <c r="K546" s="554" t="s">
        <v>173</v>
      </c>
      <c r="L546" s="513"/>
      <c r="M546" s="357" t="s">
        <v>86</v>
      </c>
      <c r="N546" s="357" t="s">
        <v>86</v>
      </c>
      <c r="O546" s="357" t="s">
        <v>86</v>
      </c>
      <c r="P546" s="357" t="s">
        <v>86</v>
      </c>
      <c r="Q546" s="483" t="s">
        <v>112</v>
      </c>
      <c r="R546" s="137"/>
      <c r="S546" s="137"/>
    </row>
    <row r="547">
      <c r="B547" s="127">
        <f t="shared" si="1"/>
        <v>544</v>
      </c>
      <c r="C547" s="550" t="s">
        <v>759</v>
      </c>
      <c r="D547" s="497"/>
      <c r="E547" s="616"/>
      <c r="F547" s="558" t="s">
        <v>1045</v>
      </c>
      <c r="G547" s="508"/>
      <c r="H547" s="508"/>
      <c r="I547" s="508"/>
      <c r="J547" s="554" t="s">
        <v>173</v>
      </c>
      <c r="K547" s="554" t="s">
        <v>173</v>
      </c>
      <c r="L547" s="513"/>
      <c r="M547" s="357" t="s">
        <v>86</v>
      </c>
      <c r="N547" s="357" t="s">
        <v>86</v>
      </c>
      <c r="O547" s="357" t="s">
        <v>86</v>
      </c>
      <c r="P547" s="357" t="s">
        <v>86</v>
      </c>
      <c r="Q547" s="483" t="s">
        <v>112</v>
      </c>
      <c r="R547" s="137"/>
      <c r="S547" s="137"/>
    </row>
    <row r="548">
      <c r="B548" s="127">
        <f t="shared" si="1"/>
        <v>545</v>
      </c>
      <c r="C548" s="550" t="s">
        <v>759</v>
      </c>
      <c r="D548" s="497"/>
      <c r="E548" s="616"/>
      <c r="F548" s="558" t="s">
        <v>1046</v>
      </c>
      <c r="G548" s="508"/>
      <c r="H548" s="508"/>
      <c r="I548" s="508"/>
      <c r="J548" s="554" t="s">
        <v>173</v>
      </c>
      <c r="K548" s="554" t="s">
        <v>173</v>
      </c>
      <c r="L548" s="513"/>
      <c r="M548" s="357" t="s">
        <v>86</v>
      </c>
      <c r="N548" s="357" t="s">
        <v>86</v>
      </c>
      <c r="O548" s="357" t="s">
        <v>86</v>
      </c>
      <c r="P548" s="357" t="s">
        <v>86</v>
      </c>
      <c r="Q548" s="483" t="s">
        <v>112</v>
      </c>
      <c r="R548" s="137"/>
      <c r="S548" s="137"/>
    </row>
    <row r="549">
      <c r="B549" s="127">
        <f t="shared" si="1"/>
        <v>546</v>
      </c>
      <c r="C549" s="550" t="s">
        <v>759</v>
      </c>
      <c r="D549" s="497"/>
      <c r="E549" s="617"/>
      <c r="F549" s="606" t="s">
        <v>1047</v>
      </c>
      <c r="G549" s="508"/>
      <c r="H549" s="508"/>
      <c r="I549" s="508"/>
      <c r="J549" s="554" t="s">
        <v>173</v>
      </c>
      <c r="K549" s="554" t="s">
        <v>173</v>
      </c>
      <c r="L549" s="513"/>
      <c r="M549" s="357" t="s">
        <v>86</v>
      </c>
      <c r="N549" s="357" t="s">
        <v>86</v>
      </c>
      <c r="O549" s="357" t="s">
        <v>86</v>
      </c>
      <c r="P549" s="357" t="s">
        <v>86</v>
      </c>
      <c r="Q549" s="483" t="s">
        <v>112</v>
      </c>
      <c r="R549" s="137"/>
      <c r="S549" s="137"/>
    </row>
    <row r="550">
      <c r="B550" s="127">
        <f t="shared" si="1"/>
        <v>547</v>
      </c>
      <c r="C550" s="550" t="s">
        <v>759</v>
      </c>
      <c r="D550" s="618"/>
      <c r="E550" s="556" t="s">
        <v>655</v>
      </c>
      <c r="F550" s="558" t="s">
        <v>779</v>
      </c>
      <c r="G550" s="508"/>
      <c r="H550" s="508"/>
      <c r="I550" s="508"/>
      <c r="J550" s="554" t="s">
        <v>173</v>
      </c>
      <c r="K550" s="554" t="s">
        <v>173</v>
      </c>
      <c r="L550" s="513"/>
      <c r="M550" s="357" t="s">
        <v>86</v>
      </c>
      <c r="N550" s="357" t="s">
        <v>86</v>
      </c>
      <c r="O550" s="357" t="s">
        <v>86</v>
      </c>
      <c r="P550" s="357" t="s">
        <v>86</v>
      </c>
      <c r="Q550" s="483" t="s">
        <v>112</v>
      </c>
      <c r="R550" s="137"/>
      <c r="S550" s="137"/>
    </row>
    <row r="551">
      <c r="B551" s="127">
        <f t="shared" si="1"/>
        <v>548</v>
      </c>
      <c r="C551" s="550" t="s">
        <v>759</v>
      </c>
      <c r="D551" s="618"/>
      <c r="E551" s="619"/>
      <c r="F551" s="558" t="s">
        <v>1042</v>
      </c>
      <c r="G551" s="508"/>
      <c r="H551" s="508"/>
      <c r="I551" s="508"/>
      <c r="J551" s="554" t="s">
        <v>173</v>
      </c>
      <c r="K551" s="554" t="s">
        <v>173</v>
      </c>
      <c r="L551" s="513"/>
      <c r="M551" s="357" t="s">
        <v>86</v>
      </c>
      <c r="N551" s="357" t="s">
        <v>86</v>
      </c>
      <c r="O551" s="357" t="s">
        <v>86</v>
      </c>
      <c r="P551" s="357" t="s">
        <v>86</v>
      </c>
      <c r="Q551" s="483" t="s">
        <v>112</v>
      </c>
      <c r="R551" s="137"/>
      <c r="S551" s="137"/>
    </row>
    <row r="552">
      <c r="B552" s="127">
        <f t="shared" si="1"/>
        <v>549</v>
      </c>
      <c r="C552" s="550" t="s">
        <v>759</v>
      </c>
      <c r="D552" s="618"/>
      <c r="E552" s="619"/>
      <c r="F552" s="558" t="s">
        <v>1043</v>
      </c>
      <c r="G552" s="508"/>
      <c r="H552" s="508"/>
      <c r="I552" s="508"/>
      <c r="J552" s="554" t="s">
        <v>173</v>
      </c>
      <c r="K552" s="554" t="s">
        <v>173</v>
      </c>
      <c r="L552" s="513"/>
      <c r="M552" s="357" t="s">
        <v>86</v>
      </c>
      <c r="N552" s="357" t="s">
        <v>86</v>
      </c>
      <c r="O552" s="357" t="s">
        <v>86</v>
      </c>
      <c r="P552" s="357" t="s">
        <v>86</v>
      </c>
      <c r="Q552" s="483" t="s">
        <v>112</v>
      </c>
      <c r="R552" s="137"/>
      <c r="S552" s="137"/>
    </row>
    <row r="553">
      <c r="B553" s="127">
        <f t="shared" si="1"/>
        <v>550</v>
      </c>
      <c r="C553" s="550" t="s">
        <v>759</v>
      </c>
      <c r="D553" s="618"/>
      <c r="E553" s="619"/>
      <c r="F553" s="558" t="s">
        <v>1044</v>
      </c>
      <c r="G553" s="508"/>
      <c r="H553" s="508"/>
      <c r="I553" s="508"/>
      <c r="J553" s="554" t="s">
        <v>173</v>
      </c>
      <c r="K553" s="554" t="s">
        <v>173</v>
      </c>
      <c r="L553" s="513"/>
      <c r="M553" s="357" t="s">
        <v>86</v>
      </c>
      <c r="N553" s="357" t="s">
        <v>86</v>
      </c>
      <c r="O553" s="357" t="s">
        <v>86</v>
      </c>
      <c r="P553" s="357" t="s">
        <v>86</v>
      </c>
      <c r="Q553" s="483" t="s">
        <v>112</v>
      </c>
      <c r="R553" s="137"/>
      <c r="S553" s="137"/>
    </row>
    <row r="554">
      <c r="B554" s="127">
        <f t="shared" si="1"/>
        <v>551</v>
      </c>
      <c r="C554" s="550" t="s">
        <v>759</v>
      </c>
      <c r="D554" s="618"/>
      <c r="E554" s="619"/>
      <c r="F554" s="558" t="s">
        <v>1045</v>
      </c>
      <c r="G554" s="508"/>
      <c r="H554" s="508"/>
      <c r="I554" s="508"/>
      <c r="J554" s="554" t="s">
        <v>173</v>
      </c>
      <c r="K554" s="554" t="s">
        <v>173</v>
      </c>
      <c r="L554" s="513"/>
      <c r="M554" s="357" t="s">
        <v>86</v>
      </c>
      <c r="N554" s="357" t="s">
        <v>86</v>
      </c>
      <c r="O554" s="357" t="s">
        <v>86</v>
      </c>
      <c r="P554" s="357" t="s">
        <v>86</v>
      </c>
      <c r="Q554" s="483" t="s">
        <v>112</v>
      </c>
      <c r="R554" s="137"/>
      <c r="S554" s="137"/>
    </row>
    <row r="555">
      <c r="B555" s="127">
        <f t="shared" si="1"/>
        <v>552</v>
      </c>
      <c r="C555" s="550" t="s">
        <v>759</v>
      </c>
      <c r="D555" s="618"/>
      <c r="E555" s="619"/>
      <c r="F555" s="558" t="s">
        <v>1046</v>
      </c>
      <c r="G555" s="508"/>
      <c r="H555" s="508"/>
      <c r="I555" s="508"/>
      <c r="J555" s="554" t="s">
        <v>173</v>
      </c>
      <c r="K555" s="554" t="s">
        <v>173</v>
      </c>
      <c r="L555" s="513"/>
      <c r="M555" s="357" t="s">
        <v>86</v>
      </c>
      <c r="N555" s="357" t="s">
        <v>86</v>
      </c>
      <c r="O555" s="357" t="s">
        <v>86</v>
      </c>
      <c r="P555" s="357" t="s">
        <v>86</v>
      </c>
      <c r="Q555" s="483" t="s">
        <v>112</v>
      </c>
      <c r="R555" s="137"/>
      <c r="S555" s="137"/>
    </row>
    <row r="556">
      <c r="B556" s="127">
        <f t="shared" si="1"/>
        <v>553</v>
      </c>
      <c r="C556" s="550" t="s">
        <v>759</v>
      </c>
      <c r="D556" s="618"/>
      <c r="E556" s="620"/>
      <c r="F556" s="606" t="s">
        <v>1047</v>
      </c>
      <c r="G556" s="508"/>
      <c r="H556" s="508"/>
      <c r="I556" s="508"/>
      <c r="J556" s="554" t="s">
        <v>173</v>
      </c>
      <c r="K556" s="554" t="s">
        <v>173</v>
      </c>
      <c r="L556" s="513"/>
      <c r="M556" s="357" t="s">
        <v>86</v>
      </c>
      <c r="N556" s="357" t="s">
        <v>86</v>
      </c>
      <c r="O556" s="357" t="s">
        <v>86</v>
      </c>
      <c r="P556" s="357" t="s">
        <v>86</v>
      </c>
      <c r="Q556" s="483" t="s">
        <v>112</v>
      </c>
      <c r="R556" s="137"/>
      <c r="S556" s="137"/>
    </row>
    <row r="557">
      <c r="B557" s="127">
        <f t="shared" si="1"/>
        <v>554</v>
      </c>
      <c r="C557" s="550" t="s">
        <v>759</v>
      </c>
      <c r="D557" s="618"/>
      <c r="E557" s="619" t="s">
        <v>1048</v>
      </c>
      <c r="F557" s="558" t="s">
        <v>779</v>
      </c>
      <c r="G557" s="508"/>
      <c r="H557" s="508"/>
      <c r="I557" s="508"/>
      <c r="J557" s="554" t="s">
        <v>173</v>
      </c>
      <c r="K557" s="554" t="s">
        <v>173</v>
      </c>
      <c r="L557" s="513"/>
      <c r="M557" s="357" t="s">
        <v>86</v>
      </c>
      <c r="N557" s="357" t="s">
        <v>86</v>
      </c>
      <c r="O557" s="357" t="s">
        <v>86</v>
      </c>
      <c r="P557" s="357" t="s">
        <v>86</v>
      </c>
      <c r="Q557" s="483" t="s">
        <v>112</v>
      </c>
      <c r="R557" s="137"/>
      <c r="S557" s="137"/>
    </row>
    <row r="558">
      <c r="B558" s="127">
        <f t="shared" si="1"/>
        <v>555</v>
      </c>
      <c r="C558" s="550" t="s">
        <v>759</v>
      </c>
      <c r="D558" s="618"/>
      <c r="E558" s="619"/>
      <c r="F558" s="558" t="s">
        <v>1042</v>
      </c>
      <c r="G558" s="508"/>
      <c r="H558" s="508"/>
      <c r="I558" s="508"/>
      <c r="J558" s="554" t="s">
        <v>173</v>
      </c>
      <c r="K558" s="554" t="s">
        <v>173</v>
      </c>
      <c r="L558" s="513"/>
      <c r="M558" s="357" t="s">
        <v>86</v>
      </c>
      <c r="N558" s="357" t="s">
        <v>86</v>
      </c>
      <c r="O558" s="357" t="s">
        <v>86</v>
      </c>
      <c r="P558" s="357" t="s">
        <v>86</v>
      </c>
      <c r="Q558" s="483" t="s">
        <v>112</v>
      </c>
      <c r="R558" s="137"/>
      <c r="S558" s="137"/>
    </row>
    <row r="559">
      <c r="B559" s="127">
        <f t="shared" si="1"/>
        <v>556</v>
      </c>
      <c r="C559" s="550" t="s">
        <v>759</v>
      </c>
      <c r="D559" s="618"/>
      <c r="E559" s="619"/>
      <c r="F559" s="558" t="s">
        <v>1043</v>
      </c>
      <c r="G559" s="508"/>
      <c r="H559" s="508"/>
      <c r="I559" s="508"/>
      <c r="J559" s="554" t="s">
        <v>173</v>
      </c>
      <c r="K559" s="554" t="s">
        <v>173</v>
      </c>
      <c r="L559" s="513"/>
      <c r="M559" s="357" t="s">
        <v>86</v>
      </c>
      <c r="N559" s="357" t="s">
        <v>86</v>
      </c>
      <c r="O559" s="357" t="s">
        <v>86</v>
      </c>
      <c r="P559" s="357" t="s">
        <v>86</v>
      </c>
      <c r="Q559" s="483" t="s">
        <v>112</v>
      </c>
      <c r="R559" s="137"/>
      <c r="S559" s="137"/>
    </row>
    <row r="560">
      <c r="B560" s="127">
        <f t="shared" si="1"/>
        <v>557</v>
      </c>
      <c r="C560" s="550" t="s">
        <v>759</v>
      </c>
      <c r="D560" s="618"/>
      <c r="E560" s="619"/>
      <c r="F560" s="558" t="s">
        <v>1044</v>
      </c>
      <c r="G560" s="508"/>
      <c r="H560" s="508"/>
      <c r="I560" s="508"/>
      <c r="J560" s="554" t="s">
        <v>173</v>
      </c>
      <c r="K560" s="554" t="s">
        <v>173</v>
      </c>
      <c r="L560" s="513"/>
      <c r="M560" s="357" t="s">
        <v>86</v>
      </c>
      <c r="N560" s="357" t="s">
        <v>86</v>
      </c>
      <c r="O560" s="357" t="s">
        <v>86</v>
      </c>
      <c r="P560" s="357" t="s">
        <v>86</v>
      </c>
      <c r="Q560" s="483" t="s">
        <v>112</v>
      </c>
      <c r="R560" s="137"/>
      <c r="S560" s="137"/>
    </row>
    <row r="561">
      <c r="B561" s="127">
        <f t="shared" si="1"/>
        <v>558</v>
      </c>
      <c r="C561" s="550" t="s">
        <v>759</v>
      </c>
      <c r="D561" s="618"/>
      <c r="E561" s="619"/>
      <c r="F561" s="558" t="s">
        <v>1045</v>
      </c>
      <c r="G561" s="508"/>
      <c r="H561" s="508"/>
      <c r="I561" s="508"/>
      <c r="J561" s="554" t="s">
        <v>173</v>
      </c>
      <c r="K561" s="554" t="s">
        <v>173</v>
      </c>
      <c r="L561" s="513"/>
      <c r="M561" s="357" t="s">
        <v>86</v>
      </c>
      <c r="N561" s="357" t="s">
        <v>86</v>
      </c>
      <c r="O561" s="357" t="s">
        <v>86</v>
      </c>
      <c r="P561" s="357" t="s">
        <v>86</v>
      </c>
      <c r="Q561" s="483" t="s">
        <v>112</v>
      </c>
      <c r="R561" s="137"/>
      <c r="S561" s="137"/>
    </row>
    <row r="562">
      <c r="B562" s="127">
        <f t="shared" si="1"/>
        <v>559</v>
      </c>
      <c r="C562" s="550" t="s">
        <v>759</v>
      </c>
      <c r="D562" s="618"/>
      <c r="E562" s="619"/>
      <c r="F562" s="558" t="s">
        <v>1046</v>
      </c>
      <c r="G562" s="508"/>
      <c r="H562" s="508"/>
      <c r="I562" s="508"/>
      <c r="J562" s="554" t="s">
        <v>173</v>
      </c>
      <c r="K562" s="554" t="s">
        <v>173</v>
      </c>
      <c r="L562" s="513"/>
      <c r="M562" s="357" t="s">
        <v>86</v>
      </c>
      <c r="N562" s="357" t="s">
        <v>86</v>
      </c>
      <c r="O562" s="357" t="s">
        <v>86</v>
      </c>
      <c r="P562" s="357" t="s">
        <v>86</v>
      </c>
      <c r="Q562" s="483" t="s">
        <v>112</v>
      </c>
      <c r="R562" s="137"/>
      <c r="S562" s="137"/>
    </row>
    <row r="563">
      <c r="B563" s="127">
        <f t="shared" si="1"/>
        <v>560</v>
      </c>
      <c r="C563" s="550" t="s">
        <v>759</v>
      </c>
      <c r="D563" s="618"/>
      <c r="E563" s="619"/>
      <c r="F563" s="606" t="s">
        <v>1047</v>
      </c>
      <c r="G563" s="508"/>
      <c r="H563" s="508"/>
      <c r="I563" s="508"/>
      <c r="J563" s="554" t="s">
        <v>173</v>
      </c>
      <c r="K563" s="554" t="s">
        <v>173</v>
      </c>
      <c r="L563" s="513"/>
      <c r="M563" s="357" t="s">
        <v>86</v>
      </c>
      <c r="N563" s="357" t="s">
        <v>86</v>
      </c>
      <c r="O563" s="357" t="s">
        <v>86</v>
      </c>
      <c r="P563" s="357" t="s">
        <v>86</v>
      </c>
      <c r="Q563" s="483" t="s">
        <v>112</v>
      </c>
      <c r="R563" s="137"/>
      <c r="S563" s="137"/>
    </row>
    <row r="564">
      <c r="B564" s="127">
        <f t="shared" si="1"/>
        <v>561</v>
      </c>
      <c r="C564" s="550" t="s">
        <v>759</v>
      </c>
      <c r="D564" s="618"/>
      <c r="E564" s="556" t="s">
        <v>1049</v>
      </c>
      <c r="F564" s="504" t="s">
        <v>1150</v>
      </c>
      <c r="G564" s="508"/>
      <c r="H564" s="508"/>
      <c r="I564" s="508"/>
      <c r="J564" s="506" t="s">
        <v>1050</v>
      </c>
      <c r="K564" s="506" t="s">
        <v>1051</v>
      </c>
      <c r="L564" s="513"/>
      <c r="M564" s="357" t="s">
        <v>86</v>
      </c>
      <c r="N564" s="357" t="s">
        <v>86</v>
      </c>
      <c r="O564" s="357" t="s">
        <v>86</v>
      </c>
      <c r="P564" s="357" t="s">
        <v>86</v>
      </c>
      <c r="Q564" s="483" t="s">
        <v>112</v>
      </c>
      <c r="R564" s="137"/>
      <c r="S564" s="137"/>
    </row>
    <row r="565">
      <c r="B565" s="127">
        <f t="shared" si="1"/>
        <v>562</v>
      </c>
      <c r="C565" s="550" t="s">
        <v>759</v>
      </c>
      <c r="D565" s="618"/>
      <c r="E565" s="619"/>
      <c r="F565" s="504" t="s">
        <v>1151</v>
      </c>
      <c r="G565" s="564" t="s">
        <v>1053</v>
      </c>
      <c r="H565" s="508"/>
      <c r="I565" s="508"/>
      <c r="J565" s="506" t="s">
        <v>1054</v>
      </c>
      <c r="K565" s="506" t="s">
        <v>1051</v>
      </c>
      <c r="L565" s="513"/>
      <c r="M565" s="357" t="s">
        <v>86</v>
      </c>
      <c r="N565" s="357" t="s">
        <v>86</v>
      </c>
      <c r="O565" s="357" t="s">
        <v>86</v>
      </c>
      <c r="P565" s="357" t="s">
        <v>86</v>
      </c>
      <c r="Q565" s="483" t="s">
        <v>112</v>
      </c>
      <c r="R565" s="137"/>
      <c r="S565" s="137"/>
    </row>
    <row r="566">
      <c r="B566" s="127">
        <f t="shared" si="1"/>
        <v>563</v>
      </c>
      <c r="C566" s="550" t="s">
        <v>759</v>
      </c>
      <c r="D566" s="618"/>
      <c r="E566" s="619"/>
      <c r="F566" s="504"/>
      <c r="G566" s="564" t="s">
        <v>1055</v>
      </c>
      <c r="H566" s="508"/>
      <c r="I566" s="508"/>
      <c r="J566" s="554" t="s">
        <v>173</v>
      </c>
      <c r="K566" s="554" t="s">
        <v>173</v>
      </c>
      <c r="L566" s="513"/>
      <c r="M566" s="357" t="s">
        <v>86</v>
      </c>
      <c r="N566" s="357" t="s">
        <v>86</v>
      </c>
      <c r="O566" s="357" t="s">
        <v>86</v>
      </c>
      <c r="P566" s="357" t="s">
        <v>86</v>
      </c>
      <c r="Q566" s="483" t="s">
        <v>112</v>
      </c>
      <c r="R566" s="137"/>
      <c r="S566" s="137"/>
    </row>
    <row r="567">
      <c r="B567" s="127">
        <f t="shared" si="1"/>
        <v>564</v>
      </c>
      <c r="C567" s="550" t="s">
        <v>759</v>
      </c>
      <c r="D567" s="618"/>
      <c r="E567" s="619"/>
      <c r="F567" s="504"/>
      <c r="G567" s="564" t="s">
        <v>1056</v>
      </c>
      <c r="H567" s="508"/>
      <c r="I567" s="508"/>
      <c r="J567" s="554" t="s">
        <v>173</v>
      </c>
      <c r="K567" s="554" t="s">
        <v>173</v>
      </c>
      <c r="L567" s="513"/>
      <c r="M567" s="357" t="s">
        <v>86</v>
      </c>
      <c r="N567" s="357" t="s">
        <v>86</v>
      </c>
      <c r="O567" s="357" t="s">
        <v>86</v>
      </c>
      <c r="P567" s="357" t="s">
        <v>86</v>
      </c>
      <c r="Q567" s="483" t="s">
        <v>112</v>
      </c>
      <c r="R567" s="137"/>
      <c r="S567" s="137"/>
    </row>
    <row r="568">
      <c r="B568" s="127">
        <f t="shared" si="1"/>
        <v>565</v>
      </c>
      <c r="C568" s="550" t="s">
        <v>759</v>
      </c>
      <c r="D568" s="618"/>
      <c r="E568" s="620"/>
      <c r="F568" s="504"/>
      <c r="G568" s="564" t="s">
        <v>1057</v>
      </c>
      <c r="H568" s="508"/>
      <c r="I568" s="508"/>
      <c r="J568" s="554" t="s">
        <v>173</v>
      </c>
      <c r="K568" s="554" t="s">
        <v>173</v>
      </c>
      <c r="L568" s="513"/>
      <c r="M568" s="357" t="s">
        <v>86</v>
      </c>
      <c r="N568" s="357" t="s">
        <v>86</v>
      </c>
      <c r="O568" s="357" t="s">
        <v>86</v>
      </c>
      <c r="P568" s="357" t="s">
        <v>86</v>
      </c>
      <c r="Q568" s="483" t="s">
        <v>112</v>
      </c>
      <c r="R568" s="137"/>
      <c r="S568" s="137"/>
    </row>
    <row r="569">
      <c r="B569" s="127">
        <f t="shared" si="1"/>
        <v>566</v>
      </c>
      <c r="C569" s="550" t="s">
        <v>759</v>
      </c>
      <c r="D569" s="618"/>
      <c r="E569" s="489" t="s">
        <v>1058</v>
      </c>
      <c r="F569" s="504"/>
      <c r="G569" s="508"/>
      <c r="H569" s="508"/>
      <c r="I569" s="508"/>
      <c r="J569" s="506" t="s">
        <v>1059</v>
      </c>
      <c r="K569" s="506" t="s">
        <v>1060</v>
      </c>
      <c r="L569" s="513"/>
      <c r="M569" s="357" t="s">
        <v>86</v>
      </c>
      <c r="N569" s="357" t="s">
        <v>86</v>
      </c>
      <c r="O569" s="357" t="s">
        <v>86</v>
      </c>
      <c r="P569" s="357" t="s">
        <v>86</v>
      </c>
      <c r="Q569" s="483" t="s">
        <v>112</v>
      </c>
      <c r="R569" s="137"/>
      <c r="S569" s="137"/>
    </row>
    <row r="570">
      <c r="B570" s="127">
        <f t="shared" si="1"/>
        <v>567</v>
      </c>
      <c r="C570" s="550" t="s">
        <v>759</v>
      </c>
      <c r="D570" s="618"/>
      <c r="E570" s="489" t="s">
        <v>1061</v>
      </c>
      <c r="F570" s="504"/>
      <c r="G570" s="508"/>
      <c r="H570" s="508"/>
      <c r="I570" s="508"/>
      <c r="J570" s="506" t="s">
        <v>1062</v>
      </c>
      <c r="K570" s="506" t="s">
        <v>1063</v>
      </c>
      <c r="L570" s="513"/>
      <c r="M570" s="357" t="s">
        <v>86</v>
      </c>
      <c r="N570" s="357" t="s">
        <v>86</v>
      </c>
      <c r="O570" s="357" t="s">
        <v>86</v>
      </c>
      <c r="P570" s="357" t="s">
        <v>86</v>
      </c>
      <c r="Q570" s="483" t="s">
        <v>112</v>
      </c>
      <c r="R570" s="137"/>
      <c r="S570" s="137"/>
    </row>
    <row r="571">
      <c r="B571" s="127">
        <f t="shared" si="1"/>
        <v>568</v>
      </c>
      <c r="C571" s="550" t="s">
        <v>759</v>
      </c>
      <c r="D571" s="618"/>
      <c r="E571" s="619" t="s">
        <v>839</v>
      </c>
      <c r="F571" s="504" t="s">
        <v>1064</v>
      </c>
      <c r="G571" s="508"/>
      <c r="H571" s="508"/>
      <c r="I571" s="508"/>
      <c r="J571" s="506" t="s">
        <v>1065</v>
      </c>
      <c r="K571" s="506" t="s">
        <v>1066</v>
      </c>
      <c r="L571" s="513"/>
      <c r="M571" s="357" t="s">
        <v>86</v>
      </c>
      <c r="N571" s="357" t="s">
        <v>86</v>
      </c>
      <c r="O571" s="357" t="s">
        <v>86</v>
      </c>
      <c r="P571" s="357" t="s">
        <v>86</v>
      </c>
      <c r="Q571" s="483" t="s">
        <v>112</v>
      </c>
      <c r="R571" s="137"/>
      <c r="S571" s="137"/>
    </row>
    <row r="572">
      <c r="B572" s="127">
        <f t="shared" si="1"/>
        <v>569</v>
      </c>
      <c r="C572" s="550" t="s">
        <v>759</v>
      </c>
      <c r="D572" s="618"/>
      <c r="E572" s="619"/>
      <c r="F572" s="504" t="s">
        <v>1067</v>
      </c>
      <c r="G572" s="508"/>
      <c r="H572" s="508"/>
      <c r="I572" s="508"/>
      <c r="J572" s="506" t="s">
        <v>1068</v>
      </c>
      <c r="K572" s="506" t="s">
        <v>1069</v>
      </c>
      <c r="L572" s="513"/>
      <c r="M572" s="357" t="s">
        <v>86</v>
      </c>
      <c r="N572" s="357" t="s">
        <v>86</v>
      </c>
      <c r="O572" s="357" t="s">
        <v>86</v>
      </c>
      <c r="P572" s="357" t="s">
        <v>86</v>
      </c>
      <c r="Q572" s="483" t="s">
        <v>112</v>
      </c>
      <c r="R572" s="137"/>
      <c r="S572" s="137"/>
    </row>
    <row r="573">
      <c r="B573" s="127">
        <f t="shared" si="1"/>
        <v>570</v>
      </c>
      <c r="C573" s="550" t="s">
        <v>759</v>
      </c>
      <c r="D573" s="618"/>
      <c r="E573" s="619"/>
      <c r="F573" s="504" t="s">
        <v>1070</v>
      </c>
      <c r="G573" s="508"/>
      <c r="H573" s="508"/>
      <c r="I573" s="508"/>
      <c r="J573" s="506" t="s">
        <v>1071</v>
      </c>
      <c r="K573" s="506" t="s">
        <v>1072</v>
      </c>
      <c r="L573" s="513"/>
      <c r="M573" s="357" t="s">
        <v>86</v>
      </c>
      <c r="N573" s="357" t="s">
        <v>86</v>
      </c>
      <c r="O573" s="357" t="s">
        <v>86</v>
      </c>
      <c r="P573" s="357" t="s">
        <v>86</v>
      </c>
      <c r="Q573" s="483" t="s">
        <v>112</v>
      </c>
      <c r="R573" s="137"/>
      <c r="S573" s="137"/>
    </row>
    <row r="574">
      <c r="B574" s="127">
        <f t="shared" si="1"/>
        <v>571</v>
      </c>
      <c r="C574" s="550" t="s">
        <v>759</v>
      </c>
      <c r="D574" s="618"/>
      <c r="E574" s="619"/>
      <c r="F574" s="504" t="s">
        <v>1073</v>
      </c>
      <c r="G574" s="508"/>
      <c r="H574" s="508"/>
      <c r="I574" s="508"/>
      <c r="J574" s="506" t="s">
        <v>1074</v>
      </c>
      <c r="K574" s="506" t="s">
        <v>1075</v>
      </c>
      <c r="L574" s="513"/>
      <c r="M574" s="357" t="s">
        <v>86</v>
      </c>
      <c r="N574" s="357" t="s">
        <v>86</v>
      </c>
      <c r="O574" s="357" t="s">
        <v>86</v>
      </c>
      <c r="P574" s="357" t="s">
        <v>86</v>
      </c>
      <c r="Q574" s="483" t="s">
        <v>112</v>
      </c>
      <c r="R574" s="137"/>
      <c r="S574" s="137"/>
    </row>
    <row r="575">
      <c r="B575" s="127">
        <f t="shared" si="1"/>
        <v>572</v>
      </c>
      <c r="C575" s="550" t="s">
        <v>759</v>
      </c>
      <c r="D575" s="560"/>
      <c r="E575" s="619"/>
      <c r="F575" s="504" t="s">
        <v>1076</v>
      </c>
      <c r="G575" s="508"/>
      <c r="H575" s="508"/>
      <c r="I575" s="508"/>
      <c r="J575" s="506" t="s">
        <v>1077</v>
      </c>
      <c r="K575" s="506" t="s">
        <v>1078</v>
      </c>
      <c r="L575" s="513"/>
      <c r="M575" s="357" t="s">
        <v>86</v>
      </c>
      <c r="N575" s="357" t="s">
        <v>86</v>
      </c>
      <c r="O575" s="357" t="s">
        <v>86</v>
      </c>
      <c r="P575" s="357" t="s">
        <v>86</v>
      </c>
      <c r="Q575" s="483" t="s">
        <v>112</v>
      </c>
      <c r="R575" s="137"/>
      <c r="S575" s="137"/>
    </row>
    <row r="576">
      <c r="B576" s="127">
        <f t="shared" si="1"/>
        <v>573</v>
      </c>
      <c r="C576" s="550" t="s">
        <v>759</v>
      </c>
      <c r="D576" s="500" t="s">
        <v>451</v>
      </c>
      <c r="E576" s="503"/>
      <c r="F576" s="503"/>
      <c r="G576" s="503"/>
      <c r="H576" s="503"/>
      <c r="I576" s="503"/>
      <c r="J576" s="493" t="s">
        <v>1079</v>
      </c>
      <c r="K576" s="494" t="s">
        <v>1080</v>
      </c>
      <c r="L576" s="513"/>
      <c r="M576" s="357" t="s">
        <v>84</v>
      </c>
      <c r="N576" s="357" t="s">
        <v>86</v>
      </c>
      <c r="O576" s="357" t="s">
        <v>86</v>
      </c>
      <c r="P576" s="357" t="s">
        <v>86</v>
      </c>
      <c r="Q576" s="483" t="s">
        <v>112</v>
      </c>
      <c r="R576" s="137"/>
      <c r="S576" s="137"/>
    </row>
    <row r="577">
      <c r="B577" s="127">
        <f t="shared" si="1"/>
        <v>574</v>
      </c>
      <c r="C577" s="550" t="s">
        <v>759</v>
      </c>
      <c r="D577" s="495" t="s">
        <v>1081</v>
      </c>
      <c r="E577" s="492" t="s">
        <v>1082</v>
      </c>
      <c r="F577" s="495" t="s">
        <v>1083</v>
      </c>
      <c r="G577" s="503"/>
      <c r="H577" s="503"/>
      <c r="I577" s="578"/>
      <c r="J577" s="502" t="s">
        <v>1084</v>
      </c>
      <c r="K577" s="621" t="s">
        <v>1085</v>
      </c>
      <c r="L577" s="513"/>
      <c r="M577" s="357" t="s">
        <v>86</v>
      </c>
      <c r="N577" s="357" t="s">
        <v>86</v>
      </c>
      <c r="O577" s="357" t="s">
        <v>86</v>
      </c>
      <c r="P577" s="357" t="s">
        <v>86</v>
      </c>
      <c r="Q577" s="483" t="s">
        <v>112</v>
      </c>
      <c r="R577" s="137"/>
      <c r="S577" s="137"/>
    </row>
    <row r="578">
      <c r="B578" s="127">
        <f t="shared" si="1"/>
        <v>575</v>
      </c>
      <c r="C578" s="550" t="s">
        <v>759</v>
      </c>
      <c r="D578" s="500"/>
      <c r="E578" s="502"/>
      <c r="F578" s="566" t="s">
        <v>1086</v>
      </c>
      <c r="G578" s="561" t="s">
        <v>1087</v>
      </c>
      <c r="H578" s="503"/>
      <c r="I578" s="583" t="s">
        <v>1088</v>
      </c>
      <c r="J578" s="583" t="s">
        <v>1089</v>
      </c>
      <c r="K578" s="583" t="s">
        <v>1090</v>
      </c>
      <c r="L578" s="513"/>
      <c r="M578" s="357" t="s">
        <v>86</v>
      </c>
      <c r="N578" s="357" t="s">
        <v>86</v>
      </c>
      <c r="O578" s="357" t="s">
        <v>86</v>
      </c>
      <c r="P578" s="357" t="s">
        <v>86</v>
      </c>
      <c r="Q578" s="483" t="s">
        <v>112</v>
      </c>
      <c r="R578" s="137"/>
      <c r="S578" s="137"/>
    </row>
    <row r="579">
      <c r="B579" s="127">
        <f t="shared" si="1"/>
        <v>576</v>
      </c>
      <c r="C579" s="550" t="s">
        <v>759</v>
      </c>
      <c r="D579" s="500"/>
      <c r="E579" s="502"/>
      <c r="F579" s="497"/>
      <c r="G579" s="561"/>
      <c r="H579" s="503"/>
      <c r="I579" s="583" t="s">
        <v>1091</v>
      </c>
      <c r="J579" s="583" t="s">
        <v>1092</v>
      </c>
      <c r="K579" s="509"/>
      <c r="L579" s="513"/>
      <c r="M579" s="357" t="s">
        <v>86</v>
      </c>
      <c r="N579" s="357" t="s">
        <v>86</v>
      </c>
      <c r="O579" s="357" t="s">
        <v>86</v>
      </c>
      <c r="P579" s="357" t="s">
        <v>86</v>
      </c>
      <c r="Q579" s="483" t="s">
        <v>112</v>
      </c>
      <c r="R579" s="137"/>
      <c r="S579" s="137"/>
    </row>
    <row r="580">
      <c r="B580" s="127">
        <f t="shared" si="1"/>
        <v>577</v>
      </c>
      <c r="C580" s="550" t="s">
        <v>759</v>
      </c>
      <c r="D580" s="500"/>
      <c r="E580" s="502"/>
      <c r="F580" s="497"/>
      <c r="G580" s="561" t="s">
        <v>1093</v>
      </c>
      <c r="H580" s="503"/>
      <c r="I580" s="509"/>
      <c r="J580" s="583" t="s">
        <v>1094</v>
      </c>
      <c r="K580" s="583" t="s">
        <v>173</v>
      </c>
      <c r="L580" s="513"/>
      <c r="M580" s="357" t="s">
        <v>86</v>
      </c>
      <c r="N580" s="357" t="s">
        <v>86</v>
      </c>
      <c r="O580" s="357" t="s">
        <v>86</v>
      </c>
      <c r="P580" s="357" t="s">
        <v>86</v>
      </c>
      <c r="Q580" s="483" t="s">
        <v>112</v>
      </c>
      <c r="R580" s="137"/>
      <c r="S580" s="137"/>
    </row>
    <row r="581">
      <c r="B581" s="127">
        <f t="shared" si="1"/>
        <v>578</v>
      </c>
      <c r="C581" s="550" t="s">
        <v>759</v>
      </c>
      <c r="D581" s="500"/>
      <c r="E581" s="502"/>
      <c r="F581" s="497"/>
      <c r="G581" s="561" t="s">
        <v>1095</v>
      </c>
      <c r="H581" s="503"/>
      <c r="I581" s="509"/>
      <c r="J581" s="583" t="s">
        <v>1096</v>
      </c>
      <c r="K581" s="583" t="s">
        <v>173</v>
      </c>
      <c r="L581" s="513"/>
      <c r="M581" s="357" t="s">
        <v>86</v>
      </c>
      <c r="N581" s="357" t="s">
        <v>86</v>
      </c>
      <c r="O581" s="357" t="s">
        <v>86</v>
      </c>
      <c r="P581" s="357" t="s">
        <v>86</v>
      </c>
      <c r="Q581" s="483" t="s">
        <v>112</v>
      </c>
      <c r="R581" s="137"/>
      <c r="S581" s="137"/>
    </row>
    <row r="582">
      <c r="B582" s="127">
        <f t="shared" si="1"/>
        <v>579</v>
      </c>
      <c r="C582" s="550" t="s">
        <v>759</v>
      </c>
      <c r="D582" s="623"/>
      <c r="E582" s="647"/>
      <c r="F582" s="630"/>
      <c r="G582" s="648" t="s">
        <v>244</v>
      </c>
      <c r="H582" s="627"/>
      <c r="I582" s="628"/>
      <c r="J582" s="629" t="s">
        <v>1097</v>
      </c>
      <c r="K582" s="629" t="s">
        <v>173</v>
      </c>
      <c r="L582" s="513"/>
      <c r="M582" s="357" t="s">
        <v>86</v>
      </c>
      <c r="N582" s="357" t="s">
        <v>86</v>
      </c>
      <c r="O582" s="357" t="s">
        <v>86</v>
      </c>
      <c r="P582" s="357" t="s">
        <v>86</v>
      </c>
      <c r="Q582" s="483" t="s">
        <v>112</v>
      </c>
      <c r="R582" s="137"/>
      <c r="S582" s="137"/>
    </row>
    <row r="583">
      <c r="B583" s="127">
        <f t="shared" si="1"/>
        <v>580</v>
      </c>
      <c r="C583" s="550" t="s">
        <v>759</v>
      </c>
      <c r="D583" s="623"/>
      <c r="E583" s="647"/>
      <c r="F583" s="630"/>
      <c r="G583" s="649" t="s">
        <v>1098</v>
      </c>
      <c r="H583" s="626" t="s">
        <v>1099</v>
      </c>
      <c r="I583" s="632"/>
      <c r="J583" s="633" t="s">
        <v>1100</v>
      </c>
      <c r="K583" s="634" t="s">
        <v>1101</v>
      </c>
      <c r="L583" s="513"/>
      <c r="M583" s="357" t="s">
        <v>86</v>
      </c>
      <c r="N583" s="357" t="s">
        <v>86</v>
      </c>
      <c r="O583" s="357" t="s">
        <v>86</v>
      </c>
      <c r="P583" s="357" t="s">
        <v>86</v>
      </c>
      <c r="Q583" s="483" t="s">
        <v>112</v>
      </c>
      <c r="R583" s="137"/>
      <c r="S583" s="137"/>
    </row>
    <row r="584">
      <c r="B584" s="127">
        <f t="shared" si="1"/>
        <v>581</v>
      </c>
      <c r="C584" s="550" t="s">
        <v>759</v>
      </c>
      <c r="D584" s="623"/>
      <c r="E584" s="650"/>
      <c r="F584" s="625"/>
      <c r="G584" s="628"/>
      <c r="H584" s="626" t="s">
        <v>1102</v>
      </c>
      <c r="I584" s="632"/>
      <c r="J584" s="633" t="s">
        <v>173</v>
      </c>
      <c r="K584" s="633" t="s">
        <v>173</v>
      </c>
      <c r="L584" s="513"/>
      <c r="M584" s="357" t="s">
        <v>86</v>
      </c>
      <c r="N584" s="357" t="s">
        <v>86</v>
      </c>
      <c r="O584" s="357" t="s">
        <v>86</v>
      </c>
      <c r="P584" s="357" t="s">
        <v>86</v>
      </c>
      <c r="Q584" s="483" t="s">
        <v>112</v>
      </c>
      <c r="R584" s="137"/>
      <c r="S584" s="137"/>
    </row>
    <row r="585">
      <c r="B585" s="127">
        <f t="shared" si="1"/>
        <v>582</v>
      </c>
      <c r="C585" s="550" t="s">
        <v>759</v>
      </c>
      <c r="D585" s="497"/>
      <c r="E585" s="504" t="s">
        <v>244</v>
      </c>
      <c r="F585" s="498"/>
      <c r="G585" s="503"/>
      <c r="H585" s="503"/>
      <c r="I585" s="503"/>
      <c r="J585" s="493" t="s">
        <v>1103</v>
      </c>
      <c r="K585" s="494" t="s">
        <v>1104</v>
      </c>
      <c r="L585" s="513"/>
      <c r="M585" s="357" t="s">
        <v>86</v>
      </c>
      <c r="N585" s="357" t="s">
        <v>86</v>
      </c>
      <c r="O585" s="357" t="s">
        <v>86</v>
      </c>
      <c r="P585" s="357" t="s">
        <v>86</v>
      </c>
      <c r="Q585" s="483" t="s">
        <v>112</v>
      </c>
      <c r="R585" s="137"/>
      <c r="S585" s="137"/>
    </row>
    <row r="586">
      <c r="B586" s="127">
        <f t="shared" si="1"/>
        <v>583</v>
      </c>
      <c r="C586" s="550" t="s">
        <v>759</v>
      </c>
      <c r="D586" s="639" t="s">
        <v>1132</v>
      </c>
      <c r="E586" s="640" t="s">
        <v>1133</v>
      </c>
      <c r="F586" s="504"/>
      <c r="G586" s="503"/>
      <c r="H586" s="503"/>
      <c r="I586" s="503"/>
      <c r="J586" s="554" t="s">
        <v>1134</v>
      </c>
      <c r="K586" s="641" t="s">
        <v>1135</v>
      </c>
      <c r="L586" s="513"/>
      <c r="M586" s="357" t="s">
        <v>86</v>
      </c>
      <c r="N586" s="357" t="s">
        <v>86</v>
      </c>
      <c r="O586" s="357" t="s">
        <v>86</v>
      </c>
      <c r="P586" s="357" t="s">
        <v>86</v>
      </c>
      <c r="Q586" s="483" t="s">
        <v>112</v>
      </c>
      <c r="R586" s="137"/>
      <c r="S586" s="137"/>
    </row>
    <row r="587">
      <c r="B587" s="127">
        <f t="shared" si="1"/>
        <v>584</v>
      </c>
      <c r="C587" s="550" t="s">
        <v>759</v>
      </c>
      <c r="D587" s="596"/>
      <c r="E587" s="640" t="s">
        <v>1136</v>
      </c>
      <c r="F587" s="504"/>
      <c r="G587" s="503"/>
      <c r="H587" s="503"/>
      <c r="I587" s="503"/>
      <c r="J587" s="554" t="s">
        <v>1134</v>
      </c>
      <c r="K587" s="641" t="s">
        <v>1135</v>
      </c>
      <c r="L587" s="513"/>
      <c r="M587" s="357" t="s">
        <v>86</v>
      </c>
      <c r="N587" s="357" t="s">
        <v>86</v>
      </c>
      <c r="O587" s="357" t="s">
        <v>86</v>
      </c>
      <c r="P587" s="357" t="s">
        <v>86</v>
      </c>
      <c r="Q587" s="483" t="s">
        <v>112</v>
      </c>
      <c r="R587" s="137"/>
      <c r="S587" s="137"/>
    </row>
    <row r="588">
      <c r="B588" s="127">
        <f t="shared" si="1"/>
        <v>585</v>
      </c>
      <c r="C588" s="550" t="s">
        <v>759</v>
      </c>
      <c r="D588" s="610"/>
      <c r="E588" s="640" t="s">
        <v>1137</v>
      </c>
      <c r="F588" s="504"/>
      <c r="G588" s="503"/>
      <c r="H588" s="503"/>
      <c r="I588" s="503"/>
      <c r="J588" s="554" t="s">
        <v>1134</v>
      </c>
      <c r="K588" s="554" t="s">
        <v>1138</v>
      </c>
      <c r="L588" s="513"/>
      <c r="M588" s="357" t="s">
        <v>86</v>
      </c>
      <c r="N588" s="357" t="s">
        <v>86</v>
      </c>
      <c r="O588" s="357" t="s">
        <v>86</v>
      </c>
      <c r="P588" s="357" t="s">
        <v>86</v>
      </c>
      <c r="Q588" s="483" t="s">
        <v>112</v>
      </c>
      <c r="R588" s="137"/>
      <c r="S588" s="137"/>
    </row>
    <row r="589">
      <c r="B589" s="127">
        <f t="shared" si="1"/>
        <v>586</v>
      </c>
      <c r="C589" s="636" t="s">
        <v>759</v>
      </c>
      <c r="D589" s="585" t="s">
        <v>1159</v>
      </c>
      <c r="E589" s="167" t="s">
        <v>1160</v>
      </c>
      <c r="F589" s="168"/>
      <c r="G589" s="639"/>
      <c r="H589" s="168"/>
      <c r="I589" s="168"/>
      <c r="J589" s="167" t="s">
        <v>1161</v>
      </c>
      <c r="K589" s="172" t="s">
        <v>320</v>
      </c>
      <c r="L589" s="513"/>
      <c r="M589" s="357" t="s">
        <v>86</v>
      </c>
      <c r="N589" s="357" t="s">
        <v>86</v>
      </c>
      <c r="O589" s="357" t="s">
        <v>86</v>
      </c>
      <c r="P589" s="357" t="s">
        <v>86</v>
      </c>
      <c r="Q589" s="483" t="s">
        <v>112</v>
      </c>
      <c r="R589" s="137"/>
      <c r="S589" s="137"/>
    </row>
    <row r="590">
      <c r="B590" s="127">
        <f t="shared" si="1"/>
        <v>587</v>
      </c>
      <c r="C590" s="636" t="s">
        <v>759</v>
      </c>
      <c r="D590" s="596"/>
      <c r="E590" s="167" t="s">
        <v>1162</v>
      </c>
      <c r="F590" s="651" t="s">
        <v>1163</v>
      </c>
      <c r="G590" s="585" t="s">
        <v>1164</v>
      </c>
      <c r="H590" s="170" t="s">
        <v>1165</v>
      </c>
      <c r="I590" s="167" t="s">
        <v>1166</v>
      </c>
      <c r="J590" s="167" t="s">
        <v>1167</v>
      </c>
      <c r="K590" s="172" t="s">
        <v>1168</v>
      </c>
      <c r="L590" s="513"/>
      <c r="M590" s="357" t="s">
        <v>86</v>
      </c>
      <c r="N590" s="357" t="s">
        <v>86</v>
      </c>
      <c r="O590" s="357" t="s">
        <v>86</v>
      </c>
      <c r="P590" s="357" t="s">
        <v>86</v>
      </c>
      <c r="Q590" s="483" t="s">
        <v>112</v>
      </c>
      <c r="R590" s="137"/>
      <c r="S590" s="137"/>
    </row>
    <row r="591">
      <c r="B591" s="127">
        <f t="shared" si="1"/>
        <v>588</v>
      </c>
      <c r="C591" s="636" t="s">
        <v>759</v>
      </c>
      <c r="D591" s="596"/>
      <c r="E591" s="168"/>
      <c r="F591" s="652"/>
      <c r="G591" s="596"/>
      <c r="H591" s="170" t="s">
        <v>1169</v>
      </c>
      <c r="I591" s="167" t="s">
        <v>1170</v>
      </c>
      <c r="J591" s="167" t="s">
        <v>173</v>
      </c>
      <c r="K591" s="172" t="s">
        <v>173</v>
      </c>
      <c r="L591" s="513"/>
      <c r="M591" s="357" t="s">
        <v>86</v>
      </c>
      <c r="N591" s="357" t="s">
        <v>86</v>
      </c>
      <c r="O591" s="357" t="s">
        <v>86</v>
      </c>
      <c r="P591" s="357" t="s">
        <v>86</v>
      </c>
      <c r="Q591" s="483" t="s">
        <v>112</v>
      </c>
      <c r="R591" s="137"/>
      <c r="S591" s="137"/>
    </row>
    <row r="592">
      <c r="B592" s="127">
        <f t="shared" si="1"/>
        <v>589</v>
      </c>
      <c r="C592" s="636" t="s">
        <v>759</v>
      </c>
      <c r="D592" s="596"/>
      <c r="E592" s="168"/>
      <c r="F592" s="652"/>
      <c r="G592" s="596"/>
      <c r="H592" s="170" t="s">
        <v>1171</v>
      </c>
      <c r="I592" s="167" t="s">
        <v>1172</v>
      </c>
      <c r="J592" s="167" t="s">
        <v>173</v>
      </c>
      <c r="K592" s="172" t="s">
        <v>173</v>
      </c>
      <c r="L592" s="513"/>
      <c r="M592" s="357" t="s">
        <v>86</v>
      </c>
      <c r="N592" s="357" t="s">
        <v>86</v>
      </c>
      <c r="O592" s="357" t="s">
        <v>86</v>
      </c>
      <c r="P592" s="357" t="s">
        <v>86</v>
      </c>
      <c r="Q592" s="483" t="s">
        <v>112</v>
      </c>
      <c r="R592" s="137"/>
      <c r="S592" s="137"/>
    </row>
    <row r="593">
      <c r="B593" s="127">
        <f t="shared" si="1"/>
        <v>590</v>
      </c>
      <c r="C593" s="636" t="s">
        <v>759</v>
      </c>
      <c r="D593" s="596"/>
      <c r="E593" s="168"/>
      <c r="F593" s="652"/>
      <c r="G593" s="585" t="s">
        <v>1173</v>
      </c>
      <c r="H593" s="170" t="s">
        <v>1174</v>
      </c>
      <c r="I593" s="168"/>
      <c r="J593" s="167" t="s">
        <v>1175</v>
      </c>
      <c r="K593" s="172" t="s">
        <v>173</v>
      </c>
      <c r="L593" s="513"/>
      <c r="M593" s="357" t="s">
        <v>86</v>
      </c>
      <c r="N593" s="357" t="s">
        <v>86</v>
      </c>
      <c r="O593" s="357" t="s">
        <v>86</v>
      </c>
      <c r="P593" s="357" t="s">
        <v>86</v>
      </c>
      <c r="Q593" s="483" t="s">
        <v>112</v>
      </c>
      <c r="R593" s="137"/>
      <c r="S593" s="137"/>
    </row>
    <row r="594">
      <c r="B594" s="127">
        <f t="shared" si="1"/>
        <v>591</v>
      </c>
      <c r="C594" s="636" t="s">
        <v>759</v>
      </c>
      <c r="D594" s="596"/>
      <c r="E594" s="168"/>
      <c r="F594" s="652"/>
      <c r="G594" s="596"/>
      <c r="H594" s="170" t="s">
        <v>1176</v>
      </c>
      <c r="I594" s="168"/>
      <c r="J594" s="167" t="s">
        <v>173</v>
      </c>
      <c r="K594" s="172" t="s">
        <v>173</v>
      </c>
      <c r="L594" s="513"/>
      <c r="M594" s="357" t="s">
        <v>86</v>
      </c>
      <c r="N594" s="357" t="s">
        <v>86</v>
      </c>
      <c r="O594" s="357" t="s">
        <v>86</v>
      </c>
      <c r="P594" s="357" t="s">
        <v>86</v>
      </c>
      <c r="Q594" s="483" t="s">
        <v>112</v>
      </c>
      <c r="R594" s="137"/>
      <c r="S594" s="137"/>
    </row>
    <row r="595">
      <c r="B595" s="127">
        <f t="shared" si="1"/>
        <v>592</v>
      </c>
      <c r="C595" s="653" t="s">
        <v>759</v>
      </c>
      <c r="D595" s="653" t="s">
        <v>759</v>
      </c>
      <c r="E595" s="610"/>
      <c r="F595" s="652"/>
      <c r="G595" s="610"/>
      <c r="H595" s="167" t="s">
        <v>1177</v>
      </c>
      <c r="I595" s="167"/>
      <c r="J595" s="167" t="s">
        <v>173</v>
      </c>
      <c r="K595" s="167" t="s">
        <v>173</v>
      </c>
      <c r="L595" s="513"/>
      <c r="M595" s="357" t="s">
        <v>86</v>
      </c>
      <c r="N595" s="357" t="s">
        <v>86</v>
      </c>
      <c r="O595" s="357" t="s">
        <v>86</v>
      </c>
      <c r="P595" s="357" t="s">
        <v>86</v>
      </c>
      <c r="Q595" s="483" t="s">
        <v>112</v>
      </c>
      <c r="R595" s="137"/>
      <c r="S595" s="137"/>
    </row>
    <row r="596">
      <c r="B596" s="127">
        <f t="shared" si="1"/>
        <v>593</v>
      </c>
      <c r="C596" s="654" t="s">
        <v>1879</v>
      </c>
      <c r="D596" s="654"/>
      <c r="E596" s="655"/>
      <c r="F596" s="656"/>
      <c r="G596" s="610"/>
      <c r="H596" s="167"/>
      <c r="I596" s="167"/>
      <c r="J596" s="167"/>
      <c r="K596" s="186" t="s">
        <v>1880</v>
      </c>
      <c r="L596" s="513"/>
      <c r="M596" s="357" t="s">
        <v>84</v>
      </c>
      <c r="N596" s="357" t="s">
        <v>86</v>
      </c>
      <c r="O596" s="357" t="s">
        <v>86</v>
      </c>
      <c r="P596" s="357" t="s">
        <v>86</v>
      </c>
      <c r="Q596" s="483" t="s">
        <v>112</v>
      </c>
      <c r="R596" s="137"/>
      <c r="S596" s="137"/>
    </row>
    <row r="597">
      <c r="B597" s="127">
        <f t="shared" si="1"/>
        <v>594</v>
      </c>
      <c r="C597" s="654" t="s">
        <v>37</v>
      </c>
      <c r="D597" s="654"/>
      <c r="E597" s="655"/>
      <c r="F597" s="656"/>
      <c r="G597" s="610"/>
      <c r="H597" s="167"/>
      <c r="I597" s="167"/>
      <c r="J597" s="167"/>
      <c r="K597" s="186" t="s">
        <v>1881</v>
      </c>
      <c r="L597" s="513"/>
      <c r="M597" s="357" t="s">
        <v>84</v>
      </c>
      <c r="N597" s="357" t="s">
        <v>86</v>
      </c>
      <c r="O597" s="357" t="s">
        <v>86</v>
      </c>
      <c r="P597" s="357" t="s">
        <v>86</v>
      </c>
      <c r="Q597" s="483" t="s">
        <v>112</v>
      </c>
      <c r="R597" s="137"/>
      <c r="S597" s="137"/>
    </row>
    <row r="598">
      <c r="B598" s="127">
        <f t="shared" si="1"/>
        <v>595</v>
      </c>
      <c r="C598" s="654" t="s">
        <v>1882</v>
      </c>
      <c r="D598" s="654"/>
      <c r="E598" s="655"/>
      <c r="F598" s="656"/>
      <c r="G598" s="610"/>
      <c r="H598" s="167"/>
      <c r="I598" s="167"/>
      <c r="J598" s="167"/>
      <c r="K598" s="186" t="s">
        <v>1883</v>
      </c>
      <c r="L598" s="513"/>
      <c r="M598" s="357" t="s">
        <v>84</v>
      </c>
      <c r="N598" s="357" t="s">
        <v>86</v>
      </c>
      <c r="O598" s="357" t="s">
        <v>86</v>
      </c>
      <c r="P598" s="357" t="s">
        <v>86</v>
      </c>
      <c r="Q598" s="657" t="s">
        <v>112</v>
      </c>
      <c r="R598" s="137"/>
      <c r="S598" s="137"/>
    </row>
    <row r="599">
      <c r="D599" s="472"/>
      <c r="E599" s="472"/>
      <c r="F599" s="472"/>
      <c r="G599" s="472"/>
      <c r="H599" s="472"/>
      <c r="I599" s="472"/>
      <c r="L599" s="472"/>
    </row>
    <row r="600">
      <c r="D600" s="472"/>
      <c r="E600" s="472"/>
      <c r="F600" s="472"/>
      <c r="G600" s="472"/>
      <c r="H600" s="472"/>
      <c r="I600" s="472"/>
      <c r="L600" s="472"/>
    </row>
  </sheetData>
  <dataValidations>
    <dataValidation type="list" allowBlank="1" sqref="M4:P598">
      <formula1>"未,OK,NG,保,外,-"</formula1>
    </dataValidation>
  </dataValidations>
  <hyperlinks>
    <hyperlink r:id="rId1" ref="E23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12.88"/>
    <col customWidth="1" min="4" max="4" width="13.13"/>
    <col customWidth="1" min="5" max="7" width="22.38"/>
    <col customWidth="1" min="8" max="8" width="15.13"/>
    <col customWidth="1" min="9" max="9" width="8.5"/>
    <col customWidth="1" hidden="1" min="10" max="10" width="22.38"/>
    <col customWidth="1" min="11" max="11" width="32.88"/>
    <col customWidth="1" min="12" max="12" width="47.38"/>
    <col customWidth="1" min="13" max="13" width="21.13"/>
    <col customWidth="1" min="14" max="17" width="11.13"/>
    <col customWidth="1" min="18" max="18" width="8.75"/>
    <col customWidth="1" min="19" max="20" width="10.88"/>
    <col customWidth="1" min="21" max="23" width="14.0"/>
    <col customWidth="1" min="24" max="32" width="7.5"/>
  </cols>
  <sheetData>
    <row r="1" ht="8.25" customHeight="1">
      <c r="A1" s="106"/>
      <c r="B1" s="106"/>
      <c r="C1" s="106"/>
      <c r="D1" s="106"/>
      <c r="E1" s="106"/>
      <c r="F1" s="106"/>
      <c r="G1" s="106"/>
      <c r="H1" s="106"/>
      <c r="I1" s="106"/>
      <c r="J1" s="106"/>
      <c r="K1" s="106"/>
      <c r="L1" s="107"/>
      <c r="M1" s="107"/>
      <c r="N1" s="108"/>
      <c r="O1" s="108"/>
      <c r="P1" s="80"/>
      <c r="Q1" s="80"/>
      <c r="R1" s="109"/>
      <c r="S1" s="109"/>
      <c r="T1" s="109"/>
      <c r="U1" s="106"/>
      <c r="V1" s="106"/>
      <c r="W1" s="106"/>
      <c r="X1" s="106"/>
      <c r="Y1" s="106"/>
      <c r="Z1" s="106"/>
      <c r="AA1" s="106"/>
      <c r="AB1" s="106"/>
      <c r="AC1" s="106"/>
      <c r="AD1" s="110"/>
      <c r="AE1" s="110"/>
      <c r="AF1" s="110"/>
    </row>
    <row r="2">
      <c r="A2" s="106"/>
      <c r="B2" s="106"/>
      <c r="C2" s="111"/>
      <c r="D2" s="106"/>
      <c r="E2" s="212"/>
      <c r="F2" s="106"/>
      <c r="G2" s="106"/>
      <c r="H2" s="106"/>
      <c r="I2" s="106"/>
      <c r="J2" s="106"/>
      <c r="K2" s="106"/>
      <c r="L2" s="107"/>
      <c r="M2" s="107"/>
      <c r="N2" s="112" t="s">
        <v>135</v>
      </c>
      <c r="O2" s="113" t="s">
        <v>136</v>
      </c>
      <c r="P2" s="114" t="s">
        <v>137</v>
      </c>
      <c r="Q2" s="658" t="s">
        <v>1884</v>
      </c>
      <c r="R2" s="116"/>
      <c r="S2" s="116"/>
      <c r="T2" s="116"/>
      <c r="U2" s="106"/>
      <c r="V2" s="106"/>
      <c r="W2" s="106"/>
      <c r="X2" s="106"/>
      <c r="Y2" s="106"/>
      <c r="Z2" s="106"/>
      <c r="AA2" s="106"/>
      <c r="AB2" s="106"/>
      <c r="AC2" s="106"/>
      <c r="AD2" s="110"/>
      <c r="AE2" s="110"/>
      <c r="AF2" s="110"/>
    </row>
    <row r="3">
      <c r="A3" s="106"/>
      <c r="B3" s="659" t="s">
        <v>139</v>
      </c>
      <c r="C3" s="660" t="s">
        <v>140</v>
      </c>
      <c r="D3" s="659" t="s">
        <v>748</v>
      </c>
      <c r="E3" s="659" t="s">
        <v>142</v>
      </c>
      <c r="F3" s="660"/>
      <c r="G3" s="660"/>
      <c r="H3" s="660"/>
      <c r="I3" s="119"/>
      <c r="J3" s="119"/>
      <c r="K3" s="120" t="s">
        <v>143</v>
      </c>
      <c r="L3" s="121" t="s">
        <v>144</v>
      </c>
      <c r="M3" s="122" t="s">
        <v>145</v>
      </c>
      <c r="N3" s="123" t="s">
        <v>146</v>
      </c>
      <c r="O3" s="123" t="s">
        <v>146</v>
      </c>
      <c r="P3" s="114" t="s">
        <v>147</v>
      </c>
      <c r="Q3" s="114" t="s">
        <v>147</v>
      </c>
      <c r="R3" s="217" t="s">
        <v>148</v>
      </c>
      <c r="S3" s="218" t="s">
        <v>149</v>
      </c>
      <c r="T3" s="219" t="s">
        <v>150</v>
      </c>
      <c r="U3" s="106"/>
      <c r="V3" s="106"/>
      <c r="W3" s="106"/>
      <c r="X3" s="106"/>
      <c r="Y3" s="106"/>
      <c r="Z3" s="106"/>
      <c r="AA3" s="106"/>
      <c r="AB3" s="106"/>
      <c r="AC3" s="106"/>
      <c r="AD3" s="110"/>
      <c r="AE3" s="110"/>
      <c r="AF3" s="110"/>
    </row>
    <row r="4">
      <c r="A4" s="106"/>
      <c r="B4" s="661">
        <f t="shared" ref="B4:B137" si="1">ROW()-ROW($B$3)</f>
        <v>1</v>
      </c>
      <c r="C4" s="551" t="s">
        <v>1320</v>
      </c>
      <c r="D4" s="616" t="s">
        <v>1321</v>
      </c>
      <c r="E4" s="583" t="s">
        <v>590</v>
      </c>
      <c r="F4" s="488"/>
      <c r="G4" s="488"/>
      <c r="H4" s="488"/>
      <c r="I4" s="294"/>
      <c r="J4" s="285"/>
      <c r="K4" s="132" t="s">
        <v>1322</v>
      </c>
      <c r="L4" s="132" t="s">
        <v>1323</v>
      </c>
      <c r="M4" s="294"/>
      <c r="N4" s="357" t="s">
        <v>84</v>
      </c>
      <c r="O4" s="357" t="s">
        <v>84</v>
      </c>
      <c r="P4" s="357" t="s">
        <v>84</v>
      </c>
      <c r="Q4" s="357" t="s">
        <v>84</v>
      </c>
      <c r="R4" s="136" t="s">
        <v>101</v>
      </c>
      <c r="S4" s="137"/>
      <c r="T4" s="137"/>
      <c r="U4" s="106"/>
      <c r="V4" s="106"/>
      <c r="W4" s="106"/>
      <c r="X4" s="106"/>
      <c r="Y4" s="106"/>
      <c r="Z4" s="106"/>
      <c r="AA4" s="106"/>
      <c r="AB4" s="106"/>
      <c r="AC4" s="106"/>
      <c r="AD4" s="110"/>
      <c r="AE4" s="110"/>
      <c r="AF4" s="110"/>
    </row>
    <row r="5">
      <c r="A5" s="106"/>
      <c r="B5" s="661">
        <f t="shared" si="1"/>
        <v>2</v>
      </c>
      <c r="C5" s="662" t="s">
        <v>1320</v>
      </c>
      <c r="D5" s="616"/>
      <c r="E5" s="508" t="s">
        <v>604</v>
      </c>
      <c r="F5" s="488"/>
      <c r="G5" s="488"/>
      <c r="H5" s="488"/>
      <c r="I5" s="294"/>
      <c r="J5" s="285"/>
      <c r="K5" s="132" t="s">
        <v>173</v>
      </c>
      <c r="L5" s="132" t="s">
        <v>173</v>
      </c>
      <c r="M5" s="294"/>
      <c r="N5" s="357" t="s">
        <v>84</v>
      </c>
      <c r="O5" s="357" t="s">
        <v>84</v>
      </c>
      <c r="P5" s="357" t="s">
        <v>84</v>
      </c>
      <c r="Q5" s="357" t="s">
        <v>84</v>
      </c>
      <c r="R5" s="136" t="s">
        <v>101</v>
      </c>
      <c r="S5" s="137"/>
      <c r="T5" s="137"/>
      <c r="U5" s="106"/>
      <c r="V5" s="106"/>
      <c r="W5" s="106"/>
      <c r="X5" s="106"/>
      <c r="Y5" s="106"/>
      <c r="Z5" s="106"/>
      <c r="AA5" s="106"/>
      <c r="AB5" s="106"/>
      <c r="AC5" s="106"/>
      <c r="AD5" s="110"/>
      <c r="AE5" s="110"/>
      <c r="AF5" s="110"/>
    </row>
    <row r="6">
      <c r="A6" s="106"/>
      <c r="B6" s="661">
        <f t="shared" si="1"/>
        <v>3</v>
      </c>
      <c r="C6" s="662" t="s">
        <v>1320</v>
      </c>
      <c r="D6" s="616"/>
      <c r="E6" s="508" t="s">
        <v>1324</v>
      </c>
      <c r="F6" s="488"/>
      <c r="G6" s="488"/>
      <c r="H6" s="488"/>
      <c r="I6" s="294"/>
      <c r="J6" s="285"/>
      <c r="K6" s="132" t="s">
        <v>173</v>
      </c>
      <c r="L6" s="132" t="s">
        <v>173</v>
      </c>
      <c r="M6" s="294"/>
      <c r="N6" s="357" t="s">
        <v>84</v>
      </c>
      <c r="O6" s="357" t="s">
        <v>84</v>
      </c>
      <c r="P6" s="357" t="s">
        <v>84</v>
      </c>
      <c r="Q6" s="357" t="s">
        <v>84</v>
      </c>
      <c r="R6" s="136" t="s">
        <v>101</v>
      </c>
      <c r="S6" s="137"/>
      <c r="T6" s="137"/>
      <c r="U6" s="106"/>
      <c r="V6" s="106"/>
      <c r="W6" s="106"/>
      <c r="X6" s="106"/>
      <c r="Y6" s="106"/>
      <c r="Z6" s="106"/>
      <c r="AA6" s="106"/>
      <c r="AB6" s="106"/>
      <c r="AC6" s="106"/>
      <c r="AD6" s="110"/>
      <c r="AE6" s="110"/>
      <c r="AF6" s="110"/>
    </row>
    <row r="7">
      <c r="A7" s="106"/>
      <c r="B7" s="661">
        <f t="shared" si="1"/>
        <v>4</v>
      </c>
      <c r="C7" s="662" t="s">
        <v>1320</v>
      </c>
      <c r="D7" s="616"/>
      <c r="E7" s="508" t="s">
        <v>1325</v>
      </c>
      <c r="F7" s="488"/>
      <c r="G7" s="488"/>
      <c r="H7" s="488"/>
      <c r="I7" s="294"/>
      <c r="J7" s="285"/>
      <c r="K7" s="223" t="s">
        <v>1326</v>
      </c>
      <c r="L7" s="223" t="s">
        <v>1327</v>
      </c>
      <c r="M7" s="294"/>
      <c r="N7" s="357" t="s">
        <v>84</v>
      </c>
      <c r="O7" s="357" t="s">
        <v>84</v>
      </c>
      <c r="P7" s="357" t="s">
        <v>84</v>
      </c>
      <c r="Q7" s="357" t="s">
        <v>84</v>
      </c>
      <c r="R7" s="136" t="s">
        <v>101</v>
      </c>
      <c r="S7" s="137"/>
      <c r="T7" s="137"/>
      <c r="U7" s="106"/>
      <c r="V7" s="106"/>
      <c r="W7" s="106"/>
      <c r="X7" s="106"/>
      <c r="Y7" s="106"/>
      <c r="Z7" s="106"/>
      <c r="AA7" s="106"/>
      <c r="AB7" s="106"/>
      <c r="AC7" s="106"/>
      <c r="AD7" s="110"/>
      <c r="AE7" s="110"/>
      <c r="AF7" s="110"/>
    </row>
    <row r="8">
      <c r="A8" s="106"/>
      <c r="B8" s="661">
        <f t="shared" si="1"/>
        <v>5</v>
      </c>
      <c r="C8" s="662" t="s">
        <v>1320</v>
      </c>
      <c r="D8" s="616"/>
      <c r="E8" s="507" t="s">
        <v>249</v>
      </c>
      <c r="F8" s="488"/>
      <c r="G8" s="488"/>
      <c r="H8" s="488"/>
      <c r="I8" s="294"/>
      <c r="J8" s="285"/>
      <c r="K8" s="223" t="s">
        <v>795</v>
      </c>
      <c r="L8" s="223" t="s">
        <v>1328</v>
      </c>
      <c r="M8" s="294"/>
      <c r="N8" s="357" t="s">
        <v>84</v>
      </c>
      <c r="O8" s="357" t="s">
        <v>84</v>
      </c>
      <c r="P8" s="357" t="s">
        <v>84</v>
      </c>
      <c r="Q8" s="357" t="s">
        <v>84</v>
      </c>
      <c r="R8" s="136" t="s">
        <v>101</v>
      </c>
      <c r="S8" s="137"/>
      <c r="T8" s="137"/>
      <c r="U8" s="106"/>
      <c r="V8" s="106"/>
      <c r="W8" s="106"/>
      <c r="X8" s="106"/>
      <c r="Y8" s="106"/>
      <c r="Z8" s="106"/>
      <c r="AA8" s="106"/>
      <c r="AB8" s="106"/>
      <c r="AC8" s="106"/>
      <c r="AD8" s="110"/>
      <c r="AE8" s="110"/>
      <c r="AF8" s="110"/>
    </row>
    <row r="9">
      <c r="A9" s="106"/>
      <c r="B9" s="661">
        <f t="shared" si="1"/>
        <v>6</v>
      </c>
      <c r="C9" s="662" t="s">
        <v>1320</v>
      </c>
      <c r="D9" s="663"/>
      <c r="E9" s="571" t="s">
        <v>373</v>
      </c>
      <c r="F9" s="508"/>
      <c r="G9" s="488"/>
      <c r="H9" s="488"/>
      <c r="I9" s="294"/>
      <c r="J9" s="285"/>
      <c r="K9" s="223" t="s">
        <v>1329</v>
      </c>
      <c r="L9" s="223" t="s">
        <v>1330</v>
      </c>
      <c r="M9" s="294"/>
      <c r="N9" s="357" t="s">
        <v>84</v>
      </c>
      <c r="O9" s="357" t="s">
        <v>86</v>
      </c>
      <c r="P9" s="357" t="s">
        <v>86</v>
      </c>
      <c r="Q9" s="357" t="s">
        <v>86</v>
      </c>
      <c r="R9" s="197" t="s">
        <v>104</v>
      </c>
      <c r="S9" s="137"/>
      <c r="T9" s="137"/>
      <c r="U9" s="106"/>
      <c r="V9" s="106"/>
      <c r="W9" s="106"/>
      <c r="X9" s="106"/>
      <c r="Y9" s="106"/>
      <c r="Z9" s="106"/>
      <c r="AA9" s="106"/>
      <c r="AB9" s="106"/>
      <c r="AC9" s="106"/>
      <c r="AD9" s="110"/>
      <c r="AE9" s="110"/>
      <c r="AF9" s="110"/>
    </row>
    <row r="10">
      <c r="A10" s="106"/>
      <c r="B10" s="661">
        <f t="shared" si="1"/>
        <v>7</v>
      </c>
      <c r="C10" s="662" t="s">
        <v>1320</v>
      </c>
      <c r="D10" s="663"/>
      <c r="E10" s="573"/>
      <c r="F10" s="508" t="s">
        <v>1331</v>
      </c>
      <c r="G10" s="488"/>
      <c r="H10" s="488"/>
      <c r="I10" s="294"/>
      <c r="J10" s="285"/>
      <c r="K10" s="223" t="s">
        <v>1332</v>
      </c>
      <c r="L10" s="132" t="s">
        <v>173</v>
      </c>
      <c r="M10" s="294"/>
      <c r="N10" s="357" t="s">
        <v>84</v>
      </c>
      <c r="O10" s="357" t="s">
        <v>86</v>
      </c>
      <c r="P10" s="357" t="s">
        <v>86</v>
      </c>
      <c r="Q10" s="357" t="s">
        <v>86</v>
      </c>
      <c r="R10" s="197" t="s">
        <v>104</v>
      </c>
      <c r="S10" s="137"/>
      <c r="T10" s="137"/>
      <c r="U10" s="106"/>
      <c r="V10" s="106"/>
      <c r="W10" s="106"/>
      <c r="X10" s="106"/>
      <c r="Y10" s="106"/>
      <c r="Z10" s="106"/>
      <c r="AA10" s="106"/>
      <c r="AB10" s="106"/>
      <c r="AC10" s="106"/>
      <c r="AD10" s="110"/>
      <c r="AE10" s="110"/>
      <c r="AF10" s="110"/>
    </row>
    <row r="11">
      <c r="A11" s="106"/>
      <c r="B11" s="661">
        <f t="shared" si="1"/>
        <v>8</v>
      </c>
      <c r="C11" s="662" t="s">
        <v>1320</v>
      </c>
      <c r="D11" s="663"/>
      <c r="E11" s="573"/>
      <c r="F11" s="508" t="s">
        <v>1333</v>
      </c>
      <c r="G11" s="488"/>
      <c r="H11" s="488"/>
      <c r="I11" s="294"/>
      <c r="J11" s="285"/>
      <c r="K11" s="132" t="s">
        <v>173</v>
      </c>
      <c r="L11" s="132" t="s">
        <v>173</v>
      </c>
      <c r="M11" s="294"/>
      <c r="N11" s="357" t="s">
        <v>84</v>
      </c>
      <c r="O11" s="357" t="s">
        <v>86</v>
      </c>
      <c r="P11" s="357" t="s">
        <v>86</v>
      </c>
      <c r="Q11" s="357" t="s">
        <v>86</v>
      </c>
      <c r="R11" s="197" t="s">
        <v>104</v>
      </c>
      <c r="S11" s="137"/>
      <c r="T11" s="137"/>
      <c r="U11" s="106"/>
      <c r="V11" s="106"/>
      <c r="W11" s="106"/>
      <c r="X11" s="106"/>
      <c r="Y11" s="106"/>
      <c r="Z11" s="106"/>
      <c r="AA11" s="106"/>
      <c r="AB11" s="106"/>
      <c r="AC11" s="106"/>
      <c r="AD11" s="110"/>
      <c r="AE11" s="110"/>
      <c r="AF11" s="110"/>
    </row>
    <row r="12">
      <c r="A12" s="106"/>
      <c r="B12" s="661">
        <f t="shared" si="1"/>
        <v>9</v>
      </c>
      <c r="C12" s="662" t="s">
        <v>1320</v>
      </c>
      <c r="D12" s="663"/>
      <c r="E12" s="573"/>
      <c r="F12" s="508" t="s">
        <v>1334</v>
      </c>
      <c r="G12" s="488"/>
      <c r="H12" s="488"/>
      <c r="I12" s="294"/>
      <c r="J12" s="285"/>
      <c r="K12" s="132" t="s">
        <v>173</v>
      </c>
      <c r="L12" s="132" t="s">
        <v>173</v>
      </c>
      <c r="M12" s="294"/>
      <c r="N12" s="357" t="s">
        <v>84</v>
      </c>
      <c r="O12" s="357" t="s">
        <v>86</v>
      </c>
      <c r="P12" s="357" t="s">
        <v>86</v>
      </c>
      <c r="Q12" s="357" t="s">
        <v>86</v>
      </c>
      <c r="R12" s="197" t="s">
        <v>104</v>
      </c>
      <c r="S12" s="137"/>
      <c r="T12" s="137"/>
      <c r="U12" s="106"/>
      <c r="V12" s="106"/>
      <c r="W12" s="106"/>
      <c r="X12" s="106"/>
      <c r="Y12" s="106"/>
      <c r="Z12" s="106"/>
      <c r="AA12" s="106"/>
      <c r="AB12" s="106"/>
      <c r="AC12" s="106"/>
      <c r="AD12" s="110"/>
      <c r="AE12" s="110"/>
      <c r="AF12" s="110"/>
    </row>
    <row r="13">
      <c r="A13" s="106"/>
      <c r="B13" s="661">
        <f t="shared" si="1"/>
        <v>10</v>
      </c>
      <c r="C13" s="662" t="s">
        <v>1320</v>
      </c>
      <c r="D13" s="663"/>
      <c r="E13" s="573"/>
      <c r="F13" s="508" t="s">
        <v>1335</v>
      </c>
      <c r="G13" s="488"/>
      <c r="H13" s="488"/>
      <c r="I13" s="294"/>
      <c r="J13" s="285"/>
      <c r="K13" s="132" t="s">
        <v>173</v>
      </c>
      <c r="L13" s="132" t="s">
        <v>173</v>
      </c>
      <c r="M13" s="294"/>
      <c r="N13" s="357" t="s">
        <v>84</v>
      </c>
      <c r="O13" s="357" t="s">
        <v>86</v>
      </c>
      <c r="P13" s="357" t="s">
        <v>86</v>
      </c>
      <c r="Q13" s="357" t="s">
        <v>86</v>
      </c>
      <c r="R13" s="197" t="s">
        <v>104</v>
      </c>
      <c r="S13" s="137"/>
      <c r="T13" s="137"/>
      <c r="U13" s="106"/>
      <c r="V13" s="106"/>
      <c r="W13" s="106"/>
      <c r="X13" s="106"/>
      <c r="Y13" s="106"/>
      <c r="Z13" s="106"/>
      <c r="AA13" s="106"/>
      <c r="AB13" s="106"/>
      <c r="AC13" s="106"/>
      <c r="AD13" s="110"/>
      <c r="AE13" s="110"/>
      <c r="AF13" s="110"/>
    </row>
    <row r="14">
      <c r="A14" s="106"/>
      <c r="B14" s="661">
        <f t="shared" si="1"/>
        <v>11</v>
      </c>
      <c r="C14" s="662" t="s">
        <v>1320</v>
      </c>
      <c r="D14" s="663"/>
      <c r="E14" s="573"/>
      <c r="F14" s="508" t="s">
        <v>1336</v>
      </c>
      <c r="G14" s="488"/>
      <c r="H14" s="488"/>
      <c r="I14" s="294"/>
      <c r="J14" s="285"/>
      <c r="K14" s="132" t="s">
        <v>173</v>
      </c>
      <c r="L14" s="132" t="s">
        <v>173</v>
      </c>
      <c r="M14" s="294"/>
      <c r="N14" s="357" t="s">
        <v>84</v>
      </c>
      <c r="O14" s="357" t="s">
        <v>86</v>
      </c>
      <c r="P14" s="357" t="s">
        <v>86</v>
      </c>
      <c r="Q14" s="357" t="s">
        <v>86</v>
      </c>
      <c r="R14" s="197" t="s">
        <v>104</v>
      </c>
      <c r="S14" s="137"/>
      <c r="T14" s="137"/>
      <c r="U14" s="106"/>
      <c r="V14" s="106"/>
      <c r="W14" s="106"/>
      <c r="X14" s="106"/>
      <c r="Y14" s="106"/>
      <c r="Z14" s="106"/>
      <c r="AA14" s="106"/>
      <c r="AB14" s="106"/>
      <c r="AC14" s="106"/>
      <c r="AD14" s="110"/>
      <c r="AE14" s="110"/>
      <c r="AF14" s="110"/>
    </row>
    <row r="15">
      <c r="A15" s="106"/>
      <c r="B15" s="661">
        <f t="shared" si="1"/>
        <v>12</v>
      </c>
      <c r="C15" s="662" t="s">
        <v>1320</v>
      </c>
      <c r="D15" s="663"/>
      <c r="E15" s="573"/>
      <c r="F15" s="508" t="s">
        <v>1337</v>
      </c>
      <c r="G15" s="488"/>
      <c r="H15" s="488"/>
      <c r="I15" s="294"/>
      <c r="J15" s="285"/>
      <c r="K15" s="132" t="s">
        <v>173</v>
      </c>
      <c r="L15" s="132" t="s">
        <v>173</v>
      </c>
      <c r="M15" s="294"/>
      <c r="N15" s="357" t="s">
        <v>84</v>
      </c>
      <c r="O15" s="357" t="s">
        <v>86</v>
      </c>
      <c r="P15" s="357" t="s">
        <v>86</v>
      </c>
      <c r="Q15" s="357" t="s">
        <v>86</v>
      </c>
      <c r="R15" s="197" t="s">
        <v>104</v>
      </c>
      <c r="S15" s="137"/>
      <c r="T15" s="137"/>
      <c r="U15" s="106"/>
      <c r="V15" s="106"/>
      <c r="W15" s="106"/>
      <c r="X15" s="106"/>
      <c r="Y15" s="106"/>
      <c r="Z15" s="106"/>
      <c r="AA15" s="106"/>
      <c r="AB15" s="106"/>
      <c r="AC15" s="106"/>
      <c r="AD15" s="110"/>
      <c r="AE15" s="110"/>
      <c r="AF15" s="110"/>
    </row>
    <row r="16">
      <c r="A16" s="106"/>
      <c r="B16" s="661">
        <f t="shared" si="1"/>
        <v>13</v>
      </c>
      <c r="C16" s="662" t="s">
        <v>1320</v>
      </c>
      <c r="D16" s="663"/>
      <c r="E16" s="573"/>
      <c r="F16" s="508" t="s">
        <v>1338</v>
      </c>
      <c r="G16" s="488"/>
      <c r="H16" s="488"/>
      <c r="I16" s="294"/>
      <c r="J16" s="285"/>
      <c r="K16" s="132" t="s">
        <v>173</v>
      </c>
      <c r="L16" s="132" t="s">
        <v>173</v>
      </c>
      <c r="M16" s="294"/>
      <c r="N16" s="357" t="s">
        <v>84</v>
      </c>
      <c r="O16" s="357" t="s">
        <v>86</v>
      </c>
      <c r="P16" s="357" t="s">
        <v>86</v>
      </c>
      <c r="Q16" s="357" t="s">
        <v>86</v>
      </c>
      <c r="R16" s="197" t="s">
        <v>104</v>
      </c>
      <c r="S16" s="137"/>
      <c r="T16" s="137"/>
      <c r="U16" s="106"/>
      <c r="V16" s="106"/>
      <c r="W16" s="106"/>
      <c r="X16" s="106"/>
      <c r="Y16" s="106"/>
      <c r="Z16" s="106"/>
      <c r="AA16" s="106"/>
      <c r="AB16" s="106"/>
      <c r="AC16" s="106"/>
      <c r="AD16" s="110"/>
      <c r="AE16" s="110"/>
      <c r="AF16" s="110"/>
    </row>
    <row r="17">
      <c r="A17" s="106"/>
      <c r="B17" s="661">
        <f t="shared" si="1"/>
        <v>14</v>
      </c>
      <c r="C17" s="662" t="s">
        <v>1320</v>
      </c>
      <c r="D17" s="663"/>
      <c r="E17" s="573"/>
      <c r="F17" s="508" t="s">
        <v>1339</v>
      </c>
      <c r="G17" s="488"/>
      <c r="H17" s="488"/>
      <c r="I17" s="294"/>
      <c r="J17" s="285"/>
      <c r="K17" s="132" t="s">
        <v>173</v>
      </c>
      <c r="L17" s="132" t="s">
        <v>173</v>
      </c>
      <c r="M17" s="294"/>
      <c r="N17" s="357" t="s">
        <v>84</v>
      </c>
      <c r="O17" s="357" t="s">
        <v>86</v>
      </c>
      <c r="P17" s="357" t="s">
        <v>86</v>
      </c>
      <c r="Q17" s="357" t="s">
        <v>86</v>
      </c>
      <c r="R17" s="197" t="s">
        <v>104</v>
      </c>
      <c r="S17" s="137"/>
      <c r="T17" s="137"/>
      <c r="U17" s="106"/>
      <c r="V17" s="106"/>
      <c r="W17" s="106"/>
      <c r="X17" s="106"/>
      <c r="Y17" s="106"/>
      <c r="Z17" s="106"/>
      <c r="AA17" s="106"/>
      <c r="AB17" s="106"/>
      <c r="AC17" s="106"/>
      <c r="AD17" s="110"/>
      <c r="AE17" s="110"/>
      <c r="AF17" s="110"/>
    </row>
    <row r="18">
      <c r="A18" s="106"/>
      <c r="B18" s="661">
        <f t="shared" si="1"/>
        <v>15</v>
      </c>
      <c r="C18" s="662" t="s">
        <v>1320</v>
      </c>
      <c r="D18" s="663"/>
      <c r="E18" s="576"/>
      <c r="F18" s="567" t="s">
        <v>1340</v>
      </c>
      <c r="G18" s="488"/>
      <c r="H18" s="488"/>
      <c r="I18" s="294"/>
      <c r="J18" s="285"/>
      <c r="K18" s="132" t="s">
        <v>173</v>
      </c>
      <c r="L18" s="132" t="s">
        <v>173</v>
      </c>
      <c r="M18" s="294"/>
      <c r="N18" s="357" t="s">
        <v>84</v>
      </c>
      <c r="O18" s="357" t="s">
        <v>86</v>
      </c>
      <c r="P18" s="357" t="s">
        <v>86</v>
      </c>
      <c r="Q18" s="357" t="s">
        <v>86</v>
      </c>
      <c r="R18" s="197" t="s">
        <v>104</v>
      </c>
      <c r="S18" s="137"/>
      <c r="T18" s="137"/>
      <c r="U18" s="106"/>
      <c r="V18" s="106"/>
      <c r="W18" s="106"/>
      <c r="X18" s="106"/>
      <c r="Y18" s="106"/>
      <c r="Z18" s="106"/>
      <c r="AA18" s="106"/>
      <c r="AB18" s="106"/>
      <c r="AC18" s="106"/>
      <c r="AD18" s="110"/>
      <c r="AE18" s="110"/>
      <c r="AF18" s="110"/>
    </row>
    <row r="19">
      <c r="A19" s="106"/>
      <c r="B19" s="661">
        <f t="shared" si="1"/>
        <v>16</v>
      </c>
      <c r="C19" s="662" t="s">
        <v>1320</v>
      </c>
      <c r="D19" s="663"/>
      <c r="E19" s="573" t="s">
        <v>824</v>
      </c>
      <c r="F19" s="508" t="s">
        <v>825</v>
      </c>
      <c r="G19" s="488"/>
      <c r="H19" s="488"/>
      <c r="I19" s="294"/>
      <c r="J19" s="285"/>
      <c r="K19" s="223" t="s">
        <v>826</v>
      </c>
      <c r="L19" s="223" t="s">
        <v>827</v>
      </c>
      <c r="M19" s="294"/>
      <c r="N19" s="357" t="s">
        <v>84</v>
      </c>
      <c r="O19" s="357" t="s">
        <v>86</v>
      </c>
      <c r="P19" s="357" t="s">
        <v>86</v>
      </c>
      <c r="Q19" s="357" t="s">
        <v>86</v>
      </c>
      <c r="R19" s="136" t="s">
        <v>101</v>
      </c>
      <c r="S19" s="137"/>
      <c r="T19" s="137"/>
      <c r="U19" s="106"/>
      <c r="V19" s="106"/>
      <c r="W19" s="106"/>
      <c r="X19" s="106"/>
      <c r="Y19" s="106"/>
      <c r="Z19" s="106"/>
      <c r="AA19" s="106"/>
      <c r="AB19" s="106"/>
      <c r="AC19" s="106"/>
      <c r="AD19" s="110"/>
      <c r="AE19" s="110"/>
      <c r="AF19" s="110"/>
    </row>
    <row r="20">
      <c r="A20" s="106"/>
      <c r="B20" s="661">
        <f t="shared" si="1"/>
        <v>17</v>
      </c>
      <c r="C20" s="662" t="s">
        <v>1320</v>
      </c>
      <c r="D20" s="663"/>
      <c r="E20" s="573"/>
      <c r="F20" s="508" t="s">
        <v>828</v>
      </c>
      <c r="G20" s="488"/>
      <c r="H20" s="488"/>
      <c r="I20" s="294"/>
      <c r="J20" s="285"/>
      <c r="K20" s="223" t="s">
        <v>829</v>
      </c>
      <c r="L20" s="223" t="s">
        <v>827</v>
      </c>
      <c r="M20" s="294"/>
      <c r="N20" s="357" t="s">
        <v>84</v>
      </c>
      <c r="O20" s="357" t="s">
        <v>86</v>
      </c>
      <c r="P20" s="357" t="s">
        <v>86</v>
      </c>
      <c r="Q20" s="357" t="s">
        <v>86</v>
      </c>
      <c r="R20" s="136" t="s">
        <v>101</v>
      </c>
      <c r="S20" s="137"/>
      <c r="T20" s="137"/>
      <c r="U20" s="106"/>
      <c r="V20" s="106"/>
      <c r="W20" s="106"/>
      <c r="X20" s="106"/>
      <c r="Y20" s="106"/>
      <c r="Z20" s="106"/>
      <c r="AA20" s="106"/>
      <c r="AB20" s="106"/>
      <c r="AC20" s="106"/>
      <c r="AD20" s="110"/>
      <c r="AE20" s="110"/>
      <c r="AF20" s="110"/>
    </row>
    <row r="21">
      <c r="A21" s="106"/>
      <c r="B21" s="661">
        <f t="shared" si="1"/>
        <v>18</v>
      </c>
      <c r="C21" s="662" t="s">
        <v>1320</v>
      </c>
      <c r="D21" s="663"/>
      <c r="E21" s="573"/>
      <c r="F21" s="508" t="s">
        <v>830</v>
      </c>
      <c r="G21" s="488"/>
      <c r="H21" s="488"/>
      <c r="I21" s="294"/>
      <c r="J21" s="285"/>
      <c r="K21" s="223" t="s">
        <v>831</v>
      </c>
      <c r="L21" s="223" t="s">
        <v>832</v>
      </c>
      <c r="M21" s="402" t="s">
        <v>1885</v>
      </c>
      <c r="N21" s="357" t="s">
        <v>84</v>
      </c>
      <c r="O21" s="357" t="s">
        <v>86</v>
      </c>
      <c r="P21" s="357" t="s">
        <v>86</v>
      </c>
      <c r="Q21" s="357" t="s">
        <v>86</v>
      </c>
      <c r="R21" s="136" t="s">
        <v>101</v>
      </c>
      <c r="S21" s="137"/>
      <c r="T21" s="137"/>
      <c r="U21" s="106"/>
      <c r="V21" s="106"/>
      <c r="W21" s="106"/>
      <c r="X21" s="106"/>
      <c r="Y21" s="106"/>
      <c r="Z21" s="106"/>
      <c r="AA21" s="106"/>
      <c r="AB21" s="106"/>
      <c r="AC21" s="106"/>
      <c r="AD21" s="110"/>
      <c r="AE21" s="110"/>
      <c r="AF21" s="110"/>
    </row>
    <row r="22">
      <c r="A22" s="106"/>
      <c r="B22" s="661">
        <f t="shared" si="1"/>
        <v>19</v>
      </c>
      <c r="C22" s="662" t="s">
        <v>1320</v>
      </c>
      <c r="D22" s="663"/>
      <c r="E22" s="573"/>
      <c r="F22" s="508" t="s">
        <v>833</v>
      </c>
      <c r="G22" s="488"/>
      <c r="H22" s="488"/>
      <c r="I22" s="294"/>
      <c r="J22" s="285"/>
      <c r="K22" s="223" t="s">
        <v>834</v>
      </c>
      <c r="L22" s="223" t="s">
        <v>827</v>
      </c>
      <c r="M22" s="294"/>
      <c r="N22" s="357" t="s">
        <v>84</v>
      </c>
      <c r="O22" s="357" t="s">
        <v>86</v>
      </c>
      <c r="P22" s="357" t="s">
        <v>86</v>
      </c>
      <c r="Q22" s="357" t="s">
        <v>86</v>
      </c>
      <c r="R22" s="136" t="s">
        <v>101</v>
      </c>
      <c r="S22" s="137"/>
      <c r="T22" s="137"/>
      <c r="U22" s="106"/>
      <c r="V22" s="106"/>
      <c r="W22" s="106"/>
      <c r="X22" s="106"/>
      <c r="Y22" s="106"/>
      <c r="Z22" s="106"/>
      <c r="AA22" s="106"/>
      <c r="AB22" s="106"/>
      <c r="AC22" s="106"/>
      <c r="AD22" s="110"/>
      <c r="AE22" s="110"/>
      <c r="AF22" s="110"/>
    </row>
    <row r="23">
      <c r="A23" s="106"/>
      <c r="B23" s="661">
        <f t="shared" si="1"/>
        <v>20</v>
      </c>
      <c r="C23" s="662" t="s">
        <v>1320</v>
      </c>
      <c r="D23" s="663"/>
      <c r="E23" s="576"/>
      <c r="F23" s="508" t="s">
        <v>835</v>
      </c>
      <c r="G23" s="488"/>
      <c r="H23" s="488"/>
      <c r="I23" s="294"/>
      <c r="J23" s="285"/>
      <c r="K23" s="223" t="s">
        <v>836</v>
      </c>
      <c r="L23" s="223" t="s">
        <v>837</v>
      </c>
      <c r="M23" s="402" t="s">
        <v>1885</v>
      </c>
      <c r="N23" s="357" t="s">
        <v>84</v>
      </c>
      <c r="O23" s="357" t="s">
        <v>86</v>
      </c>
      <c r="P23" s="357" t="s">
        <v>86</v>
      </c>
      <c r="Q23" s="357" t="s">
        <v>86</v>
      </c>
      <c r="R23" s="136" t="s">
        <v>101</v>
      </c>
      <c r="S23" s="137"/>
      <c r="T23" s="137"/>
      <c r="U23" s="106"/>
      <c r="V23" s="106"/>
      <c r="W23" s="106"/>
      <c r="X23" s="106"/>
      <c r="Y23" s="106"/>
      <c r="Z23" s="106"/>
      <c r="AA23" s="106"/>
      <c r="AB23" s="106"/>
      <c r="AC23" s="106"/>
      <c r="AD23" s="110"/>
      <c r="AE23" s="110"/>
      <c r="AF23" s="110"/>
    </row>
    <row r="24">
      <c r="A24" s="106"/>
      <c r="B24" s="661">
        <f t="shared" si="1"/>
        <v>21</v>
      </c>
      <c r="C24" s="662" t="s">
        <v>1320</v>
      </c>
      <c r="D24" s="616"/>
      <c r="E24" s="582" t="s">
        <v>252</v>
      </c>
      <c r="F24" s="571"/>
      <c r="G24" s="488"/>
      <c r="H24" s="488"/>
      <c r="I24" s="294"/>
      <c r="J24" s="285"/>
      <c r="K24" s="223" t="s">
        <v>823</v>
      </c>
      <c r="L24" s="223" t="s">
        <v>442</v>
      </c>
      <c r="M24" s="294"/>
      <c r="N24" s="357" t="s">
        <v>84</v>
      </c>
      <c r="O24" s="357" t="s">
        <v>86</v>
      </c>
      <c r="P24" s="357" t="s">
        <v>86</v>
      </c>
      <c r="Q24" s="357" t="s">
        <v>86</v>
      </c>
      <c r="R24" s="136" t="s">
        <v>101</v>
      </c>
      <c r="S24" s="137"/>
      <c r="T24" s="137"/>
      <c r="U24" s="106"/>
      <c r="V24" s="106"/>
      <c r="W24" s="106"/>
      <c r="X24" s="106"/>
      <c r="Y24" s="106"/>
      <c r="Z24" s="106"/>
      <c r="AA24" s="106"/>
      <c r="AB24" s="106"/>
      <c r="AC24" s="106"/>
      <c r="AD24" s="110"/>
      <c r="AE24" s="110"/>
      <c r="AF24" s="110"/>
    </row>
    <row r="25">
      <c r="A25" s="106"/>
      <c r="B25" s="661">
        <f t="shared" si="1"/>
        <v>22</v>
      </c>
      <c r="C25" s="662" t="s">
        <v>1320</v>
      </c>
      <c r="D25" s="663"/>
      <c r="E25" s="664" t="s">
        <v>820</v>
      </c>
      <c r="F25" s="574" t="s">
        <v>975</v>
      </c>
      <c r="G25" s="564" t="s">
        <v>1341</v>
      </c>
      <c r="H25" s="488"/>
      <c r="I25" s="294"/>
      <c r="J25" s="285"/>
      <c r="K25" s="132" t="s">
        <v>1342</v>
      </c>
      <c r="L25" s="132" t="s">
        <v>1343</v>
      </c>
      <c r="M25" s="294"/>
      <c r="N25" s="357" t="s">
        <v>84</v>
      </c>
      <c r="O25" s="357" t="s">
        <v>84</v>
      </c>
      <c r="P25" s="357" t="s">
        <v>86</v>
      </c>
      <c r="Q25" s="357" t="s">
        <v>86</v>
      </c>
      <c r="R25" s="136" t="s">
        <v>101</v>
      </c>
      <c r="S25" s="137"/>
      <c r="T25" s="137"/>
      <c r="U25" s="106"/>
      <c r="V25" s="106"/>
      <c r="W25" s="106"/>
      <c r="X25" s="106"/>
      <c r="Y25" s="106"/>
      <c r="Z25" s="106"/>
      <c r="AA25" s="106"/>
      <c r="AB25" s="106"/>
      <c r="AC25" s="106"/>
      <c r="AD25" s="110"/>
      <c r="AE25" s="110"/>
      <c r="AF25" s="110"/>
    </row>
    <row r="26">
      <c r="A26" s="106"/>
      <c r="B26" s="661">
        <f t="shared" si="1"/>
        <v>23</v>
      </c>
      <c r="C26" s="662" t="s">
        <v>1320</v>
      </c>
      <c r="D26" s="663"/>
      <c r="E26" s="572"/>
      <c r="F26" s="573"/>
      <c r="G26" s="564" t="s">
        <v>1336</v>
      </c>
      <c r="H26" s="488"/>
      <c r="I26" s="294"/>
      <c r="J26" s="285"/>
      <c r="K26" s="132" t="s">
        <v>173</v>
      </c>
      <c r="L26" s="132" t="s">
        <v>173</v>
      </c>
      <c r="M26" s="294"/>
      <c r="N26" s="357" t="s">
        <v>84</v>
      </c>
      <c r="O26" s="357" t="s">
        <v>84</v>
      </c>
      <c r="P26" s="357" t="s">
        <v>86</v>
      </c>
      <c r="Q26" s="357" t="s">
        <v>86</v>
      </c>
      <c r="R26" s="136" t="s">
        <v>101</v>
      </c>
      <c r="S26" s="137"/>
      <c r="T26" s="137"/>
      <c r="U26" s="106"/>
      <c r="V26" s="106"/>
      <c r="W26" s="106"/>
      <c r="X26" s="106"/>
      <c r="Y26" s="106"/>
      <c r="Z26" s="106"/>
      <c r="AA26" s="106"/>
      <c r="AB26" s="106"/>
      <c r="AC26" s="106"/>
      <c r="AD26" s="110"/>
      <c r="AE26" s="110"/>
      <c r="AF26" s="110"/>
    </row>
    <row r="27">
      <c r="A27" s="106"/>
      <c r="B27" s="661">
        <f t="shared" si="1"/>
        <v>24</v>
      </c>
      <c r="C27" s="662" t="s">
        <v>1320</v>
      </c>
      <c r="D27" s="663"/>
      <c r="E27" s="572"/>
      <c r="F27" s="574" t="s">
        <v>1344</v>
      </c>
      <c r="G27" s="564" t="s">
        <v>1341</v>
      </c>
      <c r="H27" s="488"/>
      <c r="I27" s="294"/>
      <c r="J27" s="285"/>
      <c r="K27" s="132" t="s">
        <v>173</v>
      </c>
      <c r="L27" s="132" t="s">
        <v>173</v>
      </c>
      <c r="M27" s="294"/>
      <c r="N27" s="357" t="s">
        <v>84</v>
      </c>
      <c r="O27" s="357" t="s">
        <v>84</v>
      </c>
      <c r="P27" s="357" t="s">
        <v>86</v>
      </c>
      <c r="Q27" s="357" t="s">
        <v>86</v>
      </c>
      <c r="R27" s="136" t="s">
        <v>101</v>
      </c>
      <c r="S27" s="137"/>
      <c r="T27" s="137"/>
      <c r="U27" s="106"/>
      <c r="V27" s="106"/>
      <c r="W27" s="106"/>
      <c r="X27" s="106"/>
      <c r="Y27" s="106"/>
      <c r="Z27" s="106"/>
      <c r="AA27" s="106"/>
      <c r="AB27" s="106"/>
      <c r="AC27" s="106"/>
      <c r="AD27" s="110"/>
      <c r="AE27" s="110"/>
      <c r="AF27" s="110"/>
    </row>
    <row r="28">
      <c r="A28" s="106"/>
      <c r="B28" s="661">
        <f t="shared" si="1"/>
        <v>25</v>
      </c>
      <c r="C28" s="662" t="s">
        <v>1320</v>
      </c>
      <c r="D28" s="663"/>
      <c r="E28" s="572"/>
      <c r="F28" s="573"/>
      <c r="G28" s="564" t="s">
        <v>1336</v>
      </c>
      <c r="H28" s="488"/>
      <c r="I28" s="294"/>
      <c r="J28" s="285"/>
      <c r="K28" s="132" t="s">
        <v>173</v>
      </c>
      <c r="L28" s="132" t="s">
        <v>173</v>
      </c>
      <c r="M28" s="294"/>
      <c r="N28" s="357" t="s">
        <v>84</v>
      </c>
      <c r="O28" s="357" t="s">
        <v>84</v>
      </c>
      <c r="P28" s="357" t="s">
        <v>86</v>
      </c>
      <c r="Q28" s="357" t="s">
        <v>86</v>
      </c>
      <c r="R28" s="136" t="s">
        <v>101</v>
      </c>
      <c r="S28" s="137"/>
      <c r="T28" s="137"/>
      <c r="U28" s="106"/>
      <c r="V28" s="106"/>
      <c r="W28" s="106"/>
      <c r="X28" s="106"/>
      <c r="Y28" s="106"/>
      <c r="Z28" s="106"/>
      <c r="AA28" s="106"/>
      <c r="AB28" s="106"/>
      <c r="AC28" s="106"/>
      <c r="AD28" s="110"/>
      <c r="AE28" s="110"/>
      <c r="AF28" s="110"/>
    </row>
    <row r="29">
      <c r="A29" s="106"/>
      <c r="B29" s="661">
        <f t="shared" si="1"/>
        <v>26</v>
      </c>
      <c r="C29" s="662" t="s">
        <v>1320</v>
      </c>
      <c r="D29" s="663"/>
      <c r="E29" s="572"/>
      <c r="F29" s="574" t="s">
        <v>1345</v>
      </c>
      <c r="G29" s="564" t="s">
        <v>1341</v>
      </c>
      <c r="H29" s="488"/>
      <c r="I29" s="294"/>
      <c r="J29" s="285"/>
      <c r="K29" s="132" t="s">
        <v>173</v>
      </c>
      <c r="L29" s="132" t="s">
        <v>173</v>
      </c>
      <c r="M29" s="294"/>
      <c r="N29" s="357" t="s">
        <v>84</v>
      </c>
      <c r="O29" s="357" t="s">
        <v>84</v>
      </c>
      <c r="P29" s="357" t="s">
        <v>86</v>
      </c>
      <c r="Q29" s="357" t="s">
        <v>86</v>
      </c>
      <c r="R29" s="136" t="s">
        <v>101</v>
      </c>
      <c r="S29" s="137"/>
      <c r="T29" s="137"/>
      <c r="U29" s="106"/>
      <c r="V29" s="106"/>
      <c r="W29" s="106"/>
      <c r="X29" s="106"/>
      <c r="Y29" s="106"/>
      <c r="Z29" s="106"/>
      <c r="AA29" s="106"/>
      <c r="AB29" s="106"/>
      <c r="AC29" s="106"/>
      <c r="AD29" s="110"/>
      <c r="AE29" s="110"/>
      <c r="AF29" s="110"/>
    </row>
    <row r="30">
      <c r="A30" s="106"/>
      <c r="B30" s="661">
        <f t="shared" si="1"/>
        <v>27</v>
      </c>
      <c r="C30" s="662" t="s">
        <v>1320</v>
      </c>
      <c r="D30" s="663"/>
      <c r="E30" s="572"/>
      <c r="F30" s="573"/>
      <c r="G30" s="564" t="s">
        <v>1336</v>
      </c>
      <c r="H30" s="488"/>
      <c r="I30" s="294"/>
      <c r="J30" s="285"/>
      <c r="K30" s="132" t="s">
        <v>173</v>
      </c>
      <c r="L30" s="132" t="s">
        <v>173</v>
      </c>
      <c r="M30" s="294"/>
      <c r="N30" s="357" t="s">
        <v>84</v>
      </c>
      <c r="O30" s="357" t="s">
        <v>84</v>
      </c>
      <c r="P30" s="357" t="s">
        <v>86</v>
      </c>
      <c r="Q30" s="357" t="s">
        <v>86</v>
      </c>
      <c r="R30" s="136" t="s">
        <v>101</v>
      </c>
      <c r="S30" s="137"/>
      <c r="T30" s="137"/>
      <c r="U30" s="106"/>
      <c r="V30" s="106"/>
      <c r="W30" s="106"/>
      <c r="X30" s="106"/>
      <c r="Y30" s="106"/>
      <c r="Z30" s="106"/>
      <c r="AA30" s="106"/>
      <c r="AB30" s="106"/>
      <c r="AC30" s="106"/>
      <c r="AD30" s="110"/>
      <c r="AE30" s="110"/>
      <c r="AF30" s="110"/>
    </row>
    <row r="31">
      <c r="A31" s="106"/>
      <c r="B31" s="661">
        <f t="shared" si="1"/>
        <v>28</v>
      </c>
      <c r="C31" s="662" t="s">
        <v>1320</v>
      </c>
      <c r="D31" s="663"/>
      <c r="E31" s="664" t="s">
        <v>391</v>
      </c>
      <c r="F31" s="574" t="s">
        <v>975</v>
      </c>
      <c r="G31" s="564" t="s">
        <v>1341</v>
      </c>
      <c r="H31" s="488"/>
      <c r="I31" s="294"/>
      <c r="J31" s="285"/>
      <c r="K31" s="132" t="s">
        <v>1346</v>
      </c>
      <c r="L31" s="132" t="s">
        <v>1347</v>
      </c>
      <c r="M31" s="294"/>
      <c r="N31" s="357" t="s">
        <v>84</v>
      </c>
      <c r="O31" s="357" t="s">
        <v>84</v>
      </c>
      <c r="P31" s="357" t="s">
        <v>86</v>
      </c>
      <c r="Q31" s="357" t="s">
        <v>86</v>
      </c>
      <c r="R31" s="197" t="s">
        <v>104</v>
      </c>
      <c r="S31" s="137"/>
      <c r="T31" s="137"/>
      <c r="U31" s="106"/>
      <c r="V31" s="106"/>
      <c r="W31" s="106"/>
      <c r="X31" s="106"/>
      <c r="Y31" s="106"/>
      <c r="Z31" s="106"/>
      <c r="AA31" s="106"/>
      <c r="AB31" s="106"/>
      <c r="AC31" s="106"/>
      <c r="AD31" s="110"/>
      <c r="AE31" s="110"/>
      <c r="AF31" s="110"/>
    </row>
    <row r="32">
      <c r="A32" s="106"/>
      <c r="B32" s="661">
        <f t="shared" si="1"/>
        <v>29</v>
      </c>
      <c r="C32" s="662" t="s">
        <v>1320</v>
      </c>
      <c r="D32" s="663"/>
      <c r="E32" s="572"/>
      <c r="F32" s="573"/>
      <c r="G32" s="564" t="s">
        <v>1336</v>
      </c>
      <c r="H32" s="488"/>
      <c r="I32" s="294"/>
      <c r="J32" s="285"/>
      <c r="K32" s="132" t="s">
        <v>173</v>
      </c>
      <c r="L32" s="132" t="s">
        <v>173</v>
      </c>
      <c r="M32" s="294"/>
      <c r="N32" s="357" t="s">
        <v>84</v>
      </c>
      <c r="O32" s="357" t="s">
        <v>84</v>
      </c>
      <c r="P32" s="357" t="s">
        <v>86</v>
      </c>
      <c r="Q32" s="357" t="s">
        <v>86</v>
      </c>
      <c r="R32" s="197" t="s">
        <v>104</v>
      </c>
      <c r="S32" s="137"/>
      <c r="T32" s="137"/>
      <c r="U32" s="106"/>
      <c r="V32" s="106"/>
      <c r="W32" s="106"/>
      <c r="X32" s="106"/>
      <c r="Y32" s="106"/>
      <c r="Z32" s="106"/>
      <c r="AA32" s="106"/>
      <c r="AB32" s="106"/>
      <c r="AC32" s="106"/>
      <c r="AD32" s="110"/>
      <c r="AE32" s="110"/>
      <c r="AF32" s="110"/>
    </row>
    <row r="33">
      <c r="A33" s="106"/>
      <c r="B33" s="661">
        <f t="shared" si="1"/>
        <v>30</v>
      </c>
      <c r="C33" s="662" t="s">
        <v>1320</v>
      </c>
      <c r="D33" s="663"/>
      <c r="E33" s="572"/>
      <c r="F33" s="573"/>
      <c r="G33" s="564" t="s">
        <v>1348</v>
      </c>
      <c r="H33" s="488"/>
      <c r="I33" s="294"/>
      <c r="J33" s="285"/>
      <c r="K33" s="132" t="s">
        <v>173</v>
      </c>
      <c r="L33" s="132" t="s">
        <v>173</v>
      </c>
      <c r="M33" s="294"/>
      <c r="N33" s="357" t="s">
        <v>84</v>
      </c>
      <c r="O33" s="357" t="s">
        <v>84</v>
      </c>
      <c r="P33" s="357" t="s">
        <v>86</v>
      </c>
      <c r="Q33" s="357" t="s">
        <v>86</v>
      </c>
      <c r="R33" s="197" t="s">
        <v>104</v>
      </c>
      <c r="S33" s="137"/>
      <c r="T33" s="137"/>
      <c r="U33" s="106"/>
      <c r="V33" s="106"/>
      <c r="W33" s="106"/>
      <c r="X33" s="106"/>
      <c r="Y33" s="106"/>
      <c r="Z33" s="106"/>
      <c r="AA33" s="106"/>
      <c r="AB33" s="106"/>
      <c r="AC33" s="106"/>
      <c r="AD33" s="110"/>
      <c r="AE33" s="110"/>
      <c r="AF33" s="110"/>
    </row>
    <row r="34">
      <c r="A34" s="106"/>
      <c r="B34" s="661">
        <f t="shared" si="1"/>
        <v>31</v>
      </c>
      <c r="C34" s="662" t="s">
        <v>1320</v>
      </c>
      <c r="D34" s="663"/>
      <c r="E34" s="572"/>
      <c r="F34" s="573"/>
      <c r="G34" s="564" t="s">
        <v>1349</v>
      </c>
      <c r="H34" s="488"/>
      <c r="I34" s="294"/>
      <c r="J34" s="285"/>
      <c r="K34" s="132" t="s">
        <v>173</v>
      </c>
      <c r="L34" s="132" t="s">
        <v>173</v>
      </c>
      <c r="M34" s="294"/>
      <c r="N34" s="357" t="s">
        <v>84</v>
      </c>
      <c r="O34" s="357" t="s">
        <v>84</v>
      </c>
      <c r="P34" s="357" t="s">
        <v>86</v>
      </c>
      <c r="Q34" s="357" t="s">
        <v>86</v>
      </c>
      <c r="R34" s="197" t="s">
        <v>104</v>
      </c>
      <c r="S34" s="136" t="s">
        <v>1886</v>
      </c>
      <c r="T34" s="137"/>
      <c r="U34" s="106"/>
      <c r="V34" s="106"/>
      <c r="W34" s="106"/>
      <c r="X34" s="106"/>
      <c r="Y34" s="106"/>
      <c r="Z34" s="106"/>
      <c r="AA34" s="106"/>
      <c r="AB34" s="106"/>
      <c r="AC34" s="106"/>
      <c r="AD34" s="110"/>
      <c r="AE34" s="110"/>
      <c r="AF34" s="110"/>
    </row>
    <row r="35">
      <c r="A35" s="106"/>
      <c r="B35" s="661">
        <f t="shared" si="1"/>
        <v>32</v>
      </c>
      <c r="C35" s="662" t="s">
        <v>1320</v>
      </c>
      <c r="D35" s="663"/>
      <c r="E35" s="572"/>
      <c r="F35" s="573"/>
      <c r="G35" s="564" t="s">
        <v>456</v>
      </c>
      <c r="H35" s="488"/>
      <c r="I35" s="294"/>
      <c r="J35" s="285"/>
      <c r="K35" s="132" t="s">
        <v>173</v>
      </c>
      <c r="L35" s="132" t="s">
        <v>173</v>
      </c>
      <c r="M35" s="294"/>
      <c r="N35" s="357" t="s">
        <v>84</v>
      </c>
      <c r="O35" s="357" t="s">
        <v>84</v>
      </c>
      <c r="P35" s="357" t="s">
        <v>86</v>
      </c>
      <c r="Q35" s="357" t="s">
        <v>86</v>
      </c>
      <c r="R35" s="197" t="s">
        <v>104</v>
      </c>
      <c r="S35" s="137"/>
      <c r="T35" s="137"/>
      <c r="U35" s="106"/>
      <c r="V35" s="106"/>
      <c r="W35" s="106"/>
      <c r="X35" s="106"/>
      <c r="Y35" s="106"/>
      <c r="Z35" s="106"/>
      <c r="AA35" s="106"/>
      <c r="AB35" s="106"/>
      <c r="AC35" s="106"/>
      <c r="AD35" s="110"/>
      <c r="AE35" s="110"/>
      <c r="AF35" s="110"/>
    </row>
    <row r="36">
      <c r="A36" s="106"/>
      <c r="B36" s="661">
        <f t="shared" si="1"/>
        <v>33</v>
      </c>
      <c r="C36" s="662" t="s">
        <v>1320</v>
      </c>
      <c r="D36" s="663"/>
      <c r="E36" s="572"/>
      <c r="F36" s="573"/>
      <c r="G36" s="564" t="s">
        <v>1350</v>
      </c>
      <c r="H36" s="488"/>
      <c r="I36" s="294"/>
      <c r="J36" s="285"/>
      <c r="K36" s="132" t="s">
        <v>173</v>
      </c>
      <c r="L36" s="132" t="s">
        <v>173</v>
      </c>
      <c r="M36" s="294"/>
      <c r="N36" s="357" t="s">
        <v>84</v>
      </c>
      <c r="O36" s="357" t="s">
        <v>84</v>
      </c>
      <c r="P36" s="357" t="s">
        <v>86</v>
      </c>
      <c r="Q36" s="357" t="s">
        <v>86</v>
      </c>
      <c r="R36" s="197" t="s">
        <v>104</v>
      </c>
      <c r="S36" s="137"/>
      <c r="T36" s="137"/>
      <c r="U36" s="106"/>
      <c r="V36" s="106"/>
      <c r="W36" s="106"/>
      <c r="X36" s="106"/>
      <c r="Y36" s="106"/>
      <c r="Z36" s="106"/>
      <c r="AA36" s="106"/>
      <c r="AB36" s="106"/>
      <c r="AC36" s="106"/>
      <c r="AD36" s="110"/>
      <c r="AE36" s="110"/>
      <c r="AF36" s="110"/>
    </row>
    <row r="37">
      <c r="A37" s="106"/>
      <c r="B37" s="661">
        <f t="shared" si="1"/>
        <v>34</v>
      </c>
      <c r="C37" s="662" t="s">
        <v>1320</v>
      </c>
      <c r="D37" s="663"/>
      <c r="E37" s="572"/>
      <c r="F37" s="573"/>
      <c r="G37" s="564" t="s">
        <v>1351</v>
      </c>
      <c r="H37" s="488"/>
      <c r="I37" s="294"/>
      <c r="J37" s="285"/>
      <c r="K37" s="132" t="s">
        <v>173</v>
      </c>
      <c r="L37" s="132" t="s">
        <v>173</v>
      </c>
      <c r="M37" s="294"/>
      <c r="N37" s="357" t="s">
        <v>84</v>
      </c>
      <c r="O37" s="357" t="s">
        <v>84</v>
      </c>
      <c r="P37" s="357" t="s">
        <v>86</v>
      </c>
      <c r="Q37" s="357" t="s">
        <v>86</v>
      </c>
      <c r="R37" s="197" t="s">
        <v>104</v>
      </c>
      <c r="S37" s="137"/>
      <c r="T37" s="137"/>
      <c r="U37" s="106"/>
      <c r="V37" s="106"/>
      <c r="W37" s="106"/>
      <c r="X37" s="106"/>
      <c r="Y37" s="106"/>
      <c r="Z37" s="106"/>
      <c r="AA37" s="106"/>
      <c r="AB37" s="106"/>
      <c r="AC37" s="106"/>
      <c r="AD37" s="110"/>
      <c r="AE37" s="110"/>
      <c r="AF37" s="110"/>
    </row>
    <row r="38">
      <c r="A38" s="106"/>
      <c r="B38" s="661">
        <f t="shared" si="1"/>
        <v>35</v>
      </c>
      <c r="C38" s="662" t="s">
        <v>1320</v>
      </c>
      <c r="D38" s="663"/>
      <c r="E38" s="572"/>
      <c r="F38" s="573"/>
      <c r="G38" s="564" t="s">
        <v>1352</v>
      </c>
      <c r="H38" s="488"/>
      <c r="I38" s="294"/>
      <c r="J38" s="285"/>
      <c r="K38" s="132" t="s">
        <v>1103</v>
      </c>
      <c r="L38" s="132" t="s">
        <v>1353</v>
      </c>
      <c r="M38" s="294"/>
      <c r="N38" s="357" t="s">
        <v>84</v>
      </c>
      <c r="O38" s="357" t="s">
        <v>84</v>
      </c>
      <c r="P38" s="357" t="s">
        <v>86</v>
      </c>
      <c r="Q38" s="357" t="s">
        <v>86</v>
      </c>
      <c r="R38" s="197" t="s">
        <v>104</v>
      </c>
      <c r="S38" s="137"/>
      <c r="T38" s="137"/>
      <c r="U38" s="106"/>
      <c r="V38" s="106"/>
      <c r="W38" s="106"/>
      <c r="X38" s="106"/>
      <c r="Y38" s="106"/>
      <c r="Z38" s="106"/>
      <c r="AA38" s="106"/>
      <c r="AB38" s="106"/>
      <c r="AC38" s="106"/>
      <c r="AD38" s="110"/>
      <c r="AE38" s="110"/>
      <c r="AF38" s="110"/>
    </row>
    <row r="39">
      <c r="A39" s="106"/>
      <c r="B39" s="661">
        <f t="shared" si="1"/>
        <v>36</v>
      </c>
      <c r="C39" s="662" t="s">
        <v>1320</v>
      </c>
      <c r="D39" s="663"/>
      <c r="E39" s="572"/>
      <c r="F39" s="574" t="s">
        <v>1344</v>
      </c>
      <c r="G39" s="564" t="s">
        <v>1341</v>
      </c>
      <c r="H39" s="488"/>
      <c r="I39" s="294"/>
      <c r="J39" s="285"/>
      <c r="K39" s="132" t="s">
        <v>1346</v>
      </c>
      <c r="L39" s="132" t="s">
        <v>1347</v>
      </c>
      <c r="M39" s="294"/>
      <c r="N39" s="357" t="s">
        <v>84</v>
      </c>
      <c r="O39" s="357" t="s">
        <v>84</v>
      </c>
      <c r="P39" s="357" t="s">
        <v>86</v>
      </c>
      <c r="Q39" s="357" t="s">
        <v>86</v>
      </c>
      <c r="R39" s="197" t="s">
        <v>104</v>
      </c>
      <c r="S39" s="137"/>
      <c r="T39" s="137"/>
      <c r="U39" s="106"/>
      <c r="V39" s="106"/>
      <c r="W39" s="106"/>
      <c r="X39" s="106"/>
      <c r="Y39" s="106"/>
      <c r="Z39" s="106"/>
      <c r="AA39" s="106"/>
      <c r="AB39" s="106"/>
      <c r="AC39" s="106"/>
      <c r="AD39" s="110"/>
      <c r="AE39" s="110"/>
      <c r="AF39" s="110"/>
    </row>
    <row r="40">
      <c r="A40" s="106"/>
      <c r="B40" s="661">
        <f t="shared" si="1"/>
        <v>37</v>
      </c>
      <c r="C40" s="662" t="s">
        <v>1320</v>
      </c>
      <c r="D40" s="663"/>
      <c r="E40" s="572"/>
      <c r="F40" s="573"/>
      <c r="G40" s="564" t="s">
        <v>1336</v>
      </c>
      <c r="H40" s="488"/>
      <c r="I40" s="294"/>
      <c r="J40" s="285"/>
      <c r="K40" s="132" t="s">
        <v>173</v>
      </c>
      <c r="L40" s="132" t="s">
        <v>173</v>
      </c>
      <c r="M40" s="294"/>
      <c r="N40" s="357" t="s">
        <v>84</v>
      </c>
      <c r="O40" s="357" t="s">
        <v>84</v>
      </c>
      <c r="P40" s="357" t="s">
        <v>86</v>
      </c>
      <c r="Q40" s="357" t="s">
        <v>86</v>
      </c>
      <c r="R40" s="197" t="s">
        <v>104</v>
      </c>
      <c r="S40" s="137"/>
      <c r="T40" s="137"/>
      <c r="U40" s="106"/>
      <c r="V40" s="106"/>
      <c r="W40" s="106"/>
      <c r="X40" s="106"/>
      <c r="Y40" s="106"/>
      <c r="Z40" s="106"/>
      <c r="AA40" s="106"/>
      <c r="AB40" s="106"/>
      <c r="AC40" s="106"/>
      <c r="AD40" s="110"/>
      <c r="AE40" s="110"/>
      <c r="AF40" s="110"/>
    </row>
    <row r="41">
      <c r="A41" s="106"/>
      <c r="B41" s="661">
        <f t="shared" si="1"/>
        <v>38</v>
      </c>
      <c r="C41" s="662" t="s">
        <v>1320</v>
      </c>
      <c r="D41" s="663"/>
      <c r="E41" s="572"/>
      <c r="F41" s="573"/>
      <c r="G41" s="564" t="s">
        <v>1348</v>
      </c>
      <c r="H41" s="488"/>
      <c r="I41" s="294"/>
      <c r="J41" s="285"/>
      <c r="K41" s="132" t="s">
        <v>173</v>
      </c>
      <c r="L41" s="132" t="s">
        <v>173</v>
      </c>
      <c r="M41" s="294"/>
      <c r="N41" s="357" t="s">
        <v>84</v>
      </c>
      <c r="O41" s="357" t="s">
        <v>84</v>
      </c>
      <c r="P41" s="357" t="s">
        <v>86</v>
      </c>
      <c r="Q41" s="357" t="s">
        <v>86</v>
      </c>
      <c r="R41" s="197" t="s">
        <v>104</v>
      </c>
      <c r="S41" s="137"/>
      <c r="T41" s="137"/>
      <c r="U41" s="106"/>
      <c r="V41" s="106"/>
      <c r="W41" s="106"/>
      <c r="X41" s="106"/>
      <c r="Y41" s="106"/>
      <c r="Z41" s="106"/>
      <c r="AA41" s="106"/>
      <c r="AB41" s="106"/>
      <c r="AC41" s="106"/>
      <c r="AD41" s="110"/>
      <c r="AE41" s="110"/>
      <c r="AF41" s="110"/>
    </row>
    <row r="42">
      <c r="A42" s="106"/>
      <c r="B42" s="661">
        <f t="shared" si="1"/>
        <v>39</v>
      </c>
      <c r="C42" s="662" t="s">
        <v>1320</v>
      </c>
      <c r="D42" s="663"/>
      <c r="E42" s="572"/>
      <c r="F42" s="573"/>
      <c r="G42" s="564" t="s">
        <v>1349</v>
      </c>
      <c r="H42" s="488"/>
      <c r="I42" s="294"/>
      <c r="J42" s="285"/>
      <c r="K42" s="132" t="s">
        <v>173</v>
      </c>
      <c r="L42" s="132" t="s">
        <v>173</v>
      </c>
      <c r="M42" s="294"/>
      <c r="N42" s="357" t="s">
        <v>84</v>
      </c>
      <c r="O42" s="357" t="s">
        <v>84</v>
      </c>
      <c r="P42" s="357" t="s">
        <v>86</v>
      </c>
      <c r="Q42" s="357" t="s">
        <v>86</v>
      </c>
      <c r="R42" s="197" t="s">
        <v>104</v>
      </c>
      <c r="S42" s="137"/>
      <c r="T42" s="137"/>
      <c r="U42" s="106"/>
      <c r="V42" s="106"/>
      <c r="W42" s="106"/>
      <c r="X42" s="106"/>
      <c r="Y42" s="106"/>
      <c r="Z42" s="106"/>
      <c r="AA42" s="106"/>
      <c r="AB42" s="106"/>
      <c r="AC42" s="106"/>
      <c r="AD42" s="110"/>
      <c r="AE42" s="110"/>
      <c r="AF42" s="110"/>
    </row>
    <row r="43">
      <c r="A43" s="106"/>
      <c r="B43" s="661">
        <f t="shared" si="1"/>
        <v>40</v>
      </c>
      <c r="C43" s="662" t="s">
        <v>1320</v>
      </c>
      <c r="D43" s="663"/>
      <c r="E43" s="572"/>
      <c r="F43" s="573"/>
      <c r="G43" s="564" t="s">
        <v>456</v>
      </c>
      <c r="H43" s="488"/>
      <c r="I43" s="294"/>
      <c r="J43" s="285"/>
      <c r="K43" s="132" t="s">
        <v>173</v>
      </c>
      <c r="L43" s="132" t="s">
        <v>173</v>
      </c>
      <c r="M43" s="294"/>
      <c r="N43" s="357" t="s">
        <v>84</v>
      </c>
      <c r="O43" s="357" t="s">
        <v>84</v>
      </c>
      <c r="P43" s="357" t="s">
        <v>86</v>
      </c>
      <c r="Q43" s="357" t="s">
        <v>86</v>
      </c>
      <c r="R43" s="197" t="s">
        <v>104</v>
      </c>
      <c r="S43" s="137"/>
      <c r="T43" s="137"/>
      <c r="U43" s="106"/>
      <c r="V43" s="106"/>
      <c r="W43" s="106"/>
      <c r="X43" s="106"/>
      <c r="Y43" s="106"/>
      <c r="Z43" s="106"/>
      <c r="AA43" s="106"/>
      <c r="AB43" s="106"/>
      <c r="AC43" s="106"/>
      <c r="AD43" s="110"/>
      <c r="AE43" s="110"/>
      <c r="AF43" s="110"/>
    </row>
    <row r="44">
      <c r="A44" s="106"/>
      <c r="B44" s="661">
        <f t="shared" si="1"/>
        <v>41</v>
      </c>
      <c r="C44" s="662" t="s">
        <v>1320</v>
      </c>
      <c r="D44" s="663"/>
      <c r="E44" s="572"/>
      <c r="F44" s="573"/>
      <c r="G44" s="564" t="s">
        <v>1350</v>
      </c>
      <c r="H44" s="488"/>
      <c r="I44" s="294"/>
      <c r="J44" s="285"/>
      <c r="K44" s="132" t="s">
        <v>173</v>
      </c>
      <c r="L44" s="132" t="s">
        <v>173</v>
      </c>
      <c r="M44" s="294"/>
      <c r="N44" s="357" t="s">
        <v>84</v>
      </c>
      <c r="O44" s="357" t="s">
        <v>84</v>
      </c>
      <c r="P44" s="357" t="s">
        <v>86</v>
      </c>
      <c r="Q44" s="357" t="s">
        <v>86</v>
      </c>
      <c r="R44" s="197" t="s">
        <v>104</v>
      </c>
      <c r="S44" s="137"/>
      <c r="T44" s="137"/>
      <c r="U44" s="106"/>
      <c r="V44" s="106"/>
      <c r="W44" s="106"/>
      <c r="X44" s="106"/>
      <c r="Y44" s="106"/>
      <c r="Z44" s="106"/>
      <c r="AA44" s="106"/>
      <c r="AB44" s="106"/>
      <c r="AC44" s="106"/>
      <c r="AD44" s="110"/>
      <c r="AE44" s="110"/>
      <c r="AF44" s="110"/>
    </row>
    <row r="45">
      <c r="A45" s="106"/>
      <c r="B45" s="661">
        <f t="shared" si="1"/>
        <v>42</v>
      </c>
      <c r="C45" s="662" t="s">
        <v>1320</v>
      </c>
      <c r="D45" s="663"/>
      <c r="E45" s="572"/>
      <c r="F45" s="573"/>
      <c r="G45" s="564" t="s">
        <v>1351</v>
      </c>
      <c r="H45" s="488"/>
      <c r="I45" s="294"/>
      <c r="J45" s="285"/>
      <c r="K45" s="132" t="s">
        <v>173</v>
      </c>
      <c r="L45" s="132" t="s">
        <v>173</v>
      </c>
      <c r="M45" s="294"/>
      <c r="N45" s="357" t="s">
        <v>84</v>
      </c>
      <c r="O45" s="357" t="s">
        <v>84</v>
      </c>
      <c r="P45" s="357" t="s">
        <v>86</v>
      </c>
      <c r="Q45" s="357" t="s">
        <v>86</v>
      </c>
      <c r="R45" s="197" t="s">
        <v>104</v>
      </c>
      <c r="S45" s="137"/>
      <c r="T45" s="137"/>
      <c r="U45" s="106"/>
      <c r="V45" s="106"/>
      <c r="W45" s="106"/>
      <c r="X45" s="106"/>
      <c r="Y45" s="106"/>
      <c r="Z45" s="106"/>
      <c r="AA45" s="106"/>
      <c r="AB45" s="106"/>
      <c r="AC45" s="106"/>
      <c r="AD45" s="110"/>
      <c r="AE45" s="110"/>
      <c r="AF45" s="110"/>
    </row>
    <row r="46">
      <c r="A46" s="106"/>
      <c r="B46" s="661">
        <f t="shared" si="1"/>
        <v>43</v>
      </c>
      <c r="C46" s="662" t="s">
        <v>1320</v>
      </c>
      <c r="D46" s="663"/>
      <c r="E46" s="572"/>
      <c r="F46" s="573"/>
      <c r="G46" s="564" t="s">
        <v>1352</v>
      </c>
      <c r="H46" s="488"/>
      <c r="I46" s="294"/>
      <c r="J46" s="285"/>
      <c r="K46" s="132" t="s">
        <v>1103</v>
      </c>
      <c r="L46" s="132" t="s">
        <v>1353</v>
      </c>
      <c r="M46" s="294"/>
      <c r="N46" s="357" t="s">
        <v>84</v>
      </c>
      <c r="O46" s="357" t="s">
        <v>84</v>
      </c>
      <c r="P46" s="357" t="s">
        <v>86</v>
      </c>
      <c r="Q46" s="357" t="s">
        <v>86</v>
      </c>
      <c r="R46" s="197" t="s">
        <v>104</v>
      </c>
      <c r="S46" s="137"/>
      <c r="T46" s="137"/>
      <c r="U46" s="106"/>
      <c r="V46" s="106"/>
      <c r="W46" s="106"/>
      <c r="X46" s="106"/>
      <c r="Y46" s="106"/>
      <c r="Z46" s="106"/>
      <c r="AA46" s="106"/>
      <c r="AB46" s="106"/>
      <c r="AC46" s="106"/>
      <c r="AD46" s="110"/>
      <c r="AE46" s="110"/>
      <c r="AF46" s="110"/>
    </row>
    <row r="47">
      <c r="A47" s="106"/>
      <c r="B47" s="661">
        <f t="shared" si="1"/>
        <v>44</v>
      </c>
      <c r="C47" s="662" t="s">
        <v>1320</v>
      </c>
      <c r="D47" s="663"/>
      <c r="E47" s="572"/>
      <c r="F47" s="574" t="s">
        <v>1345</v>
      </c>
      <c r="G47" s="564" t="s">
        <v>1341</v>
      </c>
      <c r="H47" s="488"/>
      <c r="I47" s="294"/>
      <c r="J47" s="285"/>
      <c r="K47" s="132" t="s">
        <v>1346</v>
      </c>
      <c r="L47" s="132" t="s">
        <v>1347</v>
      </c>
      <c r="M47" s="294"/>
      <c r="N47" s="357" t="s">
        <v>84</v>
      </c>
      <c r="O47" s="357" t="s">
        <v>84</v>
      </c>
      <c r="P47" s="357" t="s">
        <v>86</v>
      </c>
      <c r="Q47" s="357" t="s">
        <v>86</v>
      </c>
      <c r="R47" s="197" t="s">
        <v>104</v>
      </c>
      <c r="S47" s="137"/>
      <c r="T47" s="137"/>
      <c r="U47" s="106"/>
      <c r="V47" s="106"/>
      <c r="W47" s="106"/>
      <c r="X47" s="106"/>
      <c r="Y47" s="106"/>
      <c r="Z47" s="106"/>
      <c r="AA47" s="106"/>
      <c r="AB47" s="106"/>
      <c r="AC47" s="106"/>
      <c r="AD47" s="110"/>
      <c r="AE47" s="110"/>
      <c r="AF47" s="110"/>
    </row>
    <row r="48">
      <c r="A48" s="106"/>
      <c r="B48" s="661">
        <f t="shared" si="1"/>
        <v>45</v>
      </c>
      <c r="C48" s="662" t="s">
        <v>1320</v>
      </c>
      <c r="D48" s="663"/>
      <c r="E48" s="572"/>
      <c r="F48" s="573"/>
      <c r="G48" s="564" t="s">
        <v>1336</v>
      </c>
      <c r="H48" s="488"/>
      <c r="I48" s="294"/>
      <c r="J48" s="285"/>
      <c r="K48" s="132" t="s">
        <v>173</v>
      </c>
      <c r="L48" s="132" t="s">
        <v>173</v>
      </c>
      <c r="M48" s="294"/>
      <c r="N48" s="357" t="s">
        <v>84</v>
      </c>
      <c r="O48" s="357" t="s">
        <v>84</v>
      </c>
      <c r="P48" s="357" t="s">
        <v>86</v>
      </c>
      <c r="Q48" s="357" t="s">
        <v>86</v>
      </c>
      <c r="R48" s="197" t="s">
        <v>104</v>
      </c>
      <c r="S48" s="137"/>
      <c r="T48" s="137"/>
      <c r="U48" s="106"/>
      <c r="V48" s="106"/>
      <c r="W48" s="106"/>
      <c r="X48" s="106"/>
      <c r="Y48" s="106"/>
      <c r="Z48" s="106"/>
      <c r="AA48" s="106"/>
      <c r="AB48" s="106"/>
      <c r="AC48" s="106"/>
      <c r="AD48" s="110"/>
      <c r="AE48" s="110"/>
      <c r="AF48" s="110"/>
    </row>
    <row r="49">
      <c r="A49" s="106"/>
      <c r="B49" s="661">
        <f t="shared" si="1"/>
        <v>46</v>
      </c>
      <c r="C49" s="662" t="s">
        <v>1320</v>
      </c>
      <c r="D49" s="663"/>
      <c r="E49" s="572"/>
      <c r="F49" s="573"/>
      <c r="G49" s="564" t="s">
        <v>1349</v>
      </c>
      <c r="H49" s="488"/>
      <c r="I49" s="294"/>
      <c r="J49" s="285"/>
      <c r="K49" s="132" t="s">
        <v>173</v>
      </c>
      <c r="L49" s="132" t="s">
        <v>173</v>
      </c>
      <c r="M49" s="294"/>
      <c r="N49" s="357" t="s">
        <v>84</v>
      </c>
      <c r="O49" s="357" t="s">
        <v>84</v>
      </c>
      <c r="P49" s="357" t="s">
        <v>86</v>
      </c>
      <c r="Q49" s="357" t="s">
        <v>86</v>
      </c>
      <c r="R49" s="197" t="s">
        <v>104</v>
      </c>
      <c r="S49" s="137"/>
      <c r="T49" s="137"/>
      <c r="U49" s="106"/>
      <c r="V49" s="106"/>
      <c r="W49" s="106"/>
      <c r="X49" s="106"/>
      <c r="Y49" s="106"/>
      <c r="Z49" s="106"/>
      <c r="AA49" s="106"/>
      <c r="AB49" s="106"/>
      <c r="AC49" s="106"/>
      <c r="AD49" s="110"/>
      <c r="AE49" s="110"/>
      <c r="AF49" s="110"/>
    </row>
    <row r="50">
      <c r="A50" s="106"/>
      <c r="B50" s="661">
        <f t="shared" si="1"/>
        <v>47</v>
      </c>
      <c r="C50" s="662" t="s">
        <v>1320</v>
      </c>
      <c r="D50" s="663"/>
      <c r="E50" s="572"/>
      <c r="F50" s="573"/>
      <c r="G50" s="564" t="s">
        <v>1350</v>
      </c>
      <c r="H50" s="488"/>
      <c r="I50" s="294"/>
      <c r="J50" s="285"/>
      <c r="K50" s="132" t="s">
        <v>173</v>
      </c>
      <c r="L50" s="132" t="s">
        <v>173</v>
      </c>
      <c r="M50" s="294"/>
      <c r="N50" s="357" t="s">
        <v>84</v>
      </c>
      <c r="O50" s="357" t="s">
        <v>84</v>
      </c>
      <c r="P50" s="357" t="s">
        <v>86</v>
      </c>
      <c r="Q50" s="357" t="s">
        <v>86</v>
      </c>
      <c r="R50" s="197" t="s">
        <v>104</v>
      </c>
      <c r="S50" s="137"/>
      <c r="T50" s="137"/>
      <c r="U50" s="106"/>
      <c r="V50" s="106"/>
      <c r="W50" s="106"/>
      <c r="X50" s="106"/>
      <c r="Y50" s="106"/>
      <c r="Z50" s="106"/>
      <c r="AA50" s="106"/>
      <c r="AB50" s="106"/>
      <c r="AC50" s="106"/>
      <c r="AD50" s="110"/>
      <c r="AE50" s="110"/>
      <c r="AF50" s="110"/>
    </row>
    <row r="51">
      <c r="A51" s="106"/>
      <c r="B51" s="661">
        <f t="shared" si="1"/>
        <v>48</v>
      </c>
      <c r="C51" s="662" t="s">
        <v>1320</v>
      </c>
      <c r="D51" s="663"/>
      <c r="E51" s="572"/>
      <c r="F51" s="573"/>
      <c r="G51" s="564" t="s">
        <v>1351</v>
      </c>
      <c r="H51" s="488"/>
      <c r="I51" s="294"/>
      <c r="J51" s="285"/>
      <c r="K51" s="132" t="s">
        <v>173</v>
      </c>
      <c r="L51" s="132" t="s">
        <v>173</v>
      </c>
      <c r="M51" s="294"/>
      <c r="N51" s="357" t="s">
        <v>84</v>
      </c>
      <c r="O51" s="357" t="s">
        <v>84</v>
      </c>
      <c r="P51" s="357" t="s">
        <v>86</v>
      </c>
      <c r="Q51" s="357" t="s">
        <v>86</v>
      </c>
      <c r="R51" s="197" t="s">
        <v>104</v>
      </c>
      <c r="S51" s="137"/>
      <c r="T51" s="137"/>
      <c r="U51" s="106"/>
      <c r="V51" s="106"/>
      <c r="W51" s="106"/>
      <c r="X51" s="106"/>
      <c r="Y51" s="106"/>
      <c r="Z51" s="106"/>
      <c r="AA51" s="106"/>
      <c r="AB51" s="106"/>
      <c r="AC51" s="106"/>
      <c r="AD51" s="110"/>
      <c r="AE51" s="110"/>
      <c r="AF51" s="110"/>
    </row>
    <row r="52">
      <c r="A52" s="106"/>
      <c r="B52" s="661">
        <f t="shared" si="1"/>
        <v>49</v>
      </c>
      <c r="C52" s="662" t="s">
        <v>1320</v>
      </c>
      <c r="D52" s="663"/>
      <c r="E52" s="575"/>
      <c r="F52" s="576"/>
      <c r="G52" s="564" t="s">
        <v>1352</v>
      </c>
      <c r="H52" s="488"/>
      <c r="I52" s="294"/>
      <c r="J52" s="285"/>
      <c r="K52" s="132" t="s">
        <v>1103</v>
      </c>
      <c r="L52" s="132" t="s">
        <v>1353</v>
      </c>
      <c r="M52" s="294"/>
      <c r="N52" s="357" t="s">
        <v>84</v>
      </c>
      <c r="O52" s="357" t="s">
        <v>84</v>
      </c>
      <c r="P52" s="357" t="s">
        <v>86</v>
      </c>
      <c r="Q52" s="357" t="s">
        <v>86</v>
      </c>
      <c r="R52" s="197" t="s">
        <v>104</v>
      </c>
      <c r="S52" s="137"/>
      <c r="T52" s="137"/>
      <c r="U52" s="106"/>
      <c r="V52" s="106"/>
      <c r="W52" s="106"/>
      <c r="X52" s="106"/>
      <c r="Y52" s="106"/>
      <c r="Z52" s="106"/>
      <c r="AA52" s="106"/>
      <c r="AB52" s="106"/>
      <c r="AC52" s="106"/>
      <c r="AD52" s="110"/>
      <c r="AE52" s="110"/>
      <c r="AF52" s="110"/>
    </row>
    <row r="53">
      <c r="A53" s="106"/>
      <c r="B53" s="661">
        <f t="shared" si="1"/>
        <v>50</v>
      </c>
      <c r="C53" s="662" t="s">
        <v>1320</v>
      </c>
      <c r="D53" s="608" t="s">
        <v>1354</v>
      </c>
      <c r="E53" s="583" t="s">
        <v>590</v>
      </c>
      <c r="F53" s="576"/>
      <c r="G53" s="488"/>
      <c r="H53" s="488"/>
      <c r="I53" s="294"/>
      <c r="J53" s="285"/>
      <c r="K53" s="223" t="s">
        <v>1355</v>
      </c>
      <c r="L53" s="223" t="s">
        <v>1356</v>
      </c>
      <c r="M53" s="294"/>
      <c r="N53" s="357" t="s">
        <v>84</v>
      </c>
      <c r="O53" s="357" t="s">
        <v>84</v>
      </c>
      <c r="P53" s="357" t="s">
        <v>86</v>
      </c>
      <c r="Q53" s="357" t="s">
        <v>86</v>
      </c>
      <c r="R53" s="136" t="s">
        <v>101</v>
      </c>
      <c r="S53" s="137"/>
      <c r="T53" s="137"/>
      <c r="U53" s="106"/>
      <c r="V53" s="106"/>
      <c r="W53" s="106"/>
      <c r="X53" s="106"/>
      <c r="Y53" s="106"/>
      <c r="Z53" s="106"/>
      <c r="AA53" s="106"/>
      <c r="AB53" s="106"/>
      <c r="AC53" s="106"/>
      <c r="AD53" s="110"/>
      <c r="AE53" s="110"/>
      <c r="AF53" s="110"/>
    </row>
    <row r="54">
      <c r="A54" s="106"/>
      <c r="B54" s="661">
        <f t="shared" si="1"/>
        <v>51</v>
      </c>
      <c r="C54" s="662" t="s">
        <v>1320</v>
      </c>
      <c r="D54" s="616"/>
      <c r="E54" s="508" t="s">
        <v>604</v>
      </c>
      <c r="F54" s="488"/>
      <c r="G54" s="488"/>
      <c r="H54" s="488"/>
      <c r="I54" s="294"/>
      <c r="J54" s="285"/>
      <c r="K54" s="132" t="s">
        <v>173</v>
      </c>
      <c r="L54" s="132" t="s">
        <v>173</v>
      </c>
      <c r="M54" s="294"/>
      <c r="N54" s="357" t="s">
        <v>84</v>
      </c>
      <c r="O54" s="357" t="s">
        <v>84</v>
      </c>
      <c r="P54" s="135" t="s">
        <v>84</v>
      </c>
      <c r="Q54" s="135" t="s">
        <v>84</v>
      </c>
      <c r="R54" s="136" t="s">
        <v>101</v>
      </c>
      <c r="S54" s="137"/>
      <c r="T54" s="137"/>
      <c r="U54" s="106"/>
      <c r="V54" s="106"/>
      <c r="W54" s="106"/>
      <c r="X54" s="106"/>
      <c r="Y54" s="106"/>
      <c r="Z54" s="106"/>
      <c r="AA54" s="106"/>
      <c r="AB54" s="106"/>
      <c r="AC54" s="106"/>
      <c r="AD54" s="110"/>
      <c r="AE54" s="110"/>
      <c r="AF54" s="110"/>
    </row>
    <row r="55">
      <c r="A55" s="106"/>
      <c r="B55" s="661">
        <f t="shared" si="1"/>
        <v>52</v>
      </c>
      <c r="C55" s="662" t="s">
        <v>1320</v>
      </c>
      <c r="D55" s="616"/>
      <c r="E55" s="507" t="s">
        <v>1324</v>
      </c>
      <c r="F55" s="488"/>
      <c r="G55" s="488"/>
      <c r="H55" s="488"/>
      <c r="I55" s="294"/>
      <c r="J55" s="285"/>
      <c r="K55" s="132" t="s">
        <v>173</v>
      </c>
      <c r="L55" s="132" t="s">
        <v>173</v>
      </c>
      <c r="M55" s="294"/>
      <c r="N55" s="357" t="s">
        <v>84</v>
      </c>
      <c r="O55" s="357" t="s">
        <v>84</v>
      </c>
      <c r="P55" s="135" t="s">
        <v>84</v>
      </c>
      <c r="Q55" s="135" t="s">
        <v>84</v>
      </c>
      <c r="R55" s="136" t="s">
        <v>101</v>
      </c>
      <c r="S55" s="137"/>
      <c r="T55" s="137"/>
      <c r="U55" s="106"/>
      <c r="V55" s="106"/>
      <c r="W55" s="106"/>
      <c r="X55" s="106"/>
      <c r="Y55" s="106"/>
      <c r="Z55" s="106"/>
      <c r="AA55" s="106"/>
      <c r="AB55" s="106"/>
      <c r="AC55" s="106"/>
      <c r="AD55" s="110"/>
      <c r="AE55" s="110"/>
      <c r="AF55" s="110"/>
    </row>
    <row r="56">
      <c r="A56" s="106"/>
      <c r="B56" s="661">
        <f t="shared" si="1"/>
        <v>53</v>
      </c>
      <c r="C56" s="662" t="s">
        <v>1320</v>
      </c>
      <c r="D56" s="616"/>
      <c r="E56" s="507" t="s">
        <v>1325</v>
      </c>
      <c r="F56" s="508"/>
      <c r="G56" s="488"/>
      <c r="H56" s="488"/>
      <c r="I56" s="294"/>
      <c r="J56" s="285"/>
      <c r="K56" s="223" t="s">
        <v>1326</v>
      </c>
      <c r="L56" s="223" t="s">
        <v>1327</v>
      </c>
      <c r="M56" s="294"/>
      <c r="N56" s="357" t="s">
        <v>84</v>
      </c>
      <c r="O56" s="357" t="s">
        <v>86</v>
      </c>
      <c r="P56" s="357" t="s">
        <v>86</v>
      </c>
      <c r="Q56" s="357" t="s">
        <v>86</v>
      </c>
      <c r="R56" s="136" t="s">
        <v>101</v>
      </c>
      <c r="S56" s="137"/>
      <c r="T56" s="137"/>
      <c r="U56" s="106"/>
      <c r="V56" s="106"/>
      <c r="W56" s="106"/>
      <c r="X56" s="106"/>
      <c r="Y56" s="106"/>
      <c r="Z56" s="106"/>
      <c r="AA56" s="106"/>
      <c r="AB56" s="106"/>
      <c r="AC56" s="106"/>
      <c r="AD56" s="110"/>
      <c r="AE56" s="110"/>
      <c r="AF56" s="110"/>
    </row>
    <row r="57">
      <c r="A57" s="106"/>
      <c r="B57" s="661">
        <f t="shared" si="1"/>
        <v>54</v>
      </c>
      <c r="C57" s="662" t="s">
        <v>1320</v>
      </c>
      <c r="D57" s="616"/>
      <c r="E57" s="582"/>
      <c r="F57" s="508" t="s">
        <v>1357</v>
      </c>
      <c r="G57" s="488"/>
      <c r="H57" s="488"/>
      <c r="I57" s="294"/>
      <c r="J57" s="285"/>
      <c r="K57" s="223" t="s">
        <v>766</v>
      </c>
      <c r="L57" s="223" t="s">
        <v>170</v>
      </c>
      <c r="M57" s="294"/>
      <c r="N57" s="357" t="s">
        <v>84</v>
      </c>
      <c r="O57" s="357" t="s">
        <v>86</v>
      </c>
      <c r="P57" s="357" t="s">
        <v>86</v>
      </c>
      <c r="Q57" s="357" t="s">
        <v>86</v>
      </c>
      <c r="R57" s="136" t="s">
        <v>101</v>
      </c>
      <c r="S57" s="137"/>
      <c r="T57" s="137"/>
      <c r="U57" s="106"/>
      <c r="V57" s="106"/>
      <c r="W57" s="106"/>
      <c r="X57" s="106"/>
      <c r="Y57" s="106"/>
      <c r="Z57" s="106"/>
      <c r="AA57" s="106"/>
      <c r="AB57" s="106"/>
      <c r="AC57" s="106"/>
      <c r="AD57" s="110"/>
      <c r="AE57" s="110"/>
      <c r="AF57" s="110"/>
    </row>
    <row r="58">
      <c r="A58" s="106"/>
      <c r="B58" s="661">
        <f t="shared" si="1"/>
        <v>55</v>
      </c>
      <c r="C58" s="662" t="s">
        <v>1320</v>
      </c>
      <c r="D58" s="616"/>
      <c r="E58" s="582"/>
      <c r="F58" s="508" t="s">
        <v>1358</v>
      </c>
      <c r="G58" s="488"/>
      <c r="H58" s="488"/>
      <c r="I58" s="294"/>
      <c r="J58" s="285"/>
      <c r="K58" s="132" t="s">
        <v>173</v>
      </c>
      <c r="L58" s="132" t="s">
        <v>173</v>
      </c>
      <c r="M58" s="294"/>
      <c r="N58" s="357" t="s">
        <v>84</v>
      </c>
      <c r="O58" s="357" t="s">
        <v>86</v>
      </c>
      <c r="P58" s="357" t="s">
        <v>86</v>
      </c>
      <c r="Q58" s="357" t="s">
        <v>86</v>
      </c>
      <c r="R58" s="136" t="s">
        <v>101</v>
      </c>
      <c r="S58" s="137"/>
      <c r="T58" s="137"/>
      <c r="U58" s="106"/>
      <c r="V58" s="106"/>
      <c r="W58" s="106"/>
      <c r="X58" s="106"/>
      <c r="Y58" s="106"/>
      <c r="Z58" s="106"/>
      <c r="AA58" s="106"/>
      <c r="AB58" s="106"/>
      <c r="AC58" s="106"/>
      <c r="AD58" s="110"/>
      <c r="AE58" s="110"/>
      <c r="AF58" s="110"/>
    </row>
    <row r="59">
      <c r="A59" s="106"/>
      <c r="B59" s="661">
        <f t="shared" si="1"/>
        <v>56</v>
      </c>
      <c r="C59" s="662" t="s">
        <v>1320</v>
      </c>
      <c r="D59" s="616"/>
      <c r="E59" s="582"/>
      <c r="F59" s="508" t="s">
        <v>1359</v>
      </c>
      <c r="G59" s="488"/>
      <c r="H59" s="488"/>
      <c r="I59" s="294"/>
      <c r="J59" s="285"/>
      <c r="K59" s="132" t="s">
        <v>173</v>
      </c>
      <c r="L59" s="132" t="s">
        <v>173</v>
      </c>
      <c r="M59" s="294"/>
      <c r="N59" s="357" t="s">
        <v>84</v>
      </c>
      <c r="O59" s="357" t="s">
        <v>86</v>
      </c>
      <c r="P59" s="357" t="s">
        <v>86</v>
      </c>
      <c r="Q59" s="357" t="s">
        <v>86</v>
      </c>
      <c r="R59" s="136" t="s">
        <v>101</v>
      </c>
      <c r="S59" s="137"/>
      <c r="T59" s="137"/>
      <c r="U59" s="106"/>
      <c r="V59" s="106"/>
      <c r="W59" s="106"/>
      <c r="X59" s="106"/>
      <c r="Y59" s="106"/>
      <c r="Z59" s="106"/>
      <c r="AA59" s="106"/>
      <c r="AB59" s="106"/>
      <c r="AC59" s="106"/>
      <c r="AD59" s="110"/>
      <c r="AE59" s="110"/>
      <c r="AF59" s="110"/>
    </row>
    <row r="60">
      <c r="A60" s="106"/>
      <c r="B60" s="661">
        <f t="shared" si="1"/>
        <v>57</v>
      </c>
      <c r="C60" s="662" t="s">
        <v>1320</v>
      </c>
      <c r="D60" s="616"/>
      <c r="E60" s="582"/>
      <c r="F60" s="508" t="s">
        <v>1360</v>
      </c>
      <c r="G60" s="488"/>
      <c r="H60" s="488"/>
      <c r="I60" s="294"/>
      <c r="J60" s="285"/>
      <c r="K60" s="132" t="s">
        <v>173</v>
      </c>
      <c r="L60" s="132" t="s">
        <v>173</v>
      </c>
      <c r="M60" s="294"/>
      <c r="N60" s="357" t="s">
        <v>84</v>
      </c>
      <c r="O60" s="357" t="s">
        <v>86</v>
      </c>
      <c r="P60" s="357" t="s">
        <v>86</v>
      </c>
      <c r="Q60" s="357" t="s">
        <v>86</v>
      </c>
      <c r="R60" s="136" t="s">
        <v>101</v>
      </c>
      <c r="S60" s="137"/>
      <c r="T60" s="137"/>
      <c r="U60" s="106"/>
      <c r="V60" s="106"/>
      <c r="W60" s="106"/>
      <c r="X60" s="106"/>
      <c r="Y60" s="106"/>
      <c r="Z60" s="106"/>
      <c r="AA60" s="106"/>
      <c r="AB60" s="106"/>
      <c r="AC60" s="106"/>
      <c r="AD60" s="110"/>
      <c r="AE60" s="110"/>
      <c r="AF60" s="110"/>
    </row>
    <row r="61">
      <c r="A61" s="106"/>
      <c r="B61" s="661">
        <f t="shared" si="1"/>
        <v>58</v>
      </c>
      <c r="C61" s="662" t="s">
        <v>1320</v>
      </c>
      <c r="D61" s="616"/>
      <c r="E61" s="582"/>
      <c r="F61" s="508" t="s">
        <v>1361</v>
      </c>
      <c r="G61" s="488"/>
      <c r="H61" s="488"/>
      <c r="I61" s="294"/>
      <c r="J61" s="285"/>
      <c r="K61" s="132" t="s">
        <v>173</v>
      </c>
      <c r="L61" s="132" t="s">
        <v>173</v>
      </c>
      <c r="M61" s="294"/>
      <c r="N61" s="357" t="s">
        <v>84</v>
      </c>
      <c r="O61" s="357" t="s">
        <v>86</v>
      </c>
      <c r="P61" s="357" t="s">
        <v>86</v>
      </c>
      <c r="Q61" s="357" t="s">
        <v>86</v>
      </c>
      <c r="R61" s="136" t="s">
        <v>101</v>
      </c>
      <c r="S61" s="137"/>
      <c r="T61" s="137"/>
      <c r="U61" s="106"/>
      <c r="V61" s="106"/>
      <c r="W61" s="106"/>
      <c r="X61" s="106"/>
      <c r="Y61" s="106"/>
      <c r="Z61" s="106"/>
      <c r="AA61" s="106"/>
      <c r="AB61" s="106"/>
      <c r="AC61" s="106"/>
      <c r="AD61" s="110"/>
      <c r="AE61" s="110"/>
      <c r="AF61" s="110"/>
    </row>
    <row r="62">
      <c r="A62" s="106"/>
      <c r="B62" s="661">
        <f t="shared" si="1"/>
        <v>59</v>
      </c>
      <c r="C62" s="662" t="s">
        <v>1320</v>
      </c>
      <c r="D62" s="616"/>
      <c r="E62" s="582"/>
      <c r="F62" s="508" t="s">
        <v>1362</v>
      </c>
      <c r="G62" s="488"/>
      <c r="H62" s="488"/>
      <c r="I62" s="294"/>
      <c r="J62" s="285"/>
      <c r="K62" s="132" t="s">
        <v>173</v>
      </c>
      <c r="L62" s="132" t="s">
        <v>173</v>
      </c>
      <c r="M62" s="294"/>
      <c r="N62" s="357" t="s">
        <v>84</v>
      </c>
      <c r="O62" s="357" t="s">
        <v>86</v>
      </c>
      <c r="P62" s="357" t="s">
        <v>86</v>
      </c>
      <c r="Q62" s="357" t="s">
        <v>86</v>
      </c>
      <c r="R62" s="136" t="s">
        <v>101</v>
      </c>
      <c r="S62" s="137"/>
      <c r="T62" s="137"/>
      <c r="U62" s="106"/>
      <c r="V62" s="106"/>
      <c r="W62" s="106"/>
      <c r="X62" s="106"/>
      <c r="Y62" s="106"/>
      <c r="Z62" s="106"/>
      <c r="AA62" s="106"/>
      <c r="AB62" s="106"/>
      <c r="AC62" s="106"/>
      <c r="AD62" s="110"/>
      <c r="AE62" s="110"/>
      <c r="AF62" s="110"/>
    </row>
    <row r="63">
      <c r="A63" s="106"/>
      <c r="B63" s="661">
        <f t="shared" si="1"/>
        <v>60</v>
      </c>
      <c r="C63" s="662" t="s">
        <v>1320</v>
      </c>
      <c r="D63" s="616"/>
      <c r="E63" s="582"/>
      <c r="F63" s="508" t="s">
        <v>1363</v>
      </c>
      <c r="G63" s="488"/>
      <c r="H63" s="488"/>
      <c r="I63" s="294"/>
      <c r="J63" s="285"/>
      <c r="K63" s="132" t="s">
        <v>173</v>
      </c>
      <c r="L63" s="132" t="s">
        <v>173</v>
      </c>
      <c r="M63" s="294"/>
      <c r="N63" s="357" t="s">
        <v>84</v>
      </c>
      <c r="O63" s="357" t="s">
        <v>86</v>
      </c>
      <c r="P63" s="357" t="s">
        <v>86</v>
      </c>
      <c r="Q63" s="357" t="s">
        <v>86</v>
      </c>
      <c r="R63" s="136" t="s">
        <v>101</v>
      </c>
      <c r="S63" s="137"/>
      <c r="T63" s="137"/>
      <c r="U63" s="106"/>
      <c r="V63" s="106"/>
      <c r="W63" s="106"/>
      <c r="X63" s="106"/>
      <c r="Y63" s="106"/>
      <c r="Z63" s="106"/>
      <c r="AA63" s="106"/>
      <c r="AB63" s="106"/>
      <c r="AC63" s="106"/>
      <c r="AD63" s="110"/>
      <c r="AE63" s="110"/>
      <c r="AF63" s="110"/>
    </row>
    <row r="64">
      <c r="A64" s="106"/>
      <c r="B64" s="661">
        <f t="shared" si="1"/>
        <v>61</v>
      </c>
      <c r="C64" s="662" t="s">
        <v>1320</v>
      </c>
      <c r="D64" s="616"/>
      <c r="E64" s="582"/>
      <c r="F64" s="508" t="s">
        <v>1364</v>
      </c>
      <c r="G64" s="488"/>
      <c r="H64" s="488"/>
      <c r="I64" s="294"/>
      <c r="J64" s="285"/>
      <c r="K64" s="132" t="s">
        <v>173</v>
      </c>
      <c r="L64" s="132" t="s">
        <v>173</v>
      </c>
      <c r="M64" s="294"/>
      <c r="N64" s="357" t="s">
        <v>84</v>
      </c>
      <c r="O64" s="357" t="s">
        <v>86</v>
      </c>
      <c r="P64" s="357" t="s">
        <v>86</v>
      </c>
      <c r="Q64" s="357" t="s">
        <v>86</v>
      </c>
      <c r="R64" s="136" t="s">
        <v>101</v>
      </c>
      <c r="S64" s="137"/>
      <c r="T64" s="137"/>
      <c r="U64" s="106"/>
      <c r="V64" s="106"/>
      <c r="W64" s="106"/>
      <c r="X64" s="106"/>
      <c r="Y64" s="106"/>
      <c r="Z64" s="106"/>
      <c r="AA64" s="106"/>
      <c r="AB64" s="106"/>
      <c r="AC64" s="106"/>
      <c r="AD64" s="110"/>
      <c r="AE64" s="110"/>
      <c r="AF64" s="110"/>
    </row>
    <row r="65">
      <c r="A65" s="106"/>
      <c r="B65" s="661">
        <f t="shared" si="1"/>
        <v>62</v>
      </c>
      <c r="C65" s="662" t="s">
        <v>1320</v>
      </c>
      <c r="D65" s="616"/>
      <c r="E65" s="582"/>
      <c r="F65" s="508" t="s">
        <v>1365</v>
      </c>
      <c r="G65" s="488"/>
      <c r="H65" s="488"/>
      <c r="I65" s="294"/>
      <c r="J65" s="285"/>
      <c r="K65" s="132" t="s">
        <v>173</v>
      </c>
      <c r="L65" s="132" t="s">
        <v>173</v>
      </c>
      <c r="M65" s="294"/>
      <c r="N65" s="357" t="s">
        <v>84</v>
      </c>
      <c r="O65" s="357" t="s">
        <v>86</v>
      </c>
      <c r="P65" s="357" t="s">
        <v>86</v>
      </c>
      <c r="Q65" s="357" t="s">
        <v>86</v>
      </c>
      <c r="R65" s="136" t="s">
        <v>101</v>
      </c>
      <c r="S65" s="137"/>
      <c r="T65" s="137"/>
      <c r="U65" s="106"/>
      <c r="V65" s="106"/>
      <c r="W65" s="106"/>
      <c r="X65" s="106"/>
      <c r="Y65" s="106"/>
      <c r="Z65" s="106"/>
      <c r="AA65" s="106"/>
      <c r="AB65" s="106"/>
      <c r="AC65" s="106"/>
      <c r="AD65" s="110"/>
      <c r="AE65" s="110"/>
      <c r="AF65" s="110"/>
    </row>
    <row r="66">
      <c r="A66" s="106"/>
      <c r="B66" s="661">
        <f t="shared" si="1"/>
        <v>63</v>
      </c>
      <c r="C66" s="662" t="s">
        <v>1320</v>
      </c>
      <c r="D66" s="616"/>
      <c r="E66" s="582"/>
      <c r="F66" s="508" t="s">
        <v>405</v>
      </c>
      <c r="G66" s="488"/>
      <c r="H66" s="488"/>
      <c r="I66" s="294"/>
      <c r="J66" s="285"/>
      <c r="K66" s="132" t="s">
        <v>173</v>
      </c>
      <c r="L66" s="132" t="s">
        <v>173</v>
      </c>
      <c r="M66" s="294"/>
      <c r="N66" s="357" t="s">
        <v>84</v>
      </c>
      <c r="O66" s="357" t="s">
        <v>86</v>
      </c>
      <c r="P66" s="357" t="s">
        <v>86</v>
      </c>
      <c r="Q66" s="357" t="s">
        <v>86</v>
      </c>
      <c r="R66" s="136" t="s">
        <v>101</v>
      </c>
      <c r="S66" s="137"/>
      <c r="T66" s="137"/>
      <c r="U66" s="106"/>
      <c r="V66" s="106"/>
      <c r="W66" s="106"/>
      <c r="X66" s="106"/>
      <c r="Y66" s="106"/>
      <c r="Z66" s="106"/>
      <c r="AA66" s="106"/>
      <c r="AB66" s="106"/>
      <c r="AC66" s="106"/>
      <c r="AD66" s="110"/>
      <c r="AE66" s="110"/>
      <c r="AF66" s="110"/>
    </row>
    <row r="67">
      <c r="A67" s="106"/>
      <c r="B67" s="661">
        <f t="shared" si="1"/>
        <v>64</v>
      </c>
      <c r="C67" s="662" t="s">
        <v>1320</v>
      </c>
      <c r="D67" s="616"/>
      <c r="E67" s="582"/>
      <c r="F67" s="508" t="s">
        <v>154</v>
      </c>
      <c r="G67" s="488"/>
      <c r="H67" s="488"/>
      <c r="I67" s="294"/>
      <c r="J67" s="285"/>
      <c r="K67" s="132" t="s">
        <v>173</v>
      </c>
      <c r="L67" s="132" t="s">
        <v>173</v>
      </c>
      <c r="M67" s="294"/>
      <c r="N67" s="357" t="s">
        <v>84</v>
      </c>
      <c r="O67" s="357" t="s">
        <v>86</v>
      </c>
      <c r="P67" s="357" t="s">
        <v>86</v>
      </c>
      <c r="Q67" s="357" t="s">
        <v>86</v>
      </c>
      <c r="R67" s="136" t="s">
        <v>101</v>
      </c>
      <c r="S67" s="137"/>
      <c r="T67" s="137"/>
      <c r="U67" s="106"/>
      <c r="V67" s="106"/>
      <c r="W67" s="106"/>
      <c r="X67" s="106"/>
      <c r="Y67" s="106"/>
      <c r="Z67" s="106"/>
      <c r="AA67" s="106"/>
      <c r="AB67" s="106"/>
      <c r="AC67" s="106"/>
      <c r="AD67" s="110"/>
      <c r="AE67" s="110"/>
      <c r="AF67" s="110"/>
    </row>
    <row r="68">
      <c r="A68" s="106"/>
      <c r="B68" s="661">
        <f t="shared" si="1"/>
        <v>65</v>
      </c>
      <c r="C68" s="662" t="s">
        <v>1320</v>
      </c>
      <c r="D68" s="616"/>
      <c r="E68" s="582"/>
      <c r="F68" s="508" t="s">
        <v>158</v>
      </c>
      <c r="G68" s="488"/>
      <c r="H68" s="488"/>
      <c r="I68" s="294"/>
      <c r="J68" s="285"/>
      <c r="K68" s="132" t="s">
        <v>173</v>
      </c>
      <c r="L68" s="132" t="s">
        <v>173</v>
      </c>
      <c r="M68" s="294"/>
      <c r="N68" s="357" t="s">
        <v>84</v>
      </c>
      <c r="O68" s="357" t="s">
        <v>86</v>
      </c>
      <c r="P68" s="357" t="s">
        <v>86</v>
      </c>
      <c r="Q68" s="357" t="s">
        <v>86</v>
      </c>
      <c r="R68" s="136" t="s">
        <v>101</v>
      </c>
      <c r="S68" s="137"/>
      <c r="T68" s="137"/>
      <c r="U68" s="106"/>
      <c r="V68" s="106"/>
      <c r="W68" s="106"/>
      <c r="X68" s="106"/>
      <c r="Y68" s="106"/>
      <c r="Z68" s="106"/>
      <c r="AA68" s="106"/>
      <c r="AB68" s="106"/>
      <c r="AC68" s="106"/>
      <c r="AD68" s="110"/>
      <c r="AE68" s="110"/>
      <c r="AF68" s="110"/>
    </row>
    <row r="69">
      <c r="A69" s="106"/>
      <c r="B69" s="661">
        <f t="shared" si="1"/>
        <v>66</v>
      </c>
      <c r="C69" s="662" t="s">
        <v>1320</v>
      </c>
      <c r="D69" s="616"/>
      <c r="E69" s="582"/>
      <c r="F69" s="508" t="s">
        <v>410</v>
      </c>
      <c r="G69" s="488"/>
      <c r="H69" s="488"/>
      <c r="I69" s="294"/>
      <c r="J69" s="285"/>
      <c r="K69" s="132" t="s">
        <v>173</v>
      </c>
      <c r="L69" s="132" t="s">
        <v>173</v>
      </c>
      <c r="M69" s="294"/>
      <c r="N69" s="357" t="s">
        <v>84</v>
      </c>
      <c r="O69" s="357" t="s">
        <v>86</v>
      </c>
      <c r="P69" s="357" t="s">
        <v>86</v>
      </c>
      <c r="Q69" s="357" t="s">
        <v>86</v>
      </c>
      <c r="R69" s="136" t="s">
        <v>101</v>
      </c>
      <c r="S69" s="137"/>
      <c r="T69" s="137"/>
      <c r="U69" s="106"/>
      <c r="V69" s="106"/>
      <c r="W69" s="106"/>
      <c r="X69" s="106"/>
      <c r="Y69" s="106"/>
      <c r="Z69" s="106"/>
      <c r="AA69" s="106"/>
      <c r="AB69" s="106"/>
      <c r="AC69" s="106"/>
      <c r="AD69" s="110"/>
      <c r="AE69" s="110"/>
      <c r="AF69" s="110"/>
    </row>
    <row r="70">
      <c r="A70" s="106"/>
      <c r="B70" s="661">
        <f t="shared" si="1"/>
        <v>67</v>
      </c>
      <c r="C70" s="662" t="s">
        <v>1320</v>
      </c>
      <c r="D70" s="616"/>
      <c r="E70" s="582"/>
      <c r="F70" s="508" t="s">
        <v>1366</v>
      </c>
      <c r="G70" s="488"/>
      <c r="H70" s="488"/>
      <c r="I70" s="294"/>
      <c r="J70" s="285"/>
      <c r="K70" s="132" t="s">
        <v>173</v>
      </c>
      <c r="L70" s="132" t="s">
        <v>173</v>
      </c>
      <c r="M70" s="294"/>
      <c r="N70" s="357" t="s">
        <v>84</v>
      </c>
      <c r="O70" s="357" t="s">
        <v>86</v>
      </c>
      <c r="P70" s="357" t="s">
        <v>86</v>
      </c>
      <c r="Q70" s="357" t="s">
        <v>86</v>
      </c>
      <c r="R70" s="136" t="s">
        <v>101</v>
      </c>
      <c r="S70" s="137"/>
      <c r="T70" s="137"/>
      <c r="U70" s="106"/>
      <c r="V70" s="106"/>
      <c r="W70" s="106"/>
      <c r="X70" s="106"/>
      <c r="Y70" s="106"/>
      <c r="Z70" s="106"/>
      <c r="AA70" s="106"/>
      <c r="AB70" s="106"/>
      <c r="AC70" s="106"/>
      <c r="AD70" s="110"/>
      <c r="AE70" s="110"/>
      <c r="AF70" s="110"/>
    </row>
    <row r="71">
      <c r="A71" s="106"/>
      <c r="B71" s="661">
        <f t="shared" si="1"/>
        <v>68</v>
      </c>
      <c r="C71" s="662" t="s">
        <v>1320</v>
      </c>
      <c r="D71" s="616"/>
      <c r="E71" s="582"/>
      <c r="F71" s="508" t="s">
        <v>408</v>
      </c>
      <c r="G71" s="488"/>
      <c r="H71" s="488"/>
      <c r="I71" s="294"/>
      <c r="J71" s="285"/>
      <c r="K71" s="132" t="s">
        <v>173</v>
      </c>
      <c r="L71" s="132" t="s">
        <v>173</v>
      </c>
      <c r="M71" s="294"/>
      <c r="N71" s="357" t="s">
        <v>84</v>
      </c>
      <c r="O71" s="357" t="s">
        <v>86</v>
      </c>
      <c r="P71" s="357" t="s">
        <v>86</v>
      </c>
      <c r="Q71" s="357" t="s">
        <v>86</v>
      </c>
      <c r="R71" s="136" t="s">
        <v>101</v>
      </c>
      <c r="S71" s="137"/>
      <c r="T71" s="137"/>
      <c r="U71" s="106"/>
      <c r="V71" s="106"/>
      <c r="W71" s="106"/>
      <c r="X71" s="106"/>
      <c r="Y71" s="106"/>
      <c r="Z71" s="106"/>
      <c r="AA71" s="106"/>
      <c r="AB71" s="106"/>
      <c r="AC71" s="106"/>
      <c r="AD71" s="110"/>
      <c r="AE71" s="110"/>
      <c r="AF71" s="110"/>
    </row>
    <row r="72">
      <c r="A72" s="106"/>
      <c r="B72" s="661">
        <f t="shared" si="1"/>
        <v>69</v>
      </c>
      <c r="C72" s="662" t="s">
        <v>1320</v>
      </c>
      <c r="D72" s="616"/>
      <c r="E72" s="582"/>
      <c r="F72" s="508" t="s">
        <v>1367</v>
      </c>
      <c r="G72" s="488"/>
      <c r="H72" s="488"/>
      <c r="I72" s="294"/>
      <c r="J72" s="285"/>
      <c r="K72" s="132" t="s">
        <v>173</v>
      </c>
      <c r="L72" s="132" t="s">
        <v>173</v>
      </c>
      <c r="M72" s="294"/>
      <c r="N72" s="357" t="s">
        <v>84</v>
      </c>
      <c r="O72" s="357" t="s">
        <v>86</v>
      </c>
      <c r="P72" s="357" t="s">
        <v>86</v>
      </c>
      <c r="Q72" s="357" t="s">
        <v>86</v>
      </c>
      <c r="R72" s="136" t="s">
        <v>101</v>
      </c>
      <c r="S72" s="137"/>
      <c r="T72" s="137"/>
      <c r="U72" s="106"/>
      <c r="V72" s="106"/>
      <c r="W72" s="106"/>
      <c r="X72" s="106"/>
      <c r="Y72" s="106"/>
      <c r="Z72" s="106"/>
      <c r="AA72" s="106"/>
      <c r="AB72" s="106"/>
      <c r="AC72" s="106"/>
      <c r="AD72" s="110"/>
      <c r="AE72" s="110"/>
      <c r="AF72" s="110"/>
    </row>
    <row r="73">
      <c r="A73" s="106"/>
      <c r="B73" s="661">
        <f t="shared" si="1"/>
        <v>70</v>
      </c>
      <c r="C73" s="662" t="s">
        <v>1320</v>
      </c>
      <c r="D73" s="616"/>
      <c r="E73" s="582"/>
      <c r="F73" s="564" t="s">
        <v>1887</v>
      </c>
      <c r="G73" s="488"/>
      <c r="H73" s="488"/>
      <c r="I73" s="294"/>
      <c r="J73" s="285"/>
      <c r="K73" s="132" t="s">
        <v>173</v>
      </c>
      <c r="L73" s="132" t="s">
        <v>173</v>
      </c>
      <c r="M73" s="294"/>
      <c r="N73" s="357" t="s">
        <v>84</v>
      </c>
      <c r="O73" s="357" t="s">
        <v>86</v>
      </c>
      <c r="P73" s="357" t="s">
        <v>86</v>
      </c>
      <c r="Q73" s="357" t="s">
        <v>86</v>
      </c>
      <c r="R73" s="136" t="s">
        <v>101</v>
      </c>
      <c r="S73" s="137"/>
      <c r="T73" s="137"/>
      <c r="U73" s="106"/>
      <c r="V73" s="106"/>
      <c r="W73" s="106"/>
      <c r="X73" s="106"/>
      <c r="Y73" s="106"/>
      <c r="Z73" s="106"/>
      <c r="AA73" s="106"/>
      <c r="AB73" s="106"/>
      <c r="AC73" s="106"/>
      <c r="AD73" s="110"/>
      <c r="AE73" s="110"/>
      <c r="AF73" s="110"/>
    </row>
    <row r="74">
      <c r="A74" s="106"/>
      <c r="B74" s="661">
        <f t="shared" si="1"/>
        <v>71</v>
      </c>
      <c r="C74" s="662" t="s">
        <v>1320</v>
      </c>
      <c r="D74" s="616"/>
      <c r="E74" s="582"/>
      <c r="F74" s="564" t="s">
        <v>1888</v>
      </c>
      <c r="G74" s="488"/>
      <c r="H74" s="488"/>
      <c r="I74" s="294"/>
      <c r="J74" s="285"/>
      <c r="K74" s="132" t="s">
        <v>173</v>
      </c>
      <c r="L74" s="132" t="s">
        <v>173</v>
      </c>
      <c r="M74" s="294"/>
      <c r="N74" s="357" t="s">
        <v>84</v>
      </c>
      <c r="O74" s="357" t="s">
        <v>86</v>
      </c>
      <c r="P74" s="357" t="s">
        <v>86</v>
      </c>
      <c r="Q74" s="357" t="s">
        <v>86</v>
      </c>
      <c r="R74" s="136" t="s">
        <v>101</v>
      </c>
      <c r="S74" s="137"/>
      <c r="T74" s="137"/>
      <c r="U74" s="106"/>
      <c r="V74" s="106"/>
      <c r="W74" s="106"/>
      <c r="X74" s="106"/>
      <c r="Y74" s="106"/>
      <c r="Z74" s="106"/>
      <c r="AA74" s="106"/>
      <c r="AB74" s="106"/>
      <c r="AC74" s="106"/>
      <c r="AD74" s="110"/>
      <c r="AE74" s="110"/>
      <c r="AF74" s="110"/>
    </row>
    <row r="75">
      <c r="A75" s="106"/>
      <c r="B75" s="661">
        <f t="shared" si="1"/>
        <v>72</v>
      </c>
      <c r="C75" s="662" t="s">
        <v>1320</v>
      </c>
      <c r="D75" s="616"/>
      <c r="E75" s="582"/>
      <c r="F75" s="508" t="s">
        <v>1370</v>
      </c>
      <c r="G75" s="488"/>
      <c r="H75" s="488"/>
      <c r="I75" s="294"/>
      <c r="J75" s="285"/>
      <c r="K75" s="132" t="s">
        <v>173</v>
      </c>
      <c r="L75" s="132" t="s">
        <v>173</v>
      </c>
      <c r="M75" s="402" t="s">
        <v>1889</v>
      </c>
      <c r="N75" s="357" t="s">
        <v>84</v>
      </c>
      <c r="O75" s="357" t="s">
        <v>86</v>
      </c>
      <c r="P75" s="357" t="s">
        <v>86</v>
      </c>
      <c r="Q75" s="357" t="s">
        <v>86</v>
      </c>
      <c r="R75" s="136" t="s">
        <v>101</v>
      </c>
      <c r="S75" s="137"/>
      <c r="T75" s="137"/>
      <c r="U75" s="106"/>
      <c r="V75" s="106"/>
      <c r="W75" s="106"/>
      <c r="X75" s="106"/>
      <c r="Y75" s="106"/>
      <c r="Z75" s="106"/>
      <c r="AA75" s="106"/>
      <c r="AB75" s="106"/>
      <c r="AC75" s="106"/>
      <c r="AD75" s="110"/>
      <c r="AE75" s="110"/>
      <c r="AF75" s="110"/>
    </row>
    <row r="76">
      <c r="A76" s="106"/>
      <c r="B76" s="661">
        <f t="shared" si="1"/>
        <v>73</v>
      </c>
      <c r="C76" s="662" t="s">
        <v>1320</v>
      </c>
      <c r="D76" s="616"/>
      <c r="E76" s="582"/>
      <c r="F76" s="508" t="s">
        <v>1371</v>
      </c>
      <c r="G76" s="488"/>
      <c r="H76" s="488"/>
      <c r="I76" s="294"/>
      <c r="J76" s="285"/>
      <c r="K76" s="132" t="s">
        <v>173</v>
      </c>
      <c r="L76" s="132" t="s">
        <v>173</v>
      </c>
      <c r="M76" s="294"/>
      <c r="N76" s="357" t="s">
        <v>84</v>
      </c>
      <c r="O76" s="357" t="s">
        <v>86</v>
      </c>
      <c r="P76" s="357" t="s">
        <v>86</v>
      </c>
      <c r="Q76" s="357" t="s">
        <v>86</v>
      </c>
      <c r="R76" s="136" t="s">
        <v>101</v>
      </c>
      <c r="S76" s="137"/>
      <c r="T76" s="137"/>
      <c r="U76" s="106"/>
      <c r="V76" s="106"/>
      <c r="W76" s="106"/>
      <c r="X76" s="106"/>
      <c r="Y76" s="106"/>
      <c r="Z76" s="106"/>
      <c r="AA76" s="106"/>
      <c r="AB76" s="106"/>
      <c r="AC76" s="106"/>
      <c r="AD76" s="110"/>
      <c r="AE76" s="110"/>
      <c r="AF76" s="110"/>
    </row>
    <row r="77">
      <c r="A77" s="106"/>
      <c r="B77" s="661">
        <f t="shared" si="1"/>
        <v>74</v>
      </c>
      <c r="C77" s="662" t="s">
        <v>1320</v>
      </c>
      <c r="D77" s="616"/>
      <c r="E77" s="582"/>
      <c r="F77" s="508" t="s">
        <v>1372</v>
      </c>
      <c r="G77" s="488"/>
      <c r="H77" s="488"/>
      <c r="I77" s="294"/>
      <c r="J77" s="285"/>
      <c r="K77" s="132" t="s">
        <v>173</v>
      </c>
      <c r="L77" s="132" t="s">
        <v>173</v>
      </c>
      <c r="M77" s="294"/>
      <c r="N77" s="357" t="s">
        <v>84</v>
      </c>
      <c r="O77" s="357" t="s">
        <v>86</v>
      </c>
      <c r="P77" s="357" t="s">
        <v>86</v>
      </c>
      <c r="Q77" s="357" t="s">
        <v>86</v>
      </c>
      <c r="R77" s="136" t="s">
        <v>101</v>
      </c>
      <c r="S77" s="137"/>
      <c r="T77" s="137"/>
      <c r="U77" s="106"/>
      <c r="V77" s="106"/>
      <c r="W77" s="106"/>
      <c r="X77" s="106"/>
      <c r="Y77" s="106"/>
      <c r="Z77" s="106"/>
      <c r="AA77" s="106"/>
      <c r="AB77" s="106"/>
      <c r="AC77" s="106"/>
      <c r="AD77" s="110"/>
      <c r="AE77" s="110"/>
      <c r="AF77" s="110"/>
    </row>
    <row r="78">
      <c r="A78" s="106"/>
      <c r="B78" s="661">
        <f t="shared" si="1"/>
        <v>75</v>
      </c>
      <c r="C78" s="662" t="s">
        <v>1320</v>
      </c>
      <c r="D78" s="616"/>
      <c r="E78" s="582"/>
      <c r="F78" s="508" t="s">
        <v>1373</v>
      </c>
      <c r="G78" s="488"/>
      <c r="H78" s="488"/>
      <c r="I78" s="294"/>
      <c r="J78" s="285"/>
      <c r="K78" s="132" t="s">
        <v>173</v>
      </c>
      <c r="L78" s="132" t="s">
        <v>173</v>
      </c>
      <c r="M78" s="294"/>
      <c r="N78" s="357" t="s">
        <v>84</v>
      </c>
      <c r="O78" s="357" t="s">
        <v>86</v>
      </c>
      <c r="P78" s="357" t="s">
        <v>86</v>
      </c>
      <c r="Q78" s="357" t="s">
        <v>86</v>
      </c>
      <c r="R78" s="136" t="s">
        <v>101</v>
      </c>
      <c r="S78" s="137"/>
      <c r="T78" s="137"/>
      <c r="U78" s="106"/>
      <c r="V78" s="106"/>
      <c r="W78" s="106"/>
      <c r="X78" s="106"/>
      <c r="Y78" s="106"/>
      <c r="Z78" s="106"/>
      <c r="AA78" s="106"/>
      <c r="AB78" s="106"/>
      <c r="AC78" s="106"/>
      <c r="AD78" s="110"/>
      <c r="AE78" s="110"/>
      <c r="AF78" s="110"/>
    </row>
    <row r="79">
      <c r="A79" s="106"/>
      <c r="B79" s="661">
        <f t="shared" si="1"/>
        <v>76</v>
      </c>
      <c r="C79" s="662" t="s">
        <v>1320</v>
      </c>
      <c r="D79" s="616"/>
      <c r="E79" s="582"/>
      <c r="F79" s="508" t="s">
        <v>1374</v>
      </c>
      <c r="G79" s="488"/>
      <c r="H79" s="488"/>
      <c r="I79" s="294"/>
      <c r="J79" s="285"/>
      <c r="K79" s="132" t="s">
        <v>173</v>
      </c>
      <c r="L79" s="132" t="s">
        <v>173</v>
      </c>
      <c r="M79" s="294"/>
      <c r="N79" s="357" t="s">
        <v>84</v>
      </c>
      <c r="O79" s="357" t="s">
        <v>86</v>
      </c>
      <c r="P79" s="357" t="s">
        <v>86</v>
      </c>
      <c r="Q79" s="357" t="s">
        <v>86</v>
      </c>
      <c r="R79" s="136" t="s">
        <v>101</v>
      </c>
      <c r="S79" s="137"/>
      <c r="T79" s="137"/>
      <c r="U79" s="106"/>
      <c r="V79" s="106"/>
      <c r="W79" s="106"/>
      <c r="X79" s="106"/>
      <c r="Y79" s="106"/>
      <c r="Z79" s="106"/>
      <c r="AA79" s="106"/>
      <c r="AB79" s="106"/>
      <c r="AC79" s="106"/>
      <c r="AD79" s="110"/>
      <c r="AE79" s="110"/>
      <c r="AF79" s="110"/>
    </row>
    <row r="80">
      <c r="A80" s="106"/>
      <c r="B80" s="661">
        <f t="shared" si="1"/>
        <v>77</v>
      </c>
      <c r="C80" s="662" t="s">
        <v>1320</v>
      </c>
      <c r="D80" s="616"/>
      <c r="E80" s="583"/>
      <c r="F80" s="508" t="s">
        <v>1375</v>
      </c>
      <c r="G80" s="488"/>
      <c r="H80" s="488"/>
      <c r="I80" s="294"/>
      <c r="J80" s="285"/>
      <c r="K80" s="132" t="s">
        <v>173</v>
      </c>
      <c r="L80" s="132" t="s">
        <v>173</v>
      </c>
      <c r="M80" s="294"/>
      <c r="N80" s="357" t="s">
        <v>84</v>
      </c>
      <c r="O80" s="357" t="s">
        <v>86</v>
      </c>
      <c r="P80" s="357" t="s">
        <v>86</v>
      </c>
      <c r="Q80" s="357" t="s">
        <v>86</v>
      </c>
      <c r="R80" s="136" t="s">
        <v>101</v>
      </c>
      <c r="S80" s="137"/>
      <c r="T80" s="137"/>
      <c r="U80" s="106"/>
      <c r="V80" s="106"/>
      <c r="W80" s="106"/>
      <c r="X80" s="106"/>
      <c r="Y80" s="106"/>
      <c r="Z80" s="106"/>
      <c r="AA80" s="106"/>
      <c r="AB80" s="106"/>
      <c r="AC80" s="106"/>
      <c r="AD80" s="110"/>
      <c r="AE80" s="110"/>
      <c r="AF80" s="110"/>
    </row>
    <row r="81">
      <c r="A81" s="106"/>
      <c r="B81" s="661">
        <f t="shared" si="1"/>
        <v>78</v>
      </c>
      <c r="C81" s="662" t="s">
        <v>1320</v>
      </c>
      <c r="D81" s="616"/>
      <c r="E81" s="583" t="s">
        <v>249</v>
      </c>
      <c r="F81" s="488"/>
      <c r="G81" s="488"/>
      <c r="H81" s="488"/>
      <c r="I81" s="294"/>
      <c r="J81" s="285"/>
      <c r="K81" s="223" t="s">
        <v>795</v>
      </c>
      <c r="L81" s="223" t="s">
        <v>1328</v>
      </c>
      <c r="M81" s="294"/>
      <c r="N81" s="357" t="s">
        <v>84</v>
      </c>
      <c r="O81" s="357" t="s">
        <v>86</v>
      </c>
      <c r="P81" s="357" t="s">
        <v>86</v>
      </c>
      <c r="Q81" s="357" t="s">
        <v>86</v>
      </c>
      <c r="R81" s="136" t="s">
        <v>101</v>
      </c>
      <c r="S81" s="137"/>
      <c r="T81" s="137"/>
      <c r="U81" s="106"/>
      <c r="V81" s="106"/>
      <c r="W81" s="106"/>
      <c r="X81" s="106"/>
      <c r="Y81" s="106"/>
      <c r="Z81" s="106"/>
      <c r="AA81" s="106"/>
      <c r="AB81" s="106"/>
      <c r="AC81" s="106"/>
      <c r="AD81" s="110"/>
      <c r="AE81" s="110"/>
      <c r="AF81" s="110"/>
    </row>
    <row r="82">
      <c r="A82" s="106"/>
      <c r="B82" s="661">
        <f t="shared" si="1"/>
        <v>79</v>
      </c>
      <c r="C82" s="662" t="s">
        <v>1320</v>
      </c>
      <c r="D82" s="616"/>
      <c r="E82" s="508" t="s">
        <v>373</v>
      </c>
      <c r="F82" s="488"/>
      <c r="G82" s="488"/>
      <c r="H82" s="488"/>
      <c r="I82" s="294"/>
      <c r="J82" s="285"/>
      <c r="K82" s="223" t="s">
        <v>1329</v>
      </c>
      <c r="L82" s="223" t="s">
        <v>1330</v>
      </c>
      <c r="M82" s="294"/>
      <c r="N82" s="357" t="s">
        <v>84</v>
      </c>
      <c r="O82" s="357" t="s">
        <v>84</v>
      </c>
      <c r="P82" s="357" t="s">
        <v>84</v>
      </c>
      <c r="Q82" s="357" t="s">
        <v>84</v>
      </c>
      <c r="R82" s="136" t="s">
        <v>101</v>
      </c>
      <c r="S82" s="137"/>
      <c r="T82" s="137"/>
      <c r="U82" s="106"/>
      <c r="V82" s="106"/>
      <c r="W82" s="106"/>
      <c r="X82" s="106"/>
      <c r="Y82" s="106"/>
      <c r="Z82" s="106"/>
      <c r="AA82" s="106"/>
      <c r="AB82" s="106"/>
      <c r="AC82" s="106"/>
      <c r="AD82" s="110"/>
      <c r="AE82" s="110"/>
      <c r="AF82" s="110"/>
    </row>
    <row r="83">
      <c r="A83" s="106"/>
      <c r="B83" s="661">
        <f t="shared" si="1"/>
        <v>80</v>
      </c>
      <c r="C83" s="662" t="s">
        <v>1320</v>
      </c>
      <c r="D83" s="616"/>
      <c r="E83" s="507" t="s">
        <v>1376</v>
      </c>
      <c r="F83" s="488"/>
      <c r="G83" s="488"/>
      <c r="H83" s="488"/>
      <c r="I83" s="294"/>
      <c r="J83" s="285"/>
      <c r="K83" s="223" t="s">
        <v>1377</v>
      </c>
      <c r="L83" s="223" t="s">
        <v>1378</v>
      </c>
      <c r="M83" s="402" t="s">
        <v>1890</v>
      </c>
      <c r="N83" s="357" t="s">
        <v>84</v>
      </c>
      <c r="O83" s="357" t="s">
        <v>84</v>
      </c>
      <c r="P83" s="357" t="s">
        <v>84</v>
      </c>
      <c r="Q83" s="357" t="s">
        <v>84</v>
      </c>
      <c r="R83" s="136" t="s">
        <v>101</v>
      </c>
      <c r="S83" s="137"/>
      <c r="T83" s="137"/>
      <c r="U83" s="106"/>
      <c r="V83" s="106"/>
      <c r="W83" s="106"/>
      <c r="X83" s="106"/>
      <c r="Y83" s="106"/>
      <c r="Z83" s="106"/>
      <c r="AA83" s="106"/>
      <c r="AB83" s="106"/>
      <c r="AC83" s="106"/>
      <c r="AD83" s="110"/>
      <c r="AE83" s="110"/>
      <c r="AF83" s="110"/>
    </row>
    <row r="84">
      <c r="A84" s="106"/>
      <c r="B84" s="661">
        <f t="shared" si="1"/>
        <v>81</v>
      </c>
      <c r="C84" s="662" t="s">
        <v>1320</v>
      </c>
      <c r="D84" s="616"/>
      <c r="E84" s="507" t="s">
        <v>824</v>
      </c>
      <c r="F84" s="508" t="s">
        <v>825</v>
      </c>
      <c r="G84" s="488"/>
      <c r="H84" s="488"/>
      <c r="I84" s="294"/>
      <c r="J84" s="285"/>
      <c r="K84" s="223" t="s">
        <v>1379</v>
      </c>
      <c r="L84" s="223" t="s">
        <v>827</v>
      </c>
      <c r="M84" s="402"/>
      <c r="N84" s="357" t="s">
        <v>84</v>
      </c>
      <c r="O84" s="357" t="s">
        <v>84</v>
      </c>
      <c r="P84" s="357" t="s">
        <v>84</v>
      </c>
      <c r="Q84" s="357" t="s">
        <v>84</v>
      </c>
      <c r="R84" s="136" t="s">
        <v>101</v>
      </c>
      <c r="S84" s="137"/>
      <c r="T84" s="137"/>
      <c r="U84" s="106"/>
      <c r="V84" s="106"/>
      <c r="W84" s="106"/>
      <c r="X84" s="106"/>
      <c r="Y84" s="106"/>
      <c r="Z84" s="106"/>
      <c r="AA84" s="106"/>
      <c r="AB84" s="106"/>
      <c r="AC84" s="106"/>
      <c r="AD84" s="110"/>
      <c r="AE84" s="110"/>
      <c r="AF84" s="110"/>
    </row>
    <row r="85">
      <c r="A85" s="106"/>
      <c r="B85" s="661">
        <f t="shared" si="1"/>
        <v>82</v>
      </c>
      <c r="C85" s="662" t="s">
        <v>1320</v>
      </c>
      <c r="D85" s="616"/>
      <c r="E85" s="582"/>
      <c r="F85" s="508" t="s">
        <v>828</v>
      </c>
      <c r="G85" s="488"/>
      <c r="H85" s="488"/>
      <c r="I85" s="294"/>
      <c r="J85" s="285"/>
      <c r="K85" s="223" t="s">
        <v>1380</v>
      </c>
      <c r="L85" s="223" t="s">
        <v>827</v>
      </c>
      <c r="M85" s="294"/>
      <c r="N85" s="357" t="s">
        <v>84</v>
      </c>
      <c r="O85" s="357" t="s">
        <v>84</v>
      </c>
      <c r="P85" s="357" t="s">
        <v>84</v>
      </c>
      <c r="Q85" s="357" t="s">
        <v>84</v>
      </c>
      <c r="R85" s="136" t="s">
        <v>101</v>
      </c>
      <c r="S85" s="137"/>
      <c r="T85" s="137"/>
      <c r="U85" s="106"/>
      <c r="V85" s="106"/>
      <c r="W85" s="106"/>
      <c r="X85" s="106"/>
      <c r="Y85" s="106"/>
      <c r="Z85" s="106"/>
      <c r="AA85" s="106"/>
      <c r="AB85" s="106"/>
      <c r="AC85" s="106"/>
      <c r="AD85" s="110"/>
      <c r="AE85" s="110"/>
      <c r="AF85" s="110"/>
    </row>
    <row r="86">
      <c r="A86" s="106"/>
      <c r="B86" s="661">
        <f t="shared" si="1"/>
        <v>83</v>
      </c>
      <c r="C86" s="662" t="s">
        <v>1320</v>
      </c>
      <c r="D86" s="616"/>
      <c r="E86" s="582"/>
      <c r="F86" s="508" t="s">
        <v>830</v>
      </c>
      <c r="G86" s="488"/>
      <c r="H86" s="488"/>
      <c r="I86" s="294"/>
      <c r="J86" s="285"/>
      <c r="K86" s="223" t="s">
        <v>1381</v>
      </c>
      <c r="L86" s="223" t="s">
        <v>832</v>
      </c>
      <c r="M86" s="402" t="s">
        <v>1891</v>
      </c>
      <c r="N86" s="357" t="s">
        <v>84</v>
      </c>
      <c r="O86" s="357" t="s">
        <v>84</v>
      </c>
      <c r="P86" s="357" t="s">
        <v>84</v>
      </c>
      <c r="Q86" s="357" t="s">
        <v>84</v>
      </c>
      <c r="R86" s="136" t="s">
        <v>101</v>
      </c>
      <c r="S86" s="137"/>
      <c r="T86" s="137"/>
      <c r="U86" s="106"/>
      <c r="V86" s="106"/>
      <c r="W86" s="106"/>
      <c r="X86" s="106"/>
      <c r="Y86" s="106"/>
      <c r="Z86" s="106"/>
      <c r="AA86" s="106"/>
      <c r="AB86" s="106"/>
      <c r="AC86" s="106"/>
      <c r="AD86" s="110"/>
      <c r="AE86" s="110"/>
      <c r="AF86" s="110"/>
    </row>
    <row r="87">
      <c r="A87" s="106"/>
      <c r="B87" s="661">
        <f t="shared" si="1"/>
        <v>84</v>
      </c>
      <c r="C87" s="662" t="s">
        <v>1320</v>
      </c>
      <c r="D87" s="616"/>
      <c r="E87" s="582"/>
      <c r="F87" s="508" t="s">
        <v>833</v>
      </c>
      <c r="G87" s="488"/>
      <c r="H87" s="488"/>
      <c r="I87" s="294"/>
      <c r="J87" s="285"/>
      <c r="K87" s="223" t="s">
        <v>1382</v>
      </c>
      <c r="L87" s="223" t="s">
        <v>827</v>
      </c>
      <c r="M87" s="294"/>
      <c r="N87" s="357" t="s">
        <v>84</v>
      </c>
      <c r="O87" s="357" t="s">
        <v>84</v>
      </c>
      <c r="P87" s="357" t="s">
        <v>84</v>
      </c>
      <c r="Q87" s="357" t="s">
        <v>84</v>
      </c>
      <c r="R87" s="136" t="s">
        <v>101</v>
      </c>
      <c r="S87" s="137"/>
      <c r="T87" s="137"/>
      <c r="U87" s="106"/>
      <c r="V87" s="106"/>
      <c r="W87" s="106"/>
      <c r="X87" s="106"/>
      <c r="Y87" s="106"/>
      <c r="Z87" s="106"/>
      <c r="AA87" s="106"/>
      <c r="AB87" s="106"/>
      <c r="AC87" s="106"/>
      <c r="AD87" s="110"/>
      <c r="AE87" s="110"/>
      <c r="AF87" s="110"/>
    </row>
    <row r="88">
      <c r="A88" s="106"/>
      <c r="B88" s="661">
        <f t="shared" si="1"/>
        <v>85</v>
      </c>
      <c r="C88" s="662" t="s">
        <v>1320</v>
      </c>
      <c r="D88" s="616"/>
      <c r="E88" s="583"/>
      <c r="F88" s="508" t="s">
        <v>835</v>
      </c>
      <c r="G88" s="488"/>
      <c r="H88" s="488"/>
      <c r="I88" s="294"/>
      <c r="J88" s="285"/>
      <c r="K88" s="223" t="s">
        <v>1383</v>
      </c>
      <c r="L88" s="223" t="s">
        <v>837</v>
      </c>
      <c r="M88" s="402" t="s">
        <v>1891</v>
      </c>
      <c r="N88" s="357" t="s">
        <v>84</v>
      </c>
      <c r="O88" s="357" t="s">
        <v>84</v>
      </c>
      <c r="P88" s="357" t="s">
        <v>84</v>
      </c>
      <c r="Q88" s="357" t="s">
        <v>84</v>
      </c>
      <c r="R88" s="136" t="s">
        <v>101</v>
      </c>
      <c r="S88" s="137"/>
      <c r="T88" s="137"/>
      <c r="U88" s="106"/>
      <c r="V88" s="106"/>
      <c r="W88" s="106"/>
      <c r="X88" s="106"/>
      <c r="Y88" s="106"/>
      <c r="Z88" s="106"/>
      <c r="AA88" s="106"/>
      <c r="AB88" s="106"/>
      <c r="AC88" s="106"/>
      <c r="AD88" s="110"/>
      <c r="AE88" s="110"/>
      <c r="AF88" s="110"/>
    </row>
    <row r="89">
      <c r="A89" s="106"/>
      <c r="B89" s="661">
        <f t="shared" si="1"/>
        <v>86</v>
      </c>
      <c r="C89" s="662" t="s">
        <v>1320</v>
      </c>
      <c r="D89" s="616"/>
      <c r="E89" s="583" t="s">
        <v>252</v>
      </c>
      <c r="F89" s="488"/>
      <c r="G89" s="488"/>
      <c r="H89" s="488"/>
      <c r="I89" s="294"/>
      <c r="J89" s="285"/>
      <c r="K89" s="223" t="s">
        <v>823</v>
      </c>
      <c r="L89" s="223" t="s">
        <v>442</v>
      </c>
      <c r="M89" s="294"/>
      <c r="N89" s="357" t="s">
        <v>84</v>
      </c>
      <c r="O89" s="357" t="s">
        <v>84</v>
      </c>
      <c r="P89" s="357" t="s">
        <v>84</v>
      </c>
      <c r="Q89" s="357" t="s">
        <v>84</v>
      </c>
      <c r="R89" s="136" t="s">
        <v>101</v>
      </c>
      <c r="S89" s="137"/>
      <c r="T89" s="137"/>
      <c r="U89" s="106"/>
      <c r="V89" s="106"/>
      <c r="W89" s="106"/>
      <c r="X89" s="106"/>
      <c r="Y89" s="106"/>
      <c r="Z89" s="106"/>
      <c r="AA89" s="106"/>
      <c r="AB89" s="106"/>
      <c r="AC89" s="106"/>
      <c r="AD89" s="110"/>
      <c r="AE89" s="110"/>
      <c r="AF89" s="110"/>
    </row>
    <row r="90">
      <c r="A90" s="106"/>
      <c r="B90" s="661">
        <f t="shared" si="1"/>
        <v>87</v>
      </c>
      <c r="C90" s="662" t="s">
        <v>1320</v>
      </c>
      <c r="D90" s="616"/>
      <c r="E90" s="508" t="s">
        <v>1384</v>
      </c>
      <c r="F90" s="488"/>
      <c r="G90" s="488"/>
      <c r="H90" s="488"/>
      <c r="I90" s="294"/>
      <c r="J90" s="285"/>
      <c r="K90" s="223" t="s">
        <v>1385</v>
      </c>
      <c r="L90" s="223" t="s">
        <v>1386</v>
      </c>
      <c r="M90" s="294"/>
      <c r="N90" s="357" t="s">
        <v>84</v>
      </c>
      <c r="O90" s="357" t="s">
        <v>84</v>
      </c>
      <c r="P90" s="357" t="s">
        <v>84</v>
      </c>
      <c r="Q90" s="357" t="s">
        <v>84</v>
      </c>
      <c r="R90" s="136" t="s">
        <v>101</v>
      </c>
      <c r="S90" s="137"/>
      <c r="T90" s="137"/>
      <c r="U90" s="106"/>
      <c r="V90" s="106"/>
      <c r="W90" s="106"/>
      <c r="X90" s="106"/>
      <c r="Y90" s="106"/>
      <c r="Z90" s="106"/>
      <c r="AA90" s="106"/>
      <c r="AB90" s="106"/>
      <c r="AC90" s="106"/>
      <c r="AD90" s="110"/>
      <c r="AE90" s="110"/>
      <c r="AF90" s="110"/>
    </row>
    <row r="91">
      <c r="A91" s="106"/>
      <c r="B91" s="661">
        <f t="shared" si="1"/>
        <v>88</v>
      </c>
      <c r="C91" s="662" t="s">
        <v>1320</v>
      </c>
      <c r="D91" s="616"/>
      <c r="E91" s="507" t="s">
        <v>807</v>
      </c>
      <c r="F91" s="564" t="s">
        <v>543</v>
      </c>
      <c r="G91" s="488"/>
      <c r="H91" s="488"/>
      <c r="I91" s="223"/>
      <c r="J91" s="233"/>
      <c r="K91" s="132" t="s">
        <v>173</v>
      </c>
      <c r="L91" s="132" t="s">
        <v>808</v>
      </c>
      <c r="M91" s="223" t="s">
        <v>809</v>
      </c>
      <c r="N91" s="357" t="s">
        <v>84</v>
      </c>
      <c r="O91" s="357" t="s">
        <v>86</v>
      </c>
      <c r="P91" s="357" t="s">
        <v>86</v>
      </c>
      <c r="Q91" s="357" t="s">
        <v>86</v>
      </c>
      <c r="R91" s="197" t="s">
        <v>104</v>
      </c>
      <c r="S91" s="137"/>
      <c r="T91" s="137"/>
      <c r="U91" s="106"/>
      <c r="V91" s="106"/>
      <c r="W91" s="106"/>
      <c r="X91" s="106"/>
      <c r="Y91" s="106"/>
      <c r="Z91" s="106"/>
      <c r="AA91" s="106"/>
      <c r="AB91" s="106"/>
      <c r="AC91" s="106"/>
      <c r="AD91" s="110"/>
      <c r="AE91" s="110"/>
      <c r="AF91" s="110"/>
    </row>
    <row r="92">
      <c r="A92" s="106"/>
      <c r="B92" s="661">
        <f t="shared" si="1"/>
        <v>89</v>
      </c>
      <c r="C92" s="662" t="s">
        <v>1320</v>
      </c>
      <c r="D92" s="665"/>
      <c r="E92" s="582"/>
      <c r="F92" s="564" t="s">
        <v>811</v>
      </c>
      <c r="G92" s="488"/>
      <c r="H92" s="488"/>
      <c r="I92" s="223"/>
      <c r="J92" s="233"/>
      <c r="K92" s="132" t="s">
        <v>173</v>
      </c>
      <c r="L92" s="132" t="s">
        <v>812</v>
      </c>
      <c r="M92" s="132" t="s">
        <v>813</v>
      </c>
      <c r="N92" s="357" t="s">
        <v>84</v>
      </c>
      <c r="O92" s="357" t="s">
        <v>86</v>
      </c>
      <c r="P92" s="357" t="s">
        <v>86</v>
      </c>
      <c r="Q92" s="357" t="s">
        <v>86</v>
      </c>
      <c r="R92" s="197" t="s">
        <v>104</v>
      </c>
      <c r="S92" s="137"/>
      <c r="T92" s="137"/>
      <c r="U92" s="106"/>
      <c r="V92" s="106"/>
      <c r="W92" s="106"/>
      <c r="X92" s="106"/>
      <c r="Y92" s="106"/>
      <c r="Z92" s="106"/>
      <c r="AA92" s="106"/>
      <c r="AB92" s="106"/>
      <c r="AC92" s="106"/>
      <c r="AD92" s="110"/>
      <c r="AE92" s="110"/>
      <c r="AF92" s="110"/>
    </row>
    <row r="93">
      <c r="A93" s="106"/>
      <c r="B93" s="661">
        <f t="shared" si="1"/>
        <v>90</v>
      </c>
      <c r="C93" s="662" t="s">
        <v>1320</v>
      </c>
      <c r="D93" s="665"/>
      <c r="E93" s="582"/>
      <c r="F93" s="564" t="s">
        <v>814</v>
      </c>
      <c r="G93" s="488"/>
      <c r="H93" s="488"/>
      <c r="I93" s="223"/>
      <c r="J93" s="233"/>
      <c r="K93" s="132" t="s">
        <v>173</v>
      </c>
      <c r="L93" s="132" t="s">
        <v>815</v>
      </c>
      <c r="M93" s="132" t="s">
        <v>816</v>
      </c>
      <c r="N93" s="357" t="s">
        <v>84</v>
      </c>
      <c r="O93" s="357" t="s">
        <v>86</v>
      </c>
      <c r="P93" s="357" t="s">
        <v>86</v>
      </c>
      <c r="Q93" s="357" t="s">
        <v>86</v>
      </c>
      <c r="R93" s="197" t="s">
        <v>104</v>
      </c>
      <c r="S93" s="137"/>
      <c r="T93" s="137"/>
      <c r="U93" s="106"/>
      <c r="V93" s="106"/>
      <c r="W93" s="106"/>
      <c r="X93" s="106"/>
      <c r="Y93" s="106"/>
      <c r="Z93" s="106"/>
      <c r="AA93" s="106"/>
      <c r="AB93" s="106"/>
      <c r="AC93" s="106"/>
      <c r="AD93" s="110"/>
      <c r="AE93" s="110"/>
      <c r="AF93" s="110"/>
    </row>
    <row r="94">
      <c r="A94" s="106"/>
      <c r="B94" s="661">
        <f t="shared" si="1"/>
        <v>91</v>
      </c>
      <c r="C94" s="662" t="s">
        <v>1320</v>
      </c>
      <c r="D94" s="665"/>
      <c r="E94" s="582"/>
      <c r="F94" s="615" t="s">
        <v>431</v>
      </c>
      <c r="G94" s="488"/>
      <c r="H94" s="488"/>
      <c r="I94" s="223"/>
      <c r="J94" s="233"/>
      <c r="K94" s="132" t="s">
        <v>173</v>
      </c>
      <c r="L94" s="132" t="s">
        <v>819</v>
      </c>
      <c r="M94" s="132" t="s">
        <v>433</v>
      </c>
      <c r="N94" s="357" t="s">
        <v>84</v>
      </c>
      <c r="O94" s="357" t="s">
        <v>86</v>
      </c>
      <c r="P94" s="357" t="s">
        <v>86</v>
      </c>
      <c r="Q94" s="357" t="s">
        <v>86</v>
      </c>
      <c r="R94" s="197" t="s">
        <v>104</v>
      </c>
      <c r="S94" s="137"/>
      <c r="T94" s="137"/>
      <c r="U94" s="106"/>
      <c r="V94" s="106"/>
      <c r="W94" s="106"/>
      <c r="X94" s="106"/>
      <c r="Y94" s="106"/>
      <c r="Z94" s="106"/>
      <c r="AA94" s="106"/>
      <c r="AB94" s="106"/>
      <c r="AC94" s="106"/>
      <c r="AD94" s="110"/>
      <c r="AE94" s="110"/>
      <c r="AF94" s="110"/>
    </row>
    <row r="95">
      <c r="A95" s="106"/>
      <c r="B95" s="661">
        <f t="shared" si="1"/>
        <v>92</v>
      </c>
      <c r="C95" s="662" t="s">
        <v>1320</v>
      </c>
      <c r="D95" s="665"/>
      <c r="E95" s="184" t="s">
        <v>391</v>
      </c>
      <c r="F95" s="184" t="s">
        <v>1387</v>
      </c>
      <c r="G95" s="185" t="s">
        <v>1388</v>
      </c>
      <c r="H95" s="167"/>
      <c r="I95" s="294"/>
      <c r="J95" s="285"/>
      <c r="K95" s="132" t="s">
        <v>1389</v>
      </c>
      <c r="L95" s="132" t="s">
        <v>1390</v>
      </c>
      <c r="M95" s="294"/>
      <c r="N95" s="357" t="s">
        <v>84</v>
      </c>
      <c r="O95" s="357" t="s">
        <v>86</v>
      </c>
      <c r="P95" s="357" t="s">
        <v>86</v>
      </c>
      <c r="Q95" s="357" t="s">
        <v>86</v>
      </c>
      <c r="R95" s="197" t="s">
        <v>104</v>
      </c>
      <c r="S95" s="137"/>
      <c r="T95" s="137"/>
      <c r="U95" s="106"/>
      <c r="V95" s="106"/>
      <c r="W95" s="106"/>
      <c r="X95" s="106"/>
      <c r="Y95" s="106"/>
      <c r="Z95" s="106"/>
      <c r="AA95" s="106"/>
      <c r="AB95" s="106"/>
      <c r="AC95" s="106"/>
      <c r="AD95" s="110"/>
      <c r="AE95" s="110"/>
      <c r="AF95" s="110"/>
    </row>
    <row r="96">
      <c r="A96" s="106"/>
      <c r="B96" s="661">
        <f t="shared" si="1"/>
        <v>93</v>
      </c>
      <c r="C96" s="662" t="s">
        <v>1320</v>
      </c>
      <c r="D96" s="665"/>
      <c r="E96" s="666"/>
      <c r="F96" s="666"/>
      <c r="G96" s="185" t="s">
        <v>768</v>
      </c>
      <c r="H96" s="167"/>
      <c r="I96" s="294"/>
      <c r="J96" s="285"/>
      <c r="K96" s="132" t="s">
        <v>173</v>
      </c>
      <c r="L96" s="132" t="s">
        <v>173</v>
      </c>
      <c r="M96" s="294"/>
      <c r="N96" s="357" t="s">
        <v>84</v>
      </c>
      <c r="O96" s="357" t="s">
        <v>86</v>
      </c>
      <c r="P96" s="357" t="s">
        <v>86</v>
      </c>
      <c r="Q96" s="357" t="s">
        <v>86</v>
      </c>
      <c r="R96" s="197" t="s">
        <v>104</v>
      </c>
      <c r="S96" s="137"/>
      <c r="T96" s="137"/>
      <c r="U96" s="106"/>
      <c r="V96" s="106"/>
      <c r="W96" s="106"/>
      <c r="X96" s="106"/>
      <c r="Y96" s="106"/>
      <c r="Z96" s="106"/>
      <c r="AA96" s="106"/>
      <c r="AB96" s="106"/>
      <c r="AC96" s="106"/>
      <c r="AD96" s="110"/>
      <c r="AE96" s="110"/>
      <c r="AF96" s="110"/>
    </row>
    <row r="97">
      <c r="A97" s="106"/>
      <c r="B97" s="661">
        <f t="shared" si="1"/>
        <v>94</v>
      </c>
      <c r="C97" s="662" t="s">
        <v>1320</v>
      </c>
      <c r="D97" s="665"/>
      <c r="E97" s="666"/>
      <c r="F97" s="666"/>
      <c r="G97" s="185" t="s">
        <v>1309</v>
      </c>
      <c r="H97" s="167"/>
      <c r="I97" s="294"/>
      <c r="J97" s="285"/>
      <c r="K97" s="132" t="s">
        <v>173</v>
      </c>
      <c r="L97" s="132" t="s">
        <v>173</v>
      </c>
      <c r="M97" s="294"/>
      <c r="N97" s="357" t="s">
        <v>84</v>
      </c>
      <c r="O97" s="357" t="s">
        <v>86</v>
      </c>
      <c r="P97" s="357" t="s">
        <v>86</v>
      </c>
      <c r="Q97" s="357" t="s">
        <v>86</v>
      </c>
      <c r="R97" s="197" t="s">
        <v>104</v>
      </c>
      <c r="S97" s="137"/>
      <c r="T97" s="137"/>
      <c r="U97" s="106"/>
      <c r="V97" s="106"/>
      <c r="W97" s="106"/>
      <c r="X97" s="106"/>
      <c r="Y97" s="106"/>
      <c r="Z97" s="106"/>
      <c r="AA97" s="106"/>
      <c r="AB97" s="106"/>
      <c r="AC97" s="106"/>
      <c r="AD97" s="110"/>
      <c r="AE97" s="110"/>
      <c r="AF97" s="110"/>
    </row>
    <row r="98">
      <c r="A98" s="106"/>
      <c r="B98" s="661">
        <f t="shared" si="1"/>
        <v>95</v>
      </c>
      <c r="C98" s="662" t="s">
        <v>1320</v>
      </c>
      <c r="D98" s="665"/>
      <c r="E98" s="666"/>
      <c r="F98" s="666"/>
      <c r="G98" s="185" t="s">
        <v>1363</v>
      </c>
      <c r="H98" s="167"/>
      <c r="I98" s="294"/>
      <c r="J98" s="285"/>
      <c r="K98" s="132" t="s">
        <v>173</v>
      </c>
      <c r="L98" s="132" t="s">
        <v>173</v>
      </c>
      <c r="M98" s="294"/>
      <c r="N98" s="357" t="s">
        <v>84</v>
      </c>
      <c r="O98" s="357" t="s">
        <v>86</v>
      </c>
      <c r="P98" s="357" t="s">
        <v>86</v>
      </c>
      <c r="Q98" s="357" t="s">
        <v>86</v>
      </c>
      <c r="R98" s="197" t="s">
        <v>104</v>
      </c>
      <c r="S98" s="137"/>
      <c r="T98" s="137"/>
      <c r="U98" s="106"/>
      <c r="V98" s="106"/>
      <c r="W98" s="106"/>
      <c r="X98" s="106"/>
      <c r="Y98" s="106"/>
      <c r="Z98" s="106"/>
      <c r="AA98" s="106"/>
      <c r="AB98" s="106"/>
      <c r="AC98" s="106"/>
      <c r="AD98" s="110"/>
      <c r="AE98" s="110"/>
      <c r="AF98" s="110"/>
    </row>
    <row r="99">
      <c r="A99" s="106"/>
      <c r="B99" s="661">
        <f t="shared" si="1"/>
        <v>96</v>
      </c>
      <c r="C99" s="662" t="s">
        <v>1320</v>
      </c>
      <c r="D99" s="665"/>
      <c r="E99" s="666"/>
      <c r="F99" s="666"/>
      <c r="G99" s="185" t="s">
        <v>405</v>
      </c>
      <c r="H99" s="167"/>
      <c r="I99" s="294"/>
      <c r="J99" s="285"/>
      <c r="K99" s="132" t="s">
        <v>173</v>
      </c>
      <c r="L99" s="132" t="s">
        <v>173</v>
      </c>
      <c r="M99" s="294"/>
      <c r="N99" s="357" t="s">
        <v>84</v>
      </c>
      <c r="O99" s="357" t="s">
        <v>86</v>
      </c>
      <c r="P99" s="357" t="s">
        <v>86</v>
      </c>
      <c r="Q99" s="357" t="s">
        <v>86</v>
      </c>
      <c r="R99" s="197" t="s">
        <v>104</v>
      </c>
      <c r="S99" s="137"/>
      <c r="T99" s="137"/>
      <c r="U99" s="106"/>
      <c r="V99" s="106"/>
      <c r="W99" s="106"/>
      <c r="X99" s="106"/>
      <c r="Y99" s="106"/>
      <c r="Z99" s="106"/>
      <c r="AA99" s="106"/>
      <c r="AB99" s="106"/>
      <c r="AC99" s="106"/>
      <c r="AD99" s="110"/>
      <c r="AE99" s="110"/>
      <c r="AF99" s="110"/>
    </row>
    <row r="100">
      <c r="A100" s="106"/>
      <c r="B100" s="661">
        <f t="shared" si="1"/>
        <v>97</v>
      </c>
      <c r="C100" s="662" t="s">
        <v>1320</v>
      </c>
      <c r="D100" s="665"/>
      <c r="E100" s="666"/>
      <c r="F100" s="666"/>
      <c r="G100" s="185" t="s">
        <v>699</v>
      </c>
      <c r="H100" s="167"/>
      <c r="I100" s="294"/>
      <c r="J100" s="285"/>
      <c r="K100" s="132" t="s">
        <v>173</v>
      </c>
      <c r="L100" s="132" t="s">
        <v>173</v>
      </c>
      <c r="M100" s="294"/>
      <c r="N100" s="357" t="s">
        <v>84</v>
      </c>
      <c r="O100" s="357" t="s">
        <v>86</v>
      </c>
      <c r="P100" s="357" t="s">
        <v>86</v>
      </c>
      <c r="Q100" s="357" t="s">
        <v>86</v>
      </c>
      <c r="R100" s="197" t="s">
        <v>104</v>
      </c>
      <c r="S100" s="137"/>
      <c r="T100" s="137"/>
      <c r="U100" s="106"/>
      <c r="V100" s="106"/>
      <c r="W100" s="106"/>
      <c r="X100" s="106"/>
      <c r="Y100" s="106"/>
      <c r="Z100" s="106"/>
      <c r="AA100" s="106"/>
      <c r="AB100" s="106"/>
      <c r="AC100" s="106"/>
      <c r="AD100" s="110"/>
      <c r="AE100" s="110"/>
      <c r="AF100" s="110"/>
    </row>
    <row r="101">
      <c r="A101" s="106"/>
      <c r="B101" s="661">
        <f t="shared" si="1"/>
        <v>98</v>
      </c>
      <c r="C101" s="662" t="s">
        <v>1320</v>
      </c>
      <c r="D101" s="665"/>
      <c r="E101" s="666"/>
      <c r="F101" s="666"/>
      <c r="G101" s="185" t="s">
        <v>1351</v>
      </c>
      <c r="H101" s="167"/>
      <c r="I101" s="294"/>
      <c r="J101" s="285"/>
      <c r="K101" s="132" t="s">
        <v>173</v>
      </c>
      <c r="L101" s="132" t="s">
        <v>173</v>
      </c>
      <c r="M101" s="294"/>
      <c r="N101" s="357" t="s">
        <v>84</v>
      </c>
      <c r="O101" s="357" t="s">
        <v>86</v>
      </c>
      <c r="P101" s="357" t="s">
        <v>86</v>
      </c>
      <c r="Q101" s="357" t="s">
        <v>86</v>
      </c>
      <c r="R101" s="197" t="s">
        <v>104</v>
      </c>
      <c r="S101" s="137"/>
      <c r="T101" s="137"/>
      <c r="U101" s="106"/>
      <c r="V101" s="106"/>
      <c r="W101" s="106"/>
      <c r="X101" s="106"/>
      <c r="Y101" s="106"/>
      <c r="Z101" s="106"/>
      <c r="AA101" s="106"/>
      <c r="AB101" s="106"/>
      <c r="AC101" s="106"/>
      <c r="AD101" s="110"/>
      <c r="AE101" s="110"/>
      <c r="AF101" s="110"/>
    </row>
    <row r="102">
      <c r="A102" s="106"/>
      <c r="B102" s="661">
        <f t="shared" si="1"/>
        <v>99</v>
      </c>
      <c r="C102" s="662" t="s">
        <v>1320</v>
      </c>
      <c r="D102" s="665"/>
      <c r="E102" s="666"/>
      <c r="F102" s="666"/>
      <c r="G102" s="185" t="s">
        <v>1391</v>
      </c>
      <c r="H102" s="167"/>
      <c r="I102" s="294"/>
      <c r="J102" s="285"/>
      <c r="K102" s="132" t="s">
        <v>173</v>
      </c>
      <c r="L102" s="132" t="s">
        <v>173</v>
      </c>
      <c r="M102" s="294"/>
      <c r="N102" s="357" t="s">
        <v>84</v>
      </c>
      <c r="O102" s="357" t="s">
        <v>86</v>
      </c>
      <c r="P102" s="357" t="s">
        <v>86</v>
      </c>
      <c r="Q102" s="357" t="s">
        <v>86</v>
      </c>
      <c r="R102" s="197" t="s">
        <v>104</v>
      </c>
      <c r="S102" s="137"/>
      <c r="T102" s="137"/>
      <c r="U102" s="106"/>
      <c r="V102" s="106"/>
      <c r="W102" s="106"/>
      <c r="X102" s="106"/>
      <c r="Y102" s="106"/>
      <c r="Z102" s="106"/>
      <c r="AA102" s="106"/>
      <c r="AB102" s="106"/>
      <c r="AC102" s="106"/>
      <c r="AD102" s="110"/>
      <c r="AE102" s="110"/>
      <c r="AF102" s="110"/>
    </row>
    <row r="103">
      <c r="A103" s="106"/>
      <c r="B103" s="661">
        <f t="shared" si="1"/>
        <v>100</v>
      </c>
      <c r="C103" s="662" t="s">
        <v>1320</v>
      </c>
      <c r="D103" s="665"/>
      <c r="E103" s="666"/>
      <c r="F103" s="666"/>
      <c r="G103" s="185" t="s">
        <v>1392</v>
      </c>
      <c r="H103" s="167"/>
      <c r="I103" s="294"/>
      <c r="J103" s="285"/>
      <c r="K103" s="132" t="s">
        <v>173</v>
      </c>
      <c r="L103" s="132" t="s">
        <v>173</v>
      </c>
      <c r="M103" s="294"/>
      <c r="N103" s="357" t="s">
        <v>84</v>
      </c>
      <c r="O103" s="357" t="s">
        <v>86</v>
      </c>
      <c r="P103" s="357" t="s">
        <v>86</v>
      </c>
      <c r="Q103" s="357" t="s">
        <v>86</v>
      </c>
      <c r="R103" s="197" t="s">
        <v>104</v>
      </c>
      <c r="S103" s="137"/>
      <c r="T103" s="137"/>
      <c r="U103" s="106"/>
      <c r="V103" s="106"/>
      <c r="W103" s="106"/>
      <c r="X103" s="106"/>
      <c r="Y103" s="106"/>
      <c r="Z103" s="106"/>
      <c r="AA103" s="106"/>
      <c r="AB103" s="106"/>
      <c r="AC103" s="106"/>
      <c r="AD103" s="110"/>
      <c r="AE103" s="110"/>
      <c r="AF103" s="110"/>
    </row>
    <row r="104">
      <c r="A104" s="106"/>
      <c r="B104" s="661">
        <f t="shared" si="1"/>
        <v>101</v>
      </c>
      <c r="C104" s="662" t="s">
        <v>1320</v>
      </c>
      <c r="D104" s="665"/>
      <c r="E104" s="666"/>
      <c r="F104" s="666"/>
      <c r="G104" s="185" t="s">
        <v>1393</v>
      </c>
      <c r="H104" s="167"/>
      <c r="I104" s="294"/>
      <c r="J104" s="285"/>
      <c r="K104" s="132" t="s">
        <v>173</v>
      </c>
      <c r="L104" s="132" t="s">
        <v>173</v>
      </c>
      <c r="M104" s="294"/>
      <c r="N104" s="357" t="s">
        <v>84</v>
      </c>
      <c r="O104" s="357" t="s">
        <v>86</v>
      </c>
      <c r="P104" s="357" t="s">
        <v>86</v>
      </c>
      <c r="Q104" s="357" t="s">
        <v>86</v>
      </c>
      <c r="R104" s="197" t="s">
        <v>104</v>
      </c>
      <c r="S104" s="137"/>
      <c r="T104" s="137"/>
      <c r="U104" s="106"/>
      <c r="V104" s="106"/>
      <c r="W104" s="106"/>
      <c r="X104" s="106"/>
      <c r="Y104" s="106"/>
      <c r="Z104" s="106"/>
      <c r="AA104" s="106"/>
      <c r="AB104" s="106"/>
      <c r="AC104" s="106"/>
      <c r="AD104" s="110"/>
      <c r="AE104" s="110"/>
      <c r="AF104" s="110"/>
    </row>
    <row r="105">
      <c r="A105" s="106"/>
      <c r="B105" s="661">
        <f t="shared" si="1"/>
        <v>102</v>
      </c>
      <c r="C105" s="662" t="s">
        <v>1320</v>
      </c>
      <c r="D105" s="665"/>
      <c r="E105" s="666"/>
      <c r="F105" s="666"/>
      <c r="G105" s="185" t="s">
        <v>1394</v>
      </c>
      <c r="H105" s="167"/>
      <c r="I105" s="294"/>
      <c r="J105" s="285"/>
      <c r="K105" s="132" t="s">
        <v>1395</v>
      </c>
      <c r="L105" s="132" t="s">
        <v>1396</v>
      </c>
      <c r="M105" s="294"/>
      <c r="N105" s="357" t="s">
        <v>84</v>
      </c>
      <c r="O105" s="357" t="s">
        <v>86</v>
      </c>
      <c r="P105" s="357" t="s">
        <v>86</v>
      </c>
      <c r="Q105" s="357" t="s">
        <v>86</v>
      </c>
      <c r="R105" s="197" t="s">
        <v>104</v>
      </c>
      <c r="S105" s="137"/>
      <c r="T105" s="137"/>
      <c r="U105" s="106"/>
      <c r="V105" s="106"/>
      <c r="W105" s="106"/>
      <c r="X105" s="106"/>
      <c r="Y105" s="106"/>
      <c r="Z105" s="106"/>
      <c r="AA105" s="106"/>
      <c r="AB105" s="106"/>
      <c r="AC105" s="106"/>
      <c r="AD105" s="110"/>
      <c r="AE105" s="110"/>
      <c r="AF105" s="110"/>
    </row>
    <row r="106">
      <c r="A106" s="106"/>
      <c r="B106" s="661">
        <f t="shared" si="1"/>
        <v>103</v>
      </c>
      <c r="C106" s="662" t="s">
        <v>1320</v>
      </c>
      <c r="D106" s="665"/>
      <c r="E106" s="667"/>
      <c r="F106" s="189" t="s">
        <v>1397</v>
      </c>
      <c r="G106" s="185" t="s">
        <v>1388</v>
      </c>
      <c r="H106" s="167"/>
      <c r="I106" s="294"/>
      <c r="J106" s="285"/>
      <c r="K106" s="132" t="s">
        <v>1389</v>
      </c>
      <c r="L106" s="132" t="s">
        <v>1390</v>
      </c>
      <c r="M106" s="294"/>
      <c r="N106" s="357" t="s">
        <v>84</v>
      </c>
      <c r="O106" s="357" t="s">
        <v>86</v>
      </c>
      <c r="P106" s="357" t="s">
        <v>86</v>
      </c>
      <c r="Q106" s="357" t="s">
        <v>86</v>
      </c>
      <c r="R106" s="197" t="s">
        <v>104</v>
      </c>
      <c r="S106" s="137"/>
      <c r="T106" s="137"/>
      <c r="U106" s="106"/>
      <c r="V106" s="106"/>
      <c r="W106" s="106"/>
      <c r="X106" s="106"/>
      <c r="Y106" s="106"/>
      <c r="Z106" s="106"/>
      <c r="AA106" s="106"/>
      <c r="AB106" s="106"/>
      <c r="AC106" s="106"/>
      <c r="AD106" s="110"/>
      <c r="AE106" s="110"/>
      <c r="AF106" s="110"/>
    </row>
    <row r="107">
      <c r="A107" s="106"/>
      <c r="B107" s="661">
        <f t="shared" si="1"/>
        <v>104</v>
      </c>
      <c r="C107" s="662" t="s">
        <v>1320</v>
      </c>
      <c r="D107" s="665"/>
      <c r="E107" s="667"/>
      <c r="F107" s="190"/>
      <c r="G107" s="185" t="s">
        <v>768</v>
      </c>
      <c r="H107" s="167"/>
      <c r="I107" s="294"/>
      <c r="J107" s="285"/>
      <c r="K107" s="132" t="s">
        <v>173</v>
      </c>
      <c r="L107" s="132" t="s">
        <v>173</v>
      </c>
      <c r="M107" s="294"/>
      <c r="N107" s="357" t="s">
        <v>84</v>
      </c>
      <c r="O107" s="357" t="s">
        <v>86</v>
      </c>
      <c r="P107" s="357" t="s">
        <v>86</v>
      </c>
      <c r="Q107" s="357" t="s">
        <v>86</v>
      </c>
      <c r="R107" s="197" t="s">
        <v>104</v>
      </c>
      <c r="S107" s="137"/>
      <c r="T107" s="137"/>
      <c r="U107" s="106"/>
      <c r="V107" s="106"/>
      <c r="W107" s="106"/>
      <c r="X107" s="106"/>
      <c r="Y107" s="106"/>
      <c r="Z107" s="106"/>
      <c r="AA107" s="106"/>
      <c r="AB107" s="106"/>
      <c r="AC107" s="106"/>
      <c r="AD107" s="110"/>
      <c r="AE107" s="110"/>
      <c r="AF107" s="110"/>
    </row>
    <row r="108">
      <c r="A108" s="106"/>
      <c r="B108" s="661">
        <f t="shared" si="1"/>
        <v>105</v>
      </c>
      <c r="C108" s="662" t="s">
        <v>1320</v>
      </c>
      <c r="D108" s="665"/>
      <c r="E108" s="667"/>
      <c r="F108" s="190"/>
      <c r="G108" s="185" t="s">
        <v>1309</v>
      </c>
      <c r="H108" s="167"/>
      <c r="I108" s="294"/>
      <c r="J108" s="285"/>
      <c r="K108" s="132" t="s">
        <v>173</v>
      </c>
      <c r="L108" s="132" t="s">
        <v>173</v>
      </c>
      <c r="M108" s="294"/>
      <c r="N108" s="357" t="s">
        <v>84</v>
      </c>
      <c r="O108" s="357" t="s">
        <v>86</v>
      </c>
      <c r="P108" s="357" t="s">
        <v>86</v>
      </c>
      <c r="Q108" s="357" t="s">
        <v>86</v>
      </c>
      <c r="R108" s="197" t="s">
        <v>104</v>
      </c>
      <c r="S108" s="137"/>
      <c r="T108" s="137"/>
      <c r="U108" s="106"/>
      <c r="V108" s="106"/>
      <c r="W108" s="106"/>
      <c r="X108" s="106"/>
      <c r="Y108" s="106"/>
      <c r="Z108" s="106"/>
      <c r="AA108" s="106"/>
      <c r="AB108" s="106"/>
      <c r="AC108" s="106"/>
      <c r="AD108" s="110"/>
      <c r="AE108" s="110"/>
      <c r="AF108" s="110"/>
    </row>
    <row r="109">
      <c r="A109" s="106"/>
      <c r="B109" s="661">
        <f t="shared" si="1"/>
        <v>106</v>
      </c>
      <c r="C109" s="662" t="s">
        <v>1320</v>
      </c>
      <c r="D109" s="665"/>
      <c r="E109" s="667"/>
      <c r="F109" s="190"/>
      <c r="G109" s="185" t="s">
        <v>1363</v>
      </c>
      <c r="H109" s="167"/>
      <c r="I109" s="294"/>
      <c r="J109" s="285"/>
      <c r="K109" s="132" t="s">
        <v>173</v>
      </c>
      <c r="L109" s="132" t="s">
        <v>173</v>
      </c>
      <c r="M109" s="294"/>
      <c r="N109" s="357" t="s">
        <v>84</v>
      </c>
      <c r="O109" s="357" t="s">
        <v>86</v>
      </c>
      <c r="P109" s="357" t="s">
        <v>86</v>
      </c>
      <c r="Q109" s="357" t="s">
        <v>86</v>
      </c>
      <c r="R109" s="197" t="s">
        <v>104</v>
      </c>
      <c r="S109" s="137"/>
      <c r="T109" s="137"/>
      <c r="U109" s="106"/>
      <c r="V109" s="106"/>
      <c r="W109" s="106"/>
      <c r="X109" s="106"/>
      <c r="Y109" s="106"/>
      <c r="Z109" s="106"/>
      <c r="AA109" s="106"/>
      <c r="AB109" s="106"/>
      <c r="AC109" s="106"/>
      <c r="AD109" s="110"/>
      <c r="AE109" s="110"/>
      <c r="AF109" s="110"/>
    </row>
    <row r="110">
      <c r="A110" s="106"/>
      <c r="B110" s="661">
        <f t="shared" si="1"/>
        <v>107</v>
      </c>
      <c r="C110" s="662" t="s">
        <v>1320</v>
      </c>
      <c r="D110" s="665"/>
      <c r="E110" s="667"/>
      <c r="F110" s="190"/>
      <c r="G110" s="185" t="s">
        <v>405</v>
      </c>
      <c r="H110" s="167"/>
      <c r="I110" s="294"/>
      <c r="J110" s="285"/>
      <c r="K110" s="132" t="s">
        <v>173</v>
      </c>
      <c r="L110" s="132" t="s">
        <v>173</v>
      </c>
      <c r="M110" s="294"/>
      <c r="N110" s="357" t="s">
        <v>84</v>
      </c>
      <c r="O110" s="357" t="s">
        <v>86</v>
      </c>
      <c r="P110" s="357" t="s">
        <v>86</v>
      </c>
      <c r="Q110" s="357" t="s">
        <v>86</v>
      </c>
      <c r="R110" s="197" t="s">
        <v>104</v>
      </c>
      <c r="S110" s="137"/>
      <c r="T110" s="137"/>
      <c r="U110" s="106"/>
      <c r="V110" s="106"/>
      <c r="W110" s="106"/>
      <c r="X110" s="106"/>
      <c r="Y110" s="106"/>
      <c r="Z110" s="106"/>
      <c r="AA110" s="106"/>
      <c r="AB110" s="106"/>
      <c r="AC110" s="106"/>
      <c r="AD110" s="110"/>
      <c r="AE110" s="110"/>
      <c r="AF110" s="110"/>
    </row>
    <row r="111">
      <c r="A111" s="106"/>
      <c r="B111" s="661">
        <f t="shared" si="1"/>
        <v>108</v>
      </c>
      <c r="C111" s="662" t="s">
        <v>1320</v>
      </c>
      <c r="D111" s="665"/>
      <c r="E111" s="667"/>
      <c r="F111" s="190"/>
      <c r="G111" s="185" t="s">
        <v>699</v>
      </c>
      <c r="H111" s="167"/>
      <c r="I111" s="294"/>
      <c r="J111" s="285"/>
      <c r="K111" s="132" t="s">
        <v>173</v>
      </c>
      <c r="L111" s="132" t="s">
        <v>173</v>
      </c>
      <c r="M111" s="294"/>
      <c r="N111" s="357" t="s">
        <v>84</v>
      </c>
      <c r="O111" s="357" t="s">
        <v>86</v>
      </c>
      <c r="P111" s="357" t="s">
        <v>86</v>
      </c>
      <c r="Q111" s="357" t="s">
        <v>86</v>
      </c>
      <c r="R111" s="197" t="s">
        <v>104</v>
      </c>
      <c r="S111" s="137"/>
      <c r="T111" s="137"/>
      <c r="U111" s="106"/>
      <c r="V111" s="106"/>
      <c r="W111" s="106"/>
      <c r="X111" s="106"/>
      <c r="Y111" s="106"/>
      <c r="Z111" s="106"/>
      <c r="AA111" s="106"/>
      <c r="AB111" s="106"/>
      <c r="AC111" s="106"/>
      <c r="AD111" s="110"/>
      <c r="AE111" s="110"/>
      <c r="AF111" s="110"/>
    </row>
    <row r="112">
      <c r="A112" s="106"/>
      <c r="B112" s="661">
        <f t="shared" si="1"/>
        <v>109</v>
      </c>
      <c r="C112" s="662" t="s">
        <v>1320</v>
      </c>
      <c r="D112" s="665"/>
      <c r="E112" s="667"/>
      <c r="F112" s="190"/>
      <c r="G112" s="185" t="s">
        <v>1834</v>
      </c>
      <c r="H112" s="167"/>
      <c r="I112" s="294"/>
      <c r="J112" s="285"/>
      <c r="K112" s="132" t="s">
        <v>173</v>
      </c>
      <c r="L112" s="132" t="s">
        <v>173</v>
      </c>
      <c r="M112" s="294"/>
      <c r="N112" s="357" t="s">
        <v>84</v>
      </c>
      <c r="O112" s="357" t="s">
        <v>86</v>
      </c>
      <c r="P112" s="357" t="s">
        <v>86</v>
      </c>
      <c r="Q112" s="357" t="s">
        <v>86</v>
      </c>
      <c r="R112" s="197" t="s">
        <v>104</v>
      </c>
      <c r="S112" s="137"/>
      <c r="T112" s="137"/>
      <c r="U112" s="106"/>
      <c r="V112" s="106"/>
      <c r="W112" s="106"/>
      <c r="X112" s="106"/>
      <c r="Y112" s="106"/>
      <c r="Z112" s="106"/>
      <c r="AA112" s="106"/>
      <c r="AB112" s="106"/>
      <c r="AC112" s="106"/>
      <c r="AD112" s="110"/>
      <c r="AE112" s="110"/>
      <c r="AF112" s="110"/>
    </row>
    <row r="113">
      <c r="A113" s="106"/>
      <c r="B113" s="661">
        <f t="shared" si="1"/>
        <v>110</v>
      </c>
      <c r="C113" s="662" t="s">
        <v>1320</v>
      </c>
      <c r="D113" s="665"/>
      <c r="E113" s="667"/>
      <c r="F113" s="190"/>
      <c r="G113" s="185" t="s">
        <v>1391</v>
      </c>
      <c r="H113" s="167"/>
      <c r="I113" s="294"/>
      <c r="J113" s="285"/>
      <c r="K113" s="132" t="s">
        <v>173</v>
      </c>
      <c r="L113" s="132" t="s">
        <v>173</v>
      </c>
      <c r="M113" s="294"/>
      <c r="N113" s="357" t="s">
        <v>84</v>
      </c>
      <c r="O113" s="357" t="s">
        <v>86</v>
      </c>
      <c r="P113" s="357" t="s">
        <v>86</v>
      </c>
      <c r="Q113" s="357" t="s">
        <v>86</v>
      </c>
      <c r="R113" s="197" t="s">
        <v>104</v>
      </c>
      <c r="S113" s="137"/>
      <c r="T113" s="137"/>
      <c r="U113" s="106"/>
      <c r="V113" s="106"/>
      <c r="W113" s="106"/>
      <c r="X113" s="106"/>
      <c r="Y113" s="106"/>
      <c r="Z113" s="106"/>
      <c r="AA113" s="106"/>
      <c r="AB113" s="106"/>
      <c r="AC113" s="106"/>
      <c r="AD113" s="110"/>
      <c r="AE113" s="110"/>
      <c r="AF113" s="110"/>
    </row>
    <row r="114">
      <c r="A114" s="106"/>
      <c r="B114" s="661">
        <f t="shared" si="1"/>
        <v>111</v>
      </c>
      <c r="C114" s="662" t="s">
        <v>1320</v>
      </c>
      <c r="D114" s="665"/>
      <c r="E114" s="667"/>
      <c r="F114" s="190"/>
      <c r="G114" s="185" t="s">
        <v>1392</v>
      </c>
      <c r="H114" s="167"/>
      <c r="I114" s="294"/>
      <c r="J114" s="285"/>
      <c r="K114" s="132" t="s">
        <v>173</v>
      </c>
      <c r="L114" s="132" t="s">
        <v>173</v>
      </c>
      <c r="M114" s="294"/>
      <c r="N114" s="357" t="s">
        <v>84</v>
      </c>
      <c r="O114" s="357" t="s">
        <v>86</v>
      </c>
      <c r="P114" s="357" t="s">
        <v>86</v>
      </c>
      <c r="Q114" s="357" t="s">
        <v>86</v>
      </c>
      <c r="R114" s="197" t="s">
        <v>104</v>
      </c>
      <c r="S114" s="137"/>
      <c r="T114" s="137"/>
      <c r="U114" s="106"/>
      <c r="V114" s="106"/>
      <c r="W114" s="106"/>
      <c r="X114" s="106"/>
      <c r="Y114" s="106"/>
      <c r="Z114" s="106"/>
      <c r="AA114" s="106"/>
      <c r="AB114" s="106"/>
      <c r="AC114" s="106"/>
      <c r="AD114" s="110"/>
      <c r="AE114" s="110"/>
      <c r="AF114" s="110"/>
    </row>
    <row r="115">
      <c r="A115" s="106"/>
      <c r="B115" s="661">
        <f t="shared" si="1"/>
        <v>112</v>
      </c>
      <c r="C115" s="662" t="s">
        <v>1320</v>
      </c>
      <c r="D115" s="665"/>
      <c r="E115" s="667"/>
      <c r="F115" s="190"/>
      <c r="G115" s="185" t="s">
        <v>1398</v>
      </c>
      <c r="H115" s="167"/>
      <c r="I115" s="294"/>
      <c r="J115" s="285"/>
      <c r="K115" s="132" t="s">
        <v>173</v>
      </c>
      <c r="L115" s="132" t="s">
        <v>173</v>
      </c>
      <c r="M115" s="294"/>
      <c r="N115" s="357" t="s">
        <v>84</v>
      </c>
      <c r="O115" s="357" t="s">
        <v>86</v>
      </c>
      <c r="P115" s="357" t="s">
        <v>86</v>
      </c>
      <c r="Q115" s="357" t="s">
        <v>86</v>
      </c>
      <c r="R115" s="197" t="s">
        <v>104</v>
      </c>
      <c r="S115" s="137"/>
      <c r="T115" s="137"/>
      <c r="U115" s="106"/>
      <c r="V115" s="106"/>
      <c r="W115" s="106"/>
      <c r="X115" s="106"/>
      <c r="Y115" s="106"/>
      <c r="Z115" s="106"/>
      <c r="AA115" s="106"/>
      <c r="AB115" s="106"/>
      <c r="AC115" s="106"/>
      <c r="AD115" s="110"/>
      <c r="AE115" s="110"/>
      <c r="AF115" s="110"/>
    </row>
    <row r="116">
      <c r="A116" s="106"/>
      <c r="B116" s="661">
        <f t="shared" si="1"/>
        <v>113</v>
      </c>
      <c r="C116" s="662" t="s">
        <v>1320</v>
      </c>
      <c r="D116" s="665"/>
      <c r="E116" s="667"/>
      <c r="F116" s="190"/>
      <c r="G116" s="185" t="s">
        <v>1394</v>
      </c>
      <c r="H116" s="167"/>
      <c r="I116" s="294"/>
      <c r="J116" s="285"/>
      <c r="K116" s="132" t="s">
        <v>1395</v>
      </c>
      <c r="L116" s="132" t="s">
        <v>1396</v>
      </c>
      <c r="M116" s="294"/>
      <c r="N116" s="357" t="s">
        <v>84</v>
      </c>
      <c r="O116" s="357" t="s">
        <v>86</v>
      </c>
      <c r="P116" s="357" t="s">
        <v>86</v>
      </c>
      <c r="Q116" s="357" t="s">
        <v>86</v>
      </c>
      <c r="R116" s="197" t="s">
        <v>104</v>
      </c>
      <c r="S116" s="137"/>
      <c r="T116" s="137"/>
      <c r="U116" s="106"/>
      <c r="V116" s="106"/>
      <c r="W116" s="106"/>
      <c r="X116" s="106"/>
      <c r="Y116" s="106"/>
      <c r="Z116" s="106"/>
      <c r="AA116" s="106"/>
      <c r="AB116" s="106"/>
      <c r="AC116" s="106"/>
      <c r="AD116" s="110"/>
      <c r="AE116" s="110"/>
      <c r="AF116" s="110"/>
    </row>
    <row r="117">
      <c r="A117" s="106"/>
      <c r="B117" s="661">
        <f t="shared" si="1"/>
        <v>114</v>
      </c>
      <c r="C117" s="662" t="s">
        <v>1320</v>
      </c>
      <c r="D117" s="665"/>
      <c r="E117" s="667"/>
      <c r="F117" s="189" t="s">
        <v>1345</v>
      </c>
      <c r="G117" s="185" t="s">
        <v>1388</v>
      </c>
      <c r="H117" s="167"/>
      <c r="I117" s="294"/>
      <c r="J117" s="285"/>
      <c r="K117" s="132" t="s">
        <v>1389</v>
      </c>
      <c r="L117" s="132" t="s">
        <v>1390</v>
      </c>
      <c r="M117" s="294"/>
      <c r="N117" s="357" t="s">
        <v>84</v>
      </c>
      <c r="O117" s="357" t="s">
        <v>86</v>
      </c>
      <c r="P117" s="357" t="s">
        <v>86</v>
      </c>
      <c r="Q117" s="357" t="s">
        <v>86</v>
      </c>
      <c r="R117" s="197" t="s">
        <v>104</v>
      </c>
      <c r="S117" s="137"/>
      <c r="T117" s="137"/>
      <c r="U117" s="106"/>
      <c r="V117" s="106"/>
      <c r="W117" s="106"/>
      <c r="X117" s="106"/>
      <c r="Y117" s="106"/>
      <c r="Z117" s="106"/>
      <c r="AA117" s="106"/>
      <c r="AB117" s="106"/>
      <c r="AC117" s="106"/>
      <c r="AD117" s="110"/>
      <c r="AE117" s="110"/>
      <c r="AF117" s="110"/>
    </row>
    <row r="118">
      <c r="A118" s="106"/>
      <c r="B118" s="661">
        <f t="shared" si="1"/>
        <v>115</v>
      </c>
      <c r="C118" s="662" t="s">
        <v>1320</v>
      </c>
      <c r="D118" s="665"/>
      <c r="E118" s="667"/>
      <c r="F118" s="190"/>
      <c r="G118" s="185" t="s">
        <v>768</v>
      </c>
      <c r="H118" s="167"/>
      <c r="I118" s="294"/>
      <c r="J118" s="285"/>
      <c r="K118" s="132" t="s">
        <v>173</v>
      </c>
      <c r="L118" s="132" t="s">
        <v>173</v>
      </c>
      <c r="M118" s="294"/>
      <c r="N118" s="357" t="s">
        <v>84</v>
      </c>
      <c r="O118" s="357" t="s">
        <v>86</v>
      </c>
      <c r="P118" s="357" t="s">
        <v>86</v>
      </c>
      <c r="Q118" s="357" t="s">
        <v>86</v>
      </c>
      <c r="R118" s="197" t="s">
        <v>104</v>
      </c>
      <c r="S118" s="137"/>
      <c r="T118" s="137"/>
      <c r="U118" s="106"/>
      <c r="V118" s="106"/>
      <c r="W118" s="106"/>
      <c r="X118" s="106"/>
      <c r="Y118" s="106"/>
      <c r="Z118" s="106"/>
      <c r="AA118" s="106"/>
      <c r="AB118" s="106"/>
      <c r="AC118" s="106"/>
      <c r="AD118" s="110"/>
      <c r="AE118" s="110"/>
      <c r="AF118" s="110"/>
    </row>
    <row r="119">
      <c r="A119" s="110"/>
      <c r="B119" s="661">
        <f t="shared" si="1"/>
        <v>116</v>
      </c>
      <c r="C119" s="662" t="s">
        <v>1320</v>
      </c>
      <c r="D119" s="665"/>
      <c r="E119" s="667"/>
      <c r="F119" s="190"/>
      <c r="G119" s="185" t="s">
        <v>1309</v>
      </c>
      <c r="H119" s="167"/>
      <c r="I119" s="294"/>
      <c r="J119" s="285"/>
      <c r="K119" s="132" t="s">
        <v>173</v>
      </c>
      <c r="L119" s="132" t="s">
        <v>173</v>
      </c>
      <c r="M119" s="294"/>
      <c r="N119" s="357" t="s">
        <v>84</v>
      </c>
      <c r="O119" s="357" t="s">
        <v>86</v>
      </c>
      <c r="P119" s="357" t="s">
        <v>86</v>
      </c>
      <c r="Q119" s="357" t="s">
        <v>86</v>
      </c>
      <c r="R119" s="197" t="s">
        <v>104</v>
      </c>
      <c r="S119" s="137"/>
      <c r="T119" s="137"/>
      <c r="U119" s="110"/>
      <c r="V119" s="110"/>
      <c r="W119" s="110"/>
      <c r="X119" s="110"/>
      <c r="Y119" s="110"/>
      <c r="Z119" s="110"/>
      <c r="AA119" s="110"/>
      <c r="AB119" s="110"/>
      <c r="AC119" s="110"/>
      <c r="AD119" s="110"/>
      <c r="AE119" s="110"/>
      <c r="AF119" s="110"/>
    </row>
    <row r="120">
      <c r="A120" s="110"/>
      <c r="B120" s="661">
        <f t="shared" si="1"/>
        <v>117</v>
      </c>
      <c r="C120" s="662" t="s">
        <v>1320</v>
      </c>
      <c r="D120" s="665"/>
      <c r="E120" s="667"/>
      <c r="F120" s="190"/>
      <c r="G120" s="185" t="s">
        <v>1363</v>
      </c>
      <c r="H120" s="167"/>
      <c r="I120" s="294"/>
      <c r="J120" s="285"/>
      <c r="K120" s="132" t="s">
        <v>173</v>
      </c>
      <c r="L120" s="132" t="s">
        <v>173</v>
      </c>
      <c r="M120" s="294"/>
      <c r="N120" s="357" t="s">
        <v>84</v>
      </c>
      <c r="O120" s="357" t="s">
        <v>86</v>
      </c>
      <c r="P120" s="357" t="s">
        <v>86</v>
      </c>
      <c r="Q120" s="357" t="s">
        <v>86</v>
      </c>
      <c r="R120" s="197" t="s">
        <v>104</v>
      </c>
      <c r="S120" s="137"/>
      <c r="T120" s="137"/>
      <c r="U120" s="110"/>
      <c r="V120" s="110"/>
      <c r="W120" s="110"/>
      <c r="X120" s="110"/>
      <c r="Y120" s="110"/>
      <c r="Z120" s="110"/>
      <c r="AA120" s="110"/>
      <c r="AB120" s="110"/>
      <c r="AC120" s="110"/>
      <c r="AD120" s="110"/>
      <c r="AE120" s="110"/>
      <c r="AF120" s="110"/>
    </row>
    <row r="121">
      <c r="A121" s="110"/>
      <c r="B121" s="661">
        <f t="shared" si="1"/>
        <v>118</v>
      </c>
      <c r="C121" s="662" t="s">
        <v>1320</v>
      </c>
      <c r="D121" s="665"/>
      <c r="E121" s="667"/>
      <c r="F121" s="190"/>
      <c r="G121" s="185" t="s">
        <v>405</v>
      </c>
      <c r="H121" s="167"/>
      <c r="I121" s="294"/>
      <c r="J121" s="285"/>
      <c r="K121" s="132" t="s">
        <v>173</v>
      </c>
      <c r="L121" s="132" t="s">
        <v>173</v>
      </c>
      <c r="M121" s="294"/>
      <c r="N121" s="357" t="s">
        <v>84</v>
      </c>
      <c r="O121" s="357" t="s">
        <v>86</v>
      </c>
      <c r="P121" s="357" t="s">
        <v>86</v>
      </c>
      <c r="Q121" s="357" t="s">
        <v>86</v>
      </c>
      <c r="R121" s="197" t="s">
        <v>104</v>
      </c>
      <c r="S121" s="137"/>
      <c r="T121" s="137"/>
      <c r="U121" s="110"/>
      <c r="V121" s="110"/>
      <c r="W121" s="110"/>
      <c r="X121" s="110"/>
      <c r="Y121" s="110"/>
      <c r="Z121" s="110"/>
      <c r="AA121" s="110"/>
      <c r="AB121" s="110"/>
      <c r="AC121" s="110"/>
      <c r="AD121" s="110"/>
      <c r="AE121" s="110"/>
      <c r="AF121" s="110"/>
    </row>
    <row r="122">
      <c r="A122" s="110"/>
      <c r="B122" s="661">
        <f t="shared" si="1"/>
        <v>119</v>
      </c>
      <c r="C122" s="662" t="s">
        <v>1320</v>
      </c>
      <c r="D122" s="665"/>
      <c r="E122" s="667"/>
      <c r="F122" s="190"/>
      <c r="G122" s="185" t="s">
        <v>699</v>
      </c>
      <c r="H122" s="167"/>
      <c r="I122" s="294"/>
      <c r="J122" s="285"/>
      <c r="K122" s="132" t="s">
        <v>173</v>
      </c>
      <c r="L122" s="132" t="s">
        <v>173</v>
      </c>
      <c r="M122" s="294"/>
      <c r="N122" s="357" t="s">
        <v>84</v>
      </c>
      <c r="O122" s="357" t="s">
        <v>86</v>
      </c>
      <c r="P122" s="357" t="s">
        <v>86</v>
      </c>
      <c r="Q122" s="357" t="s">
        <v>86</v>
      </c>
      <c r="R122" s="197" t="s">
        <v>104</v>
      </c>
      <c r="S122" s="137"/>
      <c r="T122" s="137"/>
      <c r="U122" s="110"/>
      <c r="V122" s="110"/>
      <c r="W122" s="110"/>
      <c r="X122" s="110"/>
      <c r="Y122" s="110"/>
      <c r="Z122" s="110"/>
      <c r="AA122" s="110"/>
      <c r="AB122" s="110"/>
      <c r="AC122" s="110"/>
      <c r="AD122" s="110"/>
      <c r="AE122" s="110"/>
      <c r="AF122" s="110"/>
    </row>
    <row r="123">
      <c r="A123" s="110"/>
      <c r="B123" s="661">
        <f t="shared" si="1"/>
        <v>120</v>
      </c>
      <c r="C123" s="662" t="s">
        <v>1320</v>
      </c>
      <c r="D123" s="665"/>
      <c r="E123" s="667"/>
      <c r="F123" s="190"/>
      <c r="G123" s="185" t="s">
        <v>1351</v>
      </c>
      <c r="H123" s="167"/>
      <c r="I123" s="294"/>
      <c r="J123" s="285"/>
      <c r="K123" s="132" t="s">
        <v>173</v>
      </c>
      <c r="L123" s="132" t="s">
        <v>173</v>
      </c>
      <c r="M123" s="294"/>
      <c r="N123" s="357" t="s">
        <v>84</v>
      </c>
      <c r="O123" s="357" t="s">
        <v>86</v>
      </c>
      <c r="P123" s="357" t="s">
        <v>86</v>
      </c>
      <c r="Q123" s="357" t="s">
        <v>86</v>
      </c>
      <c r="R123" s="197" t="s">
        <v>104</v>
      </c>
      <c r="S123" s="137"/>
      <c r="T123" s="137"/>
      <c r="U123" s="110"/>
      <c r="V123" s="110"/>
      <c r="W123" s="110"/>
      <c r="X123" s="110"/>
      <c r="Y123" s="110"/>
      <c r="Z123" s="110"/>
      <c r="AA123" s="110"/>
      <c r="AB123" s="110"/>
      <c r="AC123" s="110"/>
      <c r="AD123" s="110"/>
      <c r="AE123" s="110"/>
      <c r="AF123" s="110"/>
    </row>
    <row r="124">
      <c r="A124" s="110"/>
      <c r="B124" s="661">
        <f t="shared" si="1"/>
        <v>121</v>
      </c>
      <c r="C124" s="662" t="s">
        <v>1320</v>
      </c>
      <c r="D124" s="665"/>
      <c r="E124" s="667"/>
      <c r="F124" s="190"/>
      <c r="G124" s="185" t="s">
        <v>1391</v>
      </c>
      <c r="H124" s="167"/>
      <c r="I124" s="294"/>
      <c r="J124" s="285"/>
      <c r="K124" s="132" t="s">
        <v>173</v>
      </c>
      <c r="L124" s="132" t="s">
        <v>173</v>
      </c>
      <c r="M124" s="294"/>
      <c r="N124" s="357" t="s">
        <v>84</v>
      </c>
      <c r="O124" s="357" t="s">
        <v>86</v>
      </c>
      <c r="P124" s="357" t="s">
        <v>86</v>
      </c>
      <c r="Q124" s="357" t="s">
        <v>86</v>
      </c>
      <c r="R124" s="197" t="s">
        <v>104</v>
      </c>
      <c r="S124" s="137"/>
      <c r="T124" s="137"/>
      <c r="U124" s="110"/>
      <c r="V124" s="110"/>
      <c r="W124" s="110"/>
      <c r="X124" s="110"/>
      <c r="Y124" s="110"/>
      <c r="Z124" s="110"/>
      <c r="AA124" s="110"/>
      <c r="AB124" s="110"/>
      <c r="AC124" s="110"/>
      <c r="AD124" s="110"/>
      <c r="AE124" s="110"/>
      <c r="AF124" s="110"/>
    </row>
    <row r="125">
      <c r="A125" s="110"/>
      <c r="B125" s="661">
        <f t="shared" si="1"/>
        <v>122</v>
      </c>
      <c r="C125" s="662" t="s">
        <v>1320</v>
      </c>
      <c r="D125" s="665"/>
      <c r="E125" s="667"/>
      <c r="F125" s="190"/>
      <c r="G125" s="185" t="s">
        <v>1392</v>
      </c>
      <c r="H125" s="167"/>
      <c r="I125" s="294"/>
      <c r="J125" s="285"/>
      <c r="K125" s="132" t="s">
        <v>173</v>
      </c>
      <c r="L125" s="132" t="s">
        <v>173</v>
      </c>
      <c r="M125" s="294"/>
      <c r="N125" s="357" t="s">
        <v>84</v>
      </c>
      <c r="O125" s="357" t="s">
        <v>86</v>
      </c>
      <c r="P125" s="357" t="s">
        <v>86</v>
      </c>
      <c r="Q125" s="357" t="s">
        <v>86</v>
      </c>
      <c r="R125" s="197" t="s">
        <v>104</v>
      </c>
      <c r="S125" s="137"/>
      <c r="T125" s="137"/>
      <c r="U125" s="110"/>
      <c r="V125" s="110"/>
      <c r="W125" s="110"/>
      <c r="X125" s="110"/>
      <c r="Y125" s="110"/>
      <c r="Z125" s="110"/>
      <c r="AA125" s="110"/>
      <c r="AB125" s="110"/>
      <c r="AC125" s="110"/>
      <c r="AD125" s="110"/>
      <c r="AE125" s="110"/>
      <c r="AF125" s="110"/>
    </row>
    <row r="126">
      <c r="A126" s="110"/>
      <c r="B126" s="661">
        <f t="shared" si="1"/>
        <v>123</v>
      </c>
      <c r="C126" s="662" t="s">
        <v>1320</v>
      </c>
      <c r="D126" s="665"/>
      <c r="E126" s="667"/>
      <c r="F126" s="190"/>
      <c r="G126" s="185" t="s">
        <v>1399</v>
      </c>
      <c r="H126" s="167"/>
      <c r="I126" s="294"/>
      <c r="J126" s="285"/>
      <c r="K126" s="132" t="s">
        <v>173</v>
      </c>
      <c r="L126" s="132" t="s">
        <v>173</v>
      </c>
      <c r="M126" s="294"/>
      <c r="N126" s="357" t="s">
        <v>84</v>
      </c>
      <c r="O126" s="357" t="s">
        <v>86</v>
      </c>
      <c r="P126" s="357" t="s">
        <v>86</v>
      </c>
      <c r="Q126" s="357" t="s">
        <v>86</v>
      </c>
      <c r="R126" s="197" t="s">
        <v>104</v>
      </c>
      <c r="S126" s="137"/>
      <c r="T126" s="137"/>
      <c r="U126" s="110"/>
      <c r="V126" s="110"/>
      <c r="W126" s="110"/>
      <c r="X126" s="110"/>
      <c r="Y126" s="110"/>
      <c r="Z126" s="110"/>
      <c r="AA126" s="110"/>
      <c r="AB126" s="110"/>
      <c r="AC126" s="110"/>
      <c r="AD126" s="110"/>
      <c r="AE126" s="110"/>
      <c r="AF126" s="110"/>
    </row>
    <row r="127">
      <c r="A127" s="110"/>
      <c r="B127" s="661">
        <f t="shared" si="1"/>
        <v>124</v>
      </c>
      <c r="C127" s="662" t="s">
        <v>1320</v>
      </c>
      <c r="D127" s="665"/>
      <c r="E127" s="667"/>
      <c r="F127" s="668"/>
      <c r="G127" s="185" t="s">
        <v>1394</v>
      </c>
      <c r="H127" s="167"/>
      <c r="I127" s="294"/>
      <c r="J127" s="285"/>
      <c r="K127" s="132" t="s">
        <v>1395</v>
      </c>
      <c r="L127" s="132" t="s">
        <v>1396</v>
      </c>
      <c r="M127" s="294"/>
      <c r="N127" s="357" t="s">
        <v>84</v>
      </c>
      <c r="O127" s="357" t="s">
        <v>86</v>
      </c>
      <c r="P127" s="357" t="s">
        <v>86</v>
      </c>
      <c r="Q127" s="357" t="s">
        <v>86</v>
      </c>
      <c r="R127" s="197" t="s">
        <v>104</v>
      </c>
      <c r="S127" s="137"/>
      <c r="T127" s="137"/>
      <c r="U127" s="110"/>
      <c r="V127" s="110"/>
      <c r="W127" s="110"/>
      <c r="X127" s="110"/>
      <c r="Y127" s="110"/>
      <c r="Z127" s="110"/>
      <c r="AA127" s="110"/>
      <c r="AB127" s="110"/>
      <c r="AC127" s="110"/>
      <c r="AD127" s="110"/>
      <c r="AE127" s="110"/>
      <c r="AF127" s="110"/>
    </row>
    <row r="128">
      <c r="A128" s="110"/>
      <c r="B128" s="661">
        <f t="shared" si="1"/>
        <v>125</v>
      </c>
      <c r="C128" s="662" t="s">
        <v>1320</v>
      </c>
      <c r="D128" s="556" t="s">
        <v>1400</v>
      </c>
      <c r="E128" s="184" t="s">
        <v>975</v>
      </c>
      <c r="F128" s="582" t="s">
        <v>233</v>
      </c>
      <c r="G128" s="571"/>
      <c r="H128" s="488"/>
      <c r="I128" s="223"/>
      <c r="J128" s="223"/>
      <c r="K128" s="223" t="s">
        <v>1401</v>
      </c>
      <c r="L128" s="223" t="s">
        <v>1402</v>
      </c>
      <c r="M128" s="294"/>
      <c r="N128" s="357" t="s">
        <v>84</v>
      </c>
      <c r="O128" s="357" t="s">
        <v>86</v>
      </c>
      <c r="P128" s="357" t="s">
        <v>86</v>
      </c>
      <c r="Q128" s="357" t="s">
        <v>86</v>
      </c>
      <c r="R128" s="197" t="s">
        <v>104</v>
      </c>
      <c r="S128" s="137"/>
      <c r="T128" s="137"/>
      <c r="U128" s="110"/>
      <c r="V128" s="110"/>
      <c r="W128" s="110"/>
      <c r="X128" s="110"/>
      <c r="Y128" s="110"/>
      <c r="Z128" s="110"/>
      <c r="AA128" s="110"/>
      <c r="AB128" s="110"/>
      <c r="AC128" s="110"/>
      <c r="AD128" s="110"/>
      <c r="AE128" s="110"/>
      <c r="AF128" s="110"/>
    </row>
    <row r="129">
      <c r="A129" s="110"/>
      <c r="B129" s="661">
        <f t="shared" si="1"/>
        <v>126</v>
      </c>
      <c r="C129" s="662" t="s">
        <v>1320</v>
      </c>
      <c r="D129" s="665"/>
      <c r="E129" s="666"/>
      <c r="F129" s="669" t="s">
        <v>1403</v>
      </c>
      <c r="G129" s="571" t="s">
        <v>456</v>
      </c>
      <c r="H129" s="508" t="s">
        <v>504</v>
      </c>
      <c r="I129" s="223"/>
      <c r="J129" s="223"/>
      <c r="K129" s="223" t="s">
        <v>1404</v>
      </c>
      <c r="L129" s="223" t="s">
        <v>1405</v>
      </c>
      <c r="M129" s="294"/>
      <c r="N129" s="357" t="s">
        <v>84</v>
      </c>
      <c r="O129" s="357" t="s">
        <v>86</v>
      </c>
      <c r="P129" s="357" t="s">
        <v>86</v>
      </c>
      <c r="Q129" s="357" t="s">
        <v>86</v>
      </c>
      <c r="R129" s="197" t="s">
        <v>104</v>
      </c>
      <c r="S129" s="137"/>
      <c r="T129" s="137"/>
      <c r="U129" s="110"/>
      <c r="V129" s="110"/>
      <c r="W129" s="110"/>
      <c r="X129" s="110"/>
      <c r="Y129" s="110"/>
      <c r="Z129" s="110"/>
      <c r="AA129" s="110"/>
      <c r="AB129" s="110"/>
      <c r="AC129" s="110"/>
      <c r="AD129" s="110"/>
      <c r="AE129" s="110"/>
      <c r="AF129" s="110"/>
    </row>
    <row r="130">
      <c r="A130" s="110"/>
      <c r="B130" s="661">
        <f t="shared" si="1"/>
        <v>127</v>
      </c>
      <c r="C130" s="662" t="s">
        <v>1320</v>
      </c>
      <c r="D130" s="665"/>
      <c r="E130" s="666"/>
      <c r="F130" s="567"/>
      <c r="G130" s="576"/>
      <c r="H130" s="508" t="s">
        <v>507</v>
      </c>
      <c r="I130" s="223"/>
      <c r="J130" s="223"/>
      <c r="K130" s="223" t="s">
        <v>1406</v>
      </c>
      <c r="L130" s="223" t="s">
        <v>1407</v>
      </c>
      <c r="M130" s="294"/>
      <c r="N130" s="357" t="s">
        <v>84</v>
      </c>
      <c r="O130" s="357" t="s">
        <v>86</v>
      </c>
      <c r="P130" s="357" t="s">
        <v>86</v>
      </c>
      <c r="Q130" s="357" t="s">
        <v>86</v>
      </c>
      <c r="R130" s="197" t="s">
        <v>104</v>
      </c>
      <c r="S130" s="137"/>
      <c r="T130" s="137"/>
      <c r="U130" s="110"/>
      <c r="V130" s="110"/>
      <c r="W130" s="110"/>
      <c r="X130" s="110"/>
      <c r="Y130" s="110"/>
      <c r="Z130" s="110"/>
      <c r="AA130" s="110"/>
      <c r="AB130" s="110"/>
      <c r="AC130" s="110"/>
      <c r="AD130" s="110"/>
      <c r="AE130" s="110"/>
      <c r="AF130" s="110"/>
    </row>
    <row r="131">
      <c r="A131" s="110"/>
      <c r="B131" s="661">
        <f t="shared" si="1"/>
        <v>128</v>
      </c>
      <c r="C131" s="662" t="s">
        <v>1320</v>
      </c>
      <c r="D131" s="665"/>
      <c r="E131" s="666"/>
      <c r="F131" s="582"/>
      <c r="G131" s="583" t="s">
        <v>527</v>
      </c>
      <c r="H131" s="488" t="s">
        <v>507</v>
      </c>
      <c r="I131" s="223"/>
      <c r="J131" s="223"/>
      <c r="K131" s="223" t="s">
        <v>1408</v>
      </c>
      <c r="L131" s="223" t="s">
        <v>1409</v>
      </c>
      <c r="M131" s="294"/>
      <c r="N131" s="357" t="s">
        <v>84</v>
      </c>
      <c r="O131" s="357" t="s">
        <v>86</v>
      </c>
      <c r="P131" s="357" t="s">
        <v>86</v>
      </c>
      <c r="Q131" s="357" t="s">
        <v>86</v>
      </c>
      <c r="R131" s="197" t="s">
        <v>104</v>
      </c>
      <c r="S131" s="137"/>
      <c r="T131" s="137"/>
      <c r="U131" s="110"/>
      <c r="V131" s="110"/>
      <c r="W131" s="110"/>
      <c r="X131" s="110"/>
      <c r="Y131" s="110"/>
      <c r="Z131" s="110"/>
      <c r="AA131" s="110"/>
      <c r="AB131" s="110"/>
      <c r="AC131" s="110"/>
      <c r="AD131" s="110"/>
      <c r="AE131" s="110"/>
      <c r="AF131" s="110"/>
    </row>
    <row r="132">
      <c r="A132" s="110"/>
      <c r="B132" s="661">
        <f t="shared" si="1"/>
        <v>129</v>
      </c>
      <c r="C132" s="662" t="s">
        <v>1320</v>
      </c>
      <c r="D132" s="665"/>
      <c r="E132" s="666"/>
      <c r="F132" s="582"/>
      <c r="G132" s="508" t="s">
        <v>1410</v>
      </c>
      <c r="H132" s="488"/>
      <c r="I132" s="223"/>
      <c r="J132" s="223"/>
      <c r="K132" s="223" t="s">
        <v>1411</v>
      </c>
      <c r="L132" s="223" t="s">
        <v>1412</v>
      </c>
      <c r="M132" s="294"/>
      <c r="N132" s="357" t="s">
        <v>84</v>
      </c>
      <c r="O132" s="357" t="s">
        <v>86</v>
      </c>
      <c r="P132" s="357" t="s">
        <v>86</v>
      </c>
      <c r="Q132" s="357" t="s">
        <v>86</v>
      </c>
      <c r="R132" s="197" t="s">
        <v>104</v>
      </c>
      <c r="S132" s="137"/>
      <c r="T132" s="137"/>
      <c r="U132" s="110"/>
      <c r="V132" s="110"/>
      <c r="W132" s="110"/>
      <c r="X132" s="110"/>
      <c r="Y132" s="110"/>
      <c r="Z132" s="110"/>
      <c r="AA132" s="110"/>
      <c r="AB132" s="110"/>
      <c r="AC132" s="110"/>
      <c r="AD132" s="110"/>
      <c r="AE132" s="110"/>
      <c r="AF132" s="110"/>
    </row>
    <row r="133">
      <c r="A133" s="110"/>
      <c r="B133" s="661">
        <f t="shared" si="1"/>
        <v>130</v>
      </c>
      <c r="C133" s="662" t="s">
        <v>1320</v>
      </c>
      <c r="D133" s="665"/>
      <c r="E133" s="666"/>
      <c r="F133" s="582"/>
      <c r="G133" s="508" t="s">
        <v>1413</v>
      </c>
      <c r="H133" s="488"/>
      <c r="I133" s="223"/>
      <c r="J133" s="223"/>
      <c r="K133" s="223" t="s">
        <v>1414</v>
      </c>
      <c r="L133" s="223" t="s">
        <v>1415</v>
      </c>
      <c r="M133" s="294"/>
      <c r="N133" s="357" t="s">
        <v>84</v>
      </c>
      <c r="O133" s="357" t="s">
        <v>86</v>
      </c>
      <c r="P133" s="357" t="s">
        <v>86</v>
      </c>
      <c r="Q133" s="357" t="s">
        <v>86</v>
      </c>
      <c r="R133" s="197" t="s">
        <v>104</v>
      </c>
      <c r="S133" s="137"/>
      <c r="T133" s="137"/>
      <c r="U133" s="110"/>
      <c r="V133" s="110"/>
      <c r="W133" s="110"/>
      <c r="X133" s="110"/>
      <c r="Y133" s="110"/>
      <c r="Z133" s="110"/>
      <c r="AA133" s="110"/>
      <c r="AB133" s="110"/>
      <c r="AC133" s="110"/>
      <c r="AD133" s="110"/>
      <c r="AE133" s="110"/>
      <c r="AF133" s="110"/>
    </row>
    <row r="134">
      <c r="A134" s="110"/>
      <c r="B134" s="661">
        <f t="shared" si="1"/>
        <v>131</v>
      </c>
      <c r="C134" s="662" t="s">
        <v>1320</v>
      </c>
      <c r="D134" s="665"/>
      <c r="E134" s="666"/>
      <c r="F134" s="507" t="s">
        <v>1416</v>
      </c>
      <c r="G134" s="508" t="s">
        <v>1417</v>
      </c>
      <c r="H134" s="488" t="s">
        <v>508</v>
      </c>
      <c r="I134" s="223"/>
      <c r="J134" s="223"/>
      <c r="K134" s="223" t="s">
        <v>1418</v>
      </c>
      <c r="L134" s="223" t="s">
        <v>1407</v>
      </c>
      <c r="M134" s="294"/>
      <c r="N134" s="357" t="s">
        <v>84</v>
      </c>
      <c r="O134" s="357" t="s">
        <v>86</v>
      </c>
      <c r="P134" s="357" t="s">
        <v>86</v>
      </c>
      <c r="Q134" s="357" t="s">
        <v>86</v>
      </c>
      <c r="R134" s="197" t="s">
        <v>104</v>
      </c>
      <c r="S134" s="137"/>
      <c r="T134" s="137"/>
      <c r="U134" s="110"/>
      <c r="V134" s="110"/>
      <c r="W134" s="110"/>
      <c r="X134" s="110"/>
      <c r="Y134" s="110"/>
      <c r="Z134" s="110"/>
      <c r="AA134" s="110"/>
      <c r="AB134" s="110"/>
      <c r="AC134" s="110"/>
      <c r="AD134" s="110"/>
      <c r="AE134" s="110"/>
      <c r="AF134" s="110"/>
    </row>
    <row r="135">
      <c r="A135" s="110"/>
      <c r="B135" s="661">
        <f t="shared" si="1"/>
        <v>132</v>
      </c>
      <c r="C135" s="662" t="s">
        <v>1320</v>
      </c>
      <c r="D135" s="665"/>
      <c r="E135" s="666"/>
      <c r="F135" s="582"/>
      <c r="G135" s="507" t="s">
        <v>1419</v>
      </c>
      <c r="H135" s="488"/>
      <c r="I135" s="223"/>
      <c r="J135" s="223"/>
      <c r="K135" s="223" t="s">
        <v>1420</v>
      </c>
      <c r="L135" s="223" t="s">
        <v>1421</v>
      </c>
      <c r="M135" s="294"/>
      <c r="N135" s="357" t="s">
        <v>84</v>
      </c>
      <c r="O135" s="357" t="s">
        <v>86</v>
      </c>
      <c r="P135" s="357" t="s">
        <v>86</v>
      </c>
      <c r="Q135" s="357" t="s">
        <v>86</v>
      </c>
      <c r="R135" s="197" t="s">
        <v>104</v>
      </c>
      <c r="S135" s="137"/>
      <c r="T135" s="137"/>
      <c r="U135" s="110"/>
      <c r="V135" s="110"/>
      <c r="W135" s="110"/>
      <c r="X135" s="110"/>
      <c r="Y135" s="110"/>
      <c r="Z135" s="110"/>
      <c r="AA135" s="110"/>
      <c r="AB135" s="110"/>
      <c r="AC135" s="110"/>
      <c r="AD135" s="110"/>
      <c r="AE135" s="110"/>
      <c r="AF135" s="110"/>
    </row>
    <row r="136">
      <c r="A136" s="110"/>
      <c r="B136" s="661">
        <f t="shared" si="1"/>
        <v>133</v>
      </c>
      <c r="C136" s="662" t="s">
        <v>1320</v>
      </c>
      <c r="D136" s="665"/>
      <c r="E136" s="666"/>
      <c r="F136" s="567"/>
      <c r="G136" s="571" t="s">
        <v>1422</v>
      </c>
      <c r="H136" s="508" t="s">
        <v>1299</v>
      </c>
      <c r="I136" s="223"/>
      <c r="J136" s="223"/>
      <c r="K136" s="223" t="s">
        <v>1423</v>
      </c>
      <c r="L136" s="223" t="s">
        <v>1424</v>
      </c>
      <c r="M136" s="294"/>
      <c r="N136" s="357" t="s">
        <v>85</v>
      </c>
      <c r="O136" s="357" t="s">
        <v>86</v>
      </c>
      <c r="P136" s="357" t="s">
        <v>86</v>
      </c>
      <c r="Q136" s="357" t="s">
        <v>86</v>
      </c>
      <c r="R136" s="136" t="s">
        <v>104</v>
      </c>
      <c r="S136" s="136" t="s">
        <v>1892</v>
      </c>
      <c r="T136" s="154" t="s">
        <v>1893</v>
      </c>
      <c r="U136" s="110"/>
      <c r="V136" s="110"/>
      <c r="W136" s="110"/>
      <c r="X136" s="110"/>
      <c r="Y136" s="110"/>
      <c r="Z136" s="110"/>
      <c r="AA136" s="110"/>
      <c r="AB136" s="110"/>
      <c r="AC136" s="110"/>
      <c r="AD136" s="110"/>
      <c r="AE136" s="110"/>
      <c r="AF136" s="110"/>
    </row>
    <row r="137">
      <c r="A137" s="110"/>
      <c r="B137" s="661">
        <f t="shared" si="1"/>
        <v>134</v>
      </c>
      <c r="C137" s="662" t="s">
        <v>1320</v>
      </c>
      <c r="D137" s="665"/>
      <c r="E137" s="666"/>
      <c r="F137" s="567"/>
      <c r="G137" s="573"/>
      <c r="H137" s="508" t="s">
        <v>244</v>
      </c>
      <c r="I137" s="223"/>
      <c r="J137" s="223"/>
      <c r="K137" s="223" t="s">
        <v>1103</v>
      </c>
      <c r="L137" s="223" t="s">
        <v>1425</v>
      </c>
      <c r="M137" s="294"/>
      <c r="N137" s="357" t="s">
        <v>85</v>
      </c>
      <c r="O137" s="357" t="s">
        <v>86</v>
      </c>
      <c r="P137" s="357" t="s">
        <v>86</v>
      </c>
      <c r="Q137" s="357" t="s">
        <v>86</v>
      </c>
      <c r="R137" s="136" t="s">
        <v>104</v>
      </c>
      <c r="S137" s="136" t="s">
        <v>1892</v>
      </c>
      <c r="T137" s="154" t="s">
        <v>1893</v>
      </c>
      <c r="U137" s="110"/>
      <c r="V137" s="110"/>
      <c r="W137" s="110"/>
      <c r="X137" s="110"/>
      <c r="Y137" s="110"/>
      <c r="Z137" s="110"/>
      <c r="AA137" s="110"/>
      <c r="AB137" s="110"/>
      <c r="AC137" s="110"/>
      <c r="AD137" s="110"/>
      <c r="AE137" s="110"/>
      <c r="AF137" s="110"/>
    </row>
    <row r="138">
      <c r="A138" s="110"/>
      <c r="B138" s="661"/>
      <c r="C138" s="662"/>
      <c r="D138" s="665"/>
      <c r="E138" s="666"/>
      <c r="F138" s="567"/>
      <c r="G138" s="576"/>
      <c r="H138" s="615" t="s">
        <v>869</v>
      </c>
      <c r="I138" s="223"/>
      <c r="J138" s="223"/>
      <c r="K138" s="132" t="s">
        <v>1894</v>
      </c>
      <c r="L138" s="132" t="s">
        <v>1895</v>
      </c>
      <c r="M138" s="294"/>
      <c r="N138" s="357" t="s">
        <v>84</v>
      </c>
      <c r="O138" s="357" t="s">
        <v>86</v>
      </c>
      <c r="P138" s="357" t="s">
        <v>86</v>
      </c>
      <c r="Q138" s="357" t="s">
        <v>86</v>
      </c>
      <c r="R138" s="197" t="s">
        <v>104</v>
      </c>
      <c r="S138" s="136"/>
      <c r="T138" s="136"/>
      <c r="U138" s="110"/>
      <c r="V138" s="110"/>
      <c r="W138" s="110"/>
      <c r="X138" s="110"/>
      <c r="Y138" s="110"/>
      <c r="Z138" s="110"/>
      <c r="AA138" s="110"/>
      <c r="AB138" s="110"/>
      <c r="AC138" s="110"/>
      <c r="AD138" s="110"/>
      <c r="AE138" s="110"/>
      <c r="AF138" s="110"/>
    </row>
    <row r="139">
      <c r="A139" s="110"/>
      <c r="B139" s="661">
        <f t="shared" ref="B139:B151" si="2">ROW()-ROW($B$3)</f>
        <v>136</v>
      </c>
      <c r="C139" s="662" t="s">
        <v>1320</v>
      </c>
      <c r="D139" s="665"/>
      <c r="E139" s="666"/>
      <c r="F139" s="582"/>
      <c r="G139" s="582" t="s">
        <v>252</v>
      </c>
      <c r="H139" s="488"/>
      <c r="I139" s="223"/>
      <c r="J139" s="223"/>
      <c r="K139" s="223" t="s">
        <v>823</v>
      </c>
      <c r="L139" s="223" t="s">
        <v>442</v>
      </c>
      <c r="M139" s="294"/>
      <c r="N139" s="357" t="s">
        <v>84</v>
      </c>
      <c r="O139" s="357" t="s">
        <v>86</v>
      </c>
      <c r="P139" s="357" t="s">
        <v>86</v>
      </c>
      <c r="Q139" s="357" t="s">
        <v>86</v>
      </c>
      <c r="R139" s="137"/>
      <c r="S139" s="137"/>
      <c r="T139" s="137"/>
      <c r="U139" s="110"/>
      <c r="V139" s="110"/>
      <c r="W139" s="110"/>
      <c r="X139" s="110"/>
      <c r="Y139" s="110"/>
      <c r="Z139" s="110"/>
      <c r="AA139" s="110"/>
      <c r="AB139" s="110"/>
      <c r="AC139" s="110"/>
      <c r="AD139" s="110"/>
      <c r="AE139" s="110"/>
      <c r="AF139" s="110"/>
    </row>
    <row r="140">
      <c r="A140" s="110"/>
      <c r="B140" s="661">
        <f t="shared" si="2"/>
        <v>137</v>
      </c>
      <c r="C140" s="662" t="s">
        <v>1320</v>
      </c>
      <c r="D140" s="665"/>
      <c r="E140" s="666"/>
      <c r="F140" s="567"/>
      <c r="G140" s="571" t="s">
        <v>824</v>
      </c>
      <c r="H140" s="508" t="s">
        <v>825</v>
      </c>
      <c r="I140" s="223"/>
      <c r="J140" s="223"/>
      <c r="K140" s="223" t="s">
        <v>826</v>
      </c>
      <c r="L140" s="223" t="s">
        <v>827</v>
      </c>
      <c r="M140" s="294"/>
      <c r="N140" s="357" t="s">
        <v>84</v>
      </c>
      <c r="O140" s="357" t="s">
        <v>86</v>
      </c>
      <c r="P140" s="357" t="s">
        <v>86</v>
      </c>
      <c r="Q140" s="357" t="s">
        <v>86</v>
      </c>
      <c r="R140" s="136" t="s">
        <v>101</v>
      </c>
      <c r="S140" s="137"/>
      <c r="T140" s="137"/>
      <c r="U140" s="110"/>
      <c r="V140" s="110"/>
      <c r="W140" s="110"/>
      <c r="X140" s="110"/>
      <c r="Y140" s="110"/>
      <c r="Z140" s="110"/>
      <c r="AA140" s="110"/>
      <c r="AB140" s="110"/>
      <c r="AC140" s="110"/>
      <c r="AD140" s="110"/>
      <c r="AE140" s="110"/>
      <c r="AF140" s="110"/>
    </row>
    <row r="141">
      <c r="A141" s="110"/>
      <c r="B141" s="661">
        <f t="shared" si="2"/>
        <v>138</v>
      </c>
      <c r="C141" s="662" t="s">
        <v>1320</v>
      </c>
      <c r="D141" s="665"/>
      <c r="E141" s="666"/>
      <c r="F141" s="567"/>
      <c r="G141" s="573"/>
      <c r="H141" s="508" t="s">
        <v>828</v>
      </c>
      <c r="I141" s="223"/>
      <c r="J141" s="223"/>
      <c r="K141" s="223" t="s">
        <v>829</v>
      </c>
      <c r="L141" s="223" t="s">
        <v>827</v>
      </c>
      <c r="M141" s="294"/>
      <c r="N141" s="357" t="s">
        <v>84</v>
      </c>
      <c r="O141" s="357" t="s">
        <v>86</v>
      </c>
      <c r="P141" s="357" t="s">
        <v>86</v>
      </c>
      <c r="Q141" s="357" t="s">
        <v>86</v>
      </c>
      <c r="R141" s="136" t="s">
        <v>101</v>
      </c>
      <c r="S141" s="137"/>
      <c r="T141" s="137"/>
      <c r="U141" s="110"/>
      <c r="V141" s="110"/>
      <c r="W141" s="110"/>
      <c r="X141" s="110"/>
      <c r="Y141" s="110"/>
      <c r="Z141" s="110"/>
      <c r="AA141" s="110"/>
      <c r="AB141" s="110"/>
      <c r="AC141" s="110"/>
      <c r="AD141" s="110"/>
      <c r="AE141" s="110"/>
      <c r="AF141" s="110"/>
    </row>
    <row r="142">
      <c r="A142" s="110"/>
      <c r="B142" s="661">
        <f t="shared" si="2"/>
        <v>139</v>
      </c>
      <c r="C142" s="662" t="s">
        <v>1320</v>
      </c>
      <c r="D142" s="665"/>
      <c r="E142" s="666"/>
      <c r="F142" s="567"/>
      <c r="G142" s="573"/>
      <c r="H142" s="508" t="s">
        <v>830</v>
      </c>
      <c r="I142" s="223"/>
      <c r="J142" s="223"/>
      <c r="K142" s="223" t="s">
        <v>831</v>
      </c>
      <c r="L142" s="223" t="s">
        <v>832</v>
      </c>
      <c r="M142" s="294"/>
      <c r="N142" s="357" t="s">
        <v>84</v>
      </c>
      <c r="O142" s="357" t="s">
        <v>86</v>
      </c>
      <c r="P142" s="357" t="s">
        <v>86</v>
      </c>
      <c r="Q142" s="357" t="s">
        <v>86</v>
      </c>
      <c r="R142" s="136" t="s">
        <v>101</v>
      </c>
      <c r="S142" s="137"/>
      <c r="T142" s="137"/>
      <c r="U142" s="110"/>
      <c r="V142" s="110"/>
      <c r="W142" s="110"/>
      <c r="X142" s="110"/>
      <c r="Y142" s="110"/>
      <c r="Z142" s="110"/>
      <c r="AA142" s="110"/>
      <c r="AB142" s="110"/>
      <c r="AC142" s="110"/>
      <c r="AD142" s="110"/>
      <c r="AE142" s="110"/>
      <c r="AF142" s="110"/>
    </row>
    <row r="143">
      <c r="A143" s="110"/>
      <c r="B143" s="661">
        <f t="shared" si="2"/>
        <v>140</v>
      </c>
      <c r="C143" s="662" t="s">
        <v>1320</v>
      </c>
      <c r="D143" s="665"/>
      <c r="E143" s="666"/>
      <c r="F143" s="567"/>
      <c r="G143" s="573"/>
      <c r="H143" s="508" t="s">
        <v>833</v>
      </c>
      <c r="I143" s="223"/>
      <c r="J143" s="223"/>
      <c r="K143" s="223" t="s">
        <v>834</v>
      </c>
      <c r="L143" s="223" t="s">
        <v>827</v>
      </c>
      <c r="M143" s="294"/>
      <c r="N143" s="357" t="s">
        <v>84</v>
      </c>
      <c r="O143" s="357" t="s">
        <v>86</v>
      </c>
      <c r="P143" s="357" t="s">
        <v>86</v>
      </c>
      <c r="Q143" s="357" t="s">
        <v>86</v>
      </c>
      <c r="R143" s="136" t="s">
        <v>101</v>
      </c>
      <c r="S143" s="137"/>
      <c r="T143" s="137"/>
      <c r="U143" s="110"/>
      <c r="V143" s="110"/>
      <c r="W143" s="110"/>
      <c r="X143" s="110"/>
      <c r="Y143" s="110"/>
      <c r="Z143" s="110"/>
      <c r="AA143" s="110"/>
      <c r="AB143" s="110"/>
      <c r="AC143" s="110"/>
      <c r="AD143" s="110"/>
      <c r="AE143" s="110"/>
      <c r="AF143" s="110"/>
    </row>
    <row r="144">
      <c r="A144" s="110"/>
      <c r="B144" s="661">
        <f t="shared" si="2"/>
        <v>141</v>
      </c>
      <c r="C144" s="662" t="s">
        <v>1320</v>
      </c>
      <c r="D144" s="665"/>
      <c r="E144" s="666"/>
      <c r="F144" s="567"/>
      <c r="G144" s="573"/>
      <c r="H144" s="508" t="s">
        <v>835</v>
      </c>
      <c r="I144" s="223"/>
      <c r="J144" s="223"/>
      <c r="K144" s="223" t="s">
        <v>836</v>
      </c>
      <c r="L144" s="223" t="s">
        <v>837</v>
      </c>
      <c r="M144" s="294"/>
      <c r="N144" s="357" t="s">
        <v>84</v>
      </c>
      <c r="O144" s="357" t="s">
        <v>86</v>
      </c>
      <c r="P144" s="357" t="s">
        <v>86</v>
      </c>
      <c r="Q144" s="357" t="s">
        <v>86</v>
      </c>
      <c r="R144" s="136" t="s">
        <v>101</v>
      </c>
      <c r="S144" s="137"/>
      <c r="T144" s="137"/>
      <c r="U144" s="110"/>
      <c r="V144" s="110"/>
      <c r="W144" s="110"/>
      <c r="X144" s="110"/>
      <c r="Y144" s="110"/>
      <c r="Z144" s="110"/>
      <c r="AA144" s="110"/>
      <c r="AB144" s="110"/>
      <c r="AC144" s="110"/>
      <c r="AD144" s="110"/>
      <c r="AE144" s="110"/>
      <c r="AF144" s="110"/>
    </row>
    <row r="145" ht="22.5" customHeight="1">
      <c r="A145" s="110"/>
      <c r="B145" s="661">
        <f t="shared" si="2"/>
        <v>142</v>
      </c>
      <c r="C145" s="662" t="s">
        <v>1320</v>
      </c>
      <c r="D145" s="665"/>
      <c r="E145" s="666"/>
      <c r="F145" s="567"/>
      <c r="G145" s="574" t="s">
        <v>820</v>
      </c>
      <c r="H145" s="564" t="s">
        <v>1426</v>
      </c>
      <c r="I145" s="223"/>
      <c r="J145" s="223"/>
      <c r="K145" s="132" t="s">
        <v>1427</v>
      </c>
      <c r="L145" s="132" t="s">
        <v>1343</v>
      </c>
      <c r="M145" s="294"/>
      <c r="N145" s="357" t="s">
        <v>84</v>
      </c>
      <c r="O145" s="357" t="s">
        <v>86</v>
      </c>
      <c r="P145" s="357" t="s">
        <v>86</v>
      </c>
      <c r="Q145" s="357" t="s">
        <v>86</v>
      </c>
      <c r="R145" s="197" t="s">
        <v>104</v>
      </c>
      <c r="S145" s="137"/>
      <c r="T145" s="137"/>
      <c r="U145" s="110"/>
      <c r="V145" s="110"/>
      <c r="W145" s="110"/>
      <c r="X145" s="110"/>
      <c r="Y145" s="110"/>
      <c r="Z145" s="110"/>
      <c r="AA145" s="110"/>
      <c r="AB145" s="110"/>
      <c r="AC145" s="110"/>
      <c r="AD145" s="110"/>
      <c r="AE145" s="110"/>
      <c r="AF145" s="110"/>
    </row>
    <row r="146">
      <c r="A146" s="110"/>
      <c r="B146" s="661">
        <f t="shared" si="2"/>
        <v>143</v>
      </c>
      <c r="C146" s="662" t="s">
        <v>1320</v>
      </c>
      <c r="D146" s="665"/>
      <c r="E146" s="666"/>
      <c r="F146" s="567"/>
      <c r="G146" s="573"/>
      <c r="H146" s="564" t="s">
        <v>279</v>
      </c>
      <c r="I146" s="223"/>
      <c r="J146" s="223"/>
      <c r="K146" s="132" t="s">
        <v>173</v>
      </c>
      <c r="L146" s="132" t="s">
        <v>173</v>
      </c>
      <c r="M146" s="294"/>
      <c r="N146" s="357" t="s">
        <v>84</v>
      </c>
      <c r="O146" s="357" t="s">
        <v>86</v>
      </c>
      <c r="P146" s="357" t="s">
        <v>86</v>
      </c>
      <c r="Q146" s="357" t="s">
        <v>86</v>
      </c>
      <c r="R146" s="197" t="s">
        <v>104</v>
      </c>
      <c r="S146" s="137"/>
      <c r="T146" s="137"/>
      <c r="U146" s="110"/>
      <c r="V146" s="110"/>
      <c r="W146" s="110"/>
      <c r="X146" s="110"/>
      <c r="Y146" s="110"/>
      <c r="Z146" s="110"/>
      <c r="AA146" s="110"/>
      <c r="AB146" s="110"/>
      <c r="AC146" s="110"/>
      <c r="AD146" s="110"/>
      <c r="AE146" s="110"/>
      <c r="AF146" s="110"/>
    </row>
    <row r="147">
      <c r="A147" s="110"/>
      <c r="B147" s="661">
        <f t="shared" si="2"/>
        <v>144</v>
      </c>
      <c r="C147" s="662" t="s">
        <v>1320</v>
      </c>
      <c r="D147" s="665"/>
      <c r="E147" s="666"/>
      <c r="F147" s="567"/>
      <c r="G147" s="573"/>
      <c r="H147" s="564" t="s">
        <v>1350</v>
      </c>
      <c r="I147" s="223"/>
      <c r="J147" s="223"/>
      <c r="K147" s="132" t="s">
        <v>173</v>
      </c>
      <c r="L147" s="132" t="s">
        <v>173</v>
      </c>
      <c r="M147" s="294"/>
      <c r="N147" s="357" t="s">
        <v>84</v>
      </c>
      <c r="O147" s="357" t="s">
        <v>86</v>
      </c>
      <c r="P147" s="357" t="s">
        <v>86</v>
      </c>
      <c r="Q147" s="357" t="s">
        <v>86</v>
      </c>
      <c r="R147" s="197" t="s">
        <v>104</v>
      </c>
      <c r="S147" s="137"/>
      <c r="T147" s="137"/>
      <c r="U147" s="110"/>
      <c r="V147" s="110"/>
      <c r="W147" s="110"/>
      <c r="X147" s="110"/>
      <c r="Y147" s="110"/>
      <c r="Z147" s="110"/>
      <c r="AA147" s="110"/>
      <c r="AB147" s="110"/>
      <c r="AC147" s="110"/>
      <c r="AD147" s="110"/>
      <c r="AE147" s="110"/>
      <c r="AF147" s="110"/>
    </row>
    <row r="148" ht="16.5" customHeight="1">
      <c r="A148" s="110"/>
      <c r="B148" s="661">
        <f t="shared" si="2"/>
        <v>145</v>
      </c>
      <c r="C148" s="662" t="s">
        <v>1320</v>
      </c>
      <c r="D148" s="665"/>
      <c r="E148" s="666"/>
      <c r="F148" s="567"/>
      <c r="G148" s="573"/>
      <c r="H148" s="564" t="s">
        <v>1428</v>
      </c>
      <c r="I148" s="223"/>
      <c r="J148" s="223"/>
      <c r="K148" s="132" t="s">
        <v>173</v>
      </c>
      <c r="L148" s="132" t="s">
        <v>173</v>
      </c>
      <c r="M148" s="294"/>
      <c r="N148" s="357" t="s">
        <v>84</v>
      </c>
      <c r="O148" s="357" t="s">
        <v>86</v>
      </c>
      <c r="P148" s="357" t="s">
        <v>86</v>
      </c>
      <c r="Q148" s="357" t="s">
        <v>86</v>
      </c>
      <c r="R148" s="197" t="s">
        <v>104</v>
      </c>
      <c r="S148" s="137"/>
      <c r="T148" s="137"/>
      <c r="U148" s="110"/>
      <c r="V148" s="110"/>
      <c r="W148" s="110"/>
      <c r="X148" s="110"/>
      <c r="Y148" s="110"/>
      <c r="Z148" s="110"/>
      <c r="AA148" s="110"/>
      <c r="AB148" s="110"/>
      <c r="AC148" s="110"/>
      <c r="AD148" s="110"/>
      <c r="AE148" s="110"/>
      <c r="AF148" s="110"/>
    </row>
    <row r="149" ht="16.5" customHeight="1">
      <c r="A149" s="110"/>
      <c r="B149" s="661">
        <f t="shared" si="2"/>
        <v>146</v>
      </c>
      <c r="C149" s="662" t="s">
        <v>1320</v>
      </c>
      <c r="D149" s="665"/>
      <c r="E149" s="666"/>
      <c r="F149" s="567"/>
      <c r="G149" s="573"/>
      <c r="H149" s="564" t="s">
        <v>1429</v>
      </c>
      <c r="I149" s="223"/>
      <c r="J149" s="223"/>
      <c r="K149" s="132" t="s">
        <v>173</v>
      </c>
      <c r="L149" s="132" t="s">
        <v>173</v>
      </c>
      <c r="M149" s="294"/>
      <c r="N149" s="357" t="s">
        <v>84</v>
      </c>
      <c r="O149" s="357" t="s">
        <v>86</v>
      </c>
      <c r="P149" s="357" t="s">
        <v>86</v>
      </c>
      <c r="Q149" s="357" t="s">
        <v>86</v>
      </c>
      <c r="R149" s="197" t="s">
        <v>104</v>
      </c>
      <c r="S149" s="137"/>
      <c r="T149" s="137"/>
      <c r="U149" s="110"/>
      <c r="V149" s="110"/>
      <c r="W149" s="110"/>
      <c r="X149" s="110"/>
      <c r="Y149" s="110"/>
      <c r="Z149" s="110"/>
      <c r="AA149" s="110"/>
      <c r="AB149" s="110"/>
      <c r="AC149" s="110"/>
      <c r="AD149" s="110"/>
      <c r="AE149" s="110"/>
      <c r="AF149" s="110"/>
    </row>
    <row r="150" ht="28.5" customHeight="1">
      <c r="A150" s="110"/>
      <c r="B150" s="661">
        <f t="shared" si="2"/>
        <v>147</v>
      </c>
      <c r="C150" s="662" t="s">
        <v>1320</v>
      </c>
      <c r="D150" s="665"/>
      <c r="E150" s="666"/>
      <c r="F150" s="567"/>
      <c r="G150" s="574" t="s">
        <v>391</v>
      </c>
      <c r="H150" s="564" t="s">
        <v>1426</v>
      </c>
      <c r="I150" s="223"/>
      <c r="J150" s="223"/>
      <c r="K150" s="132" t="s">
        <v>1430</v>
      </c>
      <c r="L150" s="132" t="s">
        <v>546</v>
      </c>
      <c r="M150" s="294"/>
      <c r="N150" s="357" t="s">
        <v>84</v>
      </c>
      <c r="O150" s="357" t="s">
        <v>86</v>
      </c>
      <c r="P150" s="357" t="s">
        <v>86</v>
      </c>
      <c r="Q150" s="357" t="s">
        <v>86</v>
      </c>
      <c r="R150" s="197" t="s">
        <v>104</v>
      </c>
      <c r="S150" s="137"/>
      <c r="T150" s="137"/>
      <c r="U150" s="110"/>
      <c r="V150" s="110"/>
      <c r="W150" s="110"/>
      <c r="X150" s="110"/>
      <c r="Y150" s="110"/>
      <c r="Z150" s="110"/>
      <c r="AA150" s="110"/>
      <c r="AB150" s="110"/>
      <c r="AC150" s="110"/>
      <c r="AD150" s="110"/>
      <c r="AE150" s="110"/>
      <c r="AF150" s="110"/>
    </row>
    <row r="151" ht="16.5" customHeight="1">
      <c r="A151" s="110"/>
      <c r="B151" s="661">
        <f t="shared" si="2"/>
        <v>148</v>
      </c>
      <c r="C151" s="662" t="s">
        <v>1320</v>
      </c>
      <c r="D151" s="665"/>
      <c r="E151" s="666"/>
      <c r="F151" s="567"/>
      <c r="G151" s="573"/>
      <c r="H151" s="564" t="s">
        <v>279</v>
      </c>
      <c r="I151" s="223"/>
      <c r="J151" s="223"/>
      <c r="K151" s="132" t="s">
        <v>173</v>
      </c>
      <c r="L151" s="132" t="s">
        <v>173</v>
      </c>
      <c r="M151" s="294"/>
      <c r="N151" s="357" t="s">
        <v>84</v>
      </c>
      <c r="O151" s="357" t="s">
        <v>86</v>
      </c>
      <c r="P151" s="357" t="s">
        <v>86</v>
      </c>
      <c r="Q151" s="357" t="s">
        <v>86</v>
      </c>
      <c r="R151" s="197" t="s">
        <v>104</v>
      </c>
      <c r="S151" s="137"/>
      <c r="T151" s="137"/>
      <c r="U151" s="110"/>
      <c r="V151" s="110"/>
      <c r="W151" s="110"/>
      <c r="X151" s="110"/>
      <c r="Y151" s="110"/>
      <c r="Z151" s="110"/>
      <c r="AA151" s="110"/>
      <c r="AB151" s="110"/>
      <c r="AC151" s="110"/>
      <c r="AD151" s="110"/>
      <c r="AE151" s="110"/>
      <c r="AF151" s="110"/>
    </row>
    <row r="152" ht="16.5" customHeight="1">
      <c r="A152" s="110"/>
      <c r="B152" s="661"/>
      <c r="C152" s="662"/>
      <c r="D152" s="665"/>
      <c r="E152" s="666"/>
      <c r="F152" s="567"/>
      <c r="G152" s="573"/>
      <c r="H152" s="564" t="s">
        <v>1896</v>
      </c>
      <c r="I152" s="223"/>
      <c r="J152" s="223"/>
      <c r="K152" s="132" t="s">
        <v>173</v>
      </c>
      <c r="L152" s="132" t="s">
        <v>173</v>
      </c>
      <c r="M152" s="294"/>
      <c r="N152" s="357" t="s">
        <v>84</v>
      </c>
      <c r="O152" s="357" t="s">
        <v>86</v>
      </c>
      <c r="P152" s="357" t="s">
        <v>86</v>
      </c>
      <c r="Q152" s="357" t="s">
        <v>86</v>
      </c>
      <c r="R152" s="197" t="s">
        <v>104</v>
      </c>
      <c r="S152" s="137"/>
      <c r="T152" s="137"/>
      <c r="U152" s="110"/>
      <c r="V152" s="110"/>
      <c r="W152" s="110"/>
      <c r="X152" s="110"/>
      <c r="Y152" s="110"/>
      <c r="Z152" s="110"/>
      <c r="AA152" s="110"/>
      <c r="AB152" s="110"/>
      <c r="AC152" s="110"/>
      <c r="AD152" s="110"/>
      <c r="AE152" s="110"/>
      <c r="AF152" s="110"/>
    </row>
    <row r="153" ht="16.5" customHeight="1">
      <c r="A153" s="110"/>
      <c r="B153" s="661">
        <f t="shared" ref="B153:B275" si="3">ROW()-ROW($B$3)</f>
        <v>150</v>
      </c>
      <c r="C153" s="662" t="s">
        <v>1320</v>
      </c>
      <c r="D153" s="665"/>
      <c r="E153" s="666"/>
      <c r="F153" s="567"/>
      <c r="G153" s="573"/>
      <c r="H153" s="564" t="s">
        <v>1350</v>
      </c>
      <c r="I153" s="223"/>
      <c r="J153" s="223"/>
      <c r="K153" s="132" t="s">
        <v>173</v>
      </c>
      <c r="L153" s="132" t="s">
        <v>173</v>
      </c>
      <c r="M153" s="294"/>
      <c r="N153" s="357" t="s">
        <v>84</v>
      </c>
      <c r="O153" s="357" t="s">
        <v>86</v>
      </c>
      <c r="P153" s="357" t="s">
        <v>86</v>
      </c>
      <c r="Q153" s="357" t="s">
        <v>86</v>
      </c>
      <c r="R153" s="197" t="s">
        <v>104</v>
      </c>
      <c r="S153" s="137"/>
      <c r="T153" s="137"/>
      <c r="U153" s="110"/>
      <c r="V153" s="110"/>
      <c r="W153" s="110"/>
      <c r="X153" s="110"/>
      <c r="Y153" s="110"/>
      <c r="Z153" s="110"/>
      <c r="AA153" s="110"/>
      <c r="AB153" s="110"/>
      <c r="AC153" s="110"/>
      <c r="AD153" s="110"/>
      <c r="AE153" s="110"/>
      <c r="AF153" s="110"/>
    </row>
    <row r="154" ht="16.5" customHeight="1">
      <c r="A154" s="110"/>
      <c r="B154" s="661">
        <f t="shared" si="3"/>
        <v>151</v>
      </c>
      <c r="C154" s="662" t="s">
        <v>1320</v>
      </c>
      <c r="D154" s="665"/>
      <c r="E154" s="666"/>
      <c r="F154" s="567"/>
      <c r="G154" s="573"/>
      <c r="H154" s="564" t="s">
        <v>1428</v>
      </c>
      <c r="I154" s="223"/>
      <c r="J154" s="223"/>
      <c r="K154" s="132" t="s">
        <v>173</v>
      </c>
      <c r="L154" s="132" t="s">
        <v>173</v>
      </c>
      <c r="M154" s="294"/>
      <c r="N154" s="357" t="s">
        <v>84</v>
      </c>
      <c r="O154" s="357" t="s">
        <v>86</v>
      </c>
      <c r="P154" s="357" t="s">
        <v>86</v>
      </c>
      <c r="Q154" s="357" t="s">
        <v>86</v>
      </c>
      <c r="R154" s="197" t="s">
        <v>104</v>
      </c>
      <c r="S154" s="137"/>
      <c r="T154" s="137"/>
      <c r="U154" s="110"/>
      <c r="V154" s="110"/>
      <c r="W154" s="110"/>
      <c r="X154" s="110"/>
      <c r="Y154" s="110"/>
      <c r="Z154" s="110"/>
      <c r="AA154" s="110"/>
      <c r="AB154" s="110"/>
      <c r="AC154" s="110"/>
      <c r="AD154" s="110"/>
      <c r="AE154" s="110"/>
      <c r="AF154" s="110"/>
    </row>
    <row r="155" ht="16.5" customHeight="1">
      <c r="A155" s="110"/>
      <c r="B155" s="661">
        <f t="shared" si="3"/>
        <v>152</v>
      </c>
      <c r="C155" s="662" t="s">
        <v>1320</v>
      </c>
      <c r="D155" s="665"/>
      <c r="E155" s="666"/>
      <c r="F155" s="567"/>
      <c r="G155" s="573"/>
      <c r="H155" s="564" t="s">
        <v>1429</v>
      </c>
      <c r="I155" s="223"/>
      <c r="J155" s="223"/>
      <c r="K155" s="132" t="s">
        <v>173</v>
      </c>
      <c r="L155" s="132" t="s">
        <v>173</v>
      </c>
      <c r="M155" s="294"/>
      <c r="N155" s="357" t="s">
        <v>84</v>
      </c>
      <c r="O155" s="357" t="s">
        <v>86</v>
      </c>
      <c r="P155" s="357" t="s">
        <v>86</v>
      </c>
      <c r="Q155" s="357" t="s">
        <v>86</v>
      </c>
      <c r="R155" s="197" t="s">
        <v>104</v>
      </c>
      <c r="S155" s="137"/>
      <c r="T155" s="137"/>
      <c r="U155" s="110"/>
      <c r="V155" s="110"/>
      <c r="W155" s="110"/>
      <c r="X155" s="110"/>
      <c r="Y155" s="110"/>
      <c r="Z155" s="110"/>
      <c r="AA155" s="110"/>
      <c r="AB155" s="110"/>
      <c r="AC155" s="110"/>
      <c r="AD155" s="110"/>
      <c r="AE155" s="110"/>
      <c r="AF155" s="110"/>
    </row>
    <row r="156" ht="16.5" customHeight="1">
      <c r="A156" s="110"/>
      <c r="B156" s="661">
        <f t="shared" si="3"/>
        <v>153</v>
      </c>
      <c r="C156" s="662" t="s">
        <v>1320</v>
      </c>
      <c r="D156" s="665"/>
      <c r="E156" s="666"/>
      <c r="F156" s="567"/>
      <c r="G156" s="573"/>
      <c r="H156" s="564" t="s">
        <v>507</v>
      </c>
      <c r="I156" s="223"/>
      <c r="J156" s="223"/>
      <c r="K156" s="132" t="s">
        <v>173</v>
      </c>
      <c r="L156" s="132" t="s">
        <v>173</v>
      </c>
      <c r="M156" s="294"/>
      <c r="N156" s="357" t="s">
        <v>84</v>
      </c>
      <c r="O156" s="357" t="s">
        <v>86</v>
      </c>
      <c r="P156" s="357" t="s">
        <v>86</v>
      </c>
      <c r="Q156" s="357" t="s">
        <v>86</v>
      </c>
      <c r="R156" s="197" t="s">
        <v>104</v>
      </c>
      <c r="S156" s="137"/>
      <c r="T156" s="137"/>
      <c r="U156" s="110"/>
      <c r="V156" s="110"/>
      <c r="W156" s="110"/>
      <c r="X156" s="110"/>
      <c r="Y156" s="110"/>
      <c r="Z156" s="110"/>
      <c r="AA156" s="110"/>
      <c r="AB156" s="110"/>
      <c r="AC156" s="110"/>
      <c r="AD156" s="110"/>
      <c r="AE156" s="110"/>
      <c r="AF156" s="110"/>
    </row>
    <row r="157">
      <c r="A157" s="110"/>
      <c r="B157" s="661">
        <f t="shared" si="3"/>
        <v>154</v>
      </c>
      <c r="C157" s="662" t="s">
        <v>1320</v>
      </c>
      <c r="D157" s="665"/>
      <c r="E157" s="666"/>
      <c r="F157" s="507" t="s">
        <v>1431</v>
      </c>
      <c r="G157" s="508" t="s">
        <v>1432</v>
      </c>
      <c r="H157" s="576" t="s">
        <v>508</v>
      </c>
      <c r="I157" s="223"/>
      <c r="J157" s="223"/>
      <c r="K157" s="223" t="s">
        <v>1433</v>
      </c>
      <c r="L157" s="223" t="s">
        <v>1407</v>
      </c>
      <c r="M157" s="294"/>
      <c r="N157" s="357" t="s">
        <v>84</v>
      </c>
      <c r="O157" s="357" t="s">
        <v>86</v>
      </c>
      <c r="P157" s="357" t="s">
        <v>86</v>
      </c>
      <c r="Q157" s="357" t="s">
        <v>86</v>
      </c>
      <c r="R157" s="197" t="s">
        <v>104</v>
      </c>
      <c r="S157" s="137"/>
      <c r="T157" s="137"/>
      <c r="U157" s="110"/>
      <c r="V157" s="110"/>
      <c r="W157" s="110"/>
      <c r="X157" s="110"/>
      <c r="Y157" s="110"/>
      <c r="Z157" s="110"/>
      <c r="AA157" s="110"/>
      <c r="AB157" s="110"/>
      <c r="AC157" s="110"/>
      <c r="AD157" s="110"/>
      <c r="AE157" s="110"/>
      <c r="AF157" s="110"/>
    </row>
    <row r="158">
      <c r="A158" s="110"/>
      <c r="B158" s="661">
        <f t="shared" si="3"/>
        <v>155</v>
      </c>
      <c r="C158" s="662" t="s">
        <v>1320</v>
      </c>
      <c r="D158" s="665"/>
      <c r="E158" s="666"/>
      <c r="F158" s="582"/>
      <c r="G158" s="507" t="s">
        <v>252</v>
      </c>
      <c r="H158" s="488"/>
      <c r="I158" s="223"/>
      <c r="J158" s="223"/>
      <c r="K158" s="223" t="s">
        <v>823</v>
      </c>
      <c r="L158" s="223" t="s">
        <v>442</v>
      </c>
      <c r="M158" s="294"/>
      <c r="N158" s="357" t="s">
        <v>84</v>
      </c>
      <c r="O158" s="357" t="s">
        <v>86</v>
      </c>
      <c r="P158" s="357" t="s">
        <v>86</v>
      </c>
      <c r="Q158" s="357" t="s">
        <v>86</v>
      </c>
      <c r="R158" s="197" t="s">
        <v>104</v>
      </c>
      <c r="S158" s="137"/>
      <c r="T158" s="137"/>
      <c r="U158" s="110"/>
      <c r="V158" s="110"/>
      <c r="W158" s="110"/>
      <c r="X158" s="110"/>
      <c r="Y158" s="110"/>
      <c r="Z158" s="110"/>
      <c r="AA158" s="110"/>
      <c r="AB158" s="110"/>
      <c r="AC158" s="110"/>
      <c r="AD158" s="110"/>
      <c r="AE158" s="110"/>
      <c r="AF158" s="110"/>
    </row>
    <row r="159">
      <c r="A159" s="110"/>
      <c r="B159" s="661">
        <f t="shared" si="3"/>
        <v>156</v>
      </c>
      <c r="C159" s="662" t="s">
        <v>1320</v>
      </c>
      <c r="D159" s="665"/>
      <c r="E159" s="666"/>
      <c r="F159" s="567"/>
      <c r="G159" s="571" t="s">
        <v>824</v>
      </c>
      <c r="H159" s="508" t="s">
        <v>825</v>
      </c>
      <c r="I159" s="223"/>
      <c r="J159" s="223"/>
      <c r="K159" s="223" t="s">
        <v>826</v>
      </c>
      <c r="L159" s="223" t="s">
        <v>827</v>
      </c>
      <c r="M159" s="294"/>
      <c r="N159" s="357" t="s">
        <v>84</v>
      </c>
      <c r="O159" s="357" t="s">
        <v>86</v>
      </c>
      <c r="P159" s="357" t="s">
        <v>86</v>
      </c>
      <c r="Q159" s="357" t="s">
        <v>86</v>
      </c>
      <c r="R159" s="136" t="s">
        <v>101</v>
      </c>
      <c r="S159" s="137"/>
      <c r="T159" s="137"/>
      <c r="U159" s="110"/>
      <c r="V159" s="110"/>
      <c r="W159" s="110"/>
      <c r="X159" s="110"/>
      <c r="Y159" s="110"/>
      <c r="Z159" s="110"/>
      <c r="AA159" s="110"/>
      <c r="AB159" s="110"/>
      <c r="AC159" s="110"/>
      <c r="AD159" s="110"/>
      <c r="AE159" s="110"/>
      <c r="AF159" s="110"/>
    </row>
    <row r="160">
      <c r="A160" s="110"/>
      <c r="B160" s="661">
        <f t="shared" si="3"/>
        <v>157</v>
      </c>
      <c r="C160" s="662" t="s">
        <v>1320</v>
      </c>
      <c r="D160" s="665"/>
      <c r="E160" s="666"/>
      <c r="F160" s="567"/>
      <c r="G160" s="573"/>
      <c r="H160" s="508" t="s">
        <v>828</v>
      </c>
      <c r="I160" s="223"/>
      <c r="J160" s="223"/>
      <c r="K160" s="223" t="s">
        <v>829</v>
      </c>
      <c r="L160" s="223" t="s">
        <v>827</v>
      </c>
      <c r="M160" s="294"/>
      <c r="N160" s="357" t="s">
        <v>84</v>
      </c>
      <c r="O160" s="357" t="s">
        <v>86</v>
      </c>
      <c r="P160" s="357" t="s">
        <v>86</v>
      </c>
      <c r="Q160" s="357" t="s">
        <v>86</v>
      </c>
      <c r="R160" s="136" t="s">
        <v>101</v>
      </c>
      <c r="S160" s="137"/>
      <c r="T160" s="137"/>
      <c r="U160" s="110"/>
      <c r="V160" s="110"/>
      <c r="W160" s="110"/>
      <c r="X160" s="110"/>
      <c r="Y160" s="110"/>
      <c r="Z160" s="110"/>
      <c r="AA160" s="110"/>
      <c r="AB160" s="110"/>
      <c r="AC160" s="110"/>
      <c r="AD160" s="110"/>
      <c r="AE160" s="110"/>
      <c r="AF160" s="110"/>
    </row>
    <row r="161">
      <c r="A161" s="110"/>
      <c r="B161" s="661">
        <f t="shared" si="3"/>
        <v>158</v>
      </c>
      <c r="C161" s="662" t="s">
        <v>1320</v>
      </c>
      <c r="D161" s="665"/>
      <c r="E161" s="666"/>
      <c r="F161" s="567"/>
      <c r="G161" s="573"/>
      <c r="H161" s="508" t="s">
        <v>830</v>
      </c>
      <c r="I161" s="223"/>
      <c r="J161" s="223"/>
      <c r="K161" s="223" t="s">
        <v>831</v>
      </c>
      <c r="L161" s="223" t="s">
        <v>832</v>
      </c>
      <c r="M161" s="294"/>
      <c r="N161" s="357" t="s">
        <v>84</v>
      </c>
      <c r="O161" s="357" t="s">
        <v>86</v>
      </c>
      <c r="P161" s="357" t="s">
        <v>86</v>
      </c>
      <c r="Q161" s="357" t="s">
        <v>86</v>
      </c>
      <c r="R161" s="136" t="s">
        <v>101</v>
      </c>
      <c r="S161" s="137"/>
      <c r="T161" s="137"/>
      <c r="U161" s="110"/>
      <c r="V161" s="110"/>
      <c r="W161" s="110"/>
      <c r="X161" s="110"/>
      <c r="Y161" s="110"/>
      <c r="Z161" s="110"/>
      <c r="AA161" s="110"/>
      <c r="AB161" s="110"/>
      <c r="AC161" s="110"/>
      <c r="AD161" s="110"/>
      <c r="AE161" s="110"/>
      <c r="AF161" s="110"/>
    </row>
    <row r="162">
      <c r="A162" s="110"/>
      <c r="B162" s="661">
        <f t="shared" si="3"/>
        <v>159</v>
      </c>
      <c r="C162" s="662" t="s">
        <v>1320</v>
      </c>
      <c r="D162" s="665"/>
      <c r="E162" s="666"/>
      <c r="F162" s="567"/>
      <c r="G162" s="573"/>
      <c r="H162" s="508" t="s">
        <v>833</v>
      </c>
      <c r="I162" s="223"/>
      <c r="J162" s="223"/>
      <c r="K162" s="223" t="s">
        <v>834</v>
      </c>
      <c r="L162" s="223" t="s">
        <v>827</v>
      </c>
      <c r="M162" s="294"/>
      <c r="N162" s="357" t="s">
        <v>84</v>
      </c>
      <c r="O162" s="357" t="s">
        <v>86</v>
      </c>
      <c r="P162" s="357" t="s">
        <v>86</v>
      </c>
      <c r="Q162" s="357" t="s">
        <v>86</v>
      </c>
      <c r="R162" s="136" t="s">
        <v>101</v>
      </c>
      <c r="S162" s="137"/>
      <c r="T162" s="137"/>
      <c r="U162" s="110"/>
      <c r="V162" s="110"/>
      <c r="W162" s="110"/>
      <c r="X162" s="110"/>
      <c r="Y162" s="110"/>
      <c r="Z162" s="110"/>
      <c r="AA162" s="110"/>
      <c r="AB162" s="110"/>
      <c r="AC162" s="110"/>
      <c r="AD162" s="110"/>
      <c r="AE162" s="110"/>
      <c r="AF162" s="110"/>
    </row>
    <row r="163">
      <c r="A163" s="110"/>
      <c r="B163" s="661">
        <f t="shared" si="3"/>
        <v>160</v>
      </c>
      <c r="C163" s="662" t="s">
        <v>1320</v>
      </c>
      <c r="D163" s="665"/>
      <c r="E163" s="666"/>
      <c r="F163" s="567"/>
      <c r="G163" s="576"/>
      <c r="H163" s="508" t="s">
        <v>835</v>
      </c>
      <c r="I163" s="223"/>
      <c r="J163" s="223"/>
      <c r="K163" s="223" t="s">
        <v>836</v>
      </c>
      <c r="L163" s="223" t="s">
        <v>837</v>
      </c>
      <c r="M163" s="294"/>
      <c r="N163" s="357" t="s">
        <v>84</v>
      </c>
      <c r="O163" s="357" t="s">
        <v>86</v>
      </c>
      <c r="P163" s="357" t="s">
        <v>86</v>
      </c>
      <c r="Q163" s="357" t="s">
        <v>86</v>
      </c>
      <c r="R163" s="136" t="s">
        <v>101</v>
      </c>
      <c r="S163" s="137"/>
      <c r="T163" s="137"/>
      <c r="U163" s="110"/>
      <c r="V163" s="110"/>
      <c r="W163" s="110"/>
      <c r="X163" s="110"/>
      <c r="Y163" s="110"/>
      <c r="Z163" s="110"/>
      <c r="AA163" s="110"/>
      <c r="AB163" s="110"/>
      <c r="AC163" s="110"/>
      <c r="AD163" s="110"/>
      <c r="AE163" s="110"/>
      <c r="AF163" s="110"/>
    </row>
    <row r="164">
      <c r="A164" s="110"/>
      <c r="B164" s="661">
        <f t="shared" si="3"/>
        <v>161</v>
      </c>
      <c r="C164" s="662" t="s">
        <v>1320</v>
      </c>
      <c r="D164" s="665"/>
      <c r="E164" s="666"/>
      <c r="F164" s="567"/>
      <c r="G164" s="574" t="s">
        <v>820</v>
      </c>
      <c r="H164" s="564" t="s">
        <v>1434</v>
      </c>
      <c r="I164" s="223"/>
      <c r="J164" s="223"/>
      <c r="K164" s="132" t="s">
        <v>1427</v>
      </c>
      <c r="L164" s="132" t="s">
        <v>1343</v>
      </c>
      <c r="M164" s="294"/>
      <c r="N164" s="357" t="s">
        <v>84</v>
      </c>
      <c r="O164" s="357" t="s">
        <v>86</v>
      </c>
      <c r="P164" s="357" t="s">
        <v>86</v>
      </c>
      <c r="Q164" s="357" t="s">
        <v>86</v>
      </c>
      <c r="R164" s="197" t="s">
        <v>104</v>
      </c>
      <c r="S164" s="137"/>
      <c r="T164" s="137"/>
      <c r="U164" s="110"/>
      <c r="V164" s="110"/>
      <c r="W164" s="110"/>
      <c r="X164" s="110"/>
      <c r="Y164" s="110"/>
      <c r="Z164" s="110"/>
      <c r="AA164" s="110"/>
      <c r="AB164" s="110"/>
      <c r="AC164" s="110"/>
      <c r="AD164" s="110"/>
      <c r="AE164" s="110"/>
      <c r="AF164" s="110"/>
    </row>
    <row r="165">
      <c r="A165" s="110"/>
      <c r="B165" s="661">
        <f t="shared" si="3"/>
        <v>162</v>
      </c>
      <c r="C165" s="662" t="s">
        <v>1320</v>
      </c>
      <c r="D165" s="665"/>
      <c r="E165" s="666"/>
      <c r="F165" s="567"/>
      <c r="G165" s="573"/>
      <c r="H165" s="564" t="s">
        <v>1350</v>
      </c>
      <c r="I165" s="223"/>
      <c r="J165" s="223"/>
      <c r="K165" s="132" t="s">
        <v>173</v>
      </c>
      <c r="L165" s="132" t="s">
        <v>173</v>
      </c>
      <c r="M165" s="294"/>
      <c r="N165" s="357" t="s">
        <v>84</v>
      </c>
      <c r="O165" s="357" t="s">
        <v>86</v>
      </c>
      <c r="P165" s="357" t="s">
        <v>86</v>
      </c>
      <c r="Q165" s="357" t="s">
        <v>86</v>
      </c>
      <c r="R165" s="197" t="s">
        <v>104</v>
      </c>
      <c r="S165" s="137"/>
      <c r="T165" s="137"/>
      <c r="U165" s="110"/>
      <c r="V165" s="110"/>
      <c r="W165" s="110"/>
      <c r="X165" s="110"/>
      <c r="Y165" s="110"/>
      <c r="Z165" s="110"/>
      <c r="AA165" s="110"/>
      <c r="AB165" s="110"/>
      <c r="AC165" s="110"/>
      <c r="AD165" s="110"/>
      <c r="AE165" s="110"/>
      <c r="AF165" s="110"/>
    </row>
    <row r="166">
      <c r="A166" s="110"/>
      <c r="B166" s="661">
        <f t="shared" si="3"/>
        <v>163</v>
      </c>
      <c r="C166" s="662" t="s">
        <v>1320</v>
      </c>
      <c r="D166" s="665"/>
      <c r="E166" s="666"/>
      <c r="F166" s="567"/>
      <c r="G166" s="576"/>
      <c r="H166" s="564" t="s">
        <v>1428</v>
      </c>
      <c r="I166" s="223"/>
      <c r="J166" s="223"/>
      <c r="K166" s="132" t="s">
        <v>173</v>
      </c>
      <c r="L166" s="132" t="s">
        <v>173</v>
      </c>
      <c r="M166" s="294"/>
      <c r="N166" s="357" t="s">
        <v>84</v>
      </c>
      <c r="O166" s="357" t="s">
        <v>86</v>
      </c>
      <c r="P166" s="357" t="s">
        <v>86</v>
      </c>
      <c r="Q166" s="357" t="s">
        <v>86</v>
      </c>
      <c r="R166" s="197" t="s">
        <v>104</v>
      </c>
      <c r="S166" s="137"/>
      <c r="T166" s="137"/>
      <c r="U166" s="110"/>
      <c r="V166" s="110"/>
      <c r="W166" s="110"/>
      <c r="X166" s="110"/>
      <c r="Y166" s="110"/>
      <c r="Z166" s="110"/>
      <c r="AA166" s="110"/>
      <c r="AB166" s="110"/>
      <c r="AC166" s="110"/>
      <c r="AD166" s="110"/>
      <c r="AE166" s="110"/>
      <c r="AF166" s="110"/>
    </row>
    <row r="167">
      <c r="A167" s="110"/>
      <c r="B167" s="661">
        <f t="shared" si="3"/>
        <v>164</v>
      </c>
      <c r="C167" s="662" t="s">
        <v>1320</v>
      </c>
      <c r="D167" s="665"/>
      <c r="E167" s="666"/>
      <c r="F167" s="567"/>
      <c r="G167" s="574" t="s">
        <v>391</v>
      </c>
      <c r="H167" s="564" t="s">
        <v>1434</v>
      </c>
      <c r="I167" s="223"/>
      <c r="J167" s="223"/>
      <c r="K167" s="132" t="s">
        <v>1430</v>
      </c>
      <c r="L167" s="132" t="s">
        <v>546</v>
      </c>
      <c r="M167" s="294"/>
      <c r="N167" s="357" t="s">
        <v>84</v>
      </c>
      <c r="O167" s="357" t="s">
        <v>86</v>
      </c>
      <c r="P167" s="357" t="s">
        <v>86</v>
      </c>
      <c r="Q167" s="357" t="s">
        <v>86</v>
      </c>
      <c r="R167" s="197" t="s">
        <v>104</v>
      </c>
      <c r="S167" s="137"/>
      <c r="T167" s="137"/>
      <c r="U167" s="110"/>
      <c r="V167" s="110"/>
      <c r="W167" s="110"/>
      <c r="X167" s="110"/>
      <c r="Y167" s="110"/>
      <c r="Z167" s="110"/>
      <c r="AA167" s="110"/>
      <c r="AB167" s="110"/>
      <c r="AC167" s="110"/>
      <c r="AD167" s="110"/>
      <c r="AE167" s="110"/>
      <c r="AF167" s="110"/>
    </row>
    <row r="168">
      <c r="A168" s="110"/>
      <c r="B168" s="661">
        <f t="shared" si="3"/>
        <v>165</v>
      </c>
      <c r="C168" s="662" t="s">
        <v>1320</v>
      </c>
      <c r="D168" s="665"/>
      <c r="E168" s="666"/>
      <c r="F168" s="567"/>
      <c r="G168" s="573"/>
      <c r="H168" s="564" t="s">
        <v>1350</v>
      </c>
      <c r="I168" s="223"/>
      <c r="J168" s="223"/>
      <c r="K168" s="132" t="s">
        <v>173</v>
      </c>
      <c r="L168" s="132" t="s">
        <v>173</v>
      </c>
      <c r="M168" s="294"/>
      <c r="N168" s="357" t="s">
        <v>84</v>
      </c>
      <c r="O168" s="357" t="s">
        <v>86</v>
      </c>
      <c r="P168" s="357" t="s">
        <v>86</v>
      </c>
      <c r="Q168" s="357" t="s">
        <v>86</v>
      </c>
      <c r="R168" s="197" t="s">
        <v>104</v>
      </c>
      <c r="S168" s="137"/>
      <c r="T168" s="137"/>
      <c r="U168" s="110"/>
      <c r="V168" s="110"/>
      <c r="W168" s="110"/>
      <c r="X168" s="110"/>
      <c r="Y168" s="110"/>
      <c r="Z168" s="110"/>
      <c r="AA168" s="110"/>
      <c r="AB168" s="110"/>
      <c r="AC168" s="110"/>
      <c r="AD168" s="110"/>
      <c r="AE168" s="110"/>
      <c r="AF168" s="110"/>
    </row>
    <row r="169">
      <c r="A169" s="110"/>
      <c r="B169" s="661">
        <f t="shared" si="3"/>
        <v>166</v>
      </c>
      <c r="C169" s="662" t="s">
        <v>1320</v>
      </c>
      <c r="D169" s="665"/>
      <c r="E169" s="666"/>
      <c r="F169" s="567"/>
      <c r="G169" s="576"/>
      <c r="H169" s="564" t="s">
        <v>1428</v>
      </c>
      <c r="I169" s="223"/>
      <c r="J169" s="223"/>
      <c r="K169" s="132" t="s">
        <v>173</v>
      </c>
      <c r="L169" s="132" t="s">
        <v>173</v>
      </c>
      <c r="M169" s="294"/>
      <c r="N169" s="357" t="s">
        <v>84</v>
      </c>
      <c r="O169" s="357" t="s">
        <v>86</v>
      </c>
      <c r="P169" s="357" t="s">
        <v>86</v>
      </c>
      <c r="Q169" s="357" t="s">
        <v>86</v>
      </c>
      <c r="R169" s="197" t="s">
        <v>104</v>
      </c>
      <c r="S169" s="137"/>
      <c r="T169" s="137"/>
      <c r="U169" s="110"/>
      <c r="V169" s="110"/>
      <c r="W169" s="110"/>
      <c r="X169" s="110"/>
      <c r="Y169" s="110"/>
      <c r="Z169" s="110"/>
      <c r="AA169" s="110"/>
      <c r="AB169" s="110"/>
      <c r="AC169" s="110"/>
      <c r="AD169" s="110"/>
      <c r="AE169" s="110"/>
      <c r="AF169" s="110"/>
    </row>
    <row r="170">
      <c r="A170" s="110"/>
      <c r="B170" s="661">
        <f t="shared" si="3"/>
        <v>167</v>
      </c>
      <c r="C170" s="662" t="s">
        <v>1320</v>
      </c>
      <c r="D170" s="665"/>
      <c r="E170" s="666"/>
      <c r="F170" s="507" t="s">
        <v>1897</v>
      </c>
      <c r="G170" s="582" t="s">
        <v>1436</v>
      </c>
      <c r="H170" s="488" t="s">
        <v>508</v>
      </c>
      <c r="I170" s="223"/>
      <c r="J170" s="223"/>
      <c r="K170" s="223" t="s">
        <v>1437</v>
      </c>
      <c r="L170" s="223" t="s">
        <v>1407</v>
      </c>
      <c r="M170" s="294"/>
      <c r="N170" s="357" t="s">
        <v>84</v>
      </c>
      <c r="O170" s="357" t="s">
        <v>86</v>
      </c>
      <c r="P170" s="357" t="s">
        <v>86</v>
      </c>
      <c r="Q170" s="357" t="s">
        <v>86</v>
      </c>
      <c r="R170" s="197" t="s">
        <v>104</v>
      </c>
      <c r="S170" s="137"/>
      <c r="T170" s="137"/>
      <c r="U170" s="110"/>
      <c r="V170" s="110"/>
      <c r="W170" s="110"/>
      <c r="X170" s="110"/>
      <c r="Y170" s="110"/>
      <c r="Z170" s="110"/>
      <c r="AA170" s="110"/>
      <c r="AB170" s="110"/>
      <c r="AC170" s="110"/>
      <c r="AD170" s="110"/>
      <c r="AE170" s="110"/>
      <c r="AF170" s="110"/>
    </row>
    <row r="171">
      <c r="A171" s="110"/>
      <c r="B171" s="661">
        <f t="shared" si="3"/>
        <v>168</v>
      </c>
      <c r="C171" s="662" t="s">
        <v>1320</v>
      </c>
      <c r="D171" s="665"/>
      <c r="E171" s="666"/>
      <c r="F171" s="582"/>
      <c r="G171" s="507" t="s">
        <v>824</v>
      </c>
      <c r="H171" s="508" t="s">
        <v>825</v>
      </c>
      <c r="I171" s="223"/>
      <c r="J171" s="223"/>
      <c r="K171" s="223" t="s">
        <v>826</v>
      </c>
      <c r="L171" s="223" t="s">
        <v>827</v>
      </c>
      <c r="M171" s="294"/>
      <c r="N171" s="357" t="s">
        <v>84</v>
      </c>
      <c r="O171" s="357" t="s">
        <v>86</v>
      </c>
      <c r="P171" s="357" t="s">
        <v>86</v>
      </c>
      <c r="Q171" s="357" t="s">
        <v>86</v>
      </c>
      <c r="R171" s="137"/>
      <c r="S171" s="137"/>
      <c r="T171" s="137"/>
      <c r="U171" s="110"/>
      <c r="V171" s="110"/>
      <c r="W171" s="110"/>
      <c r="X171" s="110"/>
      <c r="Y171" s="110"/>
      <c r="Z171" s="110"/>
      <c r="AA171" s="110"/>
      <c r="AB171" s="110"/>
      <c r="AC171" s="110"/>
      <c r="AD171" s="110"/>
      <c r="AE171" s="110"/>
      <c r="AF171" s="110"/>
    </row>
    <row r="172">
      <c r="A172" s="110"/>
      <c r="B172" s="661">
        <f t="shared" si="3"/>
        <v>169</v>
      </c>
      <c r="C172" s="662" t="s">
        <v>1320</v>
      </c>
      <c r="D172" s="665"/>
      <c r="E172" s="666"/>
      <c r="F172" s="582"/>
      <c r="G172" s="582"/>
      <c r="H172" s="508" t="s">
        <v>828</v>
      </c>
      <c r="I172" s="223"/>
      <c r="J172" s="223"/>
      <c r="K172" s="223" t="s">
        <v>829</v>
      </c>
      <c r="L172" s="223" t="s">
        <v>827</v>
      </c>
      <c r="M172" s="294"/>
      <c r="N172" s="357" t="s">
        <v>84</v>
      </c>
      <c r="O172" s="357" t="s">
        <v>86</v>
      </c>
      <c r="P172" s="357" t="s">
        <v>86</v>
      </c>
      <c r="Q172" s="357" t="s">
        <v>86</v>
      </c>
      <c r="R172" s="137"/>
      <c r="S172" s="137"/>
      <c r="T172" s="137"/>
      <c r="U172" s="110"/>
      <c r="V172" s="110"/>
      <c r="W172" s="110"/>
      <c r="X172" s="110"/>
      <c r="Y172" s="110"/>
      <c r="Z172" s="110"/>
      <c r="AA172" s="110"/>
      <c r="AB172" s="110"/>
      <c r="AC172" s="110"/>
      <c r="AD172" s="110"/>
      <c r="AE172" s="110"/>
      <c r="AF172" s="110"/>
    </row>
    <row r="173">
      <c r="A173" s="110"/>
      <c r="B173" s="661">
        <f t="shared" si="3"/>
        <v>170</v>
      </c>
      <c r="C173" s="662" t="s">
        <v>1320</v>
      </c>
      <c r="D173" s="665"/>
      <c r="E173" s="666"/>
      <c r="F173" s="582"/>
      <c r="G173" s="582"/>
      <c r="H173" s="508" t="s">
        <v>830</v>
      </c>
      <c r="I173" s="223"/>
      <c r="J173" s="223"/>
      <c r="K173" s="223" t="s">
        <v>831</v>
      </c>
      <c r="L173" s="223" t="s">
        <v>832</v>
      </c>
      <c r="M173" s="294"/>
      <c r="N173" s="357" t="s">
        <v>84</v>
      </c>
      <c r="O173" s="357" t="s">
        <v>86</v>
      </c>
      <c r="P173" s="357" t="s">
        <v>86</v>
      </c>
      <c r="Q173" s="357" t="s">
        <v>86</v>
      </c>
      <c r="R173" s="136" t="s">
        <v>101</v>
      </c>
      <c r="S173" s="137"/>
      <c r="T173" s="137"/>
      <c r="U173" s="110"/>
      <c r="V173" s="110"/>
      <c r="W173" s="110"/>
      <c r="X173" s="110"/>
      <c r="Y173" s="110"/>
      <c r="Z173" s="110"/>
      <c r="AA173" s="110"/>
      <c r="AB173" s="110"/>
      <c r="AC173" s="110"/>
      <c r="AD173" s="110"/>
      <c r="AE173" s="110"/>
      <c r="AF173" s="110"/>
    </row>
    <row r="174">
      <c r="A174" s="110"/>
      <c r="B174" s="661">
        <f t="shared" si="3"/>
        <v>171</v>
      </c>
      <c r="C174" s="662" t="s">
        <v>1320</v>
      </c>
      <c r="D174" s="665"/>
      <c r="E174" s="666"/>
      <c r="F174" s="582"/>
      <c r="G174" s="582"/>
      <c r="H174" s="508" t="s">
        <v>833</v>
      </c>
      <c r="I174" s="223"/>
      <c r="J174" s="223"/>
      <c r="K174" s="223" t="s">
        <v>834</v>
      </c>
      <c r="L174" s="223" t="s">
        <v>827</v>
      </c>
      <c r="M174" s="294"/>
      <c r="N174" s="357" t="s">
        <v>84</v>
      </c>
      <c r="O174" s="357" t="s">
        <v>86</v>
      </c>
      <c r="P174" s="357" t="s">
        <v>86</v>
      </c>
      <c r="Q174" s="357" t="s">
        <v>86</v>
      </c>
      <c r="R174" s="137"/>
      <c r="S174" s="137"/>
      <c r="T174" s="137"/>
      <c r="U174" s="110"/>
      <c r="V174" s="110"/>
      <c r="W174" s="110"/>
      <c r="X174" s="110"/>
      <c r="Y174" s="110"/>
      <c r="Z174" s="110"/>
      <c r="AA174" s="110"/>
      <c r="AB174" s="110"/>
      <c r="AC174" s="110"/>
      <c r="AD174" s="110"/>
      <c r="AE174" s="110"/>
      <c r="AF174" s="110"/>
    </row>
    <row r="175">
      <c r="A175" s="110"/>
      <c r="B175" s="661">
        <f t="shared" si="3"/>
        <v>172</v>
      </c>
      <c r="C175" s="662" t="s">
        <v>1320</v>
      </c>
      <c r="D175" s="665"/>
      <c r="E175" s="666"/>
      <c r="F175" s="582"/>
      <c r="G175" s="582"/>
      <c r="H175" s="508" t="s">
        <v>835</v>
      </c>
      <c r="I175" s="223"/>
      <c r="J175" s="223"/>
      <c r="K175" s="223" t="s">
        <v>836</v>
      </c>
      <c r="L175" s="223" t="s">
        <v>837</v>
      </c>
      <c r="M175" s="294"/>
      <c r="N175" s="357" t="s">
        <v>84</v>
      </c>
      <c r="O175" s="357" t="s">
        <v>86</v>
      </c>
      <c r="P175" s="357" t="s">
        <v>86</v>
      </c>
      <c r="Q175" s="357" t="s">
        <v>86</v>
      </c>
      <c r="R175" s="136" t="s">
        <v>101</v>
      </c>
      <c r="S175" s="137"/>
      <c r="T175" s="137"/>
      <c r="U175" s="110"/>
      <c r="V175" s="110"/>
      <c r="W175" s="110"/>
      <c r="X175" s="110"/>
      <c r="Y175" s="110"/>
      <c r="Z175" s="110"/>
      <c r="AA175" s="110"/>
      <c r="AB175" s="110"/>
      <c r="AC175" s="110"/>
      <c r="AD175" s="110"/>
      <c r="AE175" s="110"/>
      <c r="AF175" s="110"/>
    </row>
    <row r="176">
      <c r="A176" s="110"/>
      <c r="B176" s="661">
        <f t="shared" si="3"/>
        <v>173</v>
      </c>
      <c r="C176" s="662" t="s">
        <v>1320</v>
      </c>
      <c r="D176" s="665"/>
      <c r="E176" s="666"/>
      <c r="F176" s="667"/>
      <c r="G176" s="189" t="s">
        <v>391</v>
      </c>
      <c r="H176" s="185" t="s">
        <v>1388</v>
      </c>
      <c r="I176" s="294"/>
      <c r="J176" s="285"/>
      <c r="K176" s="132" t="s">
        <v>1438</v>
      </c>
      <c r="L176" s="132" t="s">
        <v>546</v>
      </c>
      <c r="M176" s="294"/>
      <c r="N176" s="357" t="s">
        <v>84</v>
      </c>
      <c r="O176" s="357" t="s">
        <v>86</v>
      </c>
      <c r="P176" s="357" t="s">
        <v>86</v>
      </c>
      <c r="Q176" s="357" t="s">
        <v>86</v>
      </c>
      <c r="R176" s="197" t="s">
        <v>104</v>
      </c>
      <c r="S176" s="137"/>
      <c r="T176" s="137"/>
      <c r="U176" s="110"/>
      <c r="V176" s="110"/>
      <c r="W176" s="110"/>
      <c r="X176" s="110"/>
      <c r="Y176" s="110"/>
      <c r="Z176" s="110"/>
      <c r="AA176" s="110"/>
      <c r="AB176" s="110"/>
      <c r="AC176" s="110"/>
      <c r="AD176" s="110"/>
      <c r="AE176" s="110"/>
      <c r="AF176" s="110"/>
    </row>
    <row r="177">
      <c r="A177" s="110"/>
      <c r="B177" s="661">
        <f t="shared" si="3"/>
        <v>174</v>
      </c>
      <c r="C177" s="662" t="s">
        <v>1320</v>
      </c>
      <c r="D177" s="665"/>
      <c r="E177" s="666"/>
      <c r="F177" s="667"/>
      <c r="G177" s="190"/>
      <c r="H177" s="185" t="s">
        <v>768</v>
      </c>
      <c r="I177" s="294"/>
      <c r="J177" s="285"/>
      <c r="K177" s="132" t="s">
        <v>173</v>
      </c>
      <c r="L177" s="132" t="s">
        <v>173</v>
      </c>
      <c r="M177" s="294"/>
      <c r="N177" s="357" t="s">
        <v>84</v>
      </c>
      <c r="O177" s="357" t="s">
        <v>86</v>
      </c>
      <c r="P177" s="357" t="s">
        <v>86</v>
      </c>
      <c r="Q177" s="357" t="s">
        <v>86</v>
      </c>
      <c r="R177" s="197" t="s">
        <v>104</v>
      </c>
      <c r="S177" s="137"/>
      <c r="T177" s="137"/>
      <c r="U177" s="110"/>
      <c r="V177" s="110"/>
      <c r="W177" s="110"/>
      <c r="X177" s="110"/>
      <c r="Y177" s="110"/>
      <c r="Z177" s="110"/>
      <c r="AA177" s="110"/>
      <c r="AB177" s="110"/>
      <c r="AC177" s="110"/>
      <c r="AD177" s="110"/>
      <c r="AE177" s="110"/>
      <c r="AF177" s="110"/>
    </row>
    <row r="178">
      <c r="A178" s="110"/>
      <c r="B178" s="661">
        <f t="shared" si="3"/>
        <v>175</v>
      </c>
      <c r="C178" s="662" t="s">
        <v>1320</v>
      </c>
      <c r="D178" s="665"/>
      <c r="E178" s="666"/>
      <c r="F178" s="667"/>
      <c r="G178" s="190"/>
      <c r="H178" s="185" t="s">
        <v>1309</v>
      </c>
      <c r="I178" s="294"/>
      <c r="J178" s="285"/>
      <c r="K178" s="132" t="s">
        <v>173</v>
      </c>
      <c r="L178" s="132" t="s">
        <v>173</v>
      </c>
      <c r="M178" s="294"/>
      <c r="N178" s="357" t="s">
        <v>84</v>
      </c>
      <c r="O178" s="357" t="s">
        <v>86</v>
      </c>
      <c r="P178" s="357" t="s">
        <v>86</v>
      </c>
      <c r="Q178" s="357" t="s">
        <v>86</v>
      </c>
      <c r="R178" s="197" t="s">
        <v>104</v>
      </c>
      <c r="S178" s="137"/>
      <c r="T178" s="137"/>
      <c r="U178" s="110"/>
      <c r="V178" s="110"/>
      <c r="W178" s="110"/>
      <c r="X178" s="110"/>
      <c r="Y178" s="110"/>
      <c r="Z178" s="110"/>
      <c r="AA178" s="110"/>
      <c r="AB178" s="110"/>
      <c r="AC178" s="110"/>
      <c r="AD178" s="110"/>
      <c r="AE178" s="110"/>
      <c r="AF178" s="110"/>
    </row>
    <row r="179">
      <c r="A179" s="110"/>
      <c r="B179" s="661">
        <f t="shared" si="3"/>
        <v>176</v>
      </c>
      <c r="C179" s="662" t="s">
        <v>1320</v>
      </c>
      <c r="D179" s="665"/>
      <c r="E179" s="666"/>
      <c r="F179" s="667"/>
      <c r="G179" s="190"/>
      <c r="H179" s="185" t="s">
        <v>1363</v>
      </c>
      <c r="I179" s="294"/>
      <c r="J179" s="285"/>
      <c r="K179" s="132" t="s">
        <v>173</v>
      </c>
      <c r="L179" s="132" t="s">
        <v>173</v>
      </c>
      <c r="M179" s="294"/>
      <c r="N179" s="357" t="s">
        <v>84</v>
      </c>
      <c r="O179" s="357" t="s">
        <v>86</v>
      </c>
      <c r="P179" s="357" t="s">
        <v>86</v>
      </c>
      <c r="Q179" s="357" t="s">
        <v>86</v>
      </c>
      <c r="R179" s="197" t="s">
        <v>104</v>
      </c>
      <c r="S179" s="137"/>
      <c r="T179" s="137"/>
      <c r="U179" s="110"/>
      <c r="V179" s="110"/>
      <c r="W179" s="110"/>
      <c r="X179" s="110"/>
      <c r="Y179" s="110"/>
      <c r="Z179" s="110"/>
      <c r="AA179" s="110"/>
      <c r="AB179" s="110"/>
      <c r="AC179" s="110"/>
      <c r="AD179" s="110"/>
      <c r="AE179" s="110"/>
      <c r="AF179" s="110"/>
    </row>
    <row r="180">
      <c r="A180" s="110"/>
      <c r="B180" s="661">
        <f t="shared" si="3"/>
        <v>177</v>
      </c>
      <c r="C180" s="662" t="s">
        <v>1320</v>
      </c>
      <c r="D180" s="665"/>
      <c r="E180" s="666"/>
      <c r="F180" s="667"/>
      <c r="G180" s="190"/>
      <c r="H180" s="185" t="s">
        <v>405</v>
      </c>
      <c r="I180" s="294"/>
      <c r="J180" s="285"/>
      <c r="K180" s="132" t="s">
        <v>173</v>
      </c>
      <c r="L180" s="132" t="s">
        <v>173</v>
      </c>
      <c r="M180" s="294"/>
      <c r="N180" s="357" t="s">
        <v>84</v>
      </c>
      <c r="O180" s="357" t="s">
        <v>86</v>
      </c>
      <c r="P180" s="357" t="s">
        <v>86</v>
      </c>
      <c r="Q180" s="357" t="s">
        <v>86</v>
      </c>
      <c r="R180" s="197" t="s">
        <v>104</v>
      </c>
      <c r="S180" s="137"/>
      <c r="T180" s="137"/>
      <c r="U180" s="110"/>
      <c r="V180" s="110"/>
      <c r="W180" s="110"/>
      <c r="X180" s="110"/>
      <c r="Y180" s="110"/>
      <c r="Z180" s="110"/>
      <c r="AA180" s="110"/>
      <c r="AB180" s="110"/>
      <c r="AC180" s="110"/>
      <c r="AD180" s="110"/>
      <c r="AE180" s="110"/>
      <c r="AF180" s="110"/>
    </row>
    <row r="181">
      <c r="A181" s="110"/>
      <c r="B181" s="661">
        <f t="shared" si="3"/>
        <v>178</v>
      </c>
      <c r="C181" s="662" t="s">
        <v>1320</v>
      </c>
      <c r="D181" s="665"/>
      <c r="E181" s="666"/>
      <c r="F181" s="667"/>
      <c r="G181" s="190"/>
      <c r="H181" s="185" t="s">
        <v>699</v>
      </c>
      <c r="I181" s="294"/>
      <c r="J181" s="285"/>
      <c r="K181" s="132" t="s">
        <v>173</v>
      </c>
      <c r="L181" s="132" t="s">
        <v>173</v>
      </c>
      <c r="M181" s="294"/>
      <c r="N181" s="357" t="s">
        <v>84</v>
      </c>
      <c r="O181" s="357" t="s">
        <v>86</v>
      </c>
      <c r="P181" s="357" t="s">
        <v>86</v>
      </c>
      <c r="Q181" s="357" t="s">
        <v>86</v>
      </c>
      <c r="R181" s="197" t="s">
        <v>104</v>
      </c>
      <c r="S181" s="137"/>
      <c r="T181" s="137"/>
      <c r="U181" s="110"/>
      <c r="V181" s="110"/>
      <c r="W181" s="110"/>
      <c r="X181" s="110"/>
      <c r="Y181" s="110"/>
      <c r="Z181" s="110"/>
      <c r="AA181" s="110"/>
      <c r="AB181" s="110"/>
      <c r="AC181" s="110"/>
      <c r="AD181" s="110"/>
      <c r="AE181" s="110"/>
      <c r="AF181" s="110"/>
    </row>
    <row r="182">
      <c r="A182" s="110"/>
      <c r="B182" s="661">
        <f t="shared" si="3"/>
        <v>179</v>
      </c>
      <c r="C182" s="662" t="s">
        <v>1320</v>
      </c>
      <c r="D182" s="665"/>
      <c r="E182" s="172"/>
      <c r="F182" s="589"/>
      <c r="G182" s="668"/>
      <c r="H182" s="185" t="s">
        <v>1351</v>
      </c>
      <c r="I182" s="294"/>
      <c r="J182" s="285"/>
      <c r="K182" s="132" t="s">
        <v>173</v>
      </c>
      <c r="L182" s="132" t="s">
        <v>173</v>
      </c>
      <c r="M182" s="294"/>
      <c r="N182" s="357" t="s">
        <v>84</v>
      </c>
      <c r="O182" s="357" t="s">
        <v>86</v>
      </c>
      <c r="P182" s="357" t="s">
        <v>86</v>
      </c>
      <c r="Q182" s="357" t="s">
        <v>86</v>
      </c>
      <c r="R182" s="197" t="s">
        <v>104</v>
      </c>
      <c r="S182" s="137"/>
      <c r="T182" s="137"/>
      <c r="U182" s="110"/>
      <c r="V182" s="110"/>
      <c r="W182" s="110"/>
      <c r="X182" s="110"/>
      <c r="Y182" s="110"/>
      <c r="Z182" s="110"/>
      <c r="AA182" s="110"/>
      <c r="AB182" s="110"/>
      <c r="AC182" s="110"/>
      <c r="AD182" s="110"/>
      <c r="AE182" s="110"/>
      <c r="AF182" s="110"/>
    </row>
    <row r="183">
      <c r="A183" s="110"/>
      <c r="B183" s="661">
        <f t="shared" si="3"/>
        <v>180</v>
      </c>
      <c r="C183" s="662" t="s">
        <v>1320</v>
      </c>
      <c r="D183" s="665"/>
      <c r="E183" s="184" t="s">
        <v>1397</v>
      </c>
      <c r="F183" s="582" t="s">
        <v>233</v>
      </c>
      <c r="G183" s="571"/>
      <c r="H183" s="488"/>
      <c r="I183" s="223"/>
      <c r="J183" s="223"/>
      <c r="K183" s="223" t="s">
        <v>1401</v>
      </c>
      <c r="L183" s="223" t="s">
        <v>1402</v>
      </c>
      <c r="M183" s="294"/>
      <c r="N183" s="357" t="s">
        <v>84</v>
      </c>
      <c r="O183" s="357" t="s">
        <v>86</v>
      </c>
      <c r="P183" s="357" t="s">
        <v>86</v>
      </c>
      <c r="Q183" s="357" t="s">
        <v>86</v>
      </c>
      <c r="R183" s="197" t="s">
        <v>104</v>
      </c>
      <c r="S183" s="137"/>
      <c r="T183" s="137"/>
      <c r="U183" s="110"/>
      <c r="V183" s="110"/>
      <c r="W183" s="110"/>
      <c r="X183" s="110"/>
      <c r="Y183" s="110"/>
      <c r="Z183" s="110"/>
      <c r="AA183" s="110"/>
      <c r="AB183" s="110"/>
      <c r="AC183" s="110"/>
      <c r="AD183" s="110"/>
      <c r="AE183" s="110"/>
      <c r="AF183" s="110"/>
    </row>
    <row r="184">
      <c r="A184" s="110"/>
      <c r="B184" s="661">
        <f t="shared" si="3"/>
        <v>181</v>
      </c>
      <c r="C184" s="662" t="s">
        <v>1320</v>
      </c>
      <c r="D184" s="665"/>
      <c r="E184" s="666"/>
      <c r="F184" s="669" t="s">
        <v>1403</v>
      </c>
      <c r="G184" s="571" t="s">
        <v>456</v>
      </c>
      <c r="H184" s="508" t="s">
        <v>504</v>
      </c>
      <c r="I184" s="223"/>
      <c r="J184" s="223"/>
      <c r="K184" s="223" t="s">
        <v>1404</v>
      </c>
      <c r="L184" s="223" t="s">
        <v>1405</v>
      </c>
      <c r="M184" s="294"/>
      <c r="N184" s="357" t="s">
        <v>84</v>
      </c>
      <c r="O184" s="357" t="s">
        <v>86</v>
      </c>
      <c r="P184" s="357" t="s">
        <v>86</v>
      </c>
      <c r="Q184" s="357" t="s">
        <v>86</v>
      </c>
      <c r="R184" s="197" t="s">
        <v>104</v>
      </c>
      <c r="S184" s="137"/>
      <c r="T184" s="137"/>
      <c r="U184" s="110"/>
      <c r="V184" s="110"/>
      <c r="W184" s="110"/>
      <c r="X184" s="110"/>
      <c r="Y184" s="110"/>
      <c r="Z184" s="110"/>
      <c r="AA184" s="110"/>
      <c r="AB184" s="110"/>
      <c r="AC184" s="110"/>
      <c r="AD184" s="110"/>
      <c r="AE184" s="110"/>
      <c r="AF184" s="110"/>
    </row>
    <row r="185">
      <c r="A185" s="110"/>
      <c r="B185" s="661">
        <f t="shared" si="3"/>
        <v>182</v>
      </c>
      <c r="C185" s="662" t="s">
        <v>1320</v>
      </c>
      <c r="D185" s="665"/>
      <c r="E185" s="666"/>
      <c r="F185" s="567"/>
      <c r="G185" s="576"/>
      <c r="H185" s="508" t="s">
        <v>507</v>
      </c>
      <c r="I185" s="223"/>
      <c r="J185" s="223"/>
      <c r="K185" s="223" t="s">
        <v>1406</v>
      </c>
      <c r="L185" s="223" t="s">
        <v>1407</v>
      </c>
      <c r="M185" s="294"/>
      <c r="N185" s="357" t="s">
        <v>84</v>
      </c>
      <c r="O185" s="357" t="s">
        <v>86</v>
      </c>
      <c r="P185" s="357" t="s">
        <v>86</v>
      </c>
      <c r="Q185" s="357" t="s">
        <v>86</v>
      </c>
      <c r="R185" s="197" t="s">
        <v>104</v>
      </c>
      <c r="S185" s="137"/>
      <c r="T185" s="137"/>
      <c r="U185" s="110"/>
      <c r="V185" s="110"/>
      <c r="W185" s="110"/>
      <c r="X185" s="110"/>
      <c r="Y185" s="110"/>
      <c r="Z185" s="110"/>
      <c r="AA185" s="110"/>
      <c r="AB185" s="110"/>
      <c r="AC185" s="110"/>
      <c r="AD185" s="110"/>
      <c r="AE185" s="110"/>
      <c r="AF185" s="110"/>
    </row>
    <row r="186">
      <c r="A186" s="110"/>
      <c r="B186" s="661">
        <f t="shared" si="3"/>
        <v>183</v>
      </c>
      <c r="C186" s="662" t="s">
        <v>1320</v>
      </c>
      <c r="D186" s="665"/>
      <c r="E186" s="666"/>
      <c r="F186" s="582"/>
      <c r="G186" s="583" t="s">
        <v>527</v>
      </c>
      <c r="H186" s="488" t="s">
        <v>507</v>
      </c>
      <c r="I186" s="223"/>
      <c r="J186" s="223"/>
      <c r="K186" s="223" t="s">
        <v>1408</v>
      </c>
      <c r="L186" s="223" t="s">
        <v>1409</v>
      </c>
      <c r="M186" s="294"/>
      <c r="N186" s="357" t="s">
        <v>84</v>
      </c>
      <c r="O186" s="357" t="s">
        <v>86</v>
      </c>
      <c r="P186" s="357" t="s">
        <v>86</v>
      </c>
      <c r="Q186" s="357" t="s">
        <v>86</v>
      </c>
      <c r="R186" s="197" t="s">
        <v>104</v>
      </c>
      <c r="S186" s="137"/>
      <c r="T186" s="137"/>
      <c r="U186" s="110"/>
      <c r="V186" s="110"/>
      <c r="W186" s="110"/>
      <c r="X186" s="110"/>
      <c r="Y186" s="110"/>
      <c r="Z186" s="110"/>
      <c r="AA186" s="110"/>
      <c r="AB186" s="110"/>
      <c r="AC186" s="110"/>
      <c r="AD186" s="110"/>
      <c r="AE186" s="110"/>
      <c r="AF186" s="110"/>
    </row>
    <row r="187">
      <c r="A187" s="110"/>
      <c r="B187" s="661">
        <f t="shared" si="3"/>
        <v>184</v>
      </c>
      <c r="C187" s="662" t="s">
        <v>1320</v>
      </c>
      <c r="D187" s="665"/>
      <c r="E187" s="666"/>
      <c r="F187" s="582"/>
      <c r="G187" s="508" t="s">
        <v>1410</v>
      </c>
      <c r="H187" s="488"/>
      <c r="I187" s="223"/>
      <c r="J187" s="223"/>
      <c r="K187" s="223" t="s">
        <v>1411</v>
      </c>
      <c r="L187" s="223" t="s">
        <v>1412</v>
      </c>
      <c r="M187" s="294"/>
      <c r="N187" s="357" t="s">
        <v>84</v>
      </c>
      <c r="O187" s="357" t="s">
        <v>86</v>
      </c>
      <c r="P187" s="357" t="s">
        <v>86</v>
      </c>
      <c r="Q187" s="357" t="s">
        <v>86</v>
      </c>
      <c r="R187" s="197" t="s">
        <v>104</v>
      </c>
      <c r="S187" s="137"/>
      <c r="T187" s="137"/>
      <c r="U187" s="110"/>
      <c r="V187" s="110"/>
      <c r="W187" s="110"/>
      <c r="X187" s="110"/>
      <c r="Y187" s="110"/>
      <c r="Z187" s="110"/>
      <c r="AA187" s="110"/>
      <c r="AB187" s="110"/>
      <c r="AC187" s="110"/>
      <c r="AD187" s="110"/>
      <c r="AE187" s="110"/>
      <c r="AF187" s="110"/>
    </row>
    <row r="188">
      <c r="A188" s="110"/>
      <c r="B188" s="661">
        <f t="shared" si="3"/>
        <v>185</v>
      </c>
      <c r="C188" s="662" t="s">
        <v>1320</v>
      </c>
      <c r="D188" s="665"/>
      <c r="E188" s="666"/>
      <c r="F188" s="582"/>
      <c r="G188" s="508" t="s">
        <v>1413</v>
      </c>
      <c r="H188" s="488"/>
      <c r="I188" s="223"/>
      <c r="J188" s="223"/>
      <c r="K188" s="223" t="s">
        <v>1414</v>
      </c>
      <c r="L188" s="223" t="s">
        <v>1415</v>
      </c>
      <c r="M188" s="294"/>
      <c r="N188" s="357" t="s">
        <v>84</v>
      </c>
      <c r="O188" s="357" t="s">
        <v>86</v>
      </c>
      <c r="P188" s="357" t="s">
        <v>86</v>
      </c>
      <c r="Q188" s="357" t="s">
        <v>86</v>
      </c>
      <c r="R188" s="197" t="s">
        <v>104</v>
      </c>
      <c r="S188" s="137"/>
      <c r="T188" s="137"/>
      <c r="U188" s="110"/>
      <c r="V188" s="110"/>
      <c r="W188" s="110"/>
      <c r="X188" s="110"/>
      <c r="Y188" s="110"/>
      <c r="Z188" s="110"/>
      <c r="AA188" s="110"/>
      <c r="AB188" s="110"/>
      <c r="AC188" s="110"/>
      <c r="AD188" s="110"/>
      <c r="AE188" s="110"/>
      <c r="AF188" s="110"/>
    </row>
    <row r="189">
      <c r="A189" s="110"/>
      <c r="B189" s="661">
        <f t="shared" si="3"/>
        <v>186</v>
      </c>
      <c r="C189" s="662" t="s">
        <v>1320</v>
      </c>
      <c r="D189" s="665"/>
      <c r="E189" s="666"/>
      <c r="F189" s="507" t="s">
        <v>1416</v>
      </c>
      <c r="G189" s="508" t="s">
        <v>1417</v>
      </c>
      <c r="H189" s="488" t="s">
        <v>508</v>
      </c>
      <c r="I189" s="223"/>
      <c r="J189" s="223"/>
      <c r="K189" s="223" t="s">
        <v>1418</v>
      </c>
      <c r="L189" s="223" t="s">
        <v>1407</v>
      </c>
      <c r="M189" s="294"/>
      <c r="N189" s="357" t="s">
        <v>85</v>
      </c>
      <c r="O189" s="357" t="s">
        <v>86</v>
      </c>
      <c r="P189" s="357" t="s">
        <v>86</v>
      </c>
      <c r="Q189" s="357" t="s">
        <v>86</v>
      </c>
      <c r="R189" s="137"/>
      <c r="S189" s="197" t="s">
        <v>1898</v>
      </c>
      <c r="T189" s="137"/>
      <c r="U189" s="110"/>
      <c r="V189" s="110"/>
      <c r="W189" s="110"/>
      <c r="X189" s="110"/>
      <c r="Y189" s="110"/>
      <c r="Z189" s="110"/>
      <c r="AA189" s="110"/>
      <c r="AB189" s="110"/>
      <c r="AC189" s="110"/>
      <c r="AD189" s="110"/>
      <c r="AE189" s="110"/>
      <c r="AF189" s="110"/>
    </row>
    <row r="190">
      <c r="A190" s="110"/>
      <c r="B190" s="661">
        <f t="shared" si="3"/>
        <v>187</v>
      </c>
      <c r="C190" s="662" t="s">
        <v>1320</v>
      </c>
      <c r="D190" s="665"/>
      <c r="E190" s="666"/>
      <c r="F190" s="567"/>
      <c r="G190" s="571" t="s">
        <v>1422</v>
      </c>
      <c r="H190" s="508" t="s">
        <v>1299</v>
      </c>
      <c r="I190" s="223"/>
      <c r="J190" s="223"/>
      <c r="K190" s="223" t="s">
        <v>1423</v>
      </c>
      <c r="L190" s="223" t="s">
        <v>1424</v>
      </c>
      <c r="M190" s="294"/>
      <c r="N190" s="357" t="s">
        <v>84</v>
      </c>
      <c r="O190" s="357" t="s">
        <v>86</v>
      </c>
      <c r="P190" s="357" t="s">
        <v>86</v>
      </c>
      <c r="Q190" s="357" t="s">
        <v>86</v>
      </c>
      <c r="R190" s="197" t="s">
        <v>104</v>
      </c>
      <c r="S190" s="137"/>
      <c r="T190" s="137"/>
      <c r="U190" s="110"/>
      <c r="V190" s="110"/>
      <c r="W190" s="110"/>
      <c r="X190" s="110"/>
      <c r="Y190" s="110"/>
      <c r="Z190" s="110"/>
      <c r="AA190" s="110"/>
      <c r="AB190" s="110"/>
      <c r="AC190" s="110"/>
      <c r="AD190" s="110"/>
      <c r="AE190" s="110"/>
      <c r="AF190" s="110"/>
    </row>
    <row r="191">
      <c r="A191" s="110"/>
      <c r="B191" s="661">
        <f t="shared" si="3"/>
        <v>188</v>
      </c>
      <c r="C191" s="662" t="s">
        <v>1320</v>
      </c>
      <c r="D191" s="665"/>
      <c r="E191" s="666"/>
      <c r="F191" s="567"/>
      <c r="G191" s="576"/>
      <c r="H191" s="508" t="s">
        <v>244</v>
      </c>
      <c r="I191" s="223"/>
      <c r="J191" s="223"/>
      <c r="K191" s="223" t="s">
        <v>1103</v>
      </c>
      <c r="L191" s="223" t="s">
        <v>1425</v>
      </c>
      <c r="M191" s="294"/>
      <c r="N191" s="357" t="s">
        <v>85</v>
      </c>
      <c r="O191" s="357" t="s">
        <v>86</v>
      </c>
      <c r="P191" s="357" t="s">
        <v>86</v>
      </c>
      <c r="Q191" s="357" t="s">
        <v>86</v>
      </c>
      <c r="R191" s="136" t="s">
        <v>1892</v>
      </c>
      <c r="S191" s="154" t="s">
        <v>1893</v>
      </c>
      <c r="T191" s="137"/>
      <c r="U191" s="110"/>
      <c r="V191" s="110"/>
      <c r="W191" s="110"/>
      <c r="X191" s="110"/>
      <c r="Y191" s="110"/>
      <c r="Z191" s="110"/>
      <c r="AA191" s="110"/>
      <c r="AB191" s="110"/>
      <c r="AC191" s="110"/>
      <c r="AD191" s="110"/>
      <c r="AE191" s="110"/>
      <c r="AF191" s="110"/>
    </row>
    <row r="192">
      <c r="A192" s="110"/>
      <c r="B192" s="661">
        <f t="shared" si="3"/>
        <v>189</v>
      </c>
      <c r="C192" s="662" t="s">
        <v>1320</v>
      </c>
      <c r="D192" s="665"/>
      <c r="E192" s="666"/>
      <c r="F192" s="582"/>
      <c r="G192" s="582" t="s">
        <v>252</v>
      </c>
      <c r="H192" s="488"/>
      <c r="I192" s="223"/>
      <c r="J192" s="223"/>
      <c r="K192" s="223" t="s">
        <v>823</v>
      </c>
      <c r="L192" s="223" t="s">
        <v>442</v>
      </c>
      <c r="M192" s="294"/>
      <c r="N192" s="357" t="s">
        <v>84</v>
      </c>
      <c r="O192" s="357" t="s">
        <v>86</v>
      </c>
      <c r="P192" s="357" t="s">
        <v>86</v>
      </c>
      <c r="Q192" s="357" t="s">
        <v>86</v>
      </c>
      <c r="R192" s="137"/>
      <c r="S192" s="137"/>
      <c r="T192" s="137"/>
      <c r="U192" s="110"/>
      <c r="V192" s="110"/>
      <c r="W192" s="110"/>
      <c r="X192" s="110"/>
      <c r="Y192" s="110"/>
      <c r="Z192" s="110"/>
      <c r="AA192" s="110"/>
      <c r="AB192" s="110"/>
      <c r="AC192" s="110"/>
      <c r="AD192" s="110"/>
      <c r="AE192" s="110"/>
      <c r="AF192" s="110"/>
    </row>
    <row r="193">
      <c r="A193" s="110"/>
      <c r="B193" s="661">
        <f t="shared" si="3"/>
        <v>190</v>
      </c>
      <c r="C193" s="662" t="s">
        <v>1320</v>
      </c>
      <c r="D193" s="665"/>
      <c r="E193" s="666"/>
      <c r="F193" s="567"/>
      <c r="G193" s="571" t="s">
        <v>824</v>
      </c>
      <c r="H193" s="508" t="s">
        <v>825</v>
      </c>
      <c r="I193" s="223"/>
      <c r="J193" s="223"/>
      <c r="K193" s="223" t="s">
        <v>826</v>
      </c>
      <c r="L193" s="223" t="s">
        <v>827</v>
      </c>
      <c r="M193" s="294"/>
      <c r="N193" s="357" t="s">
        <v>84</v>
      </c>
      <c r="O193" s="357" t="s">
        <v>86</v>
      </c>
      <c r="P193" s="357" t="s">
        <v>86</v>
      </c>
      <c r="Q193" s="357" t="s">
        <v>86</v>
      </c>
      <c r="R193" s="197" t="s">
        <v>104</v>
      </c>
      <c r="S193" s="197" t="s">
        <v>1899</v>
      </c>
      <c r="T193" s="137"/>
      <c r="U193" s="110"/>
      <c r="V193" s="110"/>
      <c r="W193" s="110"/>
      <c r="X193" s="110"/>
      <c r="Y193" s="110"/>
      <c r="Z193" s="110"/>
      <c r="AA193" s="110"/>
      <c r="AB193" s="110"/>
      <c r="AC193" s="110"/>
      <c r="AD193" s="110"/>
      <c r="AE193" s="110"/>
      <c r="AF193" s="110"/>
    </row>
    <row r="194">
      <c r="A194" s="110"/>
      <c r="B194" s="661">
        <f t="shared" si="3"/>
        <v>191</v>
      </c>
      <c r="C194" s="662" t="s">
        <v>1320</v>
      </c>
      <c r="D194" s="665"/>
      <c r="E194" s="666"/>
      <c r="F194" s="567"/>
      <c r="G194" s="573"/>
      <c r="H194" s="508" t="s">
        <v>828</v>
      </c>
      <c r="I194" s="223"/>
      <c r="J194" s="223"/>
      <c r="K194" s="223" t="s">
        <v>829</v>
      </c>
      <c r="L194" s="223" t="s">
        <v>827</v>
      </c>
      <c r="M194" s="294"/>
      <c r="N194" s="357" t="s">
        <v>84</v>
      </c>
      <c r="O194" s="357" t="s">
        <v>86</v>
      </c>
      <c r="P194" s="357" t="s">
        <v>86</v>
      </c>
      <c r="Q194" s="357" t="s">
        <v>86</v>
      </c>
      <c r="R194" s="197" t="s">
        <v>104</v>
      </c>
      <c r="S194" s="137"/>
      <c r="T194" s="137"/>
      <c r="U194" s="110"/>
      <c r="V194" s="110"/>
      <c r="W194" s="110"/>
      <c r="X194" s="110"/>
      <c r="Y194" s="110"/>
      <c r="Z194" s="110"/>
      <c r="AA194" s="110"/>
      <c r="AB194" s="110"/>
      <c r="AC194" s="110"/>
      <c r="AD194" s="110"/>
      <c r="AE194" s="110"/>
      <c r="AF194" s="110"/>
    </row>
    <row r="195">
      <c r="A195" s="110"/>
      <c r="B195" s="661">
        <f t="shared" si="3"/>
        <v>192</v>
      </c>
      <c r="C195" s="662" t="s">
        <v>1320</v>
      </c>
      <c r="D195" s="665"/>
      <c r="E195" s="666"/>
      <c r="F195" s="567"/>
      <c r="G195" s="573"/>
      <c r="H195" s="508" t="s">
        <v>830</v>
      </c>
      <c r="I195" s="223"/>
      <c r="J195" s="223"/>
      <c r="K195" s="223" t="s">
        <v>831</v>
      </c>
      <c r="L195" s="223" t="s">
        <v>832</v>
      </c>
      <c r="M195" s="402" t="s">
        <v>1900</v>
      </c>
      <c r="N195" s="357" t="s">
        <v>84</v>
      </c>
      <c r="O195" s="357" t="s">
        <v>86</v>
      </c>
      <c r="P195" s="357" t="s">
        <v>86</v>
      </c>
      <c r="Q195" s="357" t="s">
        <v>86</v>
      </c>
      <c r="R195" s="197" t="s">
        <v>101</v>
      </c>
      <c r="S195" s="137"/>
      <c r="T195" s="137"/>
      <c r="U195" s="110"/>
      <c r="V195" s="110"/>
      <c r="W195" s="110"/>
      <c r="X195" s="110"/>
      <c r="Y195" s="110"/>
      <c r="Z195" s="110"/>
      <c r="AA195" s="110"/>
      <c r="AB195" s="110"/>
      <c r="AC195" s="110"/>
      <c r="AD195" s="110"/>
      <c r="AE195" s="110"/>
      <c r="AF195" s="110"/>
    </row>
    <row r="196">
      <c r="A196" s="110"/>
      <c r="B196" s="661">
        <f t="shared" si="3"/>
        <v>193</v>
      </c>
      <c r="C196" s="662" t="s">
        <v>1320</v>
      </c>
      <c r="D196" s="665"/>
      <c r="E196" s="666"/>
      <c r="F196" s="567"/>
      <c r="G196" s="573"/>
      <c r="H196" s="508" t="s">
        <v>833</v>
      </c>
      <c r="I196" s="223"/>
      <c r="J196" s="223"/>
      <c r="K196" s="223" t="s">
        <v>834</v>
      </c>
      <c r="L196" s="223" t="s">
        <v>827</v>
      </c>
      <c r="M196" s="294"/>
      <c r="N196" s="357" t="s">
        <v>84</v>
      </c>
      <c r="O196" s="357" t="s">
        <v>86</v>
      </c>
      <c r="P196" s="357" t="s">
        <v>86</v>
      </c>
      <c r="Q196" s="357" t="s">
        <v>86</v>
      </c>
      <c r="R196" s="197" t="s">
        <v>104</v>
      </c>
      <c r="S196" s="137"/>
      <c r="T196" s="137"/>
      <c r="U196" s="110"/>
      <c r="V196" s="110"/>
      <c r="W196" s="110"/>
      <c r="X196" s="110"/>
      <c r="Y196" s="110"/>
      <c r="Z196" s="110"/>
      <c r="AA196" s="110"/>
      <c r="AB196" s="110"/>
      <c r="AC196" s="110"/>
      <c r="AD196" s="110"/>
      <c r="AE196" s="110"/>
      <c r="AF196" s="110"/>
    </row>
    <row r="197">
      <c r="A197" s="110"/>
      <c r="B197" s="661">
        <f t="shared" si="3"/>
        <v>194</v>
      </c>
      <c r="C197" s="662" t="s">
        <v>1320</v>
      </c>
      <c r="D197" s="665"/>
      <c r="E197" s="666"/>
      <c r="F197" s="567"/>
      <c r="G197" s="573"/>
      <c r="H197" s="508" t="s">
        <v>835</v>
      </c>
      <c r="I197" s="223"/>
      <c r="J197" s="223"/>
      <c r="K197" s="223" t="s">
        <v>836</v>
      </c>
      <c r="L197" s="223" t="s">
        <v>837</v>
      </c>
      <c r="M197" s="294"/>
      <c r="N197" s="357" t="s">
        <v>84</v>
      </c>
      <c r="O197" s="357" t="s">
        <v>86</v>
      </c>
      <c r="P197" s="357" t="s">
        <v>86</v>
      </c>
      <c r="Q197" s="357" t="s">
        <v>86</v>
      </c>
      <c r="R197" s="197" t="s">
        <v>101</v>
      </c>
      <c r="S197" s="137"/>
      <c r="T197" s="137"/>
      <c r="U197" s="110"/>
      <c r="V197" s="110"/>
      <c r="W197" s="110"/>
      <c r="X197" s="110"/>
      <c r="Y197" s="110"/>
      <c r="Z197" s="110"/>
      <c r="AA197" s="110"/>
      <c r="AB197" s="110"/>
      <c r="AC197" s="110"/>
      <c r="AD197" s="110"/>
      <c r="AE197" s="110"/>
      <c r="AF197" s="110"/>
    </row>
    <row r="198">
      <c r="A198" s="110"/>
      <c r="B198" s="661">
        <f t="shared" si="3"/>
        <v>195</v>
      </c>
      <c r="C198" s="662" t="s">
        <v>1320</v>
      </c>
      <c r="D198" s="665"/>
      <c r="E198" s="666"/>
      <c r="F198" s="567"/>
      <c r="G198" s="574" t="s">
        <v>820</v>
      </c>
      <c r="H198" s="564" t="s">
        <v>1426</v>
      </c>
      <c r="I198" s="223"/>
      <c r="J198" s="223"/>
      <c r="K198" s="132" t="s">
        <v>1427</v>
      </c>
      <c r="L198" s="132" t="s">
        <v>1343</v>
      </c>
      <c r="M198" s="294"/>
      <c r="N198" s="357" t="s">
        <v>84</v>
      </c>
      <c r="O198" s="357" t="s">
        <v>86</v>
      </c>
      <c r="P198" s="357" t="s">
        <v>86</v>
      </c>
      <c r="Q198" s="357" t="s">
        <v>86</v>
      </c>
      <c r="R198" s="197" t="s">
        <v>104</v>
      </c>
      <c r="S198" s="137"/>
      <c r="T198" s="137"/>
      <c r="U198" s="110"/>
      <c r="V198" s="110"/>
      <c r="W198" s="110"/>
      <c r="X198" s="110"/>
      <c r="Y198" s="110"/>
      <c r="Z198" s="110"/>
      <c r="AA198" s="110"/>
      <c r="AB198" s="110"/>
      <c r="AC198" s="110"/>
      <c r="AD198" s="110"/>
      <c r="AE198" s="110"/>
      <c r="AF198" s="110"/>
    </row>
    <row r="199">
      <c r="A199" s="110"/>
      <c r="B199" s="661">
        <f t="shared" si="3"/>
        <v>196</v>
      </c>
      <c r="C199" s="662" t="s">
        <v>1320</v>
      </c>
      <c r="D199" s="665"/>
      <c r="E199" s="666"/>
      <c r="F199" s="567"/>
      <c r="G199" s="573"/>
      <c r="H199" s="564" t="s">
        <v>279</v>
      </c>
      <c r="I199" s="223"/>
      <c r="J199" s="223"/>
      <c r="K199" s="132" t="s">
        <v>173</v>
      </c>
      <c r="L199" s="132" t="s">
        <v>173</v>
      </c>
      <c r="M199" s="294"/>
      <c r="N199" s="357" t="s">
        <v>84</v>
      </c>
      <c r="O199" s="357" t="s">
        <v>86</v>
      </c>
      <c r="P199" s="357" t="s">
        <v>86</v>
      </c>
      <c r="Q199" s="357" t="s">
        <v>86</v>
      </c>
      <c r="R199" s="197" t="s">
        <v>104</v>
      </c>
      <c r="S199" s="137"/>
      <c r="T199" s="137"/>
      <c r="U199" s="110"/>
      <c r="V199" s="110"/>
      <c r="W199" s="110"/>
      <c r="X199" s="110"/>
      <c r="Y199" s="110"/>
      <c r="Z199" s="110"/>
      <c r="AA199" s="110"/>
      <c r="AB199" s="110"/>
      <c r="AC199" s="110"/>
      <c r="AD199" s="110"/>
      <c r="AE199" s="110"/>
      <c r="AF199" s="110"/>
    </row>
    <row r="200">
      <c r="A200" s="110"/>
      <c r="B200" s="661">
        <f t="shared" si="3"/>
        <v>197</v>
      </c>
      <c r="C200" s="662" t="s">
        <v>1320</v>
      </c>
      <c r="D200" s="665"/>
      <c r="E200" s="666"/>
      <c r="F200" s="567"/>
      <c r="G200" s="573"/>
      <c r="H200" s="564" t="s">
        <v>1350</v>
      </c>
      <c r="I200" s="223"/>
      <c r="J200" s="223"/>
      <c r="K200" s="132" t="s">
        <v>173</v>
      </c>
      <c r="L200" s="132" t="s">
        <v>173</v>
      </c>
      <c r="M200" s="294"/>
      <c r="N200" s="357" t="s">
        <v>84</v>
      </c>
      <c r="O200" s="357" t="s">
        <v>86</v>
      </c>
      <c r="P200" s="357" t="s">
        <v>86</v>
      </c>
      <c r="Q200" s="357" t="s">
        <v>86</v>
      </c>
      <c r="R200" s="197" t="s">
        <v>104</v>
      </c>
      <c r="S200" s="137"/>
      <c r="T200" s="137"/>
      <c r="U200" s="110"/>
      <c r="V200" s="110"/>
      <c r="W200" s="110"/>
      <c r="X200" s="110"/>
      <c r="Y200" s="110"/>
      <c r="Z200" s="110"/>
      <c r="AA200" s="110"/>
      <c r="AB200" s="110"/>
      <c r="AC200" s="110"/>
      <c r="AD200" s="110"/>
      <c r="AE200" s="110"/>
      <c r="AF200" s="110"/>
    </row>
    <row r="201">
      <c r="A201" s="110"/>
      <c r="B201" s="661">
        <f t="shared" si="3"/>
        <v>198</v>
      </c>
      <c r="C201" s="662" t="s">
        <v>1320</v>
      </c>
      <c r="D201" s="665"/>
      <c r="E201" s="666"/>
      <c r="F201" s="567"/>
      <c r="G201" s="573"/>
      <c r="H201" s="564" t="s">
        <v>1428</v>
      </c>
      <c r="I201" s="223"/>
      <c r="J201" s="223"/>
      <c r="K201" s="132" t="s">
        <v>173</v>
      </c>
      <c r="L201" s="132" t="s">
        <v>173</v>
      </c>
      <c r="M201" s="294"/>
      <c r="N201" s="357" t="s">
        <v>84</v>
      </c>
      <c r="O201" s="357" t="s">
        <v>86</v>
      </c>
      <c r="P201" s="357" t="s">
        <v>86</v>
      </c>
      <c r="Q201" s="357" t="s">
        <v>86</v>
      </c>
      <c r="R201" s="197" t="s">
        <v>104</v>
      </c>
      <c r="S201" s="137"/>
      <c r="T201" s="137"/>
      <c r="U201" s="110"/>
      <c r="V201" s="110"/>
      <c r="W201" s="110"/>
      <c r="X201" s="110"/>
      <c r="Y201" s="110"/>
      <c r="Z201" s="110"/>
      <c r="AA201" s="110"/>
      <c r="AB201" s="110"/>
      <c r="AC201" s="110"/>
      <c r="AD201" s="110"/>
      <c r="AE201" s="110"/>
      <c r="AF201" s="110"/>
    </row>
    <row r="202">
      <c r="A202" s="110"/>
      <c r="B202" s="661">
        <f t="shared" si="3"/>
        <v>199</v>
      </c>
      <c r="C202" s="662" t="s">
        <v>1320</v>
      </c>
      <c r="D202" s="665"/>
      <c r="E202" s="666"/>
      <c r="F202" s="567"/>
      <c r="G202" s="573"/>
      <c r="H202" s="564" t="s">
        <v>1429</v>
      </c>
      <c r="I202" s="223"/>
      <c r="J202" s="223"/>
      <c r="K202" s="132" t="s">
        <v>173</v>
      </c>
      <c r="L202" s="132" t="s">
        <v>173</v>
      </c>
      <c r="M202" s="294"/>
      <c r="N202" s="357" t="s">
        <v>84</v>
      </c>
      <c r="O202" s="357" t="s">
        <v>86</v>
      </c>
      <c r="P202" s="357" t="s">
        <v>86</v>
      </c>
      <c r="Q202" s="357" t="s">
        <v>86</v>
      </c>
      <c r="R202" s="197" t="s">
        <v>104</v>
      </c>
      <c r="S202" s="137"/>
      <c r="T202" s="137"/>
      <c r="U202" s="110"/>
      <c r="V202" s="110"/>
      <c r="W202" s="110"/>
      <c r="X202" s="110"/>
      <c r="Y202" s="110"/>
      <c r="Z202" s="110"/>
      <c r="AA202" s="110"/>
      <c r="AB202" s="110"/>
      <c r="AC202" s="110"/>
      <c r="AD202" s="110"/>
      <c r="AE202" s="110"/>
      <c r="AF202" s="110"/>
    </row>
    <row r="203">
      <c r="A203" s="110"/>
      <c r="B203" s="661">
        <f t="shared" si="3"/>
        <v>200</v>
      </c>
      <c r="C203" s="662" t="s">
        <v>1320</v>
      </c>
      <c r="D203" s="665"/>
      <c r="E203" s="666"/>
      <c r="F203" s="567"/>
      <c r="G203" s="574" t="s">
        <v>391</v>
      </c>
      <c r="H203" s="564" t="s">
        <v>1426</v>
      </c>
      <c r="I203" s="223"/>
      <c r="J203" s="223"/>
      <c r="K203" s="132" t="s">
        <v>1430</v>
      </c>
      <c r="L203" s="132" t="s">
        <v>546</v>
      </c>
      <c r="M203" s="294"/>
      <c r="N203" s="357" t="s">
        <v>84</v>
      </c>
      <c r="O203" s="357" t="s">
        <v>86</v>
      </c>
      <c r="P203" s="357" t="s">
        <v>86</v>
      </c>
      <c r="Q203" s="357" t="s">
        <v>86</v>
      </c>
      <c r="R203" s="197" t="s">
        <v>104</v>
      </c>
      <c r="S203" s="137"/>
      <c r="T203" s="137"/>
      <c r="U203" s="110"/>
      <c r="V203" s="110"/>
      <c r="W203" s="110"/>
      <c r="X203" s="110"/>
      <c r="Y203" s="110"/>
      <c r="Z203" s="110"/>
      <c r="AA203" s="110"/>
      <c r="AB203" s="110"/>
      <c r="AC203" s="110"/>
      <c r="AD203" s="110"/>
      <c r="AE203" s="110"/>
      <c r="AF203" s="110"/>
    </row>
    <row r="204">
      <c r="A204" s="110"/>
      <c r="B204" s="661">
        <f t="shared" si="3"/>
        <v>201</v>
      </c>
      <c r="C204" s="662" t="s">
        <v>1320</v>
      </c>
      <c r="D204" s="665"/>
      <c r="E204" s="666"/>
      <c r="F204" s="567"/>
      <c r="G204" s="573"/>
      <c r="H204" s="564" t="s">
        <v>279</v>
      </c>
      <c r="I204" s="223"/>
      <c r="J204" s="223"/>
      <c r="K204" s="132" t="s">
        <v>173</v>
      </c>
      <c r="L204" s="132" t="s">
        <v>173</v>
      </c>
      <c r="M204" s="294"/>
      <c r="N204" s="357" t="s">
        <v>84</v>
      </c>
      <c r="O204" s="357" t="s">
        <v>86</v>
      </c>
      <c r="P204" s="357" t="s">
        <v>86</v>
      </c>
      <c r="Q204" s="357" t="s">
        <v>86</v>
      </c>
      <c r="R204" s="197" t="s">
        <v>104</v>
      </c>
      <c r="S204" s="137"/>
      <c r="T204" s="137"/>
      <c r="U204" s="110"/>
      <c r="V204" s="110"/>
      <c r="W204" s="110"/>
      <c r="X204" s="110"/>
      <c r="Y204" s="110"/>
      <c r="Z204" s="110"/>
      <c r="AA204" s="110"/>
      <c r="AB204" s="110"/>
      <c r="AC204" s="110"/>
      <c r="AD204" s="110"/>
      <c r="AE204" s="110"/>
      <c r="AF204" s="110"/>
    </row>
    <row r="205">
      <c r="A205" s="110"/>
      <c r="B205" s="661">
        <f t="shared" si="3"/>
        <v>202</v>
      </c>
      <c r="C205" s="662" t="s">
        <v>1320</v>
      </c>
      <c r="D205" s="665"/>
      <c r="E205" s="666"/>
      <c r="F205" s="567"/>
      <c r="G205" s="573"/>
      <c r="H205" s="564" t="s">
        <v>1350</v>
      </c>
      <c r="I205" s="223"/>
      <c r="J205" s="223"/>
      <c r="K205" s="132" t="s">
        <v>173</v>
      </c>
      <c r="L205" s="132" t="s">
        <v>173</v>
      </c>
      <c r="M205" s="294"/>
      <c r="N205" s="357" t="s">
        <v>84</v>
      </c>
      <c r="O205" s="357" t="s">
        <v>86</v>
      </c>
      <c r="P205" s="357" t="s">
        <v>86</v>
      </c>
      <c r="Q205" s="357" t="s">
        <v>86</v>
      </c>
      <c r="R205" s="197" t="s">
        <v>104</v>
      </c>
      <c r="S205" s="137"/>
      <c r="T205" s="137"/>
      <c r="U205" s="110"/>
      <c r="V205" s="110"/>
      <c r="W205" s="110"/>
      <c r="X205" s="110"/>
      <c r="Y205" s="110"/>
      <c r="Z205" s="110"/>
      <c r="AA205" s="110"/>
      <c r="AB205" s="110"/>
      <c r="AC205" s="110"/>
      <c r="AD205" s="110"/>
      <c r="AE205" s="110"/>
      <c r="AF205" s="110"/>
    </row>
    <row r="206">
      <c r="A206" s="110"/>
      <c r="B206" s="661">
        <f t="shared" si="3"/>
        <v>203</v>
      </c>
      <c r="C206" s="662" t="s">
        <v>1320</v>
      </c>
      <c r="D206" s="665"/>
      <c r="E206" s="666"/>
      <c r="F206" s="567"/>
      <c r="G206" s="573"/>
      <c r="H206" s="564" t="s">
        <v>1428</v>
      </c>
      <c r="I206" s="223"/>
      <c r="J206" s="223"/>
      <c r="K206" s="132" t="s">
        <v>173</v>
      </c>
      <c r="L206" s="132" t="s">
        <v>173</v>
      </c>
      <c r="M206" s="294"/>
      <c r="N206" s="357" t="s">
        <v>84</v>
      </c>
      <c r="O206" s="357" t="s">
        <v>86</v>
      </c>
      <c r="P206" s="357" t="s">
        <v>86</v>
      </c>
      <c r="Q206" s="357" t="s">
        <v>86</v>
      </c>
      <c r="R206" s="197" t="s">
        <v>104</v>
      </c>
      <c r="S206" s="137"/>
      <c r="T206" s="137"/>
      <c r="U206" s="110"/>
      <c r="V206" s="110"/>
      <c r="W206" s="110"/>
      <c r="X206" s="110"/>
      <c r="Y206" s="110"/>
      <c r="Z206" s="110"/>
      <c r="AA206" s="110"/>
      <c r="AB206" s="110"/>
      <c r="AC206" s="110"/>
      <c r="AD206" s="110"/>
      <c r="AE206" s="110"/>
      <c r="AF206" s="110"/>
    </row>
    <row r="207">
      <c r="A207" s="110"/>
      <c r="B207" s="661">
        <f t="shared" si="3"/>
        <v>204</v>
      </c>
      <c r="C207" s="662" t="s">
        <v>1320</v>
      </c>
      <c r="D207" s="665"/>
      <c r="E207" s="666"/>
      <c r="F207" s="567"/>
      <c r="G207" s="573"/>
      <c r="H207" s="564" t="s">
        <v>1429</v>
      </c>
      <c r="I207" s="223"/>
      <c r="J207" s="223"/>
      <c r="K207" s="132" t="s">
        <v>173</v>
      </c>
      <c r="L207" s="132" t="s">
        <v>173</v>
      </c>
      <c r="M207" s="294"/>
      <c r="N207" s="357" t="s">
        <v>84</v>
      </c>
      <c r="O207" s="357" t="s">
        <v>86</v>
      </c>
      <c r="P207" s="357" t="s">
        <v>86</v>
      </c>
      <c r="Q207" s="357" t="s">
        <v>86</v>
      </c>
      <c r="R207" s="197" t="s">
        <v>104</v>
      </c>
      <c r="S207" s="137"/>
      <c r="T207" s="137"/>
      <c r="U207" s="110"/>
      <c r="V207" s="110"/>
      <c r="W207" s="110"/>
      <c r="X207" s="110"/>
      <c r="Y207" s="110"/>
      <c r="Z207" s="110"/>
      <c r="AA207" s="110"/>
      <c r="AB207" s="110"/>
      <c r="AC207" s="110"/>
      <c r="AD207" s="110"/>
      <c r="AE207" s="110"/>
      <c r="AF207" s="110"/>
    </row>
    <row r="208">
      <c r="A208" s="110"/>
      <c r="B208" s="661">
        <f t="shared" si="3"/>
        <v>205</v>
      </c>
      <c r="C208" s="662" t="s">
        <v>1320</v>
      </c>
      <c r="D208" s="665"/>
      <c r="E208" s="666"/>
      <c r="F208" s="507" t="s">
        <v>1431</v>
      </c>
      <c r="G208" s="508" t="s">
        <v>1432</v>
      </c>
      <c r="H208" s="488" t="s">
        <v>508</v>
      </c>
      <c r="I208" s="223"/>
      <c r="J208" s="223"/>
      <c r="K208" s="223" t="s">
        <v>1433</v>
      </c>
      <c r="L208" s="223" t="s">
        <v>1407</v>
      </c>
      <c r="M208" s="294"/>
      <c r="N208" s="357" t="s">
        <v>85</v>
      </c>
      <c r="O208" s="357" t="s">
        <v>86</v>
      </c>
      <c r="P208" s="357" t="s">
        <v>86</v>
      </c>
      <c r="Q208" s="357" t="s">
        <v>86</v>
      </c>
      <c r="R208" s="137"/>
      <c r="S208" s="137"/>
      <c r="T208" s="137"/>
      <c r="U208" s="110"/>
      <c r="V208" s="110"/>
      <c r="W208" s="110"/>
      <c r="X208" s="110"/>
      <c r="Y208" s="110"/>
      <c r="Z208" s="110"/>
      <c r="AA208" s="110"/>
      <c r="AB208" s="110"/>
      <c r="AC208" s="110"/>
      <c r="AD208" s="110"/>
      <c r="AE208" s="110"/>
      <c r="AF208" s="110"/>
    </row>
    <row r="209">
      <c r="A209" s="110"/>
      <c r="B209" s="661">
        <f t="shared" si="3"/>
        <v>206</v>
      </c>
      <c r="C209" s="662" t="s">
        <v>1320</v>
      </c>
      <c r="D209" s="665"/>
      <c r="E209" s="666"/>
      <c r="F209" s="582"/>
      <c r="G209" s="507" t="s">
        <v>252</v>
      </c>
      <c r="H209" s="488"/>
      <c r="I209" s="223"/>
      <c r="J209" s="223"/>
      <c r="K209" s="223" t="s">
        <v>823</v>
      </c>
      <c r="L209" s="223" t="s">
        <v>442</v>
      </c>
      <c r="M209" s="294"/>
      <c r="N209" s="357" t="s">
        <v>84</v>
      </c>
      <c r="O209" s="357" t="s">
        <v>86</v>
      </c>
      <c r="P209" s="357" t="s">
        <v>86</v>
      </c>
      <c r="Q209" s="357" t="s">
        <v>86</v>
      </c>
      <c r="R209" s="197" t="s">
        <v>104</v>
      </c>
      <c r="S209" s="137"/>
      <c r="T209" s="137"/>
      <c r="U209" s="110"/>
      <c r="V209" s="110"/>
      <c r="W209" s="110"/>
      <c r="X209" s="110"/>
      <c r="Y209" s="110"/>
      <c r="Z209" s="110"/>
      <c r="AA209" s="110"/>
      <c r="AB209" s="110"/>
      <c r="AC209" s="110"/>
      <c r="AD209" s="110"/>
      <c r="AE209" s="110"/>
      <c r="AF209" s="110"/>
    </row>
    <row r="210">
      <c r="A210" s="110"/>
      <c r="B210" s="661">
        <f t="shared" si="3"/>
        <v>207</v>
      </c>
      <c r="C210" s="662" t="s">
        <v>1320</v>
      </c>
      <c r="D210" s="665"/>
      <c r="E210" s="666"/>
      <c r="F210" s="567"/>
      <c r="G210" s="571" t="s">
        <v>824</v>
      </c>
      <c r="H210" s="508" t="s">
        <v>825</v>
      </c>
      <c r="I210" s="223"/>
      <c r="J210" s="223"/>
      <c r="K210" s="223" t="s">
        <v>826</v>
      </c>
      <c r="L210" s="223" t="s">
        <v>827</v>
      </c>
      <c r="M210" s="294"/>
      <c r="N210" s="357" t="s">
        <v>84</v>
      </c>
      <c r="O210" s="357" t="s">
        <v>86</v>
      </c>
      <c r="P210" s="357" t="s">
        <v>86</v>
      </c>
      <c r="Q210" s="357" t="s">
        <v>86</v>
      </c>
      <c r="R210" s="197" t="s">
        <v>104</v>
      </c>
      <c r="S210" s="197" t="s">
        <v>1899</v>
      </c>
      <c r="T210" s="137"/>
      <c r="U210" s="110"/>
      <c r="V210" s="110"/>
      <c r="W210" s="110"/>
      <c r="X210" s="110"/>
      <c r="Y210" s="110"/>
      <c r="Z210" s="110"/>
      <c r="AA210" s="110"/>
      <c r="AB210" s="110"/>
      <c r="AC210" s="110"/>
      <c r="AD210" s="110"/>
      <c r="AE210" s="110"/>
      <c r="AF210" s="110"/>
    </row>
    <row r="211">
      <c r="A211" s="110"/>
      <c r="B211" s="661">
        <f t="shared" si="3"/>
        <v>208</v>
      </c>
      <c r="C211" s="662" t="s">
        <v>1320</v>
      </c>
      <c r="D211" s="665"/>
      <c r="E211" s="666"/>
      <c r="F211" s="567"/>
      <c r="G211" s="573"/>
      <c r="H211" s="508" t="s">
        <v>828</v>
      </c>
      <c r="I211" s="223"/>
      <c r="J211" s="223"/>
      <c r="K211" s="223" t="s">
        <v>829</v>
      </c>
      <c r="L211" s="223" t="s">
        <v>827</v>
      </c>
      <c r="M211" s="294"/>
      <c r="N211" s="357" t="s">
        <v>84</v>
      </c>
      <c r="O211" s="357" t="s">
        <v>86</v>
      </c>
      <c r="P211" s="357" t="s">
        <v>86</v>
      </c>
      <c r="Q211" s="357" t="s">
        <v>86</v>
      </c>
      <c r="R211" s="197" t="s">
        <v>104</v>
      </c>
      <c r="S211" s="137"/>
      <c r="T211" s="137"/>
      <c r="U211" s="110"/>
      <c r="V211" s="110"/>
      <c r="W211" s="110"/>
      <c r="X211" s="110"/>
      <c r="Y211" s="110"/>
      <c r="Z211" s="110"/>
      <c r="AA211" s="110"/>
      <c r="AB211" s="110"/>
      <c r="AC211" s="110"/>
      <c r="AD211" s="110"/>
      <c r="AE211" s="110"/>
      <c r="AF211" s="110"/>
    </row>
    <row r="212">
      <c r="A212" s="110"/>
      <c r="B212" s="661">
        <f t="shared" si="3"/>
        <v>209</v>
      </c>
      <c r="C212" s="662" t="s">
        <v>1320</v>
      </c>
      <c r="D212" s="665"/>
      <c r="E212" s="666"/>
      <c r="F212" s="567"/>
      <c r="G212" s="573"/>
      <c r="H212" s="508" t="s">
        <v>830</v>
      </c>
      <c r="I212" s="223"/>
      <c r="J212" s="223"/>
      <c r="K212" s="223" t="s">
        <v>831</v>
      </c>
      <c r="L212" s="223" t="s">
        <v>832</v>
      </c>
      <c r="M212" s="402" t="s">
        <v>1901</v>
      </c>
      <c r="N212" s="357" t="s">
        <v>84</v>
      </c>
      <c r="O212" s="357" t="s">
        <v>86</v>
      </c>
      <c r="P212" s="357" t="s">
        <v>86</v>
      </c>
      <c r="Q212" s="357" t="s">
        <v>86</v>
      </c>
      <c r="R212" s="197" t="s">
        <v>101</v>
      </c>
      <c r="S212" s="137"/>
      <c r="T212" s="137"/>
      <c r="U212" s="110"/>
      <c r="V212" s="110"/>
      <c r="W212" s="110"/>
      <c r="X212" s="110"/>
      <c r="Y212" s="110"/>
      <c r="Z212" s="110"/>
      <c r="AA212" s="110"/>
      <c r="AB212" s="110"/>
      <c r="AC212" s="110"/>
      <c r="AD212" s="110"/>
      <c r="AE212" s="110"/>
      <c r="AF212" s="110"/>
    </row>
    <row r="213">
      <c r="A213" s="110"/>
      <c r="B213" s="661">
        <f t="shared" si="3"/>
        <v>210</v>
      </c>
      <c r="C213" s="662" t="s">
        <v>1320</v>
      </c>
      <c r="D213" s="665"/>
      <c r="E213" s="666"/>
      <c r="F213" s="567"/>
      <c r="G213" s="573"/>
      <c r="H213" s="508" t="s">
        <v>833</v>
      </c>
      <c r="I213" s="223"/>
      <c r="J213" s="223"/>
      <c r="K213" s="223" t="s">
        <v>834</v>
      </c>
      <c r="L213" s="223" t="s">
        <v>827</v>
      </c>
      <c r="M213" s="294"/>
      <c r="N213" s="357" t="s">
        <v>84</v>
      </c>
      <c r="O213" s="357" t="s">
        <v>86</v>
      </c>
      <c r="P213" s="357" t="s">
        <v>86</v>
      </c>
      <c r="Q213" s="357" t="s">
        <v>86</v>
      </c>
      <c r="R213" s="197" t="s">
        <v>104</v>
      </c>
      <c r="S213" s="137"/>
      <c r="T213" s="137"/>
      <c r="U213" s="110"/>
      <c r="V213" s="110"/>
      <c r="W213" s="110"/>
      <c r="X213" s="110"/>
      <c r="Y213" s="110"/>
      <c r="Z213" s="110"/>
      <c r="AA213" s="110"/>
      <c r="AB213" s="110"/>
      <c r="AC213" s="110"/>
      <c r="AD213" s="110"/>
      <c r="AE213" s="110"/>
      <c r="AF213" s="110"/>
    </row>
    <row r="214">
      <c r="A214" s="110"/>
      <c r="B214" s="661">
        <f t="shared" si="3"/>
        <v>211</v>
      </c>
      <c r="C214" s="662" t="s">
        <v>1320</v>
      </c>
      <c r="D214" s="665"/>
      <c r="E214" s="666"/>
      <c r="F214" s="567"/>
      <c r="G214" s="576"/>
      <c r="H214" s="508" t="s">
        <v>835</v>
      </c>
      <c r="I214" s="223"/>
      <c r="J214" s="223"/>
      <c r="K214" s="223" t="s">
        <v>836</v>
      </c>
      <c r="L214" s="223" t="s">
        <v>837</v>
      </c>
      <c r="M214" s="294"/>
      <c r="N214" s="357" t="s">
        <v>84</v>
      </c>
      <c r="O214" s="357" t="s">
        <v>86</v>
      </c>
      <c r="P214" s="357" t="s">
        <v>86</v>
      </c>
      <c r="Q214" s="357" t="s">
        <v>86</v>
      </c>
      <c r="R214" s="197" t="s">
        <v>101</v>
      </c>
      <c r="S214" s="137"/>
      <c r="T214" s="137"/>
      <c r="U214" s="110"/>
      <c r="V214" s="110"/>
      <c r="W214" s="110"/>
      <c r="X214" s="110"/>
      <c r="Y214" s="110"/>
      <c r="Z214" s="110"/>
      <c r="AA214" s="110"/>
      <c r="AB214" s="110"/>
      <c r="AC214" s="110"/>
      <c r="AD214" s="110"/>
      <c r="AE214" s="110"/>
      <c r="AF214" s="110"/>
    </row>
    <row r="215">
      <c r="A215" s="110"/>
      <c r="B215" s="661">
        <f t="shared" si="3"/>
        <v>212</v>
      </c>
      <c r="C215" s="662" t="s">
        <v>1320</v>
      </c>
      <c r="D215" s="665"/>
      <c r="E215" s="666"/>
      <c r="F215" s="567"/>
      <c r="G215" s="574" t="s">
        <v>820</v>
      </c>
      <c r="H215" s="564" t="s">
        <v>1434</v>
      </c>
      <c r="I215" s="223"/>
      <c r="J215" s="223"/>
      <c r="K215" s="132" t="s">
        <v>1427</v>
      </c>
      <c r="L215" s="132" t="s">
        <v>1343</v>
      </c>
      <c r="M215" s="294"/>
      <c r="N215" s="357" t="s">
        <v>84</v>
      </c>
      <c r="O215" s="357" t="s">
        <v>86</v>
      </c>
      <c r="P215" s="357" t="s">
        <v>86</v>
      </c>
      <c r="Q215" s="357" t="s">
        <v>86</v>
      </c>
      <c r="R215" s="197" t="s">
        <v>104</v>
      </c>
      <c r="S215" s="137"/>
      <c r="T215" s="137"/>
      <c r="U215" s="110"/>
      <c r="V215" s="110"/>
      <c r="W215" s="110"/>
      <c r="X215" s="110"/>
      <c r="Y215" s="110"/>
      <c r="Z215" s="110"/>
      <c r="AA215" s="110"/>
      <c r="AB215" s="110"/>
      <c r="AC215" s="110"/>
      <c r="AD215" s="110"/>
      <c r="AE215" s="110"/>
      <c r="AF215" s="110"/>
    </row>
    <row r="216">
      <c r="A216" s="110"/>
      <c r="B216" s="661">
        <f t="shared" si="3"/>
        <v>213</v>
      </c>
      <c r="C216" s="662" t="s">
        <v>1320</v>
      </c>
      <c r="D216" s="665"/>
      <c r="E216" s="666"/>
      <c r="F216" s="567"/>
      <c r="G216" s="573"/>
      <c r="H216" s="564" t="s">
        <v>1350</v>
      </c>
      <c r="I216" s="223"/>
      <c r="J216" s="223"/>
      <c r="K216" s="132" t="s">
        <v>173</v>
      </c>
      <c r="L216" s="132" t="s">
        <v>173</v>
      </c>
      <c r="M216" s="294"/>
      <c r="N216" s="357" t="s">
        <v>84</v>
      </c>
      <c r="O216" s="357" t="s">
        <v>86</v>
      </c>
      <c r="P216" s="357" t="s">
        <v>86</v>
      </c>
      <c r="Q216" s="357" t="s">
        <v>86</v>
      </c>
      <c r="R216" s="197" t="s">
        <v>104</v>
      </c>
      <c r="S216" s="137"/>
      <c r="T216" s="137"/>
      <c r="U216" s="110"/>
      <c r="V216" s="110"/>
      <c r="W216" s="110"/>
      <c r="X216" s="110"/>
      <c r="Y216" s="110"/>
      <c r="Z216" s="110"/>
      <c r="AA216" s="110"/>
      <c r="AB216" s="110"/>
      <c r="AC216" s="110"/>
      <c r="AD216" s="110"/>
      <c r="AE216" s="110"/>
      <c r="AF216" s="110"/>
    </row>
    <row r="217">
      <c r="A217" s="110"/>
      <c r="B217" s="661">
        <f t="shared" si="3"/>
        <v>214</v>
      </c>
      <c r="C217" s="662" t="s">
        <v>1320</v>
      </c>
      <c r="D217" s="665"/>
      <c r="E217" s="666"/>
      <c r="F217" s="567"/>
      <c r="G217" s="576"/>
      <c r="H217" s="564" t="s">
        <v>1428</v>
      </c>
      <c r="I217" s="223"/>
      <c r="J217" s="223"/>
      <c r="K217" s="132" t="s">
        <v>173</v>
      </c>
      <c r="L217" s="132" t="s">
        <v>173</v>
      </c>
      <c r="M217" s="294"/>
      <c r="N217" s="357" t="s">
        <v>84</v>
      </c>
      <c r="O217" s="357" t="s">
        <v>86</v>
      </c>
      <c r="P217" s="357" t="s">
        <v>86</v>
      </c>
      <c r="Q217" s="357" t="s">
        <v>86</v>
      </c>
      <c r="R217" s="197" t="s">
        <v>104</v>
      </c>
      <c r="S217" s="137"/>
      <c r="T217" s="137"/>
      <c r="U217" s="110"/>
      <c r="V217" s="110"/>
      <c r="W217" s="110"/>
      <c r="X217" s="110"/>
      <c r="Y217" s="110"/>
      <c r="Z217" s="110"/>
      <c r="AA217" s="110"/>
      <c r="AB217" s="110"/>
      <c r="AC217" s="110"/>
      <c r="AD217" s="110"/>
      <c r="AE217" s="110"/>
      <c r="AF217" s="110"/>
    </row>
    <row r="218">
      <c r="A218" s="110"/>
      <c r="B218" s="661">
        <f t="shared" si="3"/>
        <v>215</v>
      </c>
      <c r="C218" s="662" t="s">
        <v>1320</v>
      </c>
      <c r="D218" s="665"/>
      <c r="E218" s="666"/>
      <c r="F218" s="567"/>
      <c r="G218" s="574" t="s">
        <v>391</v>
      </c>
      <c r="H218" s="564" t="s">
        <v>1434</v>
      </c>
      <c r="I218" s="223"/>
      <c r="J218" s="223"/>
      <c r="K218" s="132" t="s">
        <v>1430</v>
      </c>
      <c r="L218" s="132" t="s">
        <v>546</v>
      </c>
      <c r="M218" s="294"/>
      <c r="N218" s="357" t="s">
        <v>84</v>
      </c>
      <c r="O218" s="357" t="s">
        <v>86</v>
      </c>
      <c r="P218" s="357" t="s">
        <v>86</v>
      </c>
      <c r="Q218" s="357" t="s">
        <v>86</v>
      </c>
      <c r="R218" s="197" t="s">
        <v>104</v>
      </c>
      <c r="S218" s="137"/>
      <c r="T218" s="137"/>
      <c r="U218" s="110"/>
      <c r="V218" s="110"/>
      <c r="W218" s="110"/>
      <c r="X218" s="110"/>
      <c r="Y218" s="110"/>
      <c r="Z218" s="110"/>
      <c r="AA218" s="110"/>
      <c r="AB218" s="110"/>
      <c r="AC218" s="110"/>
      <c r="AD218" s="110"/>
      <c r="AE218" s="110"/>
      <c r="AF218" s="110"/>
    </row>
    <row r="219">
      <c r="A219" s="110"/>
      <c r="B219" s="661">
        <f t="shared" si="3"/>
        <v>216</v>
      </c>
      <c r="C219" s="662" t="s">
        <v>1320</v>
      </c>
      <c r="D219" s="665"/>
      <c r="E219" s="666"/>
      <c r="F219" s="567"/>
      <c r="G219" s="573"/>
      <c r="H219" s="564" t="s">
        <v>1350</v>
      </c>
      <c r="I219" s="223"/>
      <c r="J219" s="223"/>
      <c r="K219" s="132" t="s">
        <v>173</v>
      </c>
      <c r="L219" s="132" t="s">
        <v>173</v>
      </c>
      <c r="M219" s="294"/>
      <c r="N219" s="357" t="s">
        <v>84</v>
      </c>
      <c r="O219" s="357" t="s">
        <v>86</v>
      </c>
      <c r="P219" s="357" t="s">
        <v>86</v>
      </c>
      <c r="Q219" s="357" t="s">
        <v>86</v>
      </c>
      <c r="R219" s="197" t="s">
        <v>104</v>
      </c>
      <c r="S219" s="137"/>
      <c r="T219" s="137"/>
      <c r="U219" s="110"/>
      <c r="V219" s="110"/>
      <c r="W219" s="110"/>
      <c r="X219" s="110"/>
      <c r="Y219" s="110"/>
      <c r="Z219" s="110"/>
      <c r="AA219" s="110"/>
      <c r="AB219" s="110"/>
      <c r="AC219" s="110"/>
      <c r="AD219" s="110"/>
      <c r="AE219" s="110"/>
      <c r="AF219" s="110"/>
    </row>
    <row r="220">
      <c r="A220" s="110"/>
      <c r="B220" s="661">
        <f t="shared" si="3"/>
        <v>217</v>
      </c>
      <c r="C220" s="662" t="s">
        <v>1320</v>
      </c>
      <c r="D220" s="665"/>
      <c r="E220" s="666"/>
      <c r="F220" s="567"/>
      <c r="G220" s="576"/>
      <c r="H220" s="564" t="s">
        <v>1428</v>
      </c>
      <c r="I220" s="223"/>
      <c r="J220" s="223"/>
      <c r="K220" s="132" t="s">
        <v>173</v>
      </c>
      <c r="L220" s="132" t="s">
        <v>173</v>
      </c>
      <c r="M220" s="294"/>
      <c r="N220" s="357" t="s">
        <v>84</v>
      </c>
      <c r="O220" s="357" t="s">
        <v>86</v>
      </c>
      <c r="P220" s="357" t="s">
        <v>86</v>
      </c>
      <c r="Q220" s="357" t="s">
        <v>86</v>
      </c>
      <c r="R220" s="197" t="s">
        <v>104</v>
      </c>
      <c r="S220" s="137"/>
      <c r="T220" s="137"/>
      <c r="U220" s="110"/>
      <c r="V220" s="110"/>
      <c r="W220" s="110"/>
      <c r="X220" s="110"/>
      <c r="Y220" s="110"/>
      <c r="Z220" s="110"/>
      <c r="AA220" s="110"/>
      <c r="AB220" s="110"/>
      <c r="AC220" s="110"/>
      <c r="AD220" s="110"/>
      <c r="AE220" s="110"/>
      <c r="AF220" s="110"/>
    </row>
    <row r="221">
      <c r="A221" s="110"/>
      <c r="B221" s="661">
        <f t="shared" si="3"/>
        <v>218</v>
      </c>
      <c r="C221" s="662" t="s">
        <v>1320</v>
      </c>
      <c r="D221" s="665"/>
      <c r="E221" s="666"/>
      <c r="F221" s="432" t="s">
        <v>1442</v>
      </c>
      <c r="G221" s="582" t="s">
        <v>1436</v>
      </c>
      <c r="H221" s="488" t="s">
        <v>508</v>
      </c>
      <c r="I221" s="223"/>
      <c r="J221" s="223"/>
      <c r="K221" s="223" t="s">
        <v>1437</v>
      </c>
      <c r="L221" s="223" t="s">
        <v>1407</v>
      </c>
      <c r="M221" s="294"/>
      <c r="N221" s="357" t="s">
        <v>85</v>
      </c>
      <c r="O221" s="357" t="s">
        <v>86</v>
      </c>
      <c r="P221" s="357" t="s">
        <v>86</v>
      </c>
      <c r="Q221" s="357" t="s">
        <v>86</v>
      </c>
      <c r="R221" s="137"/>
      <c r="S221" s="137"/>
      <c r="T221" s="137"/>
      <c r="U221" s="110"/>
      <c r="V221" s="110"/>
      <c r="W221" s="110"/>
      <c r="X221" s="110"/>
      <c r="Y221" s="110"/>
      <c r="Z221" s="110"/>
      <c r="AA221" s="110"/>
      <c r="AB221" s="110"/>
      <c r="AC221" s="110"/>
      <c r="AD221" s="110"/>
      <c r="AE221" s="110"/>
      <c r="AF221" s="110"/>
    </row>
    <row r="222">
      <c r="A222" s="110"/>
      <c r="B222" s="661">
        <f t="shared" si="3"/>
        <v>219</v>
      </c>
      <c r="C222" s="662" t="s">
        <v>1320</v>
      </c>
      <c r="D222" s="665"/>
      <c r="E222" s="666"/>
      <c r="F222" s="582"/>
      <c r="G222" s="507" t="s">
        <v>824</v>
      </c>
      <c r="H222" s="508" t="s">
        <v>825</v>
      </c>
      <c r="I222" s="223"/>
      <c r="J222" s="223"/>
      <c r="K222" s="223" t="s">
        <v>826</v>
      </c>
      <c r="L222" s="223" t="s">
        <v>827</v>
      </c>
      <c r="M222" s="294"/>
      <c r="N222" s="357" t="s">
        <v>85</v>
      </c>
      <c r="O222" s="357" t="s">
        <v>86</v>
      </c>
      <c r="P222" s="357" t="s">
        <v>86</v>
      </c>
      <c r="Q222" s="357" t="s">
        <v>86</v>
      </c>
      <c r="R222" s="137"/>
      <c r="S222" s="197" t="s">
        <v>1902</v>
      </c>
      <c r="T222" s="137"/>
      <c r="U222" s="110"/>
      <c r="V222" s="110"/>
      <c r="W222" s="110"/>
      <c r="X222" s="110"/>
      <c r="Y222" s="110"/>
      <c r="Z222" s="110"/>
      <c r="AA222" s="110"/>
      <c r="AB222" s="110"/>
      <c r="AC222" s="110"/>
      <c r="AD222" s="110"/>
      <c r="AE222" s="110"/>
      <c r="AF222" s="110"/>
    </row>
    <row r="223">
      <c r="A223" s="110"/>
      <c r="B223" s="661">
        <f t="shared" si="3"/>
        <v>220</v>
      </c>
      <c r="C223" s="662" t="s">
        <v>1320</v>
      </c>
      <c r="D223" s="665"/>
      <c r="E223" s="666"/>
      <c r="F223" s="582"/>
      <c r="G223" s="582"/>
      <c r="H223" s="508" t="s">
        <v>828</v>
      </c>
      <c r="I223" s="223"/>
      <c r="J223" s="223"/>
      <c r="K223" s="223" t="s">
        <v>829</v>
      </c>
      <c r="L223" s="223" t="s">
        <v>827</v>
      </c>
      <c r="M223" s="294"/>
      <c r="N223" s="357" t="s">
        <v>85</v>
      </c>
      <c r="O223" s="357" t="s">
        <v>86</v>
      </c>
      <c r="P223" s="357" t="s">
        <v>86</v>
      </c>
      <c r="Q223" s="357" t="s">
        <v>86</v>
      </c>
      <c r="R223" s="137"/>
      <c r="S223" s="197" t="s">
        <v>1902</v>
      </c>
      <c r="T223" s="137"/>
      <c r="U223" s="110"/>
      <c r="V223" s="110"/>
      <c r="W223" s="110"/>
      <c r="X223" s="110"/>
      <c r="Y223" s="110"/>
      <c r="Z223" s="110"/>
      <c r="AA223" s="110"/>
      <c r="AB223" s="110"/>
      <c r="AC223" s="110"/>
      <c r="AD223" s="110"/>
      <c r="AE223" s="110"/>
      <c r="AF223" s="110"/>
    </row>
    <row r="224">
      <c r="A224" s="110"/>
      <c r="B224" s="661">
        <f t="shared" si="3"/>
        <v>221</v>
      </c>
      <c r="C224" s="662" t="s">
        <v>1320</v>
      </c>
      <c r="D224" s="665"/>
      <c r="E224" s="666"/>
      <c r="F224" s="582"/>
      <c r="G224" s="582"/>
      <c r="H224" s="508" t="s">
        <v>830</v>
      </c>
      <c r="I224" s="223"/>
      <c r="J224" s="223"/>
      <c r="K224" s="223" t="s">
        <v>831</v>
      </c>
      <c r="L224" s="223" t="s">
        <v>832</v>
      </c>
      <c r="M224" s="294"/>
      <c r="N224" s="357" t="s">
        <v>85</v>
      </c>
      <c r="O224" s="357" t="s">
        <v>86</v>
      </c>
      <c r="P224" s="357" t="s">
        <v>86</v>
      </c>
      <c r="Q224" s="357" t="s">
        <v>86</v>
      </c>
      <c r="R224" s="137"/>
      <c r="S224" s="197" t="s">
        <v>1902</v>
      </c>
      <c r="T224" s="137"/>
      <c r="U224" s="110"/>
      <c r="V224" s="110"/>
      <c r="W224" s="110"/>
      <c r="X224" s="110"/>
      <c r="Y224" s="110"/>
      <c r="Z224" s="110"/>
      <c r="AA224" s="110"/>
      <c r="AB224" s="110"/>
      <c r="AC224" s="110"/>
      <c r="AD224" s="110"/>
      <c r="AE224" s="110"/>
      <c r="AF224" s="110"/>
    </row>
    <row r="225">
      <c r="A225" s="110"/>
      <c r="B225" s="661">
        <f t="shared" si="3"/>
        <v>222</v>
      </c>
      <c r="C225" s="662" t="s">
        <v>1320</v>
      </c>
      <c r="D225" s="665"/>
      <c r="E225" s="666"/>
      <c r="F225" s="582"/>
      <c r="G225" s="582"/>
      <c r="H225" s="508" t="s">
        <v>833</v>
      </c>
      <c r="I225" s="223"/>
      <c r="J225" s="223"/>
      <c r="K225" s="223" t="s">
        <v>834</v>
      </c>
      <c r="L225" s="223" t="s">
        <v>827</v>
      </c>
      <c r="M225" s="294"/>
      <c r="N225" s="357" t="s">
        <v>85</v>
      </c>
      <c r="O225" s="357" t="s">
        <v>86</v>
      </c>
      <c r="P225" s="357" t="s">
        <v>86</v>
      </c>
      <c r="Q225" s="357" t="s">
        <v>86</v>
      </c>
      <c r="R225" s="137"/>
      <c r="S225" s="197" t="s">
        <v>1902</v>
      </c>
      <c r="T225" s="137"/>
      <c r="U225" s="110"/>
      <c r="V225" s="110"/>
      <c r="W225" s="110"/>
      <c r="X225" s="110"/>
      <c r="Y225" s="110"/>
      <c r="Z225" s="110"/>
      <c r="AA225" s="110"/>
      <c r="AB225" s="110"/>
      <c r="AC225" s="110"/>
      <c r="AD225" s="110"/>
      <c r="AE225" s="110"/>
      <c r="AF225" s="110"/>
    </row>
    <row r="226">
      <c r="A226" s="110"/>
      <c r="B226" s="661">
        <f t="shared" si="3"/>
        <v>223</v>
      </c>
      <c r="C226" s="662" t="s">
        <v>1320</v>
      </c>
      <c r="D226" s="665"/>
      <c r="E226" s="666"/>
      <c r="F226" s="582"/>
      <c r="G226" s="582"/>
      <c r="H226" s="508" t="s">
        <v>835</v>
      </c>
      <c r="I226" s="223"/>
      <c r="J226" s="223"/>
      <c r="K226" s="223" t="s">
        <v>836</v>
      </c>
      <c r="L226" s="223" t="s">
        <v>837</v>
      </c>
      <c r="M226" s="294"/>
      <c r="N226" s="357" t="s">
        <v>85</v>
      </c>
      <c r="O226" s="357" t="s">
        <v>86</v>
      </c>
      <c r="P226" s="357" t="s">
        <v>86</v>
      </c>
      <c r="Q226" s="357" t="s">
        <v>86</v>
      </c>
      <c r="R226" s="137"/>
      <c r="S226" s="197" t="s">
        <v>1902</v>
      </c>
      <c r="T226" s="137"/>
      <c r="U226" s="110"/>
      <c r="V226" s="110"/>
      <c r="W226" s="110"/>
      <c r="X226" s="110"/>
      <c r="Y226" s="110"/>
      <c r="Z226" s="110"/>
      <c r="AA226" s="110"/>
      <c r="AB226" s="110"/>
      <c r="AC226" s="110"/>
      <c r="AD226" s="110"/>
      <c r="AE226" s="110"/>
      <c r="AF226" s="110"/>
    </row>
    <row r="227">
      <c r="A227" s="110"/>
      <c r="B227" s="661">
        <f t="shared" si="3"/>
        <v>224</v>
      </c>
      <c r="C227" s="662" t="s">
        <v>1320</v>
      </c>
      <c r="D227" s="665"/>
      <c r="E227" s="666"/>
      <c r="F227" s="667"/>
      <c r="G227" s="189" t="s">
        <v>391</v>
      </c>
      <c r="H227" s="185" t="s">
        <v>1388</v>
      </c>
      <c r="I227" s="294"/>
      <c r="J227" s="285"/>
      <c r="K227" s="132" t="s">
        <v>1438</v>
      </c>
      <c r="L227" s="132" t="s">
        <v>546</v>
      </c>
      <c r="M227" s="294"/>
      <c r="N227" s="357" t="s">
        <v>84</v>
      </c>
      <c r="O227" s="357" t="s">
        <v>86</v>
      </c>
      <c r="P227" s="357" t="s">
        <v>86</v>
      </c>
      <c r="Q227" s="357" t="s">
        <v>86</v>
      </c>
      <c r="R227" s="197" t="s">
        <v>104</v>
      </c>
      <c r="S227" s="137"/>
      <c r="T227" s="137"/>
      <c r="U227" s="110"/>
      <c r="V227" s="110"/>
      <c r="W227" s="110"/>
      <c r="X227" s="110"/>
      <c r="Y227" s="110"/>
      <c r="Z227" s="110"/>
      <c r="AA227" s="110"/>
      <c r="AB227" s="110"/>
      <c r="AC227" s="110"/>
      <c r="AD227" s="110"/>
      <c r="AE227" s="110"/>
      <c r="AF227" s="110"/>
    </row>
    <row r="228">
      <c r="A228" s="110"/>
      <c r="B228" s="661">
        <f t="shared" si="3"/>
        <v>225</v>
      </c>
      <c r="C228" s="662" t="s">
        <v>1320</v>
      </c>
      <c r="D228" s="665"/>
      <c r="E228" s="666"/>
      <c r="F228" s="667"/>
      <c r="G228" s="190"/>
      <c r="H228" s="185" t="s">
        <v>768</v>
      </c>
      <c r="I228" s="294"/>
      <c r="J228" s="285"/>
      <c r="K228" s="132" t="s">
        <v>173</v>
      </c>
      <c r="L228" s="132" t="s">
        <v>173</v>
      </c>
      <c r="M228" s="294"/>
      <c r="N228" s="357" t="s">
        <v>84</v>
      </c>
      <c r="O228" s="357" t="s">
        <v>86</v>
      </c>
      <c r="P228" s="357" t="s">
        <v>86</v>
      </c>
      <c r="Q228" s="357" t="s">
        <v>86</v>
      </c>
      <c r="R228" s="197" t="s">
        <v>104</v>
      </c>
      <c r="S228" s="137"/>
      <c r="T228" s="137"/>
      <c r="U228" s="110"/>
      <c r="V228" s="110"/>
      <c r="W228" s="110"/>
      <c r="X228" s="110"/>
      <c r="Y228" s="110"/>
      <c r="Z228" s="110"/>
      <c r="AA228" s="110"/>
      <c r="AB228" s="110"/>
      <c r="AC228" s="110"/>
      <c r="AD228" s="110"/>
      <c r="AE228" s="110"/>
      <c r="AF228" s="110"/>
    </row>
    <row r="229">
      <c r="A229" s="110"/>
      <c r="B229" s="661">
        <f t="shared" si="3"/>
        <v>226</v>
      </c>
      <c r="C229" s="662" t="s">
        <v>1320</v>
      </c>
      <c r="D229" s="665"/>
      <c r="E229" s="666"/>
      <c r="F229" s="667"/>
      <c r="G229" s="190"/>
      <c r="H229" s="185" t="s">
        <v>1309</v>
      </c>
      <c r="I229" s="294"/>
      <c r="J229" s="285"/>
      <c r="K229" s="132" t="s">
        <v>173</v>
      </c>
      <c r="L229" s="132" t="s">
        <v>173</v>
      </c>
      <c r="M229" s="294"/>
      <c r="N229" s="357" t="s">
        <v>84</v>
      </c>
      <c r="O229" s="357" t="s">
        <v>86</v>
      </c>
      <c r="P229" s="357" t="s">
        <v>86</v>
      </c>
      <c r="Q229" s="357" t="s">
        <v>86</v>
      </c>
      <c r="R229" s="197" t="s">
        <v>104</v>
      </c>
      <c r="S229" s="137"/>
      <c r="T229" s="137"/>
      <c r="U229" s="110"/>
      <c r="V229" s="110"/>
      <c r="W229" s="110"/>
      <c r="X229" s="110"/>
      <c r="Y229" s="110"/>
      <c r="Z229" s="110"/>
      <c r="AA229" s="110"/>
      <c r="AB229" s="110"/>
      <c r="AC229" s="110"/>
      <c r="AD229" s="110"/>
      <c r="AE229" s="110"/>
      <c r="AF229" s="110"/>
    </row>
    <row r="230">
      <c r="A230" s="110"/>
      <c r="B230" s="661">
        <f t="shared" si="3"/>
        <v>227</v>
      </c>
      <c r="C230" s="662" t="s">
        <v>1320</v>
      </c>
      <c r="D230" s="665"/>
      <c r="E230" s="666"/>
      <c r="F230" s="667"/>
      <c r="G230" s="190"/>
      <c r="H230" s="185" t="s">
        <v>1363</v>
      </c>
      <c r="I230" s="294"/>
      <c r="J230" s="285"/>
      <c r="K230" s="132" t="s">
        <v>173</v>
      </c>
      <c r="L230" s="132" t="s">
        <v>173</v>
      </c>
      <c r="M230" s="294"/>
      <c r="N230" s="357" t="s">
        <v>84</v>
      </c>
      <c r="O230" s="357" t="s">
        <v>86</v>
      </c>
      <c r="P230" s="357" t="s">
        <v>86</v>
      </c>
      <c r="Q230" s="357" t="s">
        <v>86</v>
      </c>
      <c r="R230" s="197" t="s">
        <v>104</v>
      </c>
      <c r="S230" s="137"/>
      <c r="T230" s="137"/>
      <c r="U230" s="110"/>
      <c r="V230" s="110"/>
      <c r="W230" s="110"/>
      <c r="X230" s="110"/>
      <c r="Y230" s="110"/>
      <c r="Z230" s="110"/>
      <c r="AA230" s="110"/>
      <c r="AB230" s="110"/>
      <c r="AC230" s="110"/>
      <c r="AD230" s="110"/>
      <c r="AE230" s="110"/>
      <c r="AF230" s="110"/>
    </row>
    <row r="231">
      <c r="A231" s="110"/>
      <c r="B231" s="661">
        <f t="shared" si="3"/>
        <v>228</v>
      </c>
      <c r="C231" s="662" t="s">
        <v>1320</v>
      </c>
      <c r="D231" s="665"/>
      <c r="E231" s="666"/>
      <c r="F231" s="667"/>
      <c r="G231" s="190"/>
      <c r="H231" s="185" t="s">
        <v>405</v>
      </c>
      <c r="I231" s="294"/>
      <c r="J231" s="285"/>
      <c r="K231" s="132" t="s">
        <v>173</v>
      </c>
      <c r="L231" s="132" t="s">
        <v>173</v>
      </c>
      <c r="M231" s="294"/>
      <c r="N231" s="357" t="s">
        <v>84</v>
      </c>
      <c r="O231" s="357" t="s">
        <v>86</v>
      </c>
      <c r="P231" s="357" t="s">
        <v>86</v>
      </c>
      <c r="Q231" s="357" t="s">
        <v>86</v>
      </c>
      <c r="R231" s="197" t="s">
        <v>104</v>
      </c>
      <c r="S231" s="137"/>
      <c r="T231" s="137"/>
      <c r="U231" s="110"/>
      <c r="V231" s="110"/>
      <c r="W231" s="110"/>
      <c r="X231" s="110"/>
      <c r="Y231" s="110"/>
      <c r="Z231" s="110"/>
      <c r="AA231" s="110"/>
      <c r="AB231" s="110"/>
      <c r="AC231" s="110"/>
      <c r="AD231" s="110"/>
      <c r="AE231" s="110"/>
      <c r="AF231" s="110"/>
    </row>
    <row r="232">
      <c r="A232" s="110"/>
      <c r="B232" s="661">
        <f t="shared" si="3"/>
        <v>229</v>
      </c>
      <c r="C232" s="662" t="s">
        <v>1320</v>
      </c>
      <c r="D232" s="665"/>
      <c r="E232" s="666"/>
      <c r="F232" s="667"/>
      <c r="G232" s="190"/>
      <c r="H232" s="185" t="s">
        <v>699</v>
      </c>
      <c r="I232" s="294"/>
      <c r="J232" s="285"/>
      <c r="K232" s="132" t="s">
        <v>173</v>
      </c>
      <c r="L232" s="132" t="s">
        <v>173</v>
      </c>
      <c r="M232" s="294"/>
      <c r="N232" s="357" t="s">
        <v>84</v>
      </c>
      <c r="O232" s="357" t="s">
        <v>86</v>
      </c>
      <c r="P232" s="357" t="s">
        <v>86</v>
      </c>
      <c r="Q232" s="357" t="s">
        <v>86</v>
      </c>
      <c r="R232" s="197" t="s">
        <v>104</v>
      </c>
      <c r="S232" s="137"/>
      <c r="T232" s="137"/>
      <c r="U232" s="110"/>
      <c r="V232" s="110"/>
      <c r="W232" s="110"/>
      <c r="X232" s="110"/>
      <c r="Y232" s="110"/>
      <c r="Z232" s="110"/>
      <c r="AA232" s="110"/>
      <c r="AB232" s="110"/>
      <c r="AC232" s="110"/>
      <c r="AD232" s="110"/>
      <c r="AE232" s="110"/>
      <c r="AF232" s="110"/>
    </row>
    <row r="233">
      <c r="A233" s="110"/>
      <c r="B233" s="661">
        <f t="shared" si="3"/>
        <v>230</v>
      </c>
      <c r="C233" s="662" t="s">
        <v>1320</v>
      </c>
      <c r="D233" s="665"/>
      <c r="E233" s="172"/>
      <c r="F233" s="589"/>
      <c r="G233" s="668"/>
      <c r="H233" s="670" t="s">
        <v>1834</v>
      </c>
      <c r="I233" s="294"/>
      <c r="J233" s="285"/>
      <c r="K233" s="132" t="s">
        <v>173</v>
      </c>
      <c r="L233" s="132" t="s">
        <v>173</v>
      </c>
      <c r="M233" s="294"/>
      <c r="N233" s="357" t="s">
        <v>84</v>
      </c>
      <c r="O233" s="357" t="s">
        <v>86</v>
      </c>
      <c r="P233" s="357" t="s">
        <v>86</v>
      </c>
      <c r="Q233" s="357" t="s">
        <v>86</v>
      </c>
      <c r="R233" s="197" t="s">
        <v>104</v>
      </c>
      <c r="S233" s="137"/>
      <c r="T233" s="137"/>
      <c r="U233" s="110"/>
      <c r="V233" s="110"/>
      <c r="W233" s="110"/>
      <c r="X233" s="110"/>
      <c r="Y233" s="110"/>
      <c r="Z233" s="110"/>
      <c r="AA233" s="110"/>
      <c r="AB233" s="110"/>
      <c r="AC233" s="110"/>
      <c r="AD233" s="110"/>
      <c r="AE233" s="110"/>
      <c r="AF233" s="110"/>
    </row>
    <row r="234">
      <c r="A234" s="110"/>
      <c r="B234" s="661">
        <f t="shared" si="3"/>
        <v>231</v>
      </c>
      <c r="C234" s="662" t="s">
        <v>1320</v>
      </c>
      <c r="D234" s="665"/>
      <c r="E234" s="184" t="s">
        <v>1345</v>
      </c>
      <c r="F234" s="582" t="s">
        <v>233</v>
      </c>
      <c r="G234" s="571"/>
      <c r="H234" s="488"/>
      <c r="I234" s="223"/>
      <c r="J234" s="223"/>
      <c r="K234" s="223" t="s">
        <v>1401</v>
      </c>
      <c r="L234" s="223" t="s">
        <v>1402</v>
      </c>
      <c r="M234" s="294"/>
      <c r="N234" s="357" t="s">
        <v>84</v>
      </c>
      <c r="O234" s="357" t="s">
        <v>86</v>
      </c>
      <c r="P234" s="357" t="s">
        <v>86</v>
      </c>
      <c r="Q234" s="357" t="s">
        <v>86</v>
      </c>
      <c r="R234" s="197" t="s">
        <v>104</v>
      </c>
      <c r="S234" s="137"/>
      <c r="T234" s="137"/>
      <c r="U234" s="110"/>
      <c r="V234" s="110"/>
      <c r="W234" s="110"/>
      <c r="X234" s="110"/>
      <c r="Y234" s="110"/>
      <c r="Z234" s="110"/>
      <c r="AA234" s="110"/>
      <c r="AB234" s="110"/>
      <c r="AC234" s="110"/>
      <c r="AD234" s="110"/>
      <c r="AE234" s="110"/>
      <c r="AF234" s="110"/>
    </row>
    <row r="235">
      <c r="A235" s="110"/>
      <c r="B235" s="661">
        <f t="shared" si="3"/>
        <v>232</v>
      </c>
      <c r="C235" s="662" t="s">
        <v>1320</v>
      </c>
      <c r="D235" s="665"/>
      <c r="E235" s="666"/>
      <c r="F235" s="671" t="s">
        <v>456</v>
      </c>
      <c r="G235" s="571" t="s">
        <v>456</v>
      </c>
      <c r="H235" s="508" t="s">
        <v>504</v>
      </c>
      <c r="I235" s="223"/>
      <c r="J235" s="223"/>
      <c r="K235" s="223" t="s">
        <v>1404</v>
      </c>
      <c r="L235" s="223" t="s">
        <v>1405</v>
      </c>
      <c r="M235" s="294"/>
      <c r="N235" s="357" t="s">
        <v>84</v>
      </c>
      <c r="O235" s="357" t="s">
        <v>86</v>
      </c>
      <c r="P235" s="357" t="s">
        <v>86</v>
      </c>
      <c r="Q235" s="357" t="s">
        <v>86</v>
      </c>
      <c r="R235" s="197" t="s">
        <v>104</v>
      </c>
      <c r="S235" s="137"/>
      <c r="T235" s="137"/>
      <c r="U235" s="110"/>
      <c r="V235" s="110"/>
      <c r="W235" s="110"/>
      <c r="X235" s="110"/>
      <c r="Y235" s="110"/>
      <c r="Z235" s="110"/>
      <c r="AA235" s="110"/>
      <c r="AB235" s="110"/>
      <c r="AC235" s="110"/>
      <c r="AD235" s="110"/>
      <c r="AE235" s="110"/>
      <c r="AF235" s="110"/>
    </row>
    <row r="236">
      <c r="A236" s="110"/>
      <c r="B236" s="661">
        <f t="shared" si="3"/>
        <v>233</v>
      </c>
      <c r="C236" s="662" t="s">
        <v>1320</v>
      </c>
      <c r="D236" s="665"/>
      <c r="E236" s="666"/>
      <c r="F236" s="567"/>
      <c r="G236" s="576"/>
      <c r="H236" s="508" t="s">
        <v>507</v>
      </c>
      <c r="I236" s="223"/>
      <c r="J236" s="223"/>
      <c r="K236" s="223" t="s">
        <v>1406</v>
      </c>
      <c r="L236" s="223" t="s">
        <v>1407</v>
      </c>
      <c r="M236" s="294"/>
      <c r="N236" s="357" t="s">
        <v>84</v>
      </c>
      <c r="O236" s="357" t="s">
        <v>86</v>
      </c>
      <c r="P236" s="357" t="s">
        <v>86</v>
      </c>
      <c r="Q236" s="357" t="s">
        <v>86</v>
      </c>
      <c r="R236" s="197" t="s">
        <v>104</v>
      </c>
      <c r="S236" s="137"/>
      <c r="T236" s="137"/>
      <c r="U236" s="110"/>
      <c r="V236" s="110"/>
      <c r="W236" s="110"/>
      <c r="X236" s="110"/>
      <c r="Y236" s="110"/>
      <c r="Z236" s="110"/>
      <c r="AA236" s="110"/>
      <c r="AB236" s="110"/>
      <c r="AC236" s="110"/>
      <c r="AD236" s="110"/>
      <c r="AE236" s="110"/>
      <c r="AF236" s="110"/>
    </row>
    <row r="237" ht="54.0" customHeight="1">
      <c r="A237" s="110"/>
      <c r="B237" s="661">
        <f t="shared" si="3"/>
        <v>234</v>
      </c>
      <c r="C237" s="662" t="s">
        <v>1320</v>
      </c>
      <c r="D237" s="665"/>
      <c r="E237" s="666"/>
      <c r="F237" s="507" t="s">
        <v>1416</v>
      </c>
      <c r="G237" s="508" t="s">
        <v>1417</v>
      </c>
      <c r="H237" s="488" t="s">
        <v>508</v>
      </c>
      <c r="I237" s="223"/>
      <c r="J237" s="223"/>
      <c r="K237" s="223" t="s">
        <v>1418</v>
      </c>
      <c r="L237" s="223" t="s">
        <v>1407</v>
      </c>
      <c r="M237" s="294"/>
      <c r="N237" s="357" t="s">
        <v>85</v>
      </c>
      <c r="O237" s="357" t="s">
        <v>86</v>
      </c>
      <c r="P237" s="357" t="s">
        <v>86</v>
      </c>
      <c r="Q237" s="357" t="s">
        <v>86</v>
      </c>
      <c r="R237" s="137"/>
      <c r="S237" s="137"/>
      <c r="T237" s="137"/>
      <c r="U237" s="110"/>
      <c r="V237" s="110"/>
      <c r="W237" s="110"/>
      <c r="X237" s="110"/>
      <c r="Y237" s="110"/>
      <c r="Z237" s="110"/>
      <c r="AA237" s="110"/>
      <c r="AB237" s="110"/>
      <c r="AC237" s="110"/>
      <c r="AD237" s="110"/>
      <c r="AE237" s="110"/>
      <c r="AF237" s="110"/>
    </row>
    <row r="238">
      <c r="A238" s="110"/>
      <c r="B238" s="661">
        <f t="shared" si="3"/>
        <v>235</v>
      </c>
      <c r="C238" s="662" t="s">
        <v>1320</v>
      </c>
      <c r="D238" s="665"/>
      <c r="E238" s="666"/>
      <c r="F238" s="567"/>
      <c r="G238" s="571" t="s">
        <v>824</v>
      </c>
      <c r="H238" s="508" t="s">
        <v>825</v>
      </c>
      <c r="I238" s="223"/>
      <c r="J238" s="223"/>
      <c r="K238" s="223" t="s">
        <v>826</v>
      </c>
      <c r="L238" s="223" t="s">
        <v>827</v>
      </c>
      <c r="M238" s="294"/>
      <c r="N238" s="357" t="s">
        <v>85</v>
      </c>
      <c r="O238" s="357" t="s">
        <v>86</v>
      </c>
      <c r="P238" s="357" t="s">
        <v>86</v>
      </c>
      <c r="Q238" s="357" t="s">
        <v>86</v>
      </c>
      <c r="R238" s="137"/>
      <c r="S238" s="197" t="s">
        <v>1902</v>
      </c>
      <c r="T238" s="137"/>
      <c r="U238" s="110"/>
      <c r="V238" s="110"/>
      <c r="W238" s="110"/>
      <c r="X238" s="110"/>
      <c r="Y238" s="110"/>
      <c r="Z238" s="110"/>
      <c r="AA238" s="110"/>
      <c r="AB238" s="110"/>
      <c r="AC238" s="110"/>
      <c r="AD238" s="110"/>
      <c r="AE238" s="110"/>
      <c r="AF238" s="110"/>
    </row>
    <row r="239">
      <c r="A239" s="110"/>
      <c r="B239" s="661">
        <f t="shared" si="3"/>
        <v>236</v>
      </c>
      <c r="C239" s="662" t="s">
        <v>1320</v>
      </c>
      <c r="D239" s="665"/>
      <c r="E239" s="666"/>
      <c r="F239" s="567"/>
      <c r="G239" s="573"/>
      <c r="H239" s="508" t="s">
        <v>828</v>
      </c>
      <c r="I239" s="223"/>
      <c r="J239" s="223"/>
      <c r="K239" s="223" t="s">
        <v>829</v>
      </c>
      <c r="L239" s="223" t="s">
        <v>827</v>
      </c>
      <c r="M239" s="294"/>
      <c r="N239" s="357" t="s">
        <v>85</v>
      </c>
      <c r="O239" s="357" t="s">
        <v>86</v>
      </c>
      <c r="P239" s="357" t="s">
        <v>86</v>
      </c>
      <c r="Q239" s="357" t="s">
        <v>86</v>
      </c>
      <c r="R239" s="137"/>
      <c r="S239" s="197" t="s">
        <v>1902</v>
      </c>
      <c r="T239" s="137"/>
      <c r="U239" s="110"/>
      <c r="V239" s="110"/>
      <c r="W239" s="110"/>
      <c r="X239" s="110"/>
      <c r="Y239" s="110"/>
      <c r="Z239" s="110"/>
      <c r="AA239" s="110"/>
      <c r="AB239" s="110"/>
      <c r="AC239" s="110"/>
      <c r="AD239" s="110"/>
      <c r="AE239" s="110"/>
      <c r="AF239" s="110"/>
    </row>
    <row r="240">
      <c r="A240" s="110"/>
      <c r="B240" s="661">
        <f t="shared" si="3"/>
        <v>237</v>
      </c>
      <c r="C240" s="662" t="s">
        <v>1320</v>
      </c>
      <c r="D240" s="665"/>
      <c r="E240" s="666"/>
      <c r="F240" s="567"/>
      <c r="G240" s="573"/>
      <c r="H240" s="508" t="s">
        <v>830</v>
      </c>
      <c r="I240" s="223"/>
      <c r="J240" s="223"/>
      <c r="K240" s="223" t="s">
        <v>831</v>
      </c>
      <c r="L240" s="223" t="s">
        <v>832</v>
      </c>
      <c r="M240" s="294"/>
      <c r="N240" s="357" t="s">
        <v>85</v>
      </c>
      <c r="O240" s="357" t="s">
        <v>86</v>
      </c>
      <c r="P240" s="357" t="s">
        <v>86</v>
      </c>
      <c r="Q240" s="357" t="s">
        <v>86</v>
      </c>
      <c r="R240" s="137"/>
      <c r="S240" s="197" t="s">
        <v>1902</v>
      </c>
      <c r="T240" s="137"/>
      <c r="U240" s="110"/>
      <c r="V240" s="110"/>
      <c r="W240" s="110"/>
      <c r="X240" s="110"/>
      <c r="Y240" s="110"/>
      <c r="Z240" s="110"/>
      <c r="AA240" s="110"/>
      <c r="AB240" s="110"/>
      <c r="AC240" s="110"/>
      <c r="AD240" s="110"/>
      <c r="AE240" s="110"/>
      <c r="AF240" s="110"/>
    </row>
    <row r="241">
      <c r="A241" s="110"/>
      <c r="B241" s="661">
        <f t="shared" si="3"/>
        <v>238</v>
      </c>
      <c r="C241" s="662" t="s">
        <v>1320</v>
      </c>
      <c r="D241" s="665"/>
      <c r="E241" s="666"/>
      <c r="F241" s="567"/>
      <c r="G241" s="573"/>
      <c r="H241" s="508" t="s">
        <v>833</v>
      </c>
      <c r="I241" s="223"/>
      <c r="J241" s="223"/>
      <c r="K241" s="223" t="s">
        <v>834</v>
      </c>
      <c r="L241" s="223" t="s">
        <v>827</v>
      </c>
      <c r="M241" s="294"/>
      <c r="N241" s="357" t="s">
        <v>85</v>
      </c>
      <c r="O241" s="357" t="s">
        <v>86</v>
      </c>
      <c r="P241" s="357" t="s">
        <v>86</v>
      </c>
      <c r="Q241" s="357" t="s">
        <v>86</v>
      </c>
      <c r="R241" s="137"/>
      <c r="S241" s="197" t="s">
        <v>1902</v>
      </c>
      <c r="T241" s="137"/>
      <c r="U241" s="110"/>
      <c r="V241" s="110"/>
      <c r="W241" s="110"/>
      <c r="X241" s="110"/>
      <c r="Y241" s="110"/>
      <c r="Z241" s="110"/>
      <c r="AA241" s="110"/>
      <c r="AB241" s="110"/>
      <c r="AC241" s="110"/>
      <c r="AD241" s="110"/>
      <c r="AE241" s="110"/>
      <c r="AF241" s="110"/>
    </row>
    <row r="242">
      <c r="A242" s="110"/>
      <c r="B242" s="661">
        <f t="shared" si="3"/>
        <v>239</v>
      </c>
      <c r="C242" s="662" t="s">
        <v>1320</v>
      </c>
      <c r="D242" s="665"/>
      <c r="E242" s="666"/>
      <c r="F242" s="567"/>
      <c r="G242" s="573"/>
      <c r="H242" s="508" t="s">
        <v>835</v>
      </c>
      <c r="I242" s="223"/>
      <c r="J242" s="223"/>
      <c r="K242" s="223" t="s">
        <v>836</v>
      </c>
      <c r="L242" s="223" t="s">
        <v>837</v>
      </c>
      <c r="M242" s="294"/>
      <c r="N242" s="357" t="s">
        <v>85</v>
      </c>
      <c r="O242" s="357" t="s">
        <v>86</v>
      </c>
      <c r="P242" s="357" t="s">
        <v>86</v>
      </c>
      <c r="Q242" s="357" t="s">
        <v>86</v>
      </c>
      <c r="R242" s="137"/>
      <c r="S242" s="197" t="s">
        <v>1902</v>
      </c>
      <c r="T242" s="137"/>
      <c r="U242" s="110"/>
      <c r="V242" s="110"/>
      <c r="W242" s="110"/>
      <c r="X242" s="110"/>
      <c r="Y242" s="110"/>
      <c r="Z242" s="110"/>
      <c r="AA242" s="110"/>
      <c r="AB242" s="110"/>
      <c r="AC242" s="110"/>
      <c r="AD242" s="110"/>
      <c r="AE242" s="110"/>
      <c r="AF242" s="110"/>
    </row>
    <row r="243">
      <c r="A243" s="110"/>
      <c r="B243" s="661">
        <f t="shared" si="3"/>
        <v>240</v>
      </c>
      <c r="C243" s="662" t="s">
        <v>1320</v>
      </c>
      <c r="D243" s="665"/>
      <c r="E243" s="666"/>
      <c r="F243" s="567"/>
      <c r="G243" s="574" t="s">
        <v>391</v>
      </c>
      <c r="H243" s="564" t="s">
        <v>1426</v>
      </c>
      <c r="I243" s="223"/>
      <c r="J243" s="223"/>
      <c r="K243" s="132" t="s">
        <v>1430</v>
      </c>
      <c r="L243" s="132" t="s">
        <v>546</v>
      </c>
      <c r="M243" s="294"/>
      <c r="N243" s="357" t="s">
        <v>84</v>
      </c>
      <c r="O243" s="357" t="s">
        <v>86</v>
      </c>
      <c r="P243" s="357" t="s">
        <v>86</v>
      </c>
      <c r="Q243" s="357" t="s">
        <v>86</v>
      </c>
      <c r="R243" s="197" t="s">
        <v>104</v>
      </c>
      <c r="S243" s="137"/>
      <c r="T243" s="137"/>
      <c r="U243" s="110"/>
      <c r="V243" s="110"/>
      <c r="W243" s="110"/>
      <c r="X243" s="110"/>
      <c r="Y243" s="110"/>
      <c r="Z243" s="110"/>
      <c r="AA243" s="110"/>
      <c r="AB243" s="110"/>
      <c r="AC243" s="110"/>
      <c r="AD243" s="110"/>
      <c r="AE243" s="110"/>
      <c r="AF243" s="110"/>
    </row>
    <row r="244">
      <c r="A244" s="110"/>
      <c r="B244" s="661">
        <f t="shared" si="3"/>
        <v>241</v>
      </c>
      <c r="C244" s="662" t="s">
        <v>1320</v>
      </c>
      <c r="D244" s="665"/>
      <c r="E244" s="666"/>
      <c r="F244" s="567"/>
      <c r="G244" s="573"/>
      <c r="H244" s="564" t="s">
        <v>279</v>
      </c>
      <c r="I244" s="223"/>
      <c r="J244" s="223"/>
      <c r="K244" s="132" t="s">
        <v>173</v>
      </c>
      <c r="L244" s="132" t="s">
        <v>173</v>
      </c>
      <c r="M244" s="294"/>
      <c r="N244" s="357" t="s">
        <v>84</v>
      </c>
      <c r="O244" s="357" t="s">
        <v>86</v>
      </c>
      <c r="P244" s="357" t="s">
        <v>86</v>
      </c>
      <c r="Q244" s="357" t="s">
        <v>86</v>
      </c>
      <c r="R244" s="197" t="s">
        <v>104</v>
      </c>
      <c r="S244" s="137"/>
      <c r="T244" s="137"/>
      <c r="U244" s="110"/>
      <c r="V244" s="110"/>
      <c r="W244" s="110"/>
      <c r="X244" s="110"/>
      <c r="Y244" s="110"/>
      <c r="Z244" s="110"/>
      <c r="AA244" s="110"/>
      <c r="AB244" s="110"/>
      <c r="AC244" s="110"/>
      <c r="AD244" s="110"/>
      <c r="AE244" s="110"/>
      <c r="AF244" s="110"/>
    </row>
    <row r="245">
      <c r="A245" s="110"/>
      <c r="B245" s="661">
        <f t="shared" si="3"/>
        <v>242</v>
      </c>
      <c r="C245" s="662" t="s">
        <v>1320</v>
      </c>
      <c r="D245" s="665"/>
      <c r="E245" s="666"/>
      <c r="F245" s="567"/>
      <c r="G245" s="573"/>
      <c r="H245" s="564" t="s">
        <v>404</v>
      </c>
      <c r="I245" s="223"/>
      <c r="J245" s="223"/>
      <c r="K245" s="132"/>
      <c r="L245" s="132"/>
      <c r="M245" s="294"/>
      <c r="N245" s="357" t="s">
        <v>84</v>
      </c>
      <c r="O245" s="357" t="s">
        <v>86</v>
      </c>
      <c r="P245" s="357" t="s">
        <v>86</v>
      </c>
      <c r="Q245" s="357" t="s">
        <v>86</v>
      </c>
      <c r="R245" s="197" t="s">
        <v>104</v>
      </c>
      <c r="S245" s="137"/>
      <c r="T245" s="137"/>
      <c r="U245" s="110"/>
      <c r="V245" s="110"/>
      <c r="W245" s="110"/>
      <c r="X245" s="110"/>
      <c r="Y245" s="110"/>
      <c r="Z245" s="110"/>
      <c r="AA245" s="110"/>
      <c r="AB245" s="110"/>
      <c r="AC245" s="110"/>
      <c r="AD245" s="110"/>
      <c r="AE245" s="110"/>
      <c r="AF245" s="110"/>
    </row>
    <row r="246">
      <c r="A246" s="110"/>
      <c r="B246" s="661">
        <f t="shared" si="3"/>
        <v>243</v>
      </c>
      <c r="C246" s="662" t="s">
        <v>1320</v>
      </c>
      <c r="D246" s="665"/>
      <c r="E246" s="666"/>
      <c r="F246" s="567"/>
      <c r="G246" s="573"/>
      <c r="H246" s="564" t="s">
        <v>1176</v>
      </c>
      <c r="I246" s="223"/>
      <c r="J246" s="223"/>
      <c r="K246" s="132"/>
      <c r="L246" s="132"/>
      <c r="M246" s="294"/>
      <c r="N246" s="357" t="s">
        <v>84</v>
      </c>
      <c r="O246" s="357" t="s">
        <v>86</v>
      </c>
      <c r="P246" s="357" t="s">
        <v>86</v>
      </c>
      <c r="Q246" s="357" t="s">
        <v>86</v>
      </c>
      <c r="R246" s="197" t="s">
        <v>104</v>
      </c>
      <c r="S246" s="137"/>
      <c r="T246" s="137"/>
      <c r="U246" s="110"/>
      <c r="V246" s="110"/>
      <c r="W246" s="110"/>
      <c r="X246" s="110"/>
      <c r="Y246" s="110"/>
      <c r="Z246" s="110"/>
      <c r="AA246" s="110"/>
      <c r="AB246" s="110"/>
      <c r="AC246" s="110"/>
      <c r="AD246" s="110"/>
      <c r="AE246" s="110"/>
      <c r="AF246" s="110"/>
    </row>
    <row r="247">
      <c r="A247" s="110"/>
      <c r="B247" s="661">
        <f t="shared" si="3"/>
        <v>244</v>
      </c>
      <c r="C247" s="662" t="s">
        <v>1320</v>
      </c>
      <c r="D247" s="665"/>
      <c r="E247" s="666"/>
      <c r="F247" s="567"/>
      <c r="G247" s="573"/>
      <c r="H247" s="564" t="s">
        <v>1440</v>
      </c>
      <c r="I247" s="223"/>
      <c r="J247" s="223"/>
      <c r="K247" s="132" t="s">
        <v>173</v>
      </c>
      <c r="L247" s="132" t="s">
        <v>173</v>
      </c>
      <c r="M247" s="294"/>
      <c r="N247" s="357" t="s">
        <v>84</v>
      </c>
      <c r="O247" s="357" t="s">
        <v>86</v>
      </c>
      <c r="P247" s="357" t="s">
        <v>86</v>
      </c>
      <c r="Q247" s="357" t="s">
        <v>86</v>
      </c>
      <c r="R247" s="197" t="s">
        <v>104</v>
      </c>
      <c r="S247" s="137"/>
      <c r="T247" s="137"/>
      <c r="U247" s="110"/>
      <c r="V247" s="110"/>
      <c r="W247" s="110"/>
      <c r="X247" s="110"/>
      <c r="Y247" s="110"/>
      <c r="Z247" s="110"/>
      <c r="AA247" s="110"/>
      <c r="AB247" s="110"/>
      <c r="AC247" s="110"/>
      <c r="AD247" s="110"/>
      <c r="AE247" s="110"/>
      <c r="AF247" s="110"/>
    </row>
    <row r="248">
      <c r="A248" s="110"/>
      <c r="B248" s="661">
        <f t="shared" si="3"/>
        <v>245</v>
      </c>
      <c r="C248" s="662" t="s">
        <v>1320</v>
      </c>
      <c r="D248" s="665"/>
      <c r="E248" s="666"/>
      <c r="F248" s="567"/>
      <c r="G248" s="573"/>
      <c r="H248" s="564" t="s">
        <v>1441</v>
      </c>
      <c r="I248" s="223"/>
      <c r="J248" s="223"/>
      <c r="K248" s="132" t="s">
        <v>173</v>
      </c>
      <c r="L248" s="132" t="s">
        <v>173</v>
      </c>
      <c r="M248" s="294"/>
      <c r="N248" s="357" t="s">
        <v>84</v>
      </c>
      <c r="O248" s="357" t="s">
        <v>86</v>
      </c>
      <c r="P248" s="357" t="s">
        <v>86</v>
      </c>
      <c r="Q248" s="357" t="s">
        <v>86</v>
      </c>
      <c r="R248" s="197" t="s">
        <v>104</v>
      </c>
      <c r="S248" s="137"/>
      <c r="T248" s="137"/>
      <c r="U248" s="110"/>
      <c r="V248" s="110"/>
      <c r="W248" s="110"/>
      <c r="X248" s="110"/>
      <c r="Y248" s="110"/>
      <c r="Z248" s="110"/>
      <c r="AA248" s="110"/>
      <c r="AB248" s="110"/>
      <c r="AC248" s="110"/>
      <c r="AD248" s="110"/>
      <c r="AE248" s="110"/>
      <c r="AF248" s="110"/>
    </row>
    <row r="249">
      <c r="A249" s="110"/>
      <c r="B249" s="661">
        <f t="shared" si="3"/>
        <v>246</v>
      </c>
      <c r="C249" s="662" t="s">
        <v>1320</v>
      </c>
      <c r="D249" s="665"/>
      <c r="E249" s="666"/>
      <c r="F249" s="567"/>
      <c r="G249" s="573"/>
      <c r="H249" s="564" t="s">
        <v>1428</v>
      </c>
      <c r="I249" s="223"/>
      <c r="J249" s="223"/>
      <c r="K249" s="132" t="s">
        <v>173</v>
      </c>
      <c r="L249" s="132" t="s">
        <v>173</v>
      </c>
      <c r="M249" s="294"/>
      <c r="N249" s="357" t="s">
        <v>84</v>
      </c>
      <c r="O249" s="357" t="s">
        <v>86</v>
      </c>
      <c r="P249" s="357" t="s">
        <v>86</v>
      </c>
      <c r="Q249" s="357" t="s">
        <v>86</v>
      </c>
      <c r="R249" s="197" t="s">
        <v>104</v>
      </c>
      <c r="S249" s="137"/>
      <c r="T249" s="137"/>
      <c r="U249" s="110"/>
      <c r="V249" s="110"/>
      <c r="W249" s="110"/>
      <c r="X249" s="110"/>
      <c r="Y249" s="110"/>
      <c r="Z249" s="110"/>
      <c r="AA249" s="110"/>
      <c r="AB249" s="110"/>
      <c r="AC249" s="110"/>
      <c r="AD249" s="110"/>
      <c r="AE249" s="110"/>
      <c r="AF249" s="110"/>
    </row>
    <row r="250">
      <c r="A250" s="110"/>
      <c r="B250" s="661">
        <f t="shared" si="3"/>
        <v>247</v>
      </c>
      <c r="C250" s="662" t="s">
        <v>1320</v>
      </c>
      <c r="D250" s="665"/>
      <c r="E250" s="666"/>
      <c r="F250" s="507" t="s">
        <v>1431</v>
      </c>
      <c r="G250" s="507" t="s">
        <v>252</v>
      </c>
      <c r="H250" s="488"/>
      <c r="I250" s="223"/>
      <c r="J250" s="223"/>
      <c r="K250" s="223" t="s">
        <v>823</v>
      </c>
      <c r="L250" s="223" t="s">
        <v>442</v>
      </c>
      <c r="M250" s="294"/>
      <c r="N250" s="357" t="s">
        <v>84</v>
      </c>
      <c r="O250" s="357" t="s">
        <v>86</v>
      </c>
      <c r="P250" s="357" t="s">
        <v>86</v>
      </c>
      <c r="Q250" s="357" t="s">
        <v>86</v>
      </c>
      <c r="R250" s="197" t="s">
        <v>104</v>
      </c>
      <c r="S250" s="137"/>
      <c r="T250" s="137"/>
      <c r="U250" s="110"/>
      <c r="V250" s="110"/>
      <c r="W250" s="110"/>
      <c r="X250" s="110"/>
      <c r="Y250" s="110"/>
      <c r="Z250" s="110"/>
      <c r="AA250" s="110"/>
      <c r="AB250" s="110"/>
      <c r="AC250" s="110"/>
      <c r="AD250" s="110"/>
      <c r="AE250" s="110"/>
      <c r="AF250" s="110"/>
    </row>
    <row r="251">
      <c r="A251" s="110"/>
      <c r="B251" s="661">
        <f t="shared" si="3"/>
        <v>248</v>
      </c>
      <c r="C251" s="662" t="s">
        <v>1320</v>
      </c>
      <c r="D251" s="665"/>
      <c r="E251" s="666"/>
      <c r="F251" s="567"/>
      <c r="G251" s="571" t="s">
        <v>824</v>
      </c>
      <c r="H251" s="508" t="s">
        <v>825</v>
      </c>
      <c r="I251" s="223"/>
      <c r="J251" s="223"/>
      <c r="K251" s="223" t="s">
        <v>826</v>
      </c>
      <c r="L251" s="223" t="s">
        <v>827</v>
      </c>
      <c r="M251" s="402" t="s">
        <v>1903</v>
      </c>
      <c r="N251" s="357" t="s">
        <v>84</v>
      </c>
      <c r="O251" s="357" t="s">
        <v>86</v>
      </c>
      <c r="P251" s="357" t="s">
        <v>86</v>
      </c>
      <c r="Q251" s="357" t="s">
        <v>86</v>
      </c>
      <c r="R251" s="136" t="s">
        <v>101</v>
      </c>
      <c r="S251" s="197" t="s">
        <v>1904</v>
      </c>
      <c r="T251" s="137"/>
      <c r="U251" s="110"/>
      <c r="V251" s="110"/>
      <c r="W251" s="110"/>
      <c r="X251" s="110"/>
      <c r="Y251" s="110"/>
      <c r="Z251" s="110"/>
      <c r="AA251" s="110"/>
      <c r="AB251" s="110"/>
      <c r="AC251" s="110"/>
      <c r="AD251" s="110"/>
      <c r="AE251" s="110"/>
      <c r="AF251" s="110"/>
    </row>
    <row r="252">
      <c r="A252" s="110"/>
      <c r="B252" s="661">
        <f t="shared" si="3"/>
        <v>249</v>
      </c>
      <c r="C252" s="662" t="s">
        <v>1320</v>
      </c>
      <c r="D252" s="665"/>
      <c r="E252" s="666"/>
      <c r="F252" s="567"/>
      <c r="G252" s="573"/>
      <c r="H252" s="508" t="s">
        <v>828</v>
      </c>
      <c r="I252" s="223"/>
      <c r="J252" s="223"/>
      <c r="K252" s="223" t="s">
        <v>829</v>
      </c>
      <c r="L252" s="223" t="s">
        <v>827</v>
      </c>
      <c r="M252" s="294"/>
      <c r="N252" s="357" t="s">
        <v>84</v>
      </c>
      <c r="O252" s="357" t="s">
        <v>86</v>
      </c>
      <c r="P252" s="357" t="s">
        <v>86</v>
      </c>
      <c r="Q252" s="357" t="s">
        <v>86</v>
      </c>
      <c r="R252" s="136" t="s">
        <v>101</v>
      </c>
      <c r="S252" s="137"/>
      <c r="T252" s="137"/>
      <c r="U252" s="110"/>
      <c r="V252" s="110"/>
      <c r="W252" s="110"/>
      <c r="X252" s="110"/>
      <c r="Y252" s="110"/>
      <c r="Z252" s="110"/>
      <c r="AA252" s="110"/>
      <c r="AB252" s="110"/>
      <c r="AC252" s="110"/>
      <c r="AD252" s="110"/>
      <c r="AE252" s="110"/>
      <c r="AF252" s="110"/>
    </row>
    <row r="253">
      <c r="A253" s="110"/>
      <c r="B253" s="661">
        <f t="shared" si="3"/>
        <v>250</v>
      </c>
      <c r="C253" s="662" t="s">
        <v>1320</v>
      </c>
      <c r="D253" s="665"/>
      <c r="E253" s="666"/>
      <c r="F253" s="567"/>
      <c r="G253" s="573"/>
      <c r="H253" s="508" t="s">
        <v>830</v>
      </c>
      <c r="I253" s="223"/>
      <c r="J253" s="223"/>
      <c r="K253" s="223" t="s">
        <v>831</v>
      </c>
      <c r="L253" s="223" t="s">
        <v>832</v>
      </c>
      <c r="M253" s="294"/>
      <c r="N253" s="357" t="s">
        <v>84</v>
      </c>
      <c r="O253" s="357" t="s">
        <v>86</v>
      </c>
      <c r="P253" s="357" t="s">
        <v>86</v>
      </c>
      <c r="Q253" s="357" t="s">
        <v>86</v>
      </c>
      <c r="R253" s="136" t="s">
        <v>101</v>
      </c>
      <c r="S253" s="137"/>
      <c r="T253" s="137"/>
      <c r="U253" s="110"/>
      <c r="V253" s="110"/>
      <c r="W253" s="110"/>
      <c r="X253" s="110"/>
      <c r="Y253" s="110"/>
      <c r="Z253" s="110"/>
      <c r="AA253" s="110"/>
      <c r="AB253" s="110"/>
      <c r="AC253" s="110"/>
      <c r="AD253" s="110"/>
      <c r="AE253" s="110"/>
      <c r="AF253" s="110"/>
    </row>
    <row r="254">
      <c r="A254" s="110"/>
      <c r="B254" s="661">
        <f t="shared" si="3"/>
        <v>251</v>
      </c>
      <c r="C254" s="662" t="s">
        <v>1320</v>
      </c>
      <c r="D254" s="665"/>
      <c r="E254" s="666"/>
      <c r="F254" s="567"/>
      <c r="G254" s="573"/>
      <c r="H254" s="508" t="s">
        <v>833</v>
      </c>
      <c r="I254" s="223"/>
      <c r="J254" s="223"/>
      <c r="K254" s="223" t="s">
        <v>834</v>
      </c>
      <c r="L254" s="223" t="s">
        <v>827</v>
      </c>
      <c r="M254" s="294"/>
      <c r="N254" s="357" t="s">
        <v>84</v>
      </c>
      <c r="O254" s="357" t="s">
        <v>86</v>
      </c>
      <c r="P254" s="357" t="s">
        <v>86</v>
      </c>
      <c r="Q254" s="357" t="s">
        <v>86</v>
      </c>
      <c r="R254" s="136" t="s">
        <v>101</v>
      </c>
      <c r="S254" s="137"/>
      <c r="T254" s="137"/>
      <c r="U254" s="110"/>
      <c r="V254" s="110"/>
      <c r="W254" s="110"/>
      <c r="X254" s="110"/>
      <c r="Y254" s="110"/>
      <c r="Z254" s="110"/>
      <c r="AA254" s="110"/>
      <c r="AB254" s="110"/>
      <c r="AC254" s="110"/>
      <c r="AD254" s="110"/>
      <c r="AE254" s="110"/>
      <c r="AF254" s="110"/>
    </row>
    <row r="255">
      <c r="A255" s="110"/>
      <c r="B255" s="661">
        <f t="shared" si="3"/>
        <v>252</v>
      </c>
      <c r="C255" s="662" t="s">
        <v>1320</v>
      </c>
      <c r="D255" s="665"/>
      <c r="E255" s="666"/>
      <c r="F255" s="567"/>
      <c r="G255" s="576"/>
      <c r="H255" s="508" t="s">
        <v>835</v>
      </c>
      <c r="I255" s="223"/>
      <c r="J255" s="223"/>
      <c r="K255" s="223" t="s">
        <v>836</v>
      </c>
      <c r="L255" s="223" t="s">
        <v>837</v>
      </c>
      <c r="M255" s="294"/>
      <c r="N255" s="357" t="s">
        <v>84</v>
      </c>
      <c r="O255" s="357" t="s">
        <v>86</v>
      </c>
      <c r="P255" s="357" t="s">
        <v>86</v>
      </c>
      <c r="Q255" s="357" t="s">
        <v>86</v>
      </c>
      <c r="R255" s="136" t="s">
        <v>101</v>
      </c>
      <c r="S255" s="137"/>
      <c r="T255" s="137"/>
      <c r="U255" s="110"/>
      <c r="V255" s="110"/>
      <c r="W255" s="110"/>
      <c r="X255" s="110"/>
      <c r="Y255" s="110"/>
      <c r="Z255" s="110"/>
      <c r="AA255" s="110"/>
      <c r="AB255" s="110"/>
      <c r="AC255" s="110"/>
      <c r="AD255" s="110"/>
      <c r="AE255" s="110"/>
      <c r="AF255" s="110"/>
    </row>
    <row r="256">
      <c r="A256" s="110"/>
      <c r="B256" s="661">
        <f t="shared" si="3"/>
        <v>253</v>
      </c>
      <c r="C256" s="662" t="s">
        <v>1320</v>
      </c>
      <c r="D256" s="665"/>
      <c r="E256" s="666"/>
      <c r="F256" s="567"/>
      <c r="G256" s="574" t="s">
        <v>820</v>
      </c>
      <c r="H256" s="564" t="s">
        <v>1434</v>
      </c>
      <c r="I256" s="223"/>
      <c r="J256" s="223"/>
      <c r="K256" s="132" t="s">
        <v>1427</v>
      </c>
      <c r="L256" s="132" t="s">
        <v>1343</v>
      </c>
      <c r="M256" s="294"/>
      <c r="N256" s="357" t="s">
        <v>84</v>
      </c>
      <c r="O256" s="357" t="s">
        <v>86</v>
      </c>
      <c r="P256" s="357" t="s">
        <v>86</v>
      </c>
      <c r="Q256" s="357" t="s">
        <v>86</v>
      </c>
      <c r="R256" s="197" t="s">
        <v>104</v>
      </c>
      <c r="S256" s="137"/>
      <c r="T256" s="137"/>
      <c r="U256" s="110"/>
      <c r="V256" s="110"/>
      <c r="W256" s="110"/>
      <c r="X256" s="110"/>
      <c r="Y256" s="110"/>
      <c r="Z256" s="110"/>
      <c r="AA256" s="110"/>
      <c r="AB256" s="110"/>
      <c r="AC256" s="110"/>
      <c r="AD256" s="110"/>
      <c r="AE256" s="110"/>
      <c r="AF256" s="110"/>
    </row>
    <row r="257">
      <c r="A257" s="110"/>
      <c r="B257" s="661">
        <f t="shared" si="3"/>
        <v>254</v>
      </c>
      <c r="C257" s="662" t="s">
        <v>1320</v>
      </c>
      <c r="D257" s="665"/>
      <c r="E257" s="666"/>
      <c r="F257" s="567"/>
      <c r="G257" s="573"/>
      <c r="H257" s="564" t="s">
        <v>1350</v>
      </c>
      <c r="I257" s="223"/>
      <c r="J257" s="223"/>
      <c r="K257" s="132" t="s">
        <v>173</v>
      </c>
      <c r="L257" s="132" t="s">
        <v>173</v>
      </c>
      <c r="M257" s="294"/>
      <c r="N257" s="357" t="s">
        <v>84</v>
      </c>
      <c r="O257" s="357" t="s">
        <v>86</v>
      </c>
      <c r="P257" s="357" t="s">
        <v>86</v>
      </c>
      <c r="Q257" s="357" t="s">
        <v>86</v>
      </c>
      <c r="R257" s="197" t="s">
        <v>104</v>
      </c>
      <c r="S257" s="137"/>
      <c r="T257" s="137"/>
      <c r="U257" s="110"/>
      <c r="V257" s="110"/>
      <c r="W257" s="110"/>
      <c r="X257" s="110"/>
      <c r="Y257" s="110"/>
      <c r="Z257" s="110"/>
      <c r="AA257" s="110"/>
      <c r="AB257" s="110"/>
      <c r="AC257" s="110"/>
      <c r="AD257" s="110"/>
      <c r="AE257" s="110"/>
      <c r="AF257" s="110"/>
    </row>
    <row r="258">
      <c r="A258" s="110"/>
      <c r="B258" s="661">
        <f t="shared" si="3"/>
        <v>255</v>
      </c>
      <c r="C258" s="662" t="s">
        <v>1320</v>
      </c>
      <c r="D258" s="665"/>
      <c r="E258" s="666"/>
      <c r="F258" s="567"/>
      <c r="G258" s="576"/>
      <c r="H258" s="564" t="s">
        <v>1428</v>
      </c>
      <c r="I258" s="223"/>
      <c r="J258" s="223"/>
      <c r="K258" s="132" t="s">
        <v>173</v>
      </c>
      <c r="L258" s="132" t="s">
        <v>173</v>
      </c>
      <c r="M258" s="294"/>
      <c r="N258" s="357" t="s">
        <v>84</v>
      </c>
      <c r="O258" s="357" t="s">
        <v>86</v>
      </c>
      <c r="P258" s="357" t="s">
        <v>86</v>
      </c>
      <c r="Q258" s="357" t="s">
        <v>86</v>
      </c>
      <c r="R258" s="197" t="s">
        <v>104</v>
      </c>
      <c r="S258" s="137"/>
      <c r="T258" s="137"/>
      <c r="U258" s="110"/>
      <c r="V258" s="110"/>
      <c r="W258" s="110"/>
      <c r="X258" s="110"/>
      <c r="Y258" s="110"/>
      <c r="Z258" s="110"/>
      <c r="AA258" s="110"/>
      <c r="AB258" s="110"/>
      <c r="AC258" s="110"/>
      <c r="AD258" s="110"/>
      <c r="AE258" s="110"/>
      <c r="AF258" s="110"/>
    </row>
    <row r="259">
      <c r="A259" s="110"/>
      <c r="B259" s="661">
        <f t="shared" si="3"/>
        <v>256</v>
      </c>
      <c r="C259" s="662" t="s">
        <v>1320</v>
      </c>
      <c r="D259" s="665"/>
      <c r="E259" s="666"/>
      <c r="F259" s="567"/>
      <c r="G259" s="574" t="s">
        <v>391</v>
      </c>
      <c r="H259" s="564" t="s">
        <v>1434</v>
      </c>
      <c r="I259" s="223"/>
      <c r="J259" s="223"/>
      <c r="K259" s="132" t="s">
        <v>1430</v>
      </c>
      <c r="L259" s="132" t="s">
        <v>546</v>
      </c>
      <c r="M259" s="294"/>
      <c r="N259" s="357" t="s">
        <v>84</v>
      </c>
      <c r="O259" s="357" t="s">
        <v>86</v>
      </c>
      <c r="P259" s="357" t="s">
        <v>86</v>
      </c>
      <c r="Q259" s="357" t="s">
        <v>86</v>
      </c>
      <c r="R259" s="197" t="s">
        <v>104</v>
      </c>
      <c r="S259" s="137"/>
      <c r="T259" s="137"/>
      <c r="U259" s="110"/>
      <c r="V259" s="110"/>
      <c r="W259" s="110"/>
      <c r="X259" s="110"/>
      <c r="Y259" s="110"/>
      <c r="Z259" s="110"/>
      <c r="AA259" s="110"/>
      <c r="AB259" s="110"/>
      <c r="AC259" s="110"/>
      <c r="AD259" s="110"/>
      <c r="AE259" s="110"/>
      <c r="AF259" s="110"/>
    </row>
    <row r="260">
      <c r="A260" s="110"/>
      <c r="B260" s="661">
        <f t="shared" si="3"/>
        <v>257</v>
      </c>
      <c r="C260" s="662" t="s">
        <v>1320</v>
      </c>
      <c r="D260" s="665"/>
      <c r="E260" s="666"/>
      <c r="F260" s="567"/>
      <c r="G260" s="573"/>
      <c r="H260" s="564" t="s">
        <v>1350</v>
      </c>
      <c r="I260" s="223"/>
      <c r="J260" s="223"/>
      <c r="K260" s="132" t="s">
        <v>173</v>
      </c>
      <c r="L260" s="132" t="s">
        <v>173</v>
      </c>
      <c r="M260" s="294"/>
      <c r="N260" s="357" t="s">
        <v>84</v>
      </c>
      <c r="O260" s="357" t="s">
        <v>86</v>
      </c>
      <c r="P260" s="357" t="s">
        <v>86</v>
      </c>
      <c r="Q260" s="357" t="s">
        <v>86</v>
      </c>
      <c r="R260" s="197" t="s">
        <v>104</v>
      </c>
      <c r="S260" s="137"/>
      <c r="T260" s="137"/>
      <c r="U260" s="110"/>
      <c r="V260" s="110"/>
      <c r="W260" s="110"/>
      <c r="X260" s="110"/>
      <c r="Y260" s="110"/>
      <c r="Z260" s="110"/>
      <c r="AA260" s="110"/>
      <c r="AB260" s="110"/>
      <c r="AC260" s="110"/>
      <c r="AD260" s="110"/>
      <c r="AE260" s="110"/>
      <c r="AF260" s="110"/>
    </row>
    <row r="261">
      <c r="A261" s="110"/>
      <c r="B261" s="661">
        <f t="shared" si="3"/>
        <v>258</v>
      </c>
      <c r="C261" s="662" t="s">
        <v>1320</v>
      </c>
      <c r="D261" s="665"/>
      <c r="E261" s="666"/>
      <c r="F261" s="567"/>
      <c r="G261" s="576"/>
      <c r="H261" s="564" t="s">
        <v>1428</v>
      </c>
      <c r="I261" s="223"/>
      <c r="J261" s="223"/>
      <c r="K261" s="132" t="s">
        <v>173</v>
      </c>
      <c r="L261" s="132" t="s">
        <v>173</v>
      </c>
      <c r="M261" s="294"/>
      <c r="N261" s="357" t="s">
        <v>84</v>
      </c>
      <c r="O261" s="357" t="s">
        <v>86</v>
      </c>
      <c r="P261" s="357" t="s">
        <v>86</v>
      </c>
      <c r="Q261" s="357" t="s">
        <v>86</v>
      </c>
      <c r="R261" s="197" t="s">
        <v>104</v>
      </c>
      <c r="S261" s="137"/>
      <c r="T261" s="137"/>
      <c r="U261" s="110"/>
      <c r="V261" s="110"/>
      <c r="W261" s="110"/>
      <c r="X261" s="110"/>
      <c r="Y261" s="110"/>
      <c r="Z261" s="110"/>
      <c r="AA261" s="110"/>
      <c r="AB261" s="110"/>
      <c r="AC261" s="110"/>
      <c r="AD261" s="110"/>
      <c r="AE261" s="110"/>
      <c r="AF261" s="110"/>
    </row>
    <row r="262">
      <c r="A262" s="110"/>
      <c r="B262" s="661">
        <f t="shared" si="3"/>
        <v>259</v>
      </c>
      <c r="C262" s="662" t="s">
        <v>1320</v>
      </c>
      <c r="D262" s="665"/>
      <c r="E262" s="666"/>
      <c r="F262" s="432" t="s">
        <v>1905</v>
      </c>
      <c r="G262" s="582" t="s">
        <v>1436</v>
      </c>
      <c r="H262" s="488" t="s">
        <v>508</v>
      </c>
      <c r="I262" s="223"/>
      <c r="J262" s="223"/>
      <c r="K262" s="223" t="s">
        <v>1437</v>
      </c>
      <c r="L262" s="223" t="s">
        <v>1407</v>
      </c>
      <c r="M262" s="294"/>
      <c r="N262" s="357" t="s">
        <v>85</v>
      </c>
      <c r="O262" s="357" t="s">
        <v>86</v>
      </c>
      <c r="P262" s="357" t="s">
        <v>86</v>
      </c>
      <c r="Q262" s="357" t="s">
        <v>86</v>
      </c>
      <c r="R262" s="137"/>
      <c r="S262" s="137"/>
      <c r="T262" s="137"/>
      <c r="U262" s="110"/>
      <c r="V262" s="110"/>
      <c r="W262" s="110"/>
      <c r="X262" s="110"/>
      <c r="Y262" s="110"/>
      <c r="Z262" s="110"/>
      <c r="AA262" s="110"/>
      <c r="AB262" s="110"/>
      <c r="AC262" s="110"/>
      <c r="AD262" s="110"/>
      <c r="AE262" s="110"/>
      <c r="AF262" s="110"/>
    </row>
    <row r="263">
      <c r="A263" s="110"/>
      <c r="B263" s="661">
        <f t="shared" si="3"/>
        <v>260</v>
      </c>
      <c r="C263" s="662" t="s">
        <v>1320</v>
      </c>
      <c r="D263" s="665"/>
      <c r="E263" s="666"/>
      <c r="F263" s="582"/>
      <c r="G263" s="507" t="s">
        <v>824</v>
      </c>
      <c r="H263" s="508" t="s">
        <v>825</v>
      </c>
      <c r="I263" s="223"/>
      <c r="J263" s="223"/>
      <c r="K263" s="223" t="s">
        <v>826</v>
      </c>
      <c r="L263" s="223" t="s">
        <v>827</v>
      </c>
      <c r="M263" s="294"/>
      <c r="N263" s="357" t="s">
        <v>85</v>
      </c>
      <c r="O263" s="357" t="s">
        <v>86</v>
      </c>
      <c r="P263" s="357" t="s">
        <v>86</v>
      </c>
      <c r="Q263" s="357" t="s">
        <v>86</v>
      </c>
      <c r="R263" s="137"/>
      <c r="S263" s="197" t="s">
        <v>1902</v>
      </c>
      <c r="T263" s="137"/>
      <c r="U263" s="110"/>
      <c r="V263" s="110"/>
      <c r="W263" s="110"/>
      <c r="X263" s="110"/>
      <c r="Y263" s="110"/>
      <c r="Z263" s="110"/>
      <c r="AA263" s="110"/>
      <c r="AB263" s="110"/>
      <c r="AC263" s="110"/>
      <c r="AD263" s="110"/>
      <c r="AE263" s="110"/>
      <c r="AF263" s="110"/>
    </row>
    <row r="264">
      <c r="A264" s="110"/>
      <c r="B264" s="661">
        <f t="shared" si="3"/>
        <v>261</v>
      </c>
      <c r="C264" s="662" t="s">
        <v>1320</v>
      </c>
      <c r="D264" s="665"/>
      <c r="E264" s="666"/>
      <c r="F264" s="582"/>
      <c r="G264" s="582"/>
      <c r="H264" s="508" t="s">
        <v>828</v>
      </c>
      <c r="I264" s="223"/>
      <c r="J264" s="223"/>
      <c r="K264" s="223" t="s">
        <v>829</v>
      </c>
      <c r="L264" s="223" t="s">
        <v>827</v>
      </c>
      <c r="M264" s="294"/>
      <c r="N264" s="357" t="s">
        <v>85</v>
      </c>
      <c r="O264" s="357" t="s">
        <v>86</v>
      </c>
      <c r="P264" s="357" t="s">
        <v>86</v>
      </c>
      <c r="Q264" s="357" t="s">
        <v>86</v>
      </c>
      <c r="R264" s="137"/>
      <c r="S264" s="197" t="s">
        <v>1902</v>
      </c>
      <c r="T264" s="137"/>
      <c r="U264" s="110"/>
      <c r="V264" s="110"/>
      <c r="W264" s="110"/>
      <c r="X264" s="110"/>
      <c r="Y264" s="110"/>
      <c r="Z264" s="110"/>
      <c r="AA264" s="110"/>
      <c r="AB264" s="110"/>
      <c r="AC264" s="110"/>
      <c r="AD264" s="110"/>
      <c r="AE264" s="110"/>
      <c r="AF264" s="110"/>
    </row>
    <row r="265">
      <c r="A265" s="110"/>
      <c r="B265" s="661">
        <f t="shared" si="3"/>
        <v>262</v>
      </c>
      <c r="C265" s="662" t="s">
        <v>1320</v>
      </c>
      <c r="D265" s="665"/>
      <c r="E265" s="666"/>
      <c r="F265" s="582"/>
      <c r="G265" s="582"/>
      <c r="H265" s="508" t="s">
        <v>830</v>
      </c>
      <c r="I265" s="223"/>
      <c r="J265" s="223"/>
      <c r="K265" s="223" t="s">
        <v>831</v>
      </c>
      <c r="L265" s="223" t="s">
        <v>832</v>
      </c>
      <c r="M265" s="294"/>
      <c r="N265" s="357" t="s">
        <v>85</v>
      </c>
      <c r="O265" s="357" t="s">
        <v>86</v>
      </c>
      <c r="P265" s="357" t="s">
        <v>86</v>
      </c>
      <c r="Q265" s="357" t="s">
        <v>86</v>
      </c>
      <c r="R265" s="137"/>
      <c r="S265" s="197" t="s">
        <v>1902</v>
      </c>
      <c r="T265" s="137"/>
      <c r="U265" s="110"/>
      <c r="V265" s="110"/>
      <c r="W265" s="110"/>
      <c r="X265" s="110"/>
      <c r="Y265" s="110"/>
      <c r="Z265" s="110"/>
      <c r="AA265" s="110"/>
      <c r="AB265" s="110"/>
      <c r="AC265" s="110"/>
      <c r="AD265" s="110"/>
      <c r="AE265" s="110"/>
      <c r="AF265" s="110"/>
    </row>
    <row r="266">
      <c r="A266" s="110"/>
      <c r="B266" s="661">
        <f t="shared" si="3"/>
        <v>263</v>
      </c>
      <c r="C266" s="662" t="s">
        <v>1320</v>
      </c>
      <c r="D266" s="665"/>
      <c r="E266" s="666"/>
      <c r="F266" s="582"/>
      <c r="G266" s="582"/>
      <c r="H266" s="508" t="s">
        <v>833</v>
      </c>
      <c r="I266" s="223"/>
      <c r="J266" s="223"/>
      <c r="K266" s="223" t="s">
        <v>834</v>
      </c>
      <c r="L266" s="223" t="s">
        <v>827</v>
      </c>
      <c r="M266" s="294"/>
      <c r="N266" s="357" t="s">
        <v>85</v>
      </c>
      <c r="O266" s="357" t="s">
        <v>86</v>
      </c>
      <c r="P266" s="357" t="s">
        <v>86</v>
      </c>
      <c r="Q266" s="357" t="s">
        <v>86</v>
      </c>
      <c r="R266" s="137"/>
      <c r="S266" s="197" t="s">
        <v>1902</v>
      </c>
      <c r="T266" s="137"/>
      <c r="U266" s="110"/>
      <c r="V266" s="110"/>
      <c r="W266" s="110"/>
      <c r="X266" s="110"/>
      <c r="Y266" s="110"/>
      <c r="Z266" s="110"/>
      <c r="AA266" s="110"/>
      <c r="AB266" s="110"/>
      <c r="AC266" s="110"/>
      <c r="AD266" s="110"/>
      <c r="AE266" s="110"/>
      <c r="AF266" s="110"/>
    </row>
    <row r="267">
      <c r="A267" s="110"/>
      <c r="B267" s="661">
        <f t="shared" si="3"/>
        <v>264</v>
      </c>
      <c r="C267" s="662" t="s">
        <v>1320</v>
      </c>
      <c r="D267" s="665"/>
      <c r="E267" s="666"/>
      <c r="F267" s="582"/>
      <c r="G267" s="582"/>
      <c r="H267" s="508" t="s">
        <v>835</v>
      </c>
      <c r="I267" s="223"/>
      <c r="J267" s="223"/>
      <c r="K267" s="223" t="s">
        <v>836</v>
      </c>
      <c r="L267" s="223" t="s">
        <v>837</v>
      </c>
      <c r="M267" s="294"/>
      <c r="N267" s="357" t="s">
        <v>85</v>
      </c>
      <c r="O267" s="357" t="s">
        <v>86</v>
      </c>
      <c r="P267" s="357" t="s">
        <v>86</v>
      </c>
      <c r="Q267" s="357" t="s">
        <v>86</v>
      </c>
      <c r="R267" s="137"/>
      <c r="S267" s="197" t="s">
        <v>1902</v>
      </c>
      <c r="T267" s="137"/>
      <c r="U267" s="110"/>
      <c r="V267" s="110"/>
      <c r="W267" s="110"/>
      <c r="X267" s="110"/>
      <c r="Y267" s="110"/>
      <c r="Z267" s="110"/>
      <c r="AA267" s="110"/>
      <c r="AB267" s="110"/>
      <c r="AC267" s="110"/>
      <c r="AD267" s="110"/>
      <c r="AE267" s="110"/>
      <c r="AF267" s="110"/>
    </row>
    <row r="268">
      <c r="A268" s="110"/>
      <c r="B268" s="661">
        <f t="shared" si="3"/>
        <v>265</v>
      </c>
      <c r="C268" s="662" t="s">
        <v>1320</v>
      </c>
      <c r="D268" s="665"/>
      <c r="E268" s="666"/>
      <c r="F268" s="667"/>
      <c r="G268" s="189" t="s">
        <v>391</v>
      </c>
      <c r="H268" s="670" t="s">
        <v>1906</v>
      </c>
      <c r="I268" s="294"/>
      <c r="J268" s="285"/>
      <c r="K268" s="132" t="s">
        <v>1438</v>
      </c>
      <c r="L268" s="132" t="s">
        <v>546</v>
      </c>
      <c r="M268" s="294"/>
      <c r="N268" s="357" t="s">
        <v>84</v>
      </c>
      <c r="O268" s="357" t="s">
        <v>86</v>
      </c>
      <c r="P268" s="357" t="s">
        <v>86</v>
      </c>
      <c r="Q268" s="357" t="s">
        <v>86</v>
      </c>
      <c r="R268" s="197" t="s">
        <v>104</v>
      </c>
      <c r="S268" s="137"/>
      <c r="T268" s="137"/>
      <c r="U268" s="110"/>
      <c r="V268" s="110"/>
      <c r="W268" s="110"/>
      <c r="X268" s="110"/>
      <c r="Y268" s="110"/>
      <c r="Z268" s="110"/>
      <c r="AA268" s="110"/>
      <c r="AB268" s="110"/>
      <c r="AC268" s="110"/>
      <c r="AD268" s="110"/>
      <c r="AE268" s="110"/>
      <c r="AF268" s="110"/>
    </row>
    <row r="269">
      <c r="A269" s="110"/>
      <c r="B269" s="661">
        <f t="shared" si="3"/>
        <v>266</v>
      </c>
      <c r="C269" s="662" t="s">
        <v>1320</v>
      </c>
      <c r="D269" s="665"/>
      <c r="E269" s="666"/>
      <c r="F269" s="667"/>
      <c r="G269" s="190"/>
      <c r="H269" s="185" t="s">
        <v>768</v>
      </c>
      <c r="I269" s="294"/>
      <c r="J269" s="285"/>
      <c r="K269" s="132" t="s">
        <v>173</v>
      </c>
      <c r="L269" s="132" t="s">
        <v>173</v>
      </c>
      <c r="M269" s="294"/>
      <c r="N269" s="357" t="s">
        <v>84</v>
      </c>
      <c r="O269" s="357" t="s">
        <v>86</v>
      </c>
      <c r="P269" s="357" t="s">
        <v>86</v>
      </c>
      <c r="Q269" s="357" t="s">
        <v>86</v>
      </c>
      <c r="R269" s="197" t="s">
        <v>104</v>
      </c>
      <c r="S269" s="137"/>
      <c r="T269" s="137"/>
      <c r="U269" s="110"/>
      <c r="V269" s="110"/>
      <c r="W269" s="110"/>
      <c r="X269" s="110"/>
      <c r="Y269" s="110"/>
      <c r="Z269" s="110"/>
      <c r="AA269" s="110"/>
      <c r="AB269" s="110"/>
      <c r="AC269" s="110"/>
      <c r="AD269" s="110"/>
      <c r="AE269" s="110"/>
      <c r="AF269" s="110"/>
    </row>
    <row r="270">
      <c r="A270" s="110"/>
      <c r="B270" s="661">
        <f t="shared" si="3"/>
        <v>267</v>
      </c>
      <c r="C270" s="662" t="s">
        <v>1320</v>
      </c>
      <c r="D270" s="665"/>
      <c r="E270" s="666"/>
      <c r="F270" s="667"/>
      <c r="G270" s="190"/>
      <c r="H270" s="185" t="s">
        <v>1309</v>
      </c>
      <c r="I270" s="294"/>
      <c r="J270" s="285"/>
      <c r="K270" s="132" t="s">
        <v>173</v>
      </c>
      <c r="L270" s="132" t="s">
        <v>173</v>
      </c>
      <c r="M270" s="294"/>
      <c r="N270" s="357" t="s">
        <v>84</v>
      </c>
      <c r="O270" s="357" t="s">
        <v>86</v>
      </c>
      <c r="P270" s="357" t="s">
        <v>86</v>
      </c>
      <c r="Q270" s="357" t="s">
        <v>86</v>
      </c>
      <c r="R270" s="197" t="s">
        <v>104</v>
      </c>
      <c r="S270" s="137"/>
      <c r="T270" s="137"/>
      <c r="U270" s="110"/>
      <c r="V270" s="110"/>
      <c r="W270" s="110"/>
      <c r="X270" s="110"/>
      <c r="Y270" s="110"/>
      <c r="Z270" s="110"/>
      <c r="AA270" s="110"/>
      <c r="AB270" s="110"/>
      <c r="AC270" s="110"/>
      <c r="AD270" s="110"/>
      <c r="AE270" s="110"/>
      <c r="AF270" s="110"/>
    </row>
    <row r="271">
      <c r="A271" s="110"/>
      <c r="B271" s="661">
        <f t="shared" si="3"/>
        <v>268</v>
      </c>
      <c r="C271" s="662" t="s">
        <v>1320</v>
      </c>
      <c r="D271" s="665"/>
      <c r="E271" s="666"/>
      <c r="F271" s="667"/>
      <c r="G271" s="190"/>
      <c r="H271" s="185" t="s">
        <v>1363</v>
      </c>
      <c r="I271" s="294"/>
      <c r="J271" s="285"/>
      <c r="K271" s="132" t="s">
        <v>173</v>
      </c>
      <c r="L271" s="132" t="s">
        <v>173</v>
      </c>
      <c r="M271" s="294"/>
      <c r="N271" s="357" t="s">
        <v>84</v>
      </c>
      <c r="O271" s="357" t="s">
        <v>86</v>
      </c>
      <c r="P271" s="357" t="s">
        <v>86</v>
      </c>
      <c r="Q271" s="357" t="s">
        <v>86</v>
      </c>
      <c r="R271" s="197" t="s">
        <v>104</v>
      </c>
      <c r="S271" s="137"/>
      <c r="T271" s="137"/>
      <c r="U271" s="110"/>
      <c r="V271" s="110"/>
      <c r="W271" s="110"/>
      <c r="X271" s="110"/>
      <c r="Y271" s="110"/>
      <c r="Z271" s="110"/>
      <c r="AA271" s="110"/>
      <c r="AB271" s="110"/>
      <c r="AC271" s="110"/>
      <c r="AD271" s="110"/>
      <c r="AE271" s="110"/>
      <c r="AF271" s="110"/>
    </row>
    <row r="272">
      <c r="A272" s="110"/>
      <c r="B272" s="661">
        <f t="shared" si="3"/>
        <v>269</v>
      </c>
      <c r="C272" s="662" t="s">
        <v>1320</v>
      </c>
      <c r="D272" s="665"/>
      <c r="E272" s="666"/>
      <c r="F272" s="667"/>
      <c r="G272" s="190"/>
      <c r="H272" s="670" t="s">
        <v>1176</v>
      </c>
      <c r="I272" s="294"/>
      <c r="J272" s="285"/>
      <c r="K272" s="132" t="s">
        <v>173</v>
      </c>
      <c r="L272" s="132" t="s">
        <v>173</v>
      </c>
      <c r="M272" s="294"/>
      <c r="N272" s="357" t="s">
        <v>84</v>
      </c>
      <c r="O272" s="357" t="s">
        <v>86</v>
      </c>
      <c r="P272" s="357" t="s">
        <v>86</v>
      </c>
      <c r="Q272" s="357" t="s">
        <v>86</v>
      </c>
      <c r="R272" s="197" t="s">
        <v>104</v>
      </c>
      <c r="S272" s="137"/>
      <c r="T272" s="137"/>
      <c r="U272" s="110"/>
      <c r="V272" s="110"/>
      <c r="W272" s="110"/>
      <c r="X272" s="110"/>
      <c r="Y272" s="110"/>
      <c r="Z272" s="110"/>
      <c r="AA272" s="110"/>
      <c r="AB272" s="110"/>
      <c r="AC272" s="110"/>
      <c r="AD272" s="110"/>
      <c r="AE272" s="110"/>
      <c r="AF272" s="110"/>
    </row>
    <row r="273">
      <c r="A273" s="110"/>
      <c r="B273" s="661">
        <f t="shared" si="3"/>
        <v>270</v>
      </c>
      <c r="C273" s="662" t="s">
        <v>1320</v>
      </c>
      <c r="D273" s="665"/>
      <c r="E273" s="666"/>
      <c r="F273" s="667"/>
      <c r="G273" s="190"/>
      <c r="H273" s="670" t="s">
        <v>1440</v>
      </c>
      <c r="I273" s="294"/>
      <c r="J273" s="285"/>
      <c r="K273" s="132" t="s">
        <v>173</v>
      </c>
      <c r="L273" s="132" t="s">
        <v>173</v>
      </c>
      <c r="M273" s="294"/>
      <c r="N273" s="357" t="s">
        <v>84</v>
      </c>
      <c r="O273" s="357" t="s">
        <v>86</v>
      </c>
      <c r="P273" s="357" t="s">
        <v>86</v>
      </c>
      <c r="Q273" s="357" t="s">
        <v>86</v>
      </c>
      <c r="R273" s="197" t="s">
        <v>104</v>
      </c>
      <c r="S273" s="137"/>
      <c r="T273" s="137"/>
      <c r="U273" s="110"/>
      <c r="V273" s="110"/>
      <c r="W273" s="110"/>
      <c r="X273" s="110"/>
      <c r="Y273" s="110"/>
      <c r="Z273" s="110"/>
      <c r="AA273" s="110"/>
      <c r="AB273" s="110"/>
      <c r="AC273" s="110"/>
      <c r="AD273" s="110"/>
      <c r="AE273" s="110"/>
      <c r="AF273" s="110"/>
    </row>
    <row r="274">
      <c r="A274" s="110"/>
      <c r="B274" s="661">
        <f t="shared" si="3"/>
        <v>271</v>
      </c>
      <c r="C274" s="672" t="s">
        <v>1320</v>
      </c>
      <c r="D274" s="673"/>
      <c r="E274" s="172"/>
      <c r="F274" s="589"/>
      <c r="G274" s="668"/>
      <c r="H274" s="185" t="s">
        <v>1351</v>
      </c>
      <c r="I274" s="294"/>
      <c r="J274" s="285"/>
      <c r="K274" s="132" t="s">
        <v>173</v>
      </c>
      <c r="L274" s="132" t="s">
        <v>173</v>
      </c>
      <c r="M274" s="294"/>
      <c r="N274" s="357" t="s">
        <v>84</v>
      </c>
      <c r="O274" s="357" t="s">
        <v>86</v>
      </c>
      <c r="P274" s="357" t="s">
        <v>86</v>
      </c>
      <c r="Q274" s="357" t="s">
        <v>86</v>
      </c>
      <c r="R274" s="197" t="s">
        <v>104</v>
      </c>
      <c r="S274" s="137"/>
      <c r="T274" s="137"/>
      <c r="U274" s="110"/>
      <c r="V274" s="110"/>
      <c r="W274" s="110"/>
      <c r="X274" s="110"/>
      <c r="Y274" s="110"/>
      <c r="Z274" s="110"/>
      <c r="AA274" s="110"/>
      <c r="AB274" s="110"/>
      <c r="AC274" s="110"/>
      <c r="AD274" s="110"/>
      <c r="AE274" s="110"/>
      <c r="AF274" s="110"/>
    </row>
    <row r="275">
      <c r="A275" s="110"/>
      <c r="B275" s="661">
        <f t="shared" si="3"/>
        <v>272</v>
      </c>
      <c r="C275" s="674"/>
      <c r="D275" s="674"/>
      <c r="E275" s="167"/>
      <c r="F275" s="167"/>
      <c r="G275" s="167"/>
      <c r="H275" s="441" t="s">
        <v>1399</v>
      </c>
      <c r="I275" s="294"/>
      <c r="J275" s="285"/>
      <c r="K275" s="132" t="s">
        <v>173</v>
      </c>
      <c r="L275" s="132" t="s">
        <v>173</v>
      </c>
      <c r="M275" s="294"/>
      <c r="N275" s="357" t="s">
        <v>84</v>
      </c>
      <c r="O275" s="357" t="s">
        <v>86</v>
      </c>
      <c r="P275" s="357" t="s">
        <v>86</v>
      </c>
      <c r="Q275" s="357" t="s">
        <v>86</v>
      </c>
      <c r="R275" s="197" t="s">
        <v>104</v>
      </c>
      <c r="S275" s="137"/>
      <c r="T275" s="137"/>
      <c r="U275" s="110"/>
      <c r="V275" s="110"/>
      <c r="W275" s="110"/>
      <c r="X275" s="110"/>
      <c r="Y275" s="110"/>
      <c r="Z275" s="110"/>
      <c r="AA275" s="110"/>
      <c r="AB275" s="110"/>
      <c r="AC275" s="110"/>
      <c r="AD275" s="110"/>
      <c r="AE275" s="110"/>
      <c r="AF275" s="110"/>
    </row>
  </sheetData>
  <dataValidations>
    <dataValidation type="list" allowBlank="1" sqref="N4:Q275">
      <formula1>"未,OK,NG,保,外,-"</formula1>
    </dataValidation>
  </dataValidations>
  <hyperlinks>
    <hyperlink r:id="rId1" ref="T136"/>
    <hyperlink r:id="rId2" ref="T137"/>
    <hyperlink r:id="rId3" ref="S191"/>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0.75"/>
    <col customWidth="1" min="2" max="2" width="3.5"/>
    <col customWidth="1" min="3" max="3" width="10.88"/>
    <col customWidth="1" min="4" max="4" width="20.25"/>
    <col customWidth="1" min="5" max="5" width="18.0"/>
    <col customWidth="1" min="6" max="6" width="23.88"/>
    <col customWidth="1" min="7" max="7" width="17.63"/>
    <col customWidth="1" min="8" max="8" width="22.0"/>
    <col customWidth="1" min="9" max="9" width="16.63"/>
    <col customWidth="1" min="10" max="10" width="32.5"/>
    <col customWidth="1" min="11" max="11" width="23.63"/>
    <col customWidth="1" min="12" max="12" width="9.63"/>
    <col customWidth="1" min="13" max="16" width="11.13"/>
    <col customWidth="1" min="17" max="17" width="8.75"/>
    <col customWidth="1" min="18" max="19" width="10.88"/>
    <col customWidth="1" min="20" max="22" width="14.0"/>
    <col customWidth="1" min="23" max="31" width="7.5"/>
  </cols>
  <sheetData>
    <row r="1" ht="4.5" customHeight="1">
      <c r="A1" s="106"/>
      <c r="B1" s="106"/>
      <c r="C1" s="106"/>
      <c r="D1" s="106"/>
      <c r="E1" s="106"/>
      <c r="F1" s="475"/>
      <c r="G1" s="475"/>
      <c r="H1" s="475"/>
      <c r="I1" s="475"/>
      <c r="J1" s="475"/>
      <c r="K1" s="107"/>
      <c r="L1" s="107"/>
      <c r="M1" s="108"/>
      <c r="N1" s="108"/>
      <c r="O1" s="80"/>
      <c r="P1" s="80"/>
      <c r="Q1" s="109"/>
      <c r="R1" s="109"/>
      <c r="S1" s="109"/>
      <c r="T1" s="106"/>
      <c r="U1" s="106"/>
      <c r="V1" s="106"/>
      <c r="W1" s="106"/>
      <c r="X1" s="106"/>
      <c r="Y1" s="106"/>
      <c r="Z1" s="106"/>
      <c r="AA1" s="106"/>
      <c r="AB1" s="106"/>
      <c r="AC1" s="110"/>
      <c r="AD1" s="110"/>
      <c r="AE1" s="110"/>
    </row>
    <row r="2">
      <c r="A2" s="106"/>
      <c r="B2" s="106"/>
      <c r="C2" s="111"/>
      <c r="D2" s="111"/>
      <c r="E2" s="106"/>
      <c r="F2" s="475"/>
      <c r="G2" s="475"/>
      <c r="H2" s="475"/>
      <c r="I2" s="475"/>
      <c r="J2" s="475"/>
      <c r="K2" s="107"/>
      <c r="L2" s="107"/>
      <c r="M2" s="112" t="s">
        <v>135</v>
      </c>
      <c r="N2" s="214" t="s">
        <v>136</v>
      </c>
      <c r="O2" s="114" t="s">
        <v>137</v>
      </c>
      <c r="P2" s="115" t="s">
        <v>138</v>
      </c>
      <c r="Q2" s="116"/>
      <c r="R2" s="116"/>
      <c r="S2" s="116"/>
      <c r="T2" s="106"/>
      <c r="U2" s="111"/>
      <c r="V2" s="106"/>
      <c r="W2" s="106"/>
      <c r="X2" s="106"/>
      <c r="Y2" s="106"/>
      <c r="Z2" s="106"/>
      <c r="AA2" s="106"/>
      <c r="AB2" s="106"/>
      <c r="AC2" s="110"/>
      <c r="AD2" s="110"/>
      <c r="AE2" s="110"/>
    </row>
    <row r="3">
      <c r="A3" s="106"/>
      <c r="B3" s="215" t="s">
        <v>139</v>
      </c>
      <c r="C3" s="215" t="s">
        <v>140</v>
      </c>
      <c r="D3" s="119" t="s">
        <v>748</v>
      </c>
      <c r="E3" s="215" t="s">
        <v>1907</v>
      </c>
      <c r="F3" s="119" t="s">
        <v>1908</v>
      </c>
      <c r="G3" s="215" t="s">
        <v>1909</v>
      </c>
      <c r="H3" s="119" t="s">
        <v>1910</v>
      </c>
      <c r="I3" s="215" t="s">
        <v>1911</v>
      </c>
      <c r="J3" s="675" t="s">
        <v>143</v>
      </c>
      <c r="K3" s="121" t="s">
        <v>144</v>
      </c>
      <c r="L3" s="122" t="s">
        <v>145</v>
      </c>
      <c r="M3" s="123" t="s">
        <v>146</v>
      </c>
      <c r="N3" s="216" t="s">
        <v>750</v>
      </c>
      <c r="O3" s="216" t="s">
        <v>750</v>
      </c>
      <c r="P3" s="114" t="s">
        <v>147</v>
      </c>
      <c r="Q3" s="217" t="s">
        <v>148</v>
      </c>
      <c r="R3" s="218" t="s">
        <v>149</v>
      </c>
      <c r="S3" s="219" t="s">
        <v>150</v>
      </c>
      <c r="T3" s="106"/>
      <c r="U3" s="106"/>
      <c r="V3" s="106"/>
      <c r="W3" s="106"/>
      <c r="X3" s="106"/>
      <c r="Y3" s="106"/>
      <c r="Z3" s="106"/>
      <c r="AA3" s="106"/>
      <c r="AB3" s="106"/>
      <c r="AC3" s="110"/>
      <c r="AD3" s="110"/>
      <c r="AE3" s="110"/>
    </row>
    <row r="4">
      <c r="A4" s="106"/>
      <c r="B4" s="676">
        <f t="shared" ref="B4:B274" si="1">ROW()-ROW($B$3)</f>
        <v>1</v>
      </c>
      <c r="C4" s="677" t="s">
        <v>1354</v>
      </c>
      <c r="D4" s="146" t="s">
        <v>1912</v>
      </c>
      <c r="E4" s="130" t="s">
        <v>1387</v>
      </c>
      <c r="F4" s="324"/>
      <c r="G4" s="324"/>
      <c r="H4" s="324"/>
      <c r="I4" s="324"/>
      <c r="J4" s="547" t="s">
        <v>1913</v>
      </c>
      <c r="K4" s="133" t="s">
        <v>1914</v>
      </c>
      <c r="L4" s="134"/>
      <c r="M4" s="135" t="s">
        <v>84</v>
      </c>
      <c r="N4" s="135" t="s">
        <v>86</v>
      </c>
      <c r="O4" s="135" t="s">
        <v>86</v>
      </c>
      <c r="P4" s="135" t="s">
        <v>84</v>
      </c>
      <c r="Q4" s="136" t="s">
        <v>1915</v>
      </c>
      <c r="R4" s="137"/>
      <c r="S4" s="137"/>
      <c r="T4" s="106"/>
      <c r="U4" s="106"/>
      <c r="V4" s="106"/>
      <c r="W4" s="106"/>
      <c r="X4" s="106"/>
      <c r="Y4" s="106"/>
      <c r="Z4" s="106"/>
      <c r="AA4" s="106"/>
      <c r="AB4" s="106"/>
      <c r="AC4" s="110"/>
      <c r="AD4" s="110"/>
      <c r="AE4" s="110"/>
    </row>
    <row r="5">
      <c r="A5" s="106"/>
      <c r="B5" s="676">
        <f t="shared" si="1"/>
        <v>2</v>
      </c>
      <c r="C5" s="678"/>
      <c r="D5" s="151"/>
      <c r="E5" s="130" t="s">
        <v>1835</v>
      </c>
      <c r="F5" s="324"/>
      <c r="G5" s="324"/>
      <c r="H5" s="324"/>
      <c r="I5" s="324"/>
      <c r="J5" s="547" t="s">
        <v>1916</v>
      </c>
      <c r="K5" s="133" t="s">
        <v>1914</v>
      </c>
      <c r="L5" s="134"/>
      <c r="M5" s="135" t="s">
        <v>84</v>
      </c>
      <c r="N5" s="135" t="s">
        <v>86</v>
      </c>
      <c r="O5" s="135" t="s">
        <v>86</v>
      </c>
      <c r="P5" s="135" t="s">
        <v>84</v>
      </c>
      <c r="Q5" s="136" t="s">
        <v>1915</v>
      </c>
      <c r="R5" s="137"/>
      <c r="S5" s="137"/>
      <c r="T5" s="106"/>
      <c r="U5" s="111"/>
      <c r="V5" s="106"/>
      <c r="W5" s="106"/>
      <c r="X5" s="106"/>
      <c r="Y5" s="106"/>
      <c r="Z5" s="106"/>
      <c r="AA5" s="106"/>
      <c r="AB5" s="106"/>
      <c r="AC5" s="110"/>
      <c r="AD5" s="110"/>
      <c r="AE5" s="110"/>
    </row>
    <row r="6">
      <c r="A6" s="106"/>
      <c r="B6" s="676">
        <f t="shared" si="1"/>
        <v>3</v>
      </c>
      <c r="C6" s="678"/>
      <c r="D6" s="151"/>
      <c r="E6" s="130" t="s">
        <v>1838</v>
      </c>
      <c r="F6" s="324"/>
      <c r="G6" s="324"/>
      <c r="H6" s="324"/>
      <c r="I6" s="324"/>
      <c r="J6" s="547" t="s">
        <v>1917</v>
      </c>
      <c r="K6" s="133" t="s">
        <v>1914</v>
      </c>
      <c r="L6" s="134"/>
      <c r="M6" s="135" t="s">
        <v>84</v>
      </c>
      <c r="N6" s="135" t="s">
        <v>86</v>
      </c>
      <c r="O6" s="135" t="s">
        <v>86</v>
      </c>
      <c r="P6" s="135" t="s">
        <v>84</v>
      </c>
      <c r="Q6" s="136" t="s">
        <v>1915</v>
      </c>
      <c r="R6" s="137"/>
      <c r="S6" s="137"/>
      <c r="T6" s="106"/>
      <c r="U6" s="111"/>
      <c r="V6" s="106"/>
      <c r="W6" s="106"/>
      <c r="X6" s="106"/>
      <c r="Y6" s="106"/>
      <c r="Z6" s="106"/>
      <c r="AA6" s="106"/>
      <c r="AB6" s="106"/>
      <c r="AC6" s="110"/>
      <c r="AD6" s="110"/>
      <c r="AE6" s="110"/>
    </row>
    <row r="7">
      <c r="A7" s="106"/>
      <c r="B7" s="676">
        <f t="shared" si="1"/>
        <v>4</v>
      </c>
      <c r="C7" s="678"/>
      <c r="D7" s="151"/>
      <c r="E7" s="130" t="s">
        <v>1879</v>
      </c>
      <c r="F7" s="324"/>
      <c r="G7" s="324"/>
      <c r="H7" s="324"/>
      <c r="I7" s="324"/>
      <c r="J7" s="547" t="s">
        <v>1918</v>
      </c>
      <c r="K7" s="133" t="s">
        <v>1880</v>
      </c>
      <c r="L7" s="134"/>
      <c r="M7" s="135" t="s">
        <v>84</v>
      </c>
      <c r="N7" s="135" t="s">
        <v>84</v>
      </c>
      <c r="O7" s="135" t="s">
        <v>84</v>
      </c>
      <c r="P7" s="135" t="s">
        <v>86</v>
      </c>
      <c r="Q7" s="136" t="s">
        <v>1915</v>
      </c>
      <c r="R7" s="137"/>
      <c r="S7" s="137"/>
      <c r="T7" s="106"/>
      <c r="U7" s="111"/>
      <c r="V7" s="106"/>
      <c r="W7" s="106"/>
      <c r="X7" s="106"/>
      <c r="Y7" s="106"/>
      <c r="Z7" s="106"/>
      <c r="AA7" s="106"/>
      <c r="AB7" s="106"/>
      <c r="AC7" s="110"/>
      <c r="AD7" s="110"/>
      <c r="AE7" s="110"/>
    </row>
    <row r="8">
      <c r="A8" s="106"/>
      <c r="B8" s="676">
        <f t="shared" si="1"/>
        <v>5</v>
      </c>
      <c r="C8" s="678"/>
      <c r="D8" s="151"/>
      <c r="E8" s="130" t="s">
        <v>1919</v>
      </c>
      <c r="F8" s="324"/>
      <c r="G8" s="324"/>
      <c r="H8" s="324"/>
      <c r="I8" s="324"/>
      <c r="J8" s="547" t="s">
        <v>1920</v>
      </c>
      <c r="K8" s="133" t="s">
        <v>1881</v>
      </c>
      <c r="L8" s="134"/>
      <c r="M8" s="135" t="s">
        <v>84</v>
      </c>
      <c r="N8" s="135" t="s">
        <v>84</v>
      </c>
      <c r="O8" s="135" t="s">
        <v>84</v>
      </c>
      <c r="P8" s="135" t="s">
        <v>86</v>
      </c>
      <c r="Q8" s="136" t="s">
        <v>1915</v>
      </c>
      <c r="R8" s="137"/>
      <c r="S8" s="137"/>
      <c r="T8" s="106"/>
      <c r="U8" s="111"/>
      <c r="V8" s="106"/>
      <c r="W8" s="106"/>
      <c r="X8" s="106"/>
      <c r="Y8" s="106"/>
      <c r="Z8" s="106"/>
      <c r="AA8" s="106"/>
      <c r="AB8" s="106"/>
      <c r="AC8" s="110"/>
      <c r="AD8" s="110"/>
      <c r="AE8" s="110"/>
    </row>
    <row r="9">
      <c r="A9" s="106"/>
      <c r="B9" s="676">
        <f t="shared" si="1"/>
        <v>6</v>
      </c>
      <c r="C9" s="678"/>
      <c r="D9" s="153"/>
      <c r="E9" s="130" t="s">
        <v>1921</v>
      </c>
      <c r="F9" s="324"/>
      <c r="G9" s="324"/>
      <c r="H9" s="324"/>
      <c r="I9" s="324"/>
      <c r="J9" s="547" t="s">
        <v>1922</v>
      </c>
      <c r="K9" s="133" t="s">
        <v>1880</v>
      </c>
      <c r="L9" s="134"/>
      <c r="M9" s="135" t="s">
        <v>84</v>
      </c>
      <c r="N9" s="135" t="s">
        <v>84</v>
      </c>
      <c r="O9" s="135" t="s">
        <v>84</v>
      </c>
      <c r="P9" s="135" t="s">
        <v>86</v>
      </c>
      <c r="Q9" s="136" t="s">
        <v>1915</v>
      </c>
      <c r="R9" s="136"/>
      <c r="S9" s="137"/>
      <c r="T9" s="106"/>
      <c r="U9" s="111"/>
      <c r="V9" s="106"/>
      <c r="W9" s="106"/>
      <c r="X9" s="106"/>
      <c r="Y9" s="106"/>
      <c r="Z9" s="106"/>
      <c r="AA9" s="106"/>
      <c r="AB9" s="106"/>
      <c r="AC9" s="110"/>
      <c r="AD9" s="110"/>
      <c r="AE9" s="110"/>
    </row>
    <row r="10">
      <c r="A10" s="106"/>
      <c r="B10" s="676">
        <f t="shared" si="1"/>
        <v>7</v>
      </c>
      <c r="C10" s="678"/>
      <c r="D10" s="149" t="s">
        <v>1923</v>
      </c>
      <c r="E10" s="130" t="s">
        <v>1924</v>
      </c>
      <c r="F10" s="324"/>
      <c r="G10" s="324"/>
      <c r="H10" s="324"/>
      <c r="I10" s="324"/>
      <c r="J10" s="547" t="s">
        <v>1925</v>
      </c>
      <c r="K10" s="133" t="s">
        <v>1926</v>
      </c>
      <c r="L10" s="134"/>
      <c r="M10" s="135" t="s">
        <v>84</v>
      </c>
      <c r="N10" s="135" t="s">
        <v>86</v>
      </c>
      <c r="O10" s="135" t="s">
        <v>86</v>
      </c>
      <c r="P10" s="135" t="s">
        <v>86</v>
      </c>
      <c r="Q10" s="136" t="s">
        <v>117</v>
      </c>
      <c r="R10" s="137"/>
      <c r="S10" s="137"/>
      <c r="T10" s="106"/>
      <c r="U10" s="111"/>
      <c r="V10" s="106"/>
      <c r="W10" s="106"/>
      <c r="X10" s="106"/>
      <c r="Y10" s="106"/>
      <c r="Z10" s="106"/>
      <c r="AA10" s="106"/>
      <c r="AB10" s="106"/>
      <c r="AC10" s="110"/>
      <c r="AD10" s="110"/>
      <c r="AE10" s="110"/>
    </row>
    <row r="11">
      <c r="A11" s="106"/>
      <c r="B11" s="676">
        <f t="shared" si="1"/>
        <v>8</v>
      </c>
      <c r="C11" s="678"/>
      <c r="D11" s="151"/>
      <c r="E11" s="130" t="s">
        <v>604</v>
      </c>
      <c r="F11" s="324"/>
      <c r="G11" s="324"/>
      <c r="H11" s="324"/>
      <c r="I11" s="324"/>
      <c r="J11" s="547" t="s">
        <v>1925</v>
      </c>
      <c r="K11" s="133" t="s">
        <v>1926</v>
      </c>
      <c r="L11" s="134"/>
      <c r="M11" s="135" t="s">
        <v>84</v>
      </c>
      <c r="N11" s="135" t="s">
        <v>86</v>
      </c>
      <c r="O11" s="135" t="s">
        <v>86</v>
      </c>
      <c r="P11" s="135" t="s">
        <v>86</v>
      </c>
      <c r="Q11" s="136" t="s">
        <v>117</v>
      </c>
      <c r="R11" s="137"/>
      <c r="S11" s="137"/>
      <c r="T11" s="106"/>
      <c r="U11" s="111"/>
      <c r="V11" s="106"/>
      <c r="W11" s="106"/>
      <c r="X11" s="106"/>
      <c r="Y11" s="106"/>
      <c r="Z11" s="106"/>
      <c r="AA11" s="106"/>
      <c r="AB11" s="106"/>
      <c r="AC11" s="110"/>
      <c r="AD11" s="110"/>
      <c r="AE11" s="110"/>
    </row>
    <row r="12">
      <c r="A12" s="106"/>
      <c r="B12" s="676">
        <f t="shared" si="1"/>
        <v>9</v>
      </c>
      <c r="C12" s="678"/>
      <c r="D12" s="151"/>
      <c r="E12" s="130" t="s">
        <v>1927</v>
      </c>
      <c r="F12" s="324"/>
      <c r="G12" s="324"/>
      <c r="H12" s="324"/>
      <c r="I12" s="324"/>
      <c r="J12" s="547" t="s">
        <v>1925</v>
      </c>
      <c r="K12" s="133" t="s">
        <v>1926</v>
      </c>
      <c r="L12" s="134"/>
      <c r="M12" s="135" t="s">
        <v>84</v>
      </c>
      <c r="N12" s="135" t="s">
        <v>86</v>
      </c>
      <c r="O12" s="135" t="s">
        <v>86</v>
      </c>
      <c r="P12" s="135" t="s">
        <v>86</v>
      </c>
      <c r="Q12" s="136" t="s">
        <v>117</v>
      </c>
      <c r="R12" s="137"/>
      <c r="S12" s="137"/>
      <c r="T12" s="106"/>
      <c r="U12" s="111"/>
      <c r="V12" s="106"/>
      <c r="W12" s="106"/>
      <c r="X12" s="106"/>
      <c r="Y12" s="106"/>
      <c r="Z12" s="106"/>
      <c r="AA12" s="106"/>
      <c r="AB12" s="106"/>
      <c r="AC12" s="110"/>
      <c r="AD12" s="110"/>
      <c r="AE12" s="110"/>
    </row>
    <row r="13">
      <c r="A13" s="106"/>
      <c r="B13" s="676">
        <f t="shared" si="1"/>
        <v>10</v>
      </c>
      <c r="C13" s="678"/>
      <c r="D13" s="151"/>
      <c r="E13" s="130" t="s">
        <v>1928</v>
      </c>
      <c r="F13" s="324"/>
      <c r="G13" s="324"/>
      <c r="H13" s="324"/>
      <c r="I13" s="324"/>
      <c r="J13" s="547" t="s">
        <v>1925</v>
      </c>
      <c r="K13" s="133" t="s">
        <v>1926</v>
      </c>
      <c r="L13" s="134"/>
      <c r="M13" s="135" t="s">
        <v>84</v>
      </c>
      <c r="N13" s="135" t="s">
        <v>86</v>
      </c>
      <c r="O13" s="135" t="s">
        <v>86</v>
      </c>
      <c r="P13" s="135" t="s">
        <v>86</v>
      </c>
      <c r="Q13" s="136" t="s">
        <v>117</v>
      </c>
      <c r="R13" s="137"/>
      <c r="S13" s="137"/>
      <c r="T13" s="106"/>
      <c r="U13" s="111"/>
      <c r="V13" s="106"/>
      <c r="W13" s="106"/>
      <c r="X13" s="106"/>
      <c r="Y13" s="106"/>
      <c r="Z13" s="106"/>
      <c r="AA13" s="106"/>
      <c r="AB13" s="106"/>
      <c r="AC13" s="110"/>
      <c r="AD13" s="110"/>
      <c r="AE13" s="110"/>
    </row>
    <row r="14">
      <c r="A14" s="106"/>
      <c r="B14" s="676">
        <f t="shared" si="1"/>
        <v>11</v>
      </c>
      <c r="C14" s="678"/>
      <c r="D14" s="151"/>
      <c r="E14" s="130" t="s">
        <v>1929</v>
      </c>
      <c r="F14" s="324"/>
      <c r="G14" s="324"/>
      <c r="H14" s="324"/>
      <c r="I14" s="324"/>
      <c r="J14" s="547" t="s">
        <v>1925</v>
      </c>
      <c r="K14" s="133" t="s">
        <v>1926</v>
      </c>
      <c r="L14" s="134"/>
      <c r="M14" s="135" t="s">
        <v>84</v>
      </c>
      <c r="N14" s="135" t="s">
        <v>86</v>
      </c>
      <c r="O14" s="135" t="s">
        <v>86</v>
      </c>
      <c r="P14" s="135" t="s">
        <v>86</v>
      </c>
      <c r="Q14" s="136" t="s">
        <v>117</v>
      </c>
      <c r="R14" s="137"/>
      <c r="S14" s="137"/>
      <c r="T14" s="106"/>
      <c r="U14" s="111"/>
      <c r="V14" s="106"/>
      <c r="W14" s="106"/>
      <c r="X14" s="106"/>
      <c r="Y14" s="106"/>
      <c r="Z14" s="106"/>
      <c r="AA14" s="106"/>
      <c r="AB14" s="106"/>
      <c r="AC14" s="110"/>
      <c r="AD14" s="110"/>
      <c r="AE14" s="110"/>
    </row>
    <row r="15">
      <c r="A15" s="106"/>
      <c r="B15" s="676">
        <f t="shared" si="1"/>
        <v>12</v>
      </c>
      <c r="C15" s="678"/>
      <c r="D15" s="153"/>
      <c r="E15" s="130" t="s">
        <v>1921</v>
      </c>
      <c r="F15" s="324"/>
      <c r="G15" s="324"/>
      <c r="H15" s="324"/>
      <c r="I15" s="324"/>
      <c r="J15" s="547" t="s">
        <v>1925</v>
      </c>
      <c r="K15" s="133" t="s">
        <v>1926</v>
      </c>
      <c r="L15" s="134"/>
      <c r="M15" s="135" t="s">
        <v>84</v>
      </c>
      <c r="N15" s="135" t="s">
        <v>86</v>
      </c>
      <c r="O15" s="135" t="s">
        <v>86</v>
      </c>
      <c r="P15" s="135" t="s">
        <v>86</v>
      </c>
      <c r="Q15" s="136" t="s">
        <v>117</v>
      </c>
      <c r="R15" s="137"/>
      <c r="S15" s="137"/>
      <c r="T15" s="106"/>
      <c r="U15" s="111"/>
      <c r="V15" s="106"/>
      <c r="W15" s="106"/>
      <c r="X15" s="106"/>
      <c r="Y15" s="106"/>
      <c r="Z15" s="106"/>
      <c r="AA15" s="106"/>
      <c r="AB15" s="106"/>
      <c r="AC15" s="110"/>
      <c r="AD15" s="110"/>
      <c r="AE15" s="110"/>
    </row>
    <row r="16">
      <c r="A16" s="106"/>
      <c r="B16" s="676">
        <f t="shared" si="1"/>
        <v>13</v>
      </c>
      <c r="C16" s="201"/>
      <c r="D16" s="149" t="s">
        <v>249</v>
      </c>
      <c r="E16" s="131"/>
      <c r="F16" s="324"/>
      <c r="G16" s="324"/>
      <c r="H16" s="324"/>
      <c r="I16" s="324"/>
      <c r="J16" s="547" t="s">
        <v>795</v>
      </c>
      <c r="K16" s="133" t="s">
        <v>1930</v>
      </c>
      <c r="L16" s="134"/>
      <c r="M16" s="135" t="s">
        <v>84</v>
      </c>
      <c r="N16" s="135" t="s">
        <v>86</v>
      </c>
      <c r="O16" s="135" t="s">
        <v>86</v>
      </c>
      <c r="P16" s="135" t="s">
        <v>86</v>
      </c>
      <c r="Q16" s="136" t="s">
        <v>117</v>
      </c>
      <c r="R16" s="137"/>
      <c r="S16" s="137"/>
      <c r="T16" s="106"/>
      <c r="U16" s="111"/>
      <c r="V16" s="106"/>
      <c r="W16" s="106"/>
      <c r="X16" s="106"/>
      <c r="Y16" s="106"/>
      <c r="Z16" s="106"/>
      <c r="AA16" s="106"/>
      <c r="AB16" s="106"/>
      <c r="AC16" s="110"/>
      <c r="AD16" s="110"/>
      <c r="AE16" s="110"/>
    </row>
    <row r="17">
      <c r="A17" s="106"/>
      <c r="B17" s="676">
        <f t="shared" si="1"/>
        <v>14</v>
      </c>
      <c r="C17" s="678"/>
      <c r="D17" s="146" t="s">
        <v>1924</v>
      </c>
      <c r="E17" s="130" t="s">
        <v>807</v>
      </c>
      <c r="F17" s="324"/>
      <c r="G17" s="324"/>
      <c r="H17" s="324"/>
      <c r="I17" s="324"/>
      <c r="J17" s="547" t="s">
        <v>1931</v>
      </c>
      <c r="K17" s="133" t="s">
        <v>1932</v>
      </c>
      <c r="L17" s="134"/>
      <c r="M17" s="135" t="s">
        <v>84</v>
      </c>
      <c r="N17" s="135" t="s">
        <v>86</v>
      </c>
      <c r="O17" s="135" t="s">
        <v>86</v>
      </c>
      <c r="P17" s="135" t="s">
        <v>86</v>
      </c>
      <c r="Q17" s="136" t="s">
        <v>117</v>
      </c>
      <c r="R17" s="137"/>
      <c r="S17" s="137"/>
      <c r="T17" s="106"/>
      <c r="U17" s="111"/>
      <c r="V17" s="106"/>
      <c r="W17" s="106"/>
      <c r="X17" s="106"/>
      <c r="Y17" s="106"/>
      <c r="Z17" s="106"/>
      <c r="AA17" s="106"/>
      <c r="AB17" s="106"/>
      <c r="AC17" s="110"/>
      <c r="AD17" s="110"/>
      <c r="AE17" s="110"/>
    </row>
    <row r="18">
      <c r="A18" s="106"/>
      <c r="B18" s="676">
        <f t="shared" si="1"/>
        <v>15</v>
      </c>
      <c r="C18" s="678"/>
      <c r="D18" s="151"/>
      <c r="E18" s="130" t="s">
        <v>1933</v>
      </c>
      <c r="F18" s="547" t="s">
        <v>768</v>
      </c>
      <c r="G18" s="324"/>
      <c r="H18" s="324"/>
      <c r="I18" s="324"/>
      <c r="J18" s="547" t="s">
        <v>1934</v>
      </c>
      <c r="K18" s="133" t="s">
        <v>1935</v>
      </c>
      <c r="L18" s="134"/>
      <c r="M18" s="135" t="s">
        <v>84</v>
      </c>
      <c r="N18" s="135" t="s">
        <v>86</v>
      </c>
      <c r="O18" s="135" t="s">
        <v>86</v>
      </c>
      <c r="P18" s="135" t="s">
        <v>86</v>
      </c>
      <c r="Q18" s="136" t="s">
        <v>117</v>
      </c>
      <c r="R18" s="137"/>
      <c r="S18" s="137"/>
      <c r="T18" s="106"/>
      <c r="U18" s="111"/>
      <c r="V18" s="106"/>
      <c r="W18" s="106"/>
      <c r="X18" s="106"/>
      <c r="Y18" s="106"/>
      <c r="Z18" s="106"/>
      <c r="AA18" s="106"/>
      <c r="AB18" s="106"/>
      <c r="AC18" s="110"/>
      <c r="AD18" s="110"/>
      <c r="AE18" s="110"/>
    </row>
    <row r="19">
      <c r="A19" s="106"/>
      <c r="B19" s="676">
        <f t="shared" si="1"/>
        <v>16</v>
      </c>
      <c r="C19" s="678"/>
      <c r="D19" s="151"/>
      <c r="E19" s="129"/>
      <c r="F19" s="547" t="s">
        <v>1936</v>
      </c>
      <c r="G19" s="324"/>
      <c r="H19" s="324"/>
      <c r="I19" s="324"/>
      <c r="J19" s="547" t="s">
        <v>1937</v>
      </c>
      <c r="K19" s="133" t="s">
        <v>1938</v>
      </c>
      <c r="L19" s="134"/>
      <c r="M19" s="135" t="s">
        <v>84</v>
      </c>
      <c r="N19" s="135" t="s">
        <v>86</v>
      </c>
      <c r="O19" s="135" t="s">
        <v>86</v>
      </c>
      <c r="P19" s="135" t="s">
        <v>86</v>
      </c>
      <c r="Q19" s="136" t="s">
        <v>117</v>
      </c>
      <c r="R19" s="137"/>
      <c r="S19" s="137"/>
      <c r="T19" s="106"/>
      <c r="U19" s="111"/>
      <c r="V19" s="106"/>
      <c r="W19" s="106"/>
      <c r="X19" s="106"/>
      <c r="Y19" s="106"/>
      <c r="Z19" s="106"/>
      <c r="AA19" s="106"/>
      <c r="AB19" s="106"/>
      <c r="AC19" s="110"/>
      <c r="AD19" s="110"/>
      <c r="AE19" s="110"/>
    </row>
    <row r="20">
      <c r="A20" s="106"/>
      <c r="B20" s="676">
        <f t="shared" si="1"/>
        <v>17</v>
      </c>
      <c r="C20" s="678"/>
      <c r="D20" s="191"/>
      <c r="E20" s="146" t="s">
        <v>1314</v>
      </c>
      <c r="F20" s="267" t="s">
        <v>591</v>
      </c>
      <c r="G20" s="324"/>
      <c r="H20" s="324"/>
      <c r="I20" s="324"/>
      <c r="J20" s="547" t="s">
        <v>1939</v>
      </c>
      <c r="K20" s="133" t="s">
        <v>1940</v>
      </c>
      <c r="L20" s="134"/>
      <c r="M20" s="135" t="s">
        <v>84</v>
      </c>
      <c r="N20" s="135" t="s">
        <v>86</v>
      </c>
      <c r="O20" s="135" t="s">
        <v>86</v>
      </c>
      <c r="P20" s="135" t="s">
        <v>86</v>
      </c>
      <c r="Q20" s="136" t="s">
        <v>117</v>
      </c>
      <c r="R20" s="137"/>
      <c r="S20" s="137"/>
      <c r="T20" s="106"/>
      <c r="U20" s="111"/>
      <c r="V20" s="106"/>
      <c r="W20" s="106"/>
      <c r="X20" s="106"/>
      <c r="Y20" s="106"/>
      <c r="Z20" s="106"/>
      <c r="AA20" s="106"/>
      <c r="AB20" s="106"/>
      <c r="AC20" s="110"/>
      <c r="AD20" s="110"/>
      <c r="AE20" s="110"/>
    </row>
    <row r="21">
      <c r="A21" s="106"/>
      <c r="B21" s="676">
        <f t="shared" si="1"/>
        <v>18</v>
      </c>
      <c r="C21" s="678"/>
      <c r="D21" s="191"/>
      <c r="E21" s="149"/>
      <c r="F21" s="267" t="s">
        <v>598</v>
      </c>
      <c r="G21" s="324"/>
      <c r="H21" s="324"/>
      <c r="I21" s="324"/>
      <c r="J21" s="547" t="s">
        <v>1941</v>
      </c>
      <c r="K21" s="133" t="s">
        <v>1942</v>
      </c>
      <c r="L21" s="134"/>
      <c r="M21" s="135" t="s">
        <v>84</v>
      </c>
      <c r="N21" s="135" t="s">
        <v>86</v>
      </c>
      <c r="O21" s="135" t="s">
        <v>86</v>
      </c>
      <c r="P21" s="135" t="s">
        <v>86</v>
      </c>
      <c r="Q21" s="136" t="s">
        <v>117</v>
      </c>
      <c r="R21" s="137"/>
      <c r="S21" s="137"/>
      <c r="T21" s="106"/>
      <c r="U21" s="111"/>
      <c r="V21" s="106"/>
      <c r="W21" s="106"/>
      <c r="X21" s="106"/>
      <c r="Y21" s="106"/>
      <c r="Z21" s="106"/>
      <c r="AA21" s="106"/>
      <c r="AB21" s="106"/>
      <c r="AC21" s="110"/>
      <c r="AD21" s="110"/>
      <c r="AE21" s="110"/>
    </row>
    <row r="22">
      <c r="A22" s="106"/>
      <c r="B22" s="676">
        <f t="shared" si="1"/>
        <v>19</v>
      </c>
      <c r="C22" s="678"/>
      <c r="D22" s="191"/>
      <c r="E22" s="149"/>
      <c r="F22" s="267" t="s">
        <v>1943</v>
      </c>
      <c r="G22" s="324"/>
      <c r="H22" s="324"/>
      <c r="I22" s="324"/>
      <c r="J22" s="547" t="s">
        <v>1944</v>
      </c>
      <c r="K22" s="133" t="s">
        <v>1945</v>
      </c>
      <c r="L22" s="134"/>
      <c r="M22" s="135" t="s">
        <v>84</v>
      </c>
      <c r="N22" s="135" t="s">
        <v>86</v>
      </c>
      <c r="O22" s="135" t="s">
        <v>86</v>
      </c>
      <c r="P22" s="135" t="s">
        <v>86</v>
      </c>
      <c r="Q22" s="136" t="s">
        <v>117</v>
      </c>
      <c r="R22" s="137"/>
      <c r="S22" s="137"/>
      <c r="T22" s="106"/>
      <c r="U22" s="111"/>
      <c r="V22" s="106"/>
      <c r="W22" s="106"/>
      <c r="X22" s="106"/>
      <c r="Y22" s="106"/>
      <c r="Z22" s="106"/>
      <c r="AA22" s="106"/>
      <c r="AB22" s="106"/>
      <c r="AC22" s="110"/>
      <c r="AD22" s="110"/>
      <c r="AE22" s="110"/>
    </row>
    <row r="23">
      <c r="A23" s="106"/>
      <c r="B23" s="676">
        <f t="shared" si="1"/>
        <v>20</v>
      </c>
      <c r="C23" s="678"/>
      <c r="D23" s="191"/>
      <c r="E23" s="149"/>
      <c r="F23" s="267" t="s">
        <v>596</v>
      </c>
      <c r="G23" s="324"/>
      <c r="H23" s="324"/>
      <c r="I23" s="324"/>
      <c r="J23" s="547" t="s">
        <v>1946</v>
      </c>
      <c r="K23" s="133" t="s">
        <v>1947</v>
      </c>
      <c r="L23" s="134"/>
      <c r="M23" s="135" t="s">
        <v>84</v>
      </c>
      <c r="N23" s="135" t="s">
        <v>86</v>
      </c>
      <c r="O23" s="135" t="s">
        <v>86</v>
      </c>
      <c r="P23" s="135" t="s">
        <v>86</v>
      </c>
      <c r="Q23" s="136" t="s">
        <v>117</v>
      </c>
      <c r="R23" s="137"/>
      <c r="S23" s="137"/>
      <c r="T23" s="106"/>
      <c r="U23" s="111"/>
      <c r="V23" s="106"/>
      <c r="W23" s="106"/>
      <c r="X23" s="106"/>
      <c r="Y23" s="106"/>
      <c r="Z23" s="106"/>
      <c r="AA23" s="106"/>
      <c r="AB23" s="106"/>
      <c r="AC23" s="110"/>
      <c r="AD23" s="110"/>
      <c r="AE23" s="110"/>
    </row>
    <row r="24">
      <c r="A24" s="106"/>
      <c r="B24" s="676">
        <f t="shared" si="1"/>
        <v>21</v>
      </c>
      <c r="C24" s="678"/>
      <c r="D24" s="191"/>
      <c r="E24" s="149"/>
      <c r="F24" s="267" t="s">
        <v>597</v>
      </c>
      <c r="G24" s="324"/>
      <c r="H24" s="324"/>
      <c r="I24" s="324"/>
      <c r="J24" s="547" t="s">
        <v>1948</v>
      </c>
      <c r="K24" s="133" t="s">
        <v>1949</v>
      </c>
      <c r="L24" s="134"/>
      <c r="M24" s="135" t="s">
        <v>84</v>
      </c>
      <c r="N24" s="135" t="s">
        <v>86</v>
      </c>
      <c r="O24" s="135" t="s">
        <v>86</v>
      </c>
      <c r="P24" s="135" t="s">
        <v>86</v>
      </c>
      <c r="Q24" s="136" t="s">
        <v>117</v>
      </c>
      <c r="R24" s="137"/>
      <c r="S24" s="137"/>
      <c r="T24" s="106"/>
      <c r="U24" s="111"/>
      <c r="V24" s="106"/>
      <c r="W24" s="106"/>
      <c r="X24" s="106"/>
      <c r="Y24" s="106"/>
      <c r="Z24" s="106"/>
      <c r="AA24" s="106"/>
      <c r="AB24" s="106"/>
      <c r="AC24" s="110"/>
      <c r="AD24" s="110"/>
      <c r="AE24" s="110"/>
    </row>
    <row r="25">
      <c r="A25" s="106"/>
      <c r="B25" s="676">
        <f t="shared" si="1"/>
        <v>22</v>
      </c>
      <c r="C25" s="678"/>
      <c r="D25" s="191"/>
      <c r="E25" s="149"/>
      <c r="F25" s="267" t="s">
        <v>601</v>
      </c>
      <c r="G25" s="324"/>
      <c r="H25" s="324"/>
      <c r="I25" s="324"/>
      <c r="J25" s="547" t="s">
        <v>1950</v>
      </c>
      <c r="K25" s="133" t="s">
        <v>1942</v>
      </c>
      <c r="L25" s="134"/>
      <c r="M25" s="135" t="s">
        <v>84</v>
      </c>
      <c r="N25" s="135" t="s">
        <v>86</v>
      </c>
      <c r="O25" s="135" t="s">
        <v>86</v>
      </c>
      <c r="P25" s="135" t="s">
        <v>86</v>
      </c>
      <c r="Q25" s="136" t="s">
        <v>117</v>
      </c>
      <c r="R25" s="137"/>
      <c r="S25" s="137"/>
      <c r="T25" s="106"/>
      <c r="U25" s="111"/>
      <c r="V25" s="106"/>
      <c r="W25" s="106"/>
      <c r="X25" s="106"/>
      <c r="Y25" s="106"/>
      <c r="Z25" s="106"/>
      <c r="AA25" s="106"/>
      <c r="AB25" s="106"/>
      <c r="AC25" s="110"/>
      <c r="AD25" s="110"/>
      <c r="AE25" s="110"/>
    </row>
    <row r="26">
      <c r="A26" s="106"/>
      <c r="B26" s="676">
        <f t="shared" si="1"/>
        <v>23</v>
      </c>
      <c r="C26" s="678"/>
      <c r="D26" s="191"/>
      <c r="E26" s="149"/>
      <c r="F26" s="267" t="s">
        <v>982</v>
      </c>
      <c r="G26" s="324"/>
      <c r="H26" s="324"/>
      <c r="I26" s="324"/>
      <c r="J26" s="547" t="s">
        <v>1951</v>
      </c>
      <c r="K26" s="133" t="s">
        <v>1952</v>
      </c>
      <c r="L26" s="134"/>
      <c r="M26" s="135" t="s">
        <v>84</v>
      </c>
      <c r="N26" s="135" t="s">
        <v>86</v>
      </c>
      <c r="O26" s="135" t="s">
        <v>86</v>
      </c>
      <c r="P26" s="135" t="s">
        <v>86</v>
      </c>
      <c r="Q26" s="136" t="s">
        <v>117</v>
      </c>
      <c r="R26" s="137"/>
      <c r="S26" s="137"/>
      <c r="T26" s="106"/>
      <c r="U26" s="111"/>
      <c r="V26" s="106"/>
      <c r="W26" s="106"/>
      <c r="X26" s="106"/>
      <c r="Y26" s="106"/>
      <c r="Z26" s="106"/>
      <c r="AA26" s="106"/>
      <c r="AB26" s="106"/>
      <c r="AC26" s="110"/>
      <c r="AD26" s="110"/>
      <c r="AE26" s="110"/>
    </row>
    <row r="27">
      <c r="A27" s="106"/>
      <c r="B27" s="676">
        <f t="shared" si="1"/>
        <v>24</v>
      </c>
      <c r="C27" s="678"/>
      <c r="D27" s="191"/>
      <c r="E27" s="146" t="s">
        <v>1953</v>
      </c>
      <c r="F27" s="267" t="s">
        <v>1436</v>
      </c>
      <c r="G27" s="324"/>
      <c r="H27" s="324"/>
      <c r="I27" s="324"/>
      <c r="J27" s="324"/>
      <c r="K27" s="133" t="s">
        <v>1954</v>
      </c>
      <c r="L27" s="134"/>
      <c r="M27" s="135" t="s">
        <v>84</v>
      </c>
      <c r="N27" s="135" t="s">
        <v>86</v>
      </c>
      <c r="O27" s="135" t="s">
        <v>86</v>
      </c>
      <c r="P27" s="135" t="s">
        <v>86</v>
      </c>
      <c r="Q27" s="136" t="s">
        <v>117</v>
      </c>
      <c r="R27" s="137"/>
      <c r="S27" s="137"/>
      <c r="T27" s="106"/>
      <c r="U27" s="111"/>
      <c r="V27" s="106"/>
      <c r="W27" s="106"/>
      <c r="X27" s="106"/>
      <c r="Y27" s="106"/>
      <c r="Z27" s="106"/>
      <c r="AA27" s="106"/>
      <c r="AB27" s="106"/>
      <c r="AC27" s="110"/>
      <c r="AD27" s="110"/>
      <c r="AE27" s="110"/>
    </row>
    <row r="28">
      <c r="A28" s="106"/>
      <c r="B28" s="676">
        <f t="shared" si="1"/>
        <v>25</v>
      </c>
      <c r="C28" s="678"/>
      <c r="D28" s="191"/>
      <c r="E28" s="149"/>
      <c r="F28" s="267" t="s">
        <v>456</v>
      </c>
      <c r="G28" s="547" t="s">
        <v>1955</v>
      </c>
      <c r="H28" s="547" t="s">
        <v>504</v>
      </c>
      <c r="I28" s="324"/>
      <c r="J28" s="324"/>
      <c r="K28" s="133" t="s">
        <v>1956</v>
      </c>
      <c r="L28" s="134"/>
      <c r="M28" s="135" t="s">
        <v>84</v>
      </c>
      <c r="N28" s="135" t="s">
        <v>86</v>
      </c>
      <c r="O28" s="135" t="s">
        <v>86</v>
      </c>
      <c r="P28" s="135" t="s">
        <v>86</v>
      </c>
      <c r="Q28" s="136" t="s">
        <v>117</v>
      </c>
      <c r="R28" s="137"/>
      <c r="S28" s="137"/>
      <c r="T28" s="106"/>
      <c r="U28" s="111"/>
      <c r="V28" s="106"/>
      <c r="W28" s="106"/>
      <c r="X28" s="106"/>
      <c r="Y28" s="106"/>
      <c r="Z28" s="106"/>
      <c r="AA28" s="106"/>
      <c r="AB28" s="106"/>
      <c r="AC28" s="110"/>
      <c r="AD28" s="110"/>
      <c r="AE28" s="110"/>
    </row>
    <row r="29">
      <c r="A29" s="106"/>
      <c r="B29" s="676">
        <f t="shared" si="1"/>
        <v>26</v>
      </c>
      <c r="C29" s="678"/>
      <c r="D29" s="191"/>
      <c r="E29" s="155"/>
      <c r="F29" s="259"/>
      <c r="G29" s="324"/>
      <c r="H29" s="547" t="s">
        <v>507</v>
      </c>
      <c r="I29" s="324"/>
      <c r="J29" s="324"/>
      <c r="K29" s="133" t="s">
        <v>1957</v>
      </c>
      <c r="L29" s="134"/>
      <c r="M29" s="135" t="s">
        <v>84</v>
      </c>
      <c r="N29" s="135" t="s">
        <v>86</v>
      </c>
      <c r="O29" s="135" t="s">
        <v>86</v>
      </c>
      <c r="P29" s="135" t="s">
        <v>86</v>
      </c>
      <c r="Q29" s="136" t="s">
        <v>117</v>
      </c>
      <c r="R29" s="137"/>
      <c r="S29" s="137"/>
      <c r="T29" s="106"/>
      <c r="U29" s="111"/>
      <c r="V29" s="106"/>
      <c r="W29" s="106"/>
      <c r="X29" s="106"/>
      <c r="Y29" s="106"/>
      <c r="Z29" s="106"/>
      <c r="AA29" s="106"/>
      <c r="AB29" s="106"/>
      <c r="AC29" s="110"/>
      <c r="AD29" s="110"/>
      <c r="AE29" s="110"/>
    </row>
    <row r="30">
      <c r="A30" s="106"/>
      <c r="B30" s="676">
        <f t="shared" si="1"/>
        <v>27</v>
      </c>
      <c r="C30" s="678"/>
      <c r="D30" s="151"/>
      <c r="E30" s="142" t="s">
        <v>1352</v>
      </c>
      <c r="F30" s="324"/>
      <c r="G30" s="324"/>
      <c r="H30" s="324"/>
      <c r="I30" s="324"/>
      <c r="J30" s="324"/>
      <c r="K30" s="133" t="s">
        <v>1958</v>
      </c>
      <c r="L30" s="134"/>
      <c r="M30" s="135" t="s">
        <v>84</v>
      </c>
      <c r="N30" s="135" t="s">
        <v>86</v>
      </c>
      <c r="O30" s="135" t="s">
        <v>86</v>
      </c>
      <c r="P30" s="135" t="s">
        <v>86</v>
      </c>
      <c r="Q30" s="136" t="s">
        <v>117</v>
      </c>
      <c r="R30" s="137"/>
      <c r="S30" s="137"/>
      <c r="T30" s="106"/>
      <c r="U30" s="111"/>
      <c r="V30" s="106"/>
      <c r="W30" s="106"/>
      <c r="X30" s="106"/>
      <c r="Y30" s="106"/>
      <c r="Z30" s="106"/>
      <c r="AA30" s="106"/>
      <c r="AB30" s="106"/>
      <c r="AC30" s="110"/>
      <c r="AD30" s="110"/>
      <c r="AE30" s="110"/>
    </row>
    <row r="31">
      <c r="A31" s="106"/>
      <c r="B31" s="676">
        <f t="shared" si="1"/>
        <v>28</v>
      </c>
      <c r="C31" s="678"/>
      <c r="D31" s="151"/>
      <c r="E31" s="129" t="s">
        <v>252</v>
      </c>
      <c r="F31" s="276"/>
      <c r="G31" s="324"/>
      <c r="H31" s="324"/>
      <c r="I31" s="324"/>
      <c r="J31" s="324"/>
      <c r="K31" s="133" t="s">
        <v>1959</v>
      </c>
      <c r="L31" s="134"/>
      <c r="M31" s="135" t="s">
        <v>84</v>
      </c>
      <c r="N31" s="135" t="s">
        <v>86</v>
      </c>
      <c r="O31" s="135" t="s">
        <v>86</v>
      </c>
      <c r="P31" s="135" t="s">
        <v>86</v>
      </c>
      <c r="Q31" s="136" t="s">
        <v>107</v>
      </c>
      <c r="R31" s="137"/>
      <c r="S31" s="137"/>
      <c r="T31" s="106"/>
      <c r="U31" s="111"/>
      <c r="V31" s="106"/>
      <c r="W31" s="106"/>
      <c r="X31" s="106"/>
      <c r="Y31" s="106"/>
      <c r="Z31" s="106"/>
      <c r="AA31" s="106"/>
      <c r="AB31" s="106"/>
      <c r="AC31" s="110"/>
      <c r="AD31" s="110"/>
      <c r="AE31" s="110"/>
    </row>
    <row r="32">
      <c r="A32" s="106"/>
      <c r="B32" s="676">
        <f t="shared" si="1"/>
        <v>29</v>
      </c>
      <c r="C32" s="678"/>
      <c r="D32" s="151"/>
      <c r="E32" s="129" t="s">
        <v>824</v>
      </c>
      <c r="F32" s="267" t="s">
        <v>1960</v>
      </c>
      <c r="G32" s="324"/>
      <c r="H32" s="324"/>
      <c r="I32" s="324"/>
      <c r="J32" s="324"/>
      <c r="K32" s="133" t="s">
        <v>1961</v>
      </c>
      <c r="L32" s="134"/>
      <c r="M32" s="135" t="s">
        <v>84</v>
      </c>
      <c r="N32" s="135" t="s">
        <v>86</v>
      </c>
      <c r="O32" s="135" t="s">
        <v>86</v>
      </c>
      <c r="P32" s="135" t="s">
        <v>86</v>
      </c>
      <c r="Q32" s="136" t="s">
        <v>107</v>
      </c>
      <c r="R32" s="137"/>
      <c r="S32" s="137"/>
      <c r="T32" s="106"/>
      <c r="U32" s="111"/>
      <c r="V32" s="106"/>
      <c r="W32" s="106"/>
      <c r="X32" s="106"/>
      <c r="Y32" s="106"/>
      <c r="Z32" s="106"/>
      <c r="AA32" s="106"/>
      <c r="AB32" s="106"/>
      <c r="AC32" s="110"/>
      <c r="AD32" s="110"/>
      <c r="AE32" s="110"/>
    </row>
    <row r="33">
      <c r="A33" s="106"/>
      <c r="B33" s="676">
        <f t="shared" si="1"/>
        <v>30</v>
      </c>
      <c r="C33" s="678"/>
      <c r="D33" s="151"/>
      <c r="E33" s="140"/>
      <c r="F33" s="267" t="s">
        <v>1962</v>
      </c>
      <c r="G33" s="324"/>
      <c r="H33" s="324"/>
      <c r="I33" s="324"/>
      <c r="J33" s="324"/>
      <c r="K33" s="133" t="s">
        <v>1961</v>
      </c>
      <c r="L33" s="134"/>
      <c r="M33" s="135" t="s">
        <v>84</v>
      </c>
      <c r="N33" s="135" t="s">
        <v>86</v>
      </c>
      <c r="O33" s="135" t="s">
        <v>86</v>
      </c>
      <c r="P33" s="135" t="s">
        <v>86</v>
      </c>
      <c r="Q33" s="136" t="s">
        <v>107</v>
      </c>
      <c r="R33" s="137"/>
      <c r="S33" s="137"/>
      <c r="T33" s="106"/>
      <c r="U33" s="111"/>
      <c r="V33" s="106"/>
      <c r="W33" s="106"/>
      <c r="X33" s="106"/>
      <c r="Y33" s="106"/>
      <c r="Z33" s="106"/>
      <c r="AA33" s="106"/>
      <c r="AB33" s="106"/>
      <c r="AC33" s="110"/>
      <c r="AD33" s="110"/>
      <c r="AE33" s="110"/>
    </row>
    <row r="34">
      <c r="A34" s="106"/>
      <c r="B34" s="676">
        <f t="shared" si="1"/>
        <v>31</v>
      </c>
      <c r="C34" s="678"/>
      <c r="D34" s="151"/>
      <c r="E34" s="140"/>
      <c r="F34" s="267" t="s">
        <v>1963</v>
      </c>
      <c r="G34" s="324"/>
      <c r="H34" s="324"/>
      <c r="I34" s="324"/>
      <c r="J34" s="324"/>
      <c r="K34" s="133" t="s">
        <v>1961</v>
      </c>
      <c r="L34" s="134"/>
      <c r="M34" s="135" t="s">
        <v>84</v>
      </c>
      <c r="N34" s="135" t="s">
        <v>86</v>
      </c>
      <c r="O34" s="135" t="s">
        <v>86</v>
      </c>
      <c r="P34" s="135" t="s">
        <v>86</v>
      </c>
      <c r="Q34" s="136" t="s">
        <v>107</v>
      </c>
      <c r="R34" s="137"/>
      <c r="S34" s="137"/>
      <c r="T34" s="106"/>
      <c r="U34" s="111"/>
      <c r="V34" s="106"/>
      <c r="W34" s="106"/>
      <c r="X34" s="106"/>
      <c r="Y34" s="106"/>
      <c r="Z34" s="106"/>
      <c r="AA34" s="106"/>
      <c r="AB34" s="106"/>
      <c r="AC34" s="110"/>
      <c r="AD34" s="110"/>
      <c r="AE34" s="110"/>
    </row>
    <row r="35">
      <c r="A35" s="106"/>
      <c r="B35" s="676">
        <f t="shared" si="1"/>
        <v>32</v>
      </c>
      <c r="C35" s="678"/>
      <c r="D35" s="151"/>
      <c r="E35" s="140"/>
      <c r="F35" s="267" t="s">
        <v>1964</v>
      </c>
      <c r="G35" s="324"/>
      <c r="H35" s="324"/>
      <c r="I35" s="324"/>
      <c r="J35" s="324"/>
      <c r="K35" s="133" t="s">
        <v>1961</v>
      </c>
      <c r="L35" s="134"/>
      <c r="M35" s="135" t="s">
        <v>84</v>
      </c>
      <c r="N35" s="135" t="s">
        <v>86</v>
      </c>
      <c r="O35" s="135" t="s">
        <v>86</v>
      </c>
      <c r="P35" s="135" t="s">
        <v>86</v>
      </c>
      <c r="Q35" s="136" t="s">
        <v>107</v>
      </c>
      <c r="R35" s="137"/>
      <c r="S35" s="137"/>
      <c r="T35" s="106"/>
      <c r="U35" s="111"/>
      <c r="V35" s="106"/>
      <c r="W35" s="106"/>
      <c r="X35" s="106"/>
      <c r="Y35" s="106"/>
      <c r="Z35" s="106"/>
      <c r="AA35" s="106"/>
      <c r="AB35" s="106"/>
      <c r="AC35" s="110"/>
      <c r="AD35" s="110"/>
      <c r="AE35" s="110"/>
    </row>
    <row r="36">
      <c r="A36" s="106"/>
      <c r="B36" s="676">
        <f t="shared" si="1"/>
        <v>33</v>
      </c>
      <c r="C36" s="678"/>
      <c r="D36" s="153"/>
      <c r="E36" s="142"/>
      <c r="F36" s="267" t="s">
        <v>1965</v>
      </c>
      <c r="G36" s="324"/>
      <c r="H36" s="324"/>
      <c r="I36" s="324"/>
      <c r="J36" s="324"/>
      <c r="K36" s="133" t="s">
        <v>1961</v>
      </c>
      <c r="L36" s="134"/>
      <c r="M36" s="135" t="s">
        <v>84</v>
      </c>
      <c r="N36" s="135" t="s">
        <v>86</v>
      </c>
      <c r="O36" s="135" t="s">
        <v>86</v>
      </c>
      <c r="P36" s="135" t="s">
        <v>86</v>
      </c>
      <c r="Q36" s="136" t="s">
        <v>107</v>
      </c>
      <c r="R36" s="137"/>
      <c r="S36" s="137"/>
      <c r="T36" s="106"/>
      <c r="U36" s="111"/>
      <c r="V36" s="106"/>
      <c r="W36" s="106"/>
      <c r="X36" s="106"/>
      <c r="Y36" s="106"/>
      <c r="Z36" s="106"/>
      <c r="AA36" s="106"/>
      <c r="AB36" s="106"/>
      <c r="AC36" s="110"/>
      <c r="AD36" s="110"/>
      <c r="AE36" s="110"/>
    </row>
    <row r="37">
      <c r="A37" s="106"/>
      <c r="B37" s="676">
        <f t="shared" si="1"/>
        <v>34</v>
      </c>
      <c r="C37" s="678"/>
      <c r="D37" s="149" t="s">
        <v>604</v>
      </c>
      <c r="E37" s="142" t="s">
        <v>807</v>
      </c>
      <c r="F37" s="324"/>
      <c r="G37" s="324"/>
      <c r="H37" s="324"/>
      <c r="I37" s="324"/>
      <c r="J37" s="547" t="s">
        <v>1931</v>
      </c>
      <c r="K37" s="133" t="s">
        <v>1932</v>
      </c>
      <c r="L37" s="134"/>
      <c r="M37" s="135" t="s">
        <v>84</v>
      </c>
      <c r="N37" s="135" t="s">
        <v>86</v>
      </c>
      <c r="O37" s="135" t="s">
        <v>86</v>
      </c>
      <c r="P37" s="135" t="s">
        <v>86</v>
      </c>
      <c r="Q37" s="136" t="s">
        <v>117</v>
      </c>
      <c r="R37" s="137"/>
      <c r="S37" s="137"/>
      <c r="T37" s="106"/>
      <c r="U37" s="111"/>
      <c r="V37" s="106"/>
      <c r="W37" s="106"/>
      <c r="X37" s="106"/>
      <c r="Y37" s="106"/>
      <c r="Z37" s="106"/>
      <c r="AA37" s="106"/>
      <c r="AB37" s="106"/>
      <c r="AC37" s="110"/>
      <c r="AD37" s="110"/>
      <c r="AE37" s="110"/>
    </row>
    <row r="38">
      <c r="A38" s="106"/>
      <c r="B38" s="676">
        <f t="shared" si="1"/>
        <v>35</v>
      </c>
      <c r="C38" s="678"/>
      <c r="D38" s="151"/>
      <c r="E38" s="129" t="s">
        <v>1933</v>
      </c>
      <c r="F38" s="547" t="s">
        <v>768</v>
      </c>
      <c r="G38" s="324"/>
      <c r="H38" s="324"/>
      <c r="I38" s="324"/>
      <c r="J38" s="547" t="s">
        <v>1934</v>
      </c>
      <c r="K38" s="133" t="s">
        <v>1935</v>
      </c>
      <c r="L38" s="134"/>
      <c r="M38" s="135" t="s">
        <v>84</v>
      </c>
      <c r="N38" s="135" t="s">
        <v>86</v>
      </c>
      <c r="O38" s="135" t="s">
        <v>86</v>
      </c>
      <c r="P38" s="135" t="s">
        <v>86</v>
      </c>
      <c r="Q38" s="136" t="s">
        <v>117</v>
      </c>
      <c r="R38" s="137"/>
      <c r="S38" s="137"/>
      <c r="T38" s="106"/>
      <c r="U38" s="111"/>
      <c r="V38" s="106"/>
      <c r="W38" s="106"/>
      <c r="X38" s="106"/>
      <c r="Y38" s="106"/>
      <c r="Z38" s="106"/>
      <c r="AA38" s="106"/>
      <c r="AB38" s="106"/>
      <c r="AC38" s="110"/>
      <c r="AD38" s="110"/>
      <c r="AE38" s="110"/>
    </row>
    <row r="39">
      <c r="A39" s="106"/>
      <c r="B39" s="676">
        <f t="shared" si="1"/>
        <v>36</v>
      </c>
      <c r="C39" s="678"/>
      <c r="D39" s="151"/>
      <c r="E39" s="129" t="s">
        <v>1314</v>
      </c>
      <c r="F39" s="267" t="s">
        <v>591</v>
      </c>
      <c r="G39" s="324"/>
      <c r="H39" s="324"/>
      <c r="I39" s="324"/>
      <c r="J39" s="324"/>
      <c r="K39" s="133" t="s">
        <v>1940</v>
      </c>
      <c r="L39" s="134"/>
      <c r="M39" s="135" t="s">
        <v>84</v>
      </c>
      <c r="N39" s="135" t="s">
        <v>86</v>
      </c>
      <c r="O39" s="135" t="s">
        <v>86</v>
      </c>
      <c r="P39" s="135" t="s">
        <v>86</v>
      </c>
      <c r="Q39" s="136" t="s">
        <v>101</v>
      </c>
      <c r="R39" s="136" t="s">
        <v>1966</v>
      </c>
      <c r="S39" s="137"/>
      <c r="T39" s="106"/>
      <c r="U39" s="111"/>
      <c r="V39" s="106"/>
      <c r="W39" s="106"/>
      <c r="X39" s="106"/>
      <c r="Y39" s="106"/>
      <c r="Z39" s="106"/>
      <c r="AA39" s="106"/>
      <c r="AB39" s="106"/>
      <c r="AC39" s="110"/>
      <c r="AD39" s="110"/>
      <c r="AE39" s="110"/>
    </row>
    <row r="40">
      <c r="A40" s="106"/>
      <c r="B40" s="676">
        <f t="shared" si="1"/>
        <v>37</v>
      </c>
      <c r="C40" s="678"/>
      <c r="D40" s="151"/>
      <c r="E40" s="140"/>
      <c r="F40" s="267" t="s">
        <v>1967</v>
      </c>
      <c r="G40" s="324"/>
      <c r="H40" s="324"/>
      <c r="I40" s="324"/>
      <c r="J40" s="324"/>
      <c r="K40" s="547" t="s">
        <v>1968</v>
      </c>
      <c r="L40" s="134"/>
      <c r="M40" s="135" t="s">
        <v>84</v>
      </c>
      <c r="N40" s="135" t="s">
        <v>86</v>
      </c>
      <c r="O40" s="135" t="s">
        <v>86</v>
      </c>
      <c r="P40" s="135" t="s">
        <v>86</v>
      </c>
      <c r="Q40" s="136" t="s">
        <v>117</v>
      </c>
      <c r="R40" s="137"/>
      <c r="S40" s="137"/>
      <c r="T40" s="106"/>
      <c r="U40" s="111"/>
      <c r="V40" s="106"/>
      <c r="W40" s="106"/>
      <c r="X40" s="106"/>
      <c r="Y40" s="106"/>
      <c r="Z40" s="106"/>
      <c r="AA40" s="106"/>
      <c r="AB40" s="106"/>
      <c r="AC40" s="110"/>
      <c r="AD40" s="110"/>
      <c r="AE40" s="110"/>
    </row>
    <row r="41">
      <c r="A41" s="106"/>
      <c r="B41" s="676">
        <f t="shared" si="1"/>
        <v>38</v>
      </c>
      <c r="C41" s="678"/>
      <c r="D41" s="151"/>
      <c r="E41" s="140"/>
      <c r="F41" s="267" t="s">
        <v>1969</v>
      </c>
      <c r="G41" s="324"/>
      <c r="H41" s="324"/>
      <c r="I41" s="324"/>
      <c r="J41" s="324"/>
      <c r="K41" s="547" t="s">
        <v>1970</v>
      </c>
      <c r="L41" s="134"/>
      <c r="M41" s="135" t="s">
        <v>84</v>
      </c>
      <c r="N41" s="135" t="s">
        <v>86</v>
      </c>
      <c r="O41" s="135" t="s">
        <v>86</v>
      </c>
      <c r="P41" s="135" t="s">
        <v>86</v>
      </c>
      <c r="Q41" s="136" t="s">
        <v>117</v>
      </c>
      <c r="R41" s="137"/>
      <c r="S41" s="137"/>
      <c r="T41" s="106"/>
      <c r="U41" s="111"/>
      <c r="V41" s="106"/>
      <c r="W41" s="106"/>
      <c r="X41" s="106"/>
      <c r="Y41" s="106"/>
      <c r="Z41" s="106"/>
      <c r="AA41" s="106"/>
      <c r="AB41" s="106"/>
      <c r="AC41" s="110"/>
      <c r="AD41" s="110"/>
      <c r="AE41" s="110"/>
    </row>
    <row r="42">
      <c r="A42" s="106"/>
      <c r="B42" s="676">
        <f t="shared" si="1"/>
        <v>39</v>
      </c>
      <c r="C42" s="678"/>
      <c r="D42" s="151"/>
      <c r="E42" s="140"/>
      <c r="F42" s="267" t="s">
        <v>1971</v>
      </c>
      <c r="G42" s="324"/>
      <c r="H42" s="324"/>
      <c r="I42" s="324"/>
      <c r="J42" s="324"/>
      <c r="K42" s="547" t="s">
        <v>1972</v>
      </c>
      <c r="L42" s="134"/>
      <c r="M42" s="135" t="s">
        <v>84</v>
      </c>
      <c r="N42" s="135" t="s">
        <v>86</v>
      </c>
      <c r="O42" s="135" t="s">
        <v>86</v>
      </c>
      <c r="P42" s="135" t="s">
        <v>86</v>
      </c>
      <c r="Q42" s="136" t="s">
        <v>117</v>
      </c>
      <c r="R42" s="137"/>
      <c r="S42" s="137"/>
      <c r="T42" s="106"/>
      <c r="U42" s="111"/>
      <c r="V42" s="106"/>
      <c r="W42" s="106"/>
      <c r="X42" s="106"/>
      <c r="Y42" s="106"/>
      <c r="Z42" s="106"/>
      <c r="AA42" s="106"/>
      <c r="AB42" s="106"/>
      <c r="AC42" s="110"/>
      <c r="AD42" s="110"/>
      <c r="AE42" s="110"/>
    </row>
    <row r="43">
      <c r="A43" s="106"/>
      <c r="B43" s="676">
        <f t="shared" si="1"/>
        <v>40</v>
      </c>
      <c r="C43" s="678"/>
      <c r="D43" s="151"/>
      <c r="E43" s="140"/>
      <c r="F43" s="267" t="s">
        <v>1973</v>
      </c>
      <c r="G43" s="324"/>
      <c r="H43" s="324"/>
      <c r="I43" s="324"/>
      <c r="J43" s="324"/>
      <c r="K43" s="547" t="s">
        <v>1974</v>
      </c>
      <c r="L43" s="134"/>
      <c r="M43" s="135" t="s">
        <v>84</v>
      </c>
      <c r="N43" s="135" t="s">
        <v>86</v>
      </c>
      <c r="O43" s="135" t="s">
        <v>86</v>
      </c>
      <c r="P43" s="135" t="s">
        <v>86</v>
      </c>
      <c r="Q43" s="136" t="s">
        <v>117</v>
      </c>
      <c r="R43" s="137"/>
      <c r="S43" s="137"/>
      <c r="T43" s="106"/>
      <c r="U43" s="111"/>
      <c r="V43" s="106"/>
      <c r="W43" s="106"/>
      <c r="X43" s="106"/>
      <c r="Y43" s="106"/>
      <c r="Z43" s="106"/>
      <c r="AA43" s="106"/>
      <c r="AB43" s="106"/>
      <c r="AC43" s="110"/>
      <c r="AD43" s="110"/>
      <c r="AE43" s="110"/>
    </row>
    <row r="44">
      <c r="A44" s="106"/>
      <c r="B44" s="676">
        <f t="shared" si="1"/>
        <v>41</v>
      </c>
      <c r="C44" s="678"/>
      <c r="D44" s="151"/>
      <c r="E44" s="140"/>
      <c r="F44" s="267" t="s">
        <v>605</v>
      </c>
      <c r="G44" s="324"/>
      <c r="H44" s="324"/>
      <c r="I44" s="324"/>
      <c r="J44" s="324"/>
      <c r="K44" s="547" t="s">
        <v>1975</v>
      </c>
      <c r="L44" s="134"/>
      <c r="M44" s="135" t="s">
        <v>84</v>
      </c>
      <c r="N44" s="135" t="s">
        <v>86</v>
      </c>
      <c r="O44" s="135" t="s">
        <v>86</v>
      </c>
      <c r="P44" s="135" t="s">
        <v>86</v>
      </c>
      <c r="Q44" s="136" t="s">
        <v>117</v>
      </c>
      <c r="R44" s="137"/>
      <c r="S44" s="137"/>
      <c r="T44" s="106"/>
      <c r="U44" s="111"/>
      <c r="V44" s="106"/>
      <c r="W44" s="106"/>
      <c r="X44" s="106"/>
      <c r="Y44" s="106"/>
      <c r="Z44" s="106"/>
      <c r="AA44" s="106"/>
      <c r="AB44" s="106"/>
      <c r="AC44" s="110"/>
      <c r="AD44" s="110"/>
      <c r="AE44" s="110"/>
    </row>
    <row r="45">
      <c r="A45" s="106"/>
      <c r="B45" s="676">
        <f t="shared" si="1"/>
        <v>42</v>
      </c>
      <c r="C45" s="678"/>
      <c r="D45" s="151"/>
      <c r="E45" s="140"/>
      <c r="F45" s="267" t="s">
        <v>980</v>
      </c>
      <c r="G45" s="324"/>
      <c r="H45" s="324"/>
      <c r="I45" s="324"/>
      <c r="J45" s="547" t="s">
        <v>1976</v>
      </c>
      <c r="K45" s="547" t="s">
        <v>1977</v>
      </c>
      <c r="L45" s="134"/>
      <c r="M45" s="135" t="s">
        <v>84</v>
      </c>
      <c r="N45" s="135" t="s">
        <v>86</v>
      </c>
      <c r="O45" s="135" t="s">
        <v>86</v>
      </c>
      <c r="P45" s="135" t="s">
        <v>86</v>
      </c>
      <c r="Q45" s="136" t="s">
        <v>117</v>
      </c>
      <c r="R45" s="137"/>
      <c r="S45" s="137"/>
      <c r="T45" s="106"/>
      <c r="U45" s="111"/>
      <c r="V45" s="106"/>
      <c r="W45" s="106"/>
      <c r="X45" s="106"/>
      <c r="Y45" s="106"/>
      <c r="Z45" s="106"/>
      <c r="AA45" s="106"/>
      <c r="AB45" s="106"/>
      <c r="AC45" s="110"/>
      <c r="AD45" s="110"/>
      <c r="AE45" s="110"/>
    </row>
    <row r="46">
      <c r="A46" s="106"/>
      <c r="B46" s="676">
        <f t="shared" si="1"/>
        <v>43</v>
      </c>
      <c r="C46" s="678"/>
      <c r="D46" s="151"/>
      <c r="E46" s="140"/>
      <c r="F46" s="267" t="s">
        <v>981</v>
      </c>
      <c r="G46" s="324"/>
      <c r="H46" s="324"/>
      <c r="I46" s="324"/>
      <c r="J46" s="547" t="s">
        <v>1978</v>
      </c>
      <c r="K46" s="547" t="s">
        <v>1979</v>
      </c>
      <c r="L46" s="134"/>
      <c r="M46" s="135" t="s">
        <v>84</v>
      </c>
      <c r="N46" s="135" t="s">
        <v>86</v>
      </c>
      <c r="O46" s="135" t="s">
        <v>86</v>
      </c>
      <c r="P46" s="135" t="s">
        <v>86</v>
      </c>
      <c r="Q46" s="136" t="s">
        <v>117</v>
      </c>
      <c r="R46" s="137"/>
      <c r="S46" s="137"/>
      <c r="T46" s="106"/>
      <c r="U46" s="111"/>
      <c r="V46" s="106"/>
      <c r="W46" s="106"/>
      <c r="X46" s="106"/>
      <c r="Y46" s="106"/>
      <c r="Z46" s="106"/>
      <c r="AA46" s="106"/>
      <c r="AB46" s="106"/>
      <c r="AC46" s="110"/>
      <c r="AD46" s="110"/>
      <c r="AE46" s="110"/>
    </row>
    <row r="47">
      <c r="A47" s="106"/>
      <c r="B47" s="676">
        <f t="shared" si="1"/>
        <v>44</v>
      </c>
      <c r="C47" s="678"/>
      <c r="D47" s="151"/>
      <c r="E47" s="140"/>
      <c r="F47" s="267" t="s">
        <v>1980</v>
      </c>
      <c r="G47" s="324"/>
      <c r="H47" s="324"/>
      <c r="I47" s="324"/>
      <c r="J47" s="324"/>
      <c r="K47" s="547" t="s">
        <v>1981</v>
      </c>
      <c r="L47" s="134"/>
      <c r="M47" s="135" t="s">
        <v>84</v>
      </c>
      <c r="N47" s="135" t="s">
        <v>86</v>
      </c>
      <c r="O47" s="135" t="s">
        <v>86</v>
      </c>
      <c r="P47" s="135" t="s">
        <v>86</v>
      </c>
      <c r="Q47" s="136" t="s">
        <v>117</v>
      </c>
      <c r="R47" s="137"/>
      <c r="S47" s="137"/>
      <c r="T47" s="106"/>
      <c r="U47" s="111"/>
      <c r="V47" s="106"/>
      <c r="W47" s="106"/>
      <c r="X47" s="106"/>
      <c r="Y47" s="106"/>
      <c r="Z47" s="106"/>
      <c r="AA47" s="106"/>
      <c r="AB47" s="106"/>
      <c r="AC47" s="110"/>
      <c r="AD47" s="110"/>
      <c r="AE47" s="110"/>
    </row>
    <row r="48">
      <c r="A48" s="106"/>
      <c r="B48" s="676">
        <f t="shared" si="1"/>
        <v>45</v>
      </c>
      <c r="C48" s="678"/>
      <c r="D48" s="151"/>
      <c r="E48" s="140"/>
      <c r="F48" s="267" t="s">
        <v>1982</v>
      </c>
      <c r="G48" s="324"/>
      <c r="H48" s="324"/>
      <c r="I48" s="324"/>
      <c r="J48" s="324"/>
      <c r="K48" s="547" t="s">
        <v>1983</v>
      </c>
      <c r="L48" s="134"/>
      <c r="M48" s="135" t="s">
        <v>84</v>
      </c>
      <c r="N48" s="135" t="s">
        <v>86</v>
      </c>
      <c r="O48" s="135" t="s">
        <v>86</v>
      </c>
      <c r="P48" s="135" t="s">
        <v>86</v>
      </c>
      <c r="Q48" s="136" t="s">
        <v>117</v>
      </c>
      <c r="R48" s="137"/>
      <c r="S48" s="137"/>
      <c r="T48" s="106"/>
      <c r="U48" s="111"/>
      <c r="V48" s="106"/>
      <c r="W48" s="106"/>
      <c r="X48" s="106"/>
      <c r="Y48" s="106"/>
      <c r="Z48" s="106"/>
      <c r="AA48" s="106"/>
      <c r="AB48" s="106"/>
      <c r="AC48" s="110"/>
      <c r="AD48" s="110"/>
      <c r="AE48" s="110"/>
    </row>
    <row r="49">
      <c r="A49" s="106"/>
      <c r="B49" s="676">
        <f t="shared" si="1"/>
        <v>46</v>
      </c>
      <c r="C49" s="678"/>
      <c r="D49" s="151"/>
      <c r="E49" s="140"/>
      <c r="F49" s="267" t="s">
        <v>1984</v>
      </c>
      <c r="G49" s="324"/>
      <c r="H49" s="324"/>
      <c r="I49" s="324"/>
      <c r="J49" s="324"/>
      <c r="K49" s="547" t="s">
        <v>1985</v>
      </c>
      <c r="L49" s="134"/>
      <c r="M49" s="135" t="s">
        <v>84</v>
      </c>
      <c r="N49" s="135" t="s">
        <v>86</v>
      </c>
      <c r="O49" s="135" t="s">
        <v>86</v>
      </c>
      <c r="P49" s="135" t="s">
        <v>86</v>
      </c>
      <c r="Q49" s="136" t="s">
        <v>117</v>
      </c>
      <c r="R49" s="137"/>
      <c r="S49" s="137"/>
      <c r="T49" s="106"/>
      <c r="U49" s="111"/>
      <c r="V49" s="106"/>
      <c r="W49" s="106"/>
      <c r="X49" s="106"/>
      <c r="Y49" s="106"/>
      <c r="Z49" s="106"/>
      <c r="AA49" s="106"/>
      <c r="AB49" s="106"/>
      <c r="AC49" s="110"/>
      <c r="AD49" s="110"/>
      <c r="AE49" s="110"/>
    </row>
    <row r="50">
      <c r="A50" s="106"/>
      <c r="B50" s="676">
        <f t="shared" si="1"/>
        <v>47</v>
      </c>
      <c r="C50" s="678"/>
      <c r="D50" s="151"/>
      <c r="E50" s="140"/>
      <c r="F50" s="267" t="s">
        <v>1986</v>
      </c>
      <c r="G50" s="324"/>
      <c r="H50" s="324"/>
      <c r="I50" s="324"/>
      <c r="J50" s="324"/>
      <c r="K50" s="547" t="s">
        <v>1987</v>
      </c>
      <c r="L50" s="134"/>
      <c r="M50" s="135" t="s">
        <v>84</v>
      </c>
      <c r="N50" s="135" t="s">
        <v>86</v>
      </c>
      <c r="O50" s="135" t="s">
        <v>86</v>
      </c>
      <c r="P50" s="135" t="s">
        <v>86</v>
      </c>
      <c r="Q50" s="136" t="s">
        <v>117</v>
      </c>
      <c r="R50" s="137"/>
      <c r="S50" s="137"/>
      <c r="T50" s="106"/>
      <c r="U50" s="111"/>
      <c r="V50" s="106"/>
      <c r="W50" s="106"/>
      <c r="X50" s="106"/>
      <c r="Y50" s="106"/>
      <c r="Z50" s="106"/>
      <c r="AA50" s="106"/>
      <c r="AB50" s="106"/>
      <c r="AC50" s="110"/>
      <c r="AD50" s="110"/>
      <c r="AE50" s="110"/>
    </row>
    <row r="51">
      <c r="A51" s="106"/>
      <c r="B51" s="676">
        <f t="shared" si="1"/>
        <v>48</v>
      </c>
      <c r="C51" s="678"/>
      <c r="D51" s="151"/>
      <c r="E51" s="140"/>
      <c r="F51" s="267" t="s">
        <v>609</v>
      </c>
      <c r="G51" s="324"/>
      <c r="H51" s="324"/>
      <c r="I51" s="324"/>
      <c r="J51" s="324"/>
      <c r="K51" s="547" t="s">
        <v>1988</v>
      </c>
      <c r="L51" s="134"/>
      <c r="M51" s="135" t="s">
        <v>84</v>
      </c>
      <c r="N51" s="135" t="s">
        <v>86</v>
      </c>
      <c r="O51" s="135" t="s">
        <v>86</v>
      </c>
      <c r="P51" s="135" t="s">
        <v>86</v>
      </c>
      <c r="Q51" s="136" t="s">
        <v>117</v>
      </c>
      <c r="R51" s="137"/>
      <c r="S51" s="137"/>
      <c r="T51" s="106"/>
      <c r="U51" s="111"/>
      <c r="V51" s="106"/>
      <c r="W51" s="106"/>
      <c r="X51" s="106"/>
      <c r="Y51" s="106"/>
      <c r="Z51" s="106"/>
      <c r="AA51" s="106"/>
      <c r="AB51" s="106"/>
      <c r="AC51" s="110"/>
      <c r="AD51" s="110"/>
      <c r="AE51" s="110"/>
    </row>
    <row r="52">
      <c r="A52" s="106"/>
      <c r="B52" s="676">
        <f t="shared" si="1"/>
        <v>49</v>
      </c>
      <c r="C52" s="678"/>
      <c r="D52" s="151"/>
      <c r="E52" s="140"/>
      <c r="F52" s="267" t="s">
        <v>982</v>
      </c>
      <c r="G52" s="324"/>
      <c r="H52" s="324"/>
      <c r="I52" s="324"/>
      <c r="J52" s="324"/>
      <c r="K52" s="547" t="s">
        <v>1989</v>
      </c>
      <c r="L52" s="134"/>
      <c r="M52" s="135" t="s">
        <v>84</v>
      </c>
      <c r="N52" s="135" t="s">
        <v>86</v>
      </c>
      <c r="O52" s="135" t="s">
        <v>86</v>
      </c>
      <c r="P52" s="135" t="s">
        <v>86</v>
      </c>
      <c r="Q52" s="136" t="s">
        <v>117</v>
      </c>
      <c r="R52" s="136" t="s">
        <v>1990</v>
      </c>
      <c r="S52" s="137"/>
      <c r="T52" s="106"/>
      <c r="U52" s="111"/>
      <c r="V52" s="106"/>
      <c r="W52" s="106"/>
      <c r="X52" s="106"/>
      <c r="Y52" s="106"/>
      <c r="Z52" s="106"/>
      <c r="AA52" s="106"/>
      <c r="AB52" s="106"/>
      <c r="AC52" s="110"/>
      <c r="AD52" s="110"/>
      <c r="AE52" s="110"/>
    </row>
    <row r="53">
      <c r="A53" s="106"/>
      <c r="B53" s="676">
        <f t="shared" si="1"/>
        <v>50</v>
      </c>
      <c r="C53" s="678"/>
      <c r="D53" s="151"/>
      <c r="E53" s="129" t="s">
        <v>1953</v>
      </c>
      <c r="F53" s="267" t="s">
        <v>1991</v>
      </c>
      <c r="G53" s="324"/>
      <c r="H53" s="324"/>
      <c r="I53" s="324"/>
      <c r="J53" s="324"/>
      <c r="K53" s="133" t="s">
        <v>1954</v>
      </c>
      <c r="L53" s="134"/>
      <c r="M53" s="135" t="s">
        <v>84</v>
      </c>
      <c r="N53" s="135" t="s">
        <v>86</v>
      </c>
      <c r="O53" s="135" t="s">
        <v>86</v>
      </c>
      <c r="P53" s="135" t="s">
        <v>86</v>
      </c>
      <c r="Q53" s="136" t="s">
        <v>117</v>
      </c>
      <c r="R53" s="137"/>
      <c r="S53" s="137"/>
      <c r="T53" s="106"/>
      <c r="U53" s="111"/>
      <c r="V53" s="106"/>
      <c r="W53" s="106"/>
      <c r="X53" s="106"/>
      <c r="Y53" s="106"/>
      <c r="Z53" s="106"/>
      <c r="AA53" s="106"/>
      <c r="AB53" s="106"/>
      <c r="AC53" s="110"/>
      <c r="AD53" s="110"/>
      <c r="AE53" s="110"/>
    </row>
    <row r="54">
      <c r="A54" s="106"/>
      <c r="B54" s="676">
        <f t="shared" si="1"/>
        <v>51</v>
      </c>
      <c r="C54" s="678"/>
      <c r="D54" s="151"/>
      <c r="E54" s="140"/>
      <c r="F54" s="267" t="s">
        <v>456</v>
      </c>
      <c r="G54" s="547" t="s">
        <v>1955</v>
      </c>
      <c r="H54" s="547" t="s">
        <v>504</v>
      </c>
      <c r="I54" s="324"/>
      <c r="J54" s="324"/>
      <c r="K54" s="133" t="s">
        <v>1956</v>
      </c>
      <c r="L54" s="134"/>
      <c r="M54" s="135" t="s">
        <v>84</v>
      </c>
      <c r="N54" s="135" t="s">
        <v>86</v>
      </c>
      <c r="O54" s="135" t="s">
        <v>86</v>
      </c>
      <c r="P54" s="135" t="s">
        <v>86</v>
      </c>
      <c r="Q54" s="136" t="s">
        <v>117</v>
      </c>
      <c r="R54" s="137"/>
      <c r="S54" s="137"/>
      <c r="T54" s="106"/>
      <c r="U54" s="111"/>
      <c r="V54" s="106"/>
      <c r="W54" s="106"/>
      <c r="X54" s="106"/>
      <c r="Y54" s="106"/>
      <c r="Z54" s="106"/>
      <c r="AA54" s="106"/>
      <c r="AB54" s="106"/>
      <c r="AC54" s="110"/>
      <c r="AD54" s="110"/>
      <c r="AE54" s="110"/>
    </row>
    <row r="55">
      <c r="A55" s="106"/>
      <c r="B55" s="676">
        <f t="shared" si="1"/>
        <v>52</v>
      </c>
      <c r="C55" s="678"/>
      <c r="D55" s="151"/>
      <c r="E55" s="142"/>
      <c r="F55" s="259"/>
      <c r="G55" s="324"/>
      <c r="H55" s="547" t="s">
        <v>507</v>
      </c>
      <c r="I55" s="324"/>
      <c r="J55" s="324"/>
      <c r="K55" s="133" t="s">
        <v>1957</v>
      </c>
      <c r="L55" s="134"/>
      <c r="M55" s="135" t="s">
        <v>84</v>
      </c>
      <c r="N55" s="135" t="s">
        <v>86</v>
      </c>
      <c r="O55" s="135" t="s">
        <v>86</v>
      </c>
      <c r="P55" s="135" t="s">
        <v>86</v>
      </c>
      <c r="Q55" s="136" t="s">
        <v>117</v>
      </c>
      <c r="R55" s="137"/>
      <c r="S55" s="137"/>
      <c r="T55" s="106"/>
      <c r="U55" s="111"/>
      <c r="V55" s="106"/>
      <c r="W55" s="106"/>
      <c r="X55" s="106"/>
      <c r="Y55" s="106"/>
      <c r="Z55" s="106"/>
      <c r="AA55" s="106"/>
      <c r="AB55" s="106"/>
      <c r="AC55" s="110"/>
      <c r="AD55" s="110"/>
      <c r="AE55" s="110"/>
    </row>
    <row r="56">
      <c r="A56" s="106"/>
      <c r="B56" s="676">
        <f t="shared" si="1"/>
        <v>53</v>
      </c>
      <c r="C56" s="678"/>
      <c r="D56" s="151"/>
      <c r="E56" s="142" t="s">
        <v>1352</v>
      </c>
      <c r="F56" s="324"/>
      <c r="G56" s="324"/>
      <c r="H56" s="324"/>
      <c r="I56" s="324"/>
      <c r="J56" s="324"/>
      <c r="K56" s="133" t="s">
        <v>1958</v>
      </c>
      <c r="L56" s="134"/>
      <c r="M56" s="135" t="s">
        <v>84</v>
      </c>
      <c r="N56" s="135" t="s">
        <v>86</v>
      </c>
      <c r="O56" s="135" t="s">
        <v>86</v>
      </c>
      <c r="P56" s="135" t="s">
        <v>86</v>
      </c>
      <c r="Q56" s="136" t="s">
        <v>117</v>
      </c>
      <c r="R56" s="137"/>
      <c r="S56" s="137"/>
      <c r="T56" s="106"/>
      <c r="U56" s="111"/>
      <c r="V56" s="106"/>
      <c r="W56" s="106"/>
      <c r="X56" s="106"/>
      <c r="Y56" s="106"/>
      <c r="Z56" s="106"/>
      <c r="AA56" s="106"/>
      <c r="AB56" s="106"/>
      <c r="AC56" s="110"/>
      <c r="AD56" s="110"/>
      <c r="AE56" s="110"/>
    </row>
    <row r="57">
      <c r="A57" s="106"/>
      <c r="B57" s="676">
        <f t="shared" si="1"/>
        <v>54</v>
      </c>
      <c r="C57" s="678"/>
      <c r="D57" s="151"/>
      <c r="E57" s="129" t="s">
        <v>252</v>
      </c>
      <c r="F57" s="276"/>
      <c r="G57" s="324"/>
      <c r="H57" s="324"/>
      <c r="I57" s="324"/>
      <c r="J57" s="324"/>
      <c r="K57" s="133" t="s">
        <v>1959</v>
      </c>
      <c r="L57" s="134"/>
      <c r="M57" s="135" t="s">
        <v>84</v>
      </c>
      <c r="N57" s="135" t="s">
        <v>86</v>
      </c>
      <c r="O57" s="135" t="s">
        <v>86</v>
      </c>
      <c r="P57" s="135" t="s">
        <v>86</v>
      </c>
      <c r="Q57" s="136" t="s">
        <v>107</v>
      </c>
      <c r="R57" s="137"/>
      <c r="S57" s="137"/>
      <c r="T57" s="106"/>
      <c r="U57" s="111"/>
      <c r="V57" s="106"/>
      <c r="W57" s="106"/>
      <c r="X57" s="106"/>
      <c r="Y57" s="106"/>
      <c r="Z57" s="106"/>
      <c r="AA57" s="106"/>
      <c r="AB57" s="106"/>
      <c r="AC57" s="110"/>
      <c r="AD57" s="110"/>
      <c r="AE57" s="110"/>
    </row>
    <row r="58">
      <c r="A58" s="106"/>
      <c r="B58" s="676">
        <f t="shared" si="1"/>
        <v>55</v>
      </c>
      <c r="C58" s="678"/>
      <c r="D58" s="151"/>
      <c r="E58" s="129" t="s">
        <v>824</v>
      </c>
      <c r="F58" s="267" t="s">
        <v>1960</v>
      </c>
      <c r="G58" s="324"/>
      <c r="H58" s="324"/>
      <c r="I58" s="324"/>
      <c r="J58" s="324"/>
      <c r="K58" s="133" t="s">
        <v>1961</v>
      </c>
      <c r="L58" s="134"/>
      <c r="M58" s="135" t="s">
        <v>84</v>
      </c>
      <c r="N58" s="135" t="s">
        <v>86</v>
      </c>
      <c r="O58" s="135" t="s">
        <v>86</v>
      </c>
      <c r="P58" s="135" t="s">
        <v>86</v>
      </c>
      <c r="Q58" s="136" t="s">
        <v>107</v>
      </c>
      <c r="R58" s="137"/>
      <c r="S58" s="137"/>
      <c r="T58" s="106"/>
      <c r="U58" s="111"/>
      <c r="V58" s="106"/>
      <c r="W58" s="106"/>
      <c r="X58" s="106"/>
      <c r="Y58" s="106"/>
      <c r="Z58" s="106"/>
      <c r="AA58" s="106"/>
      <c r="AB58" s="106"/>
      <c r="AC58" s="110"/>
      <c r="AD58" s="110"/>
      <c r="AE58" s="110"/>
    </row>
    <row r="59">
      <c r="A59" s="106"/>
      <c r="B59" s="676">
        <f t="shared" si="1"/>
        <v>56</v>
      </c>
      <c r="C59" s="678"/>
      <c r="D59" s="151"/>
      <c r="E59" s="140"/>
      <c r="F59" s="267" t="s">
        <v>1962</v>
      </c>
      <c r="G59" s="324"/>
      <c r="H59" s="324"/>
      <c r="I59" s="324"/>
      <c r="J59" s="324"/>
      <c r="K59" s="133" t="s">
        <v>1961</v>
      </c>
      <c r="L59" s="134"/>
      <c r="M59" s="135" t="s">
        <v>84</v>
      </c>
      <c r="N59" s="135" t="s">
        <v>86</v>
      </c>
      <c r="O59" s="135" t="s">
        <v>86</v>
      </c>
      <c r="P59" s="135" t="s">
        <v>86</v>
      </c>
      <c r="Q59" s="136" t="s">
        <v>107</v>
      </c>
      <c r="R59" s="137"/>
      <c r="S59" s="137"/>
      <c r="T59" s="106"/>
      <c r="U59" s="111"/>
      <c r="V59" s="106"/>
      <c r="W59" s="106"/>
      <c r="X59" s="106"/>
      <c r="Y59" s="106"/>
      <c r="Z59" s="106"/>
      <c r="AA59" s="106"/>
      <c r="AB59" s="106"/>
      <c r="AC59" s="110"/>
      <c r="AD59" s="110"/>
      <c r="AE59" s="110"/>
    </row>
    <row r="60">
      <c r="A60" s="106"/>
      <c r="B60" s="676">
        <f t="shared" si="1"/>
        <v>57</v>
      </c>
      <c r="C60" s="678"/>
      <c r="D60" s="151"/>
      <c r="E60" s="140"/>
      <c r="F60" s="267" t="s">
        <v>1963</v>
      </c>
      <c r="G60" s="324"/>
      <c r="H60" s="324"/>
      <c r="I60" s="324"/>
      <c r="J60" s="324"/>
      <c r="K60" s="133" t="s">
        <v>1961</v>
      </c>
      <c r="L60" s="134"/>
      <c r="M60" s="135" t="s">
        <v>84</v>
      </c>
      <c r="N60" s="135" t="s">
        <v>86</v>
      </c>
      <c r="O60" s="135" t="s">
        <v>86</v>
      </c>
      <c r="P60" s="135" t="s">
        <v>86</v>
      </c>
      <c r="Q60" s="136" t="s">
        <v>107</v>
      </c>
      <c r="R60" s="137"/>
      <c r="S60" s="137"/>
      <c r="T60" s="106"/>
      <c r="U60" s="111"/>
      <c r="V60" s="106"/>
      <c r="W60" s="106"/>
      <c r="X60" s="106"/>
      <c r="Y60" s="106"/>
      <c r="Z60" s="106"/>
      <c r="AA60" s="106"/>
      <c r="AB60" s="106"/>
      <c r="AC60" s="110"/>
      <c r="AD60" s="110"/>
      <c r="AE60" s="110"/>
    </row>
    <row r="61">
      <c r="A61" s="106"/>
      <c r="B61" s="676">
        <f t="shared" si="1"/>
        <v>58</v>
      </c>
      <c r="C61" s="678"/>
      <c r="D61" s="151"/>
      <c r="E61" s="140"/>
      <c r="F61" s="267" t="s">
        <v>1964</v>
      </c>
      <c r="G61" s="324"/>
      <c r="H61" s="324"/>
      <c r="I61" s="324"/>
      <c r="J61" s="324"/>
      <c r="K61" s="133" t="s">
        <v>1961</v>
      </c>
      <c r="L61" s="134"/>
      <c r="M61" s="135" t="s">
        <v>84</v>
      </c>
      <c r="N61" s="135" t="s">
        <v>86</v>
      </c>
      <c r="O61" s="135" t="s">
        <v>86</v>
      </c>
      <c r="P61" s="135" t="s">
        <v>86</v>
      </c>
      <c r="Q61" s="136" t="s">
        <v>107</v>
      </c>
      <c r="R61" s="137"/>
      <c r="S61" s="137"/>
      <c r="T61" s="106"/>
      <c r="U61" s="111"/>
      <c r="V61" s="106"/>
      <c r="W61" s="106"/>
      <c r="X61" s="106"/>
      <c r="Y61" s="106"/>
      <c r="Z61" s="106"/>
      <c r="AA61" s="106"/>
      <c r="AB61" s="106"/>
      <c r="AC61" s="110"/>
      <c r="AD61" s="110"/>
      <c r="AE61" s="110"/>
    </row>
    <row r="62">
      <c r="A62" s="106"/>
      <c r="B62" s="676">
        <f t="shared" si="1"/>
        <v>59</v>
      </c>
      <c r="C62" s="678"/>
      <c r="D62" s="153"/>
      <c r="E62" s="142"/>
      <c r="F62" s="267" t="s">
        <v>1965</v>
      </c>
      <c r="G62" s="324"/>
      <c r="H62" s="324"/>
      <c r="I62" s="324"/>
      <c r="J62" s="324"/>
      <c r="K62" s="133" t="s">
        <v>1961</v>
      </c>
      <c r="L62" s="134"/>
      <c r="M62" s="135" t="s">
        <v>84</v>
      </c>
      <c r="N62" s="135" t="s">
        <v>86</v>
      </c>
      <c r="O62" s="135" t="s">
        <v>86</v>
      </c>
      <c r="P62" s="135" t="s">
        <v>86</v>
      </c>
      <c r="Q62" s="136" t="s">
        <v>107</v>
      </c>
      <c r="R62" s="137"/>
      <c r="S62" s="137"/>
      <c r="T62" s="106"/>
      <c r="U62" s="111"/>
      <c r="V62" s="106"/>
      <c r="W62" s="106"/>
      <c r="X62" s="106"/>
      <c r="Y62" s="106"/>
      <c r="Z62" s="106"/>
      <c r="AA62" s="106"/>
      <c r="AB62" s="106"/>
      <c r="AC62" s="110"/>
      <c r="AD62" s="110"/>
      <c r="AE62" s="110"/>
    </row>
    <row r="63">
      <c r="A63" s="106"/>
      <c r="B63" s="676">
        <f t="shared" si="1"/>
        <v>60</v>
      </c>
      <c r="C63" s="678"/>
      <c r="D63" s="149" t="s">
        <v>1927</v>
      </c>
      <c r="E63" s="142" t="s">
        <v>807</v>
      </c>
      <c r="F63" s="324"/>
      <c r="G63" s="324"/>
      <c r="H63" s="324"/>
      <c r="I63" s="324"/>
      <c r="J63" s="547" t="s">
        <v>1931</v>
      </c>
      <c r="K63" s="133" t="s">
        <v>1932</v>
      </c>
      <c r="L63" s="134"/>
      <c r="M63" s="135" t="s">
        <v>84</v>
      </c>
      <c r="N63" s="135" t="s">
        <v>86</v>
      </c>
      <c r="O63" s="135" t="s">
        <v>86</v>
      </c>
      <c r="P63" s="135" t="s">
        <v>86</v>
      </c>
      <c r="Q63" s="136" t="s">
        <v>117</v>
      </c>
      <c r="R63" s="137"/>
      <c r="S63" s="137"/>
      <c r="T63" s="106"/>
      <c r="U63" s="111"/>
      <c r="V63" s="106"/>
      <c r="W63" s="106"/>
      <c r="X63" s="106"/>
      <c r="Y63" s="106"/>
      <c r="Z63" s="106"/>
      <c r="AA63" s="106"/>
      <c r="AB63" s="106"/>
      <c r="AC63" s="110"/>
      <c r="AD63" s="110"/>
      <c r="AE63" s="110"/>
    </row>
    <row r="64">
      <c r="A64" s="106"/>
      <c r="B64" s="676">
        <f t="shared" si="1"/>
        <v>61</v>
      </c>
      <c r="C64" s="678"/>
      <c r="D64" s="151"/>
      <c r="E64" s="129" t="s">
        <v>1933</v>
      </c>
      <c r="F64" s="547" t="s">
        <v>768</v>
      </c>
      <c r="G64" s="324"/>
      <c r="H64" s="324"/>
      <c r="I64" s="324"/>
      <c r="J64" s="547" t="s">
        <v>1934</v>
      </c>
      <c r="K64" s="133" t="s">
        <v>1935</v>
      </c>
      <c r="L64" s="134"/>
      <c r="M64" s="135" t="s">
        <v>84</v>
      </c>
      <c r="N64" s="135" t="s">
        <v>86</v>
      </c>
      <c r="O64" s="135" t="s">
        <v>86</v>
      </c>
      <c r="P64" s="135" t="s">
        <v>86</v>
      </c>
      <c r="Q64" s="136" t="s">
        <v>117</v>
      </c>
      <c r="R64" s="137"/>
      <c r="S64" s="137"/>
      <c r="T64" s="106"/>
      <c r="U64" s="111"/>
      <c r="V64" s="106"/>
      <c r="W64" s="106"/>
      <c r="X64" s="106"/>
      <c r="Y64" s="106"/>
      <c r="Z64" s="106"/>
      <c r="AA64" s="106"/>
      <c r="AB64" s="106"/>
      <c r="AC64" s="110"/>
      <c r="AD64" s="110"/>
      <c r="AE64" s="110"/>
    </row>
    <row r="65">
      <c r="A65" s="106"/>
      <c r="B65" s="676">
        <f t="shared" si="1"/>
        <v>62</v>
      </c>
      <c r="C65" s="678"/>
      <c r="D65" s="151"/>
      <c r="E65" s="129" t="s">
        <v>1314</v>
      </c>
      <c r="F65" s="267" t="s">
        <v>598</v>
      </c>
      <c r="G65" s="324"/>
      <c r="H65" s="324"/>
      <c r="I65" s="324"/>
      <c r="J65" s="547" t="s">
        <v>1992</v>
      </c>
      <c r="K65" s="133" t="s">
        <v>1942</v>
      </c>
      <c r="L65" s="134"/>
      <c r="M65" s="135" t="s">
        <v>84</v>
      </c>
      <c r="N65" s="135" t="s">
        <v>86</v>
      </c>
      <c r="O65" s="135" t="s">
        <v>86</v>
      </c>
      <c r="P65" s="135" t="s">
        <v>86</v>
      </c>
      <c r="Q65" s="136" t="s">
        <v>117</v>
      </c>
      <c r="R65" s="137"/>
      <c r="S65" s="137"/>
      <c r="T65" s="106"/>
      <c r="U65" s="111"/>
      <c r="V65" s="106"/>
      <c r="W65" s="106"/>
      <c r="X65" s="106"/>
      <c r="Y65" s="106"/>
      <c r="Z65" s="106"/>
      <c r="AA65" s="106"/>
      <c r="AB65" s="106"/>
      <c r="AC65" s="110"/>
      <c r="AD65" s="110"/>
      <c r="AE65" s="110"/>
    </row>
    <row r="66">
      <c r="A66" s="106"/>
      <c r="B66" s="676">
        <f t="shared" si="1"/>
        <v>63</v>
      </c>
      <c r="C66" s="678"/>
      <c r="D66" s="151"/>
      <c r="E66" s="140"/>
      <c r="F66" s="267" t="s">
        <v>1943</v>
      </c>
      <c r="G66" s="324"/>
      <c r="H66" s="324"/>
      <c r="I66" s="324"/>
      <c r="J66" s="547" t="s">
        <v>1993</v>
      </c>
      <c r="K66" s="133" t="s">
        <v>1945</v>
      </c>
      <c r="L66" s="134"/>
      <c r="M66" s="135" t="s">
        <v>84</v>
      </c>
      <c r="N66" s="135" t="s">
        <v>86</v>
      </c>
      <c r="O66" s="135" t="s">
        <v>86</v>
      </c>
      <c r="P66" s="135" t="s">
        <v>86</v>
      </c>
      <c r="Q66" s="136" t="s">
        <v>117</v>
      </c>
      <c r="R66" s="137"/>
      <c r="S66" s="137"/>
      <c r="T66" s="106"/>
      <c r="U66" s="111"/>
      <c r="V66" s="106"/>
      <c r="W66" s="106"/>
      <c r="X66" s="106"/>
      <c r="Y66" s="106"/>
      <c r="Z66" s="106"/>
      <c r="AA66" s="106"/>
      <c r="AB66" s="106"/>
      <c r="AC66" s="110"/>
      <c r="AD66" s="110"/>
      <c r="AE66" s="110"/>
    </row>
    <row r="67">
      <c r="A67" s="106"/>
      <c r="B67" s="676">
        <f t="shared" si="1"/>
        <v>64</v>
      </c>
      <c r="C67" s="678"/>
      <c r="D67" s="151"/>
      <c r="E67" s="140"/>
      <c r="F67" s="130"/>
      <c r="G67" s="324"/>
      <c r="H67" s="324"/>
      <c r="I67" s="324"/>
      <c r="J67" s="547" t="s">
        <v>1994</v>
      </c>
      <c r="K67" s="133" t="s">
        <v>1947</v>
      </c>
      <c r="L67" s="134"/>
      <c r="M67" s="135" t="s">
        <v>84</v>
      </c>
      <c r="N67" s="135" t="s">
        <v>86</v>
      </c>
      <c r="O67" s="135" t="s">
        <v>86</v>
      </c>
      <c r="P67" s="135" t="s">
        <v>86</v>
      </c>
      <c r="Q67" s="136" t="s">
        <v>117</v>
      </c>
      <c r="R67" s="137"/>
      <c r="S67" s="137"/>
      <c r="T67" s="106"/>
      <c r="U67" s="111"/>
      <c r="V67" s="106"/>
      <c r="W67" s="106"/>
      <c r="X67" s="106"/>
      <c r="Y67" s="106"/>
      <c r="Z67" s="106"/>
      <c r="AA67" s="106"/>
      <c r="AB67" s="106"/>
      <c r="AC67" s="110"/>
      <c r="AD67" s="110"/>
      <c r="AE67" s="110"/>
    </row>
    <row r="68">
      <c r="A68" s="106"/>
      <c r="B68" s="676">
        <f t="shared" si="1"/>
        <v>65</v>
      </c>
      <c r="C68" s="678"/>
      <c r="D68" s="151"/>
      <c r="E68" s="140"/>
      <c r="F68" s="267" t="s">
        <v>597</v>
      </c>
      <c r="G68" s="324"/>
      <c r="H68" s="324"/>
      <c r="I68" s="324"/>
      <c r="J68" s="547" t="s">
        <v>1995</v>
      </c>
      <c r="K68" s="133" t="s">
        <v>1949</v>
      </c>
      <c r="L68" s="134"/>
      <c r="M68" s="135" t="s">
        <v>84</v>
      </c>
      <c r="N68" s="135" t="s">
        <v>86</v>
      </c>
      <c r="O68" s="135" t="s">
        <v>86</v>
      </c>
      <c r="P68" s="135" t="s">
        <v>86</v>
      </c>
      <c r="Q68" s="136" t="s">
        <v>117</v>
      </c>
      <c r="R68" s="137"/>
      <c r="S68" s="137"/>
      <c r="T68" s="106"/>
      <c r="U68" s="111"/>
      <c r="V68" s="106"/>
      <c r="W68" s="106"/>
      <c r="X68" s="106"/>
      <c r="Y68" s="106"/>
      <c r="Z68" s="106"/>
      <c r="AA68" s="106"/>
      <c r="AB68" s="106"/>
      <c r="AC68" s="110"/>
      <c r="AD68" s="110"/>
      <c r="AE68" s="110"/>
    </row>
    <row r="69">
      <c r="A69" s="106"/>
      <c r="B69" s="676">
        <f t="shared" si="1"/>
        <v>66</v>
      </c>
      <c r="C69" s="678"/>
      <c r="D69" s="151"/>
      <c r="E69" s="140"/>
      <c r="F69" s="267" t="s">
        <v>601</v>
      </c>
      <c r="G69" s="324"/>
      <c r="H69" s="324"/>
      <c r="I69" s="324"/>
      <c r="J69" s="547" t="s">
        <v>1996</v>
      </c>
      <c r="K69" s="133" t="s">
        <v>1942</v>
      </c>
      <c r="L69" s="134"/>
      <c r="M69" s="135" t="s">
        <v>84</v>
      </c>
      <c r="N69" s="135" t="s">
        <v>86</v>
      </c>
      <c r="O69" s="135" t="s">
        <v>86</v>
      </c>
      <c r="P69" s="135" t="s">
        <v>86</v>
      </c>
      <c r="Q69" s="136" t="s">
        <v>117</v>
      </c>
      <c r="R69" s="137"/>
      <c r="S69" s="137"/>
      <c r="T69" s="106"/>
      <c r="U69" s="111"/>
      <c r="V69" s="106"/>
      <c r="W69" s="106"/>
      <c r="X69" s="106"/>
      <c r="Y69" s="106"/>
      <c r="Z69" s="106"/>
      <c r="AA69" s="106"/>
      <c r="AB69" s="106"/>
      <c r="AC69" s="110"/>
      <c r="AD69" s="110"/>
      <c r="AE69" s="110"/>
    </row>
    <row r="70">
      <c r="A70" s="106"/>
      <c r="B70" s="676">
        <f t="shared" si="1"/>
        <v>67</v>
      </c>
      <c r="C70" s="678"/>
      <c r="D70" s="151"/>
      <c r="E70" s="142"/>
      <c r="F70" s="267" t="s">
        <v>982</v>
      </c>
      <c r="G70" s="324"/>
      <c r="H70" s="324"/>
      <c r="I70" s="324"/>
      <c r="J70" s="547" t="s">
        <v>1997</v>
      </c>
      <c r="K70" s="133" t="s">
        <v>1952</v>
      </c>
      <c r="L70" s="134"/>
      <c r="M70" s="135" t="s">
        <v>85</v>
      </c>
      <c r="N70" s="135" t="s">
        <v>86</v>
      </c>
      <c r="O70" s="135" t="s">
        <v>86</v>
      </c>
      <c r="P70" s="135" t="s">
        <v>86</v>
      </c>
      <c r="Q70" s="136" t="s">
        <v>101</v>
      </c>
      <c r="R70" s="136" t="s">
        <v>1998</v>
      </c>
      <c r="S70" s="137"/>
      <c r="T70" s="106"/>
      <c r="U70" s="111"/>
      <c r="V70" s="106"/>
      <c r="W70" s="106"/>
      <c r="X70" s="106"/>
      <c r="Y70" s="106"/>
      <c r="Z70" s="106"/>
      <c r="AA70" s="106"/>
      <c r="AB70" s="106"/>
      <c r="AC70" s="110"/>
      <c r="AD70" s="110"/>
      <c r="AE70" s="110"/>
    </row>
    <row r="71">
      <c r="A71" s="106"/>
      <c r="B71" s="676">
        <f t="shared" si="1"/>
        <v>68</v>
      </c>
      <c r="C71" s="678"/>
      <c r="D71" s="151"/>
      <c r="E71" s="142" t="s">
        <v>1352</v>
      </c>
      <c r="F71" s="137"/>
      <c r="G71" s="137"/>
      <c r="H71" s="137"/>
      <c r="I71" s="137"/>
      <c r="J71" s="137"/>
      <c r="K71" s="134" t="s">
        <v>1958</v>
      </c>
      <c r="L71" s="134"/>
      <c r="M71" s="135" t="s">
        <v>84</v>
      </c>
      <c r="N71" s="135" t="s">
        <v>86</v>
      </c>
      <c r="O71" s="135" t="s">
        <v>86</v>
      </c>
      <c r="P71" s="135" t="s">
        <v>86</v>
      </c>
      <c r="Q71" s="136" t="s">
        <v>117</v>
      </c>
      <c r="R71" s="137"/>
      <c r="S71" s="137"/>
      <c r="T71" s="106"/>
      <c r="U71" s="111"/>
      <c r="V71" s="106"/>
      <c r="W71" s="106"/>
      <c r="X71" s="106"/>
      <c r="Y71" s="106"/>
      <c r="Z71" s="106"/>
      <c r="AA71" s="106"/>
      <c r="AB71" s="106"/>
      <c r="AC71" s="110"/>
      <c r="AD71" s="110"/>
      <c r="AE71" s="110"/>
    </row>
    <row r="72">
      <c r="A72" s="106"/>
      <c r="B72" s="676">
        <f t="shared" si="1"/>
        <v>69</v>
      </c>
      <c r="C72" s="678"/>
      <c r="D72" s="151"/>
      <c r="E72" s="129" t="s">
        <v>252</v>
      </c>
      <c r="F72" s="233"/>
      <c r="G72" s="137"/>
      <c r="H72" s="137"/>
      <c r="I72" s="137"/>
      <c r="J72" s="137"/>
      <c r="K72" s="134" t="s">
        <v>1959</v>
      </c>
      <c r="L72" s="134"/>
      <c r="M72" s="135" t="s">
        <v>84</v>
      </c>
      <c r="N72" s="135" t="s">
        <v>86</v>
      </c>
      <c r="O72" s="135" t="s">
        <v>86</v>
      </c>
      <c r="P72" s="135" t="s">
        <v>86</v>
      </c>
      <c r="Q72" s="136" t="s">
        <v>107</v>
      </c>
      <c r="R72" s="137"/>
      <c r="S72" s="137"/>
      <c r="T72" s="106"/>
      <c r="U72" s="111"/>
      <c r="V72" s="106"/>
      <c r="W72" s="106"/>
      <c r="X72" s="106"/>
      <c r="Y72" s="106"/>
      <c r="Z72" s="106"/>
      <c r="AA72" s="106"/>
      <c r="AB72" s="106"/>
      <c r="AC72" s="110"/>
      <c r="AD72" s="110"/>
      <c r="AE72" s="110"/>
    </row>
    <row r="73">
      <c r="A73" s="106"/>
      <c r="B73" s="676">
        <f t="shared" si="1"/>
        <v>70</v>
      </c>
      <c r="C73" s="678"/>
      <c r="D73" s="151"/>
      <c r="E73" s="129" t="s">
        <v>824</v>
      </c>
      <c r="F73" s="259" t="s">
        <v>1960</v>
      </c>
      <c r="G73" s="137"/>
      <c r="H73" s="137"/>
      <c r="I73" s="137"/>
      <c r="J73" s="137"/>
      <c r="K73" s="134" t="s">
        <v>1961</v>
      </c>
      <c r="L73" s="134"/>
      <c r="M73" s="135" t="s">
        <v>84</v>
      </c>
      <c r="N73" s="135" t="s">
        <v>86</v>
      </c>
      <c r="O73" s="135" t="s">
        <v>86</v>
      </c>
      <c r="P73" s="135" t="s">
        <v>86</v>
      </c>
      <c r="Q73" s="136" t="s">
        <v>107</v>
      </c>
      <c r="R73" s="137"/>
      <c r="S73" s="137"/>
      <c r="T73" s="106"/>
      <c r="U73" s="111"/>
      <c r="V73" s="106"/>
      <c r="W73" s="106"/>
      <c r="X73" s="106"/>
      <c r="Y73" s="106"/>
      <c r="Z73" s="106"/>
      <c r="AA73" s="106"/>
      <c r="AB73" s="106"/>
      <c r="AC73" s="110"/>
      <c r="AD73" s="110"/>
      <c r="AE73" s="110"/>
    </row>
    <row r="74">
      <c r="A74" s="106"/>
      <c r="B74" s="676">
        <f t="shared" si="1"/>
        <v>71</v>
      </c>
      <c r="C74" s="678"/>
      <c r="D74" s="151"/>
      <c r="E74" s="140"/>
      <c r="F74" s="259" t="s">
        <v>1962</v>
      </c>
      <c r="G74" s="137"/>
      <c r="H74" s="137"/>
      <c r="I74" s="137"/>
      <c r="J74" s="137"/>
      <c r="K74" s="134" t="s">
        <v>1961</v>
      </c>
      <c r="L74" s="134"/>
      <c r="M74" s="135" t="s">
        <v>84</v>
      </c>
      <c r="N74" s="135" t="s">
        <v>86</v>
      </c>
      <c r="O74" s="135" t="s">
        <v>86</v>
      </c>
      <c r="P74" s="135" t="s">
        <v>86</v>
      </c>
      <c r="Q74" s="136" t="s">
        <v>107</v>
      </c>
      <c r="R74" s="137"/>
      <c r="S74" s="137"/>
      <c r="T74" s="106"/>
      <c r="U74" s="111"/>
      <c r="V74" s="106"/>
      <c r="W74" s="106"/>
      <c r="X74" s="106"/>
      <c r="Y74" s="106"/>
      <c r="Z74" s="106"/>
      <c r="AA74" s="106"/>
      <c r="AB74" s="106"/>
      <c r="AC74" s="110"/>
      <c r="AD74" s="110"/>
      <c r="AE74" s="110"/>
    </row>
    <row r="75">
      <c r="A75" s="106"/>
      <c r="B75" s="676">
        <f t="shared" si="1"/>
        <v>72</v>
      </c>
      <c r="C75" s="678"/>
      <c r="D75" s="151"/>
      <c r="E75" s="140"/>
      <c r="F75" s="259" t="s">
        <v>1963</v>
      </c>
      <c r="G75" s="137"/>
      <c r="H75" s="137"/>
      <c r="I75" s="137"/>
      <c r="J75" s="137"/>
      <c r="K75" s="134" t="s">
        <v>1961</v>
      </c>
      <c r="L75" s="134"/>
      <c r="M75" s="135" t="s">
        <v>84</v>
      </c>
      <c r="N75" s="135" t="s">
        <v>86</v>
      </c>
      <c r="O75" s="135" t="s">
        <v>86</v>
      </c>
      <c r="P75" s="135" t="s">
        <v>86</v>
      </c>
      <c r="Q75" s="136" t="s">
        <v>107</v>
      </c>
      <c r="R75" s="137"/>
      <c r="S75" s="137"/>
      <c r="T75" s="106"/>
      <c r="U75" s="111"/>
      <c r="V75" s="106"/>
      <c r="W75" s="106"/>
      <c r="X75" s="106"/>
      <c r="Y75" s="106"/>
      <c r="Z75" s="106"/>
      <c r="AA75" s="106"/>
      <c r="AB75" s="106"/>
      <c r="AC75" s="110"/>
      <c r="AD75" s="110"/>
      <c r="AE75" s="110"/>
    </row>
    <row r="76">
      <c r="A76" s="106"/>
      <c r="B76" s="676">
        <f t="shared" si="1"/>
        <v>73</v>
      </c>
      <c r="C76" s="678"/>
      <c r="D76" s="151"/>
      <c r="E76" s="140"/>
      <c r="F76" s="259" t="s">
        <v>1964</v>
      </c>
      <c r="G76" s="137"/>
      <c r="H76" s="137"/>
      <c r="I76" s="137"/>
      <c r="J76" s="137"/>
      <c r="K76" s="134" t="s">
        <v>1961</v>
      </c>
      <c r="L76" s="134"/>
      <c r="M76" s="135" t="s">
        <v>84</v>
      </c>
      <c r="N76" s="135" t="s">
        <v>86</v>
      </c>
      <c r="O76" s="135" t="s">
        <v>86</v>
      </c>
      <c r="P76" s="135" t="s">
        <v>86</v>
      </c>
      <c r="Q76" s="136" t="s">
        <v>107</v>
      </c>
      <c r="R76" s="137"/>
      <c r="S76" s="137"/>
      <c r="T76" s="106"/>
      <c r="U76" s="111"/>
      <c r="V76" s="106"/>
      <c r="W76" s="106"/>
      <c r="X76" s="106"/>
      <c r="Y76" s="106"/>
      <c r="Z76" s="106"/>
      <c r="AA76" s="106"/>
      <c r="AB76" s="106"/>
      <c r="AC76" s="110"/>
      <c r="AD76" s="110"/>
      <c r="AE76" s="110"/>
    </row>
    <row r="77">
      <c r="A77" s="106"/>
      <c r="B77" s="676">
        <f t="shared" si="1"/>
        <v>74</v>
      </c>
      <c r="C77" s="678"/>
      <c r="D77" s="153"/>
      <c r="E77" s="142"/>
      <c r="F77" s="259" t="s">
        <v>1965</v>
      </c>
      <c r="G77" s="137"/>
      <c r="H77" s="137"/>
      <c r="I77" s="137"/>
      <c r="J77" s="137"/>
      <c r="K77" s="134" t="s">
        <v>1961</v>
      </c>
      <c r="L77" s="134"/>
      <c r="M77" s="135" t="s">
        <v>84</v>
      </c>
      <c r="N77" s="135" t="s">
        <v>86</v>
      </c>
      <c r="O77" s="135" t="s">
        <v>86</v>
      </c>
      <c r="P77" s="135" t="s">
        <v>86</v>
      </c>
      <c r="Q77" s="136" t="s">
        <v>107</v>
      </c>
      <c r="R77" s="137"/>
      <c r="S77" s="137"/>
      <c r="T77" s="106"/>
      <c r="U77" s="111"/>
      <c r="V77" s="106"/>
      <c r="W77" s="106"/>
      <c r="X77" s="106"/>
      <c r="Y77" s="106"/>
      <c r="Z77" s="106"/>
      <c r="AA77" s="106"/>
      <c r="AB77" s="106"/>
      <c r="AC77" s="110"/>
      <c r="AD77" s="110"/>
      <c r="AE77" s="110"/>
    </row>
    <row r="78">
      <c r="A78" s="106"/>
      <c r="B78" s="676">
        <f t="shared" si="1"/>
        <v>75</v>
      </c>
      <c r="C78" s="678"/>
      <c r="D78" s="149" t="s">
        <v>1928</v>
      </c>
      <c r="E78" s="140" t="s">
        <v>807</v>
      </c>
      <c r="F78" s="324"/>
      <c r="G78" s="324"/>
      <c r="H78" s="324"/>
      <c r="I78" s="324"/>
      <c r="J78" s="547" t="s">
        <v>1931</v>
      </c>
      <c r="K78" s="133" t="s">
        <v>1932</v>
      </c>
      <c r="L78" s="134"/>
      <c r="M78" s="135" t="s">
        <v>84</v>
      </c>
      <c r="N78" s="135" t="s">
        <v>86</v>
      </c>
      <c r="O78" s="135" t="s">
        <v>86</v>
      </c>
      <c r="P78" s="135" t="s">
        <v>86</v>
      </c>
      <c r="Q78" s="136" t="s">
        <v>117</v>
      </c>
      <c r="R78" s="137"/>
      <c r="S78" s="137"/>
      <c r="T78" s="106"/>
      <c r="U78" s="111"/>
      <c r="V78" s="106"/>
      <c r="W78" s="106"/>
      <c r="X78" s="106"/>
      <c r="Y78" s="106"/>
      <c r="Z78" s="106"/>
      <c r="AA78" s="106"/>
      <c r="AB78" s="106"/>
      <c r="AC78" s="110"/>
      <c r="AD78" s="110"/>
      <c r="AE78" s="110"/>
    </row>
    <row r="79">
      <c r="A79" s="106"/>
      <c r="B79" s="676">
        <f t="shared" si="1"/>
        <v>76</v>
      </c>
      <c r="C79" s="678"/>
      <c r="D79" s="151"/>
      <c r="E79" s="129" t="s">
        <v>1933</v>
      </c>
      <c r="F79" s="267" t="s">
        <v>1999</v>
      </c>
      <c r="G79" s="324"/>
      <c r="H79" s="324"/>
      <c r="I79" s="324"/>
      <c r="J79" s="547" t="s">
        <v>2000</v>
      </c>
      <c r="K79" s="133" t="s">
        <v>2001</v>
      </c>
      <c r="L79" s="134"/>
      <c r="M79" s="135" t="s">
        <v>84</v>
      </c>
      <c r="N79" s="135" t="s">
        <v>86</v>
      </c>
      <c r="O79" s="135" t="s">
        <v>86</v>
      </c>
      <c r="P79" s="135" t="s">
        <v>86</v>
      </c>
      <c r="Q79" s="136" t="s">
        <v>117</v>
      </c>
      <c r="R79" s="137"/>
      <c r="S79" s="137"/>
      <c r="T79" s="106"/>
      <c r="U79" s="111"/>
      <c r="V79" s="106"/>
      <c r="W79" s="106"/>
      <c r="X79" s="106"/>
      <c r="Y79" s="106"/>
      <c r="Z79" s="106"/>
      <c r="AA79" s="106"/>
      <c r="AB79" s="106"/>
      <c r="AC79" s="110"/>
      <c r="AD79" s="110"/>
      <c r="AE79" s="110"/>
    </row>
    <row r="80">
      <c r="A80" s="106"/>
      <c r="B80" s="676">
        <f t="shared" si="1"/>
        <v>77</v>
      </c>
      <c r="C80" s="677"/>
      <c r="D80" s="151"/>
      <c r="E80" s="140"/>
      <c r="F80" s="267" t="s">
        <v>2002</v>
      </c>
      <c r="G80" s="324"/>
      <c r="H80" s="324"/>
      <c r="I80" s="324"/>
      <c r="J80" s="547" t="s">
        <v>173</v>
      </c>
      <c r="K80" s="133" t="s">
        <v>2003</v>
      </c>
      <c r="L80" s="134"/>
      <c r="M80" s="135" t="s">
        <v>84</v>
      </c>
      <c r="N80" s="135" t="s">
        <v>86</v>
      </c>
      <c r="O80" s="135" t="s">
        <v>86</v>
      </c>
      <c r="P80" s="135" t="s">
        <v>86</v>
      </c>
      <c r="Q80" s="136" t="s">
        <v>117</v>
      </c>
      <c r="R80" s="137"/>
      <c r="S80" s="137"/>
      <c r="T80" s="106"/>
      <c r="U80" s="111"/>
      <c r="V80" s="106"/>
      <c r="W80" s="106"/>
      <c r="X80" s="106"/>
      <c r="Y80" s="106"/>
      <c r="Z80" s="106"/>
      <c r="AA80" s="106"/>
      <c r="AB80" s="106"/>
      <c r="AC80" s="110"/>
      <c r="AD80" s="110"/>
      <c r="AE80" s="110"/>
    </row>
    <row r="81">
      <c r="A81" s="106"/>
      <c r="B81" s="676">
        <f t="shared" si="1"/>
        <v>78</v>
      </c>
      <c r="C81" s="677"/>
      <c r="D81" s="151"/>
      <c r="E81" s="140"/>
      <c r="F81" s="267" t="s">
        <v>768</v>
      </c>
      <c r="G81" s="324"/>
      <c r="H81" s="324"/>
      <c r="I81" s="324"/>
      <c r="J81" s="547" t="s">
        <v>173</v>
      </c>
      <c r="K81" s="133" t="s">
        <v>1935</v>
      </c>
      <c r="L81" s="134"/>
      <c r="M81" s="135" t="s">
        <v>84</v>
      </c>
      <c r="N81" s="135" t="s">
        <v>86</v>
      </c>
      <c r="O81" s="135" t="s">
        <v>86</v>
      </c>
      <c r="P81" s="135" t="s">
        <v>86</v>
      </c>
      <c r="Q81" s="136" t="s">
        <v>117</v>
      </c>
      <c r="R81" s="137"/>
      <c r="S81" s="137"/>
      <c r="T81" s="106"/>
      <c r="U81" s="111"/>
      <c r="V81" s="106"/>
      <c r="W81" s="106"/>
      <c r="X81" s="106"/>
      <c r="Y81" s="106"/>
      <c r="Z81" s="106"/>
      <c r="AA81" s="106"/>
      <c r="AB81" s="106"/>
      <c r="AC81" s="110"/>
      <c r="AD81" s="110"/>
      <c r="AE81" s="110"/>
    </row>
    <row r="82">
      <c r="A82" s="106"/>
      <c r="B82" s="676">
        <f t="shared" si="1"/>
        <v>79</v>
      </c>
      <c r="C82" s="677"/>
      <c r="D82" s="151"/>
      <c r="E82" s="129" t="s">
        <v>1314</v>
      </c>
      <c r="F82" s="267" t="s">
        <v>598</v>
      </c>
      <c r="G82" s="324"/>
      <c r="H82" s="324"/>
      <c r="I82" s="324"/>
      <c r="J82" s="547" t="s">
        <v>2004</v>
      </c>
      <c r="K82" s="133" t="s">
        <v>1942</v>
      </c>
      <c r="L82" s="134"/>
      <c r="M82" s="135" t="s">
        <v>84</v>
      </c>
      <c r="N82" s="135" t="s">
        <v>86</v>
      </c>
      <c r="O82" s="135" t="s">
        <v>86</v>
      </c>
      <c r="P82" s="135" t="s">
        <v>86</v>
      </c>
      <c r="Q82" s="136" t="s">
        <v>117</v>
      </c>
      <c r="R82" s="137"/>
      <c r="S82" s="137"/>
      <c r="T82" s="106"/>
      <c r="U82" s="111"/>
      <c r="V82" s="106"/>
      <c r="W82" s="106"/>
      <c r="X82" s="106"/>
      <c r="Y82" s="106"/>
      <c r="Z82" s="106"/>
      <c r="AA82" s="106"/>
      <c r="AB82" s="106"/>
      <c r="AC82" s="110"/>
      <c r="AD82" s="110"/>
      <c r="AE82" s="110"/>
    </row>
    <row r="83">
      <c r="A83" s="106"/>
      <c r="B83" s="676">
        <f t="shared" si="1"/>
        <v>80</v>
      </c>
      <c r="C83" s="678"/>
      <c r="D83" s="151"/>
      <c r="E83" s="140"/>
      <c r="F83" s="267" t="s">
        <v>1943</v>
      </c>
      <c r="G83" s="324"/>
      <c r="H83" s="324"/>
      <c r="I83" s="324"/>
      <c r="J83" s="547" t="s">
        <v>2005</v>
      </c>
      <c r="K83" s="133" t="s">
        <v>1945</v>
      </c>
      <c r="L83" s="134"/>
      <c r="M83" s="135" t="s">
        <v>84</v>
      </c>
      <c r="N83" s="135" t="s">
        <v>86</v>
      </c>
      <c r="O83" s="135" t="s">
        <v>86</v>
      </c>
      <c r="P83" s="135" t="s">
        <v>86</v>
      </c>
      <c r="Q83" s="136" t="s">
        <v>117</v>
      </c>
      <c r="R83" s="137"/>
      <c r="S83" s="137"/>
      <c r="T83" s="106"/>
      <c r="U83" s="111"/>
      <c r="V83" s="106"/>
      <c r="W83" s="106"/>
      <c r="X83" s="106"/>
      <c r="Y83" s="106"/>
      <c r="Z83" s="106"/>
      <c r="AA83" s="106"/>
      <c r="AB83" s="106"/>
      <c r="AC83" s="110"/>
      <c r="AD83" s="110"/>
      <c r="AE83" s="110"/>
    </row>
    <row r="84">
      <c r="A84" s="106"/>
      <c r="B84" s="676">
        <f t="shared" si="1"/>
        <v>81</v>
      </c>
      <c r="C84" s="678"/>
      <c r="D84" s="151"/>
      <c r="E84" s="140"/>
      <c r="F84" s="267" t="s">
        <v>596</v>
      </c>
      <c r="G84" s="324"/>
      <c r="H84" s="324"/>
      <c r="I84" s="324"/>
      <c r="J84" s="547" t="s">
        <v>2006</v>
      </c>
      <c r="K84" s="133" t="s">
        <v>1947</v>
      </c>
      <c r="L84" s="134"/>
      <c r="M84" s="135" t="s">
        <v>84</v>
      </c>
      <c r="N84" s="135" t="s">
        <v>86</v>
      </c>
      <c r="O84" s="135" t="s">
        <v>86</v>
      </c>
      <c r="P84" s="135" t="s">
        <v>86</v>
      </c>
      <c r="Q84" s="136" t="s">
        <v>117</v>
      </c>
      <c r="R84" s="137"/>
      <c r="S84" s="137"/>
      <c r="T84" s="106"/>
      <c r="U84" s="111"/>
      <c r="V84" s="106"/>
      <c r="W84" s="106"/>
      <c r="X84" s="106"/>
      <c r="Y84" s="106"/>
      <c r="Z84" s="106"/>
      <c r="AA84" s="106"/>
      <c r="AB84" s="106"/>
      <c r="AC84" s="110"/>
      <c r="AD84" s="110"/>
      <c r="AE84" s="110"/>
    </row>
    <row r="85">
      <c r="A85" s="106"/>
      <c r="B85" s="676">
        <f t="shared" si="1"/>
        <v>82</v>
      </c>
      <c r="C85" s="678"/>
      <c r="D85" s="151"/>
      <c r="E85" s="140"/>
      <c r="F85" s="267" t="s">
        <v>597</v>
      </c>
      <c r="G85" s="324"/>
      <c r="H85" s="324"/>
      <c r="I85" s="324"/>
      <c r="J85" s="547" t="s">
        <v>2007</v>
      </c>
      <c r="K85" s="133" t="s">
        <v>1949</v>
      </c>
      <c r="L85" s="134"/>
      <c r="M85" s="135" t="s">
        <v>84</v>
      </c>
      <c r="N85" s="135" t="s">
        <v>86</v>
      </c>
      <c r="O85" s="135" t="s">
        <v>86</v>
      </c>
      <c r="P85" s="135" t="s">
        <v>86</v>
      </c>
      <c r="Q85" s="136" t="s">
        <v>117</v>
      </c>
      <c r="R85" s="137"/>
      <c r="S85" s="137"/>
      <c r="T85" s="106"/>
      <c r="U85" s="111"/>
      <c r="V85" s="106"/>
      <c r="W85" s="106"/>
      <c r="X85" s="106"/>
      <c r="Y85" s="106"/>
      <c r="Z85" s="106"/>
      <c r="AA85" s="106"/>
      <c r="AB85" s="106"/>
      <c r="AC85" s="110"/>
      <c r="AD85" s="110"/>
      <c r="AE85" s="110"/>
    </row>
    <row r="86">
      <c r="A86" s="106"/>
      <c r="B86" s="676">
        <f t="shared" si="1"/>
        <v>83</v>
      </c>
      <c r="C86" s="678"/>
      <c r="D86" s="151"/>
      <c r="E86" s="140"/>
      <c r="F86" s="267" t="s">
        <v>601</v>
      </c>
      <c r="G86" s="324"/>
      <c r="H86" s="324"/>
      <c r="I86" s="324"/>
      <c r="J86" s="547" t="s">
        <v>2008</v>
      </c>
      <c r="K86" s="133" t="s">
        <v>1942</v>
      </c>
      <c r="L86" s="134"/>
      <c r="M86" s="135" t="s">
        <v>84</v>
      </c>
      <c r="N86" s="135" t="s">
        <v>86</v>
      </c>
      <c r="O86" s="135" t="s">
        <v>86</v>
      </c>
      <c r="P86" s="135" t="s">
        <v>86</v>
      </c>
      <c r="Q86" s="136" t="s">
        <v>117</v>
      </c>
      <c r="R86" s="137"/>
      <c r="S86" s="137"/>
      <c r="T86" s="106"/>
      <c r="U86" s="111"/>
      <c r="V86" s="106"/>
      <c r="W86" s="106"/>
      <c r="X86" s="106"/>
      <c r="Y86" s="106"/>
      <c r="Z86" s="106"/>
      <c r="AA86" s="106"/>
      <c r="AB86" s="106"/>
      <c r="AC86" s="110"/>
      <c r="AD86" s="110"/>
      <c r="AE86" s="110"/>
    </row>
    <row r="87">
      <c r="A87" s="106"/>
      <c r="B87" s="676">
        <f t="shared" si="1"/>
        <v>84</v>
      </c>
      <c r="C87" s="678"/>
      <c r="D87" s="151"/>
      <c r="E87" s="142"/>
      <c r="F87" s="267" t="s">
        <v>982</v>
      </c>
      <c r="G87" s="324"/>
      <c r="H87" s="324"/>
      <c r="I87" s="324"/>
      <c r="J87" s="547" t="s">
        <v>2009</v>
      </c>
      <c r="K87" s="133" t="s">
        <v>1952</v>
      </c>
      <c r="L87" s="134"/>
      <c r="M87" s="135" t="s">
        <v>84</v>
      </c>
      <c r="N87" s="135" t="s">
        <v>86</v>
      </c>
      <c r="O87" s="135" t="s">
        <v>86</v>
      </c>
      <c r="P87" s="135" t="s">
        <v>86</v>
      </c>
      <c r="Q87" s="136" t="s">
        <v>117</v>
      </c>
      <c r="R87" s="137"/>
      <c r="S87" s="137"/>
      <c r="T87" s="106"/>
      <c r="U87" s="111"/>
      <c r="V87" s="106"/>
      <c r="W87" s="106"/>
      <c r="X87" s="106"/>
      <c r="Y87" s="106"/>
      <c r="Z87" s="106"/>
      <c r="AA87" s="106"/>
      <c r="AB87" s="106"/>
      <c r="AC87" s="110"/>
      <c r="AD87" s="110"/>
      <c r="AE87" s="110"/>
    </row>
    <row r="88">
      <c r="A88" s="106"/>
      <c r="B88" s="676">
        <f t="shared" si="1"/>
        <v>85</v>
      </c>
      <c r="C88" s="678"/>
      <c r="D88" s="151"/>
      <c r="E88" s="142" t="s">
        <v>1352</v>
      </c>
      <c r="F88" s="324"/>
      <c r="G88" s="324"/>
      <c r="H88" s="324"/>
      <c r="I88" s="324"/>
      <c r="J88" s="324"/>
      <c r="K88" s="133" t="s">
        <v>1958</v>
      </c>
      <c r="L88" s="134"/>
      <c r="M88" s="135" t="s">
        <v>84</v>
      </c>
      <c r="N88" s="135" t="s">
        <v>86</v>
      </c>
      <c r="O88" s="135" t="s">
        <v>86</v>
      </c>
      <c r="P88" s="135" t="s">
        <v>86</v>
      </c>
      <c r="Q88" s="136" t="s">
        <v>117</v>
      </c>
      <c r="R88" s="137"/>
      <c r="S88" s="137"/>
      <c r="T88" s="106"/>
      <c r="U88" s="111"/>
      <c r="V88" s="106"/>
      <c r="W88" s="106"/>
      <c r="X88" s="106"/>
      <c r="Y88" s="106"/>
      <c r="Z88" s="106"/>
      <c r="AA88" s="106"/>
      <c r="AB88" s="106"/>
      <c r="AC88" s="110"/>
      <c r="AD88" s="110"/>
      <c r="AE88" s="110"/>
    </row>
    <row r="89">
      <c r="A89" s="106"/>
      <c r="B89" s="676">
        <f t="shared" si="1"/>
        <v>86</v>
      </c>
      <c r="C89" s="678"/>
      <c r="D89" s="151"/>
      <c r="E89" s="129" t="s">
        <v>252</v>
      </c>
      <c r="F89" s="276"/>
      <c r="G89" s="324"/>
      <c r="H89" s="324"/>
      <c r="I89" s="324"/>
      <c r="J89" s="324"/>
      <c r="K89" s="133" t="s">
        <v>1959</v>
      </c>
      <c r="L89" s="134"/>
      <c r="M89" s="135" t="s">
        <v>84</v>
      </c>
      <c r="N89" s="135" t="s">
        <v>86</v>
      </c>
      <c r="O89" s="135" t="s">
        <v>86</v>
      </c>
      <c r="P89" s="135" t="s">
        <v>86</v>
      </c>
      <c r="Q89" s="136" t="s">
        <v>107</v>
      </c>
      <c r="R89" s="137"/>
      <c r="S89" s="137"/>
      <c r="T89" s="106"/>
      <c r="U89" s="111"/>
      <c r="V89" s="106"/>
      <c r="W89" s="106"/>
      <c r="X89" s="106"/>
      <c r="Y89" s="106"/>
      <c r="Z89" s="106"/>
      <c r="AA89" s="106"/>
      <c r="AB89" s="106"/>
      <c r="AC89" s="110"/>
      <c r="AD89" s="110"/>
      <c r="AE89" s="110"/>
    </row>
    <row r="90">
      <c r="A90" s="106"/>
      <c r="B90" s="676">
        <f t="shared" si="1"/>
        <v>87</v>
      </c>
      <c r="C90" s="678"/>
      <c r="D90" s="151"/>
      <c r="E90" s="129" t="s">
        <v>824</v>
      </c>
      <c r="F90" s="267" t="s">
        <v>1960</v>
      </c>
      <c r="G90" s="324"/>
      <c r="H90" s="324"/>
      <c r="I90" s="324"/>
      <c r="J90" s="324"/>
      <c r="K90" s="133" t="s">
        <v>1961</v>
      </c>
      <c r="L90" s="134"/>
      <c r="M90" s="135" t="s">
        <v>84</v>
      </c>
      <c r="N90" s="135" t="s">
        <v>86</v>
      </c>
      <c r="O90" s="135" t="s">
        <v>86</v>
      </c>
      <c r="P90" s="135" t="s">
        <v>86</v>
      </c>
      <c r="Q90" s="136" t="s">
        <v>107</v>
      </c>
      <c r="R90" s="137"/>
      <c r="S90" s="137"/>
      <c r="T90" s="106"/>
      <c r="U90" s="111"/>
      <c r="V90" s="106"/>
      <c r="W90" s="106"/>
      <c r="X90" s="106"/>
      <c r="Y90" s="106"/>
      <c r="Z90" s="106"/>
      <c r="AA90" s="106"/>
      <c r="AB90" s="106"/>
      <c r="AC90" s="110"/>
      <c r="AD90" s="110"/>
      <c r="AE90" s="110"/>
    </row>
    <row r="91">
      <c r="A91" s="106"/>
      <c r="B91" s="676">
        <f t="shared" si="1"/>
        <v>88</v>
      </c>
      <c r="C91" s="678"/>
      <c r="D91" s="151"/>
      <c r="E91" s="140"/>
      <c r="F91" s="267" t="s">
        <v>1962</v>
      </c>
      <c r="G91" s="324"/>
      <c r="H91" s="324"/>
      <c r="I91" s="324"/>
      <c r="J91" s="324"/>
      <c r="K91" s="133" t="s">
        <v>1961</v>
      </c>
      <c r="L91" s="134"/>
      <c r="M91" s="135" t="s">
        <v>84</v>
      </c>
      <c r="N91" s="135" t="s">
        <v>86</v>
      </c>
      <c r="O91" s="135" t="s">
        <v>86</v>
      </c>
      <c r="P91" s="135" t="s">
        <v>86</v>
      </c>
      <c r="Q91" s="136" t="s">
        <v>107</v>
      </c>
      <c r="R91" s="137"/>
      <c r="S91" s="137"/>
      <c r="T91" s="106"/>
      <c r="U91" s="111"/>
      <c r="V91" s="106"/>
      <c r="W91" s="106"/>
      <c r="X91" s="106"/>
      <c r="Y91" s="106"/>
      <c r="Z91" s="106"/>
      <c r="AA91" s="106"/>
      <c r="AB91" s="106"/>
      <c r="AC91" s="110"/>
      <c r="AD91" s="110"/>
      <c r="AE91" s="110"/>
    </row>
    <row r="92">
      <c r="A92" s="106"/>
      <c r="B92" s="676">
        <f t="shared" si="1"/>
        <v>89</v>
      </c>
      <c r="C92" s="678"/>
      <c r="D92" s="151"/>
      <c r="E92" s="140"/>
      <c r="F92" s="267" t="s">
        <v>1963</v>
      </c>
      <c r="G92" s="324"/>
      <c r="H92" s="324"/>
      <c r="I92" s="324"/>
      <c r="J92" s="324"/>
      <c r="K92" s="133" t="s">
        <v>1961</v>
      </c>
      <c r="L92" s="134"/>
      <c r="M92" s="135" t="s">
        <v>84</v>
      </c>
      <c r="N92" s="135" t="s">
        <v>86</v>
      </c>
      <c r="O92" s="135" t="s">
        <v>86</v>
      </c>
      <c r="P92" s="135" t="s">
        <v>86</v>
      </c>
      <c r="Q92" s="136" t="s">
        <v>107</v>
      </c>
      <c r="R92" s="137"/>
      <c r="S92" s="137"/>
      <c r="T92" s="106"/>
      <c r="U92" s="111"/>
      <c r="V92" s="106"/>
      <c r="W92" s="106"/>
      <c r="X92" s="106"/>
      <c r="Y92" s="106"/>
      <c r="Z92" s="106"/>
      <c r="AA92" s="106"/>
      <c r="AB92" s="106"/>
      <c r="AC92" s="110"/>
      <c r="AD92" s="110"/>
      <c r="AE92" s="110"/>
    </row>
    <row r="93">
      <c r="A93" s="106"/>
      <c r="B93" s="676">
        <f t="shared" si="1"/>
        <v>90</v>
      </c>
      <c r="C93" s="678"/>
      <c r="D93" s="151"/>
      <c r="E93" s="140"/>
      <c r="F93" s="267" t="s">
        <v>1964</v>
      </c>
      <c r="G93" s="324"/>
      <c r="H93" s="324"/>
      <c r="I93" s="324"/>
      <c r="J93" s="324"/>
      <c r="K93" s="133" t="s">
        <v>1961</v>
      </c>
      <c r="L93" s="134"/>
      <c r="M93" s="135" t="s">
        <v>84</v>
      </c>
      <c r="N93" s="135" t="s">
        <v>86</v>
      </c>
      <c r="O93" s="135" t="s">
        <v>86</v>
      </c>
      <c r="P93" s="135" t="s">
        <v>86</v>
      </c>
      <c r="Q93" s="136" t="s">
        <v>107</v>
      </c>
      <c r="R93" s="137"/>
      <c r="S93" s="137"/>
      <c r="T93" s="106"/>
      <c r="U93" s="111"/>
      <c r="V93" s="106"/>
      <c r="W93" s="106"/>
      <c r="X93" s="106"/>
      <c r="Y93" s="106"/>
      <c r="Z93" s="106"/>
      <c r="AA93" s="106"/>
      <c r="AB93" s="106"/>
      <c r="AC93" s="110"/>
      <c r="AD93" s="110"/>
      <c r="AE93" s="110"/>
    </row>
    <row r="94">
      <c r="A94" s="106"/>
      <c r="B94" s="676">
        <f t="shared" si="1"/>
        <v>91</v>
      </c>
      <c r="C94" s="678"/>
      <c r="D94" s="151"/>
      <c r="E94" s="142"/>
      <c r="F94" s="267" t="s">
        <v>1965</v>
      </c>
      <c r="G94" s="324"/>
      <c r="H94" s="324"/>
      <c r="I94" s="324"/>
      <c r="J94" s="324"/>
      <c r="K94" s="133" t="s">
        <v>1961</v>
      </c>
      <c r="L94" s="134"/>
      <c r="M94" s="135" t="s">
        <v>84</v>
      </c>
      <c r="N94" s="135" t="s">
        <v>86</v>
      </c>
      <c r="O94" s="135" t="s">
        <v>86</v>
      </c>
      <c r="P94" s="135" t="s">
        <v>86</v>
      </c>
      <c r="Q94" s="136" t="s">
        <v>107</v>
      </c>
      <c r="R94" s="137"/>
      <c r="S94" s="137"/>
      <c r="T94" s="106"/>
      <c r="U94" s="111"/>
      <c r="V94" s="106"/>
      <c r="W94" s="106"/>
      <c r="X94" s="106"/>
      <c r="Y94" s="106"/>
      <c r="Z94" s="106"/>
      <c r="AA94" s="106"/>
      <c r="AB94" s="106"/>
      <c r="AC94" s="110"/>
      <c r="AD94" s="110"/>
      <c r="AE94" s="110"/>
    </row>
    <row r="95">
      <c r="A95" s="106"/>
      <c r="B95" s="676">
        <f t="shared" si="1"/>
        <v>92</v>
      </c>
      <c r="C95" s="678"/>
      <c r="D95" s="146" t="s">
        <v>1929</v>
      </c>
      <c r="E95" s="140" t="s">
        <v>807</v>
      </c>
      <c r="F95" s="324"/>
      <c r="G95" s="324"/>
      <c r="H95" s="324"/>
      <c r="I95" s="324"/>
      <c r="J95" s="547" t="s">
        <v>1931</v>
      </c>
      <c r="K95" s="133" t="s">
        <v>1932</v>
      </c>
      <c r="L95" s="134"/>
      <c r="M95" s="135" t="s">
        <v>84</v>
      </c>
      <c r="N95" s="135" t="s">
        <v>86</v>
      </c>
      <c r="O95" s="135" t="s">
        <v>86</v>
      </c>
      <c r="P95" s="135" t="s">
        <v>86</v>
      </c>
      <c r="Q95" s="136" t="s">
        <v>117</v>
      </c>
      <c r="R95" s="137"/>
      <c r="S95" s="137"/>
      <c r="T95" s="106"/>
      <c r="U95" s="111"/>
      <c r="V95" s="106"/>
      <c r="W95" s="106"/>
      <c r="X95" s="106"/>
      <c r="Y95" s="106"/>
      <c r="Z95" s="106"/>
      <c r="AA95" s="106"/>
      <c r="AB95" s="106"/>
      <c r="AC95" s="110"/>
      <c r="AD95" s="110"/>
      <c r="AE95" s="110"/>
    </row>
    <row r="96">
      <c r="A96" s="106"/>
      <c r="B96" s="676">
        <f t="shared" si="1"/>
        <v>93</v>
      </c>
      <c r="C96" s="678"/>
      <c r="D96" s="151"/>
      <c r="E96" s="129" t="s">
        <v>1933</v>
      </c>
      <c r="F96" s="267" t="s">
        <v>1999</v>
      </c>
      <c r="G96" s="324"/>
      <c r="H96" s="324"/>
      <c r="I96" s="324"/>
      <c r="J96" s="547" t="s">
        <v>2000</v>
      </c>
      <c r="K96" s="133" t="s">
        <v>2001</v>
      </c>
      <c r="L96" s="134"/>
      <c r="M96" s="135" t="s">
        <v>85</v>
      </c>
      <c r="N96" s="135" t="s">
        <v>86</v>
      </c>
      <c r="O96" s="135" t="s">
        <v>86</v>
      </c>
      <c r="P96" s="135" t="s">
        <v>86</v>
      </c>
      <c r="Q96" s="136" t="s">
        <v>117</v>
      </c>
      <c r="R96" s="136" t="s">
        <v>2010</v>
      </c>
      <c r="S96" s="137"/>
      <c r="T96" s="106"/>
      <c r="U96" s="111"/>
      <c r="V96" s="106"/>
      <c r="W96" s="106"/>
      <c r="X96" s="106"/>
      <c r="Y96" s="106"/>
      <c r="Z96" s="106"/>
      <c r="AA96" s="106"/>
      <c r="AB96" s="106"/>
      <c r="AC96" s="110"/>
      <c r="AD96" s="110"/>
      <c r="AE96" s="110"/>
    </row>
    <row r="97">
      <c r="A97" s="106"/>
      <c r="B97" s="676">
        <f t="shared" si="1"/>
        <v>94</v>
      </c>
      <c r="C97" s="678"/>
      <c r="D97" s="151"/>
      <c r="E97" s="140"/>
      <c r="F97" s="267" t="s">
        <v>2002</v>
      </c>
      <c r="G97" s="324"/>
      <c r="H97" s="324"/>
      <c r="I97" s="324"/>
      <c r="J97" s="547" t="s">
        <v>173</v>
      </c>
      <c r="K97" s="133" t="s">
        <v>2003</v>
      </c>
      <c r="L97" s="134"/>
      <c r="M97" s="135" t="s">
        <v>85</v>
      </c>
      <c r="N97" s="135" t="s">
        <v>86</v>
      </c>
      <c r="O97" s="135" t="s">
        <v>86</v>
      </c>
      <c r="P97" s="135" t="s">
        <v>86</v>
      </c>
      <c r="Q97" s="136" t="s">
        <v>117</v>
      </c>
      <c r="R97" s="136" t="s">
        <v>2010</v>
      </c>
      <c r="S97" s="137"/>
      <c r="T97" s="106"/>
      <c r="U97" s="111"/>
      <c r="V97" s="106"/>
      <c r="W97" s="106"/>
      <c r="X97" s="106"/>
      <c r="Y97" s="106"/>
      <c r="Z97" s="106"/>
      <c r="AA97" s="106"/>
      <c r="AB97" s="106"/>
      <c r="AC97" s="110"/>
      <c r="AD97" s="110"/>
      <c r="AE97" s="110"/>
    </row>
    <row r="98">
      <c r="A98" s="106"/>
      <c r="B98" s="676">
        <f t="shared" si="1"/>
        <v>95</v>
      </c>
      <c r="C98" s="678"/>
      <c r="D98" s="151"/>
      <c r="E98" s="140"/>
      <c r="F98" s="267" t="s">
        <v>768</v>
      </c>
      <c r="G98" s="324"/>
      <c r="H98" s="324"/>
      <c r="I98" s="324"/>
      <c r="J98" s="547" t="s">
        <v>173</v>
      </c>
      <c r="K98" s="133" t="s">
        <v>1935</v>
      </c>
      <c r="L98" s="134"/>
      <c r="M98" s="135" t="s">
        <v>84</v>
      </c>
      <c r="N98" s="135" t="s">
        <v>86</v>
      </c>
      <c r="O98" s="135" t="s">
        <v>86</v>
      </c>
      <c r="P98" s="135" t="s">
        <v>86</v>
      </c>
      <c r="Q98" s="136" t="s">
        <v>117</v>
      </c>
      <c r="R98" s="137"/>
      <c r="S98" s="137"/>
      <c r="T98" s="106"/>
      <c r="U98" s="111"/>
      <c r="V98" s="106"/>
      <c r="W98" s="106"/>
      <c r="X98" s="106"/>
      <c r="Y98" s="106"/>
      <c r="Z98" s="106"/>
      <c r="AA98" s="106"/>
      <c r="AB98" s="106"/>
      <c r="AC98" s="110"/>
      <c r="AD98" s="110"/>
      <c r="AE98" s="110"/>
    </row>
    <row r="99">
      <c r="A99" s="106"/>
      <c r="B99" s="676">
        <f t="shared" si="1"/>
        <v>96</v>
      </c>
      <c r="C99" s="678"/>
      <c r="D99" s="151"/>
      <c r="E99" s="129" t="s">
        <v>1314</v>
      </c>
      <c r="F99" s="267" t="s">
        <v>598</v>
      </c>
      <c r="G99" s="324"/>
      <c r="H99" s="324"/>
      <c r="I99" s="324"/>
      <c r="J99" s="547" t="s">
        <v>2004</v>
      </c>
      <c r="K99" s="133" t="s">
        <v>1942</v>
      </c>
      <c r="L99" s="134"/>
      <c r="M99" s="135" t="s">
        <v>84</v>
      </c>
      <c r="N99" s="135" t="s">
        <v>86</v>
      </c>
      <c r="O99" s="135" t="s">
        <v>86</v>
      </c>
      <c r="P99" s="135" t="s">
        <v>86</v>
      </c>
      <c r="Q99" s="136" t="s">
        <v>117</v>
      </c>
      <c r="R99" s="137"/>
      <c r="S99" s="137"/>
      <c r="T99" s="106"/>
      <c r="U99" s="111"/>
      <c r="V99" s="106"/>
      <c r="W99" s="106"/>
      <c r="X99" s="106"/>
      <c r="Y99" s="106"/>
      <c r="Z99" s="106"/>
      <c r="AA99" s="106"/>
      <c r="AB99" s="106"/>
      <c r="AC99" s="110"/>
      <c r="AD99" s="110"/>
      <c r="AE99" s="110"/>
    </row>
    <row r="100">
      <c r="A100" s="106"/>
      <c r="B100" s="676">
        <f t="shared" si="1"/>
        <v>97</v>
      </c>
      <c r="C100" s="678"/>
      <c r="D100" s="151"/>
      <c r="E100" s="140"/>
      <c r="F100" s="267" t="s">
        <v>1943</v>
      </c>
      <c r="G100" s="324"/>
      <c r="H100" s="324"/>
      <c r="I100" s="324"/>
      <c r="J100" s="547" t="s">
        <v>2005</v>
      </c>
      <c r="K100" s="133" t="s">
        <v>1945</v>
      </c>
      <c r="L100" s="134"/>
      <c r="M100" s="135" t="s">
        <v>84</v>
      </c>
      <c r="N100" s="135" t="s">
        <v>86</v>
      </c>
      <c r="O100" s="135" t="s">
        <v>86</v>
      </c>
      <c r="P100" s="135" t="s">
        <v>86</v>
      </c>
      <c r="Q100" s="136" t="s">
        <v>117</v>
      </c>
      <c r="R100" s="137"/>
      <c r="S100" s="137"/>
      <c r="T100" s="106"/>
      <c r="U100" s="111"/>
      <c r="V100" s="106"/>
      <c r="W100" s="106"/>
      <c r="X100" s="106"/>
      <c r="Y100" s="106"/>
      <c r="Z100" s="106"/>
      <c r="AA100" s="106"/>
      <c r="AB100" s="106"/>
      <c r="AC100" s="110"/>
      <c r="AD100" s="110"/>
      <c r="AE100" s="110"/>
    </row>
    <row r="101">
      <c r="A101" s="106"/>
      <c r="B101" s="676">
        <f t="shared" si="1"/>
        <v>98</v>
      </c>
      <c r="C101" s="678"/>
      <c r="D101" s="151"/>
      <c r="E101" s="140"/>
      <c r="F101" s="267" t="s">
        <v>596</v>
      </c>
      <c r="G101" s="324"/>
      <c r="H101" s="324"/>
      <c r="I101" s="324"/>
      <c r="J101" s="547" t="s">
        <v>2006</v>
      </c>
      <c r="K101" s="133" t="s">
        <v>1947</v>
      </c>
      <c r="L101" s="134"/>
      <c r="M101" s="135" t="s">
        <v>84</v>
      </c>
      <c r="N101" s="135" t="s">
        <v>86</v>
      </c>
      <c r="O101" s="135" t="s">
        <v>86</v>
      </c>
      <c r="P101" s="135" t="s">
        <v>86</v>
      </c>
      <c r="Q101" s="136" t="s">
        <v>117</v>
      </c>
      <c r="R101" s="137"/>
      <c r="S101" s="137"/>
      <c r="T101" s="106"/>
      <c r="U101" s="111"/>
      <c r="V101" s="106"/>
      <c r="W101" s="106"/>
      <c r="X101" s="106"/>
      <c r="Y101" s="106"/>
      <c r="Z101" s="106"/>
      <c r="AA101" s="106"/>
      <c r="AB101" s="106"/>
      <c r="AC101" s="110"/>
      <c r="AD101" s="110"/>
      <c r="AE101" s="110"/>
    </row>
    <row r="102">
      <c r="A102" s="106"/>
      <c r="B102" s="676">
        <f t="shared" si="1"/>
        <v>99</v>
      </c>
      <c r="C102" s="678"/>
      <c r="D102" s="151"/>
      <c r="E102" s="140"/>
      <c r="F102" s="267" t="s">
        <v>597</v>
      </c>
      <c r="G102" s="324"/>
      <c r="H102" s="324"/>
      <c r="I102" s="324"/>
      <c r="J102" s="547" t="s">
        <v>2007</v>
      </c>
      <c r="K102" s="133" t="s">
        <v>1949</v>
      </c>
      <c r="L102" s="134"/>
      <c r="M102" s="135" t="s">
        <v>84</v>
      </c>
      <c r="N102" s="135" t="s">
        <v>86</v>
      </c>
      <c r="O102" s="135" t="s">
        <v>86</v>
      </c>
      <c r="P102" s="135" t="s">
        <v>86</v>
      </c>
      <c r="Q102" s="136" t="s">
        <v>117</v>
      </c>
      <c r="R102" s="137"/>
      <c r="S102" s="137"/>
      <c r="T102" s="106"/>
      <c r="U102" s="111"/>
      <c r="V102" s="106"/>
      <c r="W102" s="106"/>
      <c r="X102" s="106"/>
      <c r="Y102" s="106"/>
      <c r="Z102" s="106"/>
      <c r="AA102" s="106"/>
      <c r="AB102" s="106"/>
      <c r="AC102" s="110"/>
      <c r="AD102" s="110"/>
      <c r="AE102" s="110"/>
    </row>
    <row r="103">
      <c r="A103" s="106"/>
      <c r="B103" s="676">
        <f t="shared" si="1"/>
        <v>100</v>
      </c>
      <c r="C103" s="678"/>
      <c r="D103" s="151"/>
      <c r="E103" s="140"/>
      <c r="F103" s="267" t="s">
        <v>601</v>
      </c>
      <c r="G103" s="324"/>
      <c r="H103" s="324"/>
      <c r="I103" s="324"/>
      <c r="J103" s="547" t="s">
        <v>2008</v>
      </c>
      <c r="K103" s="133" t="s">
        <v>1942</v>
      </c>
      <c r="L103" s="134"/>
      <c r="M103" s="135" t="s">
        <v>84</v>
      </c>
      <c r="N103" s="135" t="s">
        <v>86</v>
      </c>
      <c r="O103" s="135" t="s">
        <v>86</v>
      </c>
      <c r="P103" s="135" t="s">
        <v>86</v>
      </c>
      <c r="Q103" s="136" t="s">
        <v>117</v>
      </c>
      <c r="R103" s="137"/>
      <c r="S103" s="137"/>
      <c r="T103" s="106"/>
      <c r="U103" s="111"/>
      <c r="V103" s="106"/>
      <c r="W103" s="106"/>
      <c r="X103" s="106"/>
      <c r="Y103" s="106"/>
      <c r="Z103" s="106"/>
      <c r="AA103" s="106"/>
      <c r="AB103" s="106"/>
      <c r="AC103" s="110"/>
      <c r="AD103" s="110"/>
      <c r="AE103" s="110"/>
    </row>
    <row r="104">
      <c r="A104" s="106"/>
      <c r="B104" s="676">
        <f t="shared" si="1"/>
        <v>101</v>
      </c>
      <c r="C104" s="678"/>
      <c r="D104" s="151"/>
      <c r="E104" s="142"/>
      <c r="F104" s="267" t="s">
        <v>982</v>
      </c>
      <c r="G104" s="324"/>
      <c r="H104" s="324"/>
      <c r="I104" s="324"/>
      <c r="J104" s="547" t="s">
        <v>2009</v>
      </c>
      <c r="K104" s="133" t="s">
        <v>1952</v>
      </c>
      <c r="L104" s="134"/>
      <c r="M104" s="135" t="s">
        <v>85</v>
      </c>
      <c r="N104" s="135" t="s">
        <v>86</v>
      </c>
      <c r="O104" s="135" t="s">
        <v>86</v>
      </c>
      <c r="P104" s="135" t="s">
        <v>86</v>
      </c>
      <c r="Q104" s="136" t="s">
        <v>101</v>
      </c>
      <c r="R104" s="136" t="s">
        <v>2011</v>
      </c>
      <c r="S104" s="137"/>
      <c r="T104" s="106"/>
      <c r="U104" s="111"/>
      <c r="V104" s="106"/>
      <c r="W104" s="106"/>
      <c r="X104" s="106"/>
      <c r="Y104" s="106"/>
      <c r="Z104" s="106"/>
      <c r="AA104" s="106"/>
      <c r="AB104" s="106"/>
      <c r="AC104" s="110"/>
      <c r="AD104" s="110"/>
      <c r="AE104" s="110"/>
    </row>
    <row r="105">
      <c r="A105" s="106"/>
      <c r="B105" s="676">
        <f t="shared" si="1"/>
        <v>102</v>
      </c>
      <c r="C105" s="678"/>
      <c r="D105" s="151"/>
      <c r="E105" s="142" t="s">
        <v>1352</v>
      </c>
      <c r="F105" s="324"/>
      <c r="G105" s="324"/>
      <c r="H105" s="324"/>
      <c r="I105" s="324"/>
      <c r="J105" s="324"/>
      <c r="K105" s="133" t="s">
        <v>1958</v>
      </c>
      <c r="L105" s="134"/>
      <c r="M105" s="135" t="s">
        <v>84</v>
      </c>
      <c r="N105" s="135" t="s">
        <v>86</v>
      </c>
      <c r="O105" s="135" t="s">
        <v>86</v>
      </c>
      <c r="P105" s="135" t="s">
        <v>86</v>
      </c>
      <c r="Q105" s="136" t="s">
        <v>117</v>
      </c>
      <c r="R105" s="137"/>
      <c r="S105" s="137"/>
      <c r="T105" s="106"/>
      <c r="U105" s="111"/>
      <c r="V105" s="106"/>
      <c r="W105" s="106"/>
      <c r="X105" s="106"/>
      <c r="Y105" s="106"/>
      <c r="Z105" s="106"/>
      <c r="AA105" s="106"/>
      <c r="AB105" s="106"/>
      <c r="AC105" s="110"/>
      <c r="AD105" s="110"/>
      <c r="AE105" s="110"/>
    </row>
    <row r="106">
      <c r="A106" s="106"/>
      <c r="B106" s="676">
        <f t="shared" si="1"/>
        <v>103</v>
      </c>
      <c r="C106" s="678"/>
      <c r="D106" s="151"/>
      <c r="E106" s="129" t="s">
        <v>252</v>
      </c>
      <c r="F106" s="276"/>
      <c r="G106" s="324"/>
      <c r="H106" s="324"/>
      <c r="I106" s="324"/>
      <c r="J106" s="324"/>
      <c r="K106" s="133" t="s">
        <v>1959</v>
      </c>
      <c r="L106" s="134"/>
      <c r="M106" s="135" t="s">
        <v>84</v>
      </c>
      <c r="N106" s="135" t="s">
        <v>86</v>
      </c>
      <c r="O106" s="135" t="s">
        <v>86</v>
      </c>
      <c r="P106" s="135" t="s">
        <v>86</v>
      </c>
      <c r="Q106" s="136" t="s">
        <v>107</v>
      </c>
      <c r="R106" s="137"/>
      <c r="S106" s="137"/>
      <c r="T106" s="106"/>
      <c r="U106" s="111"/>
      <c r="V106" s="106"/>
      <c r="W106" s="106"/>
      <c r="X106" s="106"/>
      <c r="Y106" s="106"/>
      <c r="Z106" s="106"/>
      <c r="AA106" s="106"/>
      <c r="AB106" s="106"/>
      <c r="AC106" s="110"/>
      <c r="AD106" s="110"/>
      <c r="AE106" s="110"/>
    </row>
    <row r="107">
      <c r="A107" s="106"/>
      <c r="B107" s="676">
        <f t="shared" si="1"/>
        <v>104</v>
      </c>
      <c r="C107" s="678"/>
      <c r="D107" s="149"/>
      <c r="E107" s="129" t="s">
        <v>824</v>
      </c>
      <c r="F107" s="267" t="s">
        <v>1960</v>
      </c>
      <c r="G107" s="324"/>
      <c r="H107" s="324"/>
      <c r="I107" s="324"/>
      <c r="J107" s="324"/>
      <c r="K107" s="133" t="s">
        <v>1961</v>
      </c>
      <c r="L107" s="134"/>
      <c r="M107" s="135" t="s">
        <v>84</v>
      </c>
      <c r="N107" s="135" t="s">
        <v>86</v>
      </c>
      <c r="O107" s="135" t="s">
        <v>86</v>
      </c>
      <c r="P107" s="135" t="s">
        <v>86</v>
      </c>
      <c r="Q107" s="136" t="s">
        <v>107</v>
      </c>
      <c r="R107" s="137"/>
      <c r="S107" s="137"/>
      <c r="T107" s="106"/>
      <c r="U107" s="111"/>
      <c r="V107" s="106"/>
      <c r="W107" s="106"/>
      <c r="X107" s="106"/>
      <c r="Y107" s="106"/>
      <c r="Z107" s="106"/>
      <c r="AA107" s="106"/>
      <c r="AB107" s="106"/>
      <c r="AC107" s="110"/>
      <c r="AD107" s="110"/>
      <c r="AE107" s="110"/>
    </row>
    <row r="108">
      <c r="A108" s="106"/>
      <c r="B108" s="676">
        <f t="shared" si="1"/>
        <v>105</v>
      </c>
      <c r="C108" s="678"/>
      <c r="D108" s="149"/>
      <c r="E108" s="140"/>
      <c r="F108" s="267" t="s">
        <v>1962</v>
      </c>
      <c r="G108" s="324"/>
      <c r="H108" s="324"/>
      <c r="I108" s="324"/>
      <c r="J108" s="324"/>
      <c r="K108" s="133" t="s">
        <v>1961</v>
      </c>
      <c r="L108" s="134"/>
      <c r="M108" s="135" t="s">
        <v>84</v>
      </c>
      <c r="N108" s="135" t="s">
        <v>86</v>
      </c>
      <c r="O108" s="135" t="s">
        <v>86</v>
      </c>
      <c r="P108" s="135" t="s">
        <v>86</v>
      </c>
      <c r="Q108" s="136" t="s">
        <v>107</v>
      </c>
      <c r="R108" s="137"/>
      <c r="S108" s="137"/>
      <c r="T108" s="106"/>
      <c r="U108" s="111"/>
      <c r="V108" s="106"/>
      <c r="W108" s="106"/>
      <c r="X108" s="106"/>
      <c r="Y108" s="106"/>
      <c r="Z108" s="106"/>
      <c r="AA108" s="106"/>
      <c r="AB108" s="106"/>
      <c r="AC108" s="110"/>
      <c r="AD108" s="110"/>
      <c r="AE108" s="110"/>
    </row>
    <row r="109">
      <c r="A109" s="106"/>
      <c r="B109" s="676">
        <f t="shared" si="1"/>
        <v>106</v>
      </c>
      <c r="C109" s="678"/>
      <c r="D109" s="149"/>
      <c r="E109" s="140"/>
      <c r="F109" s="267" t="s">
        <v>1963</v>
      </c>
      <c r="G109" s="324"/>
      <c r="H109" s="324"/>
      <c r="I109" s="324"/>
      <c r="J109" s="324"/>
      <c r="K109" s="133" t="s">
        <v>1961</v>
      </c>
      <c r="L109" s="134"/>
      <c r="M109" s="135" t="s">
        <v>84</v>
      </c>
      <c r="N109" s="135" t="s">
        <v>86</v>
      </c>
      <c r="O109" s="135" t="s">
        <v>86</v>
      </c>
      <c r="P109" s="135" t="s">
        <v>86</v>
      </c>
      <c r="Q109" s="136" t="s">
        <v>107</v>
      </c>
      <c r="R109" s="137"/>
      <c r="S109" s="137"/>
      <c r="T109" s="106"/>
      <c r="U109" s="111"/>
      <c r="V109" s="106"/>
      <c r="W109" s="106"/>
      <c r="X109" s="106"/>
      <c r="Y109" s="106"/>
      <c r="Z109" s="106"/>
      <c r="AA109" s="106"/>
      <c r="AB109" s="106"/>
      <c r="AC109" s="110"/>
      <c r="AD109" s="110"/>
      <c r="AE109" s="110"/>
    </row>
    <row r="110">
      <c r="A110" s="106"/>
      <c r="B110" s="676">
        <f t="shared" si="1"/>
        <v>107</v>
      </c>
      <c r="C110" s="678"/>
      <c r="D110" s="149"/>
      <c r="E110" s="140"/>
      <c r="F110" s="267" t="s">
        <v>1964</v>
      </c>
      <c r="G110" s="324"/>
      <c r="H110" s="324"/>
      <c r="I110" s="324"/>
      <c r="J110" s="324"/>
      <c r="K110" s="133" t="s">
        <v>1961</v>
      </c>
      <c r="L110" s="134"/>
      <c r="M110" s="135" t="s">
        <v>84</v>
      </c>
      <c r="N110" s="135" t="s">
        <v>86</v>
      </c>
      <c r="O110" s="135" t="s">
        <v>86</v>
      </c>
      <c r="P110" s="135" t="s">
        <v>86</v>
      </c>
      <c r="Q110" s="136" t="s">
        <v>107</v>
      </c>
      <c r="R110" s="137"/>
      <c r="S110" s="137"/>
      <c r="T110" s="106"/>
      <c r="U110" s="111"/>
      <c r="V110" s="106"/>
      <c r="W110" s="106"/>
      <c r="X110" s="106"/>
      <c r="Y110" s="106"/>
      <c r="Z110" s="106"/>
      <c r="AA110" s="106"/>
      <c r="AB110" s="106"/>
      <c r="AC110" s="110"/>
      <c r="AD110" s="110"/>
      <c r="AE110" s="110"/>
    </row>
    <row r="111">
      <c r="A111" s="106"/>
      <c r="B111" s="676">
        <f t="shared" si="1"/>
        <v>108</v>
      </c>
      <c r="C111" s="678"/>
      <c r="D111" s="149"/>
      <c r="E111" s="142"/>
      <c r="F111" s="267" t="s">
        <v>1965</v>
      </c>
      <c r="G111" s="324"/>
      <c r="H111" s="324"/>
      <c r="I111" s="324"/>
      <c r="J111" s="324"/>
      <c r="K111" s="133" t="s">
        <v>1961</v>
      </c>
      <c r="L111" s="134"/>
      <c r="M111" s="135" t="s">
        <v>84</v>
      </c>
      <c r="N111" s="135" t="s">
        <v>86</v>
      </c>
      <c r="O111" s="135" t="s">
        <v>86</v>
      </c>
      <c r="P111" s="135" t="s">
        <v>86</v>
      </c>
      <c r="Q111" s="136" t="s">
        <v>107</v>
      </c>
      <c r="R111" s="137"/>
      <c r="S111" s="137"/>
      <c r="T111" s="106"/>
      <c r="U111" s="111"/>
      <c r="V111" s="106"/>
      <c r="W111" s="106"/>
      <c r="X111" s="106"/>
      <c r="Y111" s="106"/>
      <c r="Z111" s="106"/>
      <c r="AA111" s="106"/>
      <c r="AB111" s="106"/>
      <c r="AC111" s="110"/>
      <c r="AD111" s="110"/>
      <c r="AE111" s="110"/>
    </row>
    <row r="112">
      <c r="A112" s="106"/>
      <c r="B112" s="676">
        <f t="shared" si="1"/>
        <v>109</v>
      </c>
      <c r="C112" s="678"/>
      <c r="D112" s="146" t="s">
        <v>2012</v>
      </c>
      <c r="E112" s="142" t="s">
        <v>807</v>
      </c>
      <c r="F112" s="324"/>
      <c r="G112" s="324"/>
      <c r="H112" s="324"/>
      <c r="I112" s="324"/>
      <c r="J112" s="547" t="s">
        <v>1931</v>
      </c>
      <c r="K112" s="133" t="s">
        <v>1932</v>
      </c>
      <c r="L112" s="134"/>
      <c r="M112" s="135" t="s">
        <v>84</v>
      </c>
      <c r="N112" s="135" t="s">
        <v>86</v>
      </c>
      <c r="O112" s="135" t="s">
        <v>86</v>
      </c>
      <c r="P112" s="135" t="s">
        <v>86</v>
      </c>
      <c r="Q112" s="136" t="s">
        <v>117</v>
      </c>
      <c r="R112" s="137"/>
      <c r="S112" s="137"/>
      <c r="T112" s="106"/>
      <c r="U112" s="111"/>
      <c r="V112" s="106"/>
      <c r="W112" s="106"/>
      <c r="X112" s="106"/>
      <c r="Y112" s="106"/>
      <c r="Z112" s="106"/>
      <c r="AA112" s="106"/>
      <c r="AB112" s="106"/>
      <c r="AC112" s="110"/>
      <c r="AD112" s="110"/>
      <c r="AE112" s="110"/>
    </row>
    <row r="113">
      <c r="A113" s="106"/>
      <c r="B113" s="676">
        <f t="shared" si="1"/>
        <v>110</v>
      </c>
      <c r="C113" s="678"/>
      <c r="D113" s="151"/>
      <c r="E113" s="129" t="s">
        <v>1933</v>
      </c>
      <c r="F113" s="547" t="s">
        <v>768</v>
      </c>
      <c r="G113" s="324"/>
      <c r="H113" s="324"/>
      <c r="I113" s="324"/>
      <c r="J113" s="547" t="s">
        <v>2000</v>
      </c>
      <c r="K113" s="133" t="s">
        <v>1935</v>
      </c>
      <c r="L113" s="134"/>
      <c r="M113" s="135" t="s">
        <v>84</v>
      </c>
      <c r="N113" s="135" t="s">
        <v>86</v>
      </c>
      <c r="O113" s="135" t="s">
        <v>86</v>
      </c>
      <c r="P113" s="135" t="s">
        <v>86</v>
      </c>
      <c r="Q113" s="136" t="s">
        <v>117</v>
      </c>
      <c r="R113" s="137"/>
      <c r="S113" s="137"/>
      <c r="T113" s="106"/>
      <c r="U113" s="111"/>
      <c r="V113" s="106"/>
      <c r="W113" s="106"/>
      <c r="X113" s="106"/>
      <c r="Y113" s="106"/>
      <c r="Z113" s="106"/>
      <c r="AA113" s="106"/>
      <c r="AB113" s="106"/>
      <c r="AC113" s="110"/>
      <c r="AD113" s="110"/>
      <c r="AE113" s="110"/>
    </row>
    <row r="114">
      <c r="A114" s="106"/>
      <c r="B114" s="676">
        <f t="shared" si="1"/>
        <v>111</v>
      </c>
      <c r="C114" s="678"/>
      <c r="D114" s="151"/>
      <c r="E114" s="129" t="s">
        <v>1314</v>
      </c>
      <c r="F114" s="267" t="s">
        <v>598</v>
      </c>
      <c r="G114" s="324"/>
      <c r="H114" s="324"/>
      <c r="I114" s="324"/>
      <c r="J114" s="547" t="s">
        <v>2013</v>
      </c>
      <c r="K114" s="133" t="s">
        <v>1942</v>
      </c>
      <c r="L114" s="134"/>
      <c r="M114" s="135" t="s">
        <v>84</v>
      </c>
      <c r="N114" s="135" t="s">
        <v>86</v>
      </c>
      <c r="O114" s="135" t="s">
        <v>86</v>
      </c>
      <c r="P114" s="135" t="s">
        <v>86</v>
      </c>
      <c r="Q114" s="136" t="s">
        <v>117</v>
      </c>
      <c r="R114" s="137"/>
      <c r="S114" s="137"/>
      <c r="T114" s="106"/>
      <c r="U114" s="111"/>
      <c r="V114" s="106"/>
      <c r="W114" s="106"/>
      <c r="X114" s="106"/>
      <c r="Y114" s="106"/>
      <c r="Z114" s="106"/>
      <c r="AA114" s="106"/>
      <c r="AB114" s="106"/>
      <c r="AC114" s="110"/>
      <c r="AD114" s="110"/>
      <c r="AE114" s="110"/>
    </row>
    <row r="115">
      <c r="A115" s="106"/>
      <c r="B115" s="676">
        <f t="shared" si="1"/>
        <v>112</v>
      </c>
      <c r="C115" s="678"/>
      <c r="D115" s="151"/>
      <c r="E115" s="140"/>
      <c r="F115" s="267" t="s">
        <v>1943</v>
      </c>
      <c r="G115" s="324"/>
      <c r="H115" s="324"/>
      <c r="I115" s="324"/>
      <c r="J115" s="547" t="s">
        <v>2014</v>
      </c>
      <c r="K115" s="133" t="s">
        <v>1945</v>
      </c>
      <c r="L115" s="134"/>
      <c r="M115" s="135" t="s">
        <v>84</v>
      </c>
      <c r="N115" s="135" t="s">
        <v>86</v>
      </c>
      <c r="O115" s="135" t="s">
        <v>86</v>
      </c>
      <c r="P115" s="135" t="s">
        <v>86</v>
      </c>
      <c r="Q115" s="136" t="s">
        <v>117</v>
      </c>
      <c r="R115" s="137"/>
      <c r="S115" s="137"/>
      <c r="T115" s="106"/>
      <c r="U115" s="111"/>
      <c r="V115" s="106"/>
      <c r="W115" s="106"/>
      <c r="X115" s="106"/>
      <c r="Y115" s="106"/>
      <c r="Z115" s="106"/>
      <c r="AA115" s="106"/>
      <c r="AB115" s="106"/>
      <c r="AC115" s="110"/>
      <c r="AD115" s="110"/>
      <c r="AE115" s="110"/>
    </row>
    <row r="116">
      <c r="A116" s="106"/>
      <c r="B116" s="676">
        <f t="shared" si="1"/>
        <v>113</v>
      </c>
      <c r="C116" s="678"/>
      <c r="D116" s="151"/>
      <c r="E116" s="140"/>
      <c r="F116" s="267" t="s">
        <v>596</v>
      </c>
      <c r="G116" s="324"/>
      <c r="H116" s="324"/>
      <c r="I116" s="324"/>
      <c r="J116" s="547" t="s">
        <v>2015</v>
      </c>
      <c r="K116" s="133" t="s">
        <v>1947</v>
      </c>
      <c r="L116" s="134"/>
      <c r="M116" s="135" t="s">
        <v>84</v>
      </c>
      <c r="N116" s="135" t="s">
        <v>86</v>
      </c>
      <c r="O116" s="135" t="s">
        <v>86</v>
      </c>
      <c r="P116" s="135" t="s">
        <v>86</v>
      </c>
      <c r="Q116" s="136" t="s">
        <v>117</v>
      </c>
      <c r="R116" s="137"/>
      <c r="S116" s="137"/>
      <c r="T116" s="106"/>
      <c r="U116" s="111"/>
      <c r="V116" s="106"/>
      <c r="W116" s="106"/>
      <c r="X116" s="106"/>
      <c r="Y116" s="106"/>
      <c r="Z116" s="106"/>
      <c r="AA116" s="106"/>
      <c r="AB116" s="106"/>
      <c r="AC116" s="110"/>
      <c r="AD116" s="110"/>
      <c r="AE116" s="110"/>
    </row>
    <row r="117">
      <c r="A117" s="106"/>
      <c r="B117" s="676">
        <f t="shared" si="1"/>
        <v>114</v>
      </c>
      <c r="C117" s="678"/>
      <c r="D117" s="151"/>
      <c r="E117" s="140"/>
      <c r="F117" s="267" t="s">
        <v>597</v>
      </c>
      <c r="G117" s="324"/>
      <c r="H117" s="324"/>
      <c r="I117" s="324"/>
      <c r="J117" s="547" t="s">
        <v>2016</v>
      </c>
      <c r="K117" s="133" t="s">
        <v>1949</v>
      </c>
      <c r="L117" s="134"/>
      <c r="M117" s="135" t="s">
        <v>84</v>
      </c>
      <c r="N117" s="135" t="s">
        <v>86</v>
      </c>
      <c r="O117" s="135" t="s">
        <v>86</v>
      </c>
      <c r="P117" s="135" t="s">
        <v>86</v>
      </c>
      <c r="Q117" s="136" t="s">
        <v>117</v>
      </c>
      <c r="R117" s="137"/>
      <c r="S117" s="137"/>
      <c r="T117" s="106"/>
      <c r="U117" s="111"/>
      <c r="V117" s="106"/>
      <c r="W117" s="106"/>
      <c r="X117" s="106"/>
      <c r="Y117" s="106"/>
      <c r="Z117" s="106"/>
      <c r="AA117" s="106"/>
      <c r="AB117" s="106"/>
      <c r="AC117" s="110"/>
      <c r="AD117" s="110"/>
      <c r="AE117" s="110"/>
    </row>
    <row r="118">
      <c r="A118" s="106"/>
      <c r="B118" s="676">
        <f t="shared" si="1"/>
        <v>115</v>
      </c>
      <c r="C118" s="678"/>
      <c r="D118" s="151"/>
      <c r="E118" s="140"/>
      <c r="F118" s="267" t="s">
        <v>601</v>
      </c>
      <c r="G118" s="324"/>
      <c r="H118" s="324"/>
      <c r="I118" s="324"/>
      <c r="J118" s="547" t="s">
        <v>2017</v>
      </c>
      <c r="K118" s="133" t="s">
        <v>1942</v>
      </c>
      <c r="L118" s="134"/>
      <c r="M118" s="135" t="s">
        <v>84</v>
      </c>
      <c r="N118" s="135" t="s">
        <v>86</v>
      </c>
      <c r="O118" s="135" t="s">
        <v>86</v>
      </c>
      <c r="P118" s="135" t="s">
        <v>86</v>
      </c>
      <c r="Q118" s="136" t="s">
        <v>117</v>
      </c>
      <c r="R118" s="137"/>
      <c r="S118" s="137"/>
      <c r="T118" s="106"/>
      <c r="U118" s="111"/>
      <c r="V118" s="106"/>
      <c r="W118" s="106"/>
      <c r="X118" s="106"/>
      <c r="Y118" s="106"/>
      <c r="Z118" s="106"/>
      <c r="AA118" s="106"/>
      <c r="AB118" s="106"/>
      <c r="AC118" s="110"/>
      <c r="AD118" s="110"/>
      <c r="AE118" s="110"/>
    </row>
    <row r="119">
      <c r="A119" s="106"/>
      <c r="B119" s="676">
        <f t="shared" si="1"/>
        <v>116</v>
      </c>
      <c r="C119" s="678"/>
      <c r="D119" s="151"/>
      <c r="E119" s="142"/>
      <c r="F119" s="267" t="s">
        <v>982</v>
      </c>
      <c r="G119" s="324"/>
      <c r="H119" s="324"/>
      <c r="I119" s="324"/>
      <c r="J119" s="547" t="s">
        <v>2018</v>
      </c>
      <c r="K119" s="133" t="s">
        <v>1952</v>
      </c>
      <c r="L119" s="134"/>
      <c r="M119" s="135" t="s">
        <v>85</v>
      </c>
      <c r="N119" s="135" t="s">
        <v>86</v>
      </c>
      <c r="O119" s="135" t="s">
        <v>86</v>
      </c>
      <c r="P119" s="135" t="s">
        <v>86</v>
      </c>
      <c r="Q119" s="136" t="s">
        <v>117</v>
      </c>
      <c r="R119" s="136" t="s">
        <v>2019</v>
      </c>
      <c r="S119" s="137"/>
      <c r="T119" s="106"/>
      <c r="U119" s="111"/>
      <c r="V119" s="106"/>
      <c r="W119" s="106"/>
      <c r="X119" s="106"/>
      <c r="Y119" s="106"/>
      <c r="Z119" s="106"/>
      <c r="AA119" s="106"/>
      <c r="AB119" s="106"/>
      <c r="AC119" s="110"/>
      <c r="AD119" s="110"/>
      <c r="AE119" s="110"/>
    </row>
    <row r="120">
      <c r="A120" s="106"/>
      <c r="B120" s="676">
        <f t="shared" si="1"/>
        <v>117</v>
      </c>
      <c r="C120" s="678"/>
      <c r="D120" s="151"/>
      <c r="E120" s="142" t="s">
        <v>1352</v>
      </c>
      <c r="F120" s="324"/>
      <c r="G120" s="324"/>
      <c r="H120" s="324"/>
      <c r="I120" s="324"/>
      <c r="J120" s="324"/>
      <c r="K120" s="133" t="s">
        <v>1958</v>
      </c>
      <c r="L120" s="134"/>
      <c r="M120" s="135" t="s">
        <v>84</v>
      </c>
      <c r="N120" s="135" t="s">
        <v>86</v>
      </c>
      <c r="O120" s="135" t="s">
        <v>86</v>
      </c>
      <c r="P120" s="135" t="s">
        <v>86</v>
      </c>
      <c r="Q120" s="136" t="s">
        <v>117</v>
      </c>
      <c r="R120" s="137"/>
      <c r="S120" s="137"/>
      <c r="T120" s="106"/>
      <c r="U120" s="111"/>
      <c r="V120" s="106"/>
      <c r="W120" s="106"/>
      <c r="X120" s="106"/>
      <c r="Y120" s="106"/>
      <c r="Z120" s="106"/>
      <c r="AA120" s="106"/>
      <c r="AB120" s="106"/>
      <c r="AC120" s="110"/>
      <c r="AD120" s="110"/>
      <c r="AE120" s="110"/>
    </row>
    <row r="121">
      <c r="A121" s="106"/>
      <c r="B121" s="676">
        <f t="shared" si="1"/>
        <v>118</v>
      </c>
      <c r="C121" s="678"/>
      <c r="D121" s="151"/>
      <c r="E121" s="129" t="s">
        <v>252</v>
      </c>
      <c r="F121" s="276"/>
      <c r="G121" s="324"/>
      <c r="H121" s="324"/>
      <c r="I121" s="324"/>
      <c r="J121" s="324"/>
      <c r="K121" s="133" t="s">
        <v>1959</v>
      </c>
      <c r="L121" s="134"/>
      <c r="M121" s="135" t="s">
        <v>84</v>
      </c>
      <c r="N121" s="135" t="s">
        <v>86</v>
      </c>
      <c r="O121" s="135" t="s">
        <v>86</v>
      </c>
      <c r="P121" s="135" t="s">
        <v>86</v>
      </c>
      <c r="Q121" s="136" t="s">
        <v>107</v>
      </c>
      <c r="R121" s="137"/>
      <c r="S121" s="137"/>
      <c r="T121" s="106"/>
      <c r="U121" s="111"/>
      <c r="V121" s="106"/>
      <c r="W121" s="106"/>
      <c r="X121" s="106"/>
      <c r="Y121" s="106"/>
      <c r="Z121" s="106"/>
      <c r="AA121" s="106"/>
      <c r="AB121" s="106"/>
      <c r="AC121" s="110"/>
      <c r="AD121" s="110"/>
      <c r="AE121" s="110"/>
    </row>
    <row r="122">
      <c r="A122" s="106"/>
      <c r="B122" s="676">
        <f t="shared" si="1"/>
        <v>119</v>
      </c>
      <c r="C122" s="678"/>
      <c r="D122" s="151"/>
      <c r="E122" s="129" t="s">
        <v>824</v>
      </c>
      <c r="F122" s="267" t="s">
        <v>1960</v>
      </c>
      <c r="G122" s="324"/>
      <c r="H122" s="324"/>
      <c r="I122" s="324"/>
      <c r="J122" s="324"/>
      <c r="K122" s="133" t="s">
        <v>1961</v>
      </c>
      <c r="L122" s="134"/>
      <c r="M122" s="135" t="s">
        <v>84</v>
      </c>
      <c r="N122" s="135" t="s">
        <v>86</v>
      </c>
      <c r="O122" s="135" t="s">
        <v>86</v>
      </c>
      <c r="P122" s="135" t="s">
        <v>86</v>
      </c>
      <c r="Q122" s="136" t="s">
        <v>107</v>
      </c>
      <c r="R122" s="137"/>
      <c r="S122" s="137"/>
      <c r="T122" s="106"/>
      <c r="U122" s="111"/>
      <c r="V122" s="106"/>
      <c r="W122" s="106"/>
      <c r="X122" s="106"/>
      <c r="Y122" s="106"/>
      <c r="Z122" s="106"/>
      <c r="AA122" s="106"/>
      <c r="AB122" s="106"/>
      <c r="AC122" s="110"/>
      <c r="AD122" s="110"/>
      <c r="AE122" s="110"/>
    </row>
    <row r="123">
      <c r="A123" s="106"/>
      <c r="B123" s="676">
        <f t="shared" si="1"/>
        <v>120</v>
      </c>
      <c r="C123" s="678"/>
      <c r="D123" s="151"/>
      <c r="E123" s="140"/>
      <c r="F123" s="267" t="s">
        <v>1962</v>
      </c>
      <c r="G123" s="324"/>
      <c r="H123" s="324"/>
      <c r="I123" s="324"/>
      <c r="J123" s="324"/>
      <c r="K123" s="133" t="s">
        <v>1961</v>
      </c>
      <c r="L123" s="134"/>
      <c r="M123" s="135" t="s">
        <v>84</v>
      </c>
      <c r="N123" s="135" t="s">
        <v>86</v>
      </c>
      <c r="O123" s="135" t="s">
        <v>86</v>
      </c>
      <c r="P123" s="135" t="s">
        <v>86</v>
      </c>
      <c r="Q123" s="136" t="s">
        <v>107</v>
      </c>
      <c r="R123" s="137"/>
      <c r="S123" s="137"/>
      <c r="T123" s="106"/>
      <c r="U123" s="111"/>
      <c r="V123" s="106"/>
      <c r="W123" s="106"/>
      <c r="X123" s="106"/>
      <c r="Y123" s="106"/>
      <c r="Z123" s="106"/>
      <c r="AA123" s="106"/>
      <c r="AB123" s="106"/>
      <c r="AC123" s="110"/>
      <c r="AD123" s="110"/>
      <c r="AE123" s="110"/>
    </row>
    <row r="124">
      <c r="A124" s="106"/>
      <c r="B124" s="676">
        <f t="shared" si="1"/>
        <v>121</v>
      </c>
      <c r="C124" s="678"/>
      <c r="D124" s="151"/>
      <c r="E124" s="140"/>
      <c r="F124" s="267" t="s">
        <v>1963</v>
      </c>
      <c r="G124" s="324"/>
      <c r="H124" s="324"/>
      <c r="I124" s="324"/>
      <c r="J124" s="324"/>
      <c r="K124" s="133" t="s">
        <v>1961</v>
      </c>
      <c r="L124" s="134"/>
      <c r="M124" s="135" t="s">
        <v>84</v>
      </c>
      <c r="N124" s="135" t="s">
        <v>86</v>
      </c>
      <c r="O124" s="135" t="s">
        <v>86</v>
      </c>
      <c r="P124" s="135" t="s">
        <v>86</v>
      </c>
      <c r="Q124" s="136" t="s">
        <v>107</v>
      </c>
      <c r="R124" s="137"/>
      <c r="S124" s="137"/>
      <c r="T124" s="106"/>
      <c r="U124" s="111"/>
      <c r="V124" s="106"/>
      <c r="W124" s="106"/>
      <c r="X124" s="106"/>
      <c r="Y124" s="106"/>
      <c r="Z124" s="106"/>
      <c r="AA124" s="106"/>
      <c r="AB124" s="106"/>
      <c r="AC124" s="110"/>
      <c r="AD124" s="110"/>
      <c r="AE124" s="110"/>
    </row>
    <row r="125">
      <c r="A125" s="106"/>
      <c r="B125" s="676">
        <f t="shared" si="1"/>
        <v>122</v>
      </c>
      <c r="C125" s="678"/>
      <c r="D125" s="151"/>
      <c r="E125" s="140"/>
      <c r="F125" s="267" t="s">
        <v>1964</v>
      </c>
      <c r="G125" s="324"/>
      <c r="H125" s="324"/>
      <c r="I125" s="324"/>
      <c r="J125" s="324"/>
      <c r="K125" s="133" t="s">
        <v>1961</v>
      </c>
      <c r="L125" s="134"/>
      <c r="M125" s="135" t="s">
        <v>84</v>
      </c>
      <c r="N125" s="135" t="s">
        <v>86</v>
      </c>
      <c r="O125" s="135" t="s">
        <v>86</v>
      </c>
      <c r="P125" s="135" t="s">
        <v>86</v>
      </c>
      <c r="Q125" s="136" t="s">
        <v>107</v>
      </c>
      <c r="R125" s="137"/>
      <c r="S125" s="137"/>
      <c r="T125" s="106"/>
      <c r="U125" s="111"/>
      <c r="V125" s="106"/>
      <c r="W125" s="106"/>
      <c r="X125" s="106"/>
      <c r="Y125" s="106"/>
      <c r="Z125" s="106"/>
      <c r="AA125" s="106"/>
      <c r="AB125" s="106"/>
      <c r="AC125" s="110"/>
      <c r="AD125" s="110"/>
      <c r="AE125" s="110"/>
    </row>
    <row r="126">
      <c r="A126" s="106"/>
      <c r="B126" s="676">
        <f t="shared" si="1"/>
        <v>123</v>
      </c>
      <c r="C126" s="678"/>
      <c r="D126" s="151"/>
      <c r="E126" s="142"/>
      <c r="F126" s="267" t="s">
        <v>1965</v>
      </c>
      <c r="G126" s="324"/>
      <c r="H126" s="324"/>
      <c r="I126" s="324"/>
      <c r="J126" s="324"/>
      <c r="K126" s="133" t="s">
        <v>1961</v>
      </c>
      <c r="L126" s="134"/>
      <c r="M126" s="135" t="s">
        <v>84</v>
      </c>
      <c r="N126" s="135" t="s">
        <v>86</v>
      </c>
      <c r="O126" s="135" t="s">
        <v>86</v>
      </c>
      <c r="P126" s="135" t="s">
        <v>86</v>
      </c>
      <c r="Q126" s="136" t="s">
        <v>107</v>
      </c>
      <c r="R126" s="137"/>
      <c r="S126" s="137"/>
      <c r="T126" s="106"/>
      <c r="U126" s="111"/>
      <c r="V126" s="106"/>
      <c r="W126" s="106"/>
      <c r="X126" s="106"/>
      <c r="Y126" s="106"/>
      <c r="Z126" s="106"/>
      <c r="AA126" s="106"/>
      <c r="AB126" s="106"/>
      <c r="AC126" s="110"/>
      <c r="AD126" s="110"/>
      <c r="AE126" s="110"/>
    </row>
    <row r="127">
      <c r="A127" s="106"/>
      <c r="B127" s="676">
        <f t="shared" si="1"/>
        <v>124</v>
      </c>
      <c r="C127" s="677" t="s">
        <v>462</v>
      </c>
      <c r="D127" s="146" t="s">
        <v>975</v>
      </c>
      <c r="E127" s="142" t="s">
        <v>2020</v>
      </c>
      <c r="F127" s="324"/>
      <c r="G127" s="324"/>
      <c r="H127" s="324"/>
      <c r="I127" s="324"/>
      <c r="J127" s="324"/>
      <c r="K127" s="133" t="s">
        <v>2021</v>
      </c>
      <c r="L127" s="134"/>
      <c r="M127" s="135" t="s">
        <v>84</v>
      </c>
      <c r="N127" s="135" t="s">
        <v>86</v>
      </c>
      <c r="O127" s="135" t="s">
        <v>86</v>
      </c>
      <c r="P127" s="135" t="s">
        <v>86</v>
      </c>
      <c r="Q127" s="136" t="s">
        <v>117</v>
      </c>
      <c r="R127" s="137"/>
      <c r="S127" s="137"/>
      <c r="T127" s="106"/>
      <c r="U127" s="111"/>
      <c r="V127" s="106"/>
      <c r="W127" s="106"/>
      <c r="X127" s="106"/>
      <c r="Y127" s="106"/>
      <c r="Z127" s="106"/>
      <c r="AA127" s="106"/>
      <c r="AB127" s="106"/>
      <c r="AC127" s="110"/>
      <c r="AD127" s="110"/>
      <c r="AE127" s="110"/>
    </row>
    <row r="128">
      <c r="A128" s="106"/>
      <c r="B128" s="676">
        <f t="shared" si="1"/>
        <v>125</v>
      </c>
      <c r="C128" s="678"/>
      <c r="D128" s="149"/>
      <c r="E128" s="130" t="s">
        <v>768</v>
      </c>
      <c r="F128" s="324"/>
      <c r="G128" s="324"/>
      <c r="H128" s="324"/>
      <c r="I128" s="324"/>
      <c r="J128" s="324"/>
      <c r="K128" s="133" t="s">
        <v>2022</v>
      </c>
      <c r="L128" s="134"/>
      <c r="M128" s="135" t="s">
        <v>84</v>
      </c>
      <c r="N128" s="135" t="s">
        <v>86</v>
      </c>
      <c r="O128" s="135" t="s">
        <v>86</v>
      </c>
      <c r="P128" s="135" t="s">
        <v>86</v>
      </c>
      <c r="Q128" s="136" t="s">
        <v>117</v>
      </c>
      <c r="R128" s="137"/>
      <c r="S128" s="137"/>
      <c r="T128" s="106"/>
      <c r="U128" s="111"/>
      <c r="V128" s="106"/>
      <c r="W128" s="106"/>
      <c r="X128" s="106"/>
      <c r="Y128" s="106"/>
      <c r="Z128" s="106"/>
      <c r="AA128" s="106"/>
      <c r="AB128" s="106"/>
      <c r="AC128" s="110"/>
      <c r="AD128" s="110"/>
      <c r="AE128" s="110"/>
    </row>
    <row r="129">
      <c r="A129" s="106"/>
      <c r="B129" s="676">
        <f t="shared" si="1"/>
        <v>126</v>
      </c>
      <c r="C129" s="678"/>
      <c r="D129" s="149"/>
      <c r="E129" s="130" t="s">
        <v>1351</v>
      </c>
      <c r="F129" s="324"/>
      <c r="G129" s="324"/>
      <c r="H129" s="324"/>
      <c r="I129" s="324"/>
      <c r="J129" s="324"/>
      <c r="K129" s="133" t="s">
        <v>2023</v>
      </c>
      <c r="L129" s="134"/>
      <c r="M129" s="135" t="s">
        <v>84</v>
      </c>
      <c r="N129" s="135" t="s">
        <v>86</v>
      </c>
      <c r="O129" s="135" t="s">
        <v>86</v>
      </c>
      <c r="P129" s="135" t="s">
        <v>86</v>
      </c>
      <c r="Q129" s="136" t="s">
        <v>117</v>
      </c>
      <c r="R129" s="137"/>
      <c r="S129" s="137"/>
      <c r="T129" s="106"/>
      <c r="U129" s="111"/>
      <c r="V129" s="106"/>
      <c r="W129" s="106"/>
      <c r="X129" s="106"/>
      <c r="Y129" s="106"/>
      <c r="Z129" s="106"/>
      <c r="AA129" s="106"/>
      <c r="AB129" s="106"/>
      <c r="AC129" s="110"/>
      <c r="AD129" s="110"/>
      <c r="AE129" s="110"/>
    </row>
    <row r="130">
      <c r="A130" s="106"/>
      <c r="B130" s="676">
        <f t="shared" si="1"/>
        <v>127</v>
      </c>
      <c r="C130" s="678"/>
      <c r="D130" s="149"/>
      <c r="E130" s="130" t="s">
        <v>1309</v>
      </c>
      <c r="F130" s="324"/>
      <c r="G130" s="324"/>
      <c r="H130" s="324"/>
      <c r="I130" s="324"/>
      <c r="J130" s="324"/>
      <c r="K130" s="133" t="s">
        <v>2024</v>
      </c>
      <c r="L130" s="134"/>
      <c r="M130" s="135" t="s">
        <v>84</v>
      </c>
      <c r="N130" s="135" t="s">
        <v>86</v>
      </c>
      <c r="O130" s="135" t="s">
        <v>86</v>
      </c>
      <c r="P130" s="135" t="s">
        <v>86</v>
      </c>
      <c r="Q130" s="136" t="s">
        <v>117</v>
      </c>
      <c r="R130" s="137"/>
      <c r="S130" s="137"/>
      <c r="T130" s="106"/>
      <c r="U130" s="111"/>
      <c r="V130" s="106"/>
      <c r="W130" s="106"/>
      <c r="X130" s="106"/>
      <c r="Y130" s="106"/>
      <c r="Z130" s="106"/>
      <c r="AA130" s="106"/>
      <c r="AB130" s="106"/>
      <c r="AC130" s="110"/>
      <c r="AD130" s="110"/>
      <c r="AE130" s="110"/>
    </row>
    <row r="131">
      <c r="A131" s="106"/>
      <c r="B131" s="676">
        <f t="shared" si="1"/>
        <v>128</v>
      </c>
      <c r="C131" s="678"/>
      <c r="D131" s="149"/>
      <c r="E131" s="129" t="s">
        <v>1314</v>
      </c>
      <c r="F131" s="362"/>
      <c r="G131" s="324"/>
      <c r="H131" s="324"/>
      <c r="I131" s="324"/>
      <c r="J131" s="547"/>
      <c r="K131" s="133" t="s">
        <v>2025</v>
      </c>
      <c r="L131" s="134"/>
      <c r="M131" s="135" t="s">
        <v>84</v>
      </c>
      <c r="N131" s="135" t="s">
        <v>86</v>
      </c>
      <c r="O131" s="135" t="s">
        <v>86</v>
      </c>
      <c r="P131" s="135" t="s">
        <v>86</v>
      </c>
      <c r="Q131" s="136" t="s">
        <v>117</v>
      </c>
      <c r="R131" s="137"/>
      <c r="S131" s="137"/>
      <c r="T131" s="106"/>
      <c r="U131" s="111"/>
      <c r="V131" s="106"/>
      <c r="W131" s="106"/>
      <c r="X131" s="106"/>
      <c r="Y131" s="106"/>
      <c r="Z131" s="106"/>
      <c r="AA131" s="106"/>
      <c r="AB131" s="106"/>
      <c r="AC131" s="110"/>
      <c r="AD131" s="110"/>
      <c r="AE131" s="110"/>
    </row>
    <row r="132">
      <c r="A132" s="106"/>
      <c r="B132" s="676">
        <f t="shared" si="1"/>
        <v>129</v>
      </c>
      <c r="C132" s="678"/>
      <c r="D132" s="149"/>
      <c r="E132" s="145" t="s">
        <v>2026</v>
      </c>
      <c r="F132" s="362" t="s">
        <v>2027</v>
      </c>
      <c r="G132" s="267"/>
      <c r="H132" s="324"/>
      <c r="I132" s="324"/>
      <c r="J132" s="547" t="s">
        <v>2028</v>
      </c>
      <c r="K132" s="133" t="s">
        <v>2029</v>
      </c>
      <c r="L132" s="134"/>
      <c r="M132" s="135" t="s">
        <v>84</v>
      </c>
      <c r="N132" s="135" t="s">
        <v>86</v>
      </c>
      <c r="O132" s="135" t="s">
        <v>86</v>
      </c>
      <c r="P132" s="135" t="s">
        <v>84</v>
      </c>
      <c r="Q132" s="136" t="s">
        <v>1915</v>
      </c>
      <c r="R132" s="137"/>
      <c r="S132" s="137"/>
      <c r="T132" s="106"/>
      <c r="U132" s="111"/>
      <c r="V132" s="106"/>
      <c r="W132" s="106"/>
      <c r="X132" s="106"/>
      <c r="Y132" s="106"/>
      <c r="Z132" s="106"/>
      <c r="AA132" s="106"/>
      <c r="AB132" s="106"/>
      <c r="AC132" s="110"/>
      <c r="AD132" s="110"/>
      <c r="AE132" s="110"/>
    </row>
    <row r="133">
      <c r="A133" s="106"/>
      <c r="B133" s="676">
        <f t="shared" si="1"/>
        <v>130</v>
      </c>
      <c r="C133" s="678"/>
      <c r="D133" s="149"/>
      <c r="E133" s="148"/>
      <c r="F133" s="679"/>
      <c r="G133" s="267" t="s">
        <v>2030</v>
      </c>
      <c r="H133" s="547" t="s">
        <v>2031</v>
      </c>
      <c r="I133" s="324"/>
      <c r="J133" s="324"/>
      <c r="K133" s="133" t="s">
        <v>2032</v>
      </c>
      <c r="L133" s="134"/>
      <c r="M133" s="135" t="s">
        <v>84</v>
      </c>
      <c r="N133" s="135" t="s">
        <v>86</v>
      </c>
      <c r="O133" s="135" t="s">
        <v>86</v>
      </c>
      <c r="P133" s="135" t="s">
        <v>86</v>
      </c>
      <c r="Q133" s="136" t="s">
        <v>117</v>
      </c>
      <c r="R133" s="137"/>
      <c r="S133" s="137"/>
      <c r="T133" s="106"/>
      <c r="U133" s="111"/>
      <c r="V133" s="106"/>
      <c r="W133" s="106"/>
      <c r="X133" s="106"/>
      <c r="Y133" s="106"/>
      <c r="Z133" s="106"/>
      <c r="AA133" s="106"/>
      <c r="AB133" s="106"/>
      <c r="AC133" s="110"/>
      <c r="AD133" s="110"/>
      <c r="AE133" s="110"/>
    </row>
    <row r="134">
      <c r="A134" s="106"/>
      <c r="B134" s="676">
        <f t="shared" si="1"/>
        <v>131</v>
      </c>
      <c r="C134" s="678"/>
      <c r="D134" s="149"/>
      <c r="E134" s="148"/>
      <c r="F134" s="679"/>
      <c r="G134" s="259"/>
      <c r="H134" s="547" t="s">
        <v>2033</v>
      </c>
      <c r="I134" s="324"/>
      <c r="J134" s="324"/>
      <c r="K134" s="133" t="s">
        <v>2034</v>
      </c>
      <c r="L134" s="134"/>
      <c r="M134" s="135" t="s">
        <v>84</v>
      </c>
      <c r="N134" s="135" t="s">
        <v>86</v>
      </c>
      <c r="O134" s="135" t="s">
        <v>86</v>
      </c>
      <c r="P134" s="135" t="s">
        <v>86</v>
      </c>
      <c r="Q134" s="136" t="s">
        <v>117</v>
      </c>
      <c r="R134" s="137"/>
      <c r="S134" s="137"/>
      <c r="T134" s="106"/>
      <c r="U134" s="111"/>
      <c r="V134" s="106"/>
      <c r="W134" s="106"/>
      <c r="X134" s="106"/>
      <c r="Y134" s="106"/>
      <c r="Z134" s="106"/>
      <c r="AA134" s="106"/>
      <c r="AB134" s="106"/>
      <c r="AC134" s="110"/>
      <c r="AD134" s="110"/>
      <c r="AE134" s="110"/>
    </row>
    <row r="135">
      <c r="A135" s="106"/>
      <c r="B135" s="676">
        <f t="shared" si="1"/>
        <v>132</v>
      </c>
      <c r="C135" s="678"/>
      <c r="D135" s="149"/>
      <c r="E135" s="148"/>
      <c r="F135" s="679"/>
      <c r="G135" s="259"/>
      <c r="H135" s="547" t="s">
        <v>2035</v>
      </c>
      <c r="I135" s="547" t="s">
        <v>2036</v>
      </c>
      <c r="J135" s="324"/>
      <c r="K135" s="133" t="s">
        <v>2037</v>
      </c>
      <c r="L135" s="134"/>
      <c r="M135" s="135" t="s">
        <v>84</v>
      </c>
      <c r="N135" s="135" t="s">
        <v>86</v>
      </c>
      <c r="O135" s="135" t="s">
        <v>86</v>
      </c>
      <c r="P135" s="135" t="s">
        <v>86</v>
      </c>
      <c r="Q135" s="136" t="s">
        <v>117</v>
      </c>
      <c r="R135" s="137"/>
      <c r="S135" s="137"/>
      <c r="T135" s="106"/>
      <c r="U135" s="111"/>
      <c r="V135" s="106"/>
      <c r="W135" s="106"/>
      <c r="X135" s="106"/>
      <c r="Y135" s="106"/>
      <c r="Z135" s="106"/>
      <c r="AA135" s="106"/>
      <c r="AB135" s="106"/>
      <c r="AC135" s="110"/>
      <c r="AD135" s="110"/>
      <c r="AE135" s="110"/>
    </row>
    <row r="136">
      <c r="A136" s="106"/>
      <c r="B136" s="676">
        <f t="shared" si="1"/>
        <v>133</v>
      </c>
      <c r="C136" s="678"/>
      <c r="D136" s="149"/>
      <c r="E136" s="148"/>
      <c r="F136" s="679"/>
      <c r="G136" s="259"/>
      <c r="H136" s="324"/>
      <c r="I136" s="680" t="s">
        <v>2038</v>
      </c>
      <c r="J136" s="324"/>
      <c r="K136" s="133" t="s">
        <v>2039</v>
      </c>
      <c r="L136" s="134"/>
      <c r="M136" s="135" t="s">
        <v>84</v>
      </c>
      <c r="N136" s="135" t="s">
        <v>86</v>
      </c>
      <c r="O136" s="135" t="s">
        <v>86</v>
      </c>
      <c r="P136" s="135" t="s">
        <v>86</v>
      </c>
      <c r="Q136" s="136" t="s">
        <v>117</v>
      </c>
      <c r="R136" s="137"/>
      <c r="S136" s="137"/>
      <c r="T136" s="106"/>
      <c r="U136" s="111"/>
      <c r="V136" s="106"/>
      <c r="W136" s="106"/>
      <c r="X136" s="106"/>
      <c r="Y136" s="106"/>
      <c r="Z136" s="106"/>
      <c r="AA136" s="106"/>
      <c r="AB136" s="106"/>
      <c r="AC136" s="110"/>
      <c r="AD136" s="110"/>
      <c r="AE136" s="110"/>
    </row>
    <row r="137">
      <c r="A137" s="106"/>
      <c r="B137" s="676">
        <f t="shared" si="1"/>
        <v>134</v>
      </c>
      <c r="C137" s="678"/>
      <c r="D137" s="149"/>
      <c r="E137" s="148"/>
      <c r="F137" s="679"/>
      <c r="G137" s="259"/>
      <c r="H137" s="324"/>
      <c r="I137" s="680" t="s">
        <v>174</v>
      </c>
      <c r="J137" s="324"/>
      <c r="K137" s="133" t="s">
        <v>2040</v>
      </c>
      <c r="L137" s="134"/>
      <c r="M137" s="135" t="s">
        <v>84</v>
      </c>
      <c r="N137" s="135" t="s">
        <v>86</v>
      </c>
      <c r="O137" s="135" t="s">
        <v>86</v>
      </c>
      <c r="P137" s="135" t="s">
        <v>86</v>
      </c>
      <c r="Q137" s="136" t="s">
        <v>117</v>
      </c>
      <c r="R137" s="137"/>
      <c r="S137" s="137"/>
      <c r="T137" s="106"/>
      <c r="U137" s="111"/>
      <c r="V137" s="106"/>
      <c r="W137" s="106"/>
      <c r="X137" s="106"/>
      <c r="Y137" s="106"/>
      <c r="Z137" s="106"/>
      <c r="AA137" s="106"/>
      <c r="AB137" s="106"/>
      <c r="AC137" s="110"/>
      <c r="AD137" s="110"/>
      <c r="AE137" s="110"/>
    </row>
    <row r="138">
      <c r="A138" s="106"/>
      <c r="B138" s="676">
        <f t="shared" si="1"/>
        <v>135</v>
      </c>
      <c r="C138" s="678"/>
      <c r="D138" s="149"/>
      <c r="E138" s="148"/>
      <c r="F138" s="679"/>
      <c r="G138" s="259"/>
      <c r="H138" s="324"/>
      <c r="I138" s="547" t="s">
        <v>1912</v>
      </c>
      <c r="J138" s="324"/>
      <c r="K138" s="133" t="s">
        <v>1828</v>
      </c>
      <c r="L138" s="134"/>
      <c r="M138" s="135" t="s">
        <v>84</v>
      </c>
      <c r="N138" s="135" t="s">
        <v>86</v>
      </c>
      <c r="O138" s="135" t="s">
        <v>86</v>
      </c>
      <c r="P138" s="135" t="s">
        <v>86</v>
      </c>
      <c r="Q138" s="136" t="s">
        <v>117</v>
      </c>
      <c r="R138" s="137"/>
      <c r="S138" s="137"/>
      <c r="T138" s="106"/>
      <c r="U138" s="111"/>
      <c r="V138" s="106"/>
      <c r="W138" s="106"/>
      <c r="X138" s="106"/>
      <c r="Y138" s="106"/>
      <c r="Z138" s="106"/>
      <c r="AA138" s="106"/>
      <c r="AB138" s="106"/>
      <c r="AC138" s="110"/>
      <c r="AD138" s="110"/>
      <c r="AE138" s="110"/>
    </row>
    <row r="139">
      <c r="A139" s="106"/>
      <c r="B139" s="676">
        <f t="shared" si="1"/>
        <v>136</v>
      </c>
      <c r="C139" s="678"/>
      <c r="D139" s="149"/>
      <c r="E139" s="148"/>
      <c r="F139" s="362" t="s">
        <v>2041</v>
      </c>
      <c r="G139" s="259"/>
      <c r="H139" s="324"/>
      <c r="I139" s="324"/>
      <c r="J139" s="547" t="s">
        <v>2042</v>
      </c>
      <c r="K139" s="133" t="s">
        <v>2043</v>
      </c>
      <c r="L139" s="134"/>
      <c r="M139" s="135" t="s">
        <v>84</v>
      </c>
      <c r="N139" s="135" t="s">
        <v>86</v>
      </c>
      <c r="O139" s="135" t="s">
        <v>86</v>
      </c>
      <c r="P139" s="135" t="s">
        <v>86</v>
      </c>
      <c r="Q139" s="136" t="s">
        <v>117</v>
      </c>
      <c r="R139" s="137"/>
      <c r="S139" s="137"/>
      <c r="T139" s="106"/>
      <c r="U139" s="111"/>
      <c r="V139" s="106"/>
      <c r="W139" s="106"/>
      <c r="X139" s="106"/>
      <c r="Y139" s="106"/>
      <c r="Z139" s="106"/>
      <c r="AA139" s="106"/>
      <c r="AB139" s="106"/>
      <c r="AC139" s="110"/>
      <c r="AD139" s="110"/>
      <c r="AE139" s="110"/>
    </row>
    <row r="140">
      <c r="A140" s="106"/>
      <c r="B140" s="676">
        <f t="shared" si="1"/>
        <v>137</v>
      </c>
      <c r="C140" s="678"/>
      <c r="D140" s="149"/>
      <c r="E140" s="148"/>
      <c r="F140" s="681"/>
      <c r="G140" s="267" t="s">
        <v>2044</v>
      </c>
      <c r="H140" s="547" t="s">
        <v>2045</v>
      </c>
      <c r="I140" s="324"/>
      <c r="J140" s="324"/>
      <c r="K140" s="133" t="s">
        <v>2046</v>
      </c>
      <c r="L140" s="134"/>
      <c r="M140" s="135" t="s">
        <v>84</v>
      </c>
      <c r="N140" s="135" t="s">
        <v>86</v>
      </c>
      <c r="O140" s="135" t="s">
        <v>86</v>
      </c>
      <c r="P140" s="135" t="s">
        <v>86</v>
      </c>
      <c r="Q140" s="136" t="s">
        <v>117</v>
      </c>
      <c r="R140" s="137"/>
      <c r="S140" s="137"/>
      <c r="T140" s="106"/>
      <c r="U140" s="111"/>
      <c r="V140" s="106"/>
      <c r="W140" s="106"/>
      <c r="X140" s="106"/>
      <c r="Y140" s="106"/>
      <c r="Z140" s="106"/>
      <c r="AA140" s="106"/>
      <c r="AB140" s="106"/>
      <c r="AC140" s="110"/>
      <c r="AD140" s="110"/>
      <c r="AE140" s="110"/>
    </row>
    <row r="141">
      <c r="A141" s="106"/>
      <c r="B141" s="676">
        <f t="shared" si="1"/>
        <v>138</v>
      </c>
      <c r="C141" s="678"/>
      <c r="D141" s="149"/>
      <c r="E141" s="148"/>
      <c r="F141" s="681"/>
      <c r="G141" s="267" t="s">
        <v>2047</v>
      </c>
      <c r="H141" s="324"/>
      <c r="I141" s="324"/>
      <c r="J141" s="324"/>
      <c r="K141" s="133" t="s">
        <v>1828</v>
      </c>
      <c r="L141" s="134"/>
      <c r="M141" s="135" t="s">
        <v>84</v>
      </c>
      <c r="N141" s="135" t="s">
        <v>86</v>
      </c>
      <c r="O141" s="135" t="s">
        <v>86</v>
      </c>
      <c r="P141" s="135" t="s">
        <v>86</v>
      </c>
      <c r="Q141" s="136" t="s">
        <v>117</v>
      </c>
      <c r="R141" s="137"/>
      <c r="S141" s="137"/>
      <c r="T141" s="106"/>
      <c r="U141" s="111"/>
      <c r="V141" s="106"/>
      <c r="W141" s="106"/>
      <c r="X141" s="106"/>
      <c r="Y141" s="106"/>
      <c r="Z141" s="106"/>
      <c r="AA141" s="106"/>
      <c r="AB141" s="106"/>
      <c r="AC141" s="110"/>
      <c r="AD141" s="110"/>
      <c r="AE141" s="110"/>
    </row>
    <row r="142">
      <c r="A142" s="106"/>
      <c r="B142" s="676">
        <f t="shared" si="1"/>
        <v>139</v>
      </c>
      <c r="C142" s="678"/>
      <c r="D142" s="149"/>
      <c r="E142" s="148"/>
      <c r="F142" s="681"/>
      <c r="G142" s="267" t="s">
        <v>2048</v>
      </c>
      <c r="H142" s="324"/>
      <c r="I142" s="324"/>
      <c r="J142" s="324"/>
      <c r="K142" s="133" t="s">
        <v>1828</v>
      </c>
      <c r="L142" s="134"/>
      <c r="M142" s="135" t="s">
        <v>84</v>
      </c>
      <c r="N142" s="135" t="s">
        <v>86</v>
      </c>
      <c r="O142" s="135" t="s">
        <v>86</v>
      </c>
      <c r="P142" s="135" t="s">
        <v>86</v>
      </c>
      <c r="Q142" s="136" t="s">
        <v>117</v>
      </c>
      <c r="R142" s="137"/>
      <c r="S142" s="137"/>
      <c r="T142" s="106"/>
      <c r="U142" s="111"/>
      <c r="V142" s="106"/>
      <c r="W142" s="106"/>
      <c r="X142" s="106"/>
      <c r="Y142" s="106"/>
      <c r="Z142" s="106"/>
      <c r="AA142" s="106"/>
      <c r="AB142" s="106"/>
      <c r="AC142" s="110"/>
      <c r="AD142" s="110"/>
      <c r="AE142" s="110"/>
    </row>
    <row r="143">
      <c r="A143" s="106"/>
      <c r="B143" s="676">
        <f t="shared" si="1"/>
        <v>140</v>
      </c>
      <c r="C143" s="678"/>
      <c r="D143" s="149"/>
      <c r="E143" s="148"/>
      <c r="F143" s="362" t="s">
        <v>2049</v>
      </c>
      <c r="G143" s="259"/>
      <c r="H143" s="324"/>
      <c r="I143" s="324"/>
      <c r="J143" s="547" t="s">
        <v>2042</v>
      </c>
      <c r="K143" s="133" t="s">
        <v>2050</v>
      </c>
      <c r="L143" s="134"/>
      <c r="M143" s="135" t="s">
        <v>84</v>
      </c>
      <c r="N143" s="135" t="s">
        <v>86</v>
      </c>
      <c r="O143" s="135" t="s">
        <v>86</v>
      </c>
      <c r="P143" s="135" t="s">
        <v>86</v>
      </c>
      <c r="Q143" s="136" t="s">
        <v>117</v>
      </c>
      <c r="R143" s="136" t="s">
        <v>2051</v>
      </c>
      <c r="S143" s="137"/>
      <c r="T143" s="106"/>
      <c r="U143" s="111"/>
      <c r="V143" s="106"/>
      <c r="W143" s="106"/>
      <c r="X143" s="106"/>
      <c r="Y143" s="106"/>
      <c r="Z143" s="106"/>
      <c r="AA143" s="106"/>
      <c r="AB143" s="106"/>
      <c r="AC143" s="110"/>
      <c r="AD143" s="110"/>
      <c r="AE143" s="110"/>
    </row>
    <row r="144">
      <c r="A144" s="106"/>
      <c r="B144" s="676">
        <f t="shared" si="1"/>
        <v>141</v>
      </c>
      <c r="C144" s="678"/>
      <c r="D144" s="149"/>
      <c r="E144" s="148"/>
      <c r="F144" s="681"/>
      <c r="G144" s="267" t="s">
        <v>2044</v>
      </c>
      <c r="H144" s="547" t="s">
        <v>2045</v>
      </c>
      <c r="I144" s="324"/>
      <c r="J144" s="324"/>
      <c r="K144" s="133" t="s">
        <v>2046</v>
      </c>
      <c r="L144" s="134"/>
      <c r="M144" s="135" t="s">
        <v>84</v>
      </c>
      <c r="N144" s="135" t="s">
        <v>86</v>
      </c>
      <c r="O144" s="135" t="s">
        <v>86</v>
      </c>
      <c r="P144" s="135" t="s">
        <v>86</v>
      </c>
      <c r="Q144" s="136" t="s">
        <v>117</v>
      </c>
      <c r="R144" s="136" t="s">
        <v>2052</v>
      </c>
      <c r="S144" s="137"/>
      <c r="T144" s="106"/>
      <c r="U144" s="111"/>
      <c r="V144" s="106"/>
      <c r="W144" s="106"/>
      <c r="X144" s="106"/>
      <c r="Y144" s="106"/>
      <c r="Z144" s="106"/>
      <c r="AA144" s="106"/>
      <c r="AB144" s="106"/>
      <c r="AC144" s="110"/>
      <c r="AD144" s="110"/>
      <c r="AE144" s="110"/>
    </row>
    <row r="145">
      <c r="A145" s="106"/>
      <c r="B145" s="676">
        <f t="shared" si="1"/>
        <v>142</v>
      </c>
      <c r="C145" s="678"/>
      <c r="D145" s="149"/>
      <c r="E145" s="148"/>
      <c r="F145" s="681"/>
      <c r="G145" s="267" t="s">
        <v>2047</v>
      </c>
      <c r="H145" s="324"/>
      <c r="I145" s="324"/>
      <c r="J145" s="324"/>
      <c r="K145" s="133" t="s">
        <v>1828</v>
      </c>
      <c r="L145" s="134"/>
      <c r="M145" s="135" t="s">
        <v>85</v>
      </c>
      <c r="N145" s="135" t="s">
        <v>86</v>
      </c>
      <c r="O145" s="135" t="s">
        <v>86</v>
      </c>
      <c r="P145" s="135" t="s">
        <v>86</v>
      </c>
      <c r="Q145" s="136" t="s">
        <v>117</v>
      </c>
      <c r="R145" s="136" t="s">
        <v>2052</v>
      </c>
      <c r="S145" s="137"/>
      <c r="T145" s="106"/>
      <c r="U145" s="111"/>
      <c r="V145" s="106"/>
      <c r="W145" s="106"/>
      <c r="X145" s="106"/>
      <c r="Y145" s="106"/>
      <c r="Z145" s="106"/>
      <c r="AA145" s="106"/>
      <c r="AB145" s="106"/>
      <c r="AC145" s="110"/>
      <c r="AD145" s="110"/>
      <c r="AE145" s="110"/>
    </row>
    <row r="146">
      <c r="A146" s="106"/>
      <c r="B146" s="676">
        <f t="shared" si="1"/>
        <v>143</v>
      </c>
      <c r="C146" s="678"/>
      <c r="D146" s="149"/>
      <c r="E146" s="148"/>
      <c r="F146" s="681"/>
      <c r="G146" s="267" t="s">
        <v>2048</v>
      </c>
      <c r="H146" s="324"/>
      <c r="I146" s="324"/>
      <c r="J146" s="324"/>
      <c r="K146" s="133" t="s">
        <v>1828</v>
      </c>
      <c r="L146" s="134"/>
      <c r="M146" s="135" t="s">
        <v>85</v>
      </c>
      <c r="N146" s="135" t="s">
        <v>86</v>
      </c>
      <c r="O146" s="135" t="s">
        <v>86</v>
      </c>
      <c r="P146" s="135" t="s">
        <v>86</v>
      </c>
      <c r="Q146" s="136" t="s">
        <v>117</v>
      </c>
      <c r="R146" s="136" t="s">
        <v>2052</v>
      </c>
      <c r="S146" s="137"/>
      <c r="T146" s="106"/>
      <c r="U146" s="111"/>
      <c r="V146" s="106"/>
      <c r="W146" s="106"/>
      <c r="X146" s="106"/>
      <c r="Y146" s="106"/>
      <c r="Z146" s="106"/>
      <c r="AA146" s="106"/>
      <c r="AB146" s="106"/>
      <c r="AC146" s="110"/>
      <c r="AD146" s="110"/>
      <c r="AE146" s="110"/>
    </row>
    <row r="147">
      <c r="A147" s="106"/>
      <c r="B147" s="676">
        <f t="shared" si="1"/>
        <v>144</v>
      </c>
      <c r="C147" s="678"/>
      <c r="D147" s="149"/>
      <c r="E147" s="148"/>
      <c r="F147" s="362" t="s">
        <v>2053</v>
      </c>
      <c r="G147" s="267"/>
      <c r="H147" s="324"/>
      <c r="I147" s="324"/>
      <c r="J147" s="547" t="s">
        <v>2054</v>
      </c>
      <c r="K147" s="133" t="s">
        <v>2055</v>
      </c>
      <c r="L147" s="134"/>
      <c r="M147" s="135" t="s">
        <v>84</v>
      </c>
      <c r="N147" s="135" t="s">
        <v>86</v>
      </c>
      <c r="O147" s="135" t="s">
        <v>86</v>
      </c>
      <c r="P147" s="135" t="s">
        <v>86</v>
      </c>
      <c r="Q147" s="136" t="s">
        <v>117</v>
      </c>
      <c r="R147" s="136"/>
      <c r="S147" s="137"/>
      <c r="T147" s="106"/>
      <c r="U147" s="111"/>
      <c r="V147" s="106"/>
      <c r="W147" s="106"/>
      <c r="X147" s="106"/>
      <c r="Y147" s="106"/>
      <c r="Z147" s="106"/>
      <c r="AA147" s="106"/>
      <c r="AB147" s="106"/>
      <c r="AC147" s="110"/>
      <c r="AD147" s="110"/>
      <c r="AE147" s="110"/>
    </row>
    <row r="148">
      <c r="A148" s="106"/>
      <c r="B148" s="676">
        <f t="shared" si="1"/>
        <v>145</v>
      </c>
      <c r="C148" s="678"/>
      <c r="D148" s="149"/>
      <c r="E148" s="148"/>
      <c r="F148" s="679"/>
      <c r="G148" s="267" t="s">
        <v>2056</v>
      </c>
      <c r="H148" s="547" t="s">
        <v>2033</v>
      </c>
      <c r="I148" s="324"/>
      <c r="J148" s="324"/>
      <c r="K148" s="133" t="s">
        <v>2034</v>
      </c>
      <c r="L148" s="134"/>
      <c r="M148" s="135" t="s">
        <v>84</v>
      </c>
      <c r="N148" s="135" t="s">
        <v>86</v>
      </c>
      <c r="O148" s="135" t="s">
        <v>86</v>
      </c>
      <c r="P148" s="135" t="s">
        <v>86</v>
      </c>
      <c r="Q148" s="136" t="s">
        <v>117</v>
      </c>
      <c r="R148" s="137"/>
      <c r="S148" s="137"/>
      <c r="T148" s="106"/>
      <c r="U148" s="111"/>
      <c r="V148" s="106"/>
      <c r="W148" s="106"/>
      <c r="X148" s="106"/>
      <c r="Y148" s="106"/>
      <c r="Z148" s="106"/>
      <c r="AA148" s="106"/>
      <c r="AB148" s="106"/>
      <c r="AC148" s="110"/>
      <c r="AD148" s="110"/>
      <c r="AE148" s="110"/>
    </row>
    <row r="149">
      <c r="A149" s="106"/>
      <c r="B149" s="676">
        <f t="shared" si="1"/>
        <v>146</v>
      </c>
      <c r="C149" s="678"/>
      <c r="D149" s="149"/>
      <c r="E149" s="148"/>
      <c r="F149" s="682"/>
      <c r="G149" s="259"/>
      <c r="H149" s="547" t="s">
        <v>2057</v>
      </c>
      <c r="I149" s="324"/>
      <c r="J149" s="324"/>
      <c r="K149" s="133" t="s">
        <v>2058</v>
      </c>
      <c r="L149" s="134"/>
      <c r="M149" s="135" t="s">
        <v>84</v>
      </c>
      <c r="N149" s="135" t="s">
        <v>86</v>
      </c>
      <c r="O149" s="135" t="s">
        <v>86</v>
      </c>
      <c r="P149" s="135" t="s">
        <v>86</v>
      </c>
      <c r="Q149" s="136" t="s">
        <v>117</v>
      </c>
      <c r="R149" s="137"/>
      <c r="S149" s="137"/>
      <c r="T149" s="106"/>
      <c r="U149" s="111"/>
      <c r="V149" s="106"/>
      <c r="W149" s="106"/>
      <c r="X149" s="106"/>
      <c r="Y149" s="106"/>
      <c r="Z149" s="106"/>
      <c r="AA149" s="106"/>
      <c r="AB149" s="106"/>
      <c r="AC149" s="110"/>
      <c r="AD149" s="110"/>
      <c r="AE149" s="110"/>
    </row>
    <row r="150">
      <c r="A150" s="106"/>
      <c r="B150" s="676">
        <f t="shared" si="1"/>
        <v>147</v>
      </c>
      <c r="C150" s="678"/>
      <c r="D150" s="149"/>
      <c r="E150" s="129" t="s">
        <v>2059</v>
      </c>
      <c r="F150" s="254" t="s">
        <v>2060</v>
      </c>
      <c r="G150" s="547"/>
      <c r="H150" s="324"/>
      <c r="I150" s="324"/>
      <c r="J150" s="324"/>
      <c r="K150" s="133" t="s">
        <v>2061</v>
      </c>
      <c r="L150" s="134"/>
      <c r="M150" s="135" t="s">
        <v>84</v>
      </c>
      <c r="N150" s="135" t="s">
        <v>86</v>
      </c>
      <c r="O150" s="135" t="s">
        <v>86</v>
      </c>
      <c r="P150" s="135" t="s">
        <v>86</v>
      </c>
      <c r="Q150" s="136" t="s">
        <v>117</v>
      </c>
      <c r="R150" s="137"/>
      <c r="S150" s="137"/>
      <c r="T150" s="106"/>
      <c r="U150" s="111"/>
      <c r="V150" s="106"/>
      <c r="W150" s="106"/>
      <c r="X150" s="106"/>
      <c r="Y150" s="106"/>
      <c r="Z150" s="106"/>
      <c r="AA150" s="106"/>
      <c r="AB150" s="106"/>
      <c r="AC150" s="110"/>
      <c r="AD150" s="110"/>
      <c r="AE150" s="110"/>
    </row>
    <row r="151">
      <c r="A151" s="106"/>
      <c r="B151" s="676">
        <f t="shared" si="1"/>
        <v>148</v>
      </c>
      <c r="C151" s="678"/>
      <c r="D151" s="149"/>
      <c r="E151" s="139"/>
      <c r="F151" s="267" t="s">
        <v>2062</v>
      </c>
      <c r="G151" s="547"/>
      <c r="H151" s="324"/>
      <c r="I151" s="324"/>
      <c r="J151" s="324"/>
      <c r="K151" s="547" t="s">
        <v>2063</v>
      </c>
      <c r="L151" s="134"/>
      <c r="M151" s="135" t="s">
        <v>84</v>
      </c>
      <c r="N151" s="135" t="s">
        <v>86</v>
      </c>
      <c r="O151" s="135" t="s">
        <v>86</v>
      </c>
      <c r="P151" s="135" t="s">
        <v>86</v>
      </c>
      <c r="Q151" s="136" t="s">
        <v>117</v>
      </c>
      <c r="R151" s="137"/>
      <c r="S151" s="137"/>
      <c r="T151" s="106"/>
      <c r="U151" s="111"/>
      <c r="V151" s="106"/>
      <c r="W151" s="106"/>
      <c r="X151" s="106"/>
      <c r="Y151" s="106"/>
      <c r="Z151" s="106"/>
      <c r="AA151" s="106"/>
      <c r="AB151" s="106"/>
      <c r="AC151" s="110"/>
      <c r="AD151" s="110"/>
      <c r="AE151" s="110"/>
    </row>
    <row r="152">
      <c r="A152" s="106"/>
      <c r="B152" s="676">
        <f t="shared" si="1"/>
        <v>149</v>
      </c>
      <c r="C152" s="678"/>
      <c r="D152" s="149"/>
      <c r="E152" s="139"/>
      <c r="F152" s="267" t="s">
        <v>2064</v>
      </c>
      <c r="G152" s="547"/>
      <c r="H152" s="324"/>
      <c r="I152" s="324"/>
      <c r="J152" s="324"/>
      <c r="K152" s="547" t="s">
        <v>2065</v>
      </c>
      <c r="L152" s="134"/>
      <c r="M152" s="135" t="s">
        <v>84</v>
      </c>
      <c r="N152" s="135" t="s">
        <v>86</v>
      </c>
      <c r="O152" s="135" t="s">
        <v>86</v>
      </c>
      <c r="P152" s="135" t="s">
        <v>86</v>
      </c>
      <c r="Q152" s="136" t="s">
        <v>117</v>
      </c>
      <c r="R152" s="137"/>
      <c r="S152" s="137"/>
      <c r="T152" s="106"/>
      <c r="U152" s="111"/>
      <c r="V152" s="106"/>
      <c r="W152" s="106"/>
      <c r="X152" s="106"/>
      <c r="Y152" s="106"/>
      <c r="Z152" s="106"/>
      <c r="AA152" s="106"/>
      <c r="AB152" s="106"/>
      <c r="AC152" s="110"/>
      <c r="AD152" s="110"/>
      <c r="AE152" s="110"/>
    </row>
    <row r="153">
      <c r="A153" s="106"/>
      <c r="B153" s="676">
        <f t="shared" si="1"/>
        <v>150</v>
      </c>
      <c r="C153" s="678"/>
      <c r="D153" s="149"/>
      <c r="E153" s="129" t="s">
        <v>2066</v>
      </c>
      <c r="F153" s="267" t="s">
        <v>1115</v>
      </c>
      <c r="G153" s="547"/>
      <c r="H153" s="324"/>
      <c r="I153" s="324"/>
      <c r="J153" s="324"/>
      <c r="K153" s="133" t="s">
        <v>2034</v>
      </c>
      <c r="L153" s="134"/>
      <c r="M153" s="135" t="s">
        <v>84</v>
      </c>
      <c r="N153" s="135" t="s">
        <v>86</v>
      </c>
      <c r="O153" s="135" t="s">
        <v>86</v>
      </c>
      <c r="P153" s="135" t="s">
        <v>86</v>
      </c>
      <c r="Q153" s="136" t="s">
        <v>117</v>
      </c>
      <c r="R153" s="137"/>
      <c r="S153" s="137"/>
      <c r="T153" s="106"/>
      <c r="U153" s="111"/>
      <c r="V153" s="106"/>
      <c r="W153" s="106"/>
      <c r="X153" s="106"/>
      <c r="Y153" s="106"/>
      <c r="Z153" s="106"/>
      <c r="AA153" s="106"/>
      <c r="AB153" s="106"/>
      <c r="AC153" s="110"/>
      <c r="AD153" s="110"/>
      <c r="AE153" s="110"/>
    </row>
    <row r="154">
      <c r="A154" s="106"/>
      <c r="B154" s="676">
        <f t="shared" si="1"/>
        <v>151</v>
      </c>
      <c r="C154" s="678"/>
      <c r="D154" s="149"/>
      <c r="E154" s="141"/>
      <c r="F154" s="267" t="s">
        <v>2067</v>
      </c>
      <c r="G154" s="547"/>
      <c r="H154" s="324"/>
      <c r="I154" s="324"/>
      <c r="J154" s="324"/>
      <c r="K154" s="133" t="s">
        <v>2068</v>
      </c>
      <c r="L154" s="134"/>
      <c r="M154" s="135" t="s">
        <v>84</v>
      </c>
      <c r="N154" s="135" t="s">
        <v>86</v>
      </c>
      <c r="O154" s="135" t="s">
        <v>86</v>
      </c>
      <c r="P154" s="135" t="s">
        <v>86</v>
      </c>
      <c r="Q154" s="136" t="s">
        <v>117</v>
      </c>
      <c r="R154" s="137"/>
      <c r="S154" s="137"/>
      <c r="T154" s="106"/>
      <c r="U154" s="111"/>
      <c r="V154" s="106"/>
      <c r="W154" s="106"/>
      <c r="X154" s="106"/>
      <c r="Y154" s="106"/>
      <c r="Z154" s="106"/>
      <c r="AA154" s="106"/>
      <c r="AB154" s="106"/>
      <c r="AC154" s="110"/>
      <c r="AD154" s="110"/>
      <c r="AE154" s="110"/>
    </row>
    <row r="155">
      <c r="A155" s="106"/>
      <c r="B155" s="676">
        <f t="shared" si="1"/>
        <v>152</v>
      </c>
      <c r="C155" s="678"/>
      <c r="D155" s="149"/>
      <c r="E155" s="140" t="s">
        <v>392</v>
      </c>
      <c r="F155" s="267" t="s">
        <v>2069</v>
      </c>
      <c r="G155" s="547" t="s">
        <v>752</v>
      </c>
      <c r="H155" s="324"/>
      <c r="I155" s="324"/>
      <c r="J155" s="324"/>
      <c r="K155" s="133" t="s">
        <v>2070</v>
      </c>
      <c r="L155" s="134"/>
      <c r="M155" s="135" t="s">
        <v>84</v>
      </c>
      <c r="N155" s="135" t="s">
        <v>86</v>
      </c>
      <c r="O155" s="135" t="s">
        <v>86</v>
      </c>
      <c r="P155" s="135" t="s">
        <v>86</v>
      </c>
      <c r="Q155" s="136" t="s">
        <v>117</v>
      </c>
      <c r="R155" s="137"/>
      <c r="S155" s="137"/>
      <c r="T155" s="106"/>
      <c r="U155" s="111"/>
      <c r="V155" s="106"/>
      <c r="W155" s="106"/>
      <c r="X155" s="106"/>
      <c r="Y155" s="106"/>
      <c r="Z155" s="106"/>
      <c r="AA155" s="106"/>
      <c r="AB155" s="106"/>
      <c r="AC155" s="110"/>
      <c r="AD155" s="110"/>
      <c r="AE155" s="110"/>
    </row>
    <row r="156">
      <c r="A156" s="106"/>
      <c r="B156" s="676">
        <f t="shared" si="1"/>
        <v>153</v>
      </c>
      <c r="C156" s="678"/>
      <c r="D156" s="149"/>
      <c r="E156" s="139"/>
      <c r="F156" s="267"/>
      <c r="G156" s="547" t="s">
        <v>2071</v>
      </c>
      <c r="H156" s="324"/>
      <c r="I156" s="324"/>
      <c r="J156" s="324"/>
      <c r="K156" s="133" t="s">
        <v>2072</v>
      </c>
      <c r="L156" s="134"/>
      <c r="M156" s="135" t="s">
        <v>84</v>
      </c>
      <c r="N156" s="135" t="s">
        <v>86</v>
      </c>
      <c r="O156" s="135" t="s">
        <v>86</v>
      </c>
      <c r="P156" s="135" t="s">
        <v>86</v>
      </c>
      <c r="Q156" s="136" t="s">
        <v>117</v>
      </c>
      <c r="R156" s="137"/>
      <c r="S156" s="137"/>
      <c r="T156" s="106"/>
      <c r="U156" s="111"/>
      <c r="V156" s="106"/>
      <c r="W156" s="106"/>
      <c r="X156" s="106"/>
      <c r="Y156" s="106"/>
      <c r="Z156" s="106"/>
      <c r="AA156" s="106"/>
      <c r="AB156" s="106"/>
      <c r="AC156" s="110"/>
      <c r="AD156" s="110"/>
      <c r="AE156" s="110"/>
    </row>
    <row r="157">
      <c r="A157" s="106"/>
      <c r="B157" s="676">
        <f t="shared" si="1"/>
        <v>154</v>
      </c>
      <c r="C157" s="678"/>
      <c r="D157" s="149"/>
      <c r="E157" s="139"/>
      <c r="F157" s="267"/>
      <c r="G157" s="547" t="s">
        <v>2073</v>
      </c>
      <c r="H157" s="324"/>
      <c r="I157" s="324"/>
      <c r="J157" s="324"/>
      <c r="K157" s="133" t="s">
        <v>2072</v>
      </c>
      <c r="L157" s="134"/>
      <c r="M157" s="135" t="s">
        <v>84</v>
      </c>
      <c r="N157" s="135" t="s">
        <v>86</v>
      </c>
      <c r="O157" s="135" t="s">
        <v>86</v>
      </c>
      <c r="P157" s="135" t="s">
        <v>86</v>
      </c>
      <c r="Q157" s="136" t="s">
        <v>117</v>
      </c>
      <c r="R157" s="137"/>
      <c r="S157" s="137"/>
      <c r="T157" s="106"/>
      <c r="U157" s="111"/>
      <c r="V157" s="106"/>
      <c r="W157" s="106"/>
      <c r="X157" s="106"/>
      <c r="Y157" s="106"/>
      <c r="Z157" s="106"/>
      <c r="AA157" s="106"/>
      <c r="AB157" s="106"/>
      <c r="AC157" s="110"/>
      <c r="AD157" s="110"/>
      <c r="AE157" s="110"/>
    </row>
    <row r="158">
      <c r="A158" s="106"/>
      <c r="B158" s="676">
        <f t="shared" si="1"/>
        <v>155</v>
      </c>
      <c r="C158" s="678"/>
      <c r="D158" s="149"/>
      <c r="E158" s="139"/>
      <c r="F158" s="267"/>
      <c r="G158" s="547" t="s">
        <v>1095</v>
      </c>
      <c r="H158" s="324"/>
      <c r="I158" s="324"/>
      <c r="J158" s="324"/>
      <c r="K158" s="133" t="s">
        <v>2074</v>
      </c>
      <c r="L158" s="134"/>
      <c r="M158" s="135" t="s">
        <v>84</v>
      </c>
      <c r="N158" s="135" t="s">
        <v>86</v>
      </c>
      <c r="O158" s="135" t="s">
        <v>86</v>
      </c>
      <c r="P158" s="135" t="s">
        <v>86</v>
      </c>
      <c r="Q158" s="136" t="s">
        <v>117</v>
      </c>
      <c r="R158" s="137"/>
      <c r="S158" s="137"/>
      <c r="T158" s="106"/>
      <c r="U158" s="111"/>
      <c r="V158" s="106"/>
      <c r="W158" s="106"/>
      <c r="X158" s="106"/>
      <c r="Y158" s="106"/>
      <c r="Z158" s="106"/>
      <c r="AA158" s="106"/>
      <c r="AB158" s="106"/>
      <c r="AC158" s="110"/>
      <c r="AD158" s="110"/>
      <c r="AE158" s="110"/>
    </row>
    <row r="159">
      <c r="A159" s="106"/>
      <c r="B159" s="676">
        <f t="shared" si="1"/>
        <v>156</v>
      </c>
      <c r="C159" s="678"/>
      <c r="D159" s="149"/>
      <c r="E159" s="140"/>
      <c r="F159" s="267"/>
      <c r="G159" s="547" t="s">
        <v>2075</v>
      </c>
      <c r="H159" s="547"/>
      <c r="I159" s="324"/>
      <c r="J159" s="324"/>
      <c r="K159" s="133" t="s">
        <v>2076</v>
      </c>
      <c r="L159" s="134"/>
      <c r="M159" s="135" t="s">
        <v>84</v>
      </c>
      <c r="N159" s="135" t="s">
        <v>86</v>
      </c>
      <c r="O159" s="135" t="s">
        <v>86</v>
      </c>
      <c r="P159" s="135" t="s">
        <v>86</v>
      </c>
      <c r="Q159" s="136" t="s">
        <v>117</v>
      </c>
      <c r="R159" s="137"/>
      <c r="S159" s="137"/>
      <c r="T159" s="106"/>
      <c r="U159" s="111"/>
      <c r="V159" s="106"/>
      <c r="W159" s="106"/>
      <c r="X159" s="106"/>
      <c r="Y159" s="106"/>
      <c r="Z159" s="106"/>
      <c r="AA159" s="106"/>
      <c r="AB159" s="106"/>
      <c r="AC159" s="110"/>
      <c r="AD159" s="110"/>
      <c r="AE159" s="110"/>
    </row>
    <row r="160">
      <c r="A160" s="106"/>
      <c r="B160" s="676">
        <f t="shared" si="1"/>
        <v>157</v>
      </c>
      <c r="C160" s="678"/>
      <c r="D160" s="149"/>
      <c r="E160" s="140"/>
      <c r="F160" s="267" t="s">
        <v>2077</v>
      </c>
      <c r="G160" s="547" t="s">
        <v>752</v>
      </c>
      <c r="H160" s="547" t="s">
        <v>2078</v>
      </c>
      <c r="I160" s="324"/>
      <c r="J160" s="324"/>
      <c r="K160" s="133" t="s">
        <v>2079</v>
      </c>
      <c r="L160" s="134"/>
      <c r="M160" s="135" t="s">
        <v>84</v>
      </c>
      <c r="N160" s="135" t="s">
        <v>86</v>
      </c>
      <c r="O160" s="135" t="s">
        <v>86</v>
      </c>
      <c r="P160" s="135" t="s">
        <v>86</v>
      </c>
      <c r="Q160" s="136" t="s">
        <v>117</v>
      </c>
      <c r="R160" s="137"/>
      <c r="S160" s="137"/>
      <c r="T160" s="106"/>
      <c r="U160" s="111"/>
      <c r="V160" s="106"/>
      <c r="W160" s="106"/>
      <c r="X160" s="106"/>
      <c r="Y160" s="106"/>
      <c r="Z160" s="106"/>
      <c r="AA160" s="106"/>
      <c r="AB160" s="106"/>
      <c r="AC160" s="110"/>
      <c r="AD160" s="110"/>
      <c r="AE160" s="110"/>
    </row>
    <row r="161">
      <c r="A161" s="106"/>
      <c r="B161" s="676">
        <f t="shared" si="1"/>
        <v>158</v>
      </c>
      <c r="C161" s="678"/>
      <c r="D161" s="149"/>
      <c r="E161" s="140"/>
      <c r="F161" s="259"/>
      <c r="G161" s="547" t="s">
        <v>2071</v>
      </c>
      <c r="H161" s="547" t="s">
        <v>2078</v>
      </c>
      <c r="I161" s="324"/>
      <c r="J161" s="547" t="s">
        <v>2080</v>
      </c>
      <c r="K161" s="133" t="s">
        <v>2081</v>
      </c>
      <c r="L161" s="134"/>
      <c r="M161" s="135" t="s">
        <v>84</v>
      </c>
      <c r="N161" s="135" t="s">
        <v>86</v>
      </c>
      <c r="O161" s="135" t="s">
        <v>86</v>
      </c>
      <c r="P161" s="135" t="s">
        <v>86</v>
      </c>
      <c r="Q161" s="136" t="s">
        <v>117</v>
      </c>
      <c r="R161" s="137"/>
      <c r="S161" s="137"/>
      <c r="T161" s="106"/>
      <c r="U161" s="111"/>
      <c r="V161" s="106"/>
      <c r="W161" s="106"/>
      <c r="X161" s="106"/>
      <c r="Y161" s="106"/>
      <c r="Z161" s="106"/>
      <c r="AA161" s="106"/>
      <c r="AB161" s="106"/>
      <c r="AC161" s="110"/>
      <c r="AD161" s="110"/>
      <c r="AE161" s="110"/>
    </row>
    <row r="162">
      <c r="A162" s="106"/>
      <c r="B162" s="676">
        <f t="shared" si="1"/>
        <v>159</v>
      </c>
      <c r="C162" s="678"/>
      <c r="D162" s="149"/>
      <c r="E162" s="140"/>
      <c r="F162" s="259"/>
      <c r="G162" s="547" t="s">
        <v>2073</v>
      </c>
      <c r="H162" s="547" t="s">
        <v>2078</v>
      </c>
      <c r="I162" s="324"/>
      <c r="J162" s="547" t="s">
        <v>2082</v>
      </c>
      <c r="K162" s="133" t="s">
        <v>2083</v>
      </c>
      <c r="L162" s="134"/>
      <c r="M162" s="135" t="s">
        <v>84</v>
      </c>
      <c r="N162" s="135" t="s">
        <v>86</v>
      </c>
      <c r="O162" s="135" t="s">
        <v>86</v>
      </c>
      <c r="P162" s="135" t="s">
        <v>86</v>
      </c>
      <c r="Q162" s="136" t="s">
        <v>117</v>
      </c>
      <c r="R162" s="137"/>
      <c r="S162" s="137"/>
      <c r="T162" s="106"/>
      <c r="U162" s="111"/>
      <c r="V162" s="106"/>
      <c r="W162" s="106"/>
      <c r="X162" s="106"/>
      <c r="Y162" s="106"/>
      <c r="Z162" s="106"/>
      <c r="AA162" s="106"/>
      <c r="AB162" s="106"/>
      <c r="AC162" s="110"/>
      <c r="AD162" s="110"/>
      <c r="AE162" s="110"/>
    </row>
    <row r="163">
      <c r="A163" s="106"/>
      <c r="B163" s="676">
        <f t="shared" si="1"/>
        <v>160</v>
      </c>
      <c r="C163" s="678"/>
      <c r="D163" s="149"/>
      <c r="E163" s="140"/>
      <c r="F163" s="259"/>
      <c r="G163" s="547" t="s">
        <v>1095</v>
      </c>
      <c r="H163" s="547" t="s">
        <v>2078</v>
      </c>
      <c r="I163" s="324"/>
      <c r="J163" s="324"/>
      <c r="K163" s="133" t="s">
        <v>2084</v>
      </c>
      <c r="L163" s="134"/>
      <c r="M163" s="135" t="s">
        <v>84</v>
      </c>
      <c r="N163" s="135" t="s">
        <v>86</v>
      </c>
      <c r="O163" s="135" t="s">
        <v>86</v>
      </c>
      <c r="P163" s="135" t="s">
        <v>86</v>
      </c>
      <c r="Q163" s="136" t="s">
        <v>117</v>
      </c>
      <c r="R163" s="137"/>
      <c r="S163" s="137"/>
      <c r="T163" s="106"/>
      <c r="U163" s="111"/>
      <c r="V163" s="106"/>
      <c r="W163" s="106"/>
      <c r="X163" s="106"/>
      <c r="Y163" s="106"/>
      <c r="Z163" s="106"/>
      <c r="AA163" s="106"/>
      <c r="AB163" s="106"/>
      <c r="AC163" s="110"/>
      <c r="AD163" s="110"/>
      <c r="AE163" s="110"/>
    </row>
    <row r="164">
      <c r="A164" s="106"/>
      <c r="B164" s="676">
        <f t="shared" si="1"/>
        <v>161</v>
      </c>
      <c r="C164" s="678"/>
      <c r="D164" s="149"/>
      <c r="E164" s="129" t="s">
        <v>1082</v>
      </c>
      <c r="F164" s="267" t="s">
        <v>1087</v>
      </c>
      <c r="G164" s="547"/>
      <c r="H164" s="547"/>
      <c r="I164" s="324"/>
      <c r="J164" s="547" t="s">
        <v>2085</v>
      </c>
      <c r="K164" s="133" t="s">
        <v>2086</v>
      </c>
      <c r="L164" s="134"/>
      <c r="M164" s="135" t="s">
        <v>84</v>
      </c>
      <c r="N164" s="135" t="s">
        <v>86</v>
      </c>
      <c r="O164" s="135" t="s">
        <v>86</v>
      </c>
      <c r="P164" s="135" t="s">
        <v>86</v>
      </c>
      <c r="Q164" s="136" t="s">
        <v>117</v>
      </c>
      <c r="R164" s="137"/>
      <c r="S164" s="137"/>
      <c r="T164" s="106"/>
      <c r="U164" s="111"/>
      <c r="V164" s="106"/>
      <c r="W164" s="106"/>
      <c r="X164" s="106"/>
      <c r="Y164" s="106"/>
      <c r="Z164" s="106"/>
      <c r="AA164" s="106"/>
      <c r="AB164" s="106"/>
      <c r="AC164" s="110"/>
      <c r="AD164" s="110"/>
      <c r="AE164" s="110"/>
    </row>
    <row r="165">
      <c r="A165" s="106"/>
      <c r="B165" s="676">
        <f t="shared" si="1"/>
        <v>162</v>
      </c>
      <c r="C165" s="678"/>
      <c r="D165" s="149"/>
      <c r="E165" s="139"/>
      <c r="F165" s="267" t="s">
        <v>1093</v>
      </c>
      <c r="G165" s="324"/>
      <c r="H165" s="324"/>
      <c r="I165" s="324"/>
      <c r="J165" s="547" t="s">
        <v>2087</v>
      </c>
      <c r="K165" s="133" t="s">
        <v>2088</v>
      </c>
      <c r="L165" s="134"/>
      <c r="M165" s="135" t="s">
        <v>84</v>
      </c>
      <c r="N165" s="135" t="s">
        <v>86</v>
      </c>
      <c r="O165" s="135" t="s">
        <v>86</v>
      </c>
      <c r="P165" s="135" t="s">
        <v>86</v>
      </c>
      <c r="Q165" s="136" t="s">
        <v>117</v>
      </c>
      <c r="R165" s="137"/>
      <c r="S165" s="137"/>
      <c r="T165" s="106"/>
      <c r="U165" s="111"/>
      <c r="V165" s="106"/>
      <c r="W165" s="106"/>
      <c r="X165" s="106"/>
      <c r="Y165" s="106"/>
      <c r="Z165" s="106"/>
      <c r="AA165" s="106"/>
      <c r="AB165" s="106"/>
      <c r="AC165" s="110"/>
      <c r="AD165" s="110"/>
      <c r="AE165" s="110"/>
    </row>
    <row r="166">
      <c r="A166" s="106"/>
      <c r="B166" s="676">
        <f t="shared" si="1"/>
        <v>163</v>
      </c>
      <c r="C166" s="678"/>
      <c r="D166" s="149"/>
      <c r="E166" s="141"/>
      <c r="F166" s="267" t="s">
        <v>1095</v>
      </c>
      <c r="G166" s="324"/>
      <c r="H166" s="324"/>
      <c r="I166" s="324"/>
      <c r="J166" s="547" t="s">
        <v>2089</v>
      </c>
      <c r="K166" s="133" t="s">
        <v>2090</v>
      </c>
      <c r="L166" s="134"/>
      <c r="M166" s="135" t="s">
        <v>84</v>
      </c>
      <c r="N166" s="135" t="s">
        <v>86</v>
      </c>
      <c r="O166" s="135" t="s">
        <v>86</v>
      </c>
      <c r="P166" s="135" t="s">
        <v>86</v>
      </c>
      <c r="Q166" s="136" t="s">
        <v>117</v>
      </c>
      <c r="R166" s="137"/>
      <c r="S166" s="137"/>
      <c r="T166" s="106"/>
      <c r="U166" s="111"/>
      <c r="V166" s="106"/>
      <c r="W166" s="106"/>
      <c r="X166" s="106"/>
      <c r="Y166" s="106"/>
      <c r="Z166" s="106"/>
      <c r="AA166" s="106"/>
      <c r="AB166" s="106"/>
      <c r="AC166" s="110"/>
      <c r="AD166" s="110"/>
      <c r="AE166" s="110"/>
    </row>
    <row r="167">
      <c r="A167" s="106"/>
      <c r="B167" s="676">
        <f t="shared" si="1"/>
        <v>164</v>
      </c>
      <c r="C167" s="678"/>
      <c r="D167" s="146" t="s">
        <v>1835</v>
      </c>
      <c r="E167" s="142" t="s">
        <v>2020</v>
      </c>
      <c r="F167" s="324"/>
      <c r="G167" s="324"/>
      <c r="H167" s="324"/>
      <c r="I167" s="324"/>
      <c r="J167" s="324"/>
      <c r="K167" s="133" t="s">
        <v>2021</v>
      </c>
      <c r="L167" s="134"/>
      <c r="M167" s="135" t="s">
        <v>84</v>
      </c>
      <c r="N167" s="135" t="s">
        <v>86</v>
      </c>
      <c r="O167" s="135" t="s">
        <v>86</v>
      </c>
      <c r="P167" s="135" t="s">
        <v>86</v>
      </c>
      <c r="Q167" s="136" t="s">
        <v>117</v>
      </c>
      <c r="R167" s="136" t="s">
        <v>2091</v>
      </c>
      <c r="S167" s="137"/>
      <c r="T167" s="106"/>
      <c r="U167" s="111"/>
      <c r="V167" s="106"/>
      <c r="W167" s="106"/>
      <c r="X167" s="106"/>
      <c r="Y167" s="106"/>
      <c r="Z167" s="106"/>
      <c r="AA167" s="106"/>
      <c r="AB167" s="106"/>
      <c r="AC167" s="110"/>
      <c r="AD167" s="110"/>
      <c r="AE167" s="110"/>
    </row>
    <row r="168">
      <c r="A168" s="106"/>
      <c r="B168" s="676">
        <f t="shared" si="1"/>
        <v>165</v>
      </c>
      <c r="C168" s="678"/>
      <c r="D168" s="149"/>
      <c r="E168" s="130" t="s">
        <v>142</v>
      </c>
      <c r="F168" s="324"/>
      <c r="G168" s="324"/>
      <c r="H168" s="324"/>
      <c r="I168" s="324"/>
      <c r="J168" s="324"/>
      <c r="K168" s="133" t="s">
        <v>156</v>
      </c>
      <c r="L168" s="134"/>
      <c r="M168" s="135" t="s">
        <v>84</v>
      </c>
      <c r="N168" s="135" t="s">
        <v>86</v>
      </c>
      <c r="O168" s="135" t="s">
        <v>86</v>
      </c>
      <c r="P168" s="135" t="s">
        <v>86</v>
      </c>
      <c r="Q168" s="136" t="s">
        <v>117</v>
      </c>
      <c r="R168" s="136" t="s">
        <v>2091</v>
      </c>
      <c r="S168" s="137"/>
      <c r="T168" s="106"/>
      <c r="U168" s="111"/>
      <c r="V168" s="106"/>
      <c r="W168" s="106"/>
      <c r="X168" s="106"/>
      <c r="Y168" s="106"/>
      <c r="Z168" s="106"/>
      <c r="AA168" s="106"/>
      <c r="AB168" s="106"/>
      <c r="AC168" s="110"/>
      <c r="AD168" s="110"/>
      <c r="AE168" s="110"/>
    </row>
    <row r="169">
      <c r="A169" s="106"/>
      <c r="B169" s="676">
        <f t="shared" si="1"/>
        <v>166</v>
      </c>
      <c r="C169" s="678"/>
      <c r="D169" s="149"/>
      <c r="E169" s="129" t="s">
        <v>404</v>
      </c>
      <c r="F169" s="324"/>
      <c r="G169" s="324"/>
      <c r="H169" s="324"/>
      <c r="I169" s="324"/>
      <c r="J169" s="324"/>
      <c r="K169" s="133" t="s">
        <v>2092</v>
      </c>
      <c r="L169" s="134"/>
      <c r="M169" s="135" t="s">
        <v>84</v>
      </c>
      <c r="N169" s="135" t="s">
        <v>86</v>
      </c>
      <c r="O169" s="135" t="s">
        <v>86</v>
      </c>
      <c r="P169" s="135" t="s">
        <v>86</v>
      </c>
      <c r="Q169" s="136" t="s">
        <v>117</v>
      </c>
      <c r="R169" s="136" t="s">
        <v>2091</v>
      </c>
      <c r="S169" s="137"/>
      <c r="T169" s="106"/>
      <c r="U169" s="111"/>
      <c r="V169" s="106"/>
      <c r="W169" s="106"/>
      <c r="X169" s="106"/>
      <c r="Y169" s="106"/>
      <c r="Z169" s="106"/>
      <c r="AA169" s="106"/>
      <c r="AB169" s="106"/>
      <c r="AC169" s="110"/>
      <c r="AD169" s="110"/>
      <c r="AE169" s="110"/>
    </row>
    <row r="170">
      <c r="A170" s="106"/>
      <c r="B170" s="676">
        <f t="shared" si="1"/>
        <v>167</v>
      </c>
      <c r="C170" s="678"/>
      <c r="D170" s="149"/>
      <c r="E170" s="129" t="s">
        <v>1345</v>
      </c>
      <c r="F170" s="267" t="s">
        <v>2093</v>
      </c>
      <c r="G170" s="324"/>
      <c r="H170" s="324"/>
      <c r="I170" s="324"/>
      <c r="J170" s="324"/>
      <c r="K170" s="133" t="s">
        <v>2094</v>
      </c>
      <c r="L170" s="134"/>
      <c r="M170" s="135" t="s">
        <v>84</v>
      </c>
      <c r="N170" s="135" t="s">
        <v>86</v>
      </c>
      <c r="O170" s="135" t="s">
        <v>86</v>
      </c>
      <c r="P170" s="135" t="s">
        <v>86</v>
      </c>
      <c r="Q170" s="136" t="s">
        <v>117</v>
      </c>
      <c r="R170" s="137"/>
      <c r="S170" s="137"/>
      <c r="T170" s="106"/>
      <c r="U170" s="111"/>
      <c r="V170" s="106"/>
      <c r="W170" s="106"/>
      <c r="X170" s="106"/>
      <c r="Y170" s="106"/>
      <c r="Z170" s="106"/>
      <c r="AA170" s="106"/>
      <c r="AB170" s="106"/>
      <c r="AC170" s="110"/>
      <c r="AD170" s="110"/>
      <c r="AE170" s="110"/>
    </row>
    <row r="171">
      <c r="A171" s="106"/>
      <c r="B171" s="676">
        <f t="shared" si="1"/>
        <v>168</v>
      </c>
      <c r="C171" s="678"/>
      <c r="D171" s="149"/>
      <c r="E171" s="139"/>
      <c r="F171" s="267" t="s">
        <v>1440</v>
      </c>
      <c r="G171" s="324"/>
      <c r="H171" s="324"/>
      <c r="I171" s="324"/>
      <c r="J171" s="324"/>
      <c r="K171" s="133" t="s">
        <v>156</v>
      </c>
      <c r="L171" s="134"/>
      <c r="M171" s="135" t="s">
        <v>84</v>
      </c>
      <c r="N171" s="135" t="s">
        <v>86</v>
      </c>
      <c r="O171" s="135" t="s">
        <v>86</v>
      </c>
      <c r="P171" s="135" t="s">
        <v>86</v>
      </c>
      <c r="Q171" s="136" t="s">
        <v>117</v>
      </c>
      <c r="R171" s="137"/>
      <c r="S171" s="137"/>
      <c r="T171" s="106"/>
      <c r="U171" s="111"/>
      <c r="V171" s="106"/>
      <c r="W171" s="106"/>
      <c r="X171" s="106"/>
      <c r="Y171" s="106"/>
      <c r="Z171" s="106"/>
      <c r="AA171" s="106"/>
      <c r="AB171" s="106"/>
      <c r="AC171" s="110"/>
      <c r="AD171" s="110"/>
      <c r="AE171" s="110"/>
    </row>
    <row r="172">
      <c r="A172" s="106"/>
      <c r="B172" s="676">
        <f t="shared" si="1"/>
        <v>169</v>
      </c>
      <c r="C172" s="678"/>
      <c r="D172" s="149"/>
      <c r="E172" s="139"/>
      <c r="F172" s="267" t="s">
        <v>1766</v>
      </c>
      <c r="G172" s="324"/>
      <c r="H172" s="324"/>
      <c r="I172" s="324"/>
      <c r="J172" s="324"/>
      <c r="K172" s="133" t="s">
        <v>2095</v>
      </c>
      <c r="L172" s="134"/>
      <c r="M172" s="135" t="s">
        <v>84</v>
      </c>
      <c r="N172" s="135" t="s">
        <v>86</v>
      </c>
      <c r="O172" s="135" t="s">
        <v>86</v>
      </c>
      <c r="P172" s="135" t="s">
        <v>86</v>
      </c>
      <c r="Q172" s="136" t="s">
        <v>117</v>
      </c>
      <c r="R172" s="137"/>
      <c r="S172" s="137"/>
      <c r="T172" s="106"/>
      <c r="U172" s="111"/>
      <c r="V172" s="106"/>
      <c r="W172" s="106"/>
      <c r="X172" s="106"/>
      <c r="Y172" s="106"/>
      <c r="Z172" s="106"/>
      <c r="AA172" s="106"/>
      <c r="AB172" s="106"/>
      <c r="AC172" s="110"/>
      <c r="AD172" s="110"/>
      <c r="AE172" s="110"/>
    </row>
    <row r="173">
      <c r="A173" s="106"/>
      <c r="B173" s="676">
        <f t="shared" si="1"/>
        <v>170</v>
      </c>
      <c r="C173" s="678"/>
      <c r="D173" s="149"/>
      <c r="E173" s="139"/>
      <c r="F173" s="267" t="s">
        <v>1768</v>
      </c>
      <c r="G173" s="324"/>
      <c r="H173" s="324"/>
      <c r="I173" s="324"/>
      <c r="J173" s="324"/>
      <c r="K173" s="133" t="s">
        <v>2095</v>
      </c>
      <c r="L173" s="134"/>
      <c r="M173" s="135" t="s">
        <v>84</v>
      </c>
      <c r="N173" s="135" t="s">
        <v>86</v>
      </c>
      <c r="O173" s="135" t="s">
        <v>86</v>
      </c>
      <c r="P173" s="135" t="s">
        <v>86</v>
      </c>
      <c r="Q173" s="136" t="s">
        <v>117</v>
      </c>
      <c r="R173" s="137"/>
      <c r="S173" s="137"/>
      <c r="T173" s="106"/>
      <c r="U173" s="111"/>
      <c r="V173" s="106"/>
      <c r="W173" s="106"/>
      <c r="X173" s="106"/>
      <c r="Y173" s="106"/>
      <c r="Z173" s="106"/>
      <c r="AA173" s="106"/>
      <c r="AB173" s="106"/>
      <c r="AC173" s="110"/>
      <c r="AD173" s="110"/>
      <c r="AE173" s="110"/>
    </row>
    <row r="174">
      <c r="A174" s="106"/>
      <c r="B174" s="676">
        <f t="shared" si="1"/>
        <v>171</v>
      </c>
      <c r="C174" s="678"/>
      <c r="D174" s="149"/>
      <c r="E174" s="129" t="s">
        <v>103</v>
      </c>
      <c r="F174" s="267" t="s">
        <v>2093</v>
      </c>
      <c r="G174" s="324"/>
      <c r="H174" s="324"/>
      <c r="I174" s="324"/>
      <c r="J174" s="324"/>
      <c r="K174" s="133" t="s">
        <v>2096</v>
      </c>
      <c r="L174" s="134"/>
      <c r="M174" s="135" t="s">
        <v>84</v>
      </c>
      <c r="N174" s="135" t="s">
        <v>86</v>
      </c>
      <c r="O174" s="135" t="s">
        <v>86</v>
      </c>
      <c r="P174" s="135" t="s">
        <v>86</v>
      </c>
      <c r="Q174" s="136" t="s">
        <v>117</v>
      </c>
      <c r="R174" s="137"/>
      <c r="S174" s="137"/>
      <c r="T174" s="106"/>
      <c r="U174" s="111"/>
      <c r="V174" s="106"/>
      <c r="W174" s="106"/>
      <c r="X174" s="106"/>
      <c r="Y174" s="106"/>
      <c r="Z174" s="106"/>
      <c r="AA174" s="106"/>
      <c r="AB174" s="106"/>
      <c r="AC174" s="110"/>
      <c r="AD174" s="110"/>
      <c r="AE174" s="110"/>
    </row>
    <row r="175">
      <c r="A175" s="106"/>
      <c r="B175" s="676">
        <f t="shared" si="1"/>
        <v>172</v>
      </c>
      <c r="C175" s="678"/>
      <c r="D175" s="149"/>
      <c r="E175" s="139"/>
      <c r="F175" s="267" t="s">
        <v>1310</v>
      </c>
      <c r="G175" s="324"/>
      <c r="H175" s="324"/>
      <c r="I175" s="324"/>
      <c r="J175" s="324"/>
      <c r="K175" s="133" t="s">
        <v>2095</v>
      </c>
      <c r="L175" s="134"/>
      <c r="M175" s="135" t="s">
        <v>84</v>
      </c>
      <c r="N175" s="135" t="s">
        <v>86</v>
      </c>
      <c r="O175" s="135" t="s">
        <v>86</v>
      </c>
      <c r="P175" s="135" t="s">
        <v>86</v>
      </c>
      <c r="Q175" s="136" t="s">
        <v>117</v>
      </c>
      <c r="R175" s="137"/>
      <c r="S175" s="137"/>
      <c r="T175" s="106"/>
      <c r="U175" s="111"/>
      <c r="V175" s="106"/>
      <c r="W175" s="106"/>
      <c r="X175" s="106"/>
      <c r="Y175" s="106"/>
      <c r="Z175" s="106"/>
      <c r="AA175" s="106"/>
      <c r="AB175" s="106"/>
      <c r="AC175" s="110"/>
      <c r="AD175" s="110"/>
      <c r="AE175" s="110"/>
    </row>
    <row r="176">
      <c r="A176" s="106"/>
      <c r="B176" s="676">
        <f t="shared" si="1"/>
        <v>173</v>
      </c>
      <c r="C176" s="678"/>
      <c r="D176" s="149"/>
      <c r="E176" s="139"/>
      <c r="F176" s="331" t="s">
        <v>2097</v>
      </c>
      <c r="G176" s="324"/>
      <c r="H176" s="324"/>
      <c r="I176" s="324"/>
      <c r="J176" s="324"/>
      <c r="K176" s="133" t="s">
        <v>156</v>
      </c>
      <c r="L176" s="134"/>
      <c r="M176" s="135" t="s">
        <v>84</v>
      </c>
      <c r="N176" s="135" t="s">
        <v>86</v>
      </c>
      <c r="O176" s="135" t="s">
        <v>86</v>
      </c>
      <c r="P176" s="135" t="s">
        <v>86</v>
      </c>
      <c r="Q176" s="136" t="s">
        <v>117</v>
      </c>
      <c r="R176" s="137"/>
      <c r="S176" s="137"/>
      <c r="T176" s="106"/>
      <c r="U176" s="111"/>
      <c r="V176" s="106"/>
      <c r="W176" s="106"/>
      <c r="X176" s="106"/>
      <c r="Y176" s="106"/>
      <c r="Z176" s="106"/>
      <c r="AA176" s="106"/>
      <c r="AB176" s="106"/>
      <c r="AC176" s="110"/>
      <c r="AD176" s="110"/>
      <c r="AE176" s="110"/>
    </row>
    <row r="177">
      <c r="A177" s="106"/>
      <c r="B177" s="676">
        <f t="shared" si="1"/>
        <v>174</v>
      </c>
      <c r="C177" s="678"/>
      <c r="D177" s="149"/>
      <c r="E177" s="145" t="s">
        <v>2098</v>
      </c>
      <c r="F177" s="362" t="s">
        <v>2027</v>
      </c>
      <c r="G177" s="331"/>
      <c r="H177" s="324"/>
      <c r="I177" s="324"/>
      <c r="J177" s="547" t="s">
        <v>2028</v>
      </c>
      <c r="K177" s="133" t="s">
        <v>2099</v>
      </c>
      <c r="L177" s="134"/>
      <c r="M177" s="135" t="s">
        <v>84</v>
      </c>
      <c r="N177" s="135" t="s">
        <v>86</v>
      </c>
      <c r="O177" s="135" t="s">
        <v>86</v>
      </c>
      <c r="P177" s="135" t="s">
        <v>86</v>
      </c>
      <c r="Q177" s="136" t="s">
        <v>117</v>
      </c>
      <c r="R177" s="137"/>
      <c r="S177" s="137"/>
      <c r="T177" s="106"/>
      <c r="U177" s="111"/>
      <c r="V177" s="106"/>
      <c r="W177" s="106"/>
      <c r="X177" s="106"/>
      <c r="Y177" s="106"/>
      <c r="Z177" s="106"/>
      <c r="AA177" s="106"/>
      <c r="AB177" s="106"/>
      <c r="AC177" s="110"/>
      <c r="AD177" s="110"/>
      <c r="AE177" s="110"/>
    </row>
    <row r="178">
      <c r="A178" s="106"/>
      <c r="B178" s="676">
        <f t="shared" si="1"/>
        <v>175</v>
      </c>
      <c r="C178" s="678"/>
      <c r="D178" s="149"/>
      <c r="E178" s="148"/>
      <c r="F178" s="683"/>
      <c r="G178" s="362" t="s">
        <v>2100</v>
      </c>
      <c r="H178" s="267" t="s">
        <v>2101</v>
      </c>
      <c r="I178" s="324"/>
      <c r="J178" s="324"/>
      <c r="K178" s="133" t="s">
        <v>2102</v>
      </c>
      <c r="L178" s="134"/>
      <c r="M178" s="135" t="s">
        <v>84</v>
      </c>
      <c r="N178" s="135" t="s">
        <v>86</v>
      </c>
      <c r="O178" s="135" t="s">
        <v>86</v>
      </c>
      <c r="P178" s="135" t="s">
        <v>86</v>
      </c>
      <c r="Q178" s="136" t="s">
        <v>117</v>
      </c>
      <c r="R178" s="137"/>
      <c r="S178" s="137"/>
      <c r="T178" s="106"/>
      <c r="U178" s="111"/>
      <c r="V178" s="106"/>
      <c r="W178" s="106"/>
      <c r="X178" s="106"/>
      <c r="Y178" s="106"/>
      <c r="Z178" s="106"/>
      <c r="AA178" s="106"/>
      <c r="AB178" s="106"/>
      <c r="AC178" s="110"/>
      <c r="AD178" s="110"/>
      <c r="AE178" s="110"/>
    </row>
    <row r="179">
      <c r="A179" s="106"/>
      <c r="B179" s="676">
        <f t="shared" si="1"/>
        <v>176</v>
      </c>
      <c r="C179" s="678"/>
      <c r="D179" s="149"/>
      <c r="E179" s="148"/>
      <c r="F179" s="683"/>
      <c r="G179" s="681"/>
      <c r="H179" s="267" t="s">
        <v>2033</v>
      </c>
      <c r="I179" s="324"/>
      <c r="J179" s="324"/>
      <c r="K179" s="133" t="s">
        <v>2034</v>
      </c>
      <c r="L179" s="134"/>
      <c r="M179" s="135" t="s">
        <v>84</v>
      </c>
      <c r="N179" s="135" t="s">
        <v>86</v>
      </c>
      <c r="O179" s="135" t="s">
        <v>86</v>
      </c>
      <c r="P179" s="135" t="s">
        <v>86</v>
      </c>
      <c r="Q179" s="136" t="s">
        <v>117</v>
      </c>
      <c r="R179" s="137"/>
      <c r="S179" s="137"/>
      <c r="T179" s="106"/>
      <c r="U179" s="111"/>
      <c r="V179" s="106"/>
      <c r="W179" s="106"/>
      <c r="X179" s="106"/>
      <c r="Y179" s="106"/>
      <c r="Z179" s="106"/>
      <c r="AA179" s="106"/>
      <c r="AB179" s="106"/>
      <c r="AC179" s="110"/>
      <c r="AD179" s="110"/>
      <c r="AE179" s="110"/>
    </row>
    <row r="180">
      <c r="A180" s="106"/>
      <c r="B180" s="676">
        <f t="shared" si="1"/>
        <v>177</v>
      </c>
      <c r="C180" s="678"/>
      <c r="D180" s="149"/>
      <c r="E180" s="148"/>
      <c r="F180" s="683"/>
      <c r="G180" s="681"/>
      <c r="H180" s="267" t="s">
        <v>2103</v>
      </c>
      <c r="I180" s="547"/>
      <c r="J180" s="324"/>
      <c r="K180" s="133" t="s">
        <v>2104</v>
      </c>
      <c r="L180" s="134"/>
      <c r="M180" s="135" t="s">
        <v>84</v>
      </c>
      <c r="N180" s="135" t="s">
        <v>86</v>
      </c>
      <c r="O180" s="135" t="s">
        <v>86</v>
      </c>
      <c r="P180" s="135" t="s">
        <v>86</v>
      </c>
      <c r="Q180" s="136" t="s">
        <v>117</v>
      </c>
      <c r="R180" s="137"/>
      <c r="S180" s="137"/>
      <c r="T180" s="106"/>
      <c r="U180" s="111"/>
      <c r="V180" s="106"/>
      <c r="W180" s="106"/>
      <c r="X180" s="106"/>
      <c r="Y180" s="106"/>
      <c r="Z180" s="106"/>
      <c r="AA180" s="106"/>
      <c r="AB180" s="106"/>
      <c r="AC180" s="110"/>
      <c r="AD180" s="110"/>
      <c r="AE180" s="110"/>
    </row>
    <row r="181">
      <c r="A181" s="106"/>
      <c r="B181" s="676">
        <f t="shared" si="1"/>
        <v>178</v>
      </c>
      <c r="C181" s="678"/>
      <c r="D181" s="149"/>
      <c r="E181" s="148"/>
      <c r="F181" s="683"/>
      <c r="G181" s="681"/>
      <c r="H181" s="267" t="s">
        <v>2035</v>
      </c>
      <c r="I181" s="547" t="s">
        <v>2036</v>
      </c>
      <c r="J181" s="324"/>
      <c r="K181" s="133" t="s">
        <v>2037</v>
      </c>
      <c r="L181" s="134"/>
      <c r="M181" s="135" t="s">
        <v>84</v>
      </c>
      <c r="N181" s="135" t="s">
        <v>86</v>
      </c>
      <c r="O181" s="135" t="s">
        <v>86</v>
      </c>
      <c r="P181" s="135" t="s">
        <v>86</v>
      </c>
      <c r="Q181" s="136" t="s">
        <v>117</v>
      </c>
      <c r="R181" s="137"/>
      <c r="S181" s="137"/>
      <c r="T181" s="106"/>
      <c r="U181" s="111"/>
      <c r="V181" s="106"/>
      <c r="W181" s="106"/>
      <c r="X181" s="106"/>
      <c r="Y181" s="106"/>
      <c r="Z181" s="106"/>
      <c r="AA181" s="106"/>
      <c r="AB181" s="106"/>
      <c r="AC181" s="110"/>
      <c r="AD181" s="110"/>
      <c r="AE181" s="110"/>
    </row>
    <row r="182">
      <c r="A182" s="106"/>
      <c r="B182" s="676">
        <f t="shared" si="1"/>
        <v>179</v>
      </c>
      <c r="C182" s="678"/>
      <c r="D182" s="149"/>
      <c r="E182" s="148"/>
      <c r="F182" s="683"/>
      <c r="G182" s="681"/>
      <c r="H182" s="259"/>
      <c r="I182" s="680" t="s">
        <v>2038</v>
      </c>
      <c r="J182" s="324"/>
      <c r="K182" s="133" t="s">
        <v>2039</v>
      </c>
      <c r="L182" s="134"/>
      <c r="M182" s="135" t="s">
        <v>84</v>
      </c>
      <c r="N182" s="135" t="s">
        <v>86</v>
      </c>
      <c r="O182" s="135" t="s">
        <v>86</v>
      </c>
      <c r="P182" s="135" t="s">
        <v>86</v>
      </c>
      <c r="Q182" s="136" t="s">
        <v>117</v>
      </c>
      <c r="R182" s="137"/>
      <c r="S182" s="137"/>
      <c r="T182" s="106"/>
      <c r="U182" s="111"/>
      <c r="V182" s="106"/>
      <c r="W182" s="106"/>
      <c r="X182" s="106"/>
      <c r="Y182" s="106"/>
      <c r="Z182" s="106"/>
      <c r="AA182" s="106"/>
      <c r="AB182" s="106"/>
      <c r="AC182" s="110"/>
      <c r="AD182" s="110"/>
      <c r="AE182" s="110"/>
    </row>
    <row r="183">
      <c r="A183" s="106"/>
      <c r="B183" s="676">
        <f t="shared" si="1"/>
        <v>180</v>
      </c>
      <c r="C183" s="678"/>
      <c r="D183" s="149"/>
      <c r="E183" s="148"/>
      <c r="F183" s="683"/>
      <c r="G183" s="681"/>
      <c r="H183" s="259"/>
      <c r="I183" s="680" t="s">
        <v>174</v>
      </c>
      <c r="J183" s="324"/>
      <c r="K183" s="133" t="s">
        <v>2040</v>
      </c>
      <c r="L183" s="134"/>
      <c r="M183" s="135" t="s">
        <v>84</v>
      </c>
      <c r="N183" s="135" t="s">
        <v>86</v>
      </c>
      <c r="O183" s="135" t="s">
        <v>86</v>
      </c>
      <c r="P183" s="135" t="s">
        <v>86</v>
      </c>
      <c r="Q183" s="136" t="s">
        <v>117</v>
      </c>
      <c r="R183" s="137"/>
      <c r="S183" s="137"/>
      <c r="T183" s="106"/>
      <c r="U183" s="111"/>
      <c r="V183" s="106"/>
      <c r="W183" s="106"/>
      <c r="X183" s="106"/>
      <c r="Y183" s="106"/>
      <c r="Z183" s="106"/>
      <c r="AA183" s="106"/>
      <c r="AB183" s="106"/>
      <c r="AC183" s="110"/>
      <c r="AD183" s="110"/>
      <c r="AE183" s="110"/>
    </row>
    <row r="184">
      <c r="A184" s="106"/>
      <c r="B184" s="676">
        <f t="shared" si="1"/>
        <v>181</v>
      </c>
      <c r="C184" s="678"/>
      <c r="D184" s="149"/>
      <c r="E184" s="148"/>
      <c r="F184" s="684"/>
      <c r="G184" s="326"/>
      <c r="H184" s="259"/>
      <c r="I184" s="547" t="s">
        <v>2105</v>
      </c>
      <c r="J184" s="547" t="s">
        <v>2106</v>
      </c>
      <c r="K184" s="133" t="s">
        <v>1828</v>
      </c>
      <c r="L184" s="134"/>
      <c r="M184" s="135" t="s">
        <v>84</v>
      </c>
      <c r="N184" s="135" t="s">
        <v>86</v>
      </c>
      <c r="O184" s="135" t="s">
        <v>86</v>
      </c>
      <c r="P184" s="135" t="s">
        <v>86</v>
      </c>
      <c r="Q184" s="136" t="s">
        <v>117</v>
      </c>
      <c r="R184" s="137"/>
      <c r="S184" s="137"/>
      <c r="T184" s="106"/>
      <c r="U184" s="111"/>
      <c r="V184" s="106"/>
      <c r="W184" s="106"/>
      <c r="X184" s="106"/>
      <c r="Y184" s="106"/>
      <c r="Z184" s="106"/>
      <c r="AA184" s="106"/>
      <c r="AB184" s="106"/>
      <c r="AC184" s="110"/>
      <c r="AD184" s="110"/>
      <c r="AE184" s="110"/>
    </row>
    <row r="185">
      <c r="A185" s="106"/>
      <c r="B185" s="676">
        <f t="shared" si="1"/>
        <v>182</v>
      </c>
      <c r="C185" s="678"/>
      <c r="D185" s="149"/>
      <c r="E185" s="148"/>
      <c r="F185" s="679" t="s">
        <v>2041</v>
      </c>
      <c r="G185" s="263"/>
      <c r="H185" s="324"/>
      <c r="I185" s="324"/>
      <c r="J185" s="547" t="s">
        <v>2042</v>
      </c>
      <c r="K185" s="133" t="s">
        <v>2043</v>
      </c>
      <c r="L185" s="134"/>
      <c r="M185" s="135" t="s">
        <v>84</v>
      </c>
      <c r="N185" s="135" t="s">
        <v>86</v>
      </c>
      <c r="O185" s="135" t="s">
        <v>86</v>
      </c>
      <c r="P185" s="135" t="s">
        <v>86</v>
      </c>
      <c r="Q185" s="136" t="s">
        <v>117</v>
      </c>
      <c r="R185" s="137"/>
      <c r="S185" s="137"/>
      <c r="T185" s="106"/>
      <c r="U185" s="111"/>
      <c r="V185" s="106"/>
      <c r="W185" s="106"/>
      <c r="X185" s="106"/>
      <c r="Y185" s="106"/>
      <c r="Z185" s="106"/>
      <c r="AA185" s="106"/>
      <c r="AB185" s="106"/>
      <c r="AC185" s="110"/>
      <c r="AD185" s="110"/>
      <c r="AE185" s="110"/>
    </row>
    <row r="186">
      <c r="A186" s="106"/>
      <c r="B186" s="676">
        <f t="shared" si="1"/>
        <v>183</v>
      </c>
      <c r="C186" s="678"/>
      <c r="D186" s="149"/>
      <c r="E186" s="148"/>
      <c r="F186" s="681"/>
      <c r="G186" s="267" t="s">
        <v>2044</v>
      </c>
      <c r="H186" s="547" t="s">
        <v>2045</v>
      </c>
      <c r="I186" s="324"/>
      <c r="J186" s="324"/>
      <c r="K186" s="133" t="s">
        <v>2046</v>
      </c>
      <c r="L186" s="134"/>
      <c r="M186" s="135" t="s">
        <v>84</v>
      </c>
      <c r="N186" s="135" t="s">
        <v>86</v>
      </c>
      <c r="O186" s="135" t="s">
        <v>86</v>
      </c>
      <c r="P186" s="135" t="s">
        <v>86</v>
      </c>
      <c r="Q186" s="136" t="s">
        <v>117</v>
      </c>
      <c r="R186" s="137"/>
      <c r="S186" s="137"/>
      <c r="T186" s="106"/>
      <c r="U186" s="111"/>
      <c r="V186" s="106"/>
      <c r="W186" s="106"/>
      <c r="X186" s="106"/>
      <c r="Y186" s="106"/>
      <c r="Z186" s="106"/>
      <c r="AA186" s="106"/>
      <c r="AB186" s="106"/>
      <c r="AC186" s="110"/>
      <c r="AD186" s="110"/>
      <c r="AE186" s="110"/>
    </row>
    <row r="187">
      <c r="A187" s="106"/>
      <c r="B187" s="676">
        <f t="shared" si="1"/>
        <v>184</v>
      </c>
      <c r="C187" s="678"/>
      <c r="D187" s="149"/>
      <c r="E187" s="148"/>
      <c r="F187" s="681"/>
      <c r="G187" s="267" t="s">
        <v>2047</v>
      </c>
      <c r="H187" s="324"/>
      <c r="I187" s="324"/>
      <c r="J187" s="324"/>
      <c r="K187" s="133" t="s">
        <v>1828</v>
      </c>
      <c r="L187" s="134"/>
      <c r="M187" s="135" t="s">
        <v>84</v>
      </c>
      <c r="N187" s="135" t="s">
        <v>86</v>
      </c>
      <c r="O187" s="135" t="s">
        <v>86</v>
      </c>
      <c r="P187" s="135" t="s">
        <v>86</v>
      </c>
      <c r="Q187" s="136" t="s">
        <v>117</v>
      </c>
      <c r="R187" s="137"/>
      <c r="S187" s="137"/>
      <c r="T187" s="106"/>
      <c r="U187" s="111"/>
      <c r="V187" s="106"/>
      <c r="W187" s="106"/>
      <c r="X187" s="106"/>
      <c r="Y187" s="106"/>
      <c r="Z187" s="106"/>
      <c r="AA187" s="106"/>
      <c r="AB187" s="106"/>
      <c r="AC187" s="110"/>
      <c r="AD187" s="110"/>
      <c r="AE187" s="110"/>
    </row>
    <row r="188">
      <c r="A188" s="106"/>
      <c r="B188" s="676">
        <f t="shared" si="1"/>
        <v>185</v>
      </c>
      <c r="C188" s="678"/>
      <c r="D188" s="149"/>
      <c r="E188" s="148"/>
      <c r="F188" s="681"/>
      <c r="G188" s="267" t="s">
        <v>2048</v>
      </c>
      <c r="H188" s="324"/>
      <c r="I188" s="324"/>
      <c r="J188" s="324"/>
      <c r="K188" s="133" t="s">
        <v>1828</v>
      </c>
      <c r="L188" s="134"/>
      <c r="M188" s="135" t="s">
        <v>84</v>
      </c>
      <c r="N188" s="135" t="s">
        <v>86</v>
      </c>
      <c r="O188" s="135" t="s">
        <v>86</v>
      </c>
      <c r="P188" s="135" t="s">
        <v>86</v>
      </c>
      <c r="Q188" s="136" t="s">
        <v>117</v>
      </c>
      <c r="R188" s="137"/>
      <c r="S188" s="137"/>
      <c r="T188" s="106"/>
      <c r="U188" s="111"/>
      <c r="V188" s="106"/>
      <c r="W188" s="106"/>
      <c r="X188" s="106"/>
      <c r="Y188" s="106"/>
      <c r="Z188" s="106"/>
      <c r="AA188" s="106"/>
      <c r="AB188" s="106"/>
      <c r="AC188" s="110"/>
      <c r="AD188" s="110"/>
      <c r="AE188" s="110"/>
    </row>
    <row r="189">
      <c r="A189" s="106"/>
      <c r="B189" s="676">
        <f t="shared" si="1"/>
        <v>186</v>
      </c>
      <c r="C189" s="678"/>
      <c r="D189" s="149"/>
      <c r="E189" s="148"/>
      <c r="F189" s="362" t="s">
        <v>2049</v>
      </c>
      <c r="G189" s="259"/>
      <c r="H189" s="324"/>
      <c r="I189" s="324"/>
      <c r="J189" s="547" t="s">
        <v>2042</v>
      </c>
      <c r="K189" s="133" t="s">
        <v>2050</v>
      </c>
      <c r="L189" s="134"/>
      <c r="M189" s="135" t="s">
        <v>84</v>
      </c>
      <c r="N189" s="135" t="s">
        <v>86</v>
      </c>
      <c r="O189" s="135" t="s">
        <v>86</v>
      </c>
      <c r="P189" s="135" t="s">
        <v>86</v>
      </c>
      <c r="Q189" s="136" t="s">
        <v>117</v>
      </c>
      <c r="R189" s="136" t="s">
        <v>2107</v>
      </c>
      <c r="S189" s="137"/>
      <c r="T189" s="106"/>
      <c r="U189" s="111"/>
      <c r="V189" s="106"/>
      <c r="W189" s="106"/>
      <c r="X189" s="106"/>
      <c r="Y189" s="106"/>
      <c r="Z189" s="106"/>
      <c r="AA189" s="106"/>
      <c r="AB189" s="106"/>
      <c r="AC189" s="110"/>
      <c r="AD189" s="110"/>
      <c r="AE189" s="110"/>
    </row>
    <row r="190">
      <c r="A190" s="106"/>
      <c r="B190" s="676">
        <f t="shared" si="1"/>
        <v>187</v>
      </c>
      <c r="C190" s="678"/>
      <c r="D190" s="149"/>
      <c r="E190" s="148"/>
      <c r="F190" s="681"/>
      <c r="G190" s="267" t="s">
        <v>2044</v>
      </c>
      <c r="H190" s="547" t="s">
        <v>2045</v>
      </c>
      <c r="I190" s="324"/>
      <c r="J190" s="324"/>
      <c r="K190" s="133" t="s">
        <v>2046</v>
      </c>
      <c r="L190" s="134"/>
      <c r="M190" s="135" t="s">
        <v>84</v>
      </c>
      <c r="N190" s="135" t="s">
        <v>86</v>
      </c>
      <c r="O190" s="135" t="s">
        <v>86</v>
      </c>
      <c r="P190" s="135" t="s">
        <v>86</v>
      </c>
      <c r="Q190" s="136" t="s">
        <v>117</v>
      </c>
      <c r="R190" s="136" t="s">
        <v>2108</v>
      </c>
      <c r="S190" s="137"/>
      <c r="T190" s="106"/>
      <c r="U190" s="111"/>
      <c r="V190" s="106"/>
      <c r="W190" s="106"/>
      <c r="X190" s="106"/>
      <c r="Y190" s="106"/>
      <c r="Z190" s="106"/>
      <c r="AA190" s="106"/>
      <c r="AB190" s="106"/>
      <c r="AC190" s="110"/>
      <c r="AD190" s="110"/>
      <c r="AE190" s="110"/>
    </row>
    <row r="191">
      <c r="A191" s="106"/>
      <c r="B191" s="676">
        <f t="shared" si="1"/>
        <v>188</v>
      </c>
      <c r="C191" s="678"/>
      <c r="D191" s="149"/>
      <c r="E191" s="148"/>
      <c r="F191" s="681"/>
      <c r="G191" s="267" t="s">
        <v>2047</v>
      </c>
      <c r="H191" s="324"/>
      <c r="I191" s="324"/>
      <c r="J191" s="324"/>
      <c r="K191" s="133" t="s">
        <v>1828</v>
      </c>
      <c r="L191" s="134"/>
      <c r="M191" s="135" t="s">
        <v>85</v>
      </c>
      <c r="N191" s="135" t="s">
        <v>86</v>
      </c>
      <c r="O191" s="135" t="s">
        <v>86</v>
      </c>
      <c r="P191" s="135" t="s">
        <v>86</v>
      </c>
      <c r="Q191" s="136" t="s">
        <v>117</v>
      </c>
      <c r="R191" s="136" t="s">
        <v>2109</v>
      </c>
      <c r="S191" s="137"/>
      <c r="T191" s="106"/>
      <c r="U191" s="111"/>
      <c r="V191" s="106"/>
      <c r="W191" s="106"/>
      <c r="X191" s="106"/>
      <c r="Y191" s="106"/>
      <c r="Z191" s="106"/>
      <c r="AA191" s="106"/>
      <c r="AB191" s="106"/>
      <c r="AC191" s="110"/>
      <c r="AD191" s="110"/>
      <c r="AE191" s="110"/>
    </row>
    <row r="192">
      <c r="A192" s="106"/>
      <c r="B192" s="676">
        <f t="shared" si="1"/>
        <v>189</v>
      </c>
      <c r="C192" s="678"/>
      <c r="D192" s="149"/>
      <c r="E192" s="148"/>
      <c r="F192" s="326"/>
      <c r="G192" s="267" t="s">
        <v>2048</v>
      </c>
      <c r="H192" s="324"/>
      <c r="I192" s="324"/>
      <c r="J192" s="324"/>
      <c r="K192" s="133" t="s">
        <v>1828</v>
      </c>
      <c r="L192" s="134"/>
      <c r="M192" s="135" t="s">
        <v>85</v>
      </c>
      <c r="N192" s="135" t="s">
        <v>86</v>
      </c>
      <c r="O192" s="135" t="s">
        <v>86</v>
      </c>
      <c r="P192" s="135" t="s">
        <v>86</v>
      </c>
      <c r="Q192" s="136" t="s">
        <v>117</v>
      </c>
      <c r="R192" s="136" t="s">
        <v>2109</v>
      </c>
      <c r="S192" s="137"/>
      <c r="T192" s="106"/>
      <c r="U192" s="111"/>
      <c r="V192" s="106"/>
      <c r="W192" s="106"/>
      <c r="X192" s="106"/>
      <c r="Y192" s="106"/>
      <c r="Z192" s="106"/>
      <c r="AA192" s="106"/>
      <c r="AB192" s="106"/>
      <c r="AC192" s="110"/>
      <c r="AD192" s="110"/>
      <c r="AE192" s="110"/>
    </row>
    <row r="193">
      <c r="A193" s="106"/>
      <c r="B193" s="676">
        <f t="shared" si="1"/>
        <v>190</v>
      </c>
      <c r="C193" s="678"/>
      <c r="D193" s="149"/>
      <c r="E193" s="148"/>
      <c r="F193" s="679" t="s">
        <v>2053</v>
      </c>
      <c r="G193" s="267"/>
      <c r="H193" s="324"/>
      <c r="I193" s="324"/>
      <c r="J193" s="547" t="s">
        <v>2054</v>
      </c>
      <c r="K193" s="133" t="s">
        <v>2055</v>
      </c>
      <c r="L193" s="134"/>
      <c r="M193" s="135" t="s">
        <v>84</v>
      </c>
      <c r="N193" s="135" t="s">
        <v>86</v>
      </c>
      <c r="O193" s="135" t="s">
        <v>86</v>
      </c>
      <c r="P193" s="135" t="s">
        <v>86</v>
      </c>
      <c r="Q193" s="136" t="s">
        <v>117</v>
      </c>
      <c r="R193" s="136"/>
      <c r="S193" s="137"/>
      <c r="T193" s="106"/>
      <c r="U193" s="111"/>
      <c r="V193" s="106"/>
      <c r="W193" s="106"/>
      <c r="X193" s="106"/>
      <c r="Y193" s="106"/>
      <c r="Z193" s="106"/>
      <c r="AA193" s="106"/>
      <c r="AB193" s="106"/>
      <c r="AC193" s="110"/>
      <c r="AD193" s="110"/>
      <c r="AE193" s="110"/>
    </row>
    <row r="194">
      <c r="A194" s="106"/>
      <c r="B194" s="676">
        <f t="shared" si="1"/>
        <v>191</v>
      </c>
      <c r="C194" s="678"/>
      <c r="D194" s="149"/>
      <c r="E194" s="148"/>
      <c r="F194" s="679"/>
      <c r="G194" s="267" t="s">
        <v>2056</v>
      </c>
      <c r="H194" s="547" t="s">
        <v>2033</v>
      </c>
      <c r="I194" s="324"/>
      <c r="J194" s="324"/>
      <c r="K194" s="133" t="s">
        <v>2034</v>
      </c>
      <c r="L194" s="134"/>
      <c r="M194" s="135" t="s">
        <v>84</v>
      </c>
      <c r="N194" s="135" t="s">
        <v>86</v>
      </c>
      <c r="O194" s="135" t="s">
        <v>86</v>
      </c>
      <c r="P194" s="135" t="s">
        <v>86</v>
      </c>
      <c r="Q194" s="136" t="s">
        <v>117</v>
      </c>
      <c r="R194" s="136"/>
      <c r="S194" s="137"/>
      <c r="T194" s="106"/>
      <c r="U194" s="111"/>
      <c r="V194" s="106"/>
      <c r="W194" s="106"/>
      <c r="X194" s="106"/>
      <c r="Y194" s="106"/>
      <c r="Z194" s="106"/>
      <c r="AA194" s="106"/>
      <c r="AB194" s="106"/>
      <c r="AC194" s="110"/>
      <c r="AD194" s="110"/>
      <c r="AE194" s="110"/>
    </row>
    <row r="195">
      <c r="A195" s="106"/>
      <c r="B195" s="676">
        <f t="shared" si="1"/>
        <v>192</v>
      </c>
      <c r="C195" s="678"/>
      <c r="D195" s="149"/>
      <c r="E195" s="148"/>
      <c r="F195" s="682"/>
      <c r="G195" s="259"/>
      <c r="H195" s="547" t="s">
        <v>2057</v>
      </c>
      <c r="I195" s="324"/>
      <c r="J195" s="324"/>
      <c r="K195" s="133" t="s">
        <v>2058</v>
      </c>
      <c r="L195" s="134"/>
      <c r="M195" s="135" t="s">
        <v>84</v>
      </c>
      <c r="N195" s="135" t="s">
        <v>86</v>
      </c>
      <c r="O195" s="135" t="s">
        <v>86</v>
      </c>
      <c r="P195" s="135" t="s">
        <v>86</v>
      </c>
      <c r="Q195" s="136" t="s">
        <v>117</v>
      </c>
      <c r="R195" s="136"/>
      <c r="S195" s="137"/>
      <c r="T195" s="106"/>
      <c r="U195" s="111"/>
      <c r="V195" s="106"/>
      <c r="W195" s="106"/>
      <c r="X195" s="106"/>
      <c r="Y195" s="106"/>
      <c r="Z195" s="106"/>
      <c r="AA195" s="106"/>
      <c r="AB195" s="106"/>
      <c r="AC195" s="110"/>
      <c r="AD195" s="110"/>
      <c r="AE195" s="110"/>
    </row>
    <row r="196">
      <c r="A196" s="106"/>
      <c r="B196" s="676">
        <f t="shared" si="1"/>
        <v>193</v>
      </c>
      <c r="C196" s="678"/>
      <c r="D196" s="149"/>
      <c r="E196" s="148"/>
      <c r="F196" s="679" t="s">
        <v>2110</v>
      </c>
      <c r="G196" s="331"/>
      <c r="H196" s="324"/>
      <c r="I196" s="324"/>
      <c r="J196" s="547" t="s">
        <v>2111</v>
      </c>
      <c r="K196" s="133" t="s">
        <v>2112</v>
      </c>
      <c r="L196" s="134"/>
      <c r="M196" s="135" t="s">
        <v>84</v>
      </c>
      <c r="N196" s="135" t="s">
        <v>86</v>
      </c>
      <c r="O196" s="135" t="s">
        <v>86</v>
      </c>
      <c r="P196" s="135" t="s">
        <v>86</v>
      </c>
      <c r="Q196" s="136" t="s">
        <v>117</v>
      </c>
      <c r="R196" s="137"/>
      <c r="S196" s="137"/>
      <c r="T196" s="106"/>
      <c r="U196" s="111"/>
      <c r="V196" s="106"/>
      <c r="W196" s="106"/>
      <c r="X196" s="106"/>
      <c r="Y196" s="106"/>
      <c r="Z196" s="106"/>
      <c r="AA196" s="106"/>
      <c r="AB196" s="106"/>
      <c r="AC196" s="110"/>
      <c r="AD196" s="110"/>
      <c r="AE196" s="110"/>
    </row>
    <row r="197">
      <c r="A197" s="106"/>
      <c r="B197" s="676">
        <f t="shared" si="1"/>
        <v>194</v>
      </c>
      <c r="C197" s="678"/>
      <c r="D197" s="149"/>
      <c r="E197" s="148"/>
      <c r="F197" s="683"/>
      <c r="G197" s="362" t="s">
        <v>2100</v>
      </c>
      <c r="H197" s="267" t="s">
        <v>2101</v>
      </c>
      <c r="I197" s="324"/>
      <c r="J197" s="324"/>
      <c r="K197" s="133" t="s">
        <v>2102</v>
      </c>
      <c r="L197" s="134"/>
      <c r="M197" s="135" t="s">
        <v>84</v>
      </c>
      <c r="N197" s="135" t="s">
        <v>86</v>
      </c>
      <c r="O197" s="135" t="s">
        <v>86</v>
      </c>
      <c r="P197" s="135" t="s">
        <v>86</v>
      </c>
      <c r="Q197" s="136" t="s">
        <v>117</v>
      </c>
      <c r="R197" s="137"/>
      <c r="S197" s="137"/>
      <c r="T197" s="106"/>
      <c r="U197" s="111"/>
      <c r="V197" s="106"/>
      <c r="W197" s="106"/>
      <c r="X197" s="106"/>
      <c r="Y197" s="106"/>
      <c r="Z197" s="106"/>
      <c r="AA197" s="106"/>
      <c r="AB197" s="106"/>
      <c r="AC197" s="110"/>
      <c r="AD197" s="110"/>
      <c r="AE197" s="110"/>
    </row>
    <row r="198">
      <c r="A198" s="106"/>
      <c r="B198" s="676">
        <f t="shared" si="1"/>
        <v>195</v>
      </c>
      <c r="C198" s="678"/>
      <c r="D198" s="149"/>
      <c r="E198" s="148"/>
      <c r="F198" s="683"/>
      <c r="G198" s="681"/>
      <c r="H198" s="267" t="s">
        <v>2033</v>
      </c>
      <c r="I198" s="324"/>
      <c r="J198" s="324"/>
      <c r="K198" s="133" t="s">
        <v>2034</v>
      </c>
      <c r="L198" s="134"/>
      <c r="M198" s="135" t="s">
        <v>84</v>
      </c>
      <c r="N198" s="135" t="s">
        <v>86</v>
      </c>
      <c r="O198" s="135" t="s">
        <v>86</v>
      </c>
      <c r="P198" s="135" t="s">
        <v>86</v>
      </c>
      <c r="Q198" s="136" t="s">
        <v>117</v>
      </c>
      <c r="R198" s="137"/>
      <c r="S198" s="137"/>
      <c r="T198" s="106"/>
      <c r="U198" s="111"/>
      <c r="V198" s="106"/>
      <c r="W198" s="106"/>
      <c r="X198" s="106"/>
      <c r="Y198" s="106"/>
      <c r="Z198" s="106"/>
      <c r="AA198" s="106"/>
      <c r="AB198" s="106"/>
      <c r="AC198" s="110"/>
      <c r="AD198" s="110"/>
      <c r="AE198" s="110"/>
    </row>
    <row r="199">
      <c r="A199" s="106"/>
      <c r="B199" s="676">
        <f t="shared" si="1"/>
        <v>196</v>
      </c>
      <c r="C199" s="678"/>
      <c r="D199" s="149"/>
      <c r="E199" s="148"/>
      <c r="F199" s="683"/>
      <c r="G199" s="681"/>
      <c r="H199" s="331" t="s">
        <v>2103</v>
      </c>
      <c r="I199" s="547"/>
      <c r="J199" s="324"/>
      <c r="K199" s="133" t="s">
        <v>2104</v>
      </c>
      <c r="L199" s="134"/>
      <c r="M199" s="135" t="s">
        <v>84</v>
      </c>
      <c r="N199" s="135" t="s">
        <v>86</v>
      </c>
      <c r="O199" s="135" t="s">
        <v>86</v>
      </c>
      <c r="P199" s="135" t="s">
        <v>86</v>
      </c>
      <c r="Q199" s="136" t="s">
        <v>117</v>
      </c>
      <c r="R199" s="137"/>
      <c r="S199" s="137"/>
      <c r="T199" s="106"/>
      <c r="U199" s="111"/>
      <c r="V199" s="106"/>
      <c r="W199" s="106"/>
      <c r="X199" s="106"/>
      <c r="Y199" s="106"/>
      <c r="Z199" s="106"/>
      <c r="AA199" s="106"/>
      <c r="AB199" s="106"/>
      <c r="AC199" s="110"/>
      <c r="AD199" s="110"/>
      <c r="AE199" s="110"/>
    </row>
    <row r="200">
      <c r="A200" s="106"/>
      <c r="B200" s="676">
        <f t="shared" si="1"/>
        <v>197</v>
      </c>
      <c r="C200" s="678"/>
      <c r="D200" s="149"/>
      <c r="E200" s="148"/>
      <c r="F200" s="683"/>
      <c r="G200" s="685"/>
      <c r="H200" s="362" t="s">
        <v>2035</v>
      </c>
      <c r="I200" s="267" t="s">
        <v>2036</v>
      </c>
      <c r="J200" s="324"/>
      <c r="K200" s="133" t="s">
        <v>2037</v>
      </c>
      <c r="L200" s="134"/>
      <c r="M200" s="135" t="s">
        <v>84</v>
      </c>
      <c r="N200" s="135" t="s">
        <v>86</v>
      </c>
      <c r="O200" s="135" t="s">
        <v>86</v>
      </c>
      <c r="P200" s="135" t="s">
        <v>86</v>
      </c>
      <c r="Q200" s="136" t="s">
        <v>117</v>
      </c>
      <c r="R200" s="137"/>
      <c r="S200" s="137"/>
      <c r="T200" s="106"/>
      <c r="U200" s="111"/>
      <c r="V200" s="106"/>
      <c r="W200" s="106"/>
      <c r="X200" s="106"/>
      <c r="Y200" s="106"/>
      <c r="Z200" s="106"/>
      <c r="AA200" s="106"/>
      <c r="AB200" s="106"/>
      <c r="AC200" s="110"/>
      <c r="AD200" s="110"/>
      <c r="AE200" s="110"/>
    </row>
    <row r="201">
      <c r="A201" s="106"/>
      <c r="B201" s="676">
        <f t="shared" si="1"/>
        <v>198</v>
      </c>
      <c r="C201" s="678"/>
      <c r="D201" s="149"/>
      <c r="E201" s="148"/>
      <c r="F201" s="683"/>
      <c r="G201" s="685"/>
      <c r="H201" s="681"/>
      <c r="I201" s="686" t="s">
        <v>2038</v>
      </c>
      <c r="J201" s="324"/>
      <c r="K201" s="133" t="s">
        <v>2039</v>
      </c>
      <c r="L201" s="134"/>
      <c r="M201" s="135" t="s">
        <v>84</v>
      </c>
      <c r="N201" s="135" t="s">
        <v>86</v>
      </c>
      <c r="O201" s="135" t="s">
        <v>86</v>
      </c>
      <c r="P201" s="135" t="s">
        <v>86</v>
      </c>
      <c r="Q201" s="136" t="s">
        <v>117</v>
      </c>
      <c r="R201" s="137"/>
      <c r="S201" s="137"/>
      <c r="T201" s="106"/>
      <c r="U201" s="111"/>
      <c r="V201" s="106"/>
      <c r="W201" s="106"/>
      <c r="X201" s="106"/>
      <c r="Y201" s="106"/>
      <c r="Z201" s="106"/>
      <c r="AA201" s="106"/>
      <c r="AB201" s="106"/>
      <c r="AC201" s="110"/>
      <c r="AD201" s="110"/>
      <c r="AE201" s="110"/>
    </row>
    <row r="202">
      <c r="A202" s="106"/>
      <c r="B202" s="676">
        <f t="shared" si="1"/>
        <v>199</v>
      </c>
      <c r="C202" s="678"/>
      <c r="D202" s="149"/>
      <c r="E202" s="148"/>
      <c r="F202" s="683"/>
      <c r="G202" s="685"/>
      <c r="H202" s="681"/>
      <c r="I202" s="687" t="s">
        <v>174</v>
      </c>
      <c r="J202" s="324"/>
      <c r="K202" s="133" t="s">
        <v>2040</v>
      </c>
      <c r="L202" s="134"/>
      <c r="M202" s="135" t="s">
        <v>84</v>
      </c>
      <c r="N202" s="135" t="s">
        <v>86</v>
      </c>
      <c r="O202" s="135" t="s">
        <v>86</v>
      </c>
      <c r="P202" s="135" t="s">
        <v>86</v>
      </c>
      <c r="Q202" s="136" t="s">
        <v>117</v>
      </c>
      <c r="R202" s="137"/>
      <c r="S202" s="137"/>
      <c r="T202" s="106"/>
      <c r="U202" s="111"/>
      <c r="V202" s="106"/>
      <c r="W202" s="106"/>
      <c r="X202" s="106"/>
      <c r="Y202" s="106"/>
      <c r="Z202" s="106"/>
      <c r="AA202" s="106"/>
      <c r="AB202" s="106"/>
      <c r="AC202" s="110"/>
      <c r="AD202" s="110"/>
      <c r="AE202" s="110"/>
    </row>
    <row r="203">
      <c r="A203" s="106"/>
      <c r="B203" s="676">
        <f t="shared" si="1"/>
        <v>200</v>
      </c>
      <c r="C203" s="678"/>
      <c r="D203" s="149"/>
      <c r="E203" s="148"/>
      <c r="F203" s="683"/>
      <c r="G203" s="685"/>
      <c r="H203" s="685"/>
      <c r="I203" s="362" t="s">
        <v>2105</v>
      </c>
      <c r="J203" s="267" t="s">
        <v>2106</v>
      </c>
      <c r="K203" s="133" t="s">
        <v>1828</v>
      </c>
      <c r="L203" s="134"/>
      <c r="M203" s="135" t="s">
        <v>84</v>
      </c>
      <c r="N203" s="135" t="s">
        <v>86</v>
      </c>
      <c r="O203" s="135" t="s">
        <v>86</v>
      </c>
      <c r="P203" s="135" t="s">
        <v>86</v>
      </c>
      <c r="Q203" s="136" t="s">
        <v>117</v>
      </c>
      <c r="R203" s="137"/>
      <c r="S203" s="137"/>
      <c r="T203" s="106"/>
      <c r="U203" s="111"/>
      <c r="V203" s="106"/>
      <c r="W203" s="106"/>
      <c r="X203" s="106"/>
      <c r="Y203" s="106"/>
      <c r="Z203" s="106"/>
      <c r="AA203" s="106"/>
      <c r="AB203" s="106"/>
      <c r="AC203" s="110"/>
      <c r="AD203" s="110"/>
      <c r="AE203" s="110"/>
    </row>
    <row r="204">
      <c r="A204" s="106"/>
      <c r="B204" s="676">
        <f t="shared" si="1"/>
        <v>201</v>
      </c>
      <c r="C204" s="678"/>
      <c r="D204" s="146" t="s">
        <v>2113</v>
      </c>
      <c r="E204" s="129" t="s">
        <v>2026</v>
      </c>
      <c r="F204" s="331" t="s">
        <v>2027</v>
      </c>
      <c r="G204" s="267"/>
      <c r="H204" s="324"/>
      <c r="I204" s="324"/>
      <c r="J204" s="547" t="s">
        <v>2028</v>
      </c>
      <c r="K204" s="133" t="s">
        <v>2029</v>
      </c>
      <c r="L204" s="134"/>
      <c r="M204" s="135" t="s">
        <v>84</v>
      </c>
      <c r="N204" s="135" t="s">
        <v>86</v>
      </c>
      <c r="O204" s="135" t="s">
        <v>86</v>
      </c>
      <c r="P204" s="135" t="s">
        <v>86</v>
      </c>
      <c r="Q204" s="136" t="s">
        <v>117</v>
      </c>
      <c r="R204" s="136"/>
      <c r="S204" s="137"/>
      <c r="T204" s="106"/>
      <c r="U204" s="111"/>
      <c r="V204" s="106"/>
      <c r="W204" s="106"/>
      <c r="X204" s="106"/>
      <c r="Y204" s="106"/>
      <c r="Z204" s="106"/>
      <c r="AA204" s="106"/>
      <c r="AB204" s="106"/>
      <c r="AC204" s="110"/>
      <c r="AD204" s="110"/>
      <c r="AE204" s="110"/>
    </row>
    <row r="205">
      <c r="A205" s="106"/>
      <c r="B205" s="676">
        <f t="shared" si="1"/>
        <v>202</v>
      </c>
      <c r="C205" s="678"/>
      <c r="D205" s="149"/>
      <c r="E205" s="140"/>
      <c r="F205" s="358"/>
      <c r="G205" s="267" t="s">
        <v>2030</v>
      </c>
      <c r="H205" s="547" t="s">
        <v>2031</v>
      </c>
      <c r="I205" s="324"/>
      <c r="J205" s="324"/>
      <c r="K205" s="133" t="s">
        <v>2032</v>
      </c>
      <c r="L205" s="134"/>
      <c r="M205" s="135" t="s">
        <v>84</v>
      </c>
      <c r="N205" s="135" t="s">
        <v>86</v>
      </c>
      <c r="O205" s="135" t="s">
        <v>86</v>
      </c>
      <c r="P205" s="135" t="s">
        <v>86</v>
      </c>
      <c r="Q205" s="136" t="s">
        <v>117</v>
      </c>
      <c r="R205" s="136"/>
      <c r="S205" s="137"/>
      <c r="T205" s="106"/>
      <c r="U205" s="111"/>
      <c r="V205" s="106"/>
      <c r="W205" s="106"/>
      <c r="X205" s="106"/>
      <c r="Y205" s="106"/>
      <c r="Z205" s="106"/>
      <c r="AA205" s="106"/>
      <c r="AB205" s="106"/>
      <c r="AC205" s="110"/>
      <c r="AD205" s="110"/>
      <c r="AE205" s="110"/>
    </row>
    <row r="206">
      <c r="A206" s="106"/>
      <c r="B206" s="676">
        <f t="shared" si="1"/>
        <v>203</v>
      </c>
      <c r="C206" s="678"/>
      <c r="D206" s="149"/>
      <c r="E206" s="140"/>
      <c r="F206" s="358"/>
      <c r="G206" s="259"/>
      <c r="H206" s="547" t="s">
        <v>2033</v>
      </c>
      <c r="I206" s="324"/>
      <c r="J206" s="324"/>
      <c r="K206" s="133" t="s">
        <v>2034</v>
      </c>
      <c r="L206" s="134"/>
      <c r="M206" s="135" t="s">
        <v>84</v>
      </c>
      <c r="N206" s="135" t="s">
        <v>86</v>
      </c>
      <c r="O206" s="135" t="s">
        <v>86</v>
      </c>
      <c r="P206" s="135" t="s">
        <v>86</v>
      </c>
      <c r="Q206" s="136" t="s">
        <v>117</v>
      </c>
      <c r="R206" s="136"/>
      <c r="S206" s="137"/>
      <c r="T206" s="106"/>
      <c r="U206" s="111"/>
      <c r="V206" s="106"/>
      <c r="W206" s="106"/>
      <c r="X206" s="106"/>
      <c r="Y206" s="106"/>
      <c r="Z206" s="106"/>
      <c r="AA206" s="106"/>
      <c r="AB206" s="106"/>
      <c r="AC206" s="110"/>
      <c r="AD206" s="110"/>
      <c r="AE206" s="110"/>
    </row>
    <row r="207">
      <c r="A207" s="106"/>
      <c r="B207" s="676">
        <f t="shared" si="1"/>
        <v>204</v>
      </c>
      <c r="C207" s="678"/>
      <c r="D207" s="149"/>
      <c r="E207" s="140"/>
      <c r="F207" s="358"/>
      <c r="G207" s="259"/>
      <c r="H207" s="547" t="s">
        <v>2035</v>
      </c>
      <c r="I207" s="547" t="s">
        <v>2036</v>
      </c>
      <c r="J207" s="324"/>
      <c r="K207" s="133" t="s">
        <v>2037</v>
      </c>
      <c r="L207" s="134"/>
      <c r="M207" s="135" t="s">
        <v>84</v>
      </c>
      <c r="N207" s="135" t="s">
        <v>86</v>
      </c>
      <c r="O207" s="135" t="s">
        <v>86</v>
      </c>
      <c r="P207" s="135" t="s">
        <v>86</v>
      </c>
      <c r="Q207" s="136" t="s">
        <v>117</v>
      </c>
      <c r="R207" s="136"/>
      <c r="S207" s="137"/>
      <c r="T207" s="106"/>
      <c r="U207" s="111"/>
      <c r="V207" s="106"/>
      <c r="W207" s="106"/>
      <c r="X207" s="106"/>
      <c r="Y207" s="106"/>
      <c r="Z207" s="106"/>
      <c r="AA207" s="106"/>
      <c r="AB207" s="106"/>
      <c r="AC207" s="110"/>
      <c r="AD207" s="110"/>
      <c r="AE207" s="110"/>
    </row>
    <row r="208">
      <c r="A208" s="106"/>
      <c r="B208" s="676">
        <f t="shared" si="1"/>
        <v>205</v>
      </c>
      <c r="C208" s="678"/>
      <c r="D208" s="149"/>
      <c r="E208" s="140"/>
      <c r="F208" s="358"/>
      <c r="G208" s="259"/>
      <c r="H208" s="324"/>
      <c r="I208" s="680" t="s">
        <v>2038</v>
      </c>
      <c r="J208" s="324"/>
      <c r="K208" s="133" t="s">
        <v>2039</v>
      </c>
      <c r="L208" s="134"/>
      <c r="M208" s="135" t="s">
        <v>84</v>
      </c>
      <c r="N208" s="135" t="s">
        <v>86</v>
      </c>
      <c r="O208" s="135" t="s">
        <v>86</v>
      </c>
      <c r="P208" s="135" t="s">
        <v>86</v>
      </c>
      <c r="Q208" s="136" t="s">
        <v>117</v>
      </c>
      <c r="R208" s="136"/>
      <c r="S208" s="137"/>
      <c r="T208" s="106"/>
      <c r="U208" s="111"/>
      <c r="V208" s="106"/>
      <c r="W208" s="106"/>
      <c r="X208" s="106"/>
      <c r="Y208" s="106"/>
      <c r="Z208" s="106"/>
      <c r="AA208" s="106"/>
      <c r="AB208" s="106"/>
      <c r="AC208" s="110"/>
      <c r="AD208" s="110"/>
      <c r="AE208" s="110"/>
    </row>
    <row r="209">
      <c r="A209" s="106"/>
      <c r="B209" s="676">
        <f t="shared" si="1"/>
        <v>206</v>
      </c>
      <c r="C209" s="678"/>
      <c r="D209" s="149"/>
      <c r="E209" s="140"/>
      <c r="F209" s="358"/>
      <c r="G209" s="259"/>
      <c r="H209" s="324"/>
      <c r="I209" s="680" t="s">
        <v>174</v>
      </c>
      <c r="J209" s="324"/>
      <c r="K209" s="133" t="s">
        <v>2040</v>
      </c>
      <c r="L209" s="134"/>
      <c r="M209" s="135" t="s">
        <v>84</v>
      </c>
      <c r="N209" s="135" t="s">
        <v>86</v>
      </c>
      <c r="O209" s="135" t="s">
        <v>86</v>
      </c>
      <c r="P209" s="135" t="s">
        <v>86</v>
      </c>
      <c r="Q209" s="136" t="s">
        <v>117</v>
      </c>
      <c r="R209" s="136"/>
      <c r="S209" s="137"/>
      <c r="T209" s="106"/>
      <c r="U209" s="111"/>
      <c r="V209" s="106"/>
      <c r="W209" s="106"/>
      <c r="X209" s="106"/>
      <c r="Y209" s="106"/>
      <c r="Z209" s="106"/>
      <c r="AA209" s="106"/>
      <c r="AB209" s="106"/>
      <c r="AC209" s="110"/>
      <c r="AD209" s="110"/>
      <c r="AE209" s="110"/>
    </row>
    <row r="210">
      <c r="A210" s="106"/>
      <c r="B210" s="676">
        <f t="shared" si="1"/>
        <v>207</v>
      </c>
      <c r="C210" s="678"/>
      <c r="D210" s="149"/>
      <c r="E210" s="140"/>
      <c r="F210" s="358"/>
      <c r="G210" s="259"/>
      <c r="H210" s="324"/>
      <c r="I210" s="547" t="s">
        <v>1912</v>
      </c>
      <c r="J210" s="324"/>
      <c r="K210" s="133" t="s">
        <v>1828</v>
      </c>
      <c r="L210" s="134"/>
      <c r="M210" s="135" t="s">
        <v>84</v>
      </c>
      <c r="N210" s="135" t="s">
        <v>86</v>
      </c>
      <c r="O210" s="135" t="s">
        <v>86</v>
      </c>
      <c r="P210" s="135" t="s">
        <v>86</v>
      </c>
      <c r="Q210" s="136" t="s">
        <v>117</v>
      </c>
      <c r="R210" s="136"/>
      <c r="S210" s="137"/>
      <c r="T210" s="106"/>
      <c r="U210" s="111"/>
      <c r="V210" s="106"/>
      <c r="W210" s="106"/>
      <c r="X210" s="106"/>
      <c r="Y210" s="106"/>
      <c r="Z210" s="106"/>
      <c r="AA210" s="106"/>
      <c r="AB210" s="106"/>
      <c r="AC210" s="110"/>
      <c r="AD210" s="110"/>
      <c r="AE210" s="110"/>
    </row>
    <row r="211">
      <c r="A211" s="106"/>
      <c r="B211" s="676">
        <f t="shared" si="1"/>
        <v>208</v>
      </c>
      <c r="C211" s="678"/>
      <c r="D211" s="149"/>
      <c r="E211" s="140"/>
      <c r="F211" s="331" t="s">
        <v>2041</v>
      </c>
      <c r="G211" s="259"/>
      <c r="H211" s="324"/>
      <c r="I211" s="324"/>
      <c r="J211" s="547" t="s">
        <v>2042</v>
      </c>
      <c r="K211" s="133" t="s">
        <v>2043</v>
      </c>
      <c r="L211" s="134"/>
      <c r="M211" s="135" t="s">
        <v>84</v>
      </c>
      <c r="N211" s="135" t="s">
        <v>86</v>
      </c>
      <c r="O211" s="135" t="s">
        <v>86</v>
      </c>
      <c r="P211" s="135" t="s">
        <v>86</v>
      </c>
      <c r="Q211" s="136" t="s">
        <v>117</v>
      </c>
      <c r="R211" s="137"/>
      <c r="S211" s="137"/>
      <c r="T211" s="106"/>
      <c r="U211" s="111"/>
      <c r="V211" s="106"/>
      <c r="W211" s="106"/>
      <c r="X211" s="106"/>
      <c r="Y211" s="106"/>
      <c r="Z211" s="106"/>
      <c r="AA211" s="106"/>
      <c r="AB211" s="106"/>
      <c r="AC211" s="110"/>
      <c r="AD211" s="110"/>
      <c r="AE211" s="110"/>
    </row>
    <row r="212">
      <c r="A212" s="106"/>
      <c r="B212" s="676">
        <f t="shared" si="1"/>
        <v>209</v>
      </c>
      <c r="C212" s="678"/>
      <c r="D212" s="149"/>
      <c r="E212" s="140"/>
      <c r="F212" s="332"/>
      <c r="G212" s="267" t="s">
        <v>2044</v>
      </c>
      <c r="H212" s="547" t="s">
        <v>2045</v>
      </c>
      <c r="I212" s="324"/>
      <c r="J212" s="324"/>
      <c r="K212" s="133" t="s">
        <v>2046</v>
      </c>
      <c r="L212" s="134"/>
      <c r="M212" s="135" t="s">
        <v>85</v>
      </c>
      <c r="N212" s="135" t="s">
        <v>86</v>
      </c>
      <c r="O212" s="135" t="s">
        <v>86</v>
      </c>
      <c r="P212" s="135" t="s">
        <v>86</v>
      </c>
      <c r="Q212" s="136" t="s">
        <v>117</v>
      </c>
      <c r="R212" s="136" t="s">
        <v>2052</v>
      </c>
      <c r="S212" s="137"/>
      <c r="T212" s="106"/>
      <c r="U212" s="111"/>
      <c r="V212" s="106"/>
      <c r="W212" s="106"/>
      <c r="X212" s="106"/>
      <c r="Y212" s="106"/>
      <c r="Z212" s="106"/>
      <c r="AA212" s="106"/>
      <c r="AB212" s="106"/>
      <c r="AC212" s="110"/>
      <c r="AD212" s="110"/>
      <c r="AE212" s="110"/>
    </row>
    <row r="213">
      <c r="A213" s="106"/>
      <c r="B213" s="676">
        <f t="shared" si="1"/>
        <v>210</v>
      </c>
      <c r="C213" s="678"/>
      <c r="D213" s="149"/>
      <c r="E213" s="140"/>
      <c r="F213" s="332"/>
      <c r="G213" s="267" t="s">
        <v>2047</v>
      </c>
      <c r="H213" s="324"/>
      <c r="I213" s="324"/>
      <c r="J213" s="324"/>
      <c r="K213" s="133" t="s">
        <v>1828</v>
      </c>
      <c r="L213" s="134"/>
      <c r="M213" s="135" t="s">
        <v>85</v>
      </c>
      <c r="N213" s="135" t="s">
        <v>86</v>
      </c>
      <c r="O213" s="135" t="s">
        <v>86</v>
      </c>
      <c r="P213" s="135" t="s">
        <v>86</v>
      </c>
      <c r="Q213" s="136" t="s">
        <v>117</v>
      </c>
      <c r="R213" s="136" t="s">
        <v>2052</v>
      </c>
      <c r="S213" s="137"/>
      <c r="T213" s="106"/>
      <c r="U213" s="111"/>
      <c r="V213" s="106"/>
      <c r="W213" s="106"/>
      <c r="X213" s="106"/>
      <c r="Y213" s="106"/>
      <c r="Z213" s="106"/>
      <c r="AA213" s="106"/>
      <c r="AB213" s="106"/>
      <c r="AC213" s="110"/>
      <c r="AD213" s="110"/>
      <c r="AE213" s="110"/>
    </row>
    <row r="214">
      <c r="A214" s="106"/>
      <c r="B214" s="676">
        <f t="shared" si="1"/>
        <v>211</v>
      </c>
      <c r="C214" s="678"/>
      <c r="D214" s="149"/>
      <c r="E214" s="140"/>
      <c r="F214" s="332"/>
      <c r="G214" s="267" t="s">
        <v>2048</v>
      </c>
      <c r="H214" s="324"/>
      <c r="I214" s="324"/>
      <c r="J214" s="324"/>
      <c r="K214" s="133" t="s">
        <v>1828</v>
      </c>
      <c r="L214" s="134"/>
      <c r="M214" s="135" t="s">
        <v>85</v>
      </c>
      <c r="N214" s="135" t="s">
        <v>86</v>
      </c>
      <c r="O214" s="135" t="s">
        <v>86</v>
      </c>
      <c r="P214" s="135" t="s">
        <v>86</v>
      </c>
      <c r="Q214" s="136" t="s">
        <v>117</v>
      </c>
      <c r="R214" s="136" t="s">
        <v>2052</v>
      </c>
      <c r="S214" s="137"/>
      <c r="T214" s="106"/>
      <c r="U214" s="111"/>
      <c r="V214" s="106"/>
      <c r="W214" s="106"/>
      <c r="X214" s="106"/>
      <c r="Y214" s="106"/>
      <c r="Z214" s="106"/>
      <c r="AA214" s="106"/>
      <c r="AB214" s="106"/>
      <c r="AC214" s="110"/>
      <c r="AD214" s="110"/>
      <c r="AE214" s="110"/>
    </row>
    <row r="215">
      <c r="A215" s="106"/>
      <c r="B215" s="676">
        <f t="shared" si="1"/>
        <v>212</v>
      </c>
      <c r="C215" s="678"/>
      <c r="D215" s="149"/>
      <c r="E215" s="140"/>
      <c r="F215" s="331" t="s">
        <v>2049</v>
      </c>
      <c r="G215" s="259"/>
      <c r="H215" s="324"/>
      <c r="I215" s="324"/>
      <c r="J215" s="547" t="s">
        <v>2042</v>
      </c>
      <c r="K215" s="133" t="s">
        <v>2050</v>
      </c>
      <c r="L215" s="134"/>
      <c r="M215" s="135" t="s">
        <v>84</v>
      </c>
      <c r="N215" s="135" t="s">
        <v>86</v>
      </c>
      <c r="O215" s="135" t="s">
        <v>86</v>
      </c>
      <c r="P215" s="135" t="s">
        <v>86</v>
      </c>
      <c r="Q215" s="136" t="s">
        <v>117</v>
      </c>
      <c r="R215" s="136" t="s">
        <v>2114</v>
      </c>
      <c r="S215" s="137"/>
      <c r="T215" s="106"/>
      <c r="U215" s="111"/>
      <c r="V215" s="106"/>
      <c r="W215" s="106"/>
      <c r="X215" s="106"/>
      <c r="Y215" s="106"/>
      <c r="Z215" s="106"/>
      <c r="AA215" s="106"/>
      <c r="AB215" s="106"/>
      <c r="AC215" s="110"/>
      <c r="AD215" s="110"/>
      <c r="AE215" s="110"/>
    </row>
    <row r="216">
      <c r="A216" s="106"/>
      <c r="B216" s="676">
        <f t="shared" si="1"/>
        <v>213</v>
      </c>
      <c r="C216" s="678"/>
      <c r="D216" s="149"/>
      <c r="E216" s="140"/>
      <c r="F216" s="332"/>
      <c r="G216" s="267" t="s">
        <v>2044</v>
      </c>
      <c r="H216" s="547" t="s">
        <v>2045</v>
      </c>
      <c r="I216" s="324"/>
      <c r="J216" s="324"/>
      <c r="K216" s="133" t="s">
        <v>2046</v>
      </c>
      <c r="L216" s="134"/>
      <c r="M216" s="135" t="s">
        <v>84</v>
      </c>
      <c r="N216" s="135" t="s">
        <v>86</v>
      </c>
      <c r="O216" s="135" t="s">
        <v>86</v>
      </c>
      <c r="P216" s="135" t="s">
        <v>86</v>
      </c>
      <c r="Q216" s="136" t="s">
        <v>117</v>
      </c>
      <c r="R216" s="136" t="s">
        <v>2108</v>
      </c>
      <c r="S216" s="137"/>
      <c r="T216" s="106"/>
      <c r="U216" s="111"/>
      <c r="V216" s="106"/>
      <c r="W216" s="106"/>
      <c r="X216" s="106"/>
      <c r="Y216" s="106"/>
      <c r="Z216" s="106"/>
      <c r="AA216" s="106"/>
      <c r="AB216" s="106"/>
      <c r="AC216" s="110"/>
      <c r="AD216" s="110"/>
      <c r="AE216" s="110"/>
    </row>
    <row r="217">
      <c r="A217" s="106"/>
      <c r="B217" s="676">
        <f t="shared" si="1"/>
        <v>214</v>
      </c>
      <c r="C217" s="678"/>
      <c r="D217" s="149"/>
      <c r="E217" s="140"/>
      <c r="F217" s="332"/>
      <c r="G217" s="267" t="s">
        <v>2047</v>
      </c>
      <c r="H217" s="324"/>
      <c r="I217" s="324"/>
      <c r="J217" s="324"/>
      <c r="K217" s="133" t="s">
        <v>1828</v>
      </c>
      <c r="L217" s="134"/>
      <c r="M217" s="135" t="s">
        <v>85</v>
      </c>
      <c r="N217" s="135" t="s">
        <v>86</v>
      </c>
      <c r="O217" s="135" t="s">
        <v>86</v>
      </c>
      <c r="P217" s="135" t="s">
        <v>86</v>
      </c>
      <c r="Q217" s="136" t="s">
        <v>117</v>
      </c>
      <c r="R217" s="136" t="s">
        <v>2115</v>
      </c>
      <c r="S217" s="137"/>
      <c r="T217" s="106"/>
      <c r="U217" s="111"/>
      <c r="V217" s="106"/>
      <c r="W217" s="106"/>
      <c r="X217" s="106"/>
      <c r="Y217" s="106"/>
      <c r="Z217" s="106"/>
      <c r="AA217" s="106"/>
      <c r="AB217" s="106"/>
      <c r="AC217" s="110"/>
      <c r="AD217" s="110"/>
      <c r="AE217" s="110"/>
    </row>
    <row r="218">
      <c r="A218" s="106"/>
      <c r="B218" s="676">
        <f t="shared" si="1"/>
        <v>215</v>
      </c>
      <c r="C218" s="678"/>
      <c r="D218" s="149"/>
      <c r="E218" s="140"/>
      <c r="F218" s="332"/>
      <c r="G218" s="267" t="s">
        <v>2048</v>
      </c>
      <c r="H218" s="324"/>
      <c r="I218" s="324"/>
      <c r="J218" s="324"/>
      <c r="K218" s="133" t="s">
        <v>1828</v>
      </c>
      <c r="L218" s="134"/>
      <c r="M218" s="135" t="s">
        <v>85</v>
      </c>
      <c r="N218" s="135" t="s">
        <v>86</v>
      </c>
      <c r="O218" s="135" t="s">
        <v>86</v>
      </c>
      <c r="P218" s="135" t="s">
        <v>86</v>
      </c>
      <c r="Q218" s="136" t="s">
        <v>117</v>
      </c>
      <c r="R218" s="136" t="s">
        <v>2115</v>
      </c>
      <c r="S218" s="137"/>
      <c r="T218" s="106"/>
      <c r="U218" s="111"/>
      <c r="V218" s="106"/>
      <c r="W218" s="106"/>
      <c r="X218" s="106"/>
      <c r="Y218" s="106"/>
      <c r="Z218" s="106"/>
      <c r="AA218" s="106"/>
      <c r="AB218" s="106"/>
      <c r="AC218" s="110"/>
      <c r="AD218" s="110"/>
      <c r="AE218" s="110"/>
    </row>
    <row r="219">
      <c r="A219" s="106"/>
      <c r="B219" s="676">
        <f t="shared" si="1"/>
        <v>216</v>
      </c>
      <c r="C219" s="678"/>
      <c r="D219" s="149"/>
      <c r="E219" s="140"/>
      <c r="F219" s="331" t="s">
        <v>2053</v>
      </c>
      <c r="G219" s="267"/>
      <c r="H219" s="324"/>
      <c r="I219" s="324"/>
      <c r="J219" s="547" t="s">
        <v>2054</v>
      </c>
      <c r="K219" s="133" t="s">
        <v>2055</v>
      </c>
      <c r="L219" s="134"/>
      <c r="M219" s="135" t="s">
        <v>85</v>
      </c>
      <c r="N219" s="135" t="s">
        <v>86</v>
      </c>
      <c r="O219" s="135" t="s">
        <v>86</v>
      </c>
      <c r="P219" s="135" t="s">
        <v>86</v>
      </c>
      <c r="Q219" s="136" t="s">
        <v>117</v>
      </c>
      <c r="R219" s="136" t="s">
        <v>2052</v>
      </c>
      <c r="S219" s="137"/>
      <c r="T219" s="106"/>
      <c r="U219" s="111"/>
      <c r="V219" s="106"/>
      <c r="W219" s="106"/>
      <c r="X219" s="106"/>
      <c r="Y219" s="106"/>
      <c r="Z219" s="106"/>
      <c r="AA219" s="106"/>
      <c r="AB219" s="106"/>
      <c r="AC219" s="110"/>
      <c r="AD219" s="110"/>
      <c r="AE219" s="110"/>
    </row>
    <row r="220">
      <c r="A220" s="106"/>
      <c r="B220" s="676">
        <f t="shared" si="1"/>
        <v>217</v>
      </c>
      <c r="C220" s="678"/>
      <c r="D220" s="149"/>
      <c r="E220" s="140"/>
      <c r="F220" s="358"/>
      <c r="G220" s="267" t="s">
        <v>2056</v>
      </c>
      <c r="H220" s="547" t="s">
        <v>2033</v>
      </c>
      <c r="I220" s="324"/>
      <c r="J220" s="324"/>
      <c r="K220" s="133" t="s">
        <v>2034</v>
      </c>
      <c r="L220" s="134"/>
      <c r="M220" s="135" t="s">
        <v>85</v>
      </c>
      <c r="N220" s="135" t="s">
        <v>86</v>
      </c>
      <c r="O220" s="135" t="s">
        <v>86</v>
      </c>
      <c r="P220" s="135" t="s">
        <v>86</v>
      </c>
      <c r="Q220" s="136" t="s">
        <v>117</v>
      </c>
      <c r="R220" s="136" t="s">
        <v>2052</v>
      </c>
      <c r="S220" s="137"/>
      <c r="T220" s="106"/>
      <c r="U220" s="111"/>
      <c r="V220" s="106"/>
      <c r="W220" s="106"/>
      <c r="X220" s="106"/>
      <c r="Y220" s="106"/>
      <c r="Z220" s="106"/>
      <c r="AA220" s="106"/>
      <c r="AB220" s="106"/>
      <c r="AC220" s="110"/>
      <c r="AD220" s="110"/>
      <c r="AE220" s="110"/>
    </row>
    <row r="221">
      <c r="A221" s="106"/>
      <c r="B221" s="676">
        <f t="shared" si="1"/>
        <v>218</v>
      </c>
      <c r="C221" s="678"/>
      <c r="D221" s="149"/>
      <c r="E221" s="140"/>
      <c r="F221" s="358"/>
      <c r="G221" s="259"/>
      <c r="H221" s="547" t="s">
        <v>2057</v>
      </c>
      <c r="I221" s="324"/>
      <c r="J221" s="324"/>
      <c r="K221" s="133" t="s">
        <v>2058</v>
      </c>
      <c r="L221" s="134"/>
      <c r="M221" s="135" t="s">
        <v>84</v>
      </c>
      <c r="N221" s="135" t="s">
        <v>86</v>
      </c>
      <c r="O221" s="135" t="s">
        <v>86</v>
      </c>
      <c r="P221" s="135" t="s">
        <v>86</v>
      </c>
      <c r="Q221" s="136" t="s">
        <v>117</v>
      </c>
      <c r="R221" s="137"/>
      <c r="S221" s="137"/>
      <c r="T221" s="106"/>
      <c r="U221" s="111"/>
      <c r="V221" s="106"/>
      <c r="W221" s="106"/>
      <c r="X221" s="106"/>
      <c r="Y221" s="106"/>
      <c r="Z221" s="106"/>
      <c r="AA221" s="106"/>
      <c r="AB221" s="106"/>
      <c r="AC221" s="110"/>
      <c r="AD221" s="110"/>
      <c r="AE221" s="110"/>
    </row>
    <row r="222">
      <c r="A222" s="106"/>
      <c r="B222" s="676">
        <f t="shared" si="1"/>
        <v>219</v>
      </c>
      <c r="C222" s="678"/>
      <c r="D222" s="146" t="s">
        <v>2116</v>
      </c>
      <c r="E222" s="192" t="s">
        <v>2026</v>
      </c>
      <c r="F222" s="362" t="s">
        <v>2041</v>
      </c>
      <c r="G222" s="259"/>
      <c r="H222" s="324"/>
      <c r="I222" s="324"/>
      <c r="J222" s="547" t="s">
        <v>2042</v>
      </c>
      <c r="K222" s="133" t="s">
        <v>2043</v>
      </c>
      <c r="L222" s="134"/>
      <c r="M222" s="135" t="s">
        <v>84</v>
      </c>
      <c r="N222" s="135" t="s">
        <v>84</v>
      </c>
      <c r="O222" s="135" t="s">
        <v>84</v>
      </c>
      <c r="P222" s="135" t="s">
        <v>86</v>
      </c>
      <c r="Q222" s="136" t="s">
        <v>1915</v>
      </c>
      <c r="R222" s="137"/>
      <c r="S222" s="137"/>
      <c r="T222" s="106"/>
      <c r="U222" s="111"/>
      <c r="V222" s="106"/>
      <c r="W222" s="106"/>
      <c r="X222" s="106"/>
      <c r="Y222" s="106"/>
      <c r="Z222" s="106"/>
      <c r="AA222" s="106"/>
      <c r="AB222" s="106"/>
      <c r="AC222" s="110"/>
      <c r="AD222" s="110"/>
      <c r="AE222" s="110"/>
    </row>
    <row r="223">
      <c r="A223" s="106"/>
      <c r="B223" s="676">
        <f t="shared" si="1"/>
        <v>220</v>
      </c>
      <c r="C223" s="678"/>
      <c r="D223" s="149"/>
      <c r="E223" s="193"/>
      <c r="F223" s="681"/>
      <c r="G223" s="267" t="s">
        <v>2044</v>
      </c>
      <c r="H223" s="547" t="s">
        <v>2045</v>
      </c>
      <c r="I223" s="324"/>
      <c r="J223" s="324"/>
      <c r="K223" s="133" t="s">
        <v>2046</v>
      </c>
      <c r="L223" s="134"/>
      <c r="M223" s="135" t="s">
        <v>84</v>
      </c>
      <c r="N223" s="135" t="s">
        <v>86</v>
      </c>
      <c r="O223" s="135" t="s">
        <v>86</v>
      </c>
      <c r="P223" s="135" t="s">
        <v>86</v>
      </c>
      <c r="Q223" s="136" t="s">
        <v>117</v>
      </c>
      <c r="R223" s="137"/>
      <c r="S223" s="137"/>
      <c r="T223" s="106"/>
      <c r="U223" s="111"/>
      <c r="V223" s="106"/>
      <c r="W223" s="106"/>
      <c r="X223" s="106"/>
      <c r="Y223" s="106"/>
      <c r="Z223" s="106"/>
      <c r="AA223" s="106"/>
      <c r="AB223" s="106"/>
      <c r="AC223" s="110"/>
      <c r="AD223" s="110"/>
      <c r="AE223" s="110"/>
    </row>
    <row r="224">
      <c r="A224" s="106"/>
      <c r="B224" s="676">
        <f t="shared" si="1"/>
        <v>221</v>
      </c>
      <c r="C224" s="678"/>
      <c r="D224" s="149"/>
      <c r="E224" s="193"/>
      <c r="F224" s="681"/>
      <c r="G224" s="267" t="s">
        <v>2047</v>
      </c>
      <c r="H224" s="324"/>
      <c r="I224" s="324"/>
      <c r="J224" s="324"/>
      <c r="K224" s="133" t="s">
        <v>1828</v>
      </c>
      <c r="L224" s="134"/>
      <c r="M224" s="135" t="s">
        <v>84</v>
      </c>
      <c r="N224" s="135" t="s">
        <v>86</v>
      </c>
      <c r="O224" s="135" t="s">
        <v>86</v>
      </c>
      <c r="P224" s="135" t="s">
        <v>86</v>
      </c>
      <c r="Q224" s="136" t="s">
        <v>117</v>
      </c>
      <c r="R224" s="137"/>
      <c r="S224" s="137"/>
      <c r="T224" s="106"/>
      <c r="U224" s="111"/>
      <c r="V224" s="106"/>
      <c r="W224" s="106"/>
      <c r="X224" s="106"/>
      <c r="Y224" s="106"/>
      <c r="Z224" s="106"/>
      <c r="AA224" s="106"/>
      <c r="AB224" s="106"/>
      <c r="AC224" s="110"/>
      <c r="AD224" s="110"/>
      <c r="AE224" s="110"/>
    </row>
    <row r="225">
      <c r="A225" s="106"/>
      <c r="B225" s="676">
        <f t="shared" si="1"/>
        <v>222</v>
      </c>
      <c r="C225" s="678"/>
      <c r="D225" s="149"/>
      <c r="E225" s="193"/>
      <c r="F225" s="681"/>
      <c r="G225" s="267" t="s">
        <v>2048</v>
      </c>
      <c r="H225" s="324"/>
      <c r="I225" s="324"/>
      <c r="J225" s="324"/>
      <c r="K225" s="133" t="s">
        <v>1828</v>
      </c>
      <c r="L225" s="134"/>
      <c r="M225" s="135" t="s">
        <v>84</v>
      </c>
      <c r="N225" s="135" t="s">
        <v>86</v>
      </c>
      <c r="O225" s="135" t="s">
        <v>86</v>
      </c>
      <c r="P225" s="135" t="s">
        <v>86</v>
      </c>
      <c r="Q225" s="136" t="s">
        <v>117</v>
      </c>
      <c r="R225" s="137"/>
      <c r="S225" s="137"/>
      <c r="T225" s="106"/>
      <c r="U225" s="111"/>
      <c r="V225" s="106"/>
      <c r="W225" s="106"/>
      <c r="X225" s="106"/>
      <c r="Y225" s="106"/>
      <c r="Z225" s="106"/>
      <c r="AA225" s="106"/>
      <c r="AB225" s="106"/>
      <c r="AC225" s="110"/>
      <c r="AD225" s="110"/>
      <c r="AE225" s="110"/>
    </row>
    <row r="226">
      <c r="A226" s="106"/>
      <c r="B226" s="676">
        <f t="shared" si="1"/>
        <v>223</v>
      </c>
      <c r="C226" s="678"/>
      <c r="D226" s="149"/>
      <c r="E226" s="193"/>
      <c r="F226" s="362" t="s">
        <v>2049</v>
      </c>
      <c r="G226" s="259"/>
      <c r="H226" s="324"/>
      <c r="I226" s="324"/>
      <c r="J226" s="547" t="s">
        <v>2042</v>
      </c>
      <c r="K226" s="133" t="s">
        <v>2050</v>
      </c>
      <c r="L226" s="134"/>
      <c r="M226" s="135" t="s">
        <v>84</v>
      </c>
      <c r="N226" s="135" t="s">
        <v>86</v>
      </c>
      <c r="O226" s="135" t="s">
        <v>86</v>
      </c>
      <c r="P226" s="135" t="s">
        <v>86</v>
      </c>
      <c r="Q226" s="136" t="s">
        <v>117</v>
      </c>
      <c r="R226" s="136" t="s">
        <v>2114</v>
      </c>
      <c r="S226" s="137"/>
      <c r="T226" s="106"/>
      <c r="U226" s="111"/>
      <c r="V226" s="106"/>
      <c r="W226" s="106"/>
      <c r="X226" s="106"/>
      <c r="Y226" s="106"/>
      <c r="Z226" s="106"/>
      <c r="AA226" s="106"/>
      <c r="AB226" s="106"/>
      <c r="AC226" s="110"/>
      <c r="AD226" s="110"/>
      <c r="AE226" s="110"/>
    </row>
    <row r="227">
      <c r="A227" s="106"/>
      <c r="B227" s="676">
        <f t="shared" si="1"/>
        <v>224</v>
      </c>
      <c r="C227" s="678"/>
      <c r="D227" s="149"/>
      <c r="E227" s="193"/>
      <c r="F227" s="681"/>
      <c r="G227" s="267" t="s">
        <v>2044</v>
      </c>
      <c r="H227" s="547" t="s">
        <v>2045</v>
      </c>
      <c r="I227" s="324"/>
      <c r="J227" s="324"/>
      <c r="K227" s="133" t="s">
        <v>2046</v>
      </c>
      <c r="L227" s="134"/>
      <c r="M227" s="135" t="s">
        <v>84</v>
      </c>
      <c r="N227" s="135" t="s">
        <v>86</v>
      </c>
      <c r="O227" s="135" t="s">
        <v>86</v>
      </c>
      <c r="P227" s="135" t="s">
        <v>86</v>
      </c>
      <c r="Q227" s="136" t="s">
        <v>117</v>
      </c>
      <c r="R227" s="136" t="s">
        <v>2108</v>
      </c>
      <c r="S227" s="137"/>
      <c r="T227" s="106"/>
      <c r="U227" s="111"/>
      <c r="V227" s="106"/>
      <c r="W227" s="106"/>
      <c r="X227" s="106"/>
      <c r="Y227" s="106"/>
      <c r="Z227" s="106"/>
      <c r="AA227" s="106"/>
      <c r="AB227" s="106"/>
      <c r="AC227" s="110"/>
      <c r="AD227" s="110"/>
      <c r="AE227" s="110"/>
    </row>
    <row r="228">
      <c r="A228" s="106"/>
      <c r="B228" s="676">
        <f t="shared" si="1"/>
        <v>225</v>
      </c>
      <c r="C228" s="678"/>
      <c r="D228" s="149"/>
      <c r="E228" s="193"/>
      <c r="F228" s="681"/>
      <c r="G228" s="267" t="s">
        <v>2047</v>
      </c>
      <c r="H228" s="324"/>
      <c r="I228" s="324"/>
      <c r="J228" s="324"/>
      <c r="K228" s="133" t="s">
        <v>1828</v>
      </c>
      <c r="L228" s="134"/>
      <c r="M228" s="135" t="s">
        <v>85</v>
      </c>
      <c r="N228" s="135" t="s">
        <v>86</v>
      </c>
      <c r="O228" s="135" t="s">
        <v>86</v>
      </c>
      <c r="P228" s="135" t="s">
        <v>86</v>
      </c>
      <c r="Q228" s="136" t="s">
        <v>117</v>
      </c>
      <c r="R228" s="136" t="s">
        <v>2115</v>
      </c>
      <c r="S228" s="137"/>
      <c r="T228" s="106"/>
      <c r="U228" s="111"/>
      <c r="V228" s="106"/>
      <c r="W228" s="106"/>
      <c r="X228" s="106"/>
      <c r="Y228" s="106"/>
      <c r="Z228" s="106"/>
      <c r="AA228" s="106"/>
      <c r="AB228" s="106"/>
      <c r="AC228" s="110"/>
      <c r="AD228" s="110"/>
      <c r="AE228" s="110"/>
    </row>
    <row r="229">
      <c r="A229" s="106"/>
      <c r="B229" s="676">
        <f t="shared" si="1"/>
        <v>226</v>
      </c>
      <c r="C229" s="678"/>
      <c r="D229" s="149"/>
      <c r="E229" s="193"/>
      <c r="F229" s="326"/>
      <c r="G229" s="267" t="s">
        <v>2048</v>
      </c>
      <c r="H229" s="324"/>
      <c r="I229" s="324"/>
      <c r="J229" s="324"/>
      <c r="K229" s="133" t="s">
        <v>1828</v>
      </c>
      <c r="L229" s="134"/>
      <c r="M229" s="135" t="s">
        <v>85</v>
      </c>
      <c r="N229" s="135" t="s">
        <v>86</v>
      </c>
      <c r="O229" s="135" t="s">
        <v>86</v>
      </c>
      <c r="P229" s="135" t="s">
        <v>86</v>
      </c>
      <c r="Q229" s="136" t="s">
        <v>117</v>
      </c>
      <c r="R229" s="136" t="s">
        <v>2115</v>
      </c>
      <c r="S229" s="137"/>
      <c r="T229" s="106"/>
      <c r="U229" s="111"/>
      <c r="V229" s="106"/>
      <c r="W229" s="106"/>
      <c r="X229" s="106"/>
      <c r="Y229" s="106"/>
      <c r="Z229" s="106"/>
      <c r="AA229" s="106"/>
      <c r="AB229" s="106"/>
      <c r="AC229" s="110"/>
      <c r="AD229" s="110"/>
      <c r="AE229" s="110"/>
    </row>
    <row r="230">
      <c r="A230" s="106"/>
      <c r="B230" s="676">
        <f t="shared" si="1"/>
        <v>227</v>
      </c>
      <c r="C230" s="678"/>
      <c r="D230" s="149"/>
      <c r="E230" s="193"/>
      <c r="F230" s="679" t="s">
        <v>2053</v>
      </c>
      <c r="G230" s="267"/>
      <c r="H230" s="324"/>
      <c r="I230" s="324"/>
      <c r="J230" s="547" t="s">
        <v>2054</v>
      </c>
      <c r="K230" s="133" t="s">
        <v>2055</v>
      </c>
      <c r="L230" s="134"/>
      <c r="M230" s="135" t="s">
        <v>84</v>
      </c>
      <c r="N230" s="135" t="s">
        <v>86</v>
      </c>
      <c r="O230" s="135" t="s">
        <v>86</v>
      </c>
      <c r="P230" s="135" t="s">
        <v>86</v>
      </c>
      <c r="Q230" s="136" t="s">
        <v>117</v>
      </c>
      <c r="R230" s="137"/>
      <c r="S230" s="137"/>
      <c r="T230" s="106"/>
      <c r="U230" s="111"/>
      <c r="V230" s="106"/>
      <c r="W230" s="106"/>
      <c r="X230" s="106"/>
      <c r="Y230" s="106"/>
      <c r="Z230" s="106"/>
      <c r="AA230" s="106"/>
      <c r="AB230" s="106"/>
      <c r="AC230" s="110"/>
      <c r="AD230" s="110"/>
      <c r="AE230" s="110"/>
    </row>
    <row r="231">
      <c r="A231" s="106"/>
      <c r="B231" s="676">
        <f t="shared" si="1"/>
        <v>228</v>
      </c>
      <c r="C231" s="678"/>
      <c r="D231" s="149"/>
      <c r="E231" s="193"/>
      <c r="F231" s="679"/>
      <c r="G231" s="267" t="s">
        <v>2056</v>
      </c>
      <c r="H231" s="547" t="s">
        <v>2033</v>
      </c>
      <c r="I231" s="324"/>
      <c r="J231" s="324"/>
      <c r="K231" s="133" t="s">
        <v>2034</v>
      </c>
      <c r="L231" s="134"/>
      <c r="M231" s="135" t="s">
        <v>84</v>
      </c>
      <c r="N231" s="135" t="s">
        <v>86</v>
      </c>
      <c r="O231" s="135" t="s">
        <v>86</v>
      </c>
      <c r="P231" s="135" t="s">
        <v>86</v>
      </c>
      <c r="Q231" s="136" t="s">
        <v>117</v>
      </c>
      <c r="R231" s="137"/>
      <c r="S231" s="137"/>
      <c r="T231" s="106"/>
      <c r="U231" s="111"/>
      <c r="V231" s="106"/>
      <c r="W231" s="106"/>
      <c r="X231" s="106"/>
      <c r="Y231" s="106"/>
      <c r="Z231" s="106"/>
      <c r="AA231" s="106"/>
      <c r="AB231" s="106"/>
      <c r="AC231" s="110"/>
      <c r="AD231" s="110"/>
      <c r="AE231" s="110"/>
    </row>
    <row r="232">
      <c r="A232" s="106"/>
      <c r="B232" s="676">
        <f t="shared" si="1"/>
        <v>229</v>
      </c>
      <c r="C232" s="678"/>
      <c r="D232" s="149"/>
      <c r="E232" s="193"/>
      <c r="F232" s="682"/>
      <c r="G232" s="259"/>
      <c r="H232" s="547" t="s">
        <v>2057</v>
      </c>
      <c r="I232" s="324"/>
      <c r="J232" s="324"/>
      <c r="K232" s="133" t="s">
        <v>2058</v>
      </c>
      <c r="L232" s="134"/>
      <c r="M232" s="135" t="s">
        <v>84</v>
      </c>
      <c r="N232" s="135" t="s">
        <v>86</v>
      </c>
      <c r="O232" s="135" t="s">
        <v>86</v>
      </c>
      <c r="P232" s="135" t="s">
        <v>86</v>
      </c>
      <c r="Q232" s="136" t="s">
        <v>117</v>
      </c>
      <c r="R232" s="137"/>
      <c r="S232" s="137"/>
      <c r="T232" s="106"/>
      <c r="U232" s="111"/>
      <c r="V232" s="106"/>
      <c r="W232" s="106"/>
      <c r="X232" s="106"/>
      <c r="Y232" s="106"/>
      <c r="Z232" s="106"/>
      <c r="AA232" s="106"/>
      <c r="AB232" s="106"/>
      <c r="AC232" s="110"/>
      <c r="AD232" s="110"/>
      <c r="AE232" s="110"/>
    </row>
    <row r="233">
      <c r="A233" s="106"/>
      <c r="B233" s="676">
        <f t="shared" si="1"/>
        <v>230</v>
      </c>
      <c r="C233" s="678"/>
      <c r="D233" s="146" t="s">
        <v>2117</v>
      </c>
      <c r="E233" s="192" t="s">
        <v>2026</v>
      </c>
      <c r="F233" s="679" t="s">
        <v>2041</v>
      </c>
      <c r="G233" s="259"/>
      <c r="H233" s="324"/>
      <c r="I233" s="324"/>
      <c r="J233" s="547" t="s">
        <v>2042</v>
      </c>
      <c r="K233" s="133" t="s">
        <v>2043</v>
      </c>
      <c r="L233" s="134"/>
      <c r="M233" s="135" t="s">
        <v>84</v>
      </c>
      <c r="N233" s="135" t="s">
        <v>86</v>
      </c>
      <c r="O233" s="135" t="s">
        <v>86</v>
      </c>
      <c r="P233" s="135" t="s">
        <v>86</v>
      </c>
      <c r="Q233" s="136" t="s">
        <v>117</v>
      </c>
      <c r="R233" s="137"/>
      <c r="S233" s="137"/>
      <c r="T233" s="106"/>
      <c r="U233" s="111"/>
      <c r="V233" s="106"/>
      <c r="W233" s="106"/>
      <c r="X233" s="106"/>
      <c r="Y233" s="106"/>
      <c r="Z233" s="106"/>
      <c r="AA233" s="106"/>
      <c r="AB233" s="106"/>
      <c r="AC233" s="110"/>
      <c r="AD233" s="110"/>
      <c r="AE233" s="110"/>
    </row>
    <row r="234">
      <c r="A234" s="106"/>
      <c r="B234" s="676">
        <f t="shared" si="1"/>
        <v>231</v>
      </c>
      <c r="C234" s="678"/>
      <c r="D234" s="149"/>
      <c r="E234" s="193"/>
      <c r="F234" s="681"/>
      <c r="G234" s="267" t="s">
        <v>2044</v>
      </c>
      <c r="H234" s="547" t="s">
        <v>2045</v>
      </c>
      <c r="I234" s="324"/>
      <c r="J234" s="324"/>
      <c r="K234" s="133" t="s">
        <v>2046</v>
      </c>
      <c r="L234" s="134"/>
      <c r="M234" s="135" t="s">
        <v>84</v>
      </c>
      <c r="N234" s="135" t="s">
        <v>86</v>
      </c>
      <c r="O234" s="135" t="s">
        <v>86</v>
      </c>
      <c r="P234" s="135" t="s">
        <v>86</v>
      </c>
      <c r="Q234" s="136" t="s">
        <v>117</v>
      </c>
      <c r="R234" s="137"/>
      <c r="S234" s="137"/>
      <c r="T234" s="106"/>
      <c r="U234" s="111"/>
      <c r="V234" s="106"/>
      <c r="W234" s="106"/>
      <c r="X234" s="106"/>
      <c r="Y234" s="106"/>
      <c r="Z234" s="106"/>
      <c r="AA234" s="106"/>
      <c r="AB234" s="106"/>
      <c r="AC234" s="110"/>
      <c r="AD234" s="110"/>
      <c r="AE234" s="110"/>
    </row>
    <row r="235">
      <c r="A235" s="106"/>
      <c r="B235" s="676">
        <f t="shared" si="1"/>
        <v>232</v>
      </c>
      <c r="C235" s="678"/>
      <c r="D235" s="149"/>
      <c r="E235" s="193"/>
      <c r="F235" s="681"/>
      <c r="G235" s="267" t="s">
        <v>2047</v>
      </c>
      <c r="H235" s="324"/>
      <c r="I235" s="324"/>
      <c r="J235" s="324"/>
      <c r="K235" s="133" t="s">
        <v>1828</v>
      </c>
      <c r="L235" s="134"/>
      <c r="M235" s="135" t="s">
        <v>84</v>
      </c>
      <c r="N235" s="135" t="s">
        <v>86</v>
      </c>
      <c r="O235" s="135" t="s">
        <v>86</v>
      </c>
      <c r="P235" s="135" t="s">
        <v>86</v>
      </c>
      <c r="Q235" s="136" t="s">
        <v>117</v>
      </c>
      <c r="R235" s="137"/>
      <c r="S235" s="137"/>
      <c r="T235" s="106"/>
      <c r="U235" s="111"/>
      <c r="V235" s="106"/>
      <c r="W235" s="106"/>
      <c r="X235" s="106"/>
      <c r="Y235" s="106"/>
      <c r="Z235" s="106"/>
      <c r="AA235" s="106"/>
      <c r="AB235" s="106"/>
      <c r="AC235" s="110"/>
      <c r="AD235" s="110"/>
      <c r="AE235" s="110"/>
    </row>
    <row r="236">
      <c r="A236" s="106"/>
      <c r="B236" s="676">
        <f t="shared" si="1"/>
        <v>233</v>
      </c>
      <c r="C236" s="678"/>
      <c r="D236" s="149"/>
      <c r="E236" s="193"/>
      <c r="F236" s="681"/>
      <c r="G236" s="267" t="s">
        <v>2048</v>
      </c>
      <c r="H236" s="324"/>
      <c r="I236" s="324"/>
      <c r="J236" s="324"/>
      <c r="K236" s="133" t="s">
        <v>1828</v>
      </c>
      <c r="L236" s="134"/>
      <c r="M236" s="135" t="s">
        <v>84</v>
      </c>
      <c r="N236" s="135" t="s">
        <v>86</v>
      </c>
      <c r="O236" s="135" t="s">
        <v>86</v>
      </c>
      <c r="P236" s="135" t="s">
        <v>86</v>
      </c>
      <c r="Q236" s="136" t="s">
        <v>117</v>
      </c>
      <c r="R236" s="137"/>
      <c r="S236" s="137"/>
      <c r="T236" s="106"/>
      <c r="U236" s="111"/>
      <c r="V236" s="106"/>
      <c r="W236" s="106"/>
      <c r="X236" s="106"/>
      <c r="Y236" s="106"/>
      <c r="Z236" s="106"/>
      <c r="AA236" s="106"/>
      <c r="AB236" s="106"/>
      <c r="AC236" s="110"/>
      <c r="AD236" s="110"/>
      <c r="AE236" s="110"/>
    </row>
    <row r="237">
      <c r="A237" s="106"/>
      <c r="B237" s="676">
        <f t="shared" si="1"/>
        <v>234</v>
      </c>
      <c r="C237" s="678"/>
      <c r="D237" s="149"/>
      <c r="E237" s="193"/>
      <c r="F237" s="362" t="s">
        <v>2049</v>
      </c>
      <c r="G237" s="259"/>
      <c r="H237" s="324"/>
      <c r="I237" s="324"/>
      <c r="J237" s="547" t="s">
        <v>2042</v>
      </c>
      <c r="K237" s="133" t="s">
        <v>2050</v>
      </c>
      <c r="L237" s="134"/>
      <c r="M237" s="135" t="s">
        <v>84</v>
      </c>
      <c r="N237" s="135" t="s">
        <v>86</v>
      </c>
      <c r="O237" s="135" t="s">
        <v>86</v>
      </c>
      <c r="P237" s="135" t="s">
        <v>86</v>
      </c>
      <c r="Q237" s="136" t="s">
        <v>117</v>
      </c>
      <c r="R237" s="136" t="s">
        <v>2107</v>
      </c>
      <c r="S237" s="137"/>
      <c r="T237" s="106"/>
      <c r="U237" s="111"/>
      <c r="V237" s="106"/>
      <c r="W237" s="106"/>
      <c r="X237" s="106"/>
      <c r="Y237" s="106"/>
      <c r="Z237" s="106"/>
      <c r="AA237" s="106"/>
      <c r="AB237" s="106"/>
      <c r="AC237" s="110"/>
      <c r="AD237" s="110"/>
      <c r="AE237" s="110"/>
    </row>
    <row r="238">
      <c r="A238" s="106"/>
      <c r="B238" s="676">
        <f t="shared" si="1"/>
        <v>235</v>
      </c>
      <c r="C238" s="678"/>
      <c r="D238" s="149"/>
      <c r="E238" s="193"/>
      <c r="F238" s="681"/>
      <c r="G238" s="267" t="s">
        <v>2044</v>
      </c>
      <c r="H238" s="547" t="s">
        <v>2045</v>
      </c>
      <c r="I238" s="324"/>
      <c r="J238" s="324"/>
      <c r="K238" s="133" t="s">
        <v>2046</v>
      </c>
      <c r="L238" s="134"/>
      <c r="M238" s="135" t="s">
        <v>84</v>
      </c>
      <c r="N238" s="135" t="s">
        <v>86</v>
      </c>
      <c r="O238" s="135" t="s">
        <v>86</v>
      </c>
      <c r="P238" s="135" t="s">
        <v>86</v>
      </c>
      <c r="Q238" s="136" t="s">
        <v>117</v>
      </c>
      <c r="R238" s="136" t="s">
        <v>2108</v>
      </c>
      <c r="S238" s="137"/>
      <c r="T238" s="106"/>
      <c r="U238" s="111"/>
      <c r="V238" s="106"/>
      <c r="W238" s="106"/>
      <c r="X238" s="106"/>
      <c r="Y238" s="106"/>
      <c r="Z238" s="106"/>
      <c r="AA238" s="106"/>
      <c r="AB238" s="106"/>
      <c r="AC238" s="110"/>
      <c r="AD238" s="110"/>
      <c r="AE238" s="110"/>
    </row>
    <row r="239">
      <c r="A239" s="106"/>
      <c r="B239" s="676">
        <f t="shared" si="1"/>
        <v>236</v>
      </c>
      <c r="C239" s="678"/>
      <c r="D239" s="149"/>
      <c r="E239" s="193"/>
      <c r="F239" s="681"/>
      <c r="G239" s="267" t="s">
        <v>2047</v>
      </c>
      <c r="H239" s="324"/>
      <c r="I239" s="324"/>
      <c r="J239" s="324"/>
      <c r="K239" s="133" t="s">
        <v>1828</v>
      </c>
      <c r="L239" s="134"/>
      <c r="M239" s="135" t="s">
        <v>85</v>
      </c>
      <c r="N239" s="135" t="s">
        <v>86</v>
      </c>
      <c r="O239" s="135" t="s">
        <v>86</v>
      </c>
      <c r="P239" s="135" t="s">
        <v>86</v>
      </c>
      <c r="Q239" s="136" t="s">
        <v>117</v>
      </c>
      <c r="R239" s="136" t="s">
        <v>2115</v>
      </c>
      <c r="S239" s="137"/>
      <c r="T239" s="106"/>
      <c r="U239" s="111"/>
      <c r="V239" s="106"/>
      <c r="W239" s="106"/>
      <c r="X239" s="106"/>
      <c r="Y239" s="106"/>
      <c r="Z239" s="106"/>
      <c r="AA239" s="106"/>
      <c r="AB239" s="106"/>
      <c r="AC239" s="110"/>
      <c r="AD239" s="110"/>
      <c r="AE239" s="110"/>
    </row>
    <row r="240">
      <c r="A240" s="106"/>
      <c r="B240" s="676">
        <f t="shared" si="1"/>
        <v>237</v>
      </c>
      <c r="C240" s="678"/>
      <c r="D240" s="149"/>
      <c r="E240" s="193"/>
      <c r="F240" s="326"/>
      <c r="G240" s="267" t="s">
        <v>2048</v>
      </c>
      <c r="H240" s="324"/>
      <c r="I240" s="324"/>
      <c r="J240" s="324"/>
      <c r="K240" s="133" t="s">
        <v>1828</v>
      </c>
      <c r="L240" s="134"/>
      <c r="M240" s="135" t="s">
        <v>85</v>
      </c>
      <c r="N240" s="135" t="s">
        <v>86</v>
      </c>
      <c r="O240" s="135" t="s">
        <v>86</v>
      </c>
      <c r="P240" s="135" t="s">
        <v>86</v>
      </c>
      <c r="Q240" s="136" t="s">
        <v>117</v>
      </c>
      <c r="R240" s="136" t="s">
        <v>2115</v>
      </c>
      <c r="S240" s="137"/>
      <c r="T240" s="106"/>
      <c r="U240" s="111"/>
      <c r="V240" s="106"/>
      <c r="W240" s="106"/>
      <c r="X240" s="106"/>
      <c r="Y240" s="106"/>
      <c r="Z240" s="106"/>
      <c r="AA240" s="106"/>
      <c r="AB240" s="106"/>
      <c r="AC240" s="110"/>
      <c r="AD240" s="110"/>
      <c r="AE240" s="110"/>
    </row>
    <row r="241">
      <c r="A241" s="106"/>
      <c r="B241" s="676">
        <f t="shared" si="1"/>
        <v>238</v>
      </c>
      <c r="C241" s="678"/>
      <c r="D241" s="149"/>
      <c r="E241" s="193"/>
      <c r="F241" s="679" t="s">
        <v>2053</v>
      </c>
      <c r="G241" s="267"/>
      <c r="H241" s="324"/>
      <c r="I241" s="324"/>
      <c r="J241" s="547" t="s">
        <v>2054</v>
      </c>
      <c r="K241" s="133" t="s">
        <v>2055</v>
      </c>
      <c r="L241" s="134"/>
      <c r="M241" s="135" t="s">
        <v>84</v>
      </c>
      <c r="N241" s="135" t="s">
        <v>86</v>
      </c>
      <c r="O241" s="135" t="s">
        <v>86</v>
      </c>
      <c r="P241" s="135" t="s">
        <v>86</v>
      </c>
      <c r="Q241" s="136" t="s">
        <v>117</v>
      </c>
      <c r="R241" s="137"/>
      <c r="S241" s="137"/>
      <c r="T241" s="106"/>
      <c r="U241" s="111"/>
      <c r="V241" s="106"/>
      <c r="W241" s="106"/>
      <c r="X241" s="106"/>
      <c r="Y241" s="106"/>
      <c r="Z241" s="106"/>
      <c r="AA241" s="106"/>
      <c r="AB241" s="106"/>
      <c r="AC241" s="110"/>
      <c r="AD241" s="110"/>
      <c r="AE241" s="110"/>
    </row>
    <row r="242">
      <c r="A242" s="106"/>
      <c r="B242" s="676">
        <f t="shared" si="1"/>
        <v>239</v>
      </c>
      <c r="C242" s="678"/>
      <c r="D242" s="149"/>
      <c r="E242" s="193"/>
      <c r="F242" s="679"/>
      <c r="G242" s="267" t="s">
        <v>2056</v>
      </c>
      <c r="H242" s="547" t="s">
        <v>2033</v>
      </c>
      <c r="I242" s="324"/>
      <c r="J242" s="324"/>
      <c r="K242" s="133" t="s">
        <v>2034</v>
      </c>
      <c r="L242" s="134"/>
      <c r="M242" s="135" t="s">
        <v>84</v>
      </c>
      <c r="N242" s="135" t="s">
        <v>86</v>
      </c>
      <c r="O242" s="135" t="s">
        <v>86</v>
      </c>
      <c r="P242" s="135" t="s">
        <v>86</v>
      </c>
      <c r="Q242" s="136" t="s">
        <v>117</v>
      </c>
      <c r="R242" s="137"/>
      <c r="S242" s="137"/>
      <c r="T242" s="106"/>
      <c r="U242" s="111"/>
      <c r="V242" s="106"/>
      <c r="W242" s="106"/>
      <c r="X242" s="106"/>
      <c r="Y242" s="106"/>
      <c r="Z242" s="106"/>
      <c r="AA242" s="106"/>
      <c r="AB242" s="106"/>
      <c r="AC242" s="110"/>
      <c r="AD242" s="110"/>
      <c r="AE242" s="110"/>
    </row>
    <row r="243">
      <c r="A243" s="106"/>
      <c r="B243" s="676">
        <f t="shared" si="1"/>
        <v>240</v>
      </c>
      <c r="C243" s="678"/>
      <c r="D243" s="149"/>
      <c r="E243" s="688"/>
      <c r="F243" s="682"/>
      <c r="G243" s="259"/>
      <c r="H243" s="547" t="s">
        <v>2057</v>
      </c>
      <c r="I243" s="324"/>
      <c r="J243" s="324"/>
      <c r="K243" s="133" t="s">
        <v>2058</v>
      </c>
      <c r="L243" s="134"/>
      <c r="M243" s="135" t="s">
        <v>84</v>
      </c>
      <c r="N243" s="135" t="s">
        <v>86</v>
      </c>
      <c r="O243" s="135" t="s">
        <v>86</v>
      </c>
      <c r="P243" s="135" t="s">
        <v>86</v>
      </c>
      <c r="Q243" s="136" t="s">
        <v>117</v>
      </c>
      <c r="R243" s="137"/>
      <c r="S243" s="137"/>
      <c r="T243" s="106"/>
      <c r="U243" s="111"/>
      <c r="V243" s="106"/>
      <c r="W243" s="106"/>
      <c r="X243" s="106"/>
      <c r="Y243" s="106"/>
      <c r="Z243" s="106"/>
      <c r="AA243" s="106"/>
      <c r="AB243" s="106"/>
      <c r="AC243" s="110"/>
      <c r="AD243" s="110"/>
      <c r="AE243" s="110"/>
    </row>
    <row r="244">
      <c r="A244" s="106"/>
      <c r="B244" s="676">
        <f t="shared" si="1"/>
        <v>241</v>
      </c>
      <c r="C244" s="678"/>
      <c r="D244" s="146" t="s">
        <v>2118</v>
      </c>
      <c r="E244" s="142" t="s">
        <v>2020</v>
      </c>
      <c r="F244" s="326"/>
      <c r="G244" s="324"/>
      <c r="H244" s="324"/>
      <c r="I244" s="324"/>
      <c r="J244" s="324"/>
      <c r="K244" s="133" t="s">
        <v>2021</v>
      </c>
      <c r="L244" s="134"/>
      <c r="M244" s="135" t="s">
        <v>84</v>
      </c>
      <c r="N244" s="135" t="s">
        <v>86</v>
      </c>
      <c r="O244" s="135" t="s">
        <v>86</v>
      </c>
      <c r="P244" s="135" t="s">
        <v>86</v>
      </c>
      <c r="Q244" s="136" t="s">
        <v>117</v>
      </c>
      <c r="R244" s="137"/>
      <c r="S244" s="137"/>
      <c r="T244" s="106"/>
      <c r="U244" s="111"/>
      <c r="V244" s="106"/>
      <c r="W244" s="106"/>
      <c r="X244" s="106"/>
      <c r="Y244" s="106"/>
      <c r="Z244" s="106"/>
      <c r="AA244" s="106"/>
      <c r="AB244" s="106"/>
      <c r="AC244" s="110"/>
      <c r="AD244" s="110"/>
      <c r="AE244" s="110"/>
    </row>
    <row r="245">
      <c r="A245" s="106"/>
      <c r="B245" s="676">
        <f t="shared" si="1"/>
        <v>242</v>
      </c>
      <c r="C245" s="678"/>
      <c r="D245" s="151"/>
      <c r="E245" s="130" t="s">
        <v>768</v>
      </c>
      <c r="F245" s="324"/>
      <c r="G245" s="324"/>
      <c r="H245" s="324"/>
      <c r="I245" s="324"/>
      <c r="J245" s="324"/>
      <c r="K245" s="133" t="s">
        <v>2022</v>
      </c>
      <c r="L245" s="134"/>
      <c r="M245" s="135" t="s">
        <v>84</v>
      </c>
      <c r="N245" s="135" t="s">
        <v>86</v>
      </c>
      <c r="O245" s="135" t="s">
        <v>86</v>
      </c>
      <c r="P245" s="135" t="s">
        <v>86</v>
      </c>
      <c r="Q245" s="136" t="s">
        <v>117</v>
      </c>
      <c r="R245" s="137"/>
      <c r="S245" s="137"/>
      <c r="T245" s="106"/>
      <c r="U245" s="111"/>
      <c r="V245" s="106"/>
      <c r="W245" s="106"/>
      <c r="X245" s="106"/>
      <c r="Y245" s="106"/>
      <c r="Z245" s="106"/>
      <c r="AA245" s="106"/>
      <c r="AB245" s="106"/>
      <c r="AC245" s="110"/>
      <c r="AD245" s="110"/>
      <c r="AE245" s="110"/>
    </row>
    <row r="246">
      <c r="A246" s="106"/>
      <c r="B246" s="676">
        <f t="shared" si="1"/>
        <v>243</v>
      </c>
      <c r="C246" s="678"/>
      <c r="D246" s="151"/>
      <c r="E246" s="130" t="s">
        <v>2119</v>
      </c>
      <c r="F246" s="324"/>
      <c r="G246" s="324"/>
      <c r="H246" s="324"/>
      <c r="I246" s="324"/>
      <c r="J246" s="324"/>
      <c r="K246" s="133" t="s">
        <v>2120</v>
      </c>
      <c r="L246" s="134"/>
      <c r="M246" s="135" t="s">
        <v>84</v>
      </c>
      <c r="N246" s="135" t="s">
        <v>86</v>
      </c>
      <c r="O246" s="135" t="s">
        <v>86</v>
      </c>
      <c r="P246" s="135" t="s">
        <v>86</v>
      </c>
      <c r="Q246" s="136" t="s">
        <v>117</v>
      </c>
      <c r="R246" s="137"/>
      <c r="S246" s="137"/>
      <c r="T246" s="106"/>
      <c r="U246" s="111"/>
      <c r="V246" s="106"/>
      <c r="W246" s="106"/>
      <c r="X246" s="106"/>
      <c r="Y246" s="106"/>
      <c r="Z246" s="106"/>
      <c r="AA246" s="106"/>
      <c r="AB246" s="106"/>
      <c r="AC246" s="110"/>
      <c r="AD246" s="110"/>
      <c r="AE246" s="110"/>
    </row>
    <row r="247">
      <c r="A247" s="106"/>
      <c r="B247" s="676">
        <f t="shared" si="1"/>
        <v>244</v>
      </c>
      <c r="C247" s="678"/>
      <c r="D247" s="151"/>
      <c r="E247" s="130" t="s">
        <v>2121</v>
      </c>
      <c r="F247" s="324"/>
      <c r="G247" s="324"/>
      <c r="H247" s="324"/>
      <c r="I247" s="324"/>
      <c r="J247" s="324"/>
      <c r="K247" s="133" t="s">
        <v>2122</v>
      </c>
      <c r="L247" s="134"/>
      <c r="M247" s="135" t="s">
        <v>84</v>
      </c>
      <c r="N247" s="135" t="s">
        <v>86</v>
      </c>
      <c r="O247" s="135" t="s">
        <v>86</v>
      </c>
      <c r="P247" s="135" t="s">
        <v>86</v>
      </c>
      <c r="Q247" s="136" t="s">
        <v>117</v>
      </c>
      <c r="R247" s="137"/>
      <c r="S247" s="137"/>
      <c r="T247" s="106"/>
      <c r="U247" s="111"/>
      <c r="V247" s="106"/>
      <c r="W247" s="106"/>
      <c r="X247" s="106"/>
      <c r="Y247" s="106"/>
      <c r="Z247" s="106"/>
      <c r="AA247" s="106"/>
      <c r="AB247" s="106"/>
      <c r="AC247" s="110"/>
      <c r="AD247" s="110"/>
      <c r="AE247" s="110"/>
    </row>
    <row r="248">
      <c r="A248" s="106"/>
      <c r="B248" s="676">
        <f t="shared" si="1"/>
        <v>245</v>
      </c>
      <c r="C248" s="678"/>
      <c r="D248" s="151"/>
      <c r="E248" s="130" t="s">
        <v>1309</v>
      </c>
      <c r="F248" s="324"/>
      <c r="G248" s="324"/>
      <c r="H248" s="324"/>
      <c r="I248" s="324"/>
      <c r="J248" s="324"/>
      <c r="K248" s="133" t="s">
        <v>2024</v>
      </c>
      <c r="L248" s="134"/>
      <c r="M248" s="135" t="s">
        <v>84</v>
      </c>
      <c r="N248" s="135" t="s">
        <v>86</v>
      </c>
      <c r="O248" s="135" t="s">
        <v>86</v>
      </c>
      <c r="P248" s="135" t="s">
        <v>86</v>
      </c>
      <c r="Q248" s="136" t="s">
        <v>117</v>
      </c>
      <c r="R248" s="137"/>
      <c r="S248" s="137"/>
      <c r="T248" s="106"/>
      <c r="U248" s="111"/>
      <c r="V248" s="106"/>
      <c r="W248" s="106"/>
      <c r="X248" s="106"/>
      <c r="Y248" s="106"/>
      <c r="Z248" s="106"/>
      <c r="AA248" s="106"/>
      <c r="AB248" s="106"/>
      <c r="AC248" s="110"/>
      <c r="AD248" s="110"/>
      <c r="AE248" s="110"/>
    </row>
    <row r="249">
      <c r="A249" s="106"/>
      <c r="B249" s="676">
        <f t="shared" si="1"/>
        <v>246</v>
      </c>
      <c r="C249" s="678"/>
      <c r="D249" s="151"/>
      <c r="E249" s="129" t="s">
        <v>1314</v>
      </c>
      <c r="F249" s="362"/>
      <c r="G249" s="324"/>
      <c r="H249" s="324"/>
      <c r="I249" s="324"/>
      <c r="J249" s="547"/>
      <c r="K249" s="133" t="s">
        <v>2025</v>
      </c>
      <c r="L249" s="134"/>
      <c r="M249" s="135" t="s">
        <v>84</v>
      </c>
      <c r="N249" s="135" t="s">
        <v>86</v>
      </c>
      <c r="O249" s="135" t="s">
        <v>86</v>
      </c>
      <c r="P249" s="135" t="s">
        <v>86</v>
      </c>
      <c r="Q249" s="136" t="s">
        <v>117</v>
      </c>
      <c r="R249" s="137"/>
      <c r="S249" s="137"/>
      <c r="T249" s="106"/>
      <c r="U249" s="111"/>
      <c r="V249" s="106"/>
      <c r="W249" s="106"/>
      <c r="X249" s="106"/>
      <c r="Y249" s="106"/>
      <c r="Z249" s="106"/>
      <c r="AA249" s="106"/>
      <c r="AB249" s="106"/>
      <c r="AC249" s="110"/>
      <c r="AD249" s="110"/>
      <c r="AE249" s="110"/>
    </row>
    <row r="250">
      <c r="A250" s="106"/>
      <c r="B250" s="676">
        <f t="shared" si="1"/>
        <v>247</v>
      </c>
      <c r="C250" s="678"/>
      <c r="D250" s="151"/>
      <c r="E250" s="145" t="s">
        <v>2026</v>
      </c>
      <c r="F250" s="362" t="s">
        <v>2027</v>
      </c>
      <c r="G250" s="267"/>
      <c r="H250" s="324"/>
      <c r="I250" s="324"/>
      <c r="J250" s="547" t="s">
        <v>2028</v>
      </c>
      <c r="K250" s="133" t="s">
        <v>2029</v>
      </c>
      <c r="L250" s="134"/>
      <c r="M250" s="135" t="s">
        <v>84</v>
      </c>
      <c r="N250" s="135" t="s">
        <v>86</v>
      </c>
      <c r="O250" s="135" t="s">
        <v>86</v>
      </c>
      <c r="P250" s="135" t="s">
        <v>86</v>
      </c>
      <c r="Q250" s="136" t="s">
        <v>117</v>
      </c>
      <c r="R250" s="136"/>
      <c r="S250" s="137"/>
      <c r="T250" s="106"/>
      <c r="U250" s="111"/>
      <c r="V250" s="106"/>
      <c r="W250" s="106"/>
      <c r="X250" s="106"/>
      <c r="Y250" s="106"/>
      <c r="Z250" s="106"/>
      <c r="AA250" s="106"/>
      <c r="AB250" s="106"/>
      <c r="AC250" s="110"/>
      <c r="AD250" s="110"/>
      <c r="AE250" s="110"/>
    </row>
    <row r="251">
      <c r="A251" s="106"/>
      <c r="B251" s="676">
        <f t="shared" si="1"/>
        <v>248</v>
      </c>
      <c r="C251" s="678"/>
      <c r="D251" s="151"/>
      <c r="E251" s="148"/>
      <c r="F251" s="679"/>
      <c r="G251" s="267" t="s">
        <v>2030</v>
      </c>
      <c r="H251" s="547" t="s">
        <v>2031</v>
      </c>
      <c r="I251" s="324"/>
      <c r="J251" s="324"/>
      <c r="K251" s="133" t="s">
        <v>2032</v>
      </c>
      <c r="L251" s="134"/>
      <c r="M251" s="135" t="s">
        <v>84</v>
      </c>
      <c r="N251" s="135" t="s">
        <v>86</v>
      </c>
      <c r="O251" s="135" t="s">
        <v>86</v>
      </c>
      <c r="P251" s="135" t="s">
        <v>86</v>
      </c>
      <c r="Q251" s="136" t="s">
        <v>117</v>
      </c>
      <c r="R251" s="137"/>
      <c r="S251" s="137"/>
      <c r="T251" s="106"/>
      <c r="U251" s="111"/>
      <c r="V251" s="106"/>
      <c r="W251" s="106"/>
      <c r="X251" s="106"/>
      <c r="Y251" s="106"/>
      <c r="Z251" s="106"/>
      <c r="AA251" s="106"/>
      <c r="AB251" s="106"/>
      <c r="AC251" s="110"/>
      <c r="AD251" s="110"/>
      <c r="AE251" s="110"/>
    </row>
    <row r="252">
      <c r="A252" s="106"/>
      <c r="B252" s="676">
        <f t="shared" si="1"/>
        <v>249</v>
      </c>
      <c r="C252" s="678"/>
      <c r="D252" s="151"/>
      <c r="E252" s="148"/>
      <c r="F252" s="679"/>
      <c r="G252" s="259"/>
      <c r="H252" s="547" t="s">
        <v>2033</v>
      </c>
      <c r="I252" s="324"/>
      <c r="J252" s="324"/>
      <c r="K252" s="133" t="s">
        <v>2034</v>
      </c>
      <c r="L252" s="134"/>
      <c r="M252" s="135" t="s">
        <v>84</v>
      </c>
      <c r="N252" s="135" t="s">
        <v>86</v>
      </c>
      <c r="O252" s="135" t="s">
        <v>86</v>
      </c>
      <c r="P252" s="135" t="s">
        <v>86</v>
      </c>
      <c r="Q252" s="136" t="s">
        <v>117</v>
      </c>
      <c r="R252" s="137"/>
      <c r="S252" s="137"/>
      <c r="T252" s="106"/>
      <c r="U252" s="111"/>
      <c r="V252" s="106"/>
      <c r="W252" s="106"/>
      <c r="X252" s="106"/>
      <c r="Y252" s="106"/>
      <c r="Z252" s="106"/>
      <c r="AA252" s="106"/>
      <c r="AB252" s="106"/>
      <c r="AC252" s="110"/>
      <c r="AD252" s="110"/>
      <c r="AE252" s="110"/>
    </row>
    <row r="253">
      <c r="A253" s="106"/>
      <c r="B253" s="676">
        <f t="shared" si="1"/>
        <v>250</v>
      </c>
      <c r="C253" s="678"/>
      <c r="D253" s="151"/>
      <c r="E253" s="148"/>
      <c r="F253" s="679"/>
      <c r="G253" s="259"/>
      <c r="H253" s="547" t="s">
        <v>2035</v>
      </c>
      <c r="I253" s="547" t="s">
        <v>2036</v>
      </c>
      <c r="J253" s="324"/>
      <c r="K253" s="133" t="s">
        <v>2037</v>
      </c>
      <c r="L253" s="134"/>
      <c r="M253" s="135" t="s">
        <v>84</v>
      </c>
      <c r="N253" s="135" t="s">
        <v>86</v>
      </c>
      <c r="O253" s="135" t="s">
        <v>86</v>
      </c>
      <c r="P253" s="135" t="s">
        <v>86</v>
      </c>
      <c r="Q253" s="136" t="s">
        <v>117</v>
      </c>
      <c r="R253" s="137"/>
      <c r="S253" s="137"/>
      <c r="T253" s="106"/>
      <c r="U253" s="111"/>
      <c r="V253" s="106"/>
      <c r="W253" s="106"/>
      <c r="X253" s="106"/>
      <c r="Y253" s="106"/>
      <c r="Z253" s="106"/>
      <c r="AA253" s="106"/>
      <c r="AB253" s="106"/>
      <c r="AC253" s="110"/>
      <c r="AD253" s="110"/>
      <c r="AE253" s="110"/>
    </row>
    <row r="254">
      <c r="A254" s="106"/>
      <c r="B254" s="676">
        <f t="shared" si="1"/>
        <v>251</v>
      </c>
      <c r="C254" s="678"/>
      <c r="D254" s="151"/>
      <c r="E254" s="148"/>
      <c r="F254" s="679"/>
      <c r="G254" s="259"/>
      <c r="H254" s="324"/>
      <c r="I254" s="680" t="s">
        <v>2038</v>
      </c>
      <c r="J254" s="324"/>
      <c r="K254" s="133" t="s">
        <v>2039</v>
      </c>
      <c r="L254" s="134"/>
      <c r="M254" s="135" t="s">
        <v>84</v>
      </c>
      <c r="N254" s="135" t="s">
        <v>86</v>
      </c>
      <c r="O254" s="135" t="s">
        <v>86</v>
      </c>
      <c r="P254" s="135" t="s">
        <v>86</v>
      </c>
      <c r="Q254" s="136" t="s">
        <v>117</v>
      </c>
      <c r="R254" s="137"/>
      <c r="S254" s="137"/>
      <c r="T254" s="106"/>
      <c r="U254" s="111"/>
      <c r="V254" s="106"/>
      <c r="W254" s="106"/>
      <c r="X254" s="106"/>
      <c r="Y254" s="106"/>
      <c r="Z254" s="106"/>
      <c r="AA254" s="106"/>
      <c r="AB254" s="106"/>
      <c r="AC254" s="110"/>
      <c r="AD254" s="110"/>
      <c r="AE254" s="110"/>
    </row>
    <row r="255">
      <c r="A255" s="106"/>
      <c r="B255" s="676">
        <f t="shared" si="1"/>
        <v>252</v>
      </c>
      <c r="C255" s="678"/>
      <c r="D255" s="151"/>
      <c r="E255" s="148"/>
      <c r="F255" s="679"/>
      <c r="G255" s="259"/>
      <c r="H255" s="324"/>
      <c r="I255" s="680" t="s">
        <v>174</v>
      </c>
      <c r="J255" s="324"/>
      <c r="K255" s="133" t="s">
        <v>2040</v>
      </c>
      <c r="L255" s="134"/>
      <c r="M255" s="135" t="s">
        <v>84</v>
      </c>
      <c r="N255" s="135" t="s">
        <v>86</v>
      </c>
      <c r="O255" s="135" t="s">
        <v>86</v>
      </c>
      <c r="P255" s="135" t="s">
        <v>86</v>
      </c>
      <c r="Q255" s="136" t="s">
        <v>117</v>
      </c>
      <c r="R255" s="137"/>
      <c r="S255" s="137"/>
      <c r="T255" s="106"/>
      <c r="U255" s="111"/>
      <c r="V255" s="106"/>
      <c r="W255" s="106"/>
      <c r="X255" s="106"/>
      <c r="Y255" s="106"/>
      <c r="Z255" s="106"/>
      <c r="AA255" s="106"/>
      <c r="AB255" s="106"/>
      <c r="AC255" s="110"/>
      <c r="AD255" s="110"/>
      <c r="AE255" s="110"/>
    </row>
    <row r="256">
      <c r="A256" s="106"/>
      <c r="B256" s="676">
        <f t="shared" si="1"/>
        <v>253</v>
      </c>
      <c r="C256" s="678"/>
      <c r="D256" s="151"/>
      <c r="E256" s="148"/>
      <c r="F256" s="679"/>
      <c r="G256" s="259"/>
      <c r="H256" s="324"/>
      <c r="I256" s="547" t="s">
        <v>1912</v>
      </c>
      <c r="J256" s="324"/>
      <c r="K256" s="133" t="s">
        <v>1828</v>
      </c>
      <c r="L256" s="134"/>
      <c r="M256" s="135" t="s">
        <v>84</v>
      </c>
      <c r="N256" s="135" t="s">
        <v>86</v>
      </c>
      <c r="O256" s="135" t="s">
        <v>86</v>
      </c>
      <c r="P256" s="135" t="s">
        <v>86</v>
      </c>
      <c r="Q256" s="136" t="s">
        <v>117</v>
      </c>
      <c r="R256" s="137"/>
      <c r="S256" s="137"/>
      <c r="T256" s="106"/>
      <c r="U256" s="111"/>
      <c r="V256" s="106"/>
      <c r="W256" s="106"/>
      <c r="X256" s="106"/>
      <c r="Y256" s="106"/>
      <c r="Z256" s="106"/>
      <c r="AA256" s="106"/>
      <c r="AB256" s="106"/>
      <c r="AC256" s="110"/>
      <c r="AD256" s="110"/>
      <c r="AE256" s="110"/>
    </row>
    <row r="257">
      <c r="A257" s="106"/>
      <c r="B257" s="676">
        <f t="shared" si="1"/>
        <v>254</v>
      </c>
      <c r="C257" s="678"/>
      <c r="D257" s="151"/>
      <c r="E257" s="148"/>
      <c r="F257" s="362" t="s">
        <v>2041</v>
      </c>
      <c r="G257" s="259"/>
      <c r="H257" s="324"/>
      <c r="I257" s="324"/>
      <c r="J257" s="547" t="s">
        <v>2042</v>
      </c>
      <c r="K257" s="133" t="s">
        <v>2043</v>
      </c>
      <c r="L257" s="134"/>
      <c r="M257" s="135" t="s">
        <v>84</v>
      </c>
      <c r="N257" s="135" t="s">
        <v>86</v>
      </c>
      <c r="O257" s="135" t="s">
        <v>86</v>
      </c>
      <c r="P257" s="135" t="s">
        <v>86</v>
      </c>
      <c r="Q257" s="136" t="s">
        <v>117</v>
      </c>
      <c r="R257" s="137"/>
      <c r="S257" s="137"/>
      <c r="T257" s="106"/>
      <c r="U257" s="111"/>
      <c r="V257" s="106"/>
      <c r="W257" s="106"/>
      <c r="X257" s="106"/>
      <c r="Y257" s="106"/>
      <c r="Z257" s="106"/>
      <c r="AA257" s="106"/>
      <c r="AB257" s="106"/>
      <c r="AC257" s="110"/>
      <c r="AD257" s="110"/>
      <c r="AE257" s="110"/>
    </row>
    <row r="258">
      <c r="A258" s="106"/>
      <c r="B258" s="676">
        <f t="shared" si="1"/>
        <v>255</v>
      </c>
      <c r="C258" s="678"/>
      <c r="D258" s="151"/>
      <c r="E258" s="148"/>
      <c r="F258" s="681"/>
      <c r="G258" s="267" t="s">
        <v>2044</v>
      </c>
      <c r="H258" s="547" t="s">
        <v>2045</v>
      </c>
      <c r="I258" s="324"/>
      <c r="J258" s="324"/>
      <c r="K258" s="133" t="s">
        <v>2046</v>
      </c>
      <c r="L258" s="134"/>
      <c r="M258" s="135" t="s">
        <v>84</v>
      </c>
      <c r="N258" s="135" t="s">
        <v>86</v>
      </c>
      <c r="O258" s="135" t="s">
        <v>86</v>
      </c>
      <c r="P258" s="135" t="s">
        <v>86</v>
      </c>
      <c r="Q258" s="136" t="s">
        <v>117</v>
      </c>
      <c r="R258" s="137"/>
      <c r="S258" s="137"/>
      <c r="T258" s="106"/>
      <c r="U258" s="111"/>
      <c r="V258" s="106"/>
      <c r="W258" s="106"/>
      <c r="X258" s="106"/>
      <c r="Y258" s="106"/>
      <c r="Z258" s="106"/>
      <c r="AA258" s="106"/>
      <c r="AB258" s="106"/>
      <c r="AC258" s="110"/>
      <c r="AD258" s="110"/>
      <c r="AE258" s="110"/>
    </row>
    <row r="259">
      <c r="A259" s="106"/>
      <c r="B259" s="676">
        <f t="shared" si="1"/>
        <v>256</v>
      </c>
      <c r="C259" s="678"/>
      <c r="D259" s="151"/>
      <c r="E259" s="148"/>
      <c r="F259" s="681"/>
      <c r="G259" s="267" t="s">
        <v>2047</v>
      </c>
      <c r="H259" s="324"/>
      <c r="I259" s="324"/>
      <c r="J259" s="324"/>
      <c r="K259" s="133" t="s">
        <v>1828</v>
      </c>
      <c r="L259" s="134"/>
      <c r="M259" s="135" t="s">
        <v>84</v>
      </c>
      <c r="N259" s="135" t="s">
        <v>86</v>
      </c>
      <c r="O259" s="135" t="s">
        <v>86</v>
      </c>
      <c r="P259" s="135" t="s">
        <v>86</v>
      </c>
      <c r="Q259" s="136" t="s">
        <v>117</v>
      </c>
      <c r="R259" s="137"/>
      <c r="S259" s="137"/>
      <c r="T259" s="106"/>
      <c r="U259" s="111"/>
      <c r="V259" s="106"/>
      <c r="W259" s="106"/>
      <c r="X259" s="106"/>
      <c r="Y259" s="106"/>
      <c r="Z259" s="106"/>
      <c r="AA259" s="106"/>
      <c r="AB259" s="106"/>
      <c r="AC259" s="110"/>
      <c r="AD259" s="110"/>
      <c r="AE259" s="110"/>
    </row>
    <row r="260">
      <c r="A260" s="106"/>
      <c r="B260" s="676">
        <f t="shared" si="1"/>
        <v>257</v>
      </c>
      <c r="C260" s="678"/>
      <c r="D260" s="151"/>
      <c r="E260" s="148"/>
      <c r="F260" s="681"/>
      <c r="G260" s="267" t="s">
        <v>2048</v>
      </c>
      <c r="H260" s="324"/>
      <c r="I260" s="324"/>
      <c r="J260" s="324"/>
      <c r="K260" s="133" t="s">
        <v>1828</v>
      </c>
      <c r="L260" s="134"/>
      <c r="M260" s="135" t="s">
        <v>84</v>
      </c>
      <c r="N260" s="135" t="s">
        <v>86</v>
      </c>
      <c r="O260" s="135" t="s">
        <v>86</v>
      </c>
      <c r="P260" s="135" t="s">
        <v>86</v>
      </c>
      <c r="Q260" s="136" t="s">
        <v>117</v>
      </c>
      <c r="R260" s="137"/>
      <c r="S260" s="137"/>
      <c r="T260" s="106"/>
      <c r="U260" s="111"/>
      <c r="V260" s="106"/>
      <c r="W260" s="106"/>
      <c r="X260" s="106"/>
      <c r="Y260" s="106"/>
      <c r="Z260" s="106"/>
      <c r="AA260" s="106"/>
      <c r="AB260" s="106"/>
      <c r="AC260" s="110"/>
      <c r="AD260" s="110"/>
      <c r="AE260" s="110"/>
    </row>
    <row r="261">
      <c r="A261" s="106"/>
      <c r="B261" s="676">
        <f t="shared" si="1"/>
        <v>258</v>
      </c>
      <c r="C261" s="678"/>
      <c r="D261" s="151"/>
      <c r="E261" s="148"/>
      <c r="F261" s="362" t="s">
        <v>2049</v>
      </c>
      <c r="G261" s="259"/>
      <c r="H261" s="324"/>
      <c r="I261" s="324"/>
      <c r="J261" s="547" t="s">
        <v>2042</v>
      </c>
      <c r="K261" s="133" t="s">
        <v>2050</v>
      </c>
      <c r="L261" s="134"/>
      <c r="M261" s="135" t="s">
        <v>84</v>
      </c>
      <c r="N261" s="135" t="s">
        <v>86</v>
      </c>
      <c r="O261" s="135" t="s">
        <v>86</v>
      </c>
      <c r="P261" s="135" t="s">
        <v>86</v>
      </c>
      <c r="Q261" s="136" t="s">
        <v>117</v>
      </c>
      <c r="R261" s="136" t="s">
        <v>2114</v>
      </c>
      <c r="S261" s="137"/>
      <c r="T261" s="106"/>
      <c r="U261" s="111"/>
      <c r="V261" s="106"/>
      <c r="W261" s="106"/>
      <c r="X261" s="106"/>
      <c r="Y261" s="106"/>
      <c r="Z261" s="106"/>
      <c r="AA261" s="106"/>
      <c r="AB261" s="106"/>
      <c r="AC261" s="110"/>
      <c r="AD261" s="110"/>
      <c r="AE261" s="110"/>
    </row>
    <row r="262">
      <c r="A262" s="106"/>
      <c r="B262" s="676">
        <f t="shared" si="1"/>
        <v>259</v>
      </c>
      <c r="C262" s="678"/>
      <c r="D262" s="151"/>
      <c r="E262" s="148"/>
      <c r="F262" s="681"/>
      <c r="G262" s="267" t="s">
        <v>2044</v>
      </c>
      <c r="H262" s="547" t="s">
        <v>2045</v>
      </c>
      <c r="I262" s="324"/>
      <c r="J262" s="324"/>
      <c r="K262" s="133" t="s">
        <v>2046</v>
      </c>
      <c r="L262" s="134"/>
      <c r="M262" s="135" t="s">
        <v>84</v>
      </c>
      <c r="N262" s="135" t="s">
        <v>86</v>
      </c>
      <c r="O262" s="135" t="s">
        <v>86</v>
      </c>
      <c r="P262" s="135" t="s">
        <v>86</v>
      </c>
      <c r="Q262" s="136" t="s">
        <v>117</v>
      </c>
      <c r="R262" s="136" t="s">
        <v>2108</v>
      </c>
      <c r="S262" s="137"/>
      <c r="T262" s="106"/>
      <c r="U262" s="111"/>
      <c r="V262" s="106"/>
      <c r="W262" s="106"/>
      <c r="X262" s="106"/>
      <c r="Y262" s="106"/>
      <c r="Z262" s="106"/>
      <c r="AA262" s="106"/>
      <c r="AB262" s="106"/>
      <c r="AC262" s="110"/>
      <c r="AD262" s="110"/>
      <c r="AE262" s="110"/>
    </row>
    <row r="263">
      <c r="A263" s="106"/>
      <c r="B263" s="676">
        <f t="shared" si="1"/>
        <v>260</v>
      </c>
      <c r="C263" s="678"/>
      <c r="D263" s="151"/>
      <c r="E263" s="148"/>
      <c r="F263" s="681"/>
      <c r="G263" s="267" t="s">
        <v>2047</v>
      </c>
      <c r="H263" s="324"/>
      <c r="I263" s="324"/>
      <c r="J263" s="324"/>
      <c r="K263" s="133" t="s">
        <v>1828</v>
      </c>
      <c r="L263" s="134"/>
      <c r="M263" s="135" t="s">
        <v>85</v>
      </c>
      <c r="N263" s="135" t="s">
        <v>86</v>
      </c>
      <c r="O263" s="135" t="s">
        <v>86</v>
      </c>
      <c r="P263" s="135" t="s">
        <v>86</v>
      </c>
      <c r="Q263" s="136" t="s">
        <v>117</v>
      </c>
      <c r="R263" s="136" t="s">
        <v>2115</v>
      </c>
      <c r="S263" s="137"/>
      <c r="T263" s="106"/>
      <c r="U263" s="111"/>
      <c r="V263" s="106"/>
      <c r="W263" s="106"/>
      <c r="X263" s="106"/>
      <c r="Y263" s="106"/>
      <c r="Z263" s="106"/>
      <c r="AA263" s="106"/>
      <c r="AB263" s="106"/>
      <c r="AC263" s="110"/>
      <c r="AD263" s="110"/>
      <c r="AE263" s="110"/>
    </row>
    <row r="264">
      <c r="A264" s="106"/>
      <c r="B264" s="676">
        <f t="shared" si="1"/>
        <v>261</v>
      </c>
      <c r="C264" s="678"/>
      <c r="D264" s="151"/>
      <c r="E264" s="148"/>
      <c r="F264" s="326"/>
      <c r="G264" s="267" t="s">
        <v>2048</v>
      </c>
      <c r="H264" s="324"/>
      <c r="I264" s="324"/>
      <c r="J264" s="324"/>
      <c r="K264" s="133" t="s">
        <v>1828</v>
      </c>
      <c r="L264" s="134"/>
      <c r="M264" s="135" t="s">
        <v>85</v>
      </c>
      <c r="N264" s="135" t="s">
        <v>86</v>
      </c>
      <c r="O264" s="135" t="s">
        <v>86</v>
      </c>
      <c r="P264" s="135" t="s">
        <v>86</v>
      </c>
      <c r="Q264" s="136" t="s">
        <v>117</v>
      </c>
      <c r="R264" s="136" t="s">
        <v>2115</v>
      </c>
      <c r="S264" s="137"/>
      <c r="T264" s="106"/>
      <c r="U264" s="111"/>
      <c r="V264" s="106"/>
      <c r="W264" s="106"/>
      <c r="X264" s="106"/>
      <c r="Y264" s="106"/>
      <c r="Z264" s="106"/>
      <c r="AA264" s="106"/>
      <c r="AB264" s="106"/>
      <c r="AC264" s="110"/>
      <c r="AD264" s="110"/>
      <c r="AE264" s="110"/>
    </row>
    <row r="265">
      <c r="A265" s="106"/>
      <c r="B265" s="676">
        <f t="shared" si="1"/>
        <v>262</v>
      </c>
      <c r="C265" s="678"/>
      <c r="D265" s="151"/>
      <c r="E265" s="148"/>
      <c r="F265" s="679" t="s">
        <v>2053</v>
      </c>
      <c r="G265" s="267"/>
      <c r="H265" s="324"/>
      <c r="I265" s="324"/>
      <c r="J265" s="547" t="s">
        <v>2054</v>
      </c>
      <c r="K265" s="133" t="s">
        <v>2055</v>
      </c>
      <c r="L265" s="134"/>
      <c r="M265" s="135" t="s">
        <v>84</v>
      </c>
      <c r="N265" s="135" t="s">
        <v>86</v>
      </c>
      <c r="O265" s="135" t="s">
        <v>86</v>
      </c>
      <c r="P265" s="135" t="s">
        <v>86</v>
      </c>
      <c r="Q265" s="136" t="s">
        <v>117</v>
      </c>
      <c r="R265" s="137"/>
      <c r="S265" s="137"/>
      <c r="T265" s="106"/>
      <c r="U265" s="111"/>
      <c r="V265" s="106"/>
      <c r="W265" s="106"/>
      <c r="X265" s="106"/>
      <c r="Y265" s="106"/>
      <c r="Z265" s="106"/>
      <c r="AA265" s="106"/>
      <c r="AB265" s="106"/>
      <c r="AC265" s="110"/>
      <c r="AD265" s="110"/>
      <c r="AE265" s="110"/>
    </row>
    <row r="266">
      <c r="A266" s="106"/>
      <c r="B266" s="676">
        <f t="shared" si="1"/>
        <v>263</v>
      </c>
      <c r="C266" s="678"/>
      <c r="D266" s="151"/>
      <c r="E266" s="148"/>
      <c r="F266" s="679"/>
      <c r="G266" s="267" t="s">
        <v>2056</v>
      </c>
      <c r="H266" s="547" t="s">
        <v>2033</v>
      </c>
      <c r="I266" s="324"/>
      <c r="J266" s="324"/>
      <c r="K266" s="133" t="s">
        <v>2034</v>
      </c>
      <c r="L266" s="134"/>
      <c r="M266" s="135" t="s">
        <v>84</v>
      </c>
      <c r="N266" s="135" t="s">
        <v>86</v>
      </c>
      <c r="O266" s="135" t="s">
        <v>86</v>
      </c>
      <c r="P266" s="135" t="s">
        <v>86</v>
      </c>
      <c r="Q266" s="136" t="s">
        <v>117</v>
      </c>
      <c r="R266" s="137"/>
      <c r="S266" s="137"/>
      <c r="T266" s="106"/>
      <c r="U266" s="111"/>
      <c r="V266" s="106"/>
      <c r="W266" s="106"/>
      <c r="X266" s="106"/>
      <c r="Y266" s="106"/>
      <c r="Z266" s="106"/>
      <c r="AA266" s="106"/>
      <c r="AB266" s="106"/>
      <c r="AC266" s="110"/>
      <c r="AD266" s="110"/>
      <c r="AE266" s="110"/>
    </row>
    <row r="267">
      <c r="A267" s="106"/>
      <c r="B267" s="676">
        <f t="shared" si="1"/>
        <v>264</v>
      </c>
      <c r="C267" s="678"/>
      <c r="D267" s="151"/>
      <c r="E267" s="148"/>
      <c r="F267" s="682"/>
      <c r="G267" s="259"/>
      <c r="H267" s="547" t="s">
        <v>2057</v>
      </c>
      <c r="I267" s="324"/>
      <c r="J267" s="324"/>
      <c r="K267" s="133" t="s">
        <v>2058</v>
      </c>
      <c r="L267" s="134"/>
      <c r="M267" s="135" t="s">
        <v>84</v>
      </c>
      <c r="N267" s="135" t="s">
        <v>86</v>
      </c>
      <c r="O267" s="135" t="s">
        <v>86</v>
      </c>
      <c r="P267" s="135" t="s">
        <v>86</v>
      </c>
      <c r="Q267" s="136" t="s">
        <v>117</v>
      </c>
      <c r="R267" s="137"/>
      <c r="S267" s="137"/>
      <c r="T267" s="106"/>
      <c r="U267" s="111"/>
      <c r="V267" s="106"/>
      <c r="W267" s="106"/>
      <c r="X267" s="106"/>
      <c r="Y267" s="106"/>
      <c r="Z267" s="106"/>
      <c r="AA267" s="106"/>
      <c r="AB267" s="106"/>
      <c r="AC267" s="110"/>
      <c r="AD267" s="110"/>
      <c r="AE267" s="110"/>
    </row>
    <row r="268">
      <c r="A268" s="106"/>
      <c r="B268" s="676">
        <f t="shared" si="1"/>
        <v>265</v>
      </c>
      <c r="C268" s="678"/>
      <c r="D268" s="151"/>
      <c r="E268" s="129" t="s">
        <v>2059</v>
      </c>
      <c r="F268" s="254" t="s">
        <v>2060</v>
      </c>
      <c r="G268" s="547"/>
      <c r="H268" s="324"/>
      <c r="I268" s="324"/>
      <c r="J268" s="324"/>
      <c r="K268" s="133" t="s">
        <v>2061</v>
      </c>
      <c r="L268" s="134"/>
      <c r="M268" s="135" t="s">
        <v>85</v>
      </c>
      <c r="N268" s="135" t="s">
        <v>86</v>
      </c>
      <c r="O268" s="135" t="s">
        <v>86</v>
      </c>
      <c r="P268" s="135" t="s">
        <v>86</v>
      </c>
      <c r="Q268" s="136" t="s">
        <v>117</v>
      </c>
      <c r="R268" s="136" t="s">
        <v>2123</v>
      </c>
      <c r="S268" s="137"/>
      <c r="T268" s="106"/>
      <c r="U268" s="111"/>
      <c r="V268" s="106"/>
      <c r="W268" s="106"/>
      <c r="X268" s="106"/>
      <c r="Y268" s="106"/>
      <c r="Z268" s="106"/>
      <c r="AA268" s="106"/>
      <c r="AB268" s="106"/>
      <c r="AC268" s="110"/>
      <c r="AD268" s="110"/>
      <c r="AE268" s="110"/>
    </row>
    <row r="269">
      <c r="A269" s="106"/>
      <c r="B269" s="676">
        <f t="shared" si="1"/>
        <v>266</v>
      </c>
      <c r="C269" s="678"/>
      <c r="D269" s="151"/>
      <c r="E269" s="139"/>
      <c r="F269" s="267" t="s">
        <v>2062</v>
      </c>
      <c r="G269" s="547"/>
      <c r="H269" s="324"/>
      <c r="I269" s="324"/>
      <c r="J269" s="324"/>
      <c r="K269" s="547" t="s">
        <v>2063</v>
      </c>
      <c r="L269" s="134"/>
      <c r="M269" s="135" t="s">
        <v>85</v>
      </c>
      <c r="N269" s="135" t="s">
        <v>86</v>
      </c>
      <c r="O269" s="135" t="s">
        <v>86</v>
      </c>
      <c r="P269" s="135" t="s">
        <v>86</v>
      </c>
      <c r="Q269" s="136" t="s">
        <v>117</v>
      </c>
      <c r="R269" s="136" t="s">
        <v>2123</v>
      </c>
      <c r="S269" s="137"/>
      <c r="T269" s="106"/>
      <c r="U269" s="111"/>
      <c r="V269" s="106"/>
      <c r="W269" s="106"/>
      <c r="X269" s="106"/>
      <c r="Y269" s="106"/>
      <c r="Z269" s="106"/>
      <c r="AA269" s="106"/>
      <c r="AB269" s="106"/>
      <c r="AC269" s="110"/>
      <c r="AD269" s="110"/>
      <c r="AE269" s="110"/>
    </row>
    <row r="270">
      <c r="A270" s="106"/>
      <c r="B270" s="676">
        <f t="shared" si="1"/>
        <v>267</v>
      </c>
      <c r="C270" s="678"/>
      <c r="D270" s="151"/>
      <c r="E270" s="141"/>
      <c r="F270" s="267" t="s">
        <v>2064</v>
      </c>
      <c r="G270" s="547"/>
      <c r="H270" s="324"/>
      <c r="I270" s="324"/>
      <c r="J270" s="324"/>
      <c r="K270" s="547" t="s">
        <v>2065</v>
      </c>
      <c r="L270" s="134"/>
      <c r="M270" s="135" t="s">
        <v>85</v>
      </c>
      <c r="N270" s="135" t="s">
        <v>86</v>
      </c>
      <c r="O270" s="135" t="s">
        <v>86</v>
      </c>
      <c r="P270" s="135" t="s">
        <v>86</v>
      </c>
      <c r="Q270" s="136" t="s">
        <v>117</v>
      </c>
      <c r="R270" s="136" t="s">
        <v>2123</v>
      </c>
      <c r="S270" s="137"/>
      <c r="T270" s="106"/>
      <c r="U270" s="111"/>
      <c r="V270" s="106"/>
      <c r="W270" s="106"/>
      <c r="X270" s="106"/>
      <c r="Y270" s="106"/>
      <c r="Z270" s="106"/>
      <c r="AA270" s="106"/>
      <c r="AB270" s="106"/>
      <c r="AC270" s="110"/>
      <c r="AD270" s="110"/>
      <c r="AE270" s="110"/>
    </row>
    <row r="271">
      <c r="A271" s="106"/>
      <c r="B271" s="676">
        <f t="shared" si="1"/>
        <v>268</v>
      </c>
      <c r="C271" s="678"/>
      <c r="D271" s="151"/>
      <c r="E271" s="142" t="s">
        <v>2066</v>
      </c>
      <c r="F271" s="547" t="s">
        <v>1115</v>
      </c>
      <c r="G271" s="547"/>
      <c r="H271" s="324"/>
      <c r="I271" s="324"/>
      <c r="J271" s="324"/>
      <c r="K271" s="133" t="s">
        <v>2034</v>
      </c>
      <c r="L271" s="134"/>
      <c r="M271" s="135" t="s">
        <v>84</v>
      </c>
      <c r="N271" s="135" t="s">
        <v>86</v>
      </c>
      <c r="O271" s="135" t="s">
        <v>86</v>
      </c>
      <c r="P271" s="135" t="s">
        <v>86</v>
      </c>
      <c r="Q271" s="136" t="s">
        <v>117</v>
      </c>
      <c r="R271" s="137"/>
      <c r="S271" s="137"/>
      <c r="T271" s="106"/>
      <c r="U271" s="111"/>
      <c r="V271" s="106"/>
      <c r="W271" s="106"/>
      <c r="X271" s="106"/>
      <c r="Y271" s="106"/>
      <c r="Z271" s="106"/>
      <c r="AA271" s="106"/>
      <c r="AB271" s="106"/>
      <c r="AC271" s="110"/>
      <c r="AD271" s="110"/>
      <c r="AE271" s="110"/>
    </row>
    <row r="272">
      <c r="A272" s="106"/>
      <c r="B272" s="676">
        <f t="shared" si="1"/>
        <v>269</v>
      </c>
      <c r="C272" s="678"/>
      <c r="D272" s="151"/>
      <c r="E272" s="175"/>
      <c r="F272" s="547" t="s">
        <v>2067</v>
      </c>
      <c r="G272" s="547"/>
      <c r="H272" s="324"/>
      <c r="I272" s="324"/>
      <c r="J272" s="324"/>
      <c r="K272" s="133" t="s">
        <v>2068</v>
      </c>
      <c r="L272" s="134"/>
      <c r="M272" s="135" t="s">
        <v>84</v>
      </c>
      <c r="N272" s="135" t="s">
        <v>86</v>
      </c>
      <c r="O272" s="135" t="s">
        <v>86</v>
      </c>
      <c r="P272" s="135" t="s">
        <v>86</v>
      </c>
      <c r="Q272" s="136" t="s">
        <v>117</v>
      </c>
      <c r="R272" s="137"/>
      <c r="S272" s="137"/>
      <c r="T272" s="106"/>
      <c r="U272" s="111"/>
      <c r="V272" s="106"/>
      <c r="W272" s="106"/>
      <c r="X272" s="106"/>
      <c r="Y272" s="106"/>
      <c r="Z272" s="106"/>
      <c r="AA272" s="106"/>
      <c r="AB272" s="106"/>
      <c r="AC272" s="110"/>
      <c r="AD272" s="110"/>
      <c r="AE272" s="110"/>
    </row>
    <row r="273">
      <c r="A273" s="106"/>
      <c r="B273" s="676">
        <f t="shared" si="1"/>
        <v>270</v>
      </c>
      <c r="C273" s="678"/>
      <c r="D273" s="151"/>
      <c r="E273" s="130" t="s">
        <v>2124</v>
      </c>
      <c r="F273" s="547" t="s">
        <v>2125</v>
      </c>
      <c r="G273" s="547"/>
      <c r="H273" s="324"/>
      <c r="I273" s="324"/>
      <c r="J273" s="324"/>
      <c r="K273" s="133" t="s">
        <v>2126</v>
      </c>
      <c r="L273" s="134"/>
      <c r="M273" s="135" t="s">
        <v>84</v>
      </c>
      <c r="N273" s="135" t="s">
        <v>86</v>
      </c>
      <c r="O273" s="135" t="s">
        <v>86</v>
      </c>
      <c r="P273" s="135" t="s">
        <v>86</v>
      </c>
      <c r="Q273" s="136" t="s">
        <v>117</v>
      </c>
      <c r="R273" s="137"/>
      <c r="S273" s="137"/>
      <c r="T273" s="106"/>
      <c r="U273" s="111"/>
      <c r="V273" s="106"/>
      <c r="W273" s="106"/>
      <c r="X273" s="106"/>
      <c r="Y273" s="106"/>
      <c r="Z273" s="106"/>
      <c r="AA273" s="106"/>
      <c r="AB273" s="106"/>
      <c r="AC273" s="110"/>
      <c r="AD273" s="110"/>
      <c r="AE273" s="110"/>
    </row>
    <row r="274">
      <c r="A274" s="106"/>
      <c r="B274" s="676">
        <f t="shared" si="1"/>
        <v>271</v>
      </c>
      <c r="C274" s="678"/>
      <c r="D274" s="153"/>
      <c r="E274" s="130"/>
      <c r="F274" s="547" t="s">
        <v>252</v>
      </c>
      <c r="G274" s="547"/>
      <c r="H274" s="547"/>
      <c r="I274" s="324"/>
      <c r="J274" s="547"/>
      <c r="K274" s="133" t="s">
        <v>2127</v>
      </c>
      <c r="L274" s="134"/>
      <c r="M274" s="135" t="s">
        <v>84</v>
      </c>
      <c r="N274" s="135" t="s">
        <v>86</v>
      </c>
      <c r="O274" s="135" t="s">
        <v>86</v>
      </c>
      <c r="P274" s="135" t="s">
        <v>86</v>
      </c>
      <c r="Q274" s="136" t="s">
        <v>117</v>
      </c>
      <c r="R274" s="137"/>
      <c r="S274" s="137"/>
      <c r="T274" s="106"/>
      <c r="U274" s="111"/>
      <c r="V274" s="106"/>
      <c r="W274" s="106"/>
      <c r="X274" s="106"/>
      <c r="Y274" s="106"/>
      <c r="Z274" s="106"/>
      <c r="AA274" s="106"/>
      <c r="AB274" s="106"/>
      <c r="AC274" s="110"/>
      <c r="AD274" s="110"/>
      <c r="AE274" s="110"/>
    </row>
  </sheetData>
  <dataValidations>
    <dataValidation type="list" allowBlank="1" sqref="M4:P274">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0.75"/>
    <col customWidth="1" min="2" max="2" width="3.5"/>
    <col customWidth="1" min="3" max="3" width="12.0"/>
    <col customWidth="1" min="4" max="4" width="20.25"/>
    <col customWidth="1" min="5" max="5" width="20.0"/>
    <col customWidth="1" min="6" max="6" width="30.63"/>
    <col customWidth="1" min="7" max="7" width="17.63"/>
    <col customWidth="1" min="8" max="8" width="11.75"/>
    <col customWidth="1" min="9" max="9" width="26.0"/>
    <col customWidth="1" min="10" max="10" width="30.5"/>
    <col customWidth="1" min="11" max="11" width="9.63"/>
    <col customWidth="1" min="12" max="15" width="11.13"/>
    <col customWidth="1" min="16" max="16" width="8.75"/>
    <col customWidth="1" min="17" max="18" width="10.88"/>
    <col customWidth="1" min="19" max="21" width="14.0"/>
    <col customWidth="1" min="22" max="30" width="7.5"/>
  </cols>
  <sheetData>
    <row r="1" ht="4.5" customHeight="1">
      <c r="A1" s="106"/>
      <c r="B1" s="106"/>
      <c r="C1" s="106"/>
      <c r="D1" s="106"/>
      <c r="E1" s="106"/>
      <c r="F1" s="475"/>
      <c r="G1" s="475"/>
      <c r="H1" s="475"/>
      <c r="I1" s="475"/>
      <c r="J1" s="107"/>
      <c r="K1" s="107"/>
      <c r="L1" s="108"/>
      <c r="M1" s="108"/>
      <c r="N1" s="108"/>
      <c r="O1" s="80"/>
      <c r="P1" s="109"/>
      <c r="Q1" s="689"/>
      <c r="R1" s="689"/>
      <c r="S1" s="106"/>
      <c r="T1" s="106"/>
      <c r="U1" s="106"/>
      <c r="V1" s="106"/>
      <c r="W1" s="106"/>
      <c r="X1" s="106"/>
      <c r="Y1" s="106"/>
      <c r="Z1" s="106"/>
      <c r="AA1" s="106"/>
      <c r="AB1" s="110"/>
      <c r="AC1" s="110"/>
      <c r="AD1" s="110"/>
    </row>
    <row r="2">
      <c r="A2" s="106"/>
      <c r="B2" s="106"/>
      <c r="C2" s="111"/>
      <c r="D2" s="111"/>
      <c r="E2" s="106"/>
      <c r="F2" s="475"/>
      <c r="G2" s="475"/>
      <c r="H2" s="475"/>
      <c r="I2" s="475"/>
      <c r="J2" s="107"/>
      <c r="K2" s="107"/>
      <c r="L2" s="113" t="s">
        <v>135</v>
      </c>
      <c r="M2" s="113" t="s">
        <v>136</v>
      </c>
      <c r="N2" s="115" t="s">
        <v>137</v>
      </c>
      <c r="O2" s="658" t="s">
        <v>2128</v>
      </c>
      <c r="P2" s="116"/>
      <c r="Q2" s="690"/>
      <c r="R2" s="690"/>
      <c r="S2" s="106"/>
      <c r="T2" s="111"/>
      <c r="U2" s="106"/>
      <c r="V2" s="106"/>
      <c r="W2" s="106"/>
      <c r="X2" s="106"/>
      <c r="Y2" s="106"/>
      <c r="Z2" s="106"/>
      <c r="AA2" s="106"/>
      <c r="AB2" s="110"/>
      <c r="AC2" s="110"/>
      <c r="AD2" s="110"/>
    </row>
    <row r="3">
      <c r="A3" s="106"/>
      <c r="B3" s="215" t="s">
        <v>139</v>
      </c>
      <c r="C3" s="215" t="s">
        <v>140</v>
      </c>
      <c r="D3" s="119" t="s">
        <v>748</v>
      </c>
      <c r="E3" s="215" t="s">
        <v>1907</v>
      </c>
      <c r="F3" s="119" t="s">
        <v>1908</v>
      </c>
      <c r="G3" s="215" t="s">
        <v>1909</v>
      </c>
      <c r="H3" s="119" t="s">
        <v>1910</v>
      </c>
      <c r="I3" s="675" t="s">
        <v>143</v>
      </c>
      <c r="J3" s="121" t="s">
        <v>144</v>
      </c>
      <c r="K3" s="122" t="s">
        <v>145</v>
      </c>
      <c r="L3" s="123" t="s">
        <v>146</v>
      </c>
      <c r="M3" s="216" t="s">
        <v>750</v>
      </c>
      <c r="N3" s="216" t="s">
        <v>750</v>
      </c>
      <c r="O3" s="114" t="s">
        <v>147</v>
      </c>
      <c r="P3" s="217" t="s">
        <v>148</v>
      </c>
      <c r="Q3" s="218" t="s">
        <v>149</v>
      </c>
      <c r="R3" s="219" t="s">
        <v>150</v>
      </c>
      <c r="S3" s="106"/>
      <c r="T3" s="106"/>
      <c r="U3" s="106"/>
      <c r="V3" s="106"/>
      <c r="W3" s="106"/>
      <c r="X3" s="106"/>
      <c r="Y3" s="106"/>
      <c r="Z3" s="106"/>
      <c r="AA3" s="106"/>
      <c r="AB3" s="110"/>
      <c r="AC3" s="110"/>
      <c r="AD3" s="110"/>
    </row>
    <row r="4">
      <c r="A4" s="106"/>
      <c r="B4" s="676">
        <f t="shared" ref="B4:B172" si="1">ROW()-ROW($B$3)</f>
        <v>1</v>
      </c>
      <c r="C4" s="677" t="s">
        <v>2129</v>
      </c>
      <c r="D4" s="146" t="s">
        <v>2130</v>
      </c>
      <c r="E4" s="130" t="s">
        <v>1924</v>
      </c>
      <c r="F4" s="362" t="s">
        <v>2131</v>
      </c>
      <c r="G4" s="547" t="s">
        <v>504</v>
      </c>
      <c r="H4" s="305"/>
      <c r="I4" s="362"/>
      <c r="J4" s="691" t="s">
        <v>2132</v>
      </c>
      <c r="K4" s="692"/>
      <c r="L4" s="135" t="s">
        <v>84</v>
      </c>
      <c r="M4" s="135" t="s">
        <v>86</v>
      </c>
      <c r="N4" s="135" t="s">
        <v>86</v>
      </c>
      <c r="O4" s="135" t="s">
        <v>84</v>
      </c>
      <c r="P4" s="483" t="s">
        <v>107</v>
      </c>
      <c r="Q4" s="692"/>
      <c r="R4" s="693"/>
      <c r="S4" s="106"/>
      <c r="T4" s="106"/>
      <c r="U4" s="106"/>
      <c r="V4" s="106"/>
      <c r="W4" s="106"/>
      <c r="X4" s="106"/>
      <c r="Y4" s="106"/>
      <c r="Z4" s="106"/>
      <c r="AA4" s="106"/>
      <c r="AB4" s="110"/>
      <c r="AC4" s="110"/>
      <c r="AD4" s="110"/>
    </row>
    <row r="5">
      <c r="A5" s="106"/>
      <c r="B5" s="676">
        <f t="shared" si="1"/>
        <v>2</v>
      </c>
      <c r="C5" s="677"/>
      <c r="D5" s="149"/>
      <c r="E5" s="130"/>
      <c r="F5" s="362"/>
      <c r="G5" s="547" t="s">
        <v>507</v>
      </c>
      <c r="H5" s="305"/>
      <c r="I5" s="362"/>
      <c r="J5" s="691" t="s">
        <v>2133</v>
      </c>
      <c r="K5" s="692"/>
      <c r="L5" s="135" t="s">
        <v>84</v>
      </c>
      <c r="M5" s="135" t="s">
        <v>86</v>
      </c>
      <c r="N5" s="135" t="s">
        <v>86</v>
      </c>
      <c r="O5" s="135" t="s">
        <v>84</v>
      </c>
      <c r="P5" s="483" t="s">
        <v>107</v>
      </c>
      <c r="Q5" s="692"/>
      <c r="R5" s="693"/>
      <c r="S5" s="106"/>
      <c r="T5" s="106"/>
      <c r="U5" s="106"/>
      <c r="V5" s="106"/>
      <c r="W5" s="106"/>
      <c r="X5" s="106"/>
      <c r="Y5" s="106"/>
      <c r="Z5" s="106"/>
      <c r="AA5" s="106"/>
      <c r="AB5" s="110"/>
      <c r="AC5" s="110"/>
      <c r="AD5" s="110"/>
    </row>
    <row r="6">
      <c r="A6" s="106"/>
      <c r="B6" s="676">
        <f t="shared" si="1"/>
        <v>3</v>
      </c>
      <c r="C6" s="677"/>
      <c r="D6" s="149"/>
      <c r="E6" s="130" t="s">
        <v>604</v>
      </c>
      <c r="F6" s="362" t="s">
        <v>2134</v>
      </c>
      <c r="G6" s="547" t="s">
        <v>2135</v>
      </c>
      <c r="H6" s="305"/>
      <c r="I6" s="362"/>
      <c r="J6" s="691" t="s">
        <v>2136</v>
      </c>
      <c r="K6" s="692"/>
      <c r="L6" s="135" t="s">
        <v>84</v>
      </c>
      <c r="M6" s="135" t="s">
        <v>86</v>
      </c>
      <c r="N6" s="135" t="s">
        <v>86</v>
      </c>
      <c r="O6" s="135" t="s">
        <v>86</v>
      </c>
      <c r="P6" s="483" t="s">
        <v>107</v>
      </c>
      <c r="Q6" s="694" t="s">
        <v>2137</v>
      </c>
      <c r="R6" s="695" t="s">
        <v>2138</v>
      </c>
      <c r="S6" s="106"/>
      <c r="T6" s="106"/>
      <c r="U6" s="106"/>
      <c r="V6" s="106"/>
      <c r="W6" s="106"/>
      <c r="X6" s="106"/>
      <c r="Y6" s="106"/>
      <c r="Z6" s="106"/>
      <c r="AA6" s="106"/>
      <c r="AB6" s="110"/>
      <c r="AC6" s="110"/>
      <c r="AD6" s="110"/>
    </row>
    <row r="7">
      <c r="A7" s="106"/>
      <c r="B7" s="676">
        <f t="shared" si="1"/>
        <v>4</v>
      </c>
      <c r="C7" s="677"/>
      <c r="D7" s="149"/>
      <c r="E7" s="130" t="s">
        <v>1927</v>
      </c>
      <c r="F7" s="362" t="s">
        <v>2134</v>
      </c>
      <c r="G7" s="324"/>
      <c r="H7" s="305"/>
      <c r="I7" s="362"/>
      <c r="J7" s="691" t="s">
        <v>2136</v>
      </c>
      <c r="K7" s="692"/>
      <c r="L7" s="135" t="s">
        <v>84</v>
      </c>
      <c r="M7" s="135" t="s">
        <v>86</v>
      </c>
      <c r="N7" s="135" t="s">
        <v>86</v>
      </c>
      <c r="O7" s="135" t="s">
        <v>86</v>
      </c>
      <c r="P7" s="483" t="s">
        <v>107</v>
      </c>
      <c r="Q7" s="692"/>
      <c r="R7" s="693"/>
      <c r="S7" s="106"/>
      <c r="T7" s="106"/>
      <c r="U7" s="106"/>
      <c r="V7" s="106"/>
      <c r="W7" s="106"/>
      <c r="X7" s="106"/>
      <c r="Y7" s="106"/>
      <c r="Z7" s="106"/>
      <c r="AA7" s="106"/>
      <c r="AB7" s="110"/>
      <c r="AC7" s="110"/>
      <c r="AD7" s="110"/>
    </row>
    <row r="8">
      <c r="A8" s="106"/>
      <c r="B8" s="676">
        <f t="shared" si="1"/>
        <v>5</v>
      </c>
      <c r="C8" s="677"/>
      <c r="D8" s="149"/>
      <c r="E8" s="130" t="s">
        <v>1928</v>
      </c>
      <c r="F8" s="362" t="s">
        <v>2131</v>
      </c>
      <c r="G8" s="547" t="s">
        <v>507</v>
      </c>
      <c r="H8" s="305"/>
      <c r="I8" s="362"/>
      <c r="J8" s="691" t="s">
        <v>2133</v>
      </c>
      <c r="K8" s="692"/>
      <c r="L8" s="135" t="s">
        <v>84</v>
      </c>
      <c r="M8" s="135" t="s">
        <v>84</v>
      </c>
      <c r="N8" s="135" t="s">
        <v>84</v>
      </c>
      <c r="O8" s="135" t="s">
        <v>86</v>
      </c>
      <c r="P8" s="483" t="s">
        <v>107</v>
      </c>
      <c r="Q8" s="692"/>
      <c r="R8" s="693"/>
      <c r="S8" s="106"/>
      <c r="T8" s="106"/>
      <c r="U8" s="106"/>
      <c r="V8" s="106"/>
      <c r="W8" s="106"/>
      <c r="X8" s="106"/>
      <c r="Y8" s="106"/>
      <c r="Z8" s="106"/>
      <c r="AA8" s="106"/>
      <c r="AB8" s="110"/>
      <c r="AC8" s="110"/>
      <c r="AD8" s="110"/>
    </row>
    <row r="9">
      <c r="A9" s="106"/>
      <c r="B9" s="676">
        <f t="shared" si="1"/>
        <v>6</v>
      </c>
      <c r="C9" s="677"/>
      <c r="D9" s="149"/>
      <c r="E9" s="130" t="s">
        <v>2012</v>
      </c>
      <c r="F9" s="362" t="s">
        <v>2139</v>
      </c>
      <c r="G9" s="324"/>
      <c r="H9" s="305"/>
      <c r="I9" s="362"/>
      <c r="J9" s="691" t="s">
        <v>2140</v>
      </c>
      <c r="K9" s="692"/>
      <c r="L9" s="135" t="s">
        <v>84</v>
      </c>
      <c r="M9" s="135" t="s">
        <v>84</v>
      </c>
      <c r="N9" s="135" t="s">
        <v>84</v>
      </c>
      <c r="O9" s="135" t="s">
        <v>86</v>
      </c>
      <c r="P9" s="483" t="s">
        <v>107</v>
      </c>
      <c r="Q9" s="692"/>
      <c r="R9" s="693"/>
      <c r="S9" s="106"/>
      <c r="T9" s="106"/>
      <c r="U9" s="106"/>
      <c r="V9" s="106"/>
      <c r="W9" s="106"/>
      <c r="X9" s="106"/>
      <c r="Y9" s="106"/>
      <c r="Z9" s="106"/>
      <c r="AA9" s="106"/>
      <c r="AB9" s="110"/>
      <c r="AC9" s="110"/>
      <c r="AD9" s="110"/>
    </row>
    <row r="10">
      <c r="A10" s="106"/>
      <c r="B10" s="676">
        <f t="shared" si="1"/>
        <v>7</v>
      </c>
      <c r="C10" s="677"/>
      <c r="D10" s="149"/>
      <c r="E10" s="130" t="s">
        <v>1929</v>
      </c>
      <c r="F10" s="362" t="s">
        <v>2139</v>
      </c>
      <c r="G10" s="324"/>
      <c r="H10" s="305"/>
      <c r="I10" s="362"/>
      <c r="J10" s="691" t="s">
        <v>2140</v>
      </c>
      <c r="K10" s="692"/>
      <c r="L10" s="135" t="s">
        <v>84</v>
      </c>
      <c r="M10" s="135" t="s">
        <v>86</v>
      </c>
      <c r="N10" s="135" t="s">
        <v>86</v>
      </c>
      <c r="O10" s="135" t="s">
        <v>86</v>
      </c>
      <c r="P10" s="483" t="s">
        <v>101</v>
      </c>
      <c r="Q10" s="696" t="s">
        <v>2141</v>
      </c>
      <c r="R10" s="693"/>
      <c r="S10" s="106"/>
      <c r="T10" s="106"/>
      <c r="U10" s="106"/>
      <c r="V10" s="106"/>
      <c r="W10" s="106"/>
      <c r="X10" s="106"/>
      <c r="Y10" s="106"/>
      <c r="Z10" s="106"/>
      <c r="AA10" s="106"/>
      <c r="AB10" s="110"/>
      <c r="AC10" s="110"/>
      <c r="AD10" s="110"/>
    </row>
    <row r="11">
      <c r="A11" s="106"/>
      <c r="B11" s="676">
        <f t="shared" si="1"/>
        <v>8</v>
      </c>
      <c r="C11" s="678"/>
      <c r="D11" s="146" t="s">
        <v>1923</v>
      </c>
      <c r="E11" s="130" t="s">
        <v>1924</v>
      </c>
      <c r="F11" s="324"/>
      <c r="G11" s="324"/>
      <c r="H11" s="324"/>
      <c r="I11" s="547" t="s">
        <v>1925</v>
      </c>
      <c r="J11" s="133" t="s">
        <v>1926</v>
      </c>
      <c r="K11" s="134"/>
      <c r="L11" s="135" t="s">
        <v>84</v>
      </c>
      <c r="M11" s="135" t="s">
        <v>86</v>
      </c>
      <c r="N11" s="135" t="s">
        <v>86</v>
      </c>
      <c r="O11" s="135" t="s">
        <v>86</v>
      </c>
      <c r="P11" s="483" t="s">
        <v>107</v>
      </c>
      <c r="Q11" s="134"/>
      <c r="R11" s="134"/>
      <c r="S11" s="106"/>
      <c r="T11" s="111"/>
      <c r="U11" s="106"/>
      <c r="V11" s="106"/>
      <c r="W11" s="106"/>
      <c r="X11" s="106"/>
      <c r="Y11" s="106"/>
      <c r="Z11" s="106"/>
      <c r="AA11" s="106"/>
      <c r="AB11" s="110"/>
      <c r="AC11" s="110"/>
      <c r="AD11" s="110"/>
    </row>
    <row r="12">
      <c r="A12" s="106"/>
      <c r="B12" s="676">
        <f t="shared" si="1"/>
        <v>9</v>
      </c>
      <c r="C12" s="678"/>
      <c r="D12" s="151"/>
      <c r="E12" s="130" t="s">
        <v>604</v>
      </c>
      <c r="F12" s="324"/>
      <c r="G12" s="324"/>
      <c r="H12" s="324"/>
      <c r="I12" s="547" t="s">
        <v>1925</v>
      </c>
      <c r="J12" s="133" t="s">
        <v>1926</v>
      </c>
      <c r="K12" s="134"/>
      <c r="L12" s="135" t="s">
        <v>84</v>
      </c>
      <c r="M12" s="135" t="s">
        <v>86</v>
      </c>
      <c r="N12" s="135" t="s">
        <v>86</v>
      </c>
      <c r="O12" s="135" t="s">
        <v>86</v>
      </c>
      <c r="P12" s="483" t="s">
        <v>107</v>
      </c>
      <c r="Q12" s="134"/>
      <c r="R12" s="134"/>
      <c r="S12" s="106"/>
      <c r="T12" s="111"/>
      <c r="U12" s="106"/>
      <c r="V12" s="106"/>
      <c r="W12" s="106"/>
      <c r="X12" s="106"/>
      <c r="Y12" s="106"/>
      <c r="Z12" s="106"/>
      <c r="AA12" s="106"/>
      <c r="AB12" s="110"/>
      <c r="AC12" s="110"/>
      <c r="AD12" s="110"/>
    </row>
    <row r="13">
      <c r="A13" s="106"/>
      <c r="B13" s="676">
        <f t="shared" si="1"/>
        <v>10</v>
      </c>
      <c r="C13" s="678"/>
      <c r="D13" s="151"/>
      <c r="E13" s="130" t="s">
        <v>1927</v>
      </c>
      <c r="F13" s="324"/>
      <c r="G13" s="324"/>
      <c r="H13" s="324"/>
      <c r="I13" s="547" t="s">
        <v>1925</v>
      </c>
      <c r="J13" s="133" t="s">
        <v>1926</v>
      </c>
      <c r="K13" s="134"/>
      <c r="L13" s="135" t="s">
        <v>84</v>
      </c>
      <c r="M13" s="135" t="s">
        <v>86</v>
      </c>
      <c r="N13" s="135" t="s">
        <v>86</v>
      </c>
      <c r="O13" s="135" t="s">
        <v>86</v>
      </c>
      <c r="P13" s="483" t="s">
        <v>107</v>
      </c>
      <c r="Q13" s="134"/>
      <c r="R13" s="134"/>
      <c r="S13" s="106"/>
      <c r="T13" s="111"/>
      <c r="U13" s="106"/>
      <c r="V13" s="106"/>
      <c r="W13" s="106"/>
      <c r="X13" s="106"/>
      <c r="Y13" s="106"/>
      <c r="Z13" s="106"/>
      <c r="AA13" s="106"/>
      <c r="AB13" s="110"/>
      <c r="AC13" s="110"/>
      <c r="AD13" s="110"/>
    </row>
    <row r="14">
      <c r="A14" s="106"/>
      <c r="B14" s="676">
        <f t="shared" si="1"/>
        <v>11</v>
      </c>
      <c r="C14" s="678"/>
      <c r="D14" s="151"/>
      <c r="E14" s="130" t="s">
        <v>1928</v>
      </c>
      <c r="F14" s="324"/>
      <c r="G14" s="324"/>
      <c r="H14" s="324"/>
      <c r="I14" s="547" t="s">
        <v>1925</v>
      </c>
      <c r="J14" s="133" t="s">
        <v>1926</v>
      </c>
      <c r="K14" s="134"/>
      <c r="L14" s="135" t="s">
        <v>84</v>
      </c>
      <c r="M14" s="135" t="s">
        <v>86</v>
      </c>
      <c r="N14" s="135" t="s">
        <v>86</v>
      </c>
      <c r="O14" s="135" t="s">
        <v>86</v>
      </c>
      <c r="P14" s="483" t="s">
        <v>107</v>
      </c>
      <c r="Q14" s="134"/>
      <c r="R14" s="134"/>
      <c r="S14" s="106"/>
      <c r="T14" s="111"/>
      <c r="U14" s="106"/>
      <c r="V14" s="106"/>
      <c r="W14" s="106"/>
      <c r="X14" s="106"/>
      <c r="Y14" s="106"/>
      <c r="Z14" s="106"/>
      <c r="AA14" s="106"/>
      <c r="AB14" s="110"/>
      <c r="AC14" s="110"/>
      <c r="AD14" s="110"/>
    </row>
    <row r="15">
      <c r="A15" s="106"/>
      <c r="B15" s="676">
        <f t="shared" si="1"/>
        <v>12</v>
      </c>
      <c r="C15" s="678"/>
      <c r="D15" s="151"/>
      <c r="E15" s="130" t="s">
        <v>1929</v>
      </c>
      <c r="F15" s="324"/>
      <c r="G15" s="324"/>
      <c r="H15" s="324"/>
      <c r="I15" s="547" t="s">
        <v>1925</v>
      </c>
      <c r="J15" s="133" t="s">
        <v>1926</v>
      </c>
      <c r="K15" s="134"/>
      <c r="L15" s="135" t="s">
        <v>84</v>
      </c>
      <c r="M15" s="135" t="s">
        <v>86</v>
      </c>
      <c r="N15" s="135" t="s">
        <v>86</v>
      </c>
      <c r="O15" s="135" t="s">
        <v>86</v>
      </c>
      <c r="P15" s="483" t="s">
        <v>107</v>
      </c>
      <c r="Q15" s="134"/>
      <c r="R15" s="134"/>
      <c r="S15" s="106"/>
      <c r="T15" s="111"/>
      <c r="U15" s="106"/>
      <c r="V15" s="106"/>
      <c r="W15" s="106"/>
      <c r="X15" s="106"/>
      <c r="Y15" s="106"/>
      <c r="Z15" s="106"/>
      <c r="AA15" s="106"/>
      <c r="AB15" s="110"/>
      <c r="AC15" s="110"/>
      <c r="AD15" s="110"/>
    </row>
    <row r="16">
      <c r="A16" s="106"/>
      <c r="B16" s="676">
        <f t="shared" si="1"/>
        <v>13</v>
      </c>
      <c r="C16" s="678"/>
      <c r="D16" s="153"/>
      <c r="E16" s="130" t="s">
        <v>1921</v>
      </c>
      <c r="F16" s="324"/>
      <c r="G16" s="324"/>
      <c r="H16" s="324"/>
      <c r="I16" s="547" t="s">
        <v>1925</v>
      </c>
      <c r="J16" s="133" t="s">
        <v>1926</v>
      </c>
      <c r="K16" s="134"/>
      <c r="L16" s="135" t="s">
        <v>84</v>
      </c>
      <c r="M16" s="135" t="s">
        <v>86</v>
      </c>
      <c r="N16" s="135" t="s">
        <v>86</v>
      </c>
      <c r="O16" s="135" t="s">
        <v>86</v>
      </c>
      <c r="P16" s="483" t="s">
        <v>107</v>
      </c>
      <c r="Q16" s="134"/>
      <c r="R16" s="134"/>
      <c r="S16" s="106"/>
      <c r="T16" s="111"/>
      <c r="U16" s="106"/>
      <c r="V16" s="106"/>
      <c r="W16" s="106"/>
      <c r="X16" s="106"/>
      <c r="Y16" s="106"/>
      <c r="Z16" s="106"/>
      <c r="AA16" s="106"/>
      <c r="AB16" s="110"/>
      <c r="AC16" s="110"/>
      <c r="AD16" s="110"/>
    </row>
    <row r="17">
      <c r="A17" s="106"/>
      <c r="B17" s="676">
        <f t="shared" si="1"/>
        <v>14</v>
      </c>
      <c r="C17" s="201"/>
      <c r="D17" s="149" t="s">
        <v>249</v>
      </c>
      <c r="E17" s="131"/>
      <c r="F17" s="324"/>
      <c r="G17" s="324"/>
      <c r="H17" s="324"/>
      <c r="I17" s="547" t="s">
        <v>795</v>
      </c>
      <c r="J17" s="133" t="s">
        <v>1930</v>
      </c>
      <c r="K17" s="134"/>
      <c r="L17" s="135" t="s">
        <v>84</v>
      </c>
      <c r="M17" s="135" t="s">
        <v>86</v>
      </c>
      <c r="N17" s="135" t="s">
        <v>86</v>
      </c>
      <c r="O17" s="135" t="s">
        <v>86</v>
      </c>
      <c r="P17" s="483" t="s">
        <v>107</v>
      </c>
      <c r="Q17" s="134"/>
      <c r="R17" s="134"/>
      <c r="S17" s="106"/>
      <c r="T17" s="111"/>
      <c r="U17" s="106"/>
      <c r="V17" s="106"/>
      <c r="W17" s="106"/>
      <c r="X17" s="106"/>
      <c r="Y17" s="106"/>
      <c r="Z17" s="106"/>
      <c r="AA17" s="106"/>
      <c r="AB17" s="110"/>
      <c r="AC17" s="110"/>
      <c r="AD17" s="110"/>
    </row>
    <row r="18">
      <c r="A18" s="106"/>
      <c r="B18" s="676">
        <f t="shared" si="1"/>
        <v>15</v>
      </c>
      <c r="C18" s="678"/>
      <c r="D18" s="146" t="s">
        <v>1924</v>
      </c>
      <c r="E18" s="130" t="s">
        <v>2142</v>
      </c>
      <c r="F18" s="324"/>
      <c r="G18" s="324"/>
      <c r="H18" s="324"/>
      <c r="I18" s="547" t="s">
        <v>2143</v>
      </c>
      <c r="J18" s="133" t="s">
        <v>2144</v>
      </c>
      <c r="K18" s="134"/>
      <c r="L18" s="135" t="s">
        <v>84</v>
      </c>
      <c r="M18" s="135" t="s">
        <v>86</v>
      </c>
      <c r="N18" s="135" t="s">
        <v>86</v>
      </c>
      <c r="O18" s="135" t="s">
        <v>86</v>
      </c>
      <c r="P18" s="483" t="s">
        <v>107</v>
      </c>
      <c r="Q18" s="134"/>
      <c r="R18" s="134"/>
      <c r="S18" s="106"/>
      <c r="T18" s="111"/>
      <c r="U18" s="106"/>
      <c r="V18" s="106"/>
      <c r="W18" s="106"/>
      <c r="X18" s="106"/>
      <c r="Y18" s="106"/>
      <c r="Z18" s="106"/>
      <c r="AA18" s="106"/>
      <c r="AB18" s="110"/>
      <c r="AC18" s="110"/>
      <c r="AD18" s="110"/>
    </row>
    <row r="19">
      <c r="A19" s="106"/>
      <c r="B19" s="676">
        <f t="shared" si="1"/>
        <v>16</v>
      </c>
      <c r="C19" s="678"/>
      <c r="D19" s="151"/>
      <c r="E19" s="129" t="s">
        <v>807</v>
      </c>
      <c r="F19" s="324"/>
      <c r="G19" s="324"/>
      <c r="H19" s="324"/>
      <c r="I19" s="547" t="s">
        <v>1931</v>
      </c>
      <c r="J19" s="133" t="s">
        <v>1932</v>
      </c>
      <c r="K19" s="134"/>
      <c r="L19" s="135" t="s">
        <v>84</v>
      </c>
      <c r="M19" s="135" t="s">
        <v>86</v>
      </c>
      <c r="N19" s="135" t="s">
        <v>86</v>
      </c>
      <c r="O19" s="135" t="s">
        <v>86</v>
      </c>
      <c r="P19" s="483" t="s">
        <v>107</v>
      </c>
      <c r="Q19" s="134"/>
      <c r="R19" s="134"/>
      <c r="S19" s="106"/>
      <c r="T19" s="111"/>
      <c r="U19" s="106"/>
      <c r="V19" s="106"/>
      <c r="W19" s="106"/>
      <c r="X19" s="106"/>
      <c r="Y19" s="106"/>
      <c r="Z19" s="106"/>
      <c r="AA19" s="106"/>
      <c r="AB19" s="110"/>
      <c r="AC19" s="110"/>
      <c r="AD19" s="110"/>
    </row>
    <row r="20">
      <c r="A20" s="106"/>
      <c r="B20" s="676">
        <f t="shared" si="1"/>
        <v>17</v>
      </c>
      <c r="C20" s="678"/>
      <c r="D20" s="191"/>
      <c r="E20" s="146" t="s">
        <v>1933</v>
      </c>
      <c r="F20" s="267" t="s">
        <v>768</v>
      </c>
      <c r="G20" s="324"/>
      <c r="H20" s="324"/>
      <c r="I20" s="547" t="s">
        <v>1934</v>
      </c>
      <c r="J20" s="133" t="s">
        <v>1935</v>
      </c>
      <c r="K20" s="134"/>
      <c r="L20" s="135" t="s">
        <v>84</v>
      </c>
      <c r="M20" s="135" t="s">
        <v>86</v>
      </c>
      <c r="N20" s="135" t="s">
        <v>86</v>
      </c>
      <c r="O20" s="135" t="s">
        <v>86</v>
      </c>
      <c r="P20" s="483" t="s">
        <v>107</v>
      </c>
      <c r="Q20" s="134"/>
      <c r="R20" s="134"/>
      <c r="S20" s="106"/>
      <c r="T20" s="111"/>
      <c r="U20" s="106"/>
      <c r="V20" s="106"/>
      <c r="W20" s="106"/>
      <c r="X20" s="106"/>
      <c r="Y20" s="106"/>
      <c r="Z20" s="106"/>
      <c r="AA20" s="106"/>
      <c r="AB20" s="110"/>
      <c r="AC20" s="110"/>
      <c r="AD20" s="110"/>
    </row>
    <row r="21">
      <c r="A21" s="106"/>
      <c r="B21" s="676">
        <f t="shared" si="1"/>
        <v>18</v>
      </c>
      <c r="C21" s="678"/>
      <c r="D21" s="191"/>
      <c r="E21" s="149"/>
      <c r="F21" s="267" t="s">
        <v>1936</v>
      </c>
      <c r="G21" s="324"/>
      <c r="H21" s="324"/>
      <c r="I21" s="547" t="s">
        <v>1937</v>
      </c>
      <c r="J21" s="133" t="s">
        <v>1938</v>
      </c>
      <c r="K21" s="134"/>
      <c r="L21" s="135" t="s">
        <v>84</v>
      </c>
      <c r="M21" s="135" t="s">
        <v>86</v>
      </c>
      <c r="N21" s="135" t="s">
        <v>86</v>
      </c>
      <c r="O21" s="135" t="s">
        <v>86</v>
      </c>
      <c r="P21" s="483" t="s">
        <v>117</v>
      </c>
      <c r="Q21" s="494"/>
      <c r="R21" s="134"/>
      <c r="S21" s="106"/>
      <c r="T21" s="111"/>
      <c r="U21" s="106"/>
      <c r="V21" s="106"/>
      <c r="W21" s="106"/>
      <c r="X21" s="106"/>
      <c r="Y21" s="106"/>
      <c r="Z21" s="106"/>
      <c r="AA21" s="106"/>
      <c r="AB21" s="110"/>
      <c r="AC21" s="110"/>
      <c r="AD21" s="110"/>
    </row>
    <row r="22">
      <c r="A22" s="106"/>
      <c r="B22" s="676">
        <f t="shared" si="1"/>
        <v>19</v>
      </c>
      <c r="C22" s="678"/>
      <c r="D22" s="191"/>
      <c r="E22" s="146" t="s">
        <v>1314</v>
      </c>
      <c r="F22" s="267" t="s">
        <v>598</v>
      </c>
      <c r="G22" s="324"/>
      <c r="H22" s="324"/>
      <c r="I22" s="547" t="s">
        <v>2145</v>
      </c>
      <c r="J22" s="133" t="s">
        <v>1942</v>
      </c>
      <c r="K22" s="134"/>
      <c r="L22" s="135" t="s">
        <v>84</v>
      </c>
      <c r="M22" s="135" t="s">
        <v>86</v>
      </c>
      <c r="N22" s="135" t="s">
        <v>86</v>
      </c>
      <c r="O22" s="135" t="s">
        <v>86</v>
      </c>
      <c r="P22" s="483" t="s">
        <v>107</v>
      </c>
      <c r="Q22" s="134"/>
      <c r="R22" s="134"/>
      <c r="S22" s="106"/>
      <c r="T22" s="111"/>
      <c r="U22" s="106"/>
      <c r="V22" s="106"/>
      <c r="W22" s="106"/>
      <c r="X22" s="106"/>
      <c r="Y22" s="106"/>
      <c r="Z22" s="106"/>
      <c r="AA22" s="106"/>
      <c r="AB22" s="110"/>
      <c r="AC22" s="110"/>
      <c r="AD22" s="110"/>
    </row>
    <row r="23">
      <c r="A23" s="106"/>
      <c r="B23" s="676">
        <f t="shared" si="1"/>
        <v>20</v>
      </c>
      <c r="C23" s="678"/>
      <c r="D23" s="191"/>
      <c r="E23" s="149"/>
      <c r="F23" s="267" t="s">
        <v>601</v>
      </c>
      <c r="G23" s="324"/>
      <c r="H23" s="324"/>
      <c r="I23" s="547" t="s">
        <v>2146</v>
      </c>
      <c r="J23" s="133" t="s">
        <v>1942</v>
      </c>
      <c r="K23" s="134"/>
      <c r="L23" s="135" t="s">
        <v>84</v>
      </c>
      <c r="M23" s="135" t="s">
        <v>86</v>
      </c>
      <c r="N23" s="135" t="s">
        <v>86</v>
      </c>
      <c r="O23" s="135" t="s">
        <v>86</v>
      </c>
      <c r="P23" s="483" t="s">
        <v>107</v>
      </c>
      <c r="Q23" s="134"/>
      <c r="R23" s="134"/>
      <c r="S23" s="106"/>
      <c r="T23" s="111"/>
      <c r="U23" s="106"/>
      <c r="V23" s="106"/>
      <c r="W23" s="106"/>
      <c r="X23" s="106"/>
      <c r="Y23" s="106"/>
      <c r="Z23" s="106"/>
      <c r="AA23" s="106"/>
      <c r="AB23" s="110"/>
      <c r="AC23" s="110"/>
      <c r="AD23" s="110"/>
    </row>
    <row r="24">
      <c r="A24" s="106"/>
      <c r="B24" s="676">
        <f t="shared" si="1"/>
        <v>21</v>
      </c>
      <c r="C24" s="678"/>
      <c r="D24" s="191"/>
      <c r="E24" s="149"/>
      <c r="F24" s="267" t="s">
        <v>979</v>
      </c>
      <c r="G24" s="324"/>
      <c r="H24" s="324"/>
      <c r="I24" s="547" t="s">
        <v>2147</v>
      </c>
      <c r="J24" s="133" t="s">
        <v>2148</v>
      </c>
      <c r="K24" s="134"/>
      <c r="L24" s="135" t="s">
        <v>84</v>
      </c>
      <c r="M24" s="135" t="s">
        <v>86</v>
      </c>
      <c r="N24" s="135" t="s">
        <v>86</v>
      </c>
      <c r="O24" s="135" t="s">
        <v>86</v>
      </c>
      <c r="P24" s="483" t="s">
        <v>101</v>
      </c>
      <c r="Q24" s="697" t="s">
        <v>2149</v>
      </c>
      <c r="R24" s="134"/>
      <c r="S24" s="106"/>
      <c r="T24" s="111"/>
      <c r="U24" s="106"/>
      <c r="V24" s="106"/>
      <c r="W24" s="106"/>
      <c r="X24" s="106"/>
      <c r="Y24" s="106"/>
      <c r="Z24" s="106"/>
      <c r="AA24" s="106"/>
      <c r="AB24" s="110"/>
      <c r="AC24" s="110"/>
      <c r="AD24" s="110"/>
    </row>
    <row r="25">
      <c r="A25" s="106"/>
      <c r="B25" s="676">
        <f t="shared" si="1"/>
        <v>22</v>
      </c>
      <c r="C25" s="678"/>
      <c r="D25" s="191"/>
      <c r="E25" s="146" t="s">
        <v>1953</v>
      </c>
      <c r="F25" s="267" t="s">
        <v>1436</v>
      </c>
      <c r="G25" s="324"/>
      <c r="H25" s="324"/>
      <c r="I25" s="324"/>
      <c r="J25" s="133" t="s">
        <v>1954</v>
      </c>
      <c r="K25" s="134"/>
      <c r="L25" s="135" t="s">
        <v>84</v>
      </c>
      <c r="M25" s="135" t="s">
        <v>86</v>
      </c>
      <c r="N25" s="135" t="s">
        <v>86</v>
      </c>
      <c r="O25" s="135" t="s">
        <v>86</v>
      </c>
      <c r="P25" s="483" t="s">
        <v>107</v>
      </c>
      <c r="Q25" s="134"/>
      <c r="R25" s="134"/>
      <c r="S25" s="106"/>
      <c r="T25" s="111"/>
      <c r="U25" s="106"/>
      <c r="V25" s="106"/>
      <c r="W25" s="106"/>
      <c r="X25" s="106"/>
      <c r="Y25" s="106"/>
      <c r="Z25" s="106"/>
      <c r="AA25" s="106"/>
      <c r="AB25" s="110"/>
      <c r="AC25" s="110"/>
      <c r="AD25" s="110"/>
    </row>
    <row r="26">
      <c r="A26" s="106"/>
      <c r="B26" s="676">
        <f t="shared" si="1"/>
        <v>23</v>
      </c>
      <c r="C26" s="678"/>
      <c r="D26" s="191"/>
      <c r="E26" s="149"/>
      <c r="F26" s="267" t="s">
        <v>456</v>
      </c>
      <c r="G26" s="547" t="s">
        <v>1955</v>
      </c>
      <c r="H26" s="547" t="s">
        <v>504</v>
      </c>
      <c r="I26" s="324"/>
      <c r="J26" s="133" t="s">
        <v>1956</v>
      </c>
      <c r="K26" s="134"/>
      <c r="L26" s="135" t="s">
        <v>84</v>
      </c>
      <c r="M26" s="135" t="s">
        <v>86</v>
      </c>
      <c r="N26" s="135" t="s">
        <v>86</v>
      </c>
      <c r="O26" s="135" t="s">
        <v>86</v>
      </c>
      <c r="P26" s="483" t="s">
        <v>107</v>
      </c>
      <c r="Q26" s="134"/>
      <c r="R26" s="134"/>
      <c r="S26" s="106"/>
      <c r="T26" s="111"/>
      <c r="U26" s="106"/>
      <c r="V26" s="106"/>
      <c r="W26" s="106"/>
      <c r="X26" s="106"/>
      <c r="Y26" s="106"/>
      <c r="Z26" s="106"/>
      <c r="AA26" s="106"/>
      <c r="AB26" s="110"/>
      <c r="AC26" s="110"/>
      <c r="AD26" s="110"/>
    </row>
    <row r="27">
      <c r="A27" s="106"/>
      <c r="B27" s="676">
        <f t="shared" si="1"/>
        <v>24</v>
      </c>
      <c r="C27" s="678"/>
      <c r="D27" s="191"/>
      <c r="E27" s="149"/>
      <c r="F27" s="259"/>
      <c r="G27" s="324"/>
      <c r="H27" s="547" t="s">
        <v>507</v>
      </c>
      <c r="I27" s="324"/>
      <c r="J27" s="133" t="s">
        <v>1957</v>
      </c>
      <c r="K27" s="134"/>
      <c r="L27" s="135" t="s">
        <v>84</v>
      </c>
      <c r="M27" s="135" t="s">
        <v>86</v>
      </c>
      <c r="N27" s="135" t="s">
        <v>86</v>
      </c>
      <c r="O27" s="135" t="s">
        <v>86</v>
      </c>
      <c r="P27" s="483" t="s">
        <v>107</v>
      </c>
      <c r="Q27" s="134"/>
      <c r="R27" s="134"/>
      <c r="S27" s="106"/>
      <c r="T27" s="111"/>
      <c r="U27" s="106"/>
      <c r="V27" s="106"/>
      <c r="W27" s="106"/>
      <c r="X27" s="106"/>
      <c r="Y27" s="106"/>
      <c r="Z27" s="106"/>
      <c r="AA27" s="106"/>
      <c r="AB27" s="110"/>
      <c r="AC27" s="110"/>
      <c r="AD27" s="110"/>
    </row>
    <row r="28">
      <c r="A28" s="106"/>
      <c r="B28" s="676">
        <f t="shared" si="1"/>
        <v>25</v>
      </c>
      <c r="C28" s="678"/>
      <c r="D28" s="191"/>
      <c r="E28" s="132" t="s">
        <v>1352</v>
      </c>
      <c r="F28" s="259"/>
      <c r="G28" s="324"/>
      <c r="H28" s="324"/>
      <c r="I28" s="324"/>
      <c r="J28" s="133" t="s">
        <v>1958</v>
      </c>
      <c r="K28" s="134"/>
      <c r="L28" s="135" t="s">
        <v>84</v>
      </c>
      <c r="M28" s="135" t="s">
        <v>86</v>
      </c>
      <c r="N28" s="135" t="s">
        <v>86</v>
      </c>
      <c r="O28" s="135" t="s">
        <v>86</v>
      </c>
      <c r="P28" s="483" t="s">
        <v>107</v>
      </c>
      <c r="Q28" s="134"/>
      <c r="R28" s="134"/>
      <c r="S28" s="106"/>
      <c r="T28" s="111"/>
      <c r="U28" s="106"/>
      <c r="V28" s="106"/>
      <c r="W28" s="106"/>
      <c r="X28" s="106"/>
      <c r="Y28" s="106"/>
      <c r="Z28" s="106"/>
      <c r="AA28" s="106"/>
      <c r="AB28" s="110"/>
      <c r="AC28" s="110"/>
      <c r="AD28" s="110"/>
    </row>
    <row r="29">
      <c r="A29" s="106"/>
      <c r="B29" s="676">
        <f t="shared" si="1"/>
        <v>26</v>
      </c>
      <c r="C29" s="678"/>
      <c r="D29" s="191"/>
      <c r="E29" s="155" t="s">
        <v>252</v>
      </c>
      <c r="F29" s="224"/>
      <c r="G29" s="324"/>
      <c r="H29" s="324"/>
      <c r="I29" s="324"/>
      <c r="J29" s="133" t="s">
        <v>1959</v>
      </c>
      <c r="K29" s="134"/>
      <c r="L29" s="135" t="s">
        <v>84</v>
      </c>
      <c r="M29" s="135" t="s">
        <v>86</v>
      </c>
      <c r="N29" s="135" t="s">
        <v>86</v>
      </c>
      <c r="O29" s="135" t="s">
        <v>86</v>
      </c>
      <c r="P29" s="483" t="s">
        <v>107</v>
      </c>
      <c r="Q29" s="134"/>
      <c r="R29" s="134"/>
      <c r="S29" s="106"/>
      <c r="T29" s="111"/>
      <c r="U29" s="106"/>
      <c r="V29" s="106"/>
      <c r="W29" s="106"/>
      <c r="X29" s="106"/>
      <c r="Y29" s="106"/>
      <c r="Z29" s="106"/>
      <c r="AA29" s="106"/>
      <c r="AB29" s="110"/>
      <c r="AC29" s="110"/>
      <c r="AD29" s="110"/>
    </row>
    <row r="30">
      <c r="A30" s="106"/>
      <c r="B30" s="676">
        <f t="shared" si="1"/>
        <v>27</v>
      </c>
      <c r="C30" s="678"/>
      <c r="D30" s="191"/>
      <c r="E30" s="149" t="s">
        <v>824</v>
      </c>
      <c r="F30" s="267" t="s">
        <v>1960</v>
      </c>
      <c r="G30" s="324"/>
      <c r="H30" s="324"/>
      <c r="I30" s="324"/>
      <c r="J30" s="133" t="s">
        <v>1961</v>
      </c>
      <c r="K30" s="134"/>
      <c r="L30" s="135" t="s">
        <v>84</v>
      </c>
      <c r="M30" s="135" t="s">
        <v>86</v>
      </c>
      <c r="N30" s="135" t="s">
        <v>86</v>
      </c>
      <c r="O30" s="135" t="s">
        <v>86</v>
      </c>
      <c r="P30" s="483" t="s">
        <v>107</v>
      </c>
      <c r="Q30" s="134"/>
      <c r="R30" s="134"/>
      <c r="S30" s="106"/>
      <c r="T30" s="111"/>
      <c r="U30" s="106"/>
      <c r="V30" s="106"/>
      <c r="W30" s="106"/>
      <c r="X30" s="106"/>
      <c r="Y30" s="106"/>
      <c r="Z30" s="106"/>
      <c r="AA30" s="106"/>
      <c r="AB30" s="110"/>
      <c r="AC30" s="110"/>
      <c r="AD30" s="110"/>
    </row>
    <row r="31">
      <c r="A31" s="106"/>
      <c r="B31" s="676">
        <f t="shared" si="1"/>
        <v>28</v>
      </c>
      <c r="C31" s="678"/>
      <c r="D31" s="191"/>
      <c r="E31" s="149"/>
      <c r="F31" s="267" t="s">
        <v>1962</v>
      </c>
      <c r="G31" s="324"/>
      <c r="H31" s="324"/>
      <c r="I31" s="324"/>
      <c r="J31" s="133" t="s">
        <v>1961</v>
      </c>
      <c r="K31" s="134"/>
      <c r="L31" s="135" t="s">
        <v>84</v>
      </c>
      <c r="M31" s="135" t="s">
        <v>86</v>
      </c>
      <c r="N31" s="135" t="s">
        <v>86</v>
      </c>
      <c r="O31" s="135" t="s">
        <v>86</v>
      </c>
      <c r="P31" s="483" t="s">
        <v>107</v>
      </c>
      <c r="Q31" s="134"/>
      <c r="R31" s="134"/>
      <c r="S31" s="106"/>
      <c r="T31" s="111"/>
      <c r="U31" s="106"/>
      <c r="V31" s="106"/>
      <c r="W31" s="106"/>
      <c r="X31" s="106"/>
      <c r="Y31" s="106"/>
      <c r="Z31" s="106"/>
      <c r="AA31" s="106"/>
      <c r="AB31" s="110"/>
      <c r="AC31" s="110"/>
      <c r="AD31" s="110"/>
    </row>
    <row r="32">
      <c r="A32" s="106"/>
      <c r="B32" s="676">
        <f t="shared" si="1"/>
        <v>29</v>
      </c>
      <c r="C32" s="678"/>
      <c r="D32" s="191"/>
      <c r="E32" s="149"/>
      <c r="F32" s="267" t="s">
        <v>1963</v>
      </c>
      <c r="G32" s="324"/>
      <c r="H32" s="324"/>
      <c r="I32" s="324"/>
      <c r="J32" s="133" t="s">
        <v>1961</v>
      </c>
      <c r="K32" s="134"/>
      <c r="L32" s="135" t="s">
        <v>84</v>
      </c>
      <c r="M32" s="135" t="s">
        <v>86</v>
      </c>
      <c r="N32" s="135" t="s">
        <v>86</v>
      </c>
      <c r="O32" s="135" t="s">
        <v>86</v>
      </c>
      <c r="P32" s="483" t="s">
        <v>107</v>
      </c>
      <c r="Q32" s="134"/>
      <c r="R32" s="134"/>
      <c r="S32" s="106"/>
      <c r="T32" s="111"/>
      <c r="U32" s="106"/>
      <c r="V32" s="106"/>
      <c r="W32" s="106"/>
      <c r="X32" s="106"/>
      <c r="Y32" s="106"/>
      <c r="Z32" s="106"/>
      <c r="AA32" s="106"/>
      <c r="AB32" s="110"/>
      <c r="AC32" s="110"/>
      <c r="AD32" s="110"/>
    </row>
    <row r="33">
      <c r="A33" s="106"/>
      <c r="B33" s="676">
        <f t="shared" si="1"/>
        <v>30</v>
      </c>
      <c r="C33" s="678"/>
      <c r="D33" s="191"/>
      <c r="E33" s="149"/>
      <c r="F33" s="267" t="s">
        <v>1964</v>
      </c>
      <c r="G33" s="324"/>
      <c r="H33" s="324"/>
      <c r="I33" s="324"/>
      <c r="J33" s="133" t="s">
        <v>1961</v>
      </c>
      <c r="K33" s="134"/>
      <c r="L33" s="135" t="s">
        <v>84</v>
      </c>
      <c r="M33" s="135" t="s">
        <v>86</v>
      </c>
      <c r="N33" s="135" t="s">
        <v>86</v>
      </c>
      <c r="O33" s="135" t="s">
        <v>86</v>
      </c>
      <c r="P33" s="483" t="s">
        <v>107</v>
      </c>
      <c r="Q33" s="134"/>
      <c r="R33" s="134"/>
      <c r="S33" s="106"/>
      <c r="T33" s="111"/>
      <c r="U33" s="106"/>
      <c r="V33" s="106"/>
      <c r="W33" s="106"/>
      <c r="X33" s="106"/>
      <c r="Y33" s="106"/>
      <c r="Z33" s="106"/>
      <c r="AA33" s="106"/>
      <c r="AB33" s="110"/>
      <c r="AC33" s="110"/>
      <c r="AD33" s="110"/>
    </row>
    <row r="34">
      <c r="A34" s="106"/>
      <c r="B34" s="676">
        <f t="shared" si="1"/>
        <v>31</v>
      </c>
      <c r="C34" s="678"/>
      <c r="D34" s="191"/>
      <c r="E34" s="155"/>
      <c r="F34" s="267" t="s">
        <v>1965</v>
      </c>
      <c r="G34" s="324"/>
      <c r="H34" s="324"/>
      <c r="I34" s="324"/>
      <c r="J34" s="133" t="s">
        <v>1961</v>
      </c>
      <c r="K34" s="134"/>
      <c r="L34" s="135" t="s">
        <v>84</v>
      </c>
      <c r="M34" s="135" t="s">
        <v>86</v>
      </c>
      <c r="N34" s="135" t="s">
        <v>86</v>
      </c>
      <c r="O34" s="135" t="s">
        <v>86</v>
      </c>
      <c r="P34" s="483" t="s">
        <v>107</v>
      </c>
      <c r="Q34" s="134"/>
      <c r="R34" s="134"/>
      <c r="S34" s="106"/>
      <c r="T34" s="111"/>
      <c r="U34" s="106"/>
      <c r="V34" s="106"/>
      <c r="W34" s="106"/>
      <c r="X34" s="106"/>
      <c r="Y34" s="106"/>
      <c r="Z34" s="106"/>
      <c r="AA34" s="106"/>
      <c r="AB34" s="110"/>
      <c r="AC34" s="110"/>
      <c r="AD34" s="110"/>
    </row>
    <row r="35">
      <c r="A35" s="106"/>
      <c r="B35" s="676">
        <f t="shared" si="1"/>
        <v>32</v>
      </c>
      <c r="C35" s="678"/>
      <c r="D35" s="146" t="s">
        <v>604</v>
      </c>
      <c r="E35" s="142" t="s">
        <v>807</v>
      </c>
      <c r="F35" s="324"/>
      <c r="G35" s="324"/>
      <c r="H35" s="324"/>
      <c r="I35" s="547" t="s">
        <v>1931</v>
      </c>
      <c r="J35" s="133" t="s">
        <v>1932</v>
      </c>
      <c r="K35" s="134"/>
      <c r="L35" s="135" t="s">
        <v>84</v>
      </c>
      <c r="M35" s="135" t="s">
        <v>86</v>
      </c>
      <c r="N35" s="135" t="s">
        <v>86</v>
      </c>
      <c r="O35" s="135" t="s">
        <v>86</v>
      </c>
      <c r="P35" s="483" t="s">
        <v>107</v>
      </c>
      <c r="Q35" s="134"/>
      <c r="R35" s="134"/>
      <c r="S35" s="106"/>
      <c r="T35" s="111"/>
      <c r="U35" s="106"/>
      <c r="V35" s="106"/>
      <c r="W35" s="106"/>
      <c r="X35" s="106"/>
      <c r="Y35" s="106"/>
      <c r="Z35" s="106"/>
      <c r="AA35" s="106"/>
      <c r="AB35" s="110"/>
      <c r="AC35" s="110"/>
      <c r="AD35" s="110"/>
    </row>
    <row r="36">
      <c r="A36" s="106"/>
      <c r="B36" s="676">
        <f t="shared" si="1"/>
        <v>33</v>
      </c>
      <c r="C36" s="678"/>
      <c r="D36" s="151"/>
      <c r="E36" s="129" t="s">
        <v>1933</v>
      </c>
      <c r="F36" s="547" t="s">
        <v>768</v>
      </c>
      <c r="G36" s="324"/>
      <c r="H36" s="324"/>
      <c r="I36" s="547" t="s">
        <v>1934</v>
      </c>
      <c r="J36" s="133" t="s">
        <v>1935</v>
      </c>
      <c r="K36" s="134"/>
      <c r="L36" s="135" t="s">
        <v>84</v>
      </c>
      <c r="M36" s="135" t="s">
        <v>86</v>
      </c>
      <c r="N36" s="135" t="s">
        <v>86</v>
      </c>
      <c r="O36" s="135" t="s">
        <v>86</v>
      </c>
      <c r="P36" s="483" t="s">
        <v>107</v>
      </c>
      <c r="Q36" s="134"/>
      <c r="R36" s="134"/>
      <c r="S36" s="106"/>
      <c r="T36" s="111"/>
      <c r="U36" s="106"/>
      <c r="V36" s="106"/>
      <c r="W36" s="106"/>
      <c r="X36" s="106"/>
      <c r="Y36" s="106"/>
      <c r="Z36" s="106"/>
      <c r="AA36" s="106"/>
      <c r="AB36" s="110"/>
      <c r="AC36" s="110"/>
      <c r="AD36" s="110"/>
    </row>
    <row r="37">
      <c r="A37" s="106"/>
      <c r="B37" s="676">
        <f t="shared" si="1"/>
        <v>34</v>
      </c>
      <c r="C37" s="678"/>
      <c r="D37" s="191"/>
      <c r="E37" s="146" t="s">
        <v>1314</v>
      </c>
      <c r="F37" s="267" t="s">
        <v>1967</v>
      </c>
      <c r="G37" s="324"/>
      <c r="H37" s="324"/>
      <c r="I37" s="547" t="s">
        <v>2150</v>
      </c>
      <c r="J37" s="547" t="s">
        <v>1968</v>
      </c>
      <c r="K37" s="134"/>
      <c r="L37" s="135" t="s">
        <v>84</v>
      </c>
      <c r="M37" s="135" t="s">
        <v>86</v>
      </c>
      <c r="N37" s="135" t="s">
        <v>86</v>
      </c>
      <c r="O37" s="135" t="s">
        <v>86</v>
      </c>
      <c r="P37" s="483" t="s">
        <v>107</v>
      </c>
      <c r="Q37" s="134"/>
      <c r="R37" s="134"/>
      <c r="S37" s="106"/>
      <c r="T37" s="111"/>
      <c r="U37" s="106"/>
      <c r="V37" s="106"/>
      <c r="W37" s="106"/>
      <c r="X37" s="106"/>
      <c r="Y37" s="106"/>
      <c r="Z37" s="106"/>
      <c r="AA37" s="106"/>
      <c r="AB37" s="110"/>
      <c r="AC37" s="110"/>
      <c r="AD37" s="110"/>
    </row>
    <row r="38">
      <c r="A38" s="106"/>
      <c r="B38" s="676">
        <f t="shared" si="1"/>
        <v>35</v>
      </c>
      <c r="C38" s="678"/>
      <c r="D38" s="191"/>
      <c r="E38" s="149"/>
      <c r="F38" s="267" t="s">
        <v>605</v>
      </c>
      <c r="G38" s="324"/>
      <c r="H38" s="324"/>
      <c r="I38" s="547" t="s">
        <v>2151</v>
      </c>
      <c r="J38" s="547" t="s">
        <v>2152</v>
      </c>
      <c r="K38" s="134"/>
      <c r="L38" s="135" t="s">
        <v>84</v>
      </c>
      <c r="M38" s="135" t="s">
        <v>86</v>
      </c>
      <c r="N38" s="135" t="s">
        <v>86</v>
      </c>
      <c r="O38" s="135" t="s">
        <v>86</v>
      </c>
      <c r="P38" s="483" t="s">
        <v>107</v>
      </c>
      <c r="Q38" s="134"/>
      <c r="R38" s="134"/>
      <c r="S38" s="106"/>
      <c r="T38" s="111"/>
      <c r="U38" s="106"/>
      <c r="V38" s="106"/>
      <c r="W38" s="106"/>
      <c r="X38" s="106"/>
      <c r="Y38" s="106"/>
      <c r="Z38" s="106"/>
      <c r="AA38" s="106"/>
      <c r="AB38" s="110"/>
      <c r="AC38" s="110"/>
      <c r="AD38" s="110"/>
    </row>
    <row r="39">
      <c r="A39" s="106"/>
      <c r="B39" s="676">
        <f t="shared" si="1"/>
        <v>36</v>
      </c>
      <c r="C39" s="678"/>
      <c r="D39" s="191"/>
      <c r="E39" s="149"/>
      <c r="F39" s="267" t="s">
        <v>1986</v>
      </c>
      <c r="G39" s="324"/>
      <c r="H39" s="324"/>
      <c r="I39" s="547" t="s">
        <v>2153</v>
      </c>
      <c r="J39" s="547" t="s">
        <v>2154</v>
      </c>
      <c r="K39" s="134"/>
      <c r="L39" s="135" t="s">
        <v>84</v>
      </c>
      <c r="M39" s="135" t="s">
        <v>86</v>
      </c>
      <c r="N39" s="135" t="s">
        <v>86</v>
      </c>
      <c r="O39" s="135" t="s">
        <v>86</v>
      </c>
      <c r="P39" s="483" t="s">
        <v>117</v>
      </c>
      <c r="Q39" s="494"/>
      <c r="R39" s="134"/>
      <c r="S39" s="106"/>
      <c r="T39" s="111"/>
      <c r="U39" s="106"/>
      <c r="V39" s="106"/>
      <c r="W39" s="106"/>
      <c r="X39" s="106"/>
      <c r="Y39" s="106"/>
      <c r="Z39" s="106"/>
      <c r="AA39" s="106"/>
      <c r="AB39" s="110"/>
      <c r="AC39" s="110"/>
      <c r="AD39" s="110"/>
    </row>
    <row r="40">
      <c r="A40" s="106"/>
      <c r="B40" s="676">
        <f t="shared" si="1"/>
        <v>37</v>
      </c>
      <c r="C40" s="678"/>
      <c r="D40" s="191"/>
      <c r="E40" s="149"/>
      <c r="F40" s="267" t="s">
        <v>609</v>
      </c>
      <c r="G40" s="324"/>
      <c r="H40" s="324"/>
      <c r="I40" s="547" t="s">
        <v>2153</v>
      </c>
      <c r="J40" s="547" t="s">
        <v>2155</v>
      </c>
      <c r="K40" s="134"/>
      <c r="L40" s="135" t="s">
        <v>84</v>
      </c>
      <c r="M40" s="135" t="s">
        <v>86</v>
      </c>
      <c r="N40" s="135" t="s">
        <v>86</v>
      </c>
      <c r="O40" s="135" t="s">
        <v>86</v>
      </c>
      <c r="P40" s="483" t="s">
        <v>117</v>
      </c>
      <c r="Q40" s="133"/>
      <c r="R40" s="134"/>
      <c r="S40" s="106"/>
      <c r="T40" s="111"/>
      <c r="U40" s="106"/>
      <c r="V40" s="106"/>
      <c r="W40" s="106"/>
      <c r="X40" s="106"/>
      <c r="Y40" s="106"/>
      <c r="Z40" s="106"/>
      <c r="AA40" s="106"/>
      <c r="AB40" s="110"/>
      <c r="AC40" s="110"/>
      <c r="AD40" s="110"/>
    </row>
    <row r="41">
      <c r="A41" s="106"/>
      <c r="B41" s="676">
        <f t="shared" si="1"/>
        <v>38</v>
      </c>
      <c r="C41" s="678"/>
      <c r="D41" s="191"/>
      <c r="E41" s="146" t="s">
        <v>1953</v>
      </c>
      <c r="F41" s="267" t="s">
        <v>1991</v>
      </c>
      <c r="G41" s="324"/>
      <c r="H41" s="324"/>
      <c r="I41" s="324"/>
      <c r="J41" s="133" t="s">
        <v>1954</v>
      </c>
      <c r="K41" s="134"/>
      <c r="L41" s="135" t="s">
        <v>84</v>
      </c>
      <c r="M41" s="135" t="s">
        <v>86</v>
      </c>
      <c r="N41" s="135" t="s">
        <v>86</v>
      </c>
      <c r="O41" s="135" t="s">
        <v>86</v>
      </c>
      <c r="P41" s="483" t="s">
        <v>107</v>
      </c>
      <c r="Q41" s="134"/>
      <c r="R41" s="134"/>
      <c r="S41" s="106"/>
      <c r="T41" s="111"/>
      <c r="U41" s="106"/>
      <c r="V41" s="106"/>
      <c r="W41" s="106"/>
      <c r="X41" s="106"/>
      <c r="Y41" s="106"/>
      <c r="Z41" s="106"/>
      <c r="AA41" s="106"/>
      <c r="AB41" s="110"/>
      <c r="AC41" s="110"/>
      <c r="AD41" s="110"/>
    </row>
    <row r="42">
      <c r="A42" s="106"/>
      <c r="B42" s="676">
        <f t="shared" si="1"/>
        <v>39</v>
      </c>
      <c r="C42" s="678"/>
      <c r="D42" s="191"/>
      <c r="E42" s="149"/>
      <c r="F42" s="267" t="s">
        <v>456</v>
      </c>
      <c r="G42" s="547" t="s">
        <v>1955</v>
      </c>
      <c r="H42" s="547" t="s">
        <v>504</v>
      </c>
      <c r="I42" s="324"/>
      <c r="J42" s="133" t="s">
        <v>1956</v>
      </c>
      <c r="K42" s="134"/>
      <c r="L42" s="135" t="s">
        <v>84</v>
      </c>
      <c r="M42" s="135" t="s">
        <v>86</v>
      </c>
      <c r="N42" s="135" t="s">
        <v>86</v>
      </c>
      <c r="O42" s="135" t="s">
        <v>86</v>
      </c>
      <c r="P42" s="483" t="s">
        <v>107</v>
      </c>
      <c r="Q42" s="134"/>
      <c r="R42" s="134"/>
      <c r="S42" s="106"/>
      <c r="T42" s="111"/>
      <c r="U42" s="106"/>
      <c r="V42" s="106"/>
      <c r="W42" s="106"/>
      <c r="X42" s="106"/>
      <c r="Y42" s="106"/>
      <c r="Z42" s="106"/>
      <c r="AA42" s="106"/>
      <c r="AB42" s="110"/>
      <c r="AC42" s="110"/>
      <c r="AD42" s="110"/>
    </row>
    <row r="43">
      <c r="A43" s="106"/>
      <c r="B43" s="676">
        <f t="shared" si="1"/>
        <v>40</v>
      </c>
      <c r="C43" s="678"/>
      <c r="D43" s="191"/>
      <c r="E43" s="149"/>
      <c r="F43" s="259"/>
      <c r="G43" s="324"/>
      <c r="H43" s="547" t="s">
        <v>507</v>
      </c>
      <c r="I43" s="324"/>
      <c r="J43" s="133" t="s">
        <v>1957</v>
      </c>
      <c r="K43" s="134"/>
      <c r="L43" s="135" t="s">
        <v>84</v>
      </c>
      <c r="M43" s="135" t="s">
        <v>86</v>
      </c>
      <c r="N43" s="135" t="s">
        <v>86</v>
      </c>
      <c r="O43" s="135" t="s">
        <v>86</v>
      </c>
      <c r="P43" s="483" t="s">
        <v>107</v>
      </c>
      <c r="Q43" s="134"/>
      <c r="R43" s="134"/>
      <c r="S43" s="106"/>
      <c r="T43" s="111"/>
      <c r="U43" s="106"/>
      <c r="V43" s="106"/>
      <c r="W43" s="106"/>
      <c r="X43" s="106"/>
      <c r="Y43" s="106"/>
      <c r="Z43" s="106"/>
      <c r="AA43" s="106"/>
      <c r="AB43" s="110"/>
      <c r="AC43" s="110"/>
      <c r="AD43" s="110"/>
    </row>
    <row r="44">
      <c r="A44" s="106"/>
      <c r="B44" s="676">
        <f t="shared" si="1"/>
        <v>41</v>
      </c>
      <c r="C44" s="678"/>
      <c r="D44" s="191"/>
      <c r="E44" s="132" t="s">
        <v>1352</v>
      </c>
      <c r="F44" s="259"/>
      <c r="G44" s="324"/>
      <c r="H44" s="324"/>
      <c r="I44" s="324"/>
      <c r="J44" s="133" t="s">
        <v>1958</v>
      </c>
      <c r="K44" s="134"/>
      <c r="L44" s="135" t="s">
        <v>84</v>
      </c>
      <c r="M44" s="135" t="s">
        <v>86</v>
      </c>
      <c r="N44" s="135" t="s">
        <v>86</v>
      </c>
      <c r="O44" s="135" t="s">
        <v>86</v>
      </c>
      <c r="P44" s="483" t="s">
        <v>107</v>
      </c>
      <c r="Q44" s="134"/>
      <c r="R44" s="134"/>
      <c r="S44" s="106"/>
      <c r="T44" s="111"/>
      <c r="U44" s="106"/>
      <c r="V44" s="106"/>
      <c r="W44" s="106"/>
      <c r="X44" s="106"/>
      <c r="Y44" s="106"/>
      <c r="Z44" s="106"/>
      <c r="AA44" s="106"/>
      <c r="AB44" s="110"/>
      <c r="AC44" s="110"/>
      <c r="AD44" s="110"/>
    </row>
    <row r="45">
      <c r="A45" s="106"/>
      <c r="B45" s="676">
        <f t="shared" si="1"/>
        <v>42</v>
      </c>
      <c r="C45" s="678"/>
      <c r="D45" s="191"/>
      <c r="E45" s="155" t="s">
        <v>252</v>
      </c>
      <c r="F45" s="224"/>
      <c r="G45" s="324"/>
      <c r="H45" s="324"/>
      <c r="I45" s="324"/>
      <c r="J45" s="133" t="s">
        <v>1959</v>
      </c>
      <c r="K45" s="134"/>
      <c r="L45" s="135" t="s">
        <v>84</v>
      </c>
      <c r="M45" s="135" t="s">
        <v>86</v>
      </c>
      <c r="N45" s="135" t="s">
        <v>86</v>
      </c>
      <c r="O45" s="135" t="s">
        <v>86</v>
      </c>
      <c r="P45" s="483" t="s">
        <v>107</v>
      </c>
      <c r="Q45" s="134"/>
      <c r="R45" s="134"/>
      <c r="S45" s="106"/>
      <c r="T45" s="111"/>
      <c r="U45" s="106"/>
      <c r="V45" s="106"/>
      <c r="W45" s="106"/>
      <c r="X45" s="106"/>
      <c r="Y45" s="106"/>
      <c r="Z45" s="106"/>
      <c r="AA45" s="106"/>
      <c r="AB45" s="110"/>
      <c r="AC45" s="110"/>
      <c r="AD45" s="110"/>
    </row>
    <row r="46">
      <c r="A46" s="106"/>
      <c r="B46" s="676">
        <f t="shared" si="1"/>
        <v>43</v>
      </c>
      <c r="C46" s="678"/>
      <c r="D46" s="191"/>
      <c r="E46" s="149" t="s">
        <v>824</v>
      </c>
      <c r="F46" s="267" t="s">
        <v>1960</v>
      </c>
      <c r="G46" s="324"/>
      <c r="H46" s="324"/>
      <c r="I46" s="324"/>
      <c r="J46" s="133" t="s">
        <v>1961</v>
      </c>
      <c r="K46" s="134"/>
      <c r="L46" s="135" t="s">
        <v>84</v>
      </c>
      <c r="M46" s="135" t="s">
        <v>86</v>
      </c>
      <c r="N46" s="135" t="s">
        <v>86</v>
      </c>
      <c r="O46" s="135" t="s">
        <v>86</v>
      </c>
      <c r="P46" s="483" t="s">
        <v>107</v>
      </c>
      <c r="Q46" s="134"/>
      <c r="R46" s="134"/>
      <c r="S46" s="106"/>
      <c r="T46" s="111"/>
      <c r="U46" s="106"/>
      <c r="V46" s="106"/>
      <c r="W46" s="106"/>
      <c r="X46" s="106"/>
      <c r="Y46" s="106"/>
      <c r="Z46" s="106"/>
      <c r="AA46" s="106"/>
      <c r="AB46" s="110"/>
      <c r="AC46" s="110"/>
      <c r="AD46" s="110"/>
    </row>
    <row r="47">
      <c r="A47" s="106"/>
      <c r="B47" s="676">
        <f t="shared" si="1"/>
        <v>44</v>
      </c>
      <c r="C47" s="678"/>
      <c r="D47" s="191"/>
      <c r="E47" s="149"/>
      <c r="F47" s="267" t="s">
        <v>1962</v>
      </c>
      <c r="G47" s="324"/>
      <c r="H47" s="324"/>
      <c r="I47" s="324"/>
      <c r="J47" s="133" t="s">
        <v>1961</v>
      </c>
      <c r="K47" s="134"/>
      <c r="L47" s="135" t="s">
        <v>84</v>
      </c>
      <c r="M47" s="135" t="s">
        <v>86</v>
      </c>
      <c r="N47" s="135" t="s">
        <v>86</v>
      </c>
      <c r="O47" s="135" t="s">
        <v>86</v>
      </c>
      <c r="P47" s="483" t="s">
        <v>107</v>
      </c>
      <c r="Q47" s="134"/>
      <c r="R47" s="134"/>
      <c r="S47" s="106"/>
      <c r="T47" s="111"/>
      <c r="U47" s="106"/>
      <c r="V47" s="106"/>
      <c r="W47" s="106"/>
      <c r="X47" s="106"/>
      <c r="Y47" s="106"/>
      <c r="Z47" s="106"/>
      <c r="AA47" s="106"/>
      <c r="AB47" s="110"/>
      <c r="AC47" s="110"/>
      <c r="AD47" s="110"/>
    </row>
    <row r="48">
      <c r="A48" s="106"/>
      <c r="B48" s="676">
        <f t="shared" si="1"/>
        <v>45</v>
      </c>
      <c r="C48" s="678"/>
      <c r="D48" s="191"/>
      <c r="E48" s="149"/>
      <c r="F48" s="267" t="s">
        <v>1963</v>
      </c>
      <c r="G48" s="324"/>
      <c r="H48" s="324"/>
      <c r="I48" s="324"/>
      <c r="J48" s="133" t="s">
        <v>1961</v>
      </c>
      <c r="K48" s="134"/>
      <c r="L48" s="135" t="s">
        <v>84</v>
      </c>
      <c r="M48" s="135" t="s">
        <v>86</v>
      </c>
      <c r="N48" s="135" t="s">
        <v>86</v>
      </c>
      <c r="O48" s="135" t="s">
        <v>86</v>
      </c>
      <c r="P48" s="483" t="s">
        <v>107</v>
      </c>
      <c r="Q48" s="134"/>
      <c r="R48" s="134"/>
      <c r="S48" s="106"/>
      <c r="T48" s="111"/>
      <c r="U48" s="106"/>
      <c r="V48" s="106"/>
      <c r="W48" s="106"/>
      <c r="X48" s="106"/>
      <c r="Y48" s="106"/>
      <c r="Z48" s="106"/>
      <c r="AA48" s="106"/>
      <c r="AB48" s="110"/>
      <c r="AC48" s="110"/>
      <c r="AD48" s="110"/>
    </row>
    <row r="49">
      <c r="A49" s="106"/>
      <c r="B49" s="676">
        <f t="shared" si="1"/>
        <v>46</v>
      </c>
      <c r="C49" s="678"/>
      <c r="D49" s="191"/>
      <c r="E49" s="149"/>
      <c r="F49" s="267" t="s">
        <v>1964</v>
      </c>
      <c r="G49" s="324"/>
      <c r="H49" s="324"/>
      <c r="I49" s="324"/>
      <c r="J49" s="133" t="s">
        <v>1961</v>
      </c>
      <c r="K49" s="134"/>
      <c r="L49" s="135" t="s">
        <v>84</v>
      </c>
      <c r="M49" s="135" t="s">
        <v>86</v>
      </c>
      <c r="N49" s="135" t="s">
        <v>86</v>
      </c>
      <c r="O49" s="135" t="s">
        <v>86</v>
      </c>
      <c r="P49" s="483" t="s">
        <v>107</v>
      </c>
      <c r="Q49" s="134"/>
      <c r="R49" s="134"/>
      <c r="S49" s="106"/>
      <c r="T49" s="111"/>
      <c r="U49" s="106"/>
      <c r="V49" s="106"/>
      <c r="W49" s="106"/>
      <c r="X49" s="106"/>
      <c r="Y49" s="106"/>
      <c r="Z49" s="106"/>
      <c r="AA49" s="106"/>
      <c r="AB49" s="110"/>
      <c r="AC49" s="110"/>
      <c r="AD49" s="110"/>
    </row>
    <row r="50">
      <c r="A50" s="106"/>
      <c r="B50" s="676">
        <f t="shared" si="1"/>
        <v>47</v>
      </c>
      <c r="C50" s="678"/>
      <c r="D50" s="191"/>
      <c r="E50" s="149"/>
      <c r="F50" s="267" t="s">
        <v>1965</v>
      </c>
      <c r="G50" s="324"/>
      <c r="H50" s="324"/>
      <c r="I50" s="324"/>
      <c r="J50" s="133" t="s">
        <v>1961</v>
      </c>
      <c r="K50" s="134"/>
      <c r="L50" s="135" t="s">
        <v>84</v>
      </c>
      <c r="M50" s="135" t="s">
        <v>86</v>
      </c>
      <c r="N50" s="135" t="s">
        <v>86</v>
      </c>
      <c r="O50" s="135" t="s">
        <v>86</v>
      </c>
      <c r="P50" s="483" t="s">
        <v>107</v>
      </c>
      <c r="Q50" s="134"/>
      <c r="R50" s="134"/>
      <c r="S50" s="106"/>
      <c r="T50" s="111"/>
      <c r="U50" s="106"/>
      <c r="V50" s="106"/>
      <c r="W50" s="106"/>
      <c r="X50" s="106"/>
      <c r="Y50" s="106"/>
      <c r="Z50" s="106"/>
      <c r="AA50" s="106"/>
      <c r="AB50" s="110"/>
      <c r="AC50" s="110"/>
      <c r="AD50" s="110"/>
    </row>
    <row r="51">
      <c r="A51" s="106"/>
      <c r="B51" s="676">
        <f t="shared" si="1"/>
        <v>48</v>
      </c>
      <c r="C51" s="678"/>
      <c r="D51" s="146" t="s">
        <v>1927</v>
      </c>
      <c r="E51" s="146" t="s">
        <v>807</v>
      </c>
      <c r="F51" s="259"/>
      <c r="G51" s="324"/>
      <c r="H51" s="324"/>
      <c r="I51" s="547" t="s">
        <v>1931</v>
      </c>
      <c r="J51" s="133" t="s">
        <v>1932</v>
      </c>
      <c r="K51" s="134"/>
      <c r="L51" s="135" t="s">
        <v>84</v>
      </c>
      <c r="M51" s="135" t="s">
        <v>86</v>
      </c>
      <c r="N51" s="135" t="s">
        <v>86</v>
      </c>
      <c r="O51" s="135" t="s">
        <v>86</v>
      </c>
      <c r="P51" s="483" t="s">
        <v>107</v>
      </c>
      <c r="Q51" s="134"/>
      <c r="R51" s="134"/>
      <c r="S51" s="106"/>
      <c r="T51" s="111"/>
      <c r="U51" s="106"/>
      <c r="V51" s="106"/>
      <c r="W51" s="106"/>
      <c r="X51" s="106"/>
      <c r="Y51" s="106"/>
      <c r="Z51" s="106"/>
      <c r="AA51" s="106"/>
      <c r="AB51" s="110"/>
      <c r="AC51" s="110"/>
      <c r="AD51" s="110"/>
    </row>
    <row r="52">
      <c r="A52" s="106"/>
      <c r="B52" s="676">
        <f t="shared" si="1"/>
        <v>49</v>
      </c>
      <c r="C52" s="678"/>
      <c r="D52" s="151"/>
      <c r="E52" s="146" t="s">
        <v>1933</v>
      </c>
      <c r="F52" s="267" t="s">
        <v>768</v>
      </c>
      <c r="G52" s="324"/>
      <c r="H52" s="324"/>
      <c r="I52" s="547" t="s">
        <v>1934</v>
      </c>
      <c r="J52" s="133" t="s">
        <v>1935</v>
      </c>
      <c r="K52" s="134"/>
      <c r="L52" s="135" t="s">
        <v>84</v>
      </c>
      <c r="M52" s="135" t="s">
        <v>86</v>
      </c>
      <c r="N52" s="135" t="s">
        <v>86</v>
      </c>
      <c r="O52" s="135" t="s">
        <v>86</v>
      </c>
      <c r="P52" s="483" t="s">
        <v>107</v>
      </c>
      <c r="Q52" s="134"/>
      <c r="R52" s="134"/>
      <c r="S52" s="106"/>
      <c r="T52" s="111"/>
      <c r="U52" s="106"/>
      <c r="V52" s="106"/>
      <c r="W52" s="106"/>
      <c r="X52" s="106"/>
      <c r="Y52" s="106"/>
      <c r="Z52" s="106"/>
      <c r="AA52" s="106"/>
      <c r="AB52" s="110"/>
      <c r="AC52" s="110"/>
      <c r="AD52" s="110"/>
    </row>
    <row r="53">
      <c r="A53" s="106"/>
      <c r="B53" s="676">
        <f t="shared" si="1"/>
        <v>50</v>
      </c>
      <c r="C53" s="678"/>
      <c r="D53" s="151"/>
      <c r="E53" s="146" t="s">
        <v>1314</v>
      </c>
      <c r="F53" s="267" t="s">
        <v>598</v>
      </c>
      <c r="G53" s="324"/>
      <c r="H53" s="324"/>
      <c r="I53" s="547" t="s">
        <v>2156</v>
      </c>
      <c r="J53" s="133" t="s">
        <v>1942</v>
      </c>
      <c r="K53" s="134"/>
      <c r="L53" s="135" t="s">
        <v>84</v>
      </c>
      <c r="M53" s="135" t="s">
        <v>86</v>
      </c>
      <c r="N53" s="135" t="s">
        <v>86</v>
      </c>
      <c r="O53" s="135" t="s">
        <v>86</v>
      </c>
      <c r="P53" s="483" t="s">
        <v>107</v>
      </c>
      <c r="Q53" s="134"/>
      <c r="R53" s="134"/>
      <c r="S53" s="106"/>
      <c r="T53" s="111"/>
      <c r="U53" s="106"/>
      <c r="V53" s="106"/>
      <c r="W53" s="106"/>
      <c r="X53" s="106"/>
      <c r="Y53" s="106"/>
      <c r="Z53" s="106"/>
      <c r="AA53" s="106"/>
      <c r="AB53" s="110"/>
      <c r="AC53" s="110"/>
      <c r="AD53" s="110"/>
    </row>
    <row r="54">
      <c r="A54" s="106"/>
      <c r="B54" s="676">
        <f t="shared" si="1"/>
        <v>51</v>
      </c>
      <c r="C54" s="678"/>
      <c r="D54" s="151"/>
      <c r="E54" s="149"/>
      <c r="F54" s="267" t="s">
        <v>601</v>
      </c>
      <c r="G54" s="324"/>
      <c r="H54" s="324"/>
      <c r="I54" s="547" t="s">
        <v>2157</v>
      </c>
      <c r="J54" s="133" t="s">
        <v>2158</v>
      </c>
      <c r="K54" s="134"/>
      <c r="L54" s="135" t="s">
        <v>84</v>
      </c>
      <c r="M54" s="135" t="s">
        <v>86</v>
      </c>
      <c r="N54" s="135" t="s">
        <v>86</v>
      </c>
      <c r="O54" s="135" t="s">
        <v>86</v>
      </c>
      <c r="P54" s="483" t="s">
        <v>107</v>
      </c>
      <c r="Q54" s="134"/>
      <c r="R54" s="134"/>
      <c r="S54" s="106"/>
      <c r="T54" s="111"/>
      <c r="U54" s="106"/>
      <c r="V54" s="106"/>
      <c r="W54" s="106"/>
      <c r="X54" s="106"/>
      <c r="Y54" s="106"/>
      <c r="Z54" s="106"/>
      <c r="AA54" s="106"/>
      <c r="AB54" s="110"/>
      <c r="AC54" s="110"/>
      <c r="AD54" s="110"/>
    </row>
    <row r="55">
      <c r="A55" s="106"/>
      <c r="B55" s="676">
        <f t="shared" si="1"/>
        <v>52</v>
      </c>
      <c r="C55" s="678"/>
      <c r="D55" s="151"/>
      <c r="E55" s="149"/>
      <c r="F55" s="267" t="s">
        <v>979</v>
      </c>
      <c r="G55" s="324"/>
      <c r="H55" s="324"/>
      <c r="I55" s="547" t="s">
        <v>2159</v>
      </c>
      <c r="J55" s="133" t="s">
        <v>2148</v>
      </c>
      <c r="K55" s="134"/>
      <c r="L55" s="135" t="s">
        <v>84</v>
      </c>
      <c r="M55" s="135" t="s">
        <v>86</v>
      </c>
      <c r="N55" s="135" t="s">
        <v>86</v>
      </c>
      <c r="O55" s="135" t="s">
        <v>86</v>
      </c>
      <c r="P55" s="483" t="s">
        <v>101</v>
      </c>
      <c r="Q55" s="697" t="s">
        <v>2160</v>
      </c>
      <c r="R55" s="134"/>
      <c r="S55" s="106"/>
      <c r="T55" s="111"/>
      <c r="U55" s="106"/>
      <c r="V55" s="106"/>
      <c r="W55" s="106"/>
      <c r="X55" s="106"/>
      <c r="Y55" s="106"/>
      <c r="Z55" s="106"/>
      <c r="AA55" s="106"/>
      <c r="AB55" s="110"/>
      <c r="AC55" s="110"/>
      <c r="AD55" s="110"/>
    </row>
    <row r="56">
      <c r="A56" s="106"/>
      <c r="B56" s="676">
        <f t="shared" si="1"/>
        <v>53</v>
      </c>
      <c r="C56" s="678"/>
      <c r="D56" s="151"/>
      <c r="E56" s="132" t="s">
        <v>1352</v>
      </c>
      <c r="F56" s="238"/>
      <c r="G56" s="137"/>
      <c r="H56" s="137"/>
      <c r="I56" s="137"/>
      <c r="J56" s="134" t="s">
        <v>1958</v>
      </c>
      <c r="K56" s="134"/>
      <c r="L56" s="135" t="s">
        <v>84</v>
      </c>
      <c r="M56" s="135" t="s">
        <v>86</v>
      </c>
      <c r="N56" s="135" t="s">
        <v>86</v>
      </c>
      <c r="O56" s="135" t="s">
        <v>86</v>
      </c>
      <c r="P56" s="483" t="s">
        <v>107</v>
      </c>
      <c r="Q56" s="134"/>
      <c r="R56" s="134"/>
      <c r="S56" s="106"/>
      <c r="T56" s="111"/>
      <c r="U56" s="106"/>
      <c r="V56" s="106"/>
      <c r="W56" s="106"/>
      <c r="X56" s="106"/>
      <c r="Y56" s="106"/>
      <c r="Z56" s="106"/>
      <c r="AA56" s="106"/>
      <c r="AB56" s="110"/>
      <c r="AC56" s="110"/>
      <c r="AD56" s="110"/>
    </row>
    <row r="57">
      <c r="A57" s="106"/>
      <c r="B57" s="676">
        <f t="shared" si="1"/>
        <v>54</v>
      </c>
      <c r="C57" s="678"/>
      <c r="D57" s="151"/>
      <c r="E57" s="155" t="s">
        <v>252</v>
      </c>
      <c r="F57" s="330"/>
      <c r="G57" s="137"/>
      <c r="H57" s="137"/>
      <c r="I57" s="137"/>
      <c r="J57" s="134" t="s">
        <v>1959</v>
      </c>
      <c r="K57" s="134"/>
      <c r="L57" s="135" t="s">
        <v>84</v>
      </c>
      <c r="M57" s="135" t="s">
        <v>86</v>
      </c>
      <c r="N57" s="135" t="s">
        <v>86</v>
      </c>
      <c r="O57" s="135" t="s">
        <v>86</v>
      </c>
      <c r="P57" s="483" t="s">
        <v>107</v>
      </c>
      <c r="Q57" s="134"/>
      <c r="R57" s="134"/>
      <c r="S57" s="106"/>
      <c r="T57" s="111"/>
      <c r="U57" s="106"/>
      <c r="V57" s="106"/>
      <c r="W57" s="106"/>
      <c r="X57" s="106"/>
      <c r="Y57" s="106"/>
      <c r="Z57" s="106"/>
      <c r="AA57" s="106"/>
      <c r="AB57" s="110"/>
      <c r="AC57" s="110"/>
      <c r="AD57" s="110"/>
    </row>
    <row r="58">
      <c r="A58" s="106"/>
      <c r="B58" s="676">
        <f t="shared" si="1"/>
        <v>55</v>
      </c>
      <c r="C58" s="678"/>
      <c r="D58" s="151"/>
      <c r="E58" s="149" t="s">
        <v>824</v>
      </c>
      <c r="F58" s="259" t="s">
        <v>1960</v>
      </c>
      <c r="G58" s="137"/>
      <c r="H58" s="137"/>
      <c r="I58" s="137"/>
      <c r="J58" s="134" t="s">
        <v>1961</v>
      </c>
      <c r="K58" s="134"/>
      <c r="L58" s="135" t="s">
        <v>84</v>
      </c>
      <c r="M58" s="135" t="s">
        <v>86</v>
      </c>
      <c r="N58" s="135" t="s">
        <v>86</v>
      </c>
      <c r="O58" s="135" t="s">
        <v>86</v>
      </c>
      <c r="P58" s="483" t="s">
        <v>107</v>
      </c>
      <c r="Q58" s="134"/>
      <c r="R58" s="134"/>
      <c r="S58" s="106"/>
      <c r="T58" s="111"/>
      <c r="U58" s="106"/>
      <c r="V58" s="106"/>
      <c r="W58" s="106"/>
      <c r="X58" s="106"/>
      <c r="Y58" s="106"/>
      <c r="Z58" s="106"/>
      <c r="AA58" s="106"/>
      <c r="AB58" s="110"/>
      <c r="AC58" s="110"/>
      <c r="AD58" s="110"/>
    </row>
    <row r="59">
      <c r="A59" s="106"/>
      <c r="B59" s="676">
        <f t="shared" si="1"/>
        <v>56</v>
      </c>
      <c r="C59" s="678"/>
      <c r="D59" s="151"/>
      <c r="E59" s="149"/>
      <c r="F59" s="259" t="s">
        <v>1962</v>
      </c>
      <c r="G59" s="137"/>
      <c r="H59" s="137"/>
      <c r="I59" s="137"/>
      <c r="J59" s="134" t="s">
        <v>1961</v>
      </c>
      <c r="K59" s="134"/>
      <c r="L59" s="135" t="s">
        <v>84</v>
      </c>
      <c r="M59" s="135" t="s">
        <v>86</v>
      </c>
      <c r="N59" s="135" t="s">
        <v>86</v>
      </c>
      <c r="O59" s="135" t="s">
        <v>86</v>
      </c>
      <c r="P59" s="483" t="s">
        <v>107</v>
      </c>
      <c r="Q59" s="134"/>
      <c r="R59" s="134"/>
      <c r="S59" s="106"/>
      <c r="T59" s="111"/>
      <c r="U59" s="106"/>
      <c r="V59" s="106"/>
      <c r="W59" s="106"/>
      <c r="X59" s="106"/>
      <c r="Y59" s="106"/>
      <c r="Z59" s="106"/>
      <c r="AA59" s="106"/>
      <c r="AB59" s="110"/>
      <c r="AC59" s="110"/>
      <c r="AD59" s="110"/>
    </row>
    <row r="60">
      <c r="A60" s="106"/>
      <c r="B60" s="676">
        <f t="shared" si="1"/>
        <v>57</v>
      </c>
      <c r="C60" s="678"/>
      <c r="D60" s="151"/>
      <c r="E60" s="149"/>
      <c r="F60" s="259" t="s">
        <v>1963</v>
      </c>
      <c r="G60" s="137"/>
      <c r="H60" s="137"/>
      <c r="I60" s="137"/>
      <c r="J60" s="134" t="s">
        <v>1961</v>
      </c>
      <c r="K60" s="134"/>
      <c r="L60" s="135" t="s">
        <v>84</v>
      </c>
      <c r="M60" s="135" t="s">
        <v>86</v>
      </c>
      <c r="N60" s="135" t="s">
        <v>86</v>
      </c>
      <c r="O60" s="135" t="s">
        <v>86</v>
      </c>
      <c r="P60" s="483" t="s">
        <v>107</v>
      </c>
      <c r="Q60" s="134"/>
      <c r="R60" s="134"/>
      <c r="S60" s="106"/>
      <c r="T60" s="111"/>
      <c r="U60" s="106"/>
      <c r="V60" s="106"/>
      <c r="W60" s="106"/>
      <c r="X60" s="106"/>
      <c r="Y60" s="106"/>
      <c r="Z60" s="106"/>
      <c r="AA60" s="106"/>
      <c r="AB60" s="110"/>
      <c r="AC60" s="110"/>
      <c r="AD60" s="110"/>
    </row>
    <row r="61">
      <c r="A61" s="106"/>
      <c r="B61" s="676">
        <f t="shared" si="1"/>
        <v>58</v>
      </c>
      <c r="C61" s="678"/>
      <c r="D61" s="151"/>
      <c r="E61" s="149"/>
      <c r="F61" s="259" t="s">
        <v>1964</v>
      </c>
      <c r="G61" s="137"/>
      <c r="H61" s="137"/>
      <c r="I61" s="137"/>
      <c r="J61" s="134" t="s">
        <v>1961</v>
      </c>
      <c r="K61" s="134"/>
      <c r="L61" s="135" t="s">
        <v>84</v>
      </c>
      <c r="M61" s="135" t="s">
        <v>86</v>
      </c>
      <c r="N61" s="135" t="s">
        <v>86</v>
      </c>
      <c r="O61" s="135" t="s">
        <v>86</v>
      </c>
      <c r="P61" s="483" t="s">
        <v>107</v>
      </c>
      <c r="Q61" s="134"/>
      <c r="R61" s="134"/>
      <c r="S61" s="106"/>
      <c r="T61" s="111"/>
      <c r="U61" s="106"/>
      <c r="V61" s="106"/>
      <c r="W61" s="106"/>
      <c r="X61" s="106"/>
      <c r="Y61" s="106"/>
      <c r="Z61" s="106"/>
      <c r="AA61" s="106"/>
      <c r="AB61" s="110"/>
      <c r="AC61" s="110"/>
      <c r="AD61" s="110"/>
    </row>
    <row r="62">
      <c r="A62" s="106"/>
      <c r="B62" s="676">
        <f t="shared" si="1"/>
        <v>59</v>
      </c>
      <c r="C62" s="678"/>
      <c r="D62" s="153"/>
      <c r="E62" s="155"/>
      <c r="F62" s="259" t="s">
        <v>1965</v>
      </c>
      <c r="G62" s="137"/>
      <c r="H62" s="137"/>
      <c r="I62" s="137"/>
      <c r="J62" s="134" t="s">
        <v>1961</v>
      </c>
      <c r="K62" s="134"/>
      <c r="L62" s="135" t="s">
        <v>84</v>
      </c>
      <c r="M62" s="135" t="s">
        <v>86</v>
      </c>
      <c r="N62" s="135" t="s">
        <v>86</v>
      </c>
      <c r="O62" s="135" t="s">
        <v>86</v>
      </c>
      <c r="P62" s="483" t="s">
        <v>107</v>
      </c>
      <c r="Q62" s="134"/>
      <c r="R62" s="134"/>
      <c r="S62" s="106"/>
      <c r="T62" s="111"/>
      <c r="U62" s="106"/>
      <c r="V62" s="106"/>
      <c r="W62" s="106"/>
      <c r="X62" s="106"/>
      <c r="Y62" s="106"/>
      <c r="Z62" s="106"/>
      <c r="AA62" s="106"/>
      <c r="AB62" s="110"/>
      <c r="AC62" s="110"/>
      <c r="AD62" s="110"/>
    </row>
    <row r="63">
      <c r="A63" s="106"/>
      <c r="B63" s="676">
        <f t="shared" si="1"/>
        <v>60</v>
      </c>
      <c r="C63" s="201"/>
      <c r="D63" s="155" t="s">
        <v>1928</v>
      </c>
      <c r="E63" s="155" t="s">
        <v>807</v>
      </c>
      <c r="F63" s="324"/>
      <c r="G63" s="324"/>
      <c r="H63" s="324"/>
      <c r="I63" s="547" t="s">
        <v>1931</v>
      </c>
      <c r="J63" s="133" t="s">
        <v>1932</v>
      </c>
      <c r="K63" s="134"/>
      <c r="L63" s="135" t="s">
        <v>84</v>
      </c>
      <c r="M63" s="135" t="s">
        <v>86</v>
      </c>
      <c r="N63" s="135" t="s">
        <v>86</v>
      </c>
      <c r="O63" s="135" t="s">
        <v>86</v>
      </c>
      <c r="P63" s="483" t="s">
        <v>107</v>
      </c>
      <c r="Q63" s="134"/>
      <c r="R63" s="134"/>
      <c r="S63" s="106"/>
      <c r="T63" s="111"/>
      <c r="U63" s="106"/>
      <c r="V63" s="106"/>
      <c r="W63" s="106"/>
      <c r="X63" s="106"/>
      <c r="Y63" s="106"/>
      <c r="Z63" s="106"/>
      <c r="AA63" s="106"/>
      <c r="AB63" s="110"/>
      <c r="AC63" s="110"/>
      <c r="AD63" s="110"/>
    </row>
    <row r="64">
      <c r="A64" s="106"/>
      <c r="B64" s="676">
        <f t="shared" si="1"/>
        <v>61</v>
      </c>
      <c r="C64" s="201"/>
      <c r="D64" s="131"/>
      <c r="E64" s="132" t="s">
        <v>1933</v>
      </c>
      <c r="F64" s="547" t="s">
        <v>1999</v>
      </c>
      <c r="G64" s="324"/>
      <c r="H64" s="324"/>
      <c r="I64" s="547" t="s">
        <v>2000</v>
      </c>
      <c r="J64" s="133" t="s">
        <v>2001</v>
      </c>
      <c r="K64" s="134"/>
      <c r="L64" s="135" t="s">
        <v>84</v>
      </c>
      <c r="M64" s="135" t="s">
        <v>86</v>
      </c>
      <c r="N64" s="135" t="s">
        <v>86</v>
      </c>
      <c r="O64" s="135" t="s">
        <v>86</v>
      </c>
      <c r="P64" s="483" t="s">
        <v>107</v>
      </c>
      <c r="Q64" s="134"/>
      <c r="R64" s="134"/>
      <c r="S64" s="106"/>
      <c r="T64" s="111"/>
      <c r="U64" s="106"/>
      <c r="V64" s="106"/>
      <c r="W64" s="106"/>
      <c r="X64" s="106"/>
      <c r="Y64" s="106"/>
      <c r="Z64" s="106"/>
      <c r="AA64" s="106"/>
      <c r="AB64" s="110"/>
      <c r="AC64" s="110"/>
      <c r="AD64" s="110"/>
    </row>
    <row r="65">
      <c r="A65" s="106"/>
      <c r="B65" s="676">
        <f t="shared" si="1"/>
        <v>62</v>
      </c>
      <c r="C65" s="132"/>
      <c r="D65" s="131"/>
      <c r="E65" s="132"/>
      <c r="F65" s="547" t="s">
        <v>2002</v>
      </c>
      <c r="G65" s="324"/>
      <c r="H65" s="324"/>
      <c r="I65" s="547" t="s">
        <v>173</v>
      </c>
      <c r="J65" s="133" t="s">
        <v>2003</v>
      </c>
      <c r="K65" s="134"/>
      <c r="L65" s="135" t="s">
        <v>84</v>
      </c>
      <c r="M65" s="135" t="s">
        <v>86</v>
      </c>
      <c r="N65" s="135" t="s">
        <v>86</v>
      </c>
      <c r="O65" s="135" t="s">
        <v>86</v>
      </c>
      <c r="P65" s="483" t="s">
        <v>107</v>
      </c>
      <c r="Q65" s="134"/>
      <c r="R65" s="134"/>
      <c r="S65" s="106"/>
      <c r="T65" s="111"/>
      <c r="U65" s="106"/>
      <c r="V65" s="106"/>
      <c r="W65" s="106"/>
      <c r="X65" s="106"/>
      <c r="Y65" s="106"/>
      <c r="Z65" s="106"/>
      <c r="AA65" s="106"/>
      <c r="AB65" s="110"/>
      <c r="AC65" s="110"/>
      <c r="AD65" s="110"/>
    </row>
    <row r="66">
      <c r="A66" s="106"/>
      <c r="B66" s="676">
        <f t="shared" si="1"/>
        <v>63</v>
      </c>
      <c r="C66" s="132"/>
      <c r="D66" s="131"/>
      <c r="E66" s="132"/>
      <c r="F66" s="547" t="s">
        <v>2161</v>
      </c>
      <c r="G66" s="324"/>
      <c r="H66" s="324"/>
      <c r="I66" s="547" t="s">
        <v>173</v>
      </c>
      <c r="J66" s="133" t="s">
        <v>2162</v>
      </c>
      <c r="K66" s="134"/>
      <c r="L66" s="135" t="s">
        <v>84</v>
      </c>
      <c r="M66" s="135" t="s">
        <v>86</v>
      </c>
      <c r="N66" s="135" t="s">
        <v>86</v>
      </c>
      <c r="O66" s="135" t="s">
        <v>86</v>
      </c>
      <c r="P66" s="483" t="s">
        <v>107</v>
      </c>
      <c r="Q66" s="134"/>
      <c r="R66" s="134"/>
      <c r="S66" s="106"/>
      <c r="T66" s="111"/>
      <c r="U66" s="106"/>
      <c r="V66" s="106"/>
      <c r="W66" s="106"/>
      <c r="X66" s="106"/>
      <c r="Y66" s="106"/>
      <c r="Z66" s="106"/>
      <c r="AA66" s="106"/>
      <c r="AB66" s="110"/>
      <c r="AC66" s="110"/>
      <c r="AD66" s="110"/>
    </row>
    <row r="67">
      <c r="A67" s="106"/>
      <c r="B67" s="676">
        <f t="shared" si="1"/>
        <v>64</v>
      </c>
      <c r="C67" s="132"/>
      <c r="D67" s="131"/>
      <c r="E67" s="132"/>
      <c r="F67" s="547" t="s">
        <v>301</v>
      </c>
      <c r="G67" s="324"/>
      <c r="H67" s="324"/>
      <c r="I67" s="547" t="s">
        <v>173</v>
      </c>
      <c r="J67" s="133" t="s">
        <v>2163</v>
      </c>
      <c r="K67" s="134"/>
      <c r="L67" s="135" t="s">
        <v>84</v>
      </c>
      <c r="M67" s="135" t="s">
        <v>86</v>
      </c>
      <c r="N67" s="135" t="s">
        <v>86</v>
      </c>
      <c r="O67" s="135" t="s">
        <v>86</v>
      </c>
      <c r="P67" s="483" t="s">
        <v>107</v>
      </c>
      <c r="Q67" s="134"/>
      <c r="R67" s="134"/>
      <c r="S67" s="106"/>
      <c r="T67" s="111"/>
      <c r="U67" s="106"/>
      <c r="V67" s="106"/>
      <c r="W67" s="106"/>
      <c r="X67" s="106"/>
      <c r="Y67" s="106"/>
      <c r="Z67" s="106"/>
      <c r="AA67" s="106"/>
      <c r="AB67" s="110"/>
      <c r="AC67" s="110"/>
      <c r="AD67" s="110"/>
    </row>
    <row r="68">
      <c r="A68" s="106"/>
      <c r="B68" s="676">
        <f t="shared" si="1"/>
        <v>65</v>
      </c>
      <c r="C68" s="132"/>
      <c r="D68" s="131"/>
      <c r="E68" s="132"/>
      <c r="F68" s="547" t="s">
        <v>298</v>
      </c>
      <c r="G68" s="324"/>
      <c r="H68" s="324"/>
      <c r="I68" s="547" t="s">
        <v>173</v>
      </c>
      <c r="J68" s="133" t="s">
        <v>2164</v>
      </c>
      <c r="K68" s="134"/>
      <c r="L68" s="135" t="s">
        <v>84</v>
      </c>
      <c r="M68" s="135" t="s">
        <v>86</v>
      </c>
      <c r="N68" s="135" t="s">
        <v>86</v>
      </c>
      <c r="O68" s="135" t="s">
        <v>86</v>
      </c>
      <c r="P68" s="483" t="s">
        <v>107</v>
      </c>
      <c r="Q68" s="134"/>
      <c r="R68" s="134"/>
      <c r="S68" s="106"/>
      <c r="T68" s="111"/>
      <c r="U68" s="106"/>
      <c r="V68" s="106"/>
      <c r="W68" s="106"/>
      <c r="X68" s="106"/>
      <c r="Y68" s="106"/>
      <c r="Z68" s="106"/>
      <c r="AA68" s="106"/>
      <c r="AB68" s="110"/>
      <c r="AC68" s="110"/>
      <c r="AD68" s="110"/>
    </row>
    <row r="69">
      <c r="A69" s="106"/>
      <c r="B69" s="676">
        <f t="shared" si="1"/>
        <v>66</v>
      </c>
      <c r="C69" s="201"/>
      <c r="D69" s="131"/>
      <c r="E69" s="132" t="s">
        <v>1314</v>
      </c>
      <c r="F69" s="547" t="s">
        <v>598</v>
      </c>
      <c r="G69" s="324"/>
      <c r="H69" s="324"/>
      <c r="I69" s="547" t="s">
        <v>2165</v>
      </c>
      <c r="J69" s="133" t="s">
        <v>1942</v>
      </c>
      <c r="K69" s="134"/>
      <c r="L69" s="135" t="s">
        <v>84</v>
      </c>
      <c r="M69" s="135" t="s">
        <v>86</v>
      </c>
      <c r="N69" s="135" t="s">
        <v>86</v>
      </c>
      <c r="O69" s="135" t="s">
        <v>86</v>
      </c>
      <c r="P69" s="483" t="s">
        <v>107</v>
      </c>
      <c r="Q69" s="134"/>
      <c r="R69" s="134"/>
      <c r="S69" s="106"/>
      <c r="T69" s="111"/>
      <c r="U69" s="106"/>
      <c r="V69" s="106"/>
      <c r="W69" s="106"/>
      <c r="X69" s="106"/>
      <c r="Y69" s="106"/>
      <c r="Z69" s="106"/>
      <c r="AA69" s="106"/>
      <c r="AB69" s="110"/>
      <c r="AC69" s="110"/>
      <c r="AD69" s="110"/>
    </row>
    <row r="70">
      <c r="A70" s="106"/>
      <c r="B70" s="676">
        <f t="shared" si="1"/>
        <v>67</v>
      </c>
      <c r="C70" s="201"/>
      <c r="D70" s="131"/>
      <c r="E70" s="132"/>
      <c r="F70" s="547" t="s">
        <v>601</v>
      </c>
      <c r="G70" s="324"/>
      <c r="H70" s="324"/>
      <c r="I70" s="547" t="s">
        <v>2166</v>
      </c>
      <c r="J70" s="133" t="s">
        <v>2158</v>
      </c>
      <c r="K70" s="134"/>
      <c r="L70" s="135" t="s">
        <v>84</v>
      </c>
      <c r="M70" s="135" t="s">
        <v>86</v>
      </c>
      <c r="N70" s="135" t="s">
        <v>86</v>
      </c>
      <c r="O70" s="135" t="s">
        <v>86</v>
      </c>
      <c r="P70" s="483" t="s">
        <v>107</v>
      </c>
      <c r="Q70" s="134"/>
      <c r="R70" s="134"/>
      <c r="S70" s="106"/>
      <c r="T70" s="111"/>
      <c r="U70" s="106"/>
      <c r="V70" s="106"/>
      <c r="W70" s="106"/>
      <c r="X70" s="106"/>
      <c r="Y70" s="106"/>
      <c r="Z70" s="106"/>
      <c r="AA70" s="106"/>
      <c r="AB70" s="110"/>
      <c r="AC70" s="110"/>
      <c r="AD70" s="110"/>
    </row>
    <row r="71">
      <c r="A71" s="106"/>
      <c r="B71" s="676">
        <f t="shared" si="1"/>
        <v>68</v>
      </c>
      <c r="C71" s="201"/>
      <c r="D71" s="131"/>
      <c r="E71" s="132"/>
      <c r="F71" s="547" t="s">
        <v>979</v>
      </c>
      <c r="G71" s="324"/>
      <c r="H71" s="324"/>
      <c r="I71" s="547" t="s">
        <v>2167</v>
      </c>
      <c r="J71" s="133" t="s">
        <v>2148</v>
      </c>
      <c r="K71" s="134"/>
      <c r="L71" s="135" t="s">
        <v>84</v>
      </c>
      <c r="M71" s="135" t="s">
        <v>86</v>
      </c>
      <c r="N71" s="135" t="s">
        <v>86</v>
      </c>
      <c r="O71" s="135" t="s">
        <v>86</v>
      </c>
      <c r="P71" s="483" t="s">
        <v>101</v>
      </c>
      <c r="Q71" s="697" t="s">
        <v>2168</v>
      </c>
      <c r="R71" s="134"/>
      <c r="S71" s="106"/>
      <c r="T71" s="111"/>
      <c r="U71" s="106"/>
      <c r="V71" s="106"/>
      <c r="W71" s="106"/>
      <c r="X71" s="106"/>
      <c r="Y71" s="106"/>
      <c r="Z71" s="106"/>
      <c r="AA71" s="106"/>
      <c r="AB71" s="110"/>
      <c r="AC71" s="110"/>
      <c r="AD71" s="110"/>
    </row>
    <row r="72">
      <c r="A72" s="106"/>
      <c r="B72" s="676">
        <f t="shared" si="1"/>
        <v>69</v>
      </c>
      <c r="C72" s="201"/>
      <c r="D72" s="131"/>
      <c r="E72" s="132" t="s">
        <v>1352</v>
      </c>
      <c r="F72" s="324"/>
      <c r="G72" s="324"/>
      <c r="H72" s="324"/>
      <c r="I72" s="324"/>
      <c r="J72" s="133" t="s">
        <v>1958</v>
      </c>
      <c r="K72" s="134"/>
      <c r="L72" s="135" t="s">
        <v>84</v>
      </c>
      <c r="M72" s="135" t="s">
        <v>86</v>
      </c>
      <c r="N72" s="135" t="s">
        <v>86</v>
      </c>
      <c r="O72" s="135" t="s">
        <v>86</v>
      </c>
      <c r="P72" s="483" t="s">
        <v>107</v>
      </c>
      <c r="Q72" s="134"/>
      <c r="R72" s="134"/>
      <c r="S72" s="106"/>
      <c r="T72" s="111"/>
      <c r="U72" s="106"/>
      <c r="V72" s="106"/>
      <c r="W72" s="106"/>
      <c r="X72" s="106"/>
      <c r="Y72" s="106"/>
      <c r="Z72" s="106"/>
      <c r="AA72" s="106"/>
      <c r="AB72" s="110"/>
      <c r="AC72" s="110"/>
      <c r="AD72" s="110"/>
    </row>
    <row r="73">
      <c r="A73" s="106"/>
      <c r="B73" s="676">
        <f t="shared" si="1"/>
        <v>70</v>
      </c>
      <c r="C73" s="201"/>
      <c r="D73" s="131"/>
      <c r="E73" s="132" t="s">
        <v>252</v>
      </c>
      <c r="F73" s="276"/>
      <c r="G73" s="324"/>
      <c r="H73" s="324"/>
      <c r="I73" s="324"/>
      <c r="J73" s="133" t="s">
        <v>1959</v>
      </c>
      <c r="K73" s="134"/>
      <c r="L73" s="135" t="s">
        <v>84</v>
      </c>
      <c r="M73" s="135" t="s">
        <v>86</v>
      </c>
      <c r="N73" s="135" t="s">
        <v>86</v>
      </c>
      <c r="O73" s="135" t="s">
        <v>86</v>
      </c>
      <c r="P73" s="483" t="s">
        <v>107</v>
      </c>
      <c r="Q73" s="134"/>
      <c r="R73" s="134"/>
      <c r="S73" s="106"/>
      <c r="T73" s="111"/>
      <c r="U73" s="106"/>
      <c r="V73" s="106"/>
      <c r="W73" s="106"/>
      <c r="X73" s="106"/>
      <c r="Y73" s="106"/>
      <c r="Z73" s="106"/>
      <c r="AA73" s="106"/>
      <c r="AB73" s="110"/>
      <c r="AC73" s="110"/>
      <c r="AD73" s="110"/>
    </row>
    <row r="74">
      <c r="A74" s="106"/>
      <c r="B74" s="676">
        <f t="shared" si="1"/>
        <v>71</v>
      </c>
      <c r="C74" s="201"/>
      <c r="D74" s="131"/>
      <c r="E74" s="132" t="s">
        <v>824</v>
      </c>
      <c r="F74" s="547" t="s">
        <v>1960</v>
      </c>
      <c r="G74" s="324"/>
      <c r="H74" s="324"/>
      <c r="I74" s="324"/>
      <c r="J74" s="133" t="s">
        <v>1961</v>
      </c>
      <c r="K74" s="134"/>
      <c r="L74" s="135" t="s">
        <v>84</v>
      </c>
      <c r="M74" s="135" t="s">
        <v>86</v>
      </c>
      <c r="N74" s="135" t="s">
        <v>86</v>
      </c>
      <c r="O74" s="135" t="s">
        <v>86</v>
      </c>
      <c r="P74" s="483" t="s">
        <v>107</v>
      </c>
      <c r="Q74" s="134"/>
      <c r="R74" s="134"/>
      <c r="S74" s="106"/>
      <c r="T74" s="111"/>
      <c r="U74" s="106"/>
      <c r="V74" s="106"/>
      <c r="W74" s="106"/>
      <c r="X74" s="106"/>
      <c r="Y74" s="106"/>
      <c r="Z74" s="106"/>
      <c r="AA74" s="106"/>
      <c r="AB74" s="110"/>
      <c r="AC74" s="110"/>
      <c r="AD74" s="110"/>
    </row>
    <row r="75">
      <c r="A75" s="106"/>
      <c r="B75" s="676">
        <f t="shared" si="1"/>
        <v>72</v>
      </c>
      <c r="C75" s="201"/>
      <c r="D75" s="131"/>
      <c r="E75" s="132"/>
      <c r="F75" s="547" t="s">
        <v>1962</v>
      </c>
      <c r="G75" s="324"/>
      <c r="H75" s="324"/>
      <c r="I75" s="324"/>
      <c r="J75" s="133" t="s">
        <v>1961</v>
      </c>
      <c r="K75" s="134"/>
      <c r="L75" s="135" t="s">
        <v>84</v>
      </c>
      <c r="M75" s="135" t="s">
        <v>86</v>
      </c>
      <c r="N75" s="135" t="s">
        <v>86</v>
      </c>
      <c r="O75" s="135" t="s">
        <v>86</v>
      </c>
      <c r="P75" s="483" t="s">
        <v>107</v>
      </c>
      <c r="Q75" s="134"/>
      <c r="R75" s="134"/>
      <c r="S75" s="106"/>
      <c r="T75" s="111"/>
      <c r="U75" s="106"/>
      <c r="V75" s="106"/>
      <c r="W75" s="106"/>
      <c r="X75" s="106"/>
      <c r="Y75" s="106"/>
      <c r="Z75" s="106"/>
      <c r="AA75" s="106"/>
      <c r="AB75" s="110"/>
      <c r="AC75" s="110"/>
      <c r="AD75" s="110"/>
    </row>
    <row r="76">
      <c r="A76" s="106"/>
      <c r="B76" s="676">
        <f t="shared" si="1"/>
        <v>73</v>
      </c>
      <c r="C76" s="201"/>
      <c r="D76" s="131"/>
      <c r="E76" s="132"/>
      <c r="F76" s="547" t="s">
        <v>1963</v>
      </c>
      <c r="G76" s="324"/>
      <c r="H76" s="324"/>
      <c r="I76" s="324"/>
      <c r="J76" s="133" t="s">
        <v>1961</v>
      </c>
      <c r="K76" s="134"/>
      <c r="L76" s="135" t="s">
        <v>84</v>
      </c>
      <c r="M76" s="135" t="s">
        <v>86</v>
      </c>
      <c r="N76" s="135" t="s">
        <v>86</v>
      </c>
      <c r="O76" s="135" t="s">
        <v>86</v>
      </c>
      <c r="P76" s="483" t="s">
        <v>107</v>
      </c>
      <c r="Q76" s="134"/>
      <c r="R76" s="134"/>
      <c r="S76" s="106"/>
      <c r="T76" s="111"/>
      <c r="U76" s="106"/>
      <c r="V76" s="106"/>
      <c r="W76" s="106"/>
      <c r="X76" s="106"/>
      <c r="Y76" s="106"/>
      <c r="Z76" s="106"/>
      <c r="AA76" s="106"/>
      <c r="AB76" s="110"/>
      <c r="AC76" s="110"/>
      <c r="AD76" s="110"/>
    </row>
    <row r="77">
      <c r="A77" s="106"/>
      <c r="B77" s="676">
        <f t="shared" si="1"/>
        <v>74</v>
      </c>
      <c r="C77" s="201"/>
      <c r="D77" s="131"/>
      <c r="E77" s="132"/>
      <c r="F77" s="547" t="s">
        <v>1964</v>
      </c>
      <c r="G77" s="324"/>
      <c r="H77" s="324"/>
      <c r="I77" s="324"/>
      <c r="J77" s="133" t="s">
        <v>1961</v>
      </c>
      <c r="K77" s="134"/>
      <c r="L77" s="135" t="s">
        <v>84</v>
      </c>
      <c r="M77" s="135" t="s">
        <v>86</v>
      </c>
      <c r="N77" s="135" t="s">
        <v>86</v>
      </c>
      <c r="O77" s="135" t="s">
        <v>86</v>
      </c>
      <c r="P77" s="483" t="s">
        <v>107</v>
      </c>
      <c r="Q77" s="134"/>
      <c r="R77" s="134"/>
      <c r="S77" s="106"/>
      <c r="T77" s="111"/>
      <c r="U77" s="106"/>
      <c r="V77" s="106"/>
      <c r="W77" s="106"/>
      <c r="X77" s="106"/>
      <c r="Y77" s="106"/>
      <c r="Z77" s="106"/>
      <c r="AA77" s="106"/>
      <c r="AB77" s="110"/>
      <c r="AC77" s="110"/>
      <c r="AD77" s="110"/>
    </row>
    <row r="78">
      <c r="A78" s="106"/>
      <c r="B78" s="676">
        <f t="shared" si="1"/>
        <v>75</v>
      </c>
      <c r="C78" s="201"/>
      <c r="D78" s="131"/>
      <c r="E78" s="132"/>
      <c r="F78" s="547" t="s">
        <v>1965</v>
      </c>
      <c r="G78" s="324"/>
      <c r="H78" s="324"/>
      <c r="I78" s="324"/>
      <c r="J78" s="133" t="s">
        <v>1961</v>
      </c>
      <c r="K78" s="134"/>
      <c r="L78" s="135" t="s">
        <v>84</v>
      </c>
      <c r="M78" s="135" t="s">
        <v>86</v>
      </c>
      <c r="N78" s="135" t="s">
        <v>86</v>
      </c>
      <c r="O78" s="135" t="s">
        <v>86</v>
      </c>
      <c r="P78" s="483" t="s">
        <v>107</v>
      </c>
      <c r="Q78" s="134"/>
      <c r="R78" s="134"/>
      <c r="S78" s="106"/>
      <c r="T78" s="111"/>
      <c r="U78" s="106"/>
      <c r="V78" s="106"/>
      <c r="W78" s="106"/>
      <c r="X78" s="106"/>
      <c r="Y78" s="106"/>
      <c r="Z78" s="106"/>
      <c r="AA78" s="106"/>
      <c r="AB78" s="110"/>
      <c r="AC78" s="110"/>
      <c r="AD78" s="110"/>
    </row>
    <row r="79">
      <c r="A79" s="106"/>
      <c r="B79" s="676">
        <f t="shared" si="1"/>
        <v>76</v>
      </c>
      <c r="C79" s="201"/>
      <c r="D79" s="132" t="s">
        <v>1929</v>
      </c>
      <c r="E79" s="132" t="s">
        <v>807</v>
      </c>
      <c r="F79" s="324"/>
      <c r="G79" s="324"/>
      <c r="H79" s="324"/>
      <c r="I79" s="547" t="s">
        <v>1931</v>
      </c>
      <c r="J79" s="133" t="s">
        <v>1932</v>
      </c>
      <c r="K79" s="134"/>
      <c r="L79" s="135" t="s">
        <v>84</v>
      </c>
      <c r="M79" s="135" t="s">
        <v>86</v>
      </c>
      <c r="N79" s="135" t="s">
        <v>86</v>
      </c>
      <c r="O79" s="135" t="s">
        <v>86</v>
      </c>
      <c r="P79" s="483" t="s">
        <v>107</v>
      </c>
      <c r="Q79" s="134"/>
      <c r="R79" s="134"/>
      <c r="S79" s="106"/>
      <c r="T79" s="111"/>
      <c r="U79" s="106"/>
      <c r="V79" s="106"/>
      <c r="W79" s="106"/>
      <c r="X79" s="106"/>
      <c r="Y79" s="106"/>
      <c r="Z79" s="106"/>
      <c r="AA79" s="106"/>
      <c r="AB79" s="110"/>
      <c r="AC79" s="110"/>
      <c r="AD79" s="110"/>
    </row>
    <row r="80">
      <c r="A80" s="106"/>
      <c r="B80" s="676">
        <f t="shared" si="1"/>
        <v>77</v>
      </c>
      <c r="C80" s="201"/>
      <c r="D80" s="131"/>
      <c r="E80" s="132" t="s">
        <v>1933</v>
      </c>
      <c r="F80" s="547" t="s">
        <v>768</v>
      </c>
      <c r="G80" s="324"/>
      <c r="H80" s="324"/>
      <c r="I80" s="547" t="s">
        <v>2000</v>
      </c>
      <c r="J80" s="133" t="s">
        <v>2001</v>
      </c>
      <c r="K80" s="134"/>
      <c r="L80" s="135" t="s">
        <v>84</v>
      </c>
      <c r="M80" s="135" t="s">
        <v>86</v>
      </c>
      <c r="N80" s="135" t="s">
        <v>86</v>
      </c>
      <c r="O80" s="135" t="s">
        <v>86</v>
      </c>
      <c r="P80" s="483" t="s">
        <v>107</v>
      </c>
      <c r="Q80" s="134"/>
      <c r="R80" s="134"/>
      <c r="S80" s="106"/>
      <c r="T80" s="111"/>
      <c r="U80" s="106"/>
      <c r="V80" s="106"/>
      <c r="W80" s="106"/>
      <c r="X80" s="106"/>
      <c r="Y80" s="106"/>
      <c r="Z80" s="106"/>
      <c r="AA80" s="106"/>
      <c r="AB80" s="110"/>
      <c r="AC80" s="110"/>
      <c r="AD80" s="110"/>
    </row>
    <row r="81">
      <c r="A81" s="106"/>
      <c r="B81" s="676">
        <f t="shared" si="1"/>
        <v>78</v>
      </c>
      <c r="C81" s="201"/>
      <c r="D81" s="131"/>
      <c r="E81" s="132" t="s">
        <v>1314</v>
      </c>
      <c r="F81" s="547" t="s">
        <v>598</v>
      </c>
      <c r="G81" s="324"/>
      <c r="H81" s="324"/>
      <c r="I81" s="547" t="s">
        <v>2169</v>
      </c>
      <c r="J81" s="133" t="s">
        <v>1942</v>
      </c>
      <c r="K81" s="134"/>
      <c r="L81" s="135" t="s">
        <v>84</v>
      </c>
      <c r="M81" s="135" t="s">
        <v>86</v>
      </c>
      <c r="N81" s="135" t="s">
        <v>86</v>
      </c>
      <c r="O81" s="135" t="s">
        <v>86</v>
      </c>
      <c r="P81" s="483" t="s">
        <v>107</v>
      </c>
      <c r="Q81" s="134"/>
      <c r="R81" s="134"/>
      <c r="S81" s="106"/>
      <c r="T81" s="111"/>
      <c r="U81" s="106"/>
      <c r="V81" s="106"/>
      <c r="W81" s="106"/>
      <c r="X81" s="106"/>
      <c r="Y81" s="106"/>
      <c r="Z81" s="106"/>
      <c r="AA81" s="106"/>
      <c r="AB81" s="110"/>
      <c r="AC81" s="110"/>
      <c r="AD81" s="110"/>
    </row>
    <row r="82">
      <c r="A82" s="106"/>
      <c r="B82" s="676">
        <f t="shared" si="1"/>
        <v>79</v>
      </c>
      <c r="C82" s="201"/>
      <c r="D82" s="131"/>
      <c r="E82" s="132"/>
      <c r="F82" s="547" t="s">
        <v>601</v>
      </c>
      <c r="G82" s="324"/>
      <c r="H82" s="324"/>
      <c r="I82" s="547" t="s">
        <v>2170</v>
      </c>
      <c r="J82" s="133" t="s">
        <v>2158</v>
      </c>
      <c r="K82" s="134"/>
      <c r="L82" s="135" t="s">
        <v>84</v>
      </c>
      <c r="M82" s="135" t="s">
        <v>86</v>
      </c>
      <c r="N82" s="135" t="s">
        <v>86</v>
      </c>
      <c r="O82" s="135" t="s">
        <v>86</v>
      </c>
      <c r="P82" s="483" t="s">
        <v>107</v>
      </c>
      <c r="Q82" s="134"/>
      <c r="R82" s="134"/>
      <c r="S82" s="106"/>
      <c r="T82" s="111"/>
      <c r="U82" s="106"/>
      <c r="V82" s="106"/>
      <c r="W82" s="106"/>
      <c r="X82" s="106"/>
      <c r="Y82" s="106"/>
      <c r="Z82" s="106"/>
      <c r="AA82" s="106"/>
      <c r="AB82" s="110"/>
      <c r="AC82" s="110"/>
      <c r="AD82" s="110"/>
    </row>
    <row r="83">
      <c r="A83" s="106"/>
      <c r="B83" s="676">
        <f t="shared" si="1"/>
        <v>80</v>
      </c>
      <c r="C83" s="201"/>
      <c r="D83" s="131"/>
      <c r="E83" s="132"/>
      <c r="F83" s="547" t="s">
        <v>979</v>
      </c>
      <c r="G83" s="324"/>
      <c r="H83" s="324"/>
      <c r="I83" s="547" t="s">
        <v>2171</v>
      </c>
      <c r="J83" s="133" t="s">
        <v>2148</v>
      </c>
      <c r="K83" s="134"/>
      <c r="L83" s="135" t="s">
        <v>84</v>
      </c>
      <c r="M83" s="135" t="s">
        <v>86</v>
      </c>
      <c r="N83" s="135" t="s">
        <v>86</v>
      </c>
      <c r="O83" s="135" t="s">
        <v>86</v>
      </c>
      <c r="P83" s="483" t="s">
        <v>107</v>
      </c>
      <c r="Q83" s="134"/>
      <c r="R83" s="134"/>
      <c r="S83" s="106"/>
      <c r="T83" s="111"/>
      <c r="U83" s="106"/>
      <c r="V83" s="106"/>
      <c r="W83" s="106"/>
      <c r="X83" s="106"/>
      <c r="Y83" s="106"/>
      <c r="Z83" s="106"/>
      <c r="AA83" s="106"/>
      <c r="AB83" s="110"/>
      <c r="AC83" s="110"/>
      <c r="AD83" s="110"/>
    </row>
    <row r="84">
      <c r="A84" s="106"/>
      <c r="B84" s="676">
        <f t="shared" si="1"/>
        <v>81</v>
      </c>
      <c r="C84" s="201"/>
      <c r="D84" s="131"/>
      <c r="E84" s="132" t="s">
        <v>1352</v>
      </c>
      <c r="F84" s="324"/>
      <c r="G84" s="324"/>
      <c r="H84" s="324"/>
      <c r="I84" s="324"/>
      <c r="J84" s="133" t="s">
        <v>1958</v>
      </c>
      <c r="K84" s="134"/>
      <c r="L84" s="135" t="s">
        <v>84</v>
      </c>
      <c r="M84" s="135" t="s">
        <v>86</v>
      </c>
      <c r="N84" s="135" t="s">
        <v>86</v>
      </c>
      <c r="O84" s="135" t="s">
        <v>86</v>
      </c>
      <c r="P84" s="483" t="s">
        <v>107</v>
      </c>
      <c r="Q84" s="134"/>
      <c r="R84" s="134"/>
      <c r="S84" s="106"/>
      <c r="T84" s="111"/>
      <c r="U84" s="106"/>
      <c r="V84" s="106"/>
      <c r="W84" s="106"/>
      <c r="X84" s="106"/>
      <c r="Y84" s="106"/>
      <c r="Z84" s="106"/>
      <c r="AA84" s="106"/>
      <c r="AB84" s="110"/>
      <c r="AC84" s="110"/>
      <c r="AD84" s="110"/>
    </row>
    <row r="85">
      <c r="A85" s="106"/>
      <c r="B85" s="676">
        <f t="shared" si="1"/>
        <v>82</v>
      </c>
      <c r="C85" s="201"/>
      <c r="D85" s="131"/>
      <c r="E85" s="132" t="s">
        <v>252</v>
      </c>
      <c r="F85" s="276"/>
      <c r="G85" s="324"/>
      <c r="H85" s="324"/>
      <c r="I85" s="324"/>
      <c r="J85" s="133" t="s">
        <v>1959</v>
      </c>
      <c r="K85" s="134"/>
      <c r="L85" s="135" t="s">
        <v>84</v>
      </c>
      <c r="M85" s="135" t="s">
        <v>86</v>
      </c>
      <c r="N85" s="135" t="s">
        <v>86</v>
      </c>
      <c r="O85" s="135" t="s">
        <v>86</v>
      </c>
      <c r="P85" s="483" t="s">
        <v>107</v>
      </c>
      <c r="Q85" s="134"/>
      <c r="R85" s="134"/>
      <c r="S85" s="106"/>
      <c r="T85" s="111"/>
      <c r="U85" s="106"/>
      <c r="V85" s="106"/>
      <c r="W85" s="106"/>
      <c r="X85" s="106"/>
      <c r="Y85" s="106"/>
      <c r="Z85" s="106"/>
      <c r="AA85" s="106"/>
      <c r="AB85" s="110"/>
      <c r="AC85" s="110"/>
      <c r="AD85" s="110"/>
    </row>
    <row r="86">
      <c r="A86" s="106"/>
      <c r="B86" s="676">
        <f t="shared" si="1"/>
        <v>83</v>
      </c>
      <c r="C86" s="201"/>
      <c r="D86" s="131"/>
      <c r="E86" s="132" t="s">
        <v>824</v>
      </c>
      <c r="F86" s="547" t="s">
        <v>1960</v>
      </c>
      <c r="G86" s="324"/>
      <c r="H86" s="324"/>
      <c r="I86" s="324"/>
      <c r="J86" s="133" t="s">
        <v>1961</v>
      </c>
      <c r="K86" s="134"/>
      <c r="L86" s="135" t="s">
        <v>84</v>
      </c>
      <c r="M86" s="135" t="s">
        <v>86</v>
      </c>
      <c r="N86" s="135" t="s">
        <v>86</v>
      </c>
      <c r="O86" s="135" t="s">
        <v>86</v>
      </c>
      <c r="P86" s="483" t="s">
        <v>107</v>
      </c>
      <c r="Q86" s="134"/>
      <c r="R86" s="134"/>
      <c r="S86" s="106"/>
      <c r="T86" s="111"/>
      <c r="U86" s="106"/>
      <c r="V86" s="106"/>
      <c r="W86" s="106"/>
      <c r="X86" s="106"/>
      <c r="Y86" s="106"/>
      <c r="Z86" s="106"/>
      <c r="AA86" s="106"/>
      <c r="AB86" s="110"/>
      <c r="AC86" s="110"/>
      <c r="AD86" s="110"/>
    </row>
    <row r="87">
      <c r="A87" s="106"/>
      <c r="B87" s="676">
        <f t="shared" si="1"/>
        <v>84</v>
      </c>
      <c r="C87" s="201"/>
      <c r="D87" s="131"/>
      <c r="E87" s="132"/>
      <c r="F87" s="547" t="s">
        <v>1962</v>
      </c>
      <c r="G87" s="324"/>
      <c r="H87" s="324"/>
      <c r="I87" s="324"/>
      <c r="J87" s="133" t="s">
        <v>1961</v>
      </c>
      <c r="K87" s="134"/>
      <c r="L87" s="135" t="s">
        <v>84</v>
      </c>
      <c r="M87" s="135" t="s">
        <v>86</v>
      </c>
      <c r="N87" s="135" t="s">
        <v>86</v>
      </c>
      <c r="O87" s="135" t="s">
        <v>86</v>
      </c>
      <c r="P87" s="483" t="s">
        <v>107</v>
      </c>
      <c r="Q87" s="134"/>
      <c r="R87" s="134"/>
      <c r="S87" s="106"/>
      <c r="T87" s="111"/>
      <c r="U87" s="106"/>
      <c r="V87" s="106"/>
      <c r="W87" s="106"/>
      <c r="X87" s="106"/>
      <c r="Y87" s="106"/>
      <c r="Z87" s="106"/>
      <c r="AA87" s="106"/>
      <c r="AB87" s="110"/>
      <c r="AC87" s="110"/>
      <c r="AD87" s="110"/>
    </row>
    <row r="88">
      <c r="A88" s="106"/>
      <c r="B88" s="676">
        <f t="shared" si="1"/>
        <v>85</v>
      </c>
      <c r="C88" s="201"/>
      <c r="D88" s="131"/>
      <c r="E88" s="132"/>
      <c r="F88" s="547" t="s">
        <v>1963</v>
      </c>
      <c r="G88" s="324"/>
      <c r="H88" s="324"/>
      <c r="I88" s="324"/>
      <c r="J88" s="133" t="s">
        <v>1961</v>
      </c>
      <c r="K88" s="134"/>
      <c r="L88" s="135" t="s">
        <v>84</v>
      </c>
      <c r="M88" s="135" t="s">
        <v>86</v>
      </c>
      <c r="N88" s="135" t="s">
        <v>86</v>
      </c>
      <c r="O88" s="135" t="s">
        <v>86</v>
      </c>
      <c r="P88" s="483" t="s">
        <v>107</v>
      </c>
      <c r="Q88" s="134"/>
      <c r="R88" s="134"/>
      <c r="S88" s="106"/>
      <c r="T88" s="111"/>
      <c r="U88" s="106"/>
      <c r="V88" s="106"/>
      <c r="W88" s="106"/>
      <c r="X88" s="106"/>
      <c r="Y88" s="106"/>
      <c r="Z88" s="106"/>
      <c r="AA88" s="106"/>
      <c r="AB88" s="110"/>
      <c r="AC88" s="110"/>
      <c r="AD88" s="110"/>
    </row>
    <row r="89">
      <c r="A89" s="106"/>
      <c r="B89" s="676">
        <f t="shared" si="1"/>
        <v>86</v>
      </c>
      <c r="C89" s="201"/>
      <c r="D89" s="131"/>
      <c r="E89" s="132"/>
      <c r="F89" s="547" t="s">
        <v>1964</v>
      </c>
      <c r="G89" s="324"/>
      <c r="H89" s="324"/>
      <c r="I89" s="324"/>
      <c r="J89" s="133" t="s">
        <v>1961</v>
      </c>
      <c r="K89" s="134"/>
      <c r="L89" s="135" t="s">
        <v>84</v>
      </c>
      <c r="M89" s="135" t="s">
        <v>86</v>
      </c>
      <c r="N89" s="135" t="s">
        <v>86</v>
      </c>
      <c r="O89" s="135" t="s">
        <v>86</v>
      </c>
      <c r="P89" s="483" t="s">
        <v>107</v>
      </c>
      <c r="Q89" s="134"/>
      <c r="R89" s="134"/>
      <c r="S89" s="106"/>
      <c r="T89" s="111"/>
      <c r="U89" s="106"/>
      <c r="V89" s="106"/>
      <c r="W89" s="106"/>
      <c r="X89" s="106"/>
      <c r="Y89" s="106"/>
      <c r="Z89" s="106"/>
      <c r="AA89" s="106"/>
      <c r="AB89" s="110"/>
      <c r="AC89" s="110"/>
      <c r="AD89" s="110"/>
    </row>
    <row r="90">
      <c r="A90" s="106"/>
      <c r="B90" s="676">
        <f t="shared" si="1"/>
        <v>87</v>
      </c>
      <c r="C90" s="201"/>
      <c r="D90" s="131"/>
      <c r="E90" s="132"/>
      <c r="F90" s="547" t="s">
        <v>1965</v>
      </c>
      <c r="G90" s="324"/>
      <c r="H90" s="324"/>
      <c r="I90" s="324"/>
      <c r="J90" s="133" t="s">
        <v>1961</v>
      </c>
      <c r="K90" s="134"/>
      <c r="L90" s="135" t="s">
        <v>84</v>
      </c>
      <c r="M90" s="135" t="s">
        <v>86</v>
      </c>
      <c r="N90" s="135" t="s">
        <v>86</v>
      </c>
      <c r="O90" s="135" t="s">
        <v>86</v>
      </c>
      <c r="P90" s="483" t="s">
        <v>107</v>
      </c>
      <c r="Q90" s="134"/>
      <c r="R90" s="134"/>
      <c r="S90" s="106"/>
      <c r="T90" s="111"/>
      <c r="U90" s="106"/>
      <c r="V90" s="106"/>
      <c r="W90" s="106"/>
      <c r="X90" s="106"/>
      <c r="Y90" s="106"/>
      <c r="Z90" s="106"/>
      <c r="AA90" s="106"/>
      <c r="AB90" s="110"/>
      <c r="AC90" s="110"/>
      <c r="AD90" s="110"/>
    </row>
    <row r="91">
      <c r="A91" s="106"/>
      <c r="B91" s="676">
        <f t="shared" si="1"/>
        <v>88</v>
      </c>
      <c r="C91" s="201"/>
      <c r="D91" s="132" t="s">
        <v>2012</v>
      </c>
      <c r="E91" s="132" t="s">
        <v>807</v>
      </c>
      <c r="F91" s="324"/>
      <c r="G91" s="324"/>
      <c r="H91" s="324"/>
      <c r="I91" s="547" t="s">
        <v>1931</v>
      </c>
      <c r="J91" s="133" t="s">
        <v>1932</v>
      </c>
      <c r="K91" s="134"/>
      <c r="L91" s="135" t="s">
        <v>84</v>
      </c>
      <c r="M91" s="135" t="s">
        <v>86</v>
      </c>
      <c r="N91" s="135" t="s">
        <v>86</v>
      </c>
      <c r="O91" s="135" t="s">
        <v>86</v>
      </c>
      <c r="P91" s="483" t="s">
        <v>107</v>
      </c>
      <c r="Q91" s="134"/>
      <c r="R91" s="134"/>
      <c r="S91" s="106"/>
      <c r="T91" s="111"/>
      <c r="U91" s="106"/>
      <c r="V91" s="106"/>
      <c r="W91" s="106"/>
      <c r="X91" s="106"/>
      <c r="Y91" s="106"/>
      <c r="Z91" s="106"/>
      <c r="AA91" s="106"/>
      <c r="AB91" s="110"/>
      <c r="AC91" s="110"/>
      <c r="AD91" s="110"/>
    </row>
    <row r="92">
      <c r="A92" s="106"/>
      <c r="B92" s="676">
        <f t="shared" si="1"/>
        <v>89</v>
      </c>
      <c r="C92" s="201"/>
      <c r="D92" s="131"/>
      <c r="E92" s="146" t="s">
        <v>1933</v>
      </c>
      <c r="F92" s="547" t="s">
        <v>768</v>
      </c>
      <c r="G92" s="324"/>
      <c r="H92" s="324"/>
      <c r="I92" s="547" t="s">
        <v>2000</v>
      </c>
      <c r="J92" s="133" t="s">
        <v>2001</v>
      </c>
      <c r="K92" s="134"/>
      <c r="L92" s="135" t="s">
        <v>84</v>
      </c>
      <c r="M92" s="135" t="s">
        <v>86</v>
      </c>
      <c r="N92" s="135" t="s">
        <v>86</v>
      </c>
      <c r="O92" s="135" t="s">
        <v>86</v>
      </c>
      <c r="P92" s="483" t="s">
        <v>107</v>
      </c>
      <c r="Q92" s="134"/>
      <c r="R92" s="134"/>
      <c r="S92" s="106"/>
      <c r="T92" s="111"/>
      <c r="U92" s="106"/>
      <c r="V92" s="106"/>
      <c r="W92" s="106"/>
      <c r="X92" s="106"/>
      <c r="Y92" s="106"/>
      <c r="Z92" s="106"/>
      <c r="AA92" s="106"/>
      <c r="AB92" s="110"/>
      <c r="AC92" s="110"/>
      <c r="AD92" s="110"/>
    </row>
    <row r="93">
      <c r="A93" s="106"/>
      <c r="B93" s="676">
        <f t="shared" si="1"/>
        <v>90</v>
      </c>
      <c r="C93" s="201"/>
      <c r="D93" s="698"/>
      <c r="E93" s="146" t="s">
        <v>1314</v>
      </c>
      <c r="F93" s="267" t="s">
        <v>598</v>
      </c>
      <c r="G93" s="324"/>
      <c r="H93" s="324"/>
      <c r="I93" s="547" t="s">
        <v>2172</v>
      </c>
      <c r="J93" s="133" t="s">
        <v>1942</v>
      </c>
      <c r="K93" s="134"/>
      <c r="L93" s="135" t="s">
        <v>84</v>
      </c>
      <c r="M93" s="135" t="s">
        <v>86</v>
      </c>
      <c r="N93" s="135" t="s">
        <v>86</v>
      </c>
      <c r="O93" s="135" t="s">
        <v>86</v>
      </c>
      <c r="P93" s="483" t="s">
        <v>107</v>
      </c>
      <c r="Q93" s="134"/>
      <c r="R93" s="134"/>
      <c r="S93" s="106"/>
      <c r="T93" s="111"/>
      <c r="U93" s="106"/>
      <c r="V93" s="106"/>
      <c r="W93" s="106"/>
      <c r="X93" s="106"/>
      <c r="Y93" s="106"/>
      <c r="Z93" s="106"/>
      <c r="AA93" s="106"/>
      <c r="AB93" s="110"/>
      <c r="AC93" s="110"/>
      <c r="AD93" s="110"/>
    </row>
    <row r="94">
      <c r="A94" s="106"/>
      <c r="B94" s="676">
        <f t="shared" si="1"/>
        <v>91</v>
      </c>
      <c r="C94" s="201"/>
      <c r="D94" s="698"/>
      <c r="E94" s="149"/>
      <c r="F94" s="267" t="s">
        <v>601</v>
      </c>
      <c r="G94" s="324"/>
      <c r="H94" s="324"/>
      <c r="I94" s="547" t="s">
        <v>2173</v>
      </c>
      <c r="J94" s="133" t="s">
        <v>2158</v>
      </c>
      <c r="K94" s="134"/>
      <c r="L94" s="135" t="s">
        <v>84</v>
      </c>
      <c r="M94" s="135" t="s">
        <v>86</v>
      </c>
      <c r="N94" s="135" t="s">
        <v>86</v>
      </c>
      <c r="O94" s="135" t="s">
        <v>86</v>
      </c>
      <c r="P94" s="483" t="s">
        <v>107</v>
      </c>
      <c r="Q94" s="134"/>
      <c r="R94" s="134"/>
      <c r="S94" s="106"/>
      <c r="T94" s="111"/>
      <c r="U94" s="106"/>
      <c r="V94" s="106"/>
      <c r="W94" s="106"/>
      <c r="X94" s="106"/>
      <c r="Y94" s="106"/>
      <c r="Z94" s="106"/>
      <c r="AA94" s="106"/>
      <c r="AB94" s="110"/>
      <c r="AC94" s="110"/>
      <c r="AD94" s="110"/>
    </row>
    <row r="95">
      <c r="A95" s="106"/>
      <c r="B95" s="676">
        <f t="shared" si="1"/>
        <v>92</v>
      </c>
      <c r="C95" s="201"/>
      <c r="D95" s="698"/>
      <c r="E95" s="155"/>
      <c r="F95" s="267" t="s">
        <v>979</v>
      </c>
      <c r="G95" s="324"/>
      <c r="H95" s="324"/>
      <c r="I95" s="547" t="s">
        <v>2174</v>
      </c>
      <c r="J95" s="133" t="s">
        <v>2148</v>
      </c>
      <c r="K95" s="134"/>
      <c r="L95" s="135" t="s">
        <v>84</v>
      </c>
      <c r="M95" s="135" t="s">
        <v>86</v>
      </c>
      <c r="N95" s="135" t="s">
        <v>86</v>
      </c>
      <c r="O95" s="135" t="s">
        <v>86</v>
      </c>
      <c r="P95" s="483" t="s">
        <v>101</v>
      </c>
      <c r="Q95" s="697" t="s">
        <v>2175</v>
      </c>
      <c r="R95" s="134"/>
      <c r="S95" s="106"/>
      <c r="T95" s="111"/>
      <c r="U95" s="106"/>
      <c r="V95" s="106"/>
      <c r="W95" s="106"/>
      <c r="X95" s="106"/>
      <c r="Y95" s="106"/>
      <c r="Z95" s="106"/>
      <c r="AA95" s="106"/>
      <c r="AB95" s="110"/>
      <c r="AC95" s="110"/>
      <c r="AD95" s="110"/>
    </row>
    <row r="96">
      <c r="A96" s="106"/>
      <c r="B96" s="676">
        <f t="shared" si="1"/>
        <v>93</v>
      </c>
      <c r="C96" s="201"/>
      <c r="D96" s="131"/>
      <c r="E96" s="155" t="s">
        <v>1352</v>
      </c>
      <c r="F96" s="324"/>
      <c r="G96" s="324"/>
      <c r="H96" s="324"/>
      <c r="I96" s="324"/>
      <c r="J96" s="133" t="s">
        <v>1958</v>
      </c>
      <c r="K96" s="134"/>
      <c r="L96" s="135" t="s">
        <v>84</v>
      </c>
      <c r="M96" s="135" t="s">
        <v>86</v>
      </c>
      <c r="N96" s="135" t="s">
        <v>86</v>
      </c>
      <c r="O96" s="135" t="s">
        <v>86</v>
      </c>
      <c r="P96" s="483" t="s">
        <v>107</v>
      </c>
      <c r="Q96" s="134"/>
      <c r="R96" s="134"/>
      <c r="S96" s="106"/>
      <c r="T96" s="111"/>
      <c r="U96" s="106"/>
      <c r="V96" s="106"/>
      <c r="W96" s="106"/>
      <c r="X96" s="106"/>
      <c r="Y96" s="106"/>
      <c r="Z96" s="106"/>
      <c r="AA96" s="106"/>
      <c r="AB96" s="110"/>
      <c r="AC96" s="110"/>
      <c r="AD96" s="110"/>
    </row>
    <row r="97">
      <c r="A97" s="106"/>
      <c r="B97" s="676">
        <f t="shared" si="1"/>
        <v>94</v>
      </c>
      <c r="C97" s="201"/>
      <c r="D97" s="131"/>
      <c r="E97" s="132" t="s">
        <v>252</v>
      </c>
      <c r="F97" s="276"/>
      <c r="G97" s="324"/>
      <c r="H97" s="324"/>
      <c r="I97" s="324"/>
      <c r="J97" s="133" t="s">
        <v>1959</v>
      </c>
      <c r="K97" s="134"/>
      <c r="L97" s="135" t="s">
        <v>84</v>
      </c>
      <c r="M97" s="135" t="s">
        <v>86</v>
      </c>
      <c r="N97" s="135" t="s">
        <v>86</v>
      </c>
      <c r="O97" s="135" t="s">
        <v>86</v>
      </c>
      <c r="P97" s="483" t="s">
        <v>107</v>
      </c>
      <c r="Q97" s="134"/>
      <c r="R97" s="134"/>
      <c r="S97" s="106"/>
      <c r="T97" s="111"/>
      <c r="U97" s="106"/>
      <c r="V97" s="106"/>
      <c r="W97" s="106"/>
      <c r="X97" s="106"/>
      <c r="Y97" s="106"/>
      <c r="Z97" s="106"/>
      <c r="AA97" s="106"/>
      <c r="AB97" s="110"/>
      <c r="AC97" s="110"/>
      <c r="AD97" s="110"/>
    </row>
    <row r="98">
      <c r="A98" s="106"/>
      <c r="B98" s="676">
        <f t="shared" si="1"/>
        <v>95</v>
      </c>
      <c r="C98" s="201"/>
      <c r="D98" s="131"/>
      <c r="E98" s="132" t="s">
        <v>824</v>
      </c>
      <c r="F98" s="547" t="s">
        <v>1960</v>
      </c>
      <c r="G98" s="324"/>
      <c r="H98" s="324"/>
      <c r="I98" s="324"/>
      <c r="J98" s="133" t="s">
        <v>1961</v>
      </c>
      <c r="K98" s="134"/>
      <c r="L98" s="135" t="s">
        <v>84</v>
      </c>
      <c r="M98" s="135" t="s">
        <v>86</v>
      </c>
      <c r="N98" s="135" t="s">
        <v>86</v>
      </c>
      <c r="O98" s="135" t="s">
        <v>86</v>
      </c>
      <c r="P98" s="483" t="s">
        <v>107</v>
      </c>
      <c r="Q98" s="134"/>
      <c r="R98" s="134"/>
      <c r="S98" s="106"/>
      <c r="T98" s="111"/>
      <c r="U98" s="106"/>
      <c r="V98" s="106"/>
      <c r="W98" s="106"/>
      <c r="X98" s="106"/>
      <c r="Y98" s="106"/>
      <c r="Z98" s="106"/>
      <c r="AA98" s="106"/>
      <c r="AB98" s="110"/>
      <c r="AC98" s="110"/>
      <c r="AD98" s="110"/>
    </row>
    <row r="99">
      <c r="A99" s="106"/>
      <c r="B99" s="676">
        <f t="shared" si="1"/>
        <v>96</v>
      </c>
      <c r="C99" s="201"/>
      <c r="D99" s="131"/>
      <c r="E99" s="132"/>
      <c r="F99" s="547" t="s">
        <v>1962</v>
      </c>
      <c r="G99" s="324"/>
      <c r="H99" s="324"/>
      <c r="I99" s="324"/>
      <c r="J99" s="133" t="s">
        <v>1961</v>
      </c>
      <c r="K99" s="134"/>
      <c r="L99" s="135" t="s">
        <v>84</v>
      </c>
      <c r="M99" s="135" t="s">
        <v>86</v>
      </c>
      <c r="N99" s="135" t="s">
        <v>86</v>
      </c>
      <c r="O99" s="135" t="s">
        <v>86</v>
      </c>
      <c r="P99" s="483" t="s">
        <v>107</v>
      </c>
      <c r="Q99" s="134"/>
      <c r="R99" s="134"/>
      <c r="S99" s="106"/>
      <c r="T99" s="111"/>
      <c r="U99" s="106"/>
      <c r="V99" s="106"/>
      <c r="W99" s="106"/>
      <c r="X99" s="106"/>
      <c r="Y99" s="106"/>
      <c r="Z99" s="106"/>
      <c r="AA99" s="106"/>
      <c r="AB99" s="110"/>
      <c r="AC99" s="110"/>
      <c r="AD99" s="110"/>
    </row>
    <row r="100">
      <c r="A100" s="106"/>
      <c r="B100" s="676">
        <f t="shared" si="1"/>
        <v>97</v>
      </c>
      <c r="C100" s="201"/>
      <c r="D100" s="131"/>
      <c r="E100" s="132"/>
      <c r="F100" s="547" t="s">
        <v>1963</v>
      </c>
      <c r="G100" s="324"/>
      <c r="H100" s="324"/>
      <c r="I100" s="324"/>
      <c r="J100" s="133" t="s">
        <v>1961</v>
      </c>
      <c r="K100" s="134"/>
      <c r="L100" s="135" t="s">
        <v>84</v>
      </c>
      <c r="M100" s="135" t="s">
        <v>86</v>
      </c>
      <c r="N100" s="135" t="s">
        <v>86</v>
      </c>
      <c r="O100" s="135" t="s">
        <v>86</v>
      </c>
      <c r="P100" s="483" t="s">
        <v>107</v>
      </c>
      <c r="Q100" s="134"/>
      <c r="R100" s="134"/>
      <c r="S100" s="106"/>
      <c r="T100" s="111"/>
      <c r="U100" s="106"/>
      <c r="V100" s="106"/>
      <c r="W100" s="106"/>
      <c r="X100" s="106"/>
      <c r="Y100" s="106"/>
      <c r="Z100" s="106"/>
      <c r="AA100" s="106"/>
      <c r="AB100" s="110"/>
      <c r="AC100" s="110"/>
      <c r="AD100" s="110"/>
    </row>
    <row r="101">
      <c r="A101" s="106"/>
      <c r="B101" s="676">
        <f t="shared" si="1"/>
        <v>98</v>
      </c>
      <c r="C101" s="201"/>
      <c r="D101" s="131"/>
      <c r="E101" s="132"/>
      <c r="F101" s="547" t="s">
        <v>1964</v>
      </c>
      <c r="G101" s="324"/>
      <c r="H101" s="324"/>
      <c r="I101" s="324"/>
      <c r="J101" s="133" t="s">
        <v>1961</v>
      </c>
      <c r="K101" s="134"/>
      <c r="L101" s="135" t="s">
        <v>84</v>
      </c>
      <c r="M101" s="135" t="s">
        <v>86</v>
      </c>
      <c r="N101" s="135" t="s">
        <v>86</v>
      </c>
      <c r="O101" s="135" t="s">
        <v>86</v>
      </c>
      <c r="P101" s="483" t="s">
        <v>107</v>
      </c>
      <c r="Q101" s="134"/>
      <c r="R101" s="134"/>
      <c r="S101" s="106"/>
      <c r="T101" s="111"/>
      <c r="U101" s="106"/>
      <c r="V101" s="106"/>
      <c r="W101" s="106"/>
      <c r="X101" s="106"/>
      <c r="Y101" s="106"/>
      <c r="Z101" s="106"/>
      <c r="AA101" s="106"/>
      <c r="AB101" s="110"/>
      <c r="AC101" s="110"/>
      <c r="AD101" s="110"/>
    </row>
    <row r="102">
      <c r="A102" s="106"/>
      <c r="B102" s="676">
        <f t="shared" si="1"/>
        <v>99</v>
      </c>
      <c r="C102" s="699"/>
      <c r="D102" s="143"/>
      <c r="E102" s="132"/>
      <c r="F102" s="547" t="s">
        <v>1965</v>
      </c>
      <c r="G102" s="324"/>
      <c r="H102" s="324"/>
      <c r="I102" s="324"/>
      <c r="J102" s="133" t="s">
        <v>1961</v>
      </c>
      <c r="K102" s="134"/>
      <c r="L102" s="135" t="s">
        <v>84</v>
      </c>
      <c r="M102" s="135" t="s">
        <v>86</v>
      </c>
      <c r="N102" s="135" t="s">
        <v>86</v>
      </c>
      <c r="O102" s="135" t="s">
        <v>86</v>
      </c>
      <c r="P102" s="483" t="s">
        <v>107</v>
      </c>
      <c r="Q102" s="134"/>
      <c r="R102" s="134"/>
      <c r="S102" s="106"/>
      <c r="T102" s="111"/>
      <c r="U102" s="106"/>
      <c r="V102" s="106"/>
      <c r="W102" s="106"/>
      <c r="X102" s="106"/>
      <c r="Y102" s="106"/>
      <c r="Z102" s="106"/>
      <c r="AA102" s="106"/>
      <c r="AB102" s="110"/>
      <c r="AC102" s="110"/>
      <c r="AD102" s="110"/>
    </row>
    <row r="103">
      <c r="A103" s="106"/>
      <c r="B103" s="127">
        <f t="shared" si="1"/>
        <v>100</v>
      </c>
      <c r="C103" s="146" t="s">
        <v>2176</v>
      </c>
      <c r="D103" s="129" t="s">
        <v>975</v>
      </c>
      <c r="E103" s="130" t="s">
        <v>2177</v>
      </c>
      <c r="F103" s="324"/>
      <c r="G103" s="324"/>
      <c r="H103" s="324"/>
      <c r="I103" s="547" t="s">
        <v>2178</v>
      </c>
      <c r="J103" s="133" t="s">
        <v>2179</v>
      </c>
      <c r="K103" s="134"/>
      <c r="L103" s="135" t="s">
        <v>84</v>
      </c>
      <c r="M103" s="135" t="s">
        <v>86</v>
      </c>
      <c r="N103" s="135" t="s">
        <v>86</v>
      </c>
      <c r="O103" s="135" t="s">
        <v>86</v>
      </c>
      <c r="P103" s="483" t="s">
        <v>107</v>
      </c>
      <c r="Q103" s="134"/>
      <c r="R103" s="134"/>
      <c r="S103" s="106"/>
      <c r="T103" s="111"/>
      <c r="U103" s="106"/>
      <c r="V103" s="106"/>
      <c r="W103" s="106"/>
      <c r="X103" s="106"/>
      <c r="Y103" s="106"/>
      <c r="Z103" s="106"/>
      <c r="AA103" s="106"/>
      <c r="AB103" s="110"/>
      <c r="AC103" s="110"/>
      <c r="AD103" s="110"/>
    </row>
    <row r="104">
      <c r="A104" s="106"/>
      <c r="B104" s="127">
        <f t="shared" si="1"/>
        <v>101</v>
      </c>
      <c r="C104" s="205"/>
      <c r="D104" s="140"/>
      <c r="E104" s="130" t="s">
        <v>2020</v>
      </c>
      <c r="F104" s="324"/>
      <c r="G104" s="324"/>
      <c r="H104" s="324"/>
      <c r="I104" s="547" t="s">
        <v>2180</v>
      </c>
      <c r="J104" s="133" t="s">
        <v>2021</v>
      </c>
      <c r="K104" s="134"/>
      <c r="L104" s="135" t="s">
        <v>84</v>
      </c>
      <c r="M104" s="135" t="s">
        <v>86</v>
      </c>
      <c r="N104" s="135" t="s">
        <v>86</v>
      </c>
      <c r="O104" s="135" t="s">
        <v>86</v>
      </c>
      <c r="P104" s="483" t="s">
        <v>107</v>
      </c>
      <c r="Q104" s="134"/>
      <c r="R104" s="134"/>
      <c r="S104" s="106"/>
      <c r="T104" s="111"/>
      <c r="U104" s="106"/>
      <c r="V104" s="106"/>
      <c r="W104" s="106"/>
      <c r="X104" s="106"/>
      <c r="Y104" s="106"/>
      <c r="Z104" s="106"/>
      <c r="AA104" s="106"/>
      <c r="AB104" s="110"/>
      <c r="AC104" s="110"/>
      <c r="AD104" s="110"/>
    </row>
    <row r="105">
      <c r="A105" s="106"/>
      <c r="B105" s="127">
        <f t="shared" si="1"/>
        <v>102</v>
      </c>
      <c r="C105" s="205"/>
      <c r="D105" s="140"/>
      <c r="E105" s="130" t="s">
        <v>768</v>
      </c>
      <c r="F105" s="324"/>
      <c r="G105" s="324"/>
      <c r="H105" s="324"/>
      <c r="I105" s="324"/>
      <c r="J105" s="133" t="s">
        <v>2022</v>
      </c>
      <c r="K105" s="134"/>
      <c r="L105" s="135" t="s">
        <v>84</v>
      </c>
      <c r="M105" s="135" t="s">
        <v>86</v>
      </c>
      <c r="N105" s="135" t="s">
        <v>86</v>
      </c>
      <c r="O105" s="135" t="s">
        <v>86</v>
      </c>
      <c r="P105" s="483" t="s">
        <v>107</v>
      </c>
      <c r="Q105" s="134"/>
      <c r="R105" s="134"/>
      <c r="S105" s="106"/>
      <c r="T105" s="111"/>
      <c r="U105" s="106"/>
      <c r="V105" s="106"/>
      <c r="W105" s="106"/>
      <c r="X105" s="106"/>
      <c r="Y105" s="106"/>
      <c r="Z105" s="106"/>
      <c r="AA105" s="106"/>
      <c r="AB105" s="110"/>
      <c r="AC105" s="110"/>
      <c r="AD105" s="110"/>
    </row>
    <row r="106">
      <c r="A106" s="106"/>
      <c r="B106" s="127">
        <f t="shared" si="1"/>
        <v>103</v>
      </c>
      <c r="C106" s="205"/>
      <c r="D106" s="140"/>
      <c r="E106" s="130" t="s">
        <v>1351</v>
      </c>
      <c r="F106" s="324"/>
      <c r="G106" s="324"/>
      <c r="H106" s="324"/>
      <c r="I106" s="324"/>
      <c r="J106" s="133" t="s">
        <v>2023</v>
      </c>
      <c r="K106" s="134"/>
      <c r="L106" s="135" t="s">
        <v>84</v>
      </c>
      <c r="M106" s="135" t="s">
        <v>86</v>
      </c>
      <c r="N106" s="135" t="s">
        <v>86</v>
      </c>
      <c r="O106" s="135" t="s">
        <v>86</v>
      </c>
      <c r="P106" s="483" t="s">
        <v>107</v>
      </c>
      <c r="Q106" s="134"/>
      <c r="R106" s="134"/>
      <c r="S106" s="106"/>
      <c r="T106" s="111"/>
      <c r="U106" s="106"/>
      <c r="V106" s="106"/>
      <c r="W106" s="106"/>
      <c r="X106" s="106"/>
      <c r="Y106" s="106"/>
      <c r="Z106" s="106"/>
      <c r="AA106" s="106"/>
      <c r="AB106" s="110"/>
      <c r="AC106" s="110"/>
      <c r="AD106" s="110"/>
    </row>
    <row r="107">
      <c r="A107" s="106"/>
      <c r="B107" s="127">
        <f t="shared" si="1"/>
        <v>104</v>
      </c>
      <c r="C107" s="205"/>
      <c r="D107" s="140"/>
      <c r="E107" s="130" t="s">
        <v>1309</v>
      </c>
      <c r="F107" s="324"/>
      <c r="G107" s="324"/>
      <c r="H107" s="324"/>
      <c r="I107" s="324"/>
      <c r="J107" s="133" t="s">
        <v>2024</v>
      </c>
      <c r="K107" s="134"/>
      <c r="L107" s="135" t="s">
        <v>84</v>
      </c>
      <c r="M107" s="135" t="s">
        <v>86</v>
      </c>
      <c r="N107" s="135" t="s">
        <v>86</v>
      </c>
      <c r="O107" s="135" t="s">
        <v>86</v>
      </c>
      <c r="P107" s="483" t="s">
        <v>107</v>
      </c>
      <c r="Q107" s="134"/>
      <c r="R107" s="134"/>
      <c r="S107" s="106"/>
      <c r="T107" s="111"/>
      <c r="U107" s="106"/>
      <c r="V107" s="106"/>
      <c r="W107" s="106"/>
      <c r="X107" s="106"/>
      <c r="Y107" s="106"/>
      <c r="Z107" s="106"/>
      <c r="AA107" s="106"/>
      <c r="AB107" s="110"/>
      <c r="AC107" s="110"/>
      <c r="AD107" s="110"/>
    </row>
    <row r="108">
      <c r="A108" s="106"/>
      <c r="B108" s="127">
        <f t="shared" si="1"/>
        <v>105</v>
      </c>
      <c r="C108" s="205"/>
      <c r="D108" s="140"/>
      <c r="E108" s="129" t="s">
        <v>1314</v>
      </c>
      <c r="F108" s="547"/>
      <c r="G108" s="324"/>
      <c r="H108" s="324"/>
      <c r="I108" s="547"/>
      <c r="J108" s="133" t="s">
        <v>2025</v>
      </c>
      <c r="K108" s="134"/>
      <c r="L108" s="135" t="s">
        <v>84</v>
      </c>
      <c r="M108" s="135" t="s">
        <v>86</v>
      </c>
      <c r="N108" s="135" t="s">
        <v>86</v>
      </c>
      <c r="O108" s="135" t="s">
        <v>86</v>
      </c>
      <c r="P108" s="483" t="s">
        <v>107</v>
      </c>
      <c r="Q108" s="134"/>
      <c r="R108" s="134"/>
      <c r="S108" s="106"/>
      <c r="T108" s="111"/>
      <c r="U108" s="106"/>
      <c r="V108" s="106"/>
      <c r="W108" s="106"/>
      <c r="X108" s="106"/>
      <c r="Y108" s="106"/>
      <c r="Z108" s="106"/>
      <c r="AA108" s="106"/>
      <c r="AB108" s="110"/>
      <c r="AC108" s="110"/>
      <c r="AD108" s="110"/>
    </row>
    <row r="109">
      <c r="A109" s="106"/>
      <c r="B109" s="127">
        <f t="shared" si="1"/>
        <v>106</v>
      </c>
      <c r="C109" s="205"/>
      <c r="D109" s="148"/>
      <c r="E109" s="146" t="s">
        <v>2026</v>
      </c>
      <c r="F109" s="267" t="s">
        <v>2181</v>
      </c>
      <c r="G109" s="547"/>
      <c r="H109" s="324"/>
      <c r="I109" s="547" t="s">
        <v>2182</v>
      </c>
      <c r="J109" s="133" t="s">
        <v>2183</v>
      </c>
      <c r="K109" s="134"/>
      <c r="L109" s="135" t="s">
        <v>84</v>
      </c>
      <c r="M109" s="135" t="s">
        <v>86</v>
      </c>
      <c r="N109" s="135" t="s">
        <v>86</v>
      </c>
      <c r="O109" s="135" t="s">
        <v>84</v>
      </c>
      <c r="P109" s="483" t="s">
        <v>107</v>
      </c>
      <c r="Q109" s="134"/>
      <c r="R109" s="134"/>
      <c r="S109" s="106"/>
      <c r="T109" s="111"/>
      <c r="U109" s="106"/>
      <c r="V109" s="106"/>
      <c r="W109" s="106"/>
      <c r="X109" s="106"/>
      <c r="Y109" s="106"/>
      <c r="Z109" s="106"/>
      <c r="AA109" s="106"/>
      <c r="AB109" s="110"/>
      <c r="AC109" s="110"/>
      <c r="AD109" s="110"/>
    </row>
    <row r="110">
      <c r="A110" s="106"/>
      <c r="B110" s="127">
        <f t="shared" si="1"/>
        <v>107</v>
      </c>
      <c r="C110" s="205"/>
      <c r="D110" s="148"/>
      <c r="E110" s="149"/>
      <c r="F110" s="267" t="s">
        <v>2184</v>
      </c>
      <c r="G110" s="324"/>
      <c r="H110" s="324"/>
      <c r="I110" s="547" t="s">
        <v>2185</v>
      </c>
      <c r="J110" s="133" t="s">
        <v>2186</v>
      </c>
      <c r="K110" s="134"/>
      <c r="L110" s="135" t="s">
        <v>84</v>
      </c>
      <c r="M110" s="135" t="s">
        <v>86</v>
      </c>
      <c r="N110" s="135" t="s">
        <v>86</v>
      </c>
      <c r="O110" s="135" t="s">
        <v>86</v>
      </c>
      <c r="P110" s="483" t="s">
        <v>107</v>
      </c>
      <c r="Q110" s="134"/>
      <c r="R110" s="134"/>
      <c r="S110" s="106"/>
      <c r="T110" s="111"/>
      <c r="U110" s="106"/>
      <c r="V110" s="106"/>
      <c r="W110" s="106"/>
      <c r="X110" s="106"/>
      <c r="Y110" s="106"/>
      <c r="Z110" s="106"/>
      <c r="AA110" s="106"/>
      <c r="AB110" s="110"/>
      <c r="AC110" s="110"/>
      <c r="AD110" s="110"/>
    </row>
    <row r="111">
      <c r="A111" s="106"/>
      <c r="B111" s="127">
        <f t="shared" si="1"/>
        <v>108</v>
      </c>
      <c r="C111" s="205"/>
      <c r="D111" s="148"/>
      <c r="E111" s="149"/>
      <c r="F111" s="267" t="s">
        <v>2187</v>
      </c>
      <c r="G111" s="324"/>
      <c r="H111" s="324"/>
      <c r="I111" s="547" t="s">
        <v>2188</v>
      </c>
      <c r="J111" s="133" t="s">
        <v>2189</v>
      </c>
      <c r="K111" s="134"/>
      <c r="L111" s="135" t="s">
        <v>84</v>
      </c>
      <c r="M111" s="135" t="s">
        <v>86</v>
      </c>
      <c r="N111" s="135" t="s">
        <v>86</v>
      </c>
      <c r="O111" s="135" t="s">
        <v>86</v>
      </c>
      <c r="P111" s="483" t="s">
        <v>107</v>
      </c>
      <c r="Q111" s="134"/>
      <c r="R111" s="134"/>
      <c r="S111" s="106"/>
      <c r="T111" s="111"/>
      <c r="U111" s="106"/>
      <c r="V111" s="106"/>
      <c r="W111" s="106"/>
      <c r="X111" s="106"/>
      <c r="Y111" s="106"/>
      <c r="Z111" s="106"/>
      <c r="AA111" s="106"/>
      <c r="AB111" s="110"/>
      <c r="AC111" s="110"/>
      <c r="AD111" s="110"/>
    </row>
    <row r="112">
      <c r="A112" s="106"/>
      <c r="B112" s="127">
        <f t="shared" si="1"/>
        <v>109</v>
      </c>
      <c r="C112" s="205"/>
      <c r="D112" s="148"/>
      <c r="E112" s="146" t="s">
        <v>2059</v>
      </c>
      <c r="F112" s="267" t="s">
        <v>2060</v>
      </c>
      <c r="G112" s="547"/>
      <c r="H112" s="324"/>
      <c r="I112" s="324"/>
      <c r="J112" s="133" t="s">
        <v>2061</v>
      </c>
      <c r="K112" s="134"/>
      <c r="L112" s="135" t="s">
        <v>84</v>
      </c>
      <c r="M112" s="135" t="s">
        <v>86</v>
      </c>
      <c r="N112" s="135" t="s">
        <v>86</v>
      </c>
      <c r="O112" s="135" t="s">
        <v>86</v>
      </c>
      <c r="P112" s="483" t="s">
        <v>107</v>
      </c>
      <c r="Q112" s="134"/>
      <c r="R112" s="134"/>
      <c r="S112" s="106"/>
      <c r="T112" s="111"/>
      <c r="U112" s="106"/>
      <c r="V112" s="106"/>
      <c r="W112" s="106"/>
      <c r="X112" s="106"/>
      <c r="Y112" s="106"/>
      <c r="Z112" s="106"/>
      <c r="AA112" s="106"/>
      <c r="AB112" s="110"/>
      <c r="AC112" s="110"/>
      <c r="AD112" s="110"/>
    </row>
    <row r="113">
      <c r="A113" s="106"/>
      <c r="B113" s="127">
        <f t="shared" si="1"/>
        <v>110</v>
      </c>
      <c r="C113" s="205"/>
      <c r="D113" s="148"/>
      <c r="E113" s="151"/>
      <c r="F113" s="267" t="s">
        <v>2062</v>
      </c>
      <c r="G113" s="547"/>
      <c r="H113" s="324"/>
      <c r="I113" s="324"/>
      <c r="J113" s="547" t="s">
        <v>2063</v>
      </c>
      <c r="K113" s="134"/>
      <c r="L113" s="135" t="s">
        <v>84</v>
      </c>
      <c r="M113" s="135" t="s">
        <v>86</v>
      </c>
      <c r="N113" s="135" t="s">
        <v>86</v>
      </c>
      <c r="O113" s="135" t="s">
        <v>86</v>
      </c>
      <c r="P113" s="483" t="s">
        <v>107</v>
      </c>
      <c r="Q113" s="134"/>
      <c r="R113" s="134"/>
      <c r="S113" s="106"/>
      <c r="T113" s="111"/>
      <c r="U113" s="106"/>
      <c r="V113" s="106"/>
      <c r="W113" s="106"/>
      <c r="X113" s="106"/>
      <c r="Y113" s="106"/>
      <c r="Z113" s="106"/>
      <c r="AA113" s="106"/>
      <c r="AB113" s="110"/>
      <c r="AC113" s="110"/>
      <c r="AD113" s="110"/>
    </row>
    <row r="114">
      <c r="A114" s="106"/>
      <c r="B114" s="127">
        <f t="shared" si="1"/>
        <v>111</v>
      </c>
      <c r="C114" s="205"/>
      <c r="D114" s="148"/>
      <c r="E114" s="151"/>
      <c r="F114" s="267" t="s">
        <v>2064</v>
      </c>
      <c r="G114" s="547"/>
      <c r="H114" s="324"/>
      <c r="I114" s="324"/>
      <c r="J114" s="547" t="s">
        <v>2065</v>
      </c>
      <c r="K114" s="134"/>
      <c r="L114" s="135" t="s">
        <v>84</v>
      </c>
      <c r="M114" s="135" t="s">
        <v>86</v>
      </c>
      <c r="N114" s="135" t="s">
        <v>86</v>
      </c>
      <c r="O114" s="135" t="s">
        <v>86</v>
      </c>
      <c r="P114" s="483" t="s">
        <v>107</v>
      </c>
      <c r="Q114" s="134"/>
      <c r="R114" s="134"/>
      <c r="S114" s="106"/>
      <c r="T114" s="111"/>
      <c r="U114" s="106"/>
      <c r="V114" s="106"/>
      <c r="W114" s="106"/>
      <c r="X114" s="106"/>
      <c r="Y114" s="106"/>
      <c r="Z114" s="106"/>
      <c r="AA114" s="106"/>
      <c r="AB114" s="110"/>
      <c r="AC114" s="110"/>
      <c r="AD114" s="110"/>
    </row>
    <row r="115">
      <c r="A115" s="106"/>
      <c r="B115" s="127">
        <f t="shared" si="1"/>
        <v>112</v>
      </c>
      <c r="C115" s="205"/>
      <c r="D115" s="148"/>
      <c r="E115" s="146" t="s">
        <v>2066</v>
      </c>
      <c r="F115" s="267" t="s">
        <v>1115</v>
      </c>
      <c r="G115" s="547"/>
      <c r="H115" s="324"/>
      <c r="I115" s="324"/>
      <c r="J115" s="133" t="s">
        <v>2034</v>
      </c>
      <c r="K115" s="134"/>
      <c r="L115" s="135" t="s">
        <v>84</v>
      </c>
      <c r="M115" s="135" t="s">
        <v>86</v>
      </c>
      <c r="N115" s="135" t="s">
        <v>86</v>
      </c>
      <c r="O115" s="135" t="s">
        <v>86</v>
      </c>
      <c r="P115" s="483" t="s">
        <v>107</v>
      </c>
      <c r="Q115" s="134"/>
      <c r="R115" s="134"/>
      <c r="S115" s="106"/>
      <c r="T115" s="111"/>
      <c r="U115" s="106"/>
      <c r="V115" s="106"/>
      <c r="W115" s="106"/>
      <c r="X115" s="106"/>
      <c r="Y115" s="106"/>
      <c r="Z115" s="106"/>
      <c r="AA115" s="106"/>
      <c r="AB115" s="110"/>
      <c r="AC115" s="110"/>
      <c r="AD115" s="110"/>
    </row>
    <row r="116">
      <c r="A116" s="106"/>
      <c r="B116" s="127">
        <f t="shared" si="1"/>
        <v>113</v>
      </c>
      <c r="C116" s="205"/>
      <c r="D116" s="148"/>
      <c r="E116" s="153"/>
      <c r="F116" s="267" t="s">
        <v>2067</v>
      </c>
      <c r="G116" s="547"/>
      <c r="H116" s="324"/>
      <c r="I116" s="324"/>
      <c r="J116" s="133" t="s">
        <v>2068</v>
      </c>
      <c r="K116" s="134"/>
      <c r="L116" s="135" t="s">
        <v>84</v>
      </c>
      <c r="M116" s="135" t="s">
        <v>86</v>
      </c>
      <c r="N116" s="135" t="s">
        <v>86</v>
      </c>
      <c r="O116" s="135" t="s">
        <v>86</v>
      </c>
      <c r="P116" s="483" t="s">
        <v>107</v>
      </c>
      <c r="Q116" s="134"/>
      <c r="R116" s="134"/>
      <c r="S116" s="106"/>
      <c r="T116" s="111"/>
      <c r="U116" s="106"/>
      <c r="V116" s="106"/>
      <c r="W116" s="106"/>
      <c r="X116" s="106"/>
      <c r="Y116" s="106"/>
      <c r="Z116" s="106"/>
      <c r="AA116" s="106"/>
      <c r="AB116" s="110"/>
      <c r="AC116" s="110"/>
      <c r="AD116" s="110"/>
    </row>
    <row r="117">
      <c r="A117" s="106"/>
      <c r="B117" s="127">
        <f t="shared" si="1"/>
        <v>114</v>
      </c>
      <c r="C117" s="205"/>
      <c r="D117" s="148"/>
      <c r="E117" s="149" t="s">
        <v>392</v>
      </c>
      <c r="F117" s="267" t="s">
        <v>2190</v>
      </c>
      <c r="G117" s="547"/>
      <c r="H117" s="324"/>
      <c r="I117" s="324"/>
      <c r="J117" s="133" t="s">
        <v>2191</v>
      </c>
      <c r="K117" s="134"/>
      <c r="L117" s="135" t="s">
        <v>84</v>
      </c>
      <c r="M117" s="135" t="s">
        <v>86</v>
      </c>
      <c r="N117" s="135" t="s">
        <v>86</v>
      </c>
      <c r="O117" s="135" t="s">
        <v>86</v>
      </c>
      <c r="P117" s="483" t="s">
        <v>107</v>
      </c>
      <c r="Q117" s="134"/>
      <c r="R117" s="134"/>
      <c r="S117" s="106"/>
      <c r="T117" s="111"/>
      <c r="U117" s="106"/>
      <c r="V117" s="106"/>
      <c r="W117" s="106"/>
      <c r="X117" s="106"/>
      <c r="Y117" s="106"/>
      <c r="Z117" s="106"/>
      <c r="AA117" s="106"/>
      <c r="AB117" s="110"/>
      <c r="AC117" s="110"/>
      <c r="AD117" s="110"/>
    </row>
    <row r="118">
      <c r="A118" s="106"/>
      <c r="B118" s="127">
        <f t="shared" si="1"/>
        <v>115</v>
      </c>
      <c r="C118" s="205"/>
      <c r="D118" s="160"/>
      <c r="E118" s="155"/>
      <c r="F118" s="267" t="s">
        <v>392</v>
      </c>
      <c r="G118" s="547" t="s">
        <v>2192</v>
      </c>
      <c r="H118" s="547"/>
      <c r="I118" s="324"/>
      <c r="J118" s="133" t="s">
        <v>2193</v>
      </c>
      <c r="K118" s="134"/>
      <c r="L118" s="135" t="s">
        <v>84</v>
      </c>
      <c r="M118" s="135" t="s">
        <v>86</v>
      </c>
      <c r="N118" s="135" t="s">
        <v>86</v>
      </c>
      <c r="O118" s="135" t="s">
        <v>86</v>
      </c>
      <c r="P118" s="483" t="s">
        <v>107</v>
      </c>
      <c r="Q118" s="134"/>
      <c r="R118" s="134"/>
      <c r="S118" s="106"/>
      <c r="T118" s="111"/>
      <c r="U118" s="106"/>
      <c r="V118" s="106"/>
      <c r="W118" s="106"/>
      <c r="X118" s="106"/>
      <c r="Y118" s="106"/>
      <c r="Z118" s="106"/>
      <c r="AA118" s="106"/>
      <c r="AB118" s="110"/>
      <c r="AC118" s="110"/>
      <c r="AD118" s="110"/>
    </row>
    <row r="119">
      <c r="A119" s="106"/>
      <c r="B119" s="127">
        <f t="shared" si="1"/>
        <v>116</v>
      </c>
      <c r="C119" s="205"/>
      <c r="D119" s="140" t="s">
        <v>1835</v>
      </c>
      <c r="E119" s="142" t="s">
        <v>2177</v>
      </c>
      <c r="F119" s="324"/>
      <c r="G119" s="324"/>
      <c r="H119" s="324"/>
      <c r="I119" s="547" t="s">
        <v>2194</v>
      </c>
      <c r="J119" s="133" t="s">
        <v>2179</v>
      </c>
      <c r="K119" s="134"/>
      <c r="L119" s="135" t="s">
        <v>84</v>
      </c>
      <c r="M119" s="135" t="s">
        <v>86</v>
      </c>
      <c r="N119" s="135" t="s">
        <v>86</v>
      </c>
      <c r="O119" s="135" t="s">
        <v>86</v>
      </c>
      <c r="P119" s="483" t="s">
        <v>107</v>
      </c>
      <c r="Q119" s="134"/>
      <c r="R119" s="134"/>
      <c r="S119" s="106"/>
      <c r="T119" s="111"/>
      <c r="U119" s="106"/>
      <c r="V119" s="106"/>
      <c r="W119" s="106"/>
      <c r="X119" s="106"/>
      <c r="Y119" s="106"/>
      <c r="Z119" s="106"/>
      <c r="AA119" s="106"/>
      <c r="AB119" s="110"/>
      <c r="AC119" s="110"/>
      <c r="AD119" s="110"/>
    </row>
    <row r="120">
      <c r="A120" s="106"/>
      <c r="B120" s="127">
        <f t="shared" si="1"/>
        <v>117</v>
      </c>
      <c r="C120" s="205"/>
      <c r="D120" s="140"/>
      <c r="E120" s="331" t="s">
        <v>1786</v>
      </c>
      <c r="F120" s="324"/>
      <c r="G120" s="324"/>
      <c r="H120" s="324"/>
      <c r="I120" s="324"/>
      <c r="J120" s="133" t="s">
        <v>2195</v>
      </c>
      <c r="K120" s="134"/>
      <c r="L120" s="135" t="s">
        <v>84</v>
      </c>
      <c r="M120" s="135" t="s">
        <v>86</v>
      </c>
      <c r="N120" s="135" t="s">
        <v>86</v>
      </c>
      <c r="O120" s="135" t="s">
        <v>86</v>
      </c>
      <c r="P120" s="483" t="s">
        <v>107</v>
      </c>
      <c r="Q120" s="134"/>
      <c r="R120" s="134"/>
      <c r="S120" s="106"/>
      <c r="T120" s="111"/>
      <c r="U120" s="106"/>
      <c r="V120" s="106"/>
      <c r="W120" s="106"/>
      <c r="X120" s="106"/>
      <c r="Y120" s="106"/>
      <c r="Z120" s="106"/>
      <c r="AA120" s="106"/>
      <c r="AB120" s="110"/>
      <c r="AC120" s="110"/>
      <c r="AD120" s="110"/>
    </row>
    <row r="121">
      <c r="A121" s="106"/>
      <c r="B121" s="127">
        <f t="shared" si="1"/>
        <v>118</v>
      </c>
      <c r="C121" s="205"/>
      <c r="D121" s="148"/>
      <c r="E121" s="146" t="s">
        <v>2098</v>
      </c>
      <c r="F121" s="267" t="s">
        <v>2181</v>
      </c>
      <c r="G121" s="547"/>
      <c r="H121" s="547"/>
      <c r="I121" s="547" t="s">
        <v>2182</v>
      </c>
      <c r="J121" s="133" t="s">
        <v>2183</v>
      </c>
      <c r="K121" s="134"/>
      <c r="L121" s="135" t="s">
        <v>84</v>
      </c>
      <c r="M121" s="135" t="s">
        <v>86</v>
      </c>
      <c r="N121" s="135" t="s">
        <v>86</v>
      </c>
      <c r="O121" s="135" t="s">
        <v>86</v>
      </c>
      <c r="P121" s="483" t="s">
        <v>107</v>
      </c>
      <c r="Q121" s="134"/>
      <c r="R121" s="134"/>
      <c r="S121" s="106"/>
      <c r="T121" s="111"/>
      <c r="U121" s="106"/>
      <c r="V121" s="106"/>
      <c r="W121" s="106"/>
      <c r="X121" s="106"/>
      <c r="Y121" s="106"/>
      <c r="Z121" s="106"/>
      <c r="AA121" s="106"/>
      <c r="AB121" s="110"/>
      <c r="AC121" s="110"/>
      <c r="AD121" s="110"/>
    </row>
    <row r="122">
      <c r="A122" s="106"/>
      <c r="B122" s="127">
        <f t="shared" si="1"/>
        <v>119</v>
      </c>
      <c r="C122" s="205"/>
      <c r="D122" s="148"/>
      <c r="E122" s="681"/>
      <c r="F122" s="267" t="s">
        <v>2184</v>
      </c>
      <c r="G122" s="547"/>
      <c r="H122" s="547"/>
      <c r="I122" s="547" t="s">
        <v>2185</v>
      </c>
      <c r="J122" s="133" t="s">
        <v>2186</v>
      </c>
      <c r="K122" s="134"/>
      <c r="L122" s="135" t="s">
        <v>84</v>
      </c>
      <c r="M122" s="135" t="s">
        <v>86</v>
      </c>
      <c r="N122" s="135" t="s">
        <v>86</v>
      </c>
      <c r="O122" s="135" t="s">
        <v>86</v>
      </c>
      <c r="P122" s="483" t="s">
        <v>107</v>
      </c>
      <c r="Q122" s="134"/>
      <c r="R122" s="134"/>
      <c r="S122" s="106"/>
      <c r="T122" s="111"/>
      <c r="U122" s="106"/>
      <c r="V122" s="106"/>
      <c r="W122" s="106"/>
      <c r="X122" s="106"/>
      <c r="Y122" s="106"/>
      <c r="Z122" s="106"/>
      <c r="AA122" s="106"/>
      <c r="AB122" s="110"/>
      <c r="AC122" s="110"/>
      <c r="AD122" s="110"/>
    </row>
    <row r="123">
      <c r="A123" s="106"/>
      <c r="B123" s="127">
        <f t="shared" si="1"/>
        <v>120</v>
      </c>
      <c r="C123" s="205"/>
      <c r="D123" s="148"/>
      <c r="E123" s="681"/>
      <c r="F123" s="267" t="s">
        <v>2187</v>
      </c>
      <c r="G123" s="547"/>
      <c r="H123" s="547"/>
      <c r="I123" s="547" t="s">
        <v>2188</v>
      </c>
      <c r="J123" s="133" t="s">
        <v>2189</v>
      </c>
      <c r="K123" s="134"/>
      <c r="L123" s="135" t="s">
        <v>84</v>
      </c>
      <c r="M123" s="135" t="s">
        <v>86</v>
      </c>
      <c r="N123" s="135" t="s">
        <v>86</v>
      </c>
      <c r="O123" s="135" t="s">
        <v>86</v>
      </c>
      <c r="P123" s="483" t="s">
        <v>107</v>
      </c>
      <c r="Q123" s="134"/>
      <c r="R123" s="134"/>
      <c r="S123" s="106"/>
      <c r="T123" s="111"/>
      <c r="U123" s="106"/>
      <c r="V123" s="106"/>
      <c r="W123" s="106"/>
      <c r="X123" s="106"/>
      <c r="Y123" s="106"/>
      <c r="Z123" s="106"/>
      <c r="AA123" s="106"/>
      <c r="AB123" s="110"/>
      <c r="AC123" s="110"/>
      <c r="AD123" s="110"/>
    </row>
    <row r="124">
      <c r="A124" s="106"/>
      <c r="B124" s="127">
        <f t="shared" si="1"/>
        <v>121</v>
      </c>
      <c r="C124" s="205"/>
      <c r="D124" s="148"/>
      <c r="E124" s="146" t="s">
        <v>2059</v>
      </c>
      <c r="F124" s="267" t="s">
        <v>2060</v>
      </c>
      <c r="G124" s="547"/>
      <c r="H124" s="324"/>
      <c r="I124" s="324"/>
      <c r="J124" s="133" t="s">
        <v>2061</v>
      </c>
      <c r="K124" s="134"/>
      <c r="L124" s="135" t="s">
        <v>84</v>
      </c>
      <c r="M124" s="135" t="s">
        <v>86</v>
      </c>
      <c r="N124" s="135" t="s">
        <v>86</v>
      </c>
      <c r="O124" s="135" t="s">
        <v>86</v>
      </c>
      <c r="P124" s="483" t="s">
        <v>107</v>
      </c>
      <c r="Q124" s="134"/>
      <c r="R124" s="134"/>
      <c r="S124" s="106"/>
      <c r="T124" s="111"/>
      <c r="U124" s="106"/>
      <c r="V124" s="106"/>
      <c r="W124" s="106"/>
      <c r="X124" s="106"/>
      <c r="Y124" s="106"/>
      <c r="Z124" s="106"/>
      <c r="AA124" s="106"/>
      <c r="AB124" s="110"/>
      <c r="AC124" s="110"/>
      <c r="AD124" s="110"/>
    </row>
    <row r="125">
      <c r="A125" s="106"/>
      <c r="B125" s="127">
        <f t="shared" si="1"/>
        <v>122</v>
      </c>
      <c r="C125" s="205"/>
      <c r="D125" s="148"/>
      <c r="E125" s="151"/>
      <c r="F125" s="267" t="s">
        <v>2062</v>
      </c>
      <c r="G125" s="547"/>
      <c r="H125" s="324"/>
      <c r="I125" s="324"/>
      <c r="J125" s="547" t="s">
        <v>2063</v>
      </c>
      <c r="K125" s="134"/>
      <c r="L125" s="135" t="s">
        <v>84</v>
      </c>
      <c r="M125" s="135" t="s">
        <v>86</v>
      </c>
      <c r="N125" s="135" t="s">
        <v>86</v>
      </c>
      <c r="O125" s="135" t="s">
        <v>86</v>
      </c>
      <c r="P125" s="483" t="s">
        <v>107</v>
      </c>
      <c r="Q125" s="134"/>
      <c r="R125" s="134"/>
      <c r="S125" s="106"/>
      <c r="T125" s="111"/>
      <c r="U125" s="106"/>
      <c r="V125" s="106"/>
      <c r="W125" s="106"/>
      <c r="X125" s="106"/>
      <c r="Y125" s="106"/>
      <c r="Z125" s="106"/>
      <c r="AA125" s="106"/>
      <c r="AB125" s="110"/>
      <c r="AC125" s="110"/>
      <c r="AD125" s="110"/>
    </row>
    <row r="126">
      <c r="A126" s="106"/>
      <c r="B126" s="127">
        <f t="shared" si="1"/>
        <v>123</v>
      </c>
      <c r="C126" s="205"/>
      <c r="D126" s="148"/>
      <c r="E126" s="151"/>
      <c r="F126" s="267" t="s">
        <v>2064</v>
      </c>
      <c r="G126" s="547"/>
      <c r="H126" s="324"/>
      <c r="I126" s="324"/>
      <c r="J126" s="547" t="s">
        <v>2065</v>
      </c>
      <c r="K126" s="134"/>
      <c r="L126" s="135" t="s">
        <v>84</v>
      </c>
      <c r="M126" s="135" t="s">
        <v>86</v>
      </c>
      <c r="N126" s="135" t="s">
        <v>86</v>
      </c>
      <c r="O126" s="135" t="s">
        <v>86</v>
      </c>
      <c r="P126" s="483" t="s">
        <v>107</v>
      </c>
      <c r="Q126" s="134"/>
      <c r="R126" s="134"/>
      <c r="S126" s="106"/>
      <c r="T126" s="111"/>
      <c r="U126" s="106"/>
      <c r="V126" s="106"/>
      <c r="W126" s="106"/>
      <c r="X126" s="106"/>
      <c r="Y126" s="106"/>
      <c r="Z126" s="106"/>
      <c r="AA126" s="106"/>
      <c r="AB126" s="110"/>
      <c r="AC126" s="110"/>
      <c r="AD126" s="110"/>
    </row>
    <row r="127">
      <c r="A127" s="106"/>
      <c r="B127" s="127">
        <f t="shared" si="1"/>
        <v>124</v>
      </c>
      <c r="C127" s="205"/>
      <c r="D127" s="148"/>
      <c r="E127" s="146" t="s">
        <v>2066</v>
      </c>
      <c r="F127" s="267" t="s">
        <v>1115</v>
      </c>
      <c r="G127" s="547"/>
      <c r="H127" s="324"/>
      <c r="I127" s="324"/>
      <c r="J127" s="133" t="s">
        <v>2034</v>
      </c>
      <c r="K127" s="134"/>
      <c r="L127" s="135" t="s">
        <v>84</v>
      </c>
      <c r="M127" s="135" t="s">
        <v>86</v>
      </c>
      <c r="N127" s="135" t="s">
        <v>86</v>
      </c>
      <c r="O127" s="135" t="s">
        <v>86</v>
      </c>
      <c r="P127" s="483" t="s">
        <v>107</v>
      </c>
      <c r="Q127" s="134"/>
      <c r="R127" s="134"/>
      <c r="S127" s="106"/>
      <c r="T127" s="111"/>
      <c r="U127" s="106"/>
      <c r="V127" s="106"/>
      <c r="W127" s="106"/>
      <c r="X127" s="106"/>
      <c r="Y127" s="106"/>
      <c r="Z127" s="106"/>
      <c r="AA127" s="106"/>
      <c r="AB127" s="110"/>
      <c r="AC127" s="110"/>
      <c r="AD127" s="110"/>
    </row>
    <row r="128">
      <c r="A128" s="106"/>
      <c r="B128" s="127">
        <f t="shared" si="1"/>
        <v>125</v>
      </c>
      <c r="C128" s="205"/>
      <c r="D128" s="148"/>
      <c r="E128" s="151"/>
      <c r="F128" s="267" t="s">
        <v>2067</v>
      </c>
      <c r="G128" s="547"/>
      <c r="H128" s="324"/>
      <c r="I128" s="324"/>
      <c r="J128" s="133" t="s">
        <v>2068</v>
      </c>
      <c r="K128" s="134"/>
      <c r="L128" s="135" t="s">
        <v>84</v>
      </c>
      <c r="M128" s="135" t="s">
        <v>86</v>
      </c>
      <c r="N128" s="135" t="s">
        <v>86</v>
      </c>
      <c r="O128" s="135" t="s">
        <v>86</v>
      </c>
      <c r="P128" s="483" t="s">
        <v>107</v>
      </c>
      <c r="Q128" s="134"/>
      <c r="R128" s="134"/>
      <c r="S128" s="106"/>
      <c r="T128" s="111"/>
      <c r="U128" s="106"/>
      <c r="V128" s="106"/>
      <c r="W128" s="106"/>
      <c r="X128" s="106"/>
      <c r="Y128" s="106"/>
      <c r="Z128" s="106"/>
      <c r="AA128" s="106"/>
      <c r="AB128" s="110"/>
      <c r="AC128" s="110"/>
      <c r="AD128" s="110"/>
    </row>
    <row r="129">
      <c r="A129" s="106"/>
      <c r="B129" s="127">
        <f t="shared" si="1"/>
        <v>126</v>
      </c>
      <c r="C129" s="205"/>
      <c r="D129" s="160"/>
      <c r="E129" s="146" t="s">
        <v>2196</v>
      </c>
      <c r="F129" s="267"/>
      <c r="G129" s="547"/>
      <c r="H129" s="324"/>
      <c r="I129" s="547" t="s">
        <v>2197</v>
      </c>
      <c r="J129" s="133" t="s">
        <v>2198</v>
      </c>
      <c r="K129" s="134"/>
      <c r="L129" s="135" t="s">
        <v>84</v>
      </c>
      <c r="M129" s="135" t="s">
        <v>86</v>
      </c>
      <c r="N129" s="135" t="s">
        <v>86</v>
      </c>
      <c r="O129" s="135" t="s">
        <v>86</v>
      </c>
      <c r="P129" s="483" t="s">
        <v>107</v>
      </c>
      <c r="Q129" s="134"/>
      <c r="R129" s="134"/>
      <c r="S129" s="106"/>
      <c r="T129" s="111"/>
      <c r="U129" s="106"/>
      <c r="V129" s="106"/>
      <c r="W129" s="106"/>
      <c r="X129" s="106"/>
      <c r="Y129" s="106"/>
      <c r="Z129" s="106"/>
      <c r="AA129" s="106"/>
      <c r="AB129" s="110"/>
      <c r="AC129" s="110"/>
      <c r="AD129" s="110"/>
    </row>
    <row r="130">
      <c r="A130" s="106"/>
      <c r="B130" s="127">
        <f t="shared" si="1"/>
        <v>127</v>
      </c>
      <c r="C130" s="205"/>
      <c r="D130" s="148" t="s">
        <v>1838</v>
      </c>
      <c r="E130" s="132" t="s">
        <v>2177</v>
      </c>
      <c r="F130" s="259"/>
      <c r="G130" s="324"/>
      <c r="H130" s="324"/>
      <c r="I130" s="547" t="s">
        <v>2199</v>
      </c>
      <c r="J130" s="133" t="s">
        <v>2179</v>
      </c>
      <c r="K130" s="134"/>
      <c r="L130" s="135" t="s">
        <v>84</v>
      </c>
      <c r="M130" s="135" t="s">
        <v>86</v>
      </c>
      <c r="N130" s="135" t="s">
        <v>86</v>
      </c>
      <c r="O130" s="135" t="s">
        <v>86</v>
      </c>
      <c r="P130" s="483" t="s">
        <v>107</v>
      </c>
      <c r="Q130" s="134"/>
      <c r="R130" s="134"/>
      <c r="S130" s="106"/>
      <c r="T130" s="111"/>
      <c r="U130" s="106"/>
      <c r="V130" s="106"/>
      <c r="W130" s="106"/>
      <c r="X130" s="106"/>
      <c r="Y130" s="106"/>
      <c r="Z130" s="106"/>
      <c r="AA130" s="106"/>
      <c r="AB130" s="110"/>
      <c r="AC130" s="110"/>
      <c r="AD130" s="110"/>
    </row>
    <row r="131">
      <c r="A131" s="106"/>
      <c r="B131" s="127">
        <f t="shared" si="1"/>
        <v>128</v>
      </c>
      <c r="C131" s="205"/>
      <c r="D131" s="148"/>
      <c r="E131" s="149" t="s">
        <v>2098</v>
      </c>
      <c r="F131" s="267" t="s">
        <v>2181</v>
      </c>
      <c r="G131" s="547"/>
      <c r="H131" s="547"/>
      <c r="I131" s="547" t="s">
        <v>2182</v>
      </c>
      <c r="J131" s="133" t="s">
        <v>2183</v>
      </c>
      <c r="K131" s="134"/>
      <c r="L131" s="135" t="s">
        <v>84</v>
      </c>
      <c r="M131" s="135" t="s">
        <v>86</v>
      </c>
      <c r="N131" s="135" t="s">
        <v>86</v>
      </c>
      <c r="O131" s="135" t="s">
        <v>86</v>
      </c>
      <c r="P131" s="483" t="s">
        <v>107</v>
      </c>
      <c r="Q131" s="134"/>
      <c r="R131" s="134"/>
      <c r="S131" s="106"/>
      <c r="T131" s="111"/>
      <c r="U131" s="106"/>
      <c r="V131" s="106"/>
      <c r="W131" s="106"/>
      <c r="X131" s="106"/>
      <c r="Y131" s="106"/>
      <c r="Z131" s="106"/>
      <c r="AA131" s="106"/>
      <c r="AB131" s="110"/>
      <c r="AC131" s="110"/>
      <c r="AD131" s="110"/>
    </row>
    <row r="132">
      <c r="A132" s="106"/>
      <c r="B132" s="127">
        <f t="shared" si="1"/>
        <v>129</v>
      </c>
      <c r="C132" s="205"/>
      <c r="D132" s="148"/>
      <c r="E132" s="681"/>
      <c r="F132" s="267" t="s">
        <v>2184</v>
      </c>
      <c r="G132" s="547"/>
      <c r="H132" s="547"/>
      <c r="I132" s="547" t="s">
        <v>2185</v>
      </c>
      <c r="J132" s="133" t="s">
        <v>2186</v>
      </c>
      <c r="K132" s="134"/>
      <c r="L132" s="135" t="s">
        <v>84</v>
      </c>
      <c r="M132" s="135" t="s">
        <v>86</v>
      </c>
      <c r="N132" s="135" t="s">
        <v>86</v>
      </c>
      <c r="O132" s="135" t="s">
        <v>86</v>
      </c>
      <c r="P132" s="483" t="s">
        <v>107</v>
      </c>
      <c r="Q132" s="134"/>
      <c r="R132" s="134"/>
      <c r="S132" s="106"/>
      <c r="T132" s="111"/>
      <c r="U132" s="106"/>
      <c r="V132" s="106"/>
      <c r="W132" s="106"/>
      <c r="X132" s="106"/>
      <c r="Y132" s="106"/>
      <c r="Z132" s="106"/>
      <c r="AA132" s="106"/>
      <c r="AB132" s="110"/>
      <c r="AC132" s="110"/>
      <c r="AD132" s="110"/>
    </row>
    <row r="133">
      <c r="A133" s="106"/>
      <c r="B133" s="127">
        <f t="shared" si="1"/>
        <v>130</v>
      </c>
      <c r="C133" s="205"/>
      <c r="D133" s="148"/>
      <c r="E133" s="326"/>
      <c r="F133" s="267" t="s">
        <v>2187</v>
      </c>
      <c r="G133" s="547"/>
      <c r="H133" s="547"/>
      <c r="I133" s="547" t="s">
        <v>2188</v>
      </c>
      <c r="J133" s="133" t="s">
        <v>2189</v>
      </c>
      <c r="K133" s="134"/>
      <c r="L133" s="135" t="s">
        <v>84</v>
      </c>
      <c r="M133" s="135" t="s">
        <v>86</v>
      </c>
      <c r="N133" s="135" t="s">
        <v>86</v>
      </c>
      <c r="O133" s="135" t="s">
        <v>86</v>
      </c>
      <c r="P133" s="483" t="s">
        <v>107</v>
      </c>
      <c r="Q133" s="134"/>
      <c r="R133" s="134"/>
      <c r="S133" s="106"/>
      <c r="T133" s="111"/>
      <c r="U133" s="106"/>
      <c r="V133" s="106"/>
      <c r="W133" s="106"/>
      <c r="X133" s="106"/>
      <c r="Y133" s="106"/>
      <c r="Z133" s="106"/>
      <c r="AA133" s="106"/>
      <c r="AB133" s="110"/>
      <c r="AC133" s="110"/>
      <c r="AD133" s="110"/>
    </row>
    <row r="134">
      <c r="A134" s="106"/>
      <c r="B134" s="127">
        <f t="shared" si="1"/>
        <v>131</v>
      </c>
      <c r="C134" s="205"/>
      <c r="D134" s="148"/>
      <c r="E134" s="149" t="s">
        <v>2059</v>
      </c>
      <c r="F134" s="267" t="s">
        <v>2060</v>
      </c>
      <c r="G134" s="547"/>
      <c r="H134" s="324"/>
      <c r="I134" s="324"/>
      <c r="J134" s="133" t="s">
        <v>2061</v>
      </c>
      <c r="K134" s="134"/>
      <c r="L134" s="135" t="s">
        <v>84</v>
      </c>
      <c r="M134" s="135" t="s">
        <v>86</v>
      </c>
      <c r="N134" s="135" t="s">
        <v>86</v>
      </c>
      <c r="O134" s="135" t="s">
        <v>86</v>
      </c>
      <c r="P134" s="483" t="s">
        <v>107</v>
      </c>
      <c r="Q134" s="134"/>
      <c r="R134" s="134"/>
      <c r="S134" s="106"/>
      <c r="T134" s="111"/>
      <c r="U134" s="106"/>
      <c r="V134" s="106"/>
      <c r="W134" s="106"/>
      <c r="X134" s="106"/>
      <c r="Y134" s="106"/>
      <c r="Z134" s="106"/>
      <c r="AA134" s="106"/>
      <c r="AB134" s="110"/>
      <c r="AC134" s="110"/>
      <c r="AD134" s="110"/>
    </row>
    <row r="135">
      <c r="A135" s="106"/>
      <c r="B135" s="127">
        <f t="shared" si="1"/>
        <v>132</v>
      </c>
      <c r="C135" s="205"/>
      <c r="D135" s="148"/>
      <c r="E135" s="151"/>
      <c r="F135" s="267" t="s">
        <v>2062</v>
      </c>
      <c r="G135" s="547"/>
      <c r="H135" s="324"/>
      <c r="I135" s="324"/>
      <c r="J135" s="547" t="s">
        <v>2063</v>
      </c>
      <c r="K135" s="134"/>
      <c r="L135" s="135" t="s">
        <v>84</v>
      </c>
      <c r="M135" s="135" t="s">
        <v>86</v>
      </c>
      <c r="N135" s="135" t="s">
        <v>86</v>
      </c>
      <c r="O135" s="135" t="s">
        <v>86</v>
      </c>
      <c r="P135" s="483" t="s">
        <v>107</v>
      </c>
      <c r="Q135" s="134"/>
      <c r="R135" s="134"/>
      <c r="S135" s="106"/>
      <c r="T135" s="111"/>
      <c r="U135" s="106"/>
      <c r="V135" s="106"/>
      <c r="W135" s="106"/>
      <c r="X135" s="106"/>
      <c r="Y135" s="106"/>
      <c r="Z135" s="106"/>
      <c r="AA135" s="106"/>
      <c r="AB135" s="110"/>
      <c r="AC135" s="110"/>
      <c r="AD135" s="110"/>
    </row>
    <row r="136">
      <c r="A136" s="106"/>
      <c r="B136" s="127">
        <f t="shared" si="1"/>
        <v>133</v>
      </c>
      <c r="C136" s="205"/>
      <c r="D136" s="148"/>
      <c r="E136" s="153"/>
      <c r="F136" s="267" t="s">
        <v>2064</v>
      </c>
      <c r="G136" s="547"/>
      <c r="H136" s="324"/>
      <c r="I136" s="324"/>
      <c r="J136" s="547" t="s">
        <v>2065</v>
      </c>
      <c r="K136" s="134"/>
      <c r="L136" s="135" t="s">
        <v>84</v>
      </c>
      <c r="M136" s="135" t="s">
        <v>86</v>
      </c>
      <c r="N136" s="135" t="s">
        <v>86</v>
      </c>
      <c r="O136" s="135" t="s">
        <v>86</v>
      </c>
      <c r="P136" s="483" t="s">
        <v>107</v>
      </c>
      <c r="Q136" s="134"/>
      <c r="R136" s="134"/>
      <c r="S136" s="106"/>
      <c r="T136" s="111"/>
      <c r="U136" s="106"/>
      <c r="V136" s="106"/>
      <c r="W136" s="106"/>
      <c r="X136" s="106"/>
      <c r="Y136" s="106"/>
      <c r="Z136" s="106"/>
      <c r="AA136" s="106"/>
      <c r="AB136" s="110"/>
      <c r="AC136" s="110"/>
      <c r="AD136" s="110"/>
    </row>
    <row r="137">
      <c r="A137" s="106"/>
      <c r="B137" s="127">
        <f t="shared" si="1"/>
        <v>134</v>
      </c>
      <c r="C137" s="205"/>
      <c r="D137" s="148"/>
      <c r="E137" s="149" t="s">
        <v>2066</v>
      </c>
      <c r="F137" s="267" t="s">
        <v>1115</v>
      </c>
      <c r="G137" s="547"/>
      <c r="H137" s="324"/>
      <c r="I137" s="324"/>
      <c r="J137" s="133" t="s">
        <v>2034</v>
      </c>
      <c r="K137" s="134"/>
      <c r="L137" s="135" t="s">
        <v>84</v>
      </c>
      <c r="M137" s="135" t="s">
        <v>86</v>
      </c>
      <c r="N137" s="135" t="s">
        <v>86</v>
      </c>
      <c r="O137" s="135" t="s">
        <v>86</v>
      </c>
      <c r="P137" s="483" t="s">
        <v>107</v>
      </c>
      <c r="Q137" s="134"/>
      <c r="R137" s="134"/>
      <c r="S137" s="106"/>
      <c r="T137" s="111"/>
      <c r="U137" s="106"/>
      <c r="V137" s="106"/>
      <c r="W137" s="106"/>
      <c r="X137" s="106"/>
      <c r="Y137" s="106"/>
      <c r="Z137" s="106"/>
      <c r="AA137" s="106"/>
      <c r="AB137" s="110"/>
      <c r="AC137" s="110"/>
      <c r="AD137" s="110"/>
    </row>
    <row r="138">
      <c r="A138" s="106"/>
      <c r="B138" s="127">
        <f t="shared" si="1"/>
        <v>135</v>
      </c>
      <c r="C138" s="205"/>
      <c r="D138" s="160"/>
      <c r="E138" s="153"/>
      <c r="F138" s="267" t="s">
        <v>2067</v>
      </c>
      <c r="G138" s="547"/>
      <c r="H138" s="324"/>
      <c r="I138" s="324"/>
      <c r="J138" s="133" t="s">
        <v>2068</v>
      </c>
      <c r="K138" s="134"/>
      <c r="L138" s="135" t="s">
        <v>84</v>
      </c>
      <c r="M138" s="135" t="s">
        <v>86</v>
      </c>
      <c r="N138" s="135" t="s">
        <v>86</v>
      </c>
      <c r="O138" s="135" t="s">
        <v>86</v>
      </c>
      <c r="P138" s="483" t="s">
        <v>107</v>
      </c>
      <c r="Q138" s="134"/>
      <c r="R138" s="134"/>
      <c r="S138" s="106"/>
      <c r="T138" s="111"/>
      <c r="U138" s="106"/>
      <c r="V138" s="106"/>
      <c r="W138" s="106"/>
      <c r="X138" s="106"/>
      <c r="Y138" s="106"/>
      <c r="Z138" s="106"/>
      <c r="AA138" s="106"/>
      <c r="AB138" s="110"/>
      <c r="AC138" s="110"/>
      <c r="AD138" s="110"/>
    </row>
    <row r="139">
      <c r="A139" s="106"/>
      <c r="B139" s="127">
        <f t="shared" si="1"/>
        <v>136</v>
      </c>
      <c r="C139" s="205"/>
      <c r="D139" s="140" t="s">
        <v>1879</v>
      </c>
      <c r="E139" s="140" t="s">
        <v>2200</v>
      </c>
      <c r="F139" s="547"/>
      <c r="G139" s="324"/>
      <c r="H139" s="324"/>
      <c r="I139" s="547" t="s">
        <v>2201</v>
      </c>
      <c r="J139" s="133" t="s">
        <v>2179</v>
      </c>
      <c r="K139" s="134"/>
      <c r="L139" s="135" t="s">
        <v>84</v>
      </c>
      <c r="M139" s="135" t="s">
        <v>86</v>
      </c>
      <c r="N139" s="135" t="s">
        <v>86</v>
      </c>
      <c r="O139" s="135" t="s">
        <v>86</v>
      </c>
      <c r="P139" s="483" t="s">
        <v>107</v>
      </c>
      <c r="Q139" s="134"/>
      <c r="R139" s="134"/>
      <c r="S139" s="106"/>
      <c r="T139" s="111"/>
      <c r="U139" s="106"/>
      <c r="V139" s="106"/>
      <c r="W139" s="106"/>
      <c r="X139" s="106"/>
      <c r="Y139" s="106"/>
      <c r="Z139" s="106"/>
      <c r="AA139" s="106"/>
      <c r="AB139" s="110"/>
      <c r="AC139" s="110"/>
      <c r="AD139" s="110"/>
    </row>
    <row r="140">
      <c r="A140" s="106"/>
      <c r="B140" s="127">
        <f t="shared" si="1"/>
        <v>137</v>
      </c>
      <c r="C140" s="205"/>
      <c r="D140" s="148"/>
      <c r="E140" s="146" t="s">
        <v>2098</v>
      </c>
      <c r="F140" s="267" t="s">
        <v>2181</v>
      </c>
      <c r="G140" s="547"/>
      <c r="H140" s="547"/>
      <c r="I140" s="547" t="s">
        <v>2182</v>
      </c>
      <c r="J140" s="133" t="s">
        <v>2183</v>
      </c>
      <c r="K140" s="134"/>
      <c r="L140" s="135" t="s">
        <v>84</v>
      </c>
      <c r="M140" s="135" t="s">
        <v>84</v>
      </c>
      <c r="N140" s="135" t="s">
        <v>84</v>
      </c>
      <c r="O140" s="135" t="s">
        <v>86</v>
      </c>
      <c r="P140" s="136" t="s">
        <v>107</v>
      </c>
      <c r="Q140" s="134"/>
      <c r="R140" s="134"/>
      <c r="S140" s="106"/>
      <c r="T140" s="111"/>
      <c r="U140" s="106"/>
      <c r="V140" s="106"/>
      <c r="W140" s="106"/>
      <c r="X140" s="106"/>
      <c r="Y140" s="106"/>
      <c r="Z140" s="106"/>
      <c r="AA140" s="106"/>
      <c r="AB140" s="110"/>
      <c r="AC140" s="110"/>
      <c r="AD140" s="110"/>
    </row>
    <row r="141">
      <c r="A141" s="106"/>
      <c r="B141" s="127">
        <f t="shared" si="1"/>
        <v>138</v>
      </c>
      <c r="C141" s="205"/>
      <c r="D141" s="148"/>
      <c r="E141" s="681"/>
      <c r="F141" s="267" t="s">
        <v>2184</v>
      </c>
      <c r="G141" s="547"/>
      <c r="H141" s="547"/>
      <c r="I141" s="547" t="s">
        <v>2185</v>
      </c>
      <c r="J141" s="133" t="s">
        <v>2186</v>
      </c>
      <c r="K141" s="134"/>
      <c r="L141" s="135" t="s">
        <v>84</v>
      </c>
      <c r="M141" s="135" t="s">
        <v>86</v>
      </c>
      <c r="N141" s="135" t="s">
        <v>86</v>
      </c>
      <c r="O141" s="135" t="s">
        <v>86</v>
      </c>
      <c r="P141" s="483" t="s">
        <v>107</v>
      </c>
      <c r="Q141" s="134"/>
      <c r="R141" s="134"/>
      <c r="S141" s="106"/>
      <c r="T141" s="111"/>
      <c r="U141" s="106"/>
      <c r="V141" s="106"/>
      <c r="W141" s="106"/>
      <c r="X141" s="106"/>
      <c r="Y141" s="106"/>
      <c r="Z141" s="106"/>
      <c r="AA141" s="106"/>
      <c r="AB141" s="110"/>
      <c r="AC141" s="110"/>
      <c r="AD141" s="110"/>
    </row>
    <row r="142">
      <c r="A142" s="106"/>
      <c r="B142" s="127">
        <f t="shared" si="1"/>
        <v>139</v>
      </c>
      <c r="C142" s="205"/>
      <c r="D142" s="148"/>
      <c r="E142" s="681"/>
      <c r="F142" s="267" t="s">
        <v>2187</v>
      </c>
      <c r="G142" s="547"/>
      <c r="H142" s="547"/>
      <c r="I142" s="547" t="s">
        <v>2188</v>
      </c>
      <c r="J142" s="133" t="s">
        <v>2189</v>
      </c>
      <c r="K142" s="134"/>
      <c r="L142" s="135" t="s">
        <v>84</v>
      </c>
      <c r="M142" s="135" t="s">
        <v>86</v>
      </c>
      <c r="N142" s="135" t="s">
        <v>86</v>
      </c>
      <c r="O142" s="135" t="s">
        <v>86</v>
      </c>
      <c r="P142" s="483" t="s">
        <v>107</v>
      </c>
      <c r="Q142" s="134"/>
      <c r="R142" s="134"/>
      <c r="S142" s="106"/>
      <c r="T142" s="111"/>
      <c r="U142" s="106"/>
      <c r="V142" s="106"/>
      <c r="W142" s="106"/>
      <c r="X142" s="106"/>
      <c r="Y142" s="106"/>
      <c r="Z142" s="106"/>
      <c r="AA142" s="106"/>
      <c r="AB142" s="110"/>
      <c r="AC142" s="110"/>
      <c r="AD142" s="110"/>
    </row>
    <row r="143">
      <c r="A143" s="106"/>
      <c r="B143" s="127">
        <f t="shared" si="1"/>
        <v>140</v>
      </c>
      <c r="C143" s="205"/>
      <c r="D143" s="148"/>
      <c r="E143" s="146" t="s">
        <v>2059</v>
      </c>
      <c r="F143" s="267" t="s">
        <v>2060</v>
      </c>
      <c r="G143" s="547"/>
      <c r="H143" s="324"/>
      <c r="I143" s="324"/>
      <c r="J143" s="133" t="s">
        <v>2061</v>
      </c>
      <c r="K143" s="134"/>
      <c r="L143" s="135" t="s">
        <v>84</v>
      </c>
      <c r="M143" s="135" t="s">
        <v>86</v>
      </c>
      <c r="N143" s="135" t="s">
        <v>86</v>
      </c>
      <c r="O143" s="135" t="s">
        <v>86</v>
      </c>
      <c r="P143" s="483" t="s">
        <v>107</v>
      </c>
      <c r="Q143" s="134"/>
      <c r="R143" s="134"/>
      <c r="S143" s="106"/>
      <c r="T143" s="111"/>
      <c r="U143" s="106"/>
      <c r="V143" s="106"/>
      <c r="W143" s="106"/>
      <c r="X143" s="106"/>
      <c r="Y143" s="106"/>
      <c r="Z143" s="106"/>
      <c r="AA143" s="106"/>
      <c r="AB143" s="110"/>
      <c r="AC143" s="110"/>
      <c r="AD143" s="110"/>
    </row>
    <row r="144">
      <c r="A144" s="106"/>
      <c r="B144" s="127">
        <f t="shared" si="1"/>
        <v>141</v>
      </c>
      <c r="C144" s="205"/>
      <c r="D144" s="148"/>
      <c r="E144" s="151"/>
      <c r="F144" s="267" t="s">
        <v>2062</v>
      </c>
      <c r="G144" s="547"/>
      <c r="H144" s="324"/>
      <c r="I144" s="324"/>
      <c r="J144" s="547" t="s">
        <v>2063</v>
      </c>
      <c r="K144" s="134"/>
      <c r="L144" s="135" t="s">
        <v>84</v>
      </c>
      <c r="M144" s="135" t="s">
        <v>86</v>
      </c>
      <c r="N144" s="135" t="s">
        <v>86</v>
      </c>
      <c r="O144" s="135" t="s">
        <v>86</v>
      </c>
      <c r="P144" s="483" t="s">
        <v>107</v>
      </c>
      <c r="Q144" s="134"/>
      <c r="R144" s="134"/>
      <c r="S144" s="106"/>
      <c r="T144" s="111"/>
      <c r="U144" s="106"/>
      <c r="V144" s="106"/>
      <c r="W144" s="106"/>
      <c r="X144" s="106"/>
      <c r="Y144" s="106"/>
      <c r="Z144" s="106"/>
      <c r="AA144" s="106"/>
      <c r="AB144" s="110"/>
      <c r="AC144" s="110"/>
      <c r="AD144" s="110"/>
    </row>
    <row r="145">
      <c r="A145" s="106"/>
      <c r="B145" s="127">
        <f t="shared" si="1"/>
        <v>142</v>
      </c>
      <c r="C145" s="205"/>
      <c r="D145" s="148"/>
      <c r="E145" s="153"/>
      <c r="F145" s="267" t="s">
        <v>2064</v>
      </c>
      <c r="G145" s="547"/>
      <c r="H145" s="324"/>
      <c r="I145" s="324"/>
      <c r="J145" s="547" t="s">
        <v>2065</v>
      </c>
      <c r="K145" s="134"/>
      <c r="L145" s="135" t="s">
        <v>84</v>
      </c>
      <c r="M145" s="135" t="s">
        <v>86</v>
      </c>
      <c r="N145" s="135" t="s">
        <v>86</v>
      </c>
      <c r="O145" s="135" t="s">
        <v>86</v>
      </c>
      <c r="P145" s="483" t="s">
        <v>107</v>
      </c>
      <c r="Q145" s="134"/>
      <c r="R145" s="134"/>
      <c r="S145" s="106"/>
      <c r="T145" s="111"/>
      <c r="U145" s="106"/>
      <c r="V145" s="106"/>
      <c r="W145" s="106"/>
      <c r="X145" s="106"/>
      <c r="Y145" s="106"/>
      <c r="Z145" s="106"/>
      <c r="AA145" s="106"/>
      <c r="AB145" s="110"/>
      <c r="AC145" s="110"/>
      <c r="AD145" s="110"/>
    </row>
    <row r="146">
      <c r="A146" s="106"/>
      <c r="B146" s="127">
        <f t="shared" si="1"/>
        <v>143</v>
      </c>
      <c r="C146" s="205"/>
      <c r="D146" s="148"/>
      <c r="E146" s="149" t="s">
        <v>2066</v>
      </c>
      <c r="F146" s="267" t="s">
        <v>1115</v>
      </c>
      <c r="G146" s="547"/>
      <c r="H146" s="324"/>
      <c r="I146" s="324"/>
      <c r="J146" s="133" t="s">
        <v>2034</v>
      </c>
      <c r="K146" s="134"/>
      <c r="L146" s="135" t="s">
        <v>84</v>
      </c>
      <c r="M146" s="135" t="s">
        <v>86</v>
      </c>
      <c r="N146" s="135" t="s">
        <v>86</v>
      </c>
      <c r="O146" s="135" t="s">
        <v>86</v>
      </c>
      <c r="P146" s="483" t="s">
        <v>107</v>
      </c>
      <c r="Q146" s="134"/>
      <c r="R146" s="134"/>
      <c r="S146" s="106"/>
      <c r="T146" s="111"/>
      <c r="U146" s="106"/>
      <c r="V146" s="106"/>
      <c r="W146" s="106"/>
      <c r="X146" s="106"/>
      <c r="Y146" s="106"/>
      <c r="Z146" s="106"/>
      <c r="AA146" s="106"/>
      <c r="AB146" s="110"/>
      <c r="AC146" s="110"/>
      <c r="AD146" s="110"/>
    </row>
    <row r="147">
      <c r="A147" s="106"/>
      <c r="B147" s="127">
        <f t="shared" si="1"/>
        <v>144</v>
      </c>
      <c r="C147" s="205"/>
      <c r="D147" s="148"/>
      <c r="E147" s="153"/>
      <c r="F147" s="267" t="s">
        <v>2067</v>
      </c>
      <c r="G147" s="547"/>
      <c r="H147" s="324"/>
      <c r="I147" s="324"/>
      <c r="J147" s="133" t="s">
        <v>2068</v>
      </c>
      <c r="K147" s="134"/>
      <c r="L147" s="135" t="s">
        <v>84</v>
      </c>
      <c r="M147" s="135" t="s">
        <v>86</v>
      </c>
      <c r="N147" s="135" t="s">
        <v>86</v>
      </c>
      <c r="O147" s="135" t="s">
        <v>86</v>
      </c>
      <c r="P147" s="483" t="s">
        <v>107</v>
      </c>
      <c r="Q147" s="134"/>
      <c r="R147" s="134"/>
      <c r="S147" s="106"/>
      <c r="T147" s="111"/>
      <c r="U147" s="106"/>
      <c r="V147" s="106"/>
      <c r="W147" s="106"/>
      <c r="X147" s="106"/>
      <c r="Y147" s="106"/>
      <c r="Z147" s="106"/>
      <c r="AA147" s="106"/>
      <c r="AB147" s="110"/>
      <c r="AC147" s="110"/>
      <c r="AD147" s="110"/>
    </row>
    <row r="148">
      <c r="A148" s="106"/>
      <c r="B148" s="127">
        <f t="shared" si="1"/>
        <v>145</v>
      </c>
      <c r="C148" s="205"/>
      <c r="D148" s="129" t="s">
        <v>1919</v>
      </c>
      <c r="E148" s="140" t="s">
        <v>2202</v>
      </c>
      <c r="F148" s="547"/>
      <c r="G148" s="324"/>
      <c r="H148" s="324"/>
      <c r="I148" s="547" t="s">
        <v>2201</v>
      </c>
      <c r="J148" s="133" t="s">
        <v>2179</v>
      </c>
      <c r="K148" s="134"/>
      <c r="L148" s="135" t="s">
        <v>84</v>
      </c>
      <c r="M148" s="135" t="s">
        <v>86</v>
      </c>
      <c r="N148" s="135" t="s">
        <v>86</v>
      </c>
      <c r="O148" s="135" t="s">
        <v>86</v>
      </c>
      <c r="P148" s="483" t="s">
        <v>107</v>
      </c>
      <c r="Q148" s="134"/>
      <c r="R148" s="134"/>
      <c r="S148" s="106"/>
      <c r="T148" s="111"/>
      <c r="U148" s="106"/>
      <c r="V148" s="106"/>
      <c r="W148" s="106"/>
      <c r="X148" s="106"/>
      <c r="Y148" s="106"/>
      <c r="Z148" s="106"/>
      <c r="AA148" s="106"/>
      <c r="AB148" s="110"/>
      <c r="AC148" s="110"/>
      <c r="AD148" s="110"/>
    </row>
    <row r="149">
      <c r="A149" s="106"/>
      <c r="B149" s="127">
        <f t="shared" si="1"/>
        <v>146</v>
      </c>
      <c r="C149" s="205"/>
      <c r="D149" s="148"/>
      <c r="E149" s="146" t="s">
        <v>2098</v>
      </c>
      <c r="F149" s="267" t="s">
        <v>2181</v>
      </c>
      <c r="G149" s="547"/>
      <c r="H149" s="547"/>
      <c r="I149" s="547" t="s">
        <v>2182</v>
      </c>
      <c r="J149" s="133" t="s">
        <v>2183</v>
      </c>
      <c r="K149" s="134"/>
      <c r="L149" s="135" t="s">
        <v>84</v>
      </c>
      <c r="M149" s="135" t="s">
        <v>86</v>
      </c>
      <c r="N149" s="135" t="s">
        <v>86</v>
      </c>
      <c r="O149" s="135" t="s">
        <v>86</v>
      </c>
      <c r="P149" s="483" t="s">
        <v>107</v>
      </c>
      <c r="Q149" s="134"/>
      <c r="R149" s="134"/>
      <c r="S149" s="106"/>
      <c r="T149" s="111"/>
      <c r="U149" s="106"/>
      <c r="V149" s="106"/>
      <c r="W149" s="106"/>
      <c r="X149" s="106"/>
      <c r="Y149" s="106"/>
      <c r="Z149" s="106"/>
      <c r="AA149" s="106"/>
      <c r="AB149" s="110"/>
      <c r="AC149" s="110"/>
      <c r="AD149" s="110"/>
    </row>
    <row r="150">
      <c r="A150" s="106"/>
      <c r="B150" s="127">
        <f t="shared" si="1"/>
        <v>147</v>
      </c>
      <c r="C150" s="205"/>
      <c r="D150" s="148"/>
      <c r="E150" s="681"/>
      <c r="F150" s="267" t="s">
        <v>2184</v>
      </c>
      <c r="G150" s="547"/>
      <c r="H150" s="547"/>
      <c r="I150" s="547" t="s">
        <v>2185</v>
      </c>
      <c r="J150" s="133" t="s">
        <v>2186</v>
      </c>
      <c r="K150" s="134"/>
      <c r="L150" s="135" t="s">
        <v>84</v>
      </c>
      <c r="M150" s="135" t="s">
        <v>86</v>
      </c>
      <c r="N150" s="135" t="s">
        <v>86</v>
      </c>
      <c r="O150" s="135" t="s">
        <v>86</v>
      </c>
      <c r="P150" s="483" t="s">
        <v>107</v>
      </c>
      <c r="Q150" s="134"/>
      <c r="R150" s="134"/>
      <c r="S150" s="106"/>
      <c r="T150" s="111"/>
      <c r="U150" s="106"/>
      <c r="V150" s="106"/>
      <c r="W150" s="106"/>
      <c r="X150" s="106"/>
      <c r="Y150" s="106"/>
      <c r="Z150" s="106"/>
      <c r="AA150" s="106"/>
      <c r="AB150" s="110"/>
      <c r="AC150" s="110"/>
      <c r="AD150" s="110"/>
    </row>
    <row r="151">
      <c r="A151" s="106"/>
      <c r="B151" s="127">
        <f t="shared" si="1"/>
        <v>148</v>
      </c>
      <c r="C151" s="205"/>
      <c r="D151" s="148"/>
      <c r="E151" s="681"/>
      <c r="F151" s="267" t="s">
        <v>2187</v>
      </c>
      <c r="G151" s="547"/>
      <c r="H151" s="547"/>
      <c r="I151" s="547" t="s">
        <v>2188</v>
      </c>
      <c r="J151" s="133" t="s">
        <v>2189</v>
      </c>
      <c r="K151" s="134"/>
      <c r="L151" s="135" t="s">
        <v>84</v>
      </c>
      <c r="M151" s="135" t="s">
        <v>86</v>
      </c>
      <c r="N151" s="135" t="s">
        <v>86</v>
      </c>
      <c r="O151" s="135" t="s">
        <v>86</v>
      </c>
      <c r="P151" s="483" t="s">
        <v>107</v>
      </c>
      <c r="Q151" s="134"/>
      <c r="R151" s="134"/>
      <c r="S151" s="106"/>
      <c r="T151" s="111"/>
      <c r="U151" s="106"/>
      <c r="V151" s="106"/>
      <c r="W151" s="106"/>
      <c r="X151" s="106"/>
      <c r="Y151" s="106"/>
      <c r="Z151" s="106"/>
      <c r="AA151" s="106"/>
      <c r="AB151" s="110"/>
      <c r="AC151" s="110"/>
      <c r="AD151" s="110"/>
    </row>
    <row r="152">
      <c r="A152" s="106"/>
      <c r="B152" s="127">
        <f t="shared" si="1"/>
        <v>149</v>
      </c>
      <c r="C152" s="205"/>
      <c r="D152" s="148"/>
      <c r="E152" s="146" t="s">
        <v>2059</v>
      </c>
      <c r="F152" s="267" t="s">
        <v>2060</v>
      </c>
      <c r="G152" s="547"/>
      <c r="H152" s="324"/>
      <c r="I152" s="324"/>
      <c r="J152" s="133" t="s">
        <v>2061</v>
      </c>
      <c r="K152" s="134"/>
      <c r="L152" s="135" t="s">
        <v>84</v>
      </c>
      <c r="M152" s="135" t="s">
        <v>86</v>
      </c>
      <c r="N152" s="135" t="s">
        <v>86</v>
      </c>
      <c r="O152" s="135" t="s">
        <v>86</v>
      </c>
      <c r="P152" s="483" t="s">
        <v>107</v>
      </c>
      <c r="Q152" s="134"/>
      <c r="R152" s="134"/>
      <c r="S152" s="106"/>
      <c r="T152" s="111"/>
      <c r="U152" s="106"/>
      <c r="V152" s="106"/>
      <c r="W152" s="106"/>
      <c r="X152" s="106"/>
      <c r="Y152" s="106"/>
      <c r="Z152" s="106"/>
      <c r="AA152" s="106"/>
      <c r="AB152" s="110"/>
      <c r="AC152" s="110"/>
      <c r="AD152" s="110"/>
    </row>
    <row r="153">
      <c r="A153" s="106"/>
      <c r="B153" s="127">
        <f t="shared" si="1"/>
        <v>150</v>
      </c>
      <c r="C153" s="205"/>
      <c r="D153" s="148"/>
      <c r="E153" s="151"/>
      <c r="F153" s="267" t="s">
        <v>2062</v>
      </c>
      <c r="G153" s="547"/>
      <c r="H153" s="324"/>
      <c r="I153" s="324"/>
      <c r="J153" s="547" t="s">
        <v>2063</v>
      </c>
      <c r="K153" s="134"/>
      <c r="L153" s="135" t="s">
        <v>84</v>
      </c>
      <c r="M153" s="135" t="s">
        <v>86</v>
      </c>
      <c r="N153" s="135" t="s">
        <v>86</v>
      </c>
      <c r="O153" s="135" t="s">
        <v>86</v>
      </c>
      <c r="P153" s="483" t="s">
        <v>107</v>
      </c>
      <c r="Q153" s="134"/>
      <c r="R153" s="134"/>
      <c r="S153" s="106"/>
      <c r="T153" s="111"/>
      <c r="U153" s="106"/>
      <c r="V153" s="106"/>
      <c r="W153" s="106"/>
      <c r="X153" s="106"/>
      <c r="Y153" s="106"/>
      <c r="Z153" s="106"/>
      <c r="AA153" s="106"/>
      <c r="AB153" s="110"/>
      <c r="AC153" s="110"/>
      <c r="AD153" s="110"/>
    </row>
    <row r="154">
      <c r="A154" s="106"/>
      <c r="B154" s="127">
        <f t="shared" si="1"/>
        <v>151</v>
      </c>
      <c r="C154" s="205"/>
      <c r="D154" s="148"/>
      <c r="E154" s="153"/>
      <c r="F154" s="267" t="s">
        <v>2064</v>
      </c>
      <c r="G154" s="547"/>
      <c r="H154" s="324"/>
      <c r="I154" s="324"/>
      <c r="J154" s="547" t="s">
        <v>2065</v>
      </c>
      <c r="K154" s="134"/>
      <c r="L154" s="135" t="s">
        <v>84</v>
      </c>
      <c r="M154" s="135" t="s">
        <v>86</v>
      </c>
      <c r="N154" s="135" t="s">
        <v>86</v>
      </c>
      <c r="O154" s="135" t="s">
        <v>86</v>
      </c>
      <c r="P154" s="483" t="s">
        <v>107</v>
      </c>
      <c r="Q154" s="134"/>
      <c r="R154" s="134"/>
      <c r="S154" s="106"/>
      <c r="T154" s="111"/>
      <c r="U154" s="106"/>
      <c r="V154" s="106"/>
      <c r="W154" s="106"/>
      <c r="X154" s="106"/>
      <c r="Y154" s="106"/>
      <c r="Z154" s="106"/>
      <c r="AA154" s="106"/>
      <c r="AB154" s="110"/>
      <c r="AC154" s="110"/>
      <c r="AD154" s="110"/>
    </row>
    <row r="155">
      <c r="A155" s="106"/>
      <c r="B155" s="127">
        <f t="shared" si="1"/>
        <v>152</v>
      </c>
      <c r="C155" s="205"/>
      <c r="D155" s="148"/>
      <c r="E155" s="149" t="s">
        <v>2066</v>
      </c>
      <c r="F155" s="267" t="s">
        <v>1115</v>
      </c>
      <c r="G155" s="547"/>
      <c r="H155" s="324"/>
      <c r="I155" s="324"/>
      <c r="J155" s="133" t="s">
        <v>2034</v>
      </c>
      <c r="K155" s="134"/>
      <c r="L155" s="135" t="s">
        <v>84</v>
      </c>
      <c r="M155" s="135" t="s">
        <v>86</v>
      </c>
      <c r="N155" s="135" t="s">
        <v>86</v>
      </c>
      <c r="O155" s="135" t="s">
        <v>86</v>
      </c>
      <c r="P155" s="483" t="s">
        <v>107</v>
      </c>
      <c r="Q155" s="134"/>
      <c r="R155" s="134"/>
      <c r="S155" s="106"/>
      <c r="T155" s="111"/>
      <c r="U155" s="106"/>
      <c r="V155" s="106"/>
      <c r="W155" s="106"/>
      <c r="X155" s="106"/>
      <c r="Y155" s="106"/>
      <c r="Z155" s="106"/>
      <c r="AA155" s="106"/>
      <c r="AB155" s="110"/>
      <c r="AC155" s="110"/>
      <c r="AD155" s="110"/>
    </row>
    <row r="156">
      <c r="A156" s="106"/>
      <c r="B156" s="127">
        <f t="shared" si="1"/>
        <v>153</v>
      </c>
      <c r="C156" s="205"/>
      <c r="D156" s="160"/>
      <c r="E156" s="153"/>
      <c r="F156" s="267" t="s">
        <v>2067</v>
      </c>
      <c r="G156" s="547"/>
      <c r="H156" s="324"/>
      <c r="I156" s="324"/>
      <c r="J156" s="133" t="s">
        <v>2068</v>
      </c>
      <c r="K156" s="134"/>
      <c r="L156" s="135" t="s">
        <v>84</v>
      </c>
      <c r="M156" s="135" t="s">
        <v>86</v>
      </c>
      <c r="N156" s="135" t="s">
        <v>86</v>
      </c>
      <c r="O156" s="135" t="s">
        <v>86</v>
      </c>
      <c r="P156" s="483" t="s">
        <v>107</v>
      </c>
      <c r="Q156" s="134"/>
      <c r="R156" s="134"/>
      <c r="S156" s="106"/>
      <c r="T156" s="111"/>
      <c r="U156" s="106"/>
      <c r="V156" s="106"/>
      <c r="W156" s="106"/>
      <c r="X156" s="106"/>
      <c r="Y156" s="106"/>
      <c r="Z156" s="106"/>
      <c r="AA156" s="106"/>
      <c r="AB156" s="110"/>
      <c r="AC156" s="110"/>
      <c r="AD156" s="110"/>
    </row>
    <row r="157">
      <c r="A157" s="106"/>
      <c r="B157" s="127">
        <f t="shared" si="1"/>
        <v>154</v>
      </c>
      <c r="C157" s="205"/>
      <c r="D157" s="140" t="s">
        <v>1921</v>
      </c>
      <c r="E157" s="142" t="s">
        <v>2177</v>
      </c>
      <c r="F157" s="324"/>
      <c r="G157" s="324"/>
      <c r="H157" s="324"/>
      <c r="I157" s="547" t="s">
        <v>2203</v>
      </c>
      <c r="J157" s="133" t="s">
        <v>2179</v>
      </c>
      <c r="K157" s="134"/>
      <c r="L157" s="135" t="s">
        <v>84</v>
      </c>
      <c r="M157" s="135" t="s">
        <v>86</v>
      </c>
      <c r="N157" s="135" t="s">
        <v>86</v>
      </c>
      <c r="O157" s="135" t="s">
        <v>86</v>
      </c>
      <c r="P157" s="483" t="s">
        <v>107</v>
      </c>
      <c r="Q157" s="134"/>
      <c r="R157" s="134"/>
      <c r="S157" s="106"/>
      <c r="T157" s="111"/>
      <c r="U157" s="106"/>
      <c r="V157" s="106"/>
      <c r="W157" s="106"/>
      <c r="X157" s="106"/>
      <c r="Y157" s="106"/>
      <c r="Z157" s="106"/>
      <c r="AA157" s="106"/>
      <c r="AB157" s="110"/>
      <c r="AC157" s="110"/>
      <c r="AD157" s="110"/>
    </row>
    <row r="158">
      <c r="A158" s="106"/>
      <c r="B158" s="127">
        <f t="shared" si="1"/>
        <v>155</v>
      </c>
      <c r="C158" s="205"/>
      <c r="D158" s="140"/>
      <c r="E158" s="130" t="s">
        <v>2020</v>
      </c>
      <c r="F158" s="324"/>
      <c r="G158" s="324"/>
      <c r="H158" s="324"/>
      <c r="I158" s="547" t="s">
        <v>2204</v>
      </c>
      <c r="J158" s="133" t="s">
        <v>2021</v>
      </c>
      <c r="K158" s="134"/>
      <c r="L158" s="135" t="s">
        <v>84</v>
      </c>
      <c r="M158" s="135" t="s">
        <v>86</v>
      </c>
      <c r="N158" s="135" t="s">
        <v>86</v>
      </c>
      <c r="O158" s="135" t="s">
        <v>86</v>
      </c>
      <c r="P158" s="483" t="s">
        <v>107</v>
      </c>
      <c r="Q158" s="134"/>
      <c r="R158" s="134"/>
      <c r="S158" s="106"/>
      <c r="T158" s="111"/>
      <c r="U158" s="106"/>
      <c r="V158" s="106"/>
      <c r="W158" s="106"/>
      <c r="X158" s="106"/>
      <c r="Y158" s="106"/>
      <c r="Z158" s="106"/>
      <c r="AA158" s="106"/>
      <c r="AB158" s="110"/>
      <c r="AC158" s="110"/>
      <c r="AD158" s="110"/>
    </row>
    <row r="159">
      <c r="A159" s="106"/>
      <c r="B159" s="127">
        <f t="shared" si="1"/>
        <v>156</v>
      </c>
      <c r="C159" s="205"/>
      <c r="D159" s="140"/>
      <c r="E159" s="130" t="s">
        <v>768</v>
      </c>
      <c r="F159" s="324"/>
      <c r="G159" s="324"/>
      <c r="H159" s="324"/>
      <c r="I159" s="324"/>
      <c r="J159" s="133" t="s">
        <v>2022</v>
      </c>
      <c r="K159" s="134"/>
      <c r="L159" s="135" t="s">
        <v>84</v>
      </c>
      <c r="M159" s="135" t="s">
        <v>86</v>
      </c>
      <c r="N159" s="135" t="s">
        <v>86</v>
      </c>
      <c r="O159" s="135" t="s">
        <v>86</v>
      </c>
      <c r="P159" s="483" t="s">
        <v>107</v>
      </c>
      <c r="Q159" s="134"/>
      <c r="R159" s="134"/>
      <c r="S159" s="106"/>
      <c r="T159" s="111"/>
      <c r="U159" s="106"/>
      <c r="V159" s="106"/>
      <c r="W159" s="106"/>
      <c r="X159" s="106"/>
      <c r="Y159" s="106"/>
      <c r="Z159" s="106"/>
      <c r="AA159" s="106"/>
      <c r="AB159" s="110"/>
      <c r="AC159" s="110"/>
      <c r="AD159" s="110"/>
    </row>
    <row r="160">
      <c r="A160" s="106"/>
      <c r="B160" s="127">
        <f t="shared" si="1"/>
        <v>157</v>
      </c>
      <c r="C160" s="205"/>
      <c r="D160" s="140"/>
      <c r="E160" s="130" t="s">
        <v>2119</v>
      </c>
      <c r="F160" s="324"/>
      <c r="G160" s="324"/>
      <c r="H160" s="324"/>
      <c r="I160" s="324"/>
      <c r="J160" s="133" t="s">
        <v>2023</v>
      </c>
      <c r="K160" s="134"/>
      <c r="L160" s="135" t="s">
        <v>84</v>
      </c>
      <c r="M160" s="135" t="s">
        <v>86</v>
      </c>
      <c r="N160" s="135" t="s">
        <v>86</v>
      </c>
      <c r="O160" s="135" t="s">
        <v>86</v>
      </c>
      <c r="P160" s="483" t="s">
        <v>107</v>
      </c>
      <c r="Q160" s="134"/>
      <c r="R160" s="134"/>
      <c r="S160" s="106"/>
      <c r="T160" s="111"/>
      <c r="U160" s="106"/>
      <c r="V160" s="106"/>
      <c r="W160" s="106"/>
      <c r="X160" s="106"/>
      <c r="Y160" s="106"/>
      <c r="Z160" s="106"/>
      <c r="AA160" s="106"/>
      <c r="AB160" s="110"/>
      <c r="AC160" s="110"/>
      <c r="AD160" s="110"/>
    </row>
    <row r="161">
      <c r="A161" s="106"/>
      <c r="B161" s="127">
        <f t="shared" si="1"/>
        <v>158</v>
      </c>
      <c r="C161" s="205"/>
      <c r="D161" s="140"/>
      <c r="E161" s="130" t="s">
        <v>2121</v>
      </c>
      <c r="F161" s="324"/>
      <c r="G161" s="324"/>
      <c r="H161" s="324"/>
      <c r="I161" s="324"/>
      <c r="J161" s="133"/>
      <c r="K161" s="134"/>
      <c r="L161" s="135" t="s">
        <v>84</v>
      </c>
      <c r="M161" s="135" t="s">
        <v>86</v>
      </c>
      <c r="N161" s="135" t="s">
        <v>86</v>
      </c>
      <c r="O161" s="135" t="s">
        <v>86</v>
      </c>
      <c r="P161" s="483" t="s">
        <v>107</v>
      </c>
      <c r="Q161" s="134"/>
      <c r="R161" s="134"/>
      <c r="S161" s="106"/>
      <c r="T161" s="111"/>
      <c r="U161" s="106"/>
      <c r="V161" s="106"/>
      <c r="W161" s="106"/>
      <c r="X161" s="106"/>
      <c r="Y161" s="106"/>
      <c r="Z161" s="106"/>
      <c r="AA161" s="106"/>
      <c r="AB161" s="110"/>
      <c r="AC161" s="110"/>
      <c r="AD161" s="110"/>
    </row>
    <row r="162">
      <c r="A162" s="106"/>
      <c r="B162" s="127">
        <f t="shared" si="1"/>
        <v>159</v>
      </c>
      <c r="C162" s="205"/>
      <c r="D162" s="140"/>
      <c r="E162" s="130" t="s">
        <v>1309</v>
      </c>
      <c r="F162" s="324"/>
      <c r="G162" s="324"/>
      <c r="H162" s="324"/>
      <c r="I162" s="324"/>
      <c r="J162" s="133" t="s">
        <v>2024</v>
      </c>
      <c r="K162" s="134"/>
      <c r="L162" s="135" t="s">
        <v>84</v>
      </c>
      <c r="M162" s="135" t="s">
        <v>86</v>
      </c>
      <c r="N162" s="135" t="s">
        <v>86</v>
      </c>
      <c r="O162" s="135" t="s">
        <v>86</v>
      </c>
      <c r="P162" s="483" t="s">
        <v>107</v>
      </c>
      <c r="Q162" s="134"/>
      <c r="R162" s="134"/>
      <c r="S162" s="106"/>
      <c r="T162" s="111"/>
      <c r="U162" s="106"/>
      <c r="V162" s="106"/>
      <c r="W162" s="106"/>
      <c r="X162" s="106"/>
      <c r="Y162" s="106"/>
      <c r="Z162" s="106"/>
      <c r="AA162" s="106"/>
      <c r="AB162" s="110"/>
      <c r="AC162" s="110"/>
      <c r="AD162" s="110"/>
    </row>
    <row r="163">
      <c r="A163" s="106"/>
      <c r="B163" s="127">
        <f t="shared" si="1"/>
        <v>160</v>
      </c>
      <c r="C163" s="205"/>
      <c r="D163" s="140"/>
      <c r="E163" s="129" t="s">
        <v>1314</v>
      </c>
      <c r="F163" s="547"/>
      <c r="G163" s="324"/>
      <c r="H163" s="324"/>
      <c r="I163" s="547"/>
      <c r="J163" s="133" t="s">
        <v>2025</v>
      </c>
      <c r="K163" s="134"/>
      <c r="L163" s="135" t="s">
        <v>84</v>
      </c>
      <c r="M163" s="135" t="s">
        <v>86</v>
      </c>
      <c r="N163" s="135" t="s">
        <v>86</v>
      </c>
      <c r="O163" s="135" t="s">
        <v>86</v>
      </c>
      <c r="P163" s="483" t="s">
        <v>107</v>
      </c>
      <c r="Q163" s="134"/>
      <c r="R163" s="134"/>
      <c r="S163" s="106"/>
      <c r="T163" s="111"/>
      <c r="U163" s="106"/>
      <c r="V163" s="106"/>
      <c r="W163" s="106"/>
      <c r="X163" s="106"/>
      <c r="Y163" s="106"/>
      <c r="Z163" s="106"/>
      <c r="AA163" s="106"/>
      <c r="AB163" s="110"/>
      <c r="AC163" s="110"/>
      <c r="AD163" s="110"/>
    </row>
    <row r="164">
      <c r="A164" s="106"/>
      <c r="B164" s="127">
        <f t="shared" si="1"/>
        <v>161</v>
      </c>
      <c r="C164" s="205"/>
      <c r="D164" s="148"/>
      <c r="E164" s="146" t="s">
        <v>2026</v>
      </c>
      <c r="F164" s="267" t="s">
        <v>2181</v>
      </c>
      <c r="G164" s="547"/>
      <c r="H164" s="324"/>
      <c r="I164" s="547" t="s">
        <v>2182</v>
      </c>
      <c r="J164" s="133" t="s">
        <v>2183</v>
      </c>
      <c r="K164" s="134"/>
      <c r="L164" s="135" t="s">
        <v>84</v>
      </c>
      <c r="M164" s="135" t="s">
        <v>86</v>
      </c>
      <c r="N164" s="135" t="s">
        <v>86</v>
      </c>
      <c r="O164" s="135" t="s">
        <v>86</v>
      </c>
      <c r="P164" s="483" t="s">
        <v>107</v>
      </c>
      <c r="Q164" s="134"/>
      <c r="R164" s="134"/>
      <c r="S164" s="106"/>
      <c r="T164" s="111"/>
      <c r="U164" s="106"/>
      <c r="V164" s="106"/>
      <c r="W164" s="106"/>
      <c r="X164" s="106"/>
      <c r="Y164" s="106"/>
      <c r="Z164" s="106"/>
      <c r="AA164" s="106"/>
      <c r="AB164" s="110"/>
      <c r="AC164" s="110"/>
      <c r="AD164" s="110"/>
    </row>
    <row r="165">
      <c r="A165" s="106"/>
      <c r="B165" s="127">
        <f t="shared" si="1"/>
        <v>162</v>
      </c>
      <c r="C165" s="205"/>
      <c r="D165" s="148"/>
      <c r="E165" s="149"/>
      <c r="F165" s="267" t="s">
        <v>2184</v>
      </c>
      <c r="G165" s="324"/>
      <c r="H165" s="324"/>
      <c r="I165" s="547" t="s">
        <v>2185</v>
      </c>
      <c r="J165" s="133" t="s">
        <v>2186</v>
      </c>
      <c r="K165" s="134"/>
      <c r="L165" s="135" t="s">
        <v>84</v>
      </c>
      <c r="M165" s="135" t="s">
        <v>86</v>
      </c>
      <c r="N165" s="135" t="s">
        <v>86</v>
      </c>
      <c r="O165" s="135" t="s">
        <v>86</v>
      </c>
      <c r="P165" s="483" t="s">
        <v>107</v>
      </c>
      <c r="Q165" s="134"/>
      <c r="R165" s="134"/>
      <c r="S165" s="106"/>
      <c r="T165" s="111"/>
      <c r="U165" s="106"/>
      <c r="V165" s="106"/>
      <c r="W165" s="106"/>
      <c r="X165" s="106"/>
      <c r="Y165" s="106"/>
      <c r="Z165" s="106"/>
      <c r="AA165" s="106"/>
      <c r="AB165" s="110"/>
      <c r="AC165" s="110"/>
      <c r="AD165" s="110"/>
    </row>
    <row r="166">
      <c r="A166" s="106"/>
      <c r="B166" s="127">
        <f t="shared" si="1"/>
        <v>163</v>
      </c>
      <c r="C166" s="205"/>
      <c r="D166" s="148"/>
      <c r="E166" s="149"/>
      <c r="F166" s="267" t="s">
        <v>2187</v>
      </c>
      <c r="G166" s="324"/>
      <c r="H166" s="324"/>
      <c r="I166" s="547" t="s">
        <v>2188</v>
      </c>
      <c r="J166" s="133" t="s">
        <v>2189</v>
      </c>
      <c r="K166" s="134"/>
      <c r="L166" s="135" t="s">
        <v>84</v>
      </c>
      <c r="M166" s="135" t="s">
        <v>86</v>
      </c>
      <c r="N166" s="135" t="s">
        <v>86</v>
      </c>
      <c r="O166" s="135" t="s">
        <v>86</v>
      </c>
      <c r="P166" s="483" t="s">
        <v>107</v>
      </c>
      <c r="Q166" s="134"/>
      <c r="R166" s="134"/>
      <c r="S166" s="106"/>
      <c r="T166" s="111"/>
      <c r="U166" s="106"/>
      <c r="V166" s="106"/>
      <c r="W166" s="106"/>
      <c r="X166" s="106"/>
      <c r="Y166" s="106"/>
      <c r="Z166" s="106"/>
      <c r="AA166" s="106"/>
      <c r="AB166" s="110"/>
      <c r="AC166" s="110"/>
      <c r="AD166" s="110"/>
    </row>
    <row r="167">
      <c r="A167" s="106"/>
      <c r="B167" s="127">
        <f t="shared" si="1"/>
        <v>164</v>
      </c>
      <c r="C167" s="205"/>
      <c r="D167" s="148"/>
      <c r="E167" s="146" t="s">
        <v>2059</v>
      </c>
      <c r="F167" s="267" t="s">
        <v>2060</v>
      </c>
      <c r="G167" s="547"/>
      <c r="H167" s="324"/>
      <c r="I167" s="324"/>
      <c r="J167" s="133" t="s">
        <v>2061</v>
      </c>
      <c r="K167" s="134"/>
      <c r="L167" s="135" t="s">
        <v>85</v>
      </c>
      <c r="M167" s="135" t="s">
        <v>86</v>
      </c>
      <c r="N167" s="135" t="s">
        <v>86</v>
      </c>
      <c r="O167" s="135" t="s">
        <v>86</v>
      </c>
      <c r="P167" s="483" t="s">
        <v>101</v>
      </c>
      <c r="Q167" s="132" t="s">
        <v>2205</v>
      </c>
      <c r="R167" s="134"/>
      <c r="S167" s="106"/>
      <c r="T167" s="111"/>
      <c r="U167" s="106"/>
      <c r="V167" s="106"/>
      <c r="W167" s="106"/>
      <c r="X167" s="106"/>
      <c r="Y167" s="106"/>
      <c r="Z167" s="106"/>
      <c r="AA167" s="106"/>
      <c r="AB167" s="110"/>
      <c r="AC167" s="110"/>
      <c r="AD167" s="110"/>
    </row>
    <row r="168">
      <c r="A168" s="106"/>
      <c r="B168" s="127">
        <f t="shared" si="1"/>
        <v>165</v>
      </c>
      <c r="C168" s="205"/>
      <c r="D168" s="148"/>
      <c r="E168" s="151"/>
      <c r="F168" s="267" t="s">
        <v>2062</v>
      </c>
      <c r="G168" s="547"/>
      <c r="H168" s="324"/>
      <c r="I168" s="324"/>
      <c r="J168" s="547" t="s">
        <v>2063</v>
      </c>
      <c r="K168" s="134"/>
      <c r="L168" s="135" t="s">
        <v>85</v>
      </c>
      <c r="M168" s="135" t="s">
        <v>86</v>
      </c>
      <c r="N168" s="135" t="s">
        <v>86</v>
      </c>
      <c r="O168" s="135" t="s">
        <v>86</v>
      </c>
      <c r="P168" s="483" t="s">
        <v>101</v>
      </c>
      <c r="Q168" s="133" t="s">
        <v>173</v>
      </c>
      <c r="R168" s="134"/>
      <c r="S168" s="106"/>
      <c r="T168" s="111"/>
      <c r="U168" s="106"/>
      <c r="V168" s="106"/>
      <c r="W168" s="106"/>
      <c r="X168" s="106"/>
      <c r="Y168" s="106"/>
      <c r="Z168" s="106"/>
      <c r="AA168" s="106"/>
      <c r="AB168" s="110"/>
      <c r="AC168" s="110"/>
      <c r="AD168" s="110"/>
    </row>
    <row r="169">
      <c r="A169" s="106"/>
      <c r="B169" s="127">
        <f t="shared" si="1"/>
        <v>166</v>
      </c>
      <c r="C169" s="205"/>
      <c r="D169" s="148"/>
      <c r="E169" s="151"/>
      <c r="F169" s="267" t="s">
        <v>2064</v>
      </c>
      <c r="G169" s="547"/>
      <c r="H169" s="324"/>
      <c r="I169" s="324"/>
      <c r="J169" s="547" t="s">
        <v>2065</v>
      </c>
      <c r="K169" s="134"/>
      <c r="L169" s="135" t="s">
        <v>85</v>
      </c>
      <c r="M169" s="135" t="s">
        <v>86</v>
      </c>
      <c r="N169" s="135" t="s">
        <v>86</v>
      </c>
      <c r="O169" s="135" t="s">
        <v>86</v>
      </c>
      <c r="P169" s="483" t="s">
        <v>101</v>
      </c>
      <c r="Q169" s="133" t="s">
        <v>173</v>
      </c>
      <c r="R169" s="134"/>
      <c r="S169" s="106"/>
      <c r="T169" s="111"/>
      <c r="U169" s="106"/>
      <c r="V169" s="106"/>
      <c r="W169" s="106"/>
      <c r="X169" s="106"/>
      <c r="Y169" s="106"/>
      <c r="Z169" s="106"/>
      <c r="AA169" s="106"/>
      <c r="AB169" s="110"/>
      <c r="AC169" s="110"/>
      <c r="AD169" s="110"/>
    </row>
    <row r="170">
      <c r="A170" s="106"/>
      <c r="B170" s="127">
        <f t="shared" si="1"/>
        <v>167</v>
      </c>
      <c r="C170" s="205"/>
      <c r="D170" s="148"/>
      <c r="E170" s="146" t="s">
        <v>2066</v>
      </c>
      <c r="F170" s="267" t="s">
        <v>1115</v>
      </c>
      <c r="G170" s="547"/>
      <c r="H170" s="324"/>
      <c r="I170" s="324"/>
      <c r="J170" s="133" t="s">
        <v>2034</v>
      </c>
      <c r="K170" s="134"/>
      <c r="L170" s="135" t="s">
        <v>84</v>
      </c>
      <c r="M170" s="135" t="s">
        <v>86</v>
      </c>
      <c r="N170" s="135" t="s">
        <v>86</v>
      </c>
      <c r="O170" s="135" t="s">
        <v>86</v>
      </c>
      <c r="P170" s="483" t="s">
        <v>107</v>
      </c>
      <c r="Q170" s="134"/>
      <c r="R170" s="134"/>
      <c r="S170" s="106"/>
      <c r="T170" s="111"/>
      <c r="U170" s="106"/>
      <c r="V170" s="106"/>
      <c r="W170" s="106"/>
      <c r="X170" s="106"/>
      <c r="Y170" s="106"/>
      <c r="Z170" s="106"/>
      <c r="AA170" s="106"/>
      <c r="AB170" s="110"/>
      <c r="AC170" s="110"/>
      <c r="AD170" s="110"/>
    </row>
    <row r="171">
      <c r="A171" s="106"/>
      <c r="B171" s="127">
        <f t="shared" si="1"/>
        <v>168</v>
      </c>
      <c r="C171" s="205"/>
      <c r="D171" s="148"/>
      <c r="E171" s="153"/>
      <c r="F171" s="267" t="s">
        <v>2067</v>
      </c>
      <c r="G171" s="547"/>
      <c r="H171" s="324"/>
      <c r="I171" s="324"/>
      <c r="J171" s="133" t="s">
        <v>2068</v>
      </c>
      <c r="K171" s="134"/>
      <c r="L171" s="135" t="s">
        <v>84</v>
      </c>
      <c r="M171" s="135" t="s">
        <v>86</v>
      </c>
      <c r="N171" s="135" t="s">
        <v>86</v>
      </c>
      <c r="O171" s="135" t="s">
        <v>86</v>
      </c>
      <c r="P171" s="483" t="s">
        <v>107</v>
      </c>
      <c r="Q171" s="134"/>
      <c r="R171" s="134"/>
      <c r="S171" s="106"/>
      <c r="T171" s="111"/>
      <c r="U171" s="106"/>
      <c r="V171" s="106"/>
      <c r="W171" s="106"/>
      <c r="X171" s="106"/>
      <c r="Y171" s="106"/>
      <c r="Z171" s="106"/>
      <c r="AA171" s="106"/>
      <c r="AB171" s="110"/>
      <c r="AC171" s="110"/>
      <c r="AD171" s="110"/>
    </row>
    <row r="172">
      <c r="A172" s="106"/>
      <c r="B172" s="127">
        <f t="shared" si="1"/>
        <v>169</v>
      </c>
      <c r="C172" s="207"/>
      <c r="D172" s="142"/>
      <c r="E172" s="142" t="s">
        <v>2124</v>
      </c>
      <c r="F172" s="547" t="s">
        <v>2124</v>
      </c>
      <c r="G172" s="547" t="s">
        <v>2192</v>
      </c>
      <c r="H172" s="547"/>
      <c r="I172" s="324"/>
      <c r="J172" s="133" t="s">
        <v>2206</v>
      </c>
      <c r="K172" s="134"/>
      <c r="L172" s="135" t="s">
        <v>84</v>
      </c>
      <c r="M172" s="135" t="s">
        <v>86</v>
      </c>
      <c r="N172" s="135" t="s">
        <v>86</v>
      </c>
      <c r="O172" s="135" t="s">
        <v>86</v>
      </c>
      <c r="P172" s="657" t="s">
        <v>107</v>
      </c>
      <c r="Q172" s="134"/>
      <c r="R172" s="134"/>
      <c r="S172" s="106"/>
      <c r="T172" s="111"/>
      <c r="U172" s="106"/>
      <c r="V172" s="106"/>
      <c r="W172" s="106"/>
      <c r="X172" s="106"/>
      <c r="Y172" s="106"/>
      <c r="Z172" s="106"/>
      <c r="AA172" s="106"/>
      <c r="AB172" s="110"/>
      <c r="AC172" s="110"/>
      <c r="AD172" s="110"/>
    </row>
  </sheetData>
  <dataValidations>
    <dataValidation type="list" allowBlank="1" sqref="L4:O172">
      <formula1>"未,OK,NG,保,外,-"</formula1>
    </dataValidation>
  </dataValidations>
  <hyperlinks>
    <hyperlink r:id="rId1" ref="R6"/>
    <hyperlink r:id="rId2" ref="Q10"/>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22.38"/>
    <col customWidth="1" min="4" max="4" width="29.13"/>
    <col customWidth="1" min="5" max="10" width="22.38"/>
    <col customWidth="1" min="11" max="11" width="32.88"/>
    <col customWidth="1" min="12" max="12" width="50.88"/>
    <col customWidth="1" min="13" max="13" width="21.13"/>
    <col customWidth="1" min="14" max="17" width="11.13"/>
    <col customWidth="1" min="18" max="18" width="8.75"/>
    <col customWidth="1" min="19" max="20" width="10.88"/>
    <col customWidth="1" min="21" max="23" width="14.0"/>
    <col customWidth="1" min="24" max="32" width="7.5"/>
  </cols>
  <sheetData>
    <row r="1" ht="8.25" customHeight="1">
      <c r="A1" s="106"/>
      <c r="B1" s="106"/>
      <c r="C1" s="106"/>
      <c r="D1" s="106"/>
      <c r="E1" s="106"/>
      <c r="F1" s="106"/>
      <c r="G1" s="106"/>
      <c r="H1" s="106"/>
      <c r="I1" s="106"/>
      <c r="J1" s="106"/>
      <c r="K1" s="106"/>
      <c r="L1" s="107"/>
      <c r="M1" s="107"/>
      <c r="N1" s="108"/>
      <c r="O1" s="108"/>
      <c r="P1" s="80"/>
      <c r="Q1" s="80"/>
      <c r="R1" s="109"/>
      <c r="S1" s="689"/>
      <c r="T1" s="689"/>
      <c r="U1" s="106"/>
      <c r="V1" s="106"/>
      <c r="W1" s="106"/>
      <c r="X1" s="106"/>
      <c r="Y1" s="106"/>
      <c r="Z1" s="106"/>
      <c r="AA1" s="106"/>
      <c r="AB1" s="106"/>
      <c r="AC1" s="106"/>
      <c r="AD1" s="110"/>
      <c r="AE1" s="110"/>
      <c r="AF1" s="110"/>
    </row>
    <row r="2">
      <c r="A2" s="106"/>
      <c r="B2" s="578"/>
      <c r="C2" s="502"/>
      <c r="D2" s="578"/>
      <c r="E2" s="700"/>
      <c r="F2" s="578"/>
      <c r="G2" s="578"/>
      <c r="H2" s="578"/>
      <c r="I2" s="578"/>
      <c r="J2" s="578"/>
      <c r="K2" s="578"/>
      <c r="L2" s="567"/>
      <c r="M2" s="567"/>
      <c r="N2" s="701" t="s">
        <v>135</v>
      </c>
      <c r="O2" s="701" t="s">
        <v>136</v>
      </c>
      <c r="P2" s="702" t="s">
        <v>137</v>
      </c>
      <c r="Q2" s="703" t="s">
        <v>1884</v>
      </c>
      <c r="R2" s="704"/>
      <c r="S2" s="663"/>
      <c r="T2" s="663"/>
      <c r="U2" s="106"/>
      <c r="V2" s="106"/>
      <c r="W2" s="106"/>
      <c r="X2" s="106"/>
      <c r="Y2" s="106"/>
      <c r="Z2" s="106"/>
      <c r="AA2" s="106"/>
      <c r="AB2" s="106"/>
      <c r="AC2" s="106"/>
      <c r="AD2" s="110"/>
      <c r="AE2" s="110"/>
      <c r="AF2" s="110"/>
    </row>
    <row r="3">
      <c r="A3" s="106"/>
      <c r="B3" s="705" t="s">
        <v>139</v>
      </c>
      <c r="C3" s="706" t="s">
        <v>140</v>
      </c>
      <c r="D3" s="706" t="s">
        <v>748</v>
      </c>
      <c r="E3" s="706" t="s">
        <v>142</v>
      </c>
      <c r="F3" s="706"/>
      <c r="G3" s="706"/>
      <c r="H3" s="706"/>
      <c r="I3" s="706"/>
      <c r="J3" s="706"/>
      <c r="K3" s="707" t="s">
        <v>143</v>
      </c>
      <c r="L3" s="708" t="s">
        <v>144</v>
      </c>
      <c r="M3" s="709" t="s">
        <v>145</v>
      </c>
      <c r="N3" s="701" t="s">
        <v>146</v>
      </c>
      <c r="O3" s="701" t="s">
        <v>146</v>
      </c>
      <c r="P3" s="702" t="s">
        <v>147</v>
      </c>
      <c r="Q3" s="702" t="s">
        <v>147</v>
      </c>
      <c r="R3" s="710" t="s">
        <v>148</v>
      </c>
      <c r="S3" s="711" t="s">
        <v>149</v>
      </c>
      <c r="T3" s="712" t="s">
        <v>150</v>
      </c>
      <c r="U3" s="106"/>
      <c r="V3" s="106"/>
      <c r="W3" s="106"/>
      <c r="X3" s="106"/>
      <c r="Y3" s="106"/>
      <c r="Z3" s="106"/>
      <c r="AA3" s="106"/>
      <c r="AB3" s="106"/>
      <c r="AC3" s="106"/>
      <c r="AD3" s="110"/>
      <c r="AE3" s="110"/>
      <c r="AF3" s="110"/>
    </row>
    <row r="4">
      <c r="A4" s="106"/>
      <c r="B4" s="661">
        <f t="shared" ref="B4:B110" si="1">ROW()-ROW($B$3)</f>
        <v>1</v>
      </c>
      <c r="C4" s="551" t="s">
        <v>392</v>
      </c>
      <c r="D4" s="507" t="s">
        <v>752</v>
      </c>
      <c r="E4" s="508" t="s">
        <v>753</v>
      </c>
      <c r="F4" s="595"/>
      <c r="G4" s="488"/>
      <c r="H4" s="488"/>
      <c r="I4" s="508"/>
      <c r="J4" s="508"/>
      <c r="K4" s="488" t="s">
        <v>754</v>
      </c>
      <c r="L4" s="488" t="s">
        <v>755</v>
      </c>
      <c r="M4" s="489" t="s">
        <v>756</v>
      </c>
      <c r="N4" s="713" t="s">
        <v>84</v>
      </c>
      <c r="O4" s="357" t="s">
        <v>86</v>
      </c>
      <c r="P4" s="357" t="s">
        <v>86</v>
      </c>
      <c r="Q4" s="357" t="s">
        <v>86</v>
      </c>
      <c r="R4" s="493" t="s">
        <v>107</v>
      </c>
      <c r="S4" s="612"/>
      <c r="T4" s="612"/>
      <c r="U4" s="106"/>
      <c r="V4" s="106"/>
      <c r="W4" s="106"/>
      <c r="X4" s="106"/>
      <c r="Y4" s="106"/>
      <c r="Z4" s="106"/>
      <c r="AA4" s="106"/>
      <c r="AB4" s="106"/>
      <c r="AC4" s="106"/>
      <c r="AD4" s="110"/>
      <c r="AE4" s="110"/>
      <c r="AF4" s="110"/>
    </row>
    <row r="5">
      <c r="A5" s="106"/>
      <c r="B5" s="661">
        <f t="shared" si="1"/>
        <v>2</v>
      </c>
      <c r="C5" s="714" t="s">
        <v>392</v>
      </c>
      <c r="D5" s="496"/>
      <c r="E5" s="508" t="s">
        <v>757</v>
      </c>
      <c r="F5" s="595"/>
      <c r="G5" s="488"/>
      <c r="H5" s="488"/>
      <c r="I5" s="508"/>
      <c r="J5" s="508"/>
      <c r="K5" s="488" t="s">
        <v>758</v>
      </c>
      <c r="L5" s="488" t="s">
        <v>86</v>
      </c>
      <c r="M5" s="489" t="s">
        <v>756</v>
      </c>
      <c r="N5" s="713" t="s">
        <v>84</v>
      </c>
      <c r="O5" s="357" t="s">
        <v>86</v>
      </c>
      <c r="P5" s="357" t="s">
        <v>86</v>
      </c>
      <c r="Q5" s="357" t="s">
        <v>86</v>
      </c>
      <c r="R5" s="493" t="s">
        <v>107</v>
      </c>
      <c r="S5" s="612"/>
      <c r="T5" s="612"/>
      <c r="U5" s="106"/>
      <c r="V5" s="106"/>
      <c r="W5" s="106"/>
      <c r="X5" s="106"/>
      <c r="Y5" s="106"/>
      <c r="Z5" s="106"/>
      <c r="AA5" s="106"/>
      <c r="AB5" s="106"/>
      <c r="AC5" s="106"/>
      <c r="AD5" s="110"/>
      <c r="AE5" s="110"/>
      <c r="AF5" s="110"/>
    </row>
    <row r="6">
      <c r="A6" s="106"/>
      <c r="B6" s="661">
        <f t="shared" si="1"/>
        <v>3</v>
      </c>
      <c r="C6" s="714" t="s">
        <v>392</v>
      </c>
      <c r="D6" s="496"/>
      <c r="E6" s="508" t="s">
        <v>759</v>
      </c>
      <c r="F6" s="595"/>
      <c r="G6" s="488"/>
      <c r="H6" s="488"/>
      <c r="I6" s="508"/>
      <c r="J6" s="508"/>
      <c r="K6" s="488" t="s">
        <v>760</v>
      </c>
      <c r="L6" s="488" t="s">
        <v>86</v>
      </c>
      <c r="M6" s="489" t="s">
        <v>756</v>
      </c>
      <c r="N6" s="713" t="s">
        <v>84</v>
      </c>
      <c r="O6" s="357" t="s">
        <v>86</v>
      </c>
      <c r="P6" s="357" t="s">
        <v>86</v>
      </c>
      <c r="Q6" s="357" t="s">
        <v>86</v>
      </c>
      <c r="R6" s="493" t="s">
        <v>107</v>
      </c>
      <c r="S6" s="612"/>
      <c r="T6" s="612"/>
      <c r="U6" s="106"/>
      <c r="V6" s="106"/>
      <c r="W6" s="106"/>
      <c r="X6" s="106"/>
      <c r="Y6" s="106"/>
      <c r="Z6" s="106"/>
      <c r="AA6" s="106"/>
      <c r="AB6" s="106"/>
      <c r="AC6" s="106"/>
      <c r="AD6" s="110"/>
      <c r="AE6" s="110"/>
      <c r="AF6" s="110"/>
    </row>
    <row r="7">
      <c r="A7" s="106"/>
      <c r="B7" s="661">
        <f t="shared" si="1"/>
        <v>4</v>
      </c>
      <c r="C7" s="714" t="s">
        <v>392</v>
      </c>
      <c r="D7" s="715"/>
      <c r="E7" s="552" t="s">
        <v>761</v>
      </c>
      <c r="F7" s="489"/>
      <c r="G7" s="508"/>
      <c r="H7" s="508"/>
      <c r="I7" s="508"/>
      <c r="J7" s="508"/>
      <c r="K7" s="494" t="s">
        <v>762</v>
      </c>
      <c r="L7" s="489" t="s">
        <v>763</v>
      </c>
      <c r="M7" s="489" t="s">
        <v>756</v>
      </c>
      <c r="N7" s="713" t="s">
        <v>84</v>
      </c>
      <c r="O7" s="357" t="s">
        <v>86</v>
      </c>
      <c r="P7" s="357" t="s">
        <v>86</v>
      </c>
      <c r="Q7" s="357" t="s">
        <v>86</v>
      </c>
      <c r="R7" s="493" t="s">
        <v>107</v>
      </c>
      <c r="S7" s="612"/>
      <c r="T7" s="612"/>
      <c r="U7" s="106"/>
      <c r="V7" s="106"/>
      <c r="W7" s="106"/>
      <c r="X7" s="106"/>
      <c r="Y7" s="106"/>
      <c r="Z7" s="106"/>
      <c r="AA7" s="106"/>
      <c r="AB7" s="106"/>
      <c r="AC7" s="106"/>
      <c r="AD7" s="110"/>
      <c r="AE7" s="110"/>
      <c r="AF7" s="110"/>
    </row>
    <row r="8">
      <c r="A8" s="106"/>
      <c r="B8" s="661">
        <f t="shared" si="1"/>
        <v>5</v>
      </c>
      <c r="C8" s="714" t="s">
        <v>392</v>
      </c>
      <c r="D8" s="507" t="s">
        <v>764</v>
      </c>
      <c r="E8" s="508" t="s">
        <v>765</v>
      </c>
      <c r="F8" s="595"/>
      <c r="G8" s="488"/>
      <c r="H8" s="488"/>
      <c r="I8" s="503"/>
      <c r="J8" s="508"/>
      <c r="K8" s="488" t="s">
        <v>766</v>
      </c>
      <c r="L8" s="488" t="s">
        <v>170</v>
      </c>
      <c r="M8" s="565"/>
      <c r="N8" s="713" t="s">
        <v>84</v>
      </c>
      <c r="O8" s="357" t="s">
        <v>86</v>
      </c>
      <c r="P8" s="357" t="s">
        <v>86</v>
      </c>
      <c r="Q8" s="357" t="s">
        <v>86</v>
      </c>
      <c r="R8" s="493" t="s">
        <v>107</v>
      </c>
      <c r="S8" s="612"/>
      <c r="T8" s="612"/>
      <c r="U8" s="106"/>
      <c r="V8" s="106"/>
      <c r="W8" s="106"/>
      <c r="X8" s="106"/>
      <c r="Y8" s="106"/>
      <c r="Z8" s="106"/>
      <c r="AA8" s="106"/>
      <c r="AB8" s="106"/>
      <c r="AC8" s="106"/>
      <c r="AD8" s="110"/>
      <c r="AE8" s="110"/>
      <c r="AF8" s="110"/>
    </row>
    <row r="9">
      <c r="A9" s="106"/>
      <c r="B9" s="661">
        <f t="shared" si="1"/>
        <v>6</v>
      </c>
      <c r="C9" s="714" t="s">
        <v>392</v>
      </c>
      <c r="D9" s="496"/>
      <c r="E9" s="508" t="s">
        <v>631</v>
      </c>
      <c r="F9" s="595"/>
      <c r="G9" s="488" t="s">
        <v>86</v>
      </c>
      <c r="H9" s="488" t="s">
        <v>86</v>
      </c>
      <c r="I9" s="503"/>
      <c r="J9" s="508"/>
      <c r="K9" s="489" t="s">
        <v>173</v>
      </c>
      <c r="L9" s="489" t="s">
        <v>173</v>
      </c>
      <c r="M9" s="565"/>
      <c r="N9" s="713" t="s">
        <v>84</v>
      </c>
      <c r="O9" s="357" t="s">
        <v>86</v>
      </c>
      <c r="P9" s="357" t="s">
        <v>86</v>
      </c>
      <c r="Q9" s="357" t="s">
        <v>86</v>
      </c>
      <c r="R9" s="493" t="s">
        <v>107</v>
      </c>
      <c r="S9" s="612"/>
      <c r="T9" s="612"/>
      <c r="U9" s="106"/>
      <c r="V9" s="106"/>
      <c r="W9" s="106"/>
      <c r="X9" s="106"/>
      <c r="Y9" s="106"/>
      <c r="Z9" s="106"/>
      <c r="AA9" s="106"/>
      <c r="AB9" s="106"/>
      <c r="AC9" s="106"/>
      <c r="AD9" s="110"/>
      <c r="AE9" s="110"/>
      <c r="AF9" s="110"/>
    </row>
    <row r="10">
      <c r="A10" s="106"/>
      <c r="B10" s="661">
        <f t="shared" si="1"/>
        <v>7</v>
      </c>
      <c r="C10" s="714" t="s">
        <v>392</v>
      </c>
      <c r="D10" s="496"/>
      <c r="E10" s="508" t="s">
        <v>767</v>
      </c>
      <c r="F10" s="595"/>
      <c r="G10" s="488" t="s">
        <v>86</v>
      </c>
      <c r="H10" s="488" t="s">
        <v>86</v>
      </c>
      <c r="I10" s="503"/>
      <c r="J10" s="508"/>
      <c r="K10" s="489" t="s">
        <v>173</v>
      </c>
      <c r="L10" s="489" t="s">
        <v>173</v>
      </c>
      <c r="M10" s="565"/>
      <c r="N10" s="713" t="s">
        <v>84</v>
      </c>
      <c r="O10" s="357" t="s">
        <v>86</v>
      </c>
      <c r="P10" s="357" t="s">
        <v>86</v>
      </c>
      <c r="Q10" s="357" t="s">
        <v>86</v>
      </c>
      <c r="R10" s="493" t="s">
        <v>107</v>
      </c>
      <c r="S10" s="612"/>
      <c r="T10" s="612"/>
      <c r="U10" s="106"/>
      <c r="V10" s="106"/>
      <c r="W10" s="106"/>
      <c r="X10" s="106"/>
      <c r="Y10" s="106"/>
      <c r="Z10" s="106"/>
      <c r="AA10" s="106"/>
      <c r="AB10" s="106"/>
      <c r="AC10" s="106"/>
      <c r="AD10" s="110"/>
      <c r="AE10" s="110"/>
      <c r="AF10" s="110"/>
    </row>
    <row r="11">
      <c r="A11" s="106"/>
      <c r="B11" s="661">
        <f t="shared" si="1"/>
        <v>8</v>
      </c>
      <c r="C11" s="714" t="s">
        <v>392</v>
      </c>
      <c r="D11" s="496"/>
      <c r="E11" s="507" t="s">
        <v>768</v>
      </c>
      <c r="F11" s="595"/>
      <c r="G11" s="488" t="s">
        <v>86</v>
      </c>
      <c r="H11" s="488" t="s">
        <v>86</v>
      </c>
      <c r="I11" s="503"/>
      <c r="J11" s="508"/>
      <c r="K11" s="489" t="s">
        <v>173</v>
      </c>
      <c r="L11" s="489" t="s">
        <v>173</v>
      </c>
      <c r="M11" s="565"/>
      <c r="N11" s="713" t="s">
        <v>84</v>
      </c>
      <c r="O11" s="357" t="s">
        <v>86</v>
      </c>
      <c r="P11" s="357" t="s">
        <v>86</v>
      </c>
      <c r="Q11" s="357" t="s">
        <v>86</v>
      </c>
      <c r="R11" s="493" t="s">
        <v>107</v>
      </c>
      <c r="S11" s="612"/>
      <c r="T11" s="612"/>
      <c r="U11" s="106"/>
      <c r="V11" s="106"/>
      <c r="W11" s="106"/>
      <c r="X11" s="106"/>
      <c r="Y11" s="106"/>
      <c r="Z11" s="106"/>
      <c r="AA11" s="106"/>
      <c r="AB11" s="106"/>
      <c r="AC11" s="106"/>
      <c r="AD11" s="110"/>
      <c r="AE11" s="110"/>
      <c r="AF11" s="110"/>
    </row>
    <row r="12">
      <c r="A12" s="106"/>
      <c r="B12" s="661">
        <f t="shared" si="1"/>
        <v>9</v>
      </c>
      <c r="C12" s="714" t="s">
        <v>392</v>
      </c>
      <c r="D12" s="578"/>
      <c r="E12" s="571" t="s">
        <v>397</v>
      </c>
      <c r="F12" s="558" t="s">
        <v>769</v>
      </c>
      <c r="G12" s="488" t="s">
        <v>86</v>
      </c>
      <c r="H12" s="488" t="s">
        <v>86</v>
      </c>
      <c r="I12" s="503"/>
      <c r="J12" s="508"/>
      <c r="K12" s="489" t="s">
        <v>173</v>
      </c>
      <c r="L12" s="489" t="s">
        <v>173</v>
      </c>
      <c r="M12" s="565"/>
      <c r="N12" s="713" t="s">
        <v>84</v>
      </c>
      <c r="O12" s="357" t="s">
        <v>86</v>
      </c>
      <c r="P12" s="357" t="s">
        <v>86</v>
      </c>
      <c r="Q12" s="357" t="s">
        <v>86</v>
      </c>
      <c r="R12" s="493" t="s">
        <v>107</v>
      </c>
      <c r="S12" s="612"/>
      <c r="T12" s="612"/>
      <c r="U12" s="106"/>
      <c r="V12" s="106"/>
      <c r="W12" s="106"/>
      <c r="X12" s="106"/>
      <c r="Y12" s="106"/>
      <c r="Z12" s="106"/>
      <c r="AA12" s="106"/>
      <c r="AB12" s="106"/>
      <c r="AC12" s="106"/>
      <c r="AD12" s="110"/>
      <c r="AE12" s="110"/>
      <c r="AF12" s="110"/>
    </row>
    <row r="13">
      <c r="A13" s="106"/>
      <c r="B13" s="661">
        <f t="shared" si="1"/>
        <v>10</v>
      </c>
      <c r="C13" s="714" t="s">
        <v>392</v>
      </c>
      <c r="D13" s="578"/>
      <c r="E13" s="497"/>
      <c r="F13" s="558" t="s">
        <v>770</v>
      </c>
      <c r="G13" s="488" t="s">
        <v>86</v>
      </c>
      <c r="H13" s="488" t="s">
        <v>86</v>
      </c>
      <c r="I13" s="503"/>
      <c r="J13" s="508"/>
      <c r="K13" s="489" t="s">
        <v>173</v>
      </c>
      <c r="L13" s="489" t="s">
        <v>173</v>
      </c>
      <c r="M13" s="565"/>
      <c r="N13" s="713" t="s">
        <v>84</v>
      </c>
      <c r="O13" s="357" t="s">
        <v>86</v>
      </c>
      <c r="P13" s="357" t="s">
        <v>86</v>
      </c>
      <c r="Q13" s="357" t="s">
        <v>86</v>
      </c>
      <c r="R13" s="493" t="s">
        <v>107</v>
      </c>
      <c r="S13" s="612"/>
      <c r="T13" s="612"/>
      <c r="U13" s="106"/>
      <c r="V13" s="106"/>
      <c r="W13" s="106"/>
      <c r="X13" s="106"/>
      <c r="Y13" s="106"/>
      <c r="Z13" s="106"/>
      <c r="AA13" s="106"/>
      <c r="AB13" s="106"/>
      <c r="AC13" s="106"/>
      <c r="AD13" s="110"/>
      <c r="AE13" s="110"/>
      <c r="AF13" s="110"/>
    </row>
    <row r="14">
      <c r="A14" s="106"/>
      <c r="B14" s="661">
        <f t="shared" si="1"/>
        <v>11</v>
      </c>
      <c r="C14" s="714" t="s">
        <v>392</v>
      </c>
      <c r="D14" s="578"/>
      <c r="E14" s="497"/>
      <c r="F14" s="558" t="s">
        <v>771</v>
      </c>
      <c r="G14" s="488" t="s">
        <v>86</v>
      </c>
      <c r="H14" s="488" t="s">
        <v>86</v>
      </c>
      <c r="I14" s="503"/>
      <c r="J14" s="508"/>
      <c r="K14" s="489" t="s">
        <v>173</v>
      </c>
      <c r="L14" s="489" t="s">
        <v>173</v>
      </c>
      <c r="M14" s="565"/>
      <c r="N14" s="713" t="s">
        <v>84</v>
      </c>
      <c r="O14" s="357" t="s">
        <v>86</v>
      </c>
      <c r="P14" s="357" t="s">
        <v>86</v>
      </c>
      <c r="Q14" s="357" t="s">
        <v>86</v>
      </c>
      <c r="R14" s="493" t="s">
        <v>107</v>
      </c>
      <c r="S14" s="612"/>
      <c r="T14" s="612"/>
      <c r="U14" s="106"/>
      <c r="V14" s="106"/>
      <c r="W14" s="106"/>
      <c r="X14" s="106"/>
      <c r="Y14" s="106"/>
      <c r="Z14" s="106"/>
      <c r="AA14" s="106"/>
      <c r="AB14" s="106"/>
      <c r="AC14" s="106"/>
      <c r="AD14" s="110"/>
      <c r="AE14" s="110"/>
      <c r="AF14" s="110"/>
    </row>
    <row r="15">
      <c r="A15" s="106"/>
      <c r="B15" s="661">
        <f t="shared" si="1"/>
        <v>12</v>
      </c>
      <c r="C15" s="714" t="s">
        <v>392</v>
      </c>
      <c r="D15" s="578"/>
      <c r="E15" s="571" t="s">
        <v>772</v>
      </c>
      <c r="F15" s="606"/>
      <c r="G15" s="488" t="s">
        <v>86</v>
      </c>
      <c r="H15" s="488" t="s">
        <v>86</v>
      </c>
      <c r="I15" s="503"/>
      <c r="J15" s="508"/>
      <c r="K15" s="489" t="s">
        <v>173</v>
      </c>
      <c r="L15" s="489" t="s">
        <v>173</v>
      </c>
      <c r="M15" s="565"/>
      <c r="N15" s="713" t="s">
        <v>84</v>
      </c>
      <c r="O15" s="357" t="s">
        <v>86</v>
      </c>
      <c r="P15" s="357" t="s">
        <v>86</v>
      </c>
      <c r="Q15" s="357" t="s">
        <v>86</v>
      </c>
      <c r="R15" s="493" t="s">
        <v>107</v>
      </c>
      <c r="S15" s="612"/>
      <c r="T15" s="612"/>
      <c r="U15" s="106"/>
      <c r="V15" s="106"/>
      <c r="W15" s="106"/>
      <c r="X15" s="106"/>
      <c r="Y15" s="106"/>
      <c r="Z15" s="106"/>
      <c r="AA15" s="106"/>
      <c r="AB15" s="106"/>
      <c r="AC15" s="106"/>
      <c r="AD15" s="110"/>
      <c r="AE15" s="110"/>
      <c r="AF15" s="110"/>
    </row>
    <row r="16">
      <c r="A16" s="106"/>
      <c r="B16" s="661">
        <f t="shared" si="1"/>
        <v>13</v>
      </c>
      <c r="C16" s="714" t="s">
        <v>392</v>
      </c>
      <c r="D16" s="578"/>
      <c r="E16" s="497"/>
      <c r="F16" s="558" t="s">
        <v>771</v>
      </c>
      <c r="G16" s="488" t="s">
        <v>86</v>
      </c>
      <c r="H16" s="488" t="s">
        <v>86</v>
      </c>
      <c r="I16" s="503"/>
      <c r="J16" s="508"/>
      <c r="K16" s="489" t="s">
        <v>173</v>
      </c>
      <c r="L16" s="489" t="s">
        <v>173</v>
      </c>
      <c r="M16" s="565"/>
      <c r="N16" s="713" t="s">
        <v>84</v>
      </c>
      <c r="O16" s="357" t="s">
        <v>86</v>
      </c>
      <c r="P16" s="357" t="s">
        <v>86</v>
      </c>
      <c r="Q16" s="357" t="s">
        <v>86</v>
      </c>
      <c r="R16" s="493" t="s">
        <v>107</v>
      </c>
      <c r="S16" s="612"/>
      <c r="T16" s="612"/>
      <c r="U16" s="106"/>
      <c r="V16" s="106"/>
      <c r="W16" s="106"/>
      <c r="X16" s="106"/>
      <c r="Y16" s="106"/>
      <c r="Z16" s="106"/>
      <c r="AA16" s="106"/>
      <c r="AB16" s="106"/>
      <c r="AC16" s="106"/>
      <c r="AD16" s="110"/>
      <c r="AE16" s="110"/>
      <c r="AF16" s="110"/>
    </row>
    <row r="17">
      <c r="A17" s="106"/>
      <c r="B17" s="661">
        <f t="shared" si="1"/>
        <v>14</v>
      </c>
      <c r="C17" s="714" t="s">
        <v>392</v>
      </c>
      <c r="D17" s="578"/>
      <c r="E17" s="571" t="s">
        <v>401</v>
      </c>
      <c r="F17" s="558" t="s">
        <v>769</v>
      </c>
      <c r="G17" s="488" t="s">
        <v>86</v>
      </c>
      <c r="H17" s="488" t="s">
        <v>86</v>
      </c>
      <c r="I17" s="503"/>
      <c r="J17" s="508"/>
      <c r="K17" s="489" t="s">
        <v>173</v>
      </c>
      <c r="L17" s="489" t="s">
        <v>173</v>
      </c>
      <c r="M17" s="565"/>
      <c r="N17" s="716" t="s">
        <v>84</v>
      </c>
      <c r="O17" s="357" t="s">
        <v>86</v>
      </c>
      <c r="P17" s="357" t="s">
        <v>86</v>
      </c>
      <c r="Q17" s="357" t="s">
        <v>86</v>
      </c>
      <c r="R17" s="137" t="s">
        <v>107</v>
      </c>
      <c r="S17" s="612"/>
      <c r="T17" s="612"/>
      <c r="U17" s="106"/>
      <c r="V17" s="106"/>
      <c r="W17" s="106"/>
      <c r="X17" s="106"/>
      <c r="Y17" s="106"/>
      <c r="Z17" s="106"/>
      <c r="AA17" s="106"/>
      <c r="AB17" s="106"/>
      <c r="AC17" s="106"/>
      <c r="AD17" s="110"/>
      <c r="AE17" s="110"/>
      <c r="AF17" s="110"/>
    </row>
    <row r="18">
      <c r="A18" s="106"/>
      <c r="B18" s="661">
        <f t="shared" si="1"/>
        <v>15</v>
      </c>
      <c r="C18" s="714" t="s">
        <v>392</v>
      </c>
      <c r="D18" s="578"/>
      <c r="E18" s="497"/>
      <c r="F18" s="558" t="s">
        <v>770</v>
      </c>
      <c r="G18" s="488" t="s">
        <v>86</v>
      </c>
      <c r="H18" s="488" t="s">
        <v>86</v>
      </c>
      <c r="I18" s="503"/>
      <c r="J18" s="508"/>
      <c r="K18" s="489" t="s">
        <v>173</v>
      </c>
      <c r="L18" s="489" t="s">
        <v>173</v>
      </c>
      <c r="M18" s="565"/>
      <c r="N18" s="716" t="s">
        <v>84</v>
      </c>
      <c r="O18" s="357" t="s">
        <v>86</v>
      </c>
      <c r="P18" s="357" t="s">
        <v>86</v>
      </c>
      <c r="Q18" s="357" t="s">
        <v>86</v>
      </c>
      <c r="R18" s="137" t="s">
        <v>107</v>
      </c>
      <c r="S18" s="612"/>
      <c r="T18" s="612"/>
      <c r="U18" s="106"/>
      <c r="V18" s="106"/>
      <c r="W18" s="106"/>
      <c r="X18" s="106"/>
      <c r="Y18" s="106"/>
      <c r="Z18" s="106"/>
      <c r="AA18" s="106"/>
      <c r="AB18" s="106"/>
      <c r="AC18" s="106"/>
      <c r="AD18" s="110"/>
      <c r="AE18" s="110"/>
      <c r="AF18" s="110"/>
    </row>
    <row r="19">
      <c r="A19" s="106"/>
      <c r="B19" s="661">
        <f t="shared" si="1"/>
        <v>16</v>
      </c>
      <c r="C19" s="714" t="s">
        <v>392</v>
      </c>
      <c r="D19" s="578"/>
      <c r="E19" s="498"/>
      <c r="F19" s="558" t="s">
        <v>771</v>
      </c>
      <c r="G19" s="488" t="s">
        <v>86</v>
      </c>
      <c r="H19" s="488" t="s">
        <v>86</v>
      </c>
      <c r="I19" s="503"/>
      <c r="J19" s="508"/>
      <c r="K19" s="489" t="s">
        <v>173</v>
      </c>
      <c r="L19" s="489" t="s">
        <v>173</v>
      </c>
      <c r="M19" s="565"/>
      <c r="N19" s="716" t="s">
        <v>84</v>
      </c>
      <c r="O19" s="357" t="s">
        <v>86</v>
      </c>
      <c r="P19" s="357" t="s">
        <v>86</v>
      </c>
      <c r="Q19" s="357" t="s">
        <v>86</v>
      </c>
      <c r="R19" s="137" t="s">
        <v>107</v>
      </c>
      <c r="S19" s="612"/>
      <c r="T19" s="612"/>
      <c r="U19" s="106"/>
      <c r="V19" s="106"/>
      <c r="W19" s="106"/>
      <c r="X19" s="106"/>
      <c r="Y19" s="106"/>
      <c r="Z19" s="106"/>
      <c r="AA19" s="106"/>
      <c r="AB19" s="106"/>
      <c r="AC19" s="106"/>
      <c r="AD19" s="110"/>
      <c r="AE19" s="110"/>
      <c r="AF19" s="110"/>
    </row>
    <row r="20">
      <c r="A20" s="106"/>
      <c r="B20" s="661">
        <f t="shared" si="1"/>
        <v>17</v>
      </c>
      <c r="C20" s="714" t="s">
        <v>392</v>
      </c>
      <c r="D20" s="496"/>
      <c r="E20" s="582" t="s">
        <v>402</v>
      </c>
      <c r="F20" s="595"/>
      <c r="G20" s="488" t="s">
        <v>86</v>
      </c>
      <c r="H20" s="488" t="s">
        <v>86</v>
      </c>
      <c r="I20" s="503"/>
      <c r="J20" s="508"/>
      <c r="K20" s="489" t="s">
        <v>173</v>
      </c>
      <c r="L20" s="489" t="s">
        <v>173</v>
      </c>
      <c r="M20" s="565"/>
      <c r="N20" s="716" t="s">
        <v>84</v>
      </c>
      <c r="O20" s="357" t="s">
        <v>86</v>
      </c>
      <c r="P20" s="357" t="s">
        <v>86</v>
      </c>
      <c r="Q20" s="357" t="s">
        <v>86</v>
      </c>
      <c r="R20" s="137" t="s">
        <v>107</v>
      </c>
      <c r="S20" s="612"/>
      <c r="T20" s="612"/>
      <c r="U20" s="106"/>
      <c r="V20" s="106"/>
      <c r="W20" s="106"/>
      <c r="X20" s="106"/>
      <c r="Y20" s="106"/>
      <c r="Z20" s="106"/>
      <c r="AA20" s="106"/>
      <c r="AB20" s="106"/>
      <c r="AC20" s="106"/>
      <c r="AD20" s="110"/>
      <c r="AE20" s="110"/>
      <c r="AF20" s="110"/>
    </row>
    <row r="21">
      <c r="A21" s="106"/>
      <c r="B21" s="661">
        <f t="shared" si="1"/>
        <v>18</v>
      </c>
      <c r="C21" s="714" t="s">
        <v>392</v>
      </c>
      <c r="D21" s="578"/>
      <c r="E21" s="571" t="s">
        <v>404</v>
      </c>
      <c r="F21" s="606"/>
      <c r="G21" s="488" t="s">
        <v>86</v>
      </c>
      <c r="H21" s="488" t="s">
        <v>86</v>
      </c>
      <c r="I21" s="503"/>
      <c r="J21" s="508"/>
      <c r="K21" s="489" t="s">
        <v>173</v>
      </c>
      <c r="L21" s="489" t="s">
        <v>173</v>
      </c>
      <c r="M21" s="565"/>
      <c r="N21" s="716" t="s">
        <v>84</v>
      </c>
      <c r="O21" s="357" t="s">
        <v>86</v>
      </c>
      <c r="P21" s="357" t="s">
        <v>86</v>
      </c>
      <c r="Q21" s="357" t="s">
        <v>86</v>
      </c>
      <c r="R21" s="137" t="s">
        <v>107</v>
      </c>
      <c r="S21" s="612"/>
      <c r="T21" s="612"/>
      <c r="U21" s="106"/>
      <c r="V21" s="106"/>
      <c r="W21" s="106"/>
      <c r="X21" s="106"/>
      <c r="Y21" s="106"/>
      <c r="Z21" s="106"/>
      <c r="AA21" s="106"/>
      <c r="AB21" s="106"/>
      <c r="AC21" s="106"/>
      <c r="AD21" s="110"/>
      <c r="AE21" s="110"/>
      <c r="AF21" s="110"/>
    </row>
    <row r="22">
      <c r="A22" s="106"/>
      <c r="B22" s="661">
        <f t="shared" si="1"/>
        <v>19</v>
      </c>
      <c r="C22" s="714" t="s">
        <v>392</v>
      </c>
      <c r="D22" s="578"/>
      <c r="E22" s="497"/>
      <c r="F22" s="558" t="s">
        <v>773</v>
      </c>
      <c r="G22" s="488" t="s">
        <v>86</v>
      </c>
      <c r="H22" s="488" t="s">
        <v>86</v>
      </c>
      <c r="I22" s="503"/>
      <c r="J22" s="508"/>
      <c r="K22" s="489" t="s">
        <v>173</v>
      </c>
      <c r="L22" s="489" t="s">
        <v>173</v>
      </c>
      <c r="M22" s="565"/>
      <c r="N22" s="716" t="s">
        <v>84</v>
      </c>
      <c r="O22" s="357" t="s">
        <v>86</v>
      </c>
      <c r="P22" s="357" t="s">
        <v>86</v>
      </c>
      <c r="Q22" s="357" t="s">
        <v>86</v>
      </c>
      <c r="R22" s="137" t="s">
        <v>107</v>
      </c>
      <c r="S22" s="612"/>
      <c r="T22" s="612"/>
      <c r="U22" s="106"/>
      <c r="V22" s="106"/>
      <c r="W22" s="106"/>
      <c r="X22" s="106"/>
      <c r="Y22" s="106"/>
      <c r="Z22" s="106"/>
      <c r="AA22" s="106"/>
      <c r="AB22" s="106"/>
      <c r="AC22" s="106"/>
      <c r="AD22" s="110"/>
      <c r="AE22" s="110"/>
      <c r="AF22" s="110"/>
    </row>
    <row r="23">
      <c r="A23" s="106"/>
      <c r="B23" s="661">
        <f t="shared" si="1"/>
        <v>20</v>
      </c>
      <c r="C23" s="714" t="s">
        <v>392</v>
      </c>
      <c r="D23" s="578"/>
      <c r="E23" s="571" t="s">
        <v>774</v>
      </c>
      <c r="F23" s="558" t="s">
        <v>775</v>
      </c>
      <c r="G23" s="488" t="s">
        <v>86</v>
      </c>
      <c r="H23" s="488" t="s">
        <v>86</v>
      </c>
      <c r="I23" s="503"/>
      <c r="J23" s="508"/>
      <c r="K23" s="489" t="s">
        <v>173</v>
      </c>
      <c r="L23" s="489" t="s">
        <v>173</v>
      </c>
      <c r="M23" s="565"/>
      <c r="N23" s="716" t="s">
        <v>84</v>
      </c>
      <c r="O23" s="357" t="s">
        <v>86</v>
      </c>
      <c r="P23" s="357" t="s">
        <v>86</v>
      </c>
      <c r="Q23" s="357" t="s">
        <v>86</v>
      </c>
      <c r="R23" s="137" t="s">
        <v>107</v>
      </c>
      <c r="S23" s="612"/>
      <c r="T23" s="612"/>
      <c r="U23" s="106"/>
      <c r="V23" s="106"/>
      <c r="W23" s="106"/>
      <c r="X23" s="106"/>
      <c r="Y23" s="106"/>
      <c r="Z23" s="106"/>
      <c r="AA23" s="106"/>
      <c r="AB23" s="106"/>
      <c r="AC23" s="106"/>
      <c r="AD23" s="110"/>
      <c r="AE23" s="110"/>
      <c r="AF23" s="110"/>
    </row>
    <row r="24">
      <c r="A24" s="106"/>
      <c r="B24" s="661">
        <f t="shared" si="1"/>
        <v>21</v>
      </c>
      <c r="C24" s="714" t="s">
        <v>392</v>
      </c>
      <c r="D24" s="578"/>
      <c r="E24" s="497"/>
      <c r="F24" s="558" t="s">
        <v>776</v>
      </c>
      <c r="G24" s="488" t="s">
        <v>86</v>
      </c>
      <c r="H24" s="488" t="s">
        <v>86</v>
      </c>
      <c r="I24" s="503"/>
      <c r="J24" s="508"/>
      <c r="K24" s="489" t="s">
        <v>173</v>
      </c>
      <c r="L24" s="489" t="s">
        <v>173</v>
      </c>
      <c r="M24" s="565"/>
      <c r="N24" s="716" t="s">
        <v>84</v>
      </c>
      <c r="O24" s="357" t="s">
        <v>86</v>
      </c>
      <c r="P24" s="357" t="s">
        <v>86</v>
      </c>
      <c r="Q24" s="357" t="s">
        <v>86</v>
      </c>
      <c r="R24" s="137" t="s">
        <v>107</v>
      </c>
      <c r="S24" s="612"/>
      <c r="T24" s="612"/>
      <c r="U24" s="106"/>
      <c r="V24" s="106"/>
      <c r="W24" s="106"/>
      <c r="X24" s="106"/>
      <c r="Y24" s="106"/>
      <c r="Z24" s="106"/>
      <c r="AA24" s="106"/>
      <c r="AB24" s="106"/>
      <c r="AC24" s="106"/>
      <c r="AD24" s="110"/>
      <c r="AE24" s="110"/>
      <c r="AF24" s="110"/>
    </row>
    <row r="25">
      <c r="A25" s="106"/>
      <c r="B25" s="661">
        <f t="shared" si="1"/>
        <v>22</v>
      </c>
      <c r="C25" s="714" t="s">
        <v>392</v>
      </c>
      <c r="D25" s="578"/>
      <c r="E25" s="571" t="s">
        <v>777</v>
      </c>
      <c r="F25" s="558" t="s">
        <v>778</v>
      </c>
      <c r="G25" s="488" t="s">
        <v>86</v>
      </c>
      <c r="H25" s="488" t="s">
        <v>86</v>
      </c>
      <c r="I25" s="503"/>
      <c r="J25" s="508"/>
      <c r="K25" s="489" t="s">
        <v>173</v>
      </c>
      <c r="L25" s="489" t="s">
        <v>173</v>
      </c>
      <c r="M25" s="225" t="s">
        <v>2207</v>
      </c>
      <c r="N25" s="713" t="s">
        <v>84</v>
      </c>
      <c r="O25" s="357" t="s">
        <v>86</v>
      </c>
      <c r="P25" s="357" t="s">
        <v>86</v>
      </c>
      <c r="Q25" s="357" t="s">
        <v>86</v>
      </c>
      <c r="R25" s="493" t="s">
        <v>104</v>
      </c>
      <c r="S25" s="494"/>
      <c r="T25" s="612"/>
      <c r="U25" s="106"/>
      <c r="V25" s="106"/>
      <c r="W25" s="106"/>
      <c r="X25" s="106"/>
      <c r="Y25" s="106"/>
      <c r="Z25" s="106"/>
      <c r="AA25" s="106"/>
      <c r="AB25" s="106"/>
      <c r="AC25" s="106"/>
      <c r="AD25" s="110"/>
      <c r="AE25" s="110"/>
      <c r="AF25" s="110"/>
    </row>
    <row r="26">
      <c r="A26" s="106"/>
      <c r="B26" s="661">
        <f t="shared" si="1"/>
        <v>23</v>
      </c>
      <c r="C26" s="714" t="s">
        <v>392</v>
      </c>
      <c r="D26" s="578"/>
      <c r="E26" s="497"/>
      <c r="F26" s="558" t="s">
        <v>779</v>
      </c>
      <c r="G26" s="488" t="s">
        <v>86</v>
      </c>
      <c r="H26" s="488" t="s">
        <v>86</v>
      </c>
      <c r="I26" s="503"/>
      <c r="J26" s="508"/>
      <c r="K26" s="489" t="s">
        <v>173</v>
      </c>
      <c r="L26" s="489" t="s">
        <v>173</v>
      </c>
      <c r="M26" s="565"/>
      <c r="N26" s="713" t="s">
        <v>84</v>
      </c>
      <c r="O26" s="357" t="s">
        <v>86</v>
      </c>
      <c r="P26" s="357" t="s">
        <v>86</v>
      </c>
      <c r="Q26" s="357" t="s">
        <v>86</v>
      </c>
      <c r="R26" s="493" t="s">
        <v>104</v>
      </c>
      <c r="S26" s="494"/>
      <c r="T26" s="612"/>
      <c r="U26" s="106"/>
      <c r="V26" s="106"/>
      <c r="W26" s="106"/>
      <c r="X26" s="106"/>
      <c r="Y26" s="106"/>
      <c r="Z26" s="106"/>
      <c r="AA26" s="106"/>
      <c r="AB26" s="106"/>
      <c r="AC26" s="106"/>
      <c r="AD26" s="110"/>
      <c r="AE26" s="110"/>
      <c r="AF26" s="110"/>
    </row>
    <row r="27">
      <c r="A27" s="106"/>
      <c r="B27" s="661">
        <f t="shared" si="1"/>
        <v>24</v>
      </c>
      <c r="C27" s="714" t="s">
        <v>392</v>
      </c>
      <c r="D27" s="578"/>
      <c r="E27" s="571" t="s">
        <v>780</v>
      </c>
      <c r="F27" s="558" t="s">
        <v>781</v>
      </c>
      <c r="G27" s="503"/>
      <c r="H27" s="503"/>
      <c r="I27" s="503"/>
      <c r="J27" s="508"/>
      <c r="K27" s="489" t="s">
        <v>173</v>
      </c>
      <c r="L27" s="489" t="s">
        <v>173</v>
      </c>
      <c r="M27" s="225" t="s">
        <v>2208</v>
      </c>
      <c r="N27" s="713" t="s">
        <v>84</v>
      </c>
      <c r="O27" s="357" t="s">
        <v>86</v>
      </c>
      <c r="P27" s="357" t="s">
        <v>86</v>
      </c>
      <c r="Q27" s="357" t="s">
        <v>86</v>
      </c>
      <c r="R27" s="493" t="s">
        <v>98</v>
      </c>
      <c r="S27" s="494" t="s">
        <v>173</v>
      </c>
      <c r="T27" s="612"/>
      <c r="U27" s="106"/>
      <c r="V27" s="106"/>
      <c r="W27" s="106"/>
      <c r="X27" s="106"/>
      <c r="Y27" s="106"/>
      <c r="Z27" s="106"/>
      <c r="AA27" s="106"/>
      <c r="AB27" s="106"/>
      <c r="AC27" s="106"/>
      <c r="AD27" s="110"/>
      <c r="AE27" s="110"/>
      <c r="AF27" s="110"/>
    </row>
    <row r="28">
      <c r="A28" s="106"/>
      <c r="B28" s="661">
        <f t="shared" si="1"/>
        <v>25</v>
      </c>
      <c r="C28" s="714" t="s">
        <v>392</v>
      </c>
      <c r="D28" s="578"/>
      <c r="E28" s="497"/>
      <c r="F28" s="558" t="s">
        <v>782</v>
      </c>
      <c r="G28" s="503"/>
      <c r="H28" s="503"/>
      <c r="I28" s="503"/>
      <c r="J28" s="508"/>
      <c r="K28" s="489" t="s">
        <v>173</v>
      </c>
      <c r="L28" s="489" t="s">
        <v>173</v>
      </c>
      <c r="M28" s="565"/>
      <c r="N28" s="713" t="s">
        <v>84</v>
      </c>
      <c r="O28" s="357" t="s">
        <v>86</v>
      </c>
      <c r="P28" s="357" t="s">
        <v>86</v>
      </c>
      <c r="Q28" s="357" t="s">
        <v>86</v>
      </c>
      <c r="R28" s="493" t="s">
        <v>98</v>
      </c>
      <c r="S28" s="494" t="s">
        <v>173</v>
      </c>
      <c r="T28" s="612"/>
      <c r="U28" s="106"/>
      <c r="V28" s="106"/>
      <c r="W28" s="106"/>
      <c r="X28" s="106"/>
      <c r="Y28" s="106"/>
      <c r="Z28" s="106"/>
      <c r="AA28" s="106"/>
      <c r="AB28" s="106"/>
      <c r="AC28" s="106"/>
      <c r="AD28" s="110"/>
      <c r="AE28" s="110"/>
      <c r="AF28" s="110"/>
    </row>
    <row r="29">
      <c r="A29" s="106"/>
      <c r="B29" s="661">
        <f t="shared" si="1"/>
        <v>26</v>
      </c>
      <c r="C29" s="714" t="s">
        <v>392</v>
      </c>
      <c r="D29" s="578"/>
      <c r="E29" s="497"/>
      <c r="F29" s="558" t="s">
        <v>783</v>
      </c>
      <c r="G29" s="503"/>
      <c r="H29" s="503"/>
      <c r="I29" s="503"/>
      <c r="J29" s="508"/>
      <c r="K29" s="489" t="s">
        <v>173</v>
      </c>
      <c r="L29" s="489" t="s">
        <v>173</v>
      </c>
      <c r="M29" s="565"/>
      <c r="N29" s="713" t="s">
        <v>84</v>
      </c>
      <c r="O29" s="357" t="s">
        <v>86</v>
      </c>
      <c r="P29" s="357" t="s">
        <v>86</v>
      </c>
      <c r="Q29" s="357" t="s">
        <v>86</v>
      </c>
      <c r="R29" s="493" t="s">
        <v>98</v>
      </c>
      <c r="S29" s="494" t="s">
        <v>173</v>
      </c>
      <c r="T29" s="612"/>
      <c r="U29" s="106"/>
      <c r="V29" s="106"/>
      <c r="W29" s="106"/>
      <c r="X29" s="106"/>
      <c r="Y29" s="106"/>
      <c r="Z29" s="106"/>
      <c r="AA29" s="106"/>
      <c r="AB29" s="106"/>
      <c r="AC29" s="106"/>
      <c r="AD29" s="110"/>
      <c r="AE29" s="110"/>
      <c r="AF29" s="110"/>
    </row>
    <row r="30">
      <c r="A30" s="106"/>
      <c r="B30" s="661">
        <f t="shared" si="1"/>
        <v>27</v>
      </c>
      <c r="C30" s="714" t="s">
        <v>392</v>
      </c>
      <c r="D30" s="578"/>
      <c r="E30" s="498"/>
      <c r="F30" s="558" t="s">
        <v>784</v>
      </c>
      <c r="G30" s="503"/>
      <c r="H30" s="503"/>
      <c r="I30" s="503"/>
      <c r="J30" s="508"/>
      <c r="K30" s="489" t="s">
        <v>173</v>
      </c>
      <c r="L30" s="489" t="s">
        <v>173</v>
      </c>
      <c r="M30" s="565"/>
      <c r="N30" s="713" t="s">
        <v>84</v>
      </c>
      <c r="O30" s="357" t="s">
        <v>86</v>
      </c>
      <c r="P30" s="357" t="s">
        <v>86</v>
      </c>
      <c r="Q30" s="357" t="s">
        <v>86</v>
      </c>
      <c r="R30" s="493" t="s">
        <v>98</v>
      </c>
      <c r="S30" s="494" t="s">
        <v>173</v>
      </c>
      <c r="T30" s="612"/>
      <c r="U30" s="106"/>
      <c r="V30" s="106"/>
      <c r="W30" s="106"/>
      <c r="X30" s="106"/>
      <c r="Y30" s="106"/>
      <c r="Z30" s="106"/>
      <c r="AA30" s="106"/>
      <c r="AB30" s="106"/>
      <c r="AC30" s="106"/>
      <c r="AD30" s="110"/>
      <c r="AE30" s="110"/>
      <c r="AF30" s="110"/>
    </row>
    <row r="31">
      <c r="A31" s="106"/>
      <c r="B31" s="661">
        <f t="shared" si="1"/>
        <v>28</v>
      </c>
      <c r="C31" s="714" t="s">
        <v>392</v>
      </c>
      <c r="D31" s="496"/>
      <c r="E31" s="582" t="s">
        <v>785</v>
      </c>
      <c r="F31" s="595"/>
      <c r="G31" s="488" t="s">
        <v>86</v>
      </c>
      <c r="H31" s="488" t="s">
        <v>86</v>
      </c>
      <c r="I31" s="488"/>
      <c r="J31" s="508"/>
      <c r="K31" s="489" t="s">
        <v>173</v>
      </c>
      <c r="L31" s="489" t="s">
        <v>173</v>
      </c>
      <c r="M31" s="488" t="s">
        <v>786</v>
      </c>
      <c r="N31" s="716" t="s">
        <v>84</v>
      </c>
      <c r="O31" s="357" t="s">
        <v>86</v>
      </c>
      <c r="P31" s="357" t="s">
        <v>86</v>
      </c>
      <c r="Q31" s="357" t="s">
        <v>86</v>
      </c>
      <c r="R31" s="137" t="s">
        <v>107</v>
      </c>
      <c r="S31" s="612"/>
      <c r="T31" s="612"/>
      <c r="U31" s="106"/>
      <c r="V31" s="106"/>
      <c r="W31" s="106"/>
      <c r="X31" s="106"/>
      <c r="Y31" s="106"/>
      <c r="Z31" s="106"/>
      <c r="AA31" s="106"/>
      <c r="AB31" s="106"/>
      <c r="AC31" s="106"/>
      <c r="AD31" s="110"/>
      <c r="AE31" s="110"/>
      <c r="AF31" s="110"/>
    </row>
    <row r="32">
      <c r="A32" s="106"/>
      <c r="B32" s="661">
        <f t="shared" si="1"/>
        <v>29</v>
      </c>
      <c r="C32" s="714" t="s">
        <v>392</v>
      </c>
      <c r="D32" s="578"/>
      <c r="E32" s="571" t="s">
        <v>787</v>
      </c>
      <c r="F32" s="558" t="s">
        <v>399</v>
      </c>
      <c r="G32" s="488" t="s">
        <v>86</v>
      </c>
      <c r="H32" s="488" t="s">
        <v>86</v>
      </c>
      <c r="I32" s="503"/>
      <c r="J32" s="508"/>
      <c r="K32" s="489" t="s">
        <v>173</v>
      </c>
      <c r="L32" s="489" t="s">
        <v>173</v>
      </c>
      <c r="M32" s="565"/>
      <c r="N32" s="716" t="s">
        <v>84</v>
      </c>
      <c r="O32" s="357" t="s">
        <v>86</v>
      </c>
      <c r="P32" s="357" t="s">
        <v>86</v>
      </c>
      <c r="Q32" s="357" t="s">
        <v>86</v>
      </c>
      <c r="R32" s="137" t="s">
        <v>107</v>
      </c>
      <c r="S32" s="612"/>
      <c r="T32" s="612"/>
      <c r="U32" s="106"/>
      <c r="V32" s="106"/>
      <c r="W32" s="106"/>
      <c r="X32" s="106"/>
      <c r="Y32" s="106"/>
      <c r="Z32" s="106"/>
      <c r="AA32" s="106"/>
      <c r="AB32" s="106"/>
      <c r="AC32" s="106"/>
      <c r="AD32" s="110"/>
      <c r="AE32" s="110"/>
      <c r="AF32" s="110"/>
    </row>
    <row r="33">
      <c r="A33" s="106"/>
      <c r="B33" s="661">
        <f t="shared" si="1"/>
        <v>30</v>
      </c>
      <c r="C33" s="714" t="s">
        <v>392</v>
      </c>
      <c r="D33" s="578"/>
      <c r="E33" s="497"/>
      <c r="F33" s="558" t="s">
        <v>788</v>
      </c>
      <c r="G33" s="503"/>
      <c r="H33" s="503"/>
      <c r="I33" s="503"/>
      <c r="J33" s="508"/>
      <c r="K33" s="489" t="s">
        <v>173</v>
      </c>
      <c r="L33" s="489" t="s">
        <v>173</v>
      </c>
      <c r="M33" s="565"/>
      <c r="N33" s="716" t="s">
        <v>84</v>
      </c>
      <c r="O33" s="357" t="s">
        <v>86</v>
      </c>
      <c r="P33" s="357" t="s">
        <v>86</v>
      </c>
      <c r="Q33" s="357" t="s">
        <v>86</v>
      </c>
      <c r="R33" s="137" t="s">
        <v>107</v>
      </c>
      <c r="S33" s="612"/>
      <c r="T33" s="612"/>
      <c r="U33" s="106"/>
      <c r="V33" s="106"/>
      <c r="W33" s="106"/>
      <c r="X33" s="106"/>
      <c r="Y33" s="106"/>
      <c r="Z33" s="106"/>
      <c r="AA33" s="106"/>
      <c r="AB33" s="106"/>
      <c r="AC33" s="106"/>
      <c r="AD33" s="110"/>
      <c r="AE33" s="110"/>
      <c r="AF33" s="110"/>
    </row>
    <row r="34">
      <c r="A34" s="106"/>
      <c r="B34" s="661">
        <f t="shared" si="1"/>
        <v>31</v>
      </c>
      <c r="C34" s="714" t="s">
        <v>392</v>
      </c>
      <c r="D34" s="578"/>
      <c r="E34" s="571" t="s">
        <v>410</v>
      </c>
      <c r="F34" s="558" t="s">
        <v>789</v>
      </c>
      <c r="G34" s="488" t="s">
        <v>86</v>
      </c>
      <c r="H34" s="488" t="s">
        <v>86</v>
      </c>
      <c r="I34" s="503"/>
      <c r="J34" s="508"/>
      <c r="K34" s="489" t="s">
        <v>173</v>
      </c>
      <c r="L34" s="489" t="s">
        <v>173</v>
      </c>
      <c r="M34" s="565"/>
      <c r="N34" s="716" t="s">
        <v>84</v>
      </c>
      <c r="O34" s="357" t="s">
        <v>86</v>
      </c>
      <c r="P34" s="357" t="s">
        <v>86</v>
      </c>
      <c r="Q34" s="357" t="s">
        <v>86</v>
      </c>
      <c r="R34" s="137" t="s">
        <v>107</v>
      </c>
      <c r="S34" s="612"/>
      <c r="T34" s="612"/>
      <c r="U34" s="106"/>
      <c r="V34" s="106"/>
      <c r="W34" s="106"/>
      <c r="X34" s="106"/>
      <c r="Y34" s="106"/>
      <c r="Z34" s="106"/>
      <c r="AA34" s="106"/>
      <c r="AB34" s="106"/>
      <c r="AC34" s="106"/>
      <c r="AD34" s="110"/>
      <c r="AE34" s="110"/>
      <c r="AF34" s="110"/>
    </row>
    <row r="35">
      <c r="A35" s="106"/>
      <c r="B35" s="661">
        <f t="shared" si="1"/>
        <v>32</v>
      </c>
      <c r="C35" s="714" t="s">
        <v>392</v>
      </c>
      <c r="D35" s="578"/>
      <c r="E35" s="498"/>
      <c r="F35" s="558" t="s">
        <v>790</v>
      </c>
      <c r="G35" s="503"/>
      <c r="H35" s="503"/>
      <c r="I35" s="503"/>
      <c r="J35" s="508"/>
      <c r="K35" s="489" t="s">
        <v>173</v>
      </c>
      <c r="L35" s="489" t="s">
        <v>173</v>
      </c>
      <c r="M35" s="565"/>
      <c r="N35" s="716" t="s">
        <v>84</v>
      </c>
      <c r="O35" s="357" t="s">
        <v>86</v>
      </c>
      <c r="P35" s="357" t="s">
        <v>86</v>
      </c>
      <c r="Q35" s="357" t="s">
        <v>86</v>
      </c>
      <c r="R35" s="137" t="s">
        <v>107</v>
      </c>
      <c r="S35" s="612"/>
      <c r="T35" s="612"/>
      <c r="U35" s="106"/>
      <c r="V35" s="106"/>
      <c r="W35" s="106"/>
      <c r="X35" s="106"/>
      <c r="Y35" s="106"/>
      <c r="Z35" s="106"/>
      <c r="AA35" s="106"/>
      <c r="AB35" s="106"/>
      <c r="AC35" s="106"/>
      <c r="AD35" s="110"/>
      <c r="AE35" s="110"/>
      <c r="AF35" s="110"/>
    </row>
    <row r="36">
      <c r="A36" s="106"/>
      <c r="B36" s="661">
        <f t="shared" si="1"/>
        <v>33</v>
      </c>
      <c r="C36" s="714" t="s">
        <v>392</v>
      </c>
      <c r="D36" s="578"/>
      <c r="E36" s="573" t="s">
        <v>408</v>
      </c>
      <c r="F36" s="606"/>
      <c r="G36" s="488" t="s">
        <v>86</v>
      </c>
      <c r="H36" s="488" t="s">
        <v>86</v>
      </c>
      <c r="I36" s="503"/>
      <c r="J36" s="508"/>
      <c r="K36" s="489" t="s">
        <v>173</v>
      </c>
      <c r="L36" s="489" t="s">
        <v>173</v>
      </c>
      <c r="M36" s="565"/>
      <c r="N36" s="716" t="s">
        <v>84</v>
      </c>
      <c r="O36" s="357" t="s">
        <v>86</v>
      </c>
      <c r="P36" s="357" t="s">
        <v>86</v>
      </c>
      <c r="Q36" s="357" t="s">
        <v>86</v>
      </c>
      <c r="R36" s="137" t="s">
        <v>107</v>
      </c>
      <c r="S36" s="612"/>
      <c r="T36" s="612"/>
      <c r="U36" s="106"/>
      <c r="V36" s="106"/>
      <c r="W36" s="106"/>
      <c r="X36" s="106"/>
      <c r="Y36" s="106"/>
      <c r="Z36" s="106"/>
      <c r="AA36" s="106"/>
      <c r="AB36" s="106"/>
      <c r="AC36" s="106"/>
      <c r="AD36" s="110"/>
      <c r="AE36" s="110"/>
      <c r="AF36" s="110"/>
    </row>
    <row r="37">
      <c r="A37" s="106"/>
      <c r="B37" s="661">
        <f t="shared" si="1"/>
        <v>34</v>
      </c>
      <c r="C37" s="714" t="s">
        <v>392</v>
      </c>
      <c r="D37" s="578"/>
      <c r="E37" s="497"/>
      <c r="F37" s="558" t="s">
        <v>771</v>
      </c>
      <c r="G37" s="488" t="s">
        <v>86</v>
      </c>
      <c r="H37" s="488" t="s">
        <v>86</v>
      </c>
      <c r="I37" s="503"/>
      <c r="J37" s="508"/>
      <c r="K37" s="489" t="s">
        <v>173</v>
      </c>
      <c r="L37" s="489" t="s">
        <v>173</v>
      </c>
      <c r="M37" s="565"/>
      <c r="N37" s="716" t="s">
        <v>84</v>
      </c>
      <c r="O37" s="357" t="s">
        <v>86</v>
      </c>
      <c r="P37" s="357" t="s">
        <v>86</v>
      </c>
      <c r="Q37" s="357" t="s">
        <v>86</v>
      </c>
      <c r="R37" s="137" t="s">
        <v>107</v>
      </c>
      <c r="S37" s="612"/>
      <c r="T37" s="612"/>
      <c r="U37" s="106"/>
      <c r="V37" s="106"/>
      <c r="W37" s="106"/>
      <c r="X37" s="106"/>
      <c r="Y37" s="106"/>
      <c r="Z37" s="106"/>
      <c r="AA37" s="106"/>
      <c r="AB37" s="106"/>
      <c r="AC37" s="106"/>
      <c r="AD37" s="110"/>
      <c r="AE37" s="110"/>
      <c r="AF37" s="110"/>
    </row>
    <row r="38">
      <c r="A38" s="106"/>
      <c r="B38" s="661">
        <f t="shared" si="1"/>
        <v>35</v>
      </c>
      <c r="C38" s="714" t="s">
        <v>392</v>
      </c>
      <c r="D38" s="578"/>
      <c r="E38" s="571" t="s">
        <v>791</v>
      </c>
      <c r="F38" s="558" t="s">
        <v>778</v>
      </c>
      <c r="G38" s="488" t="s">
        <v>86</v>
      </c>
      <c r="H38" s="488" t="s">
        <v>86</v>
      </c>
      <c r="I38" s="503"/>
      <c r="J38" s="508"/>
      <c r="K38" s="489" t="s">
        <v>173</v>
      </c>
      <c r="L38" s="489" t="s">
        <v>173</v>
      </c>
      <c r="M38" s="565"/>
      <c r="N38" s="716" t="s">
        <v>84</v>
      </c>
      <c r="O38" s="357" t="s">
        <v>86</v>
      </c>
      <c r="P38" s="357" t="s">
        <v>86</v>
      </c>
      <c r="Q38" s="357" t="s">
        <v>86</v>
      </c>
      <c r="R38" s="137" t="s">
        <v>107</v>
      </c>
      <c r="S38" s="612"/>
      <c r="T38" s="612"/>
      <c r="U38" s="106"/>
      <c r="V38" s="106"/>
      <c r="W38" s="106"/>
      <c r="X38" s="106"/>
      <c r="Y38" s="106"/>
      <c r="Z38" s="106"/>
      <c r="AA38" s="106"/>
      <c r="AB38" s="106"/>
      <c r="AC38" s="106"/>
      <c r="AD38" s="110"/>
      <c r="AE38" s="110"/>
      <c r="AF38" s="110"/>
    </row>
    <row r="39">
      <c r="A39" s="106"/>
      <c r="B39" s="661">
        <f t="shared" si="1"/>
        <v>36</v>
      </c>
      <c r="C39" s="714" t="s">
        <v>392</v>
      </c>
      <c r="D39" s="578"/>
      <c r="E39" s="497"/>
      <c r="F39" s="558" t="s">
        <v>779</v>
      </c>
      <c r="G39" s="488" t="s">
        <v>86</v>
      </c>
      <c r="H39" s="488" t="s">
        <v>86</v>
      </c>
      <c r="I39" s="503"/>
      <c r="J39" s="508"/>
      <c r="K39" s="489" t="s">
        <v>173</v>
      </c>
      <c r="L39" s="489" t="s">
        <v>173</v>
      </c>
      <c r="M39" s="565"/>
      <c r="N39" s="716" t="s">
        <v>84</v>
      </c>
      <c r="O39" s="357" t="s">
        <v>86</v>
      </c>
      <c r="P39" s="357" t="s">
        <v>86</v>
      </c>
      <c r="Q39" s="357" t="s">
        <v>86</v>
      </c>
      <c r="R39" s="137" t="s">
        <v>107</v>
      </c>
      <c r="S39" s="612"/>
      <c r="T39" s="612"/>
      <c r="U39" s="106"/>
      <c r="V39" s="106"/>
      <c r="W39" s="106"/>
      <c r="X39" s="106"/>
      <c r="Y39" s="106"/>
      <c r="Z39" s="106"/>
      <c r="AA39" s="106"/>
      <c r="AB39" s="106"/>
      <c r="AC39" s="106"/>
      <c r="AD39" s="110"/>
      <c r="AE39" s="110"/>
      <c r="AF39" s="110"/>
    </row>
    <row r="40">
      <c r="A40" s="106"/>
      <c r="B40" s="661">
        <f t="shared" si="1"/>
        <v>37</v>
      </c>
      <c r="C40" s="714" t="s">
        <v>392</v>
      </c>
      <c r="D40" s="578"/>
      <c r="E40" s="571" t="s">
        <v>78</v>
      </c>
      <c r="F40" s="558" t="s">
        <v>591</v>
      </c>
      <c r="G40" s="488" t="s">
        <v>86</v>
      </c>
      <c r="H40" s="488" t="s">
        <v>86</v>
      </c>
      <c r="I40" s="503"/>
      <c r="J40" s="508"/>
      <c r="K40" s="489" t="s">
        <v>173</v>
      </c>
      <c r="L40" s="489" t="s">
        <v>173</v>
      </c>
      <c r="M40" s="565"/>
      <c r="N40" s="716" t="s">
        <v>84</v>
      </c>
      <c r="O40" s="357" t="s">
        <v>86</v>
      </c>
      <c r="P40" s="357" t="s">
        <v>86</v>
      </c>
      <c r="Q40" s="357" t="s">
        <v>86</v>
      </c>
      <c r="R40" s="137" t="s">
        <v>107</v>
      </c>
      <c r="S40" s="612"/>
      <c r="T40" s="612"/>
      <c r="U40" s="106"/>
      <c r="V40" s="106"/>
      <c r="W40" s="106"/>
      <c r="X40" s="106"/>
      <c r="Y40" s="106"/>
      <c r="Z40" s="106"/>
      <c r="AA40" s="106"/>
      <c r="AB40" s="106"/>
      <c r="AC40" s="106"/>
      <c r="AD40" s="110"/>
      <c r="AE40" s="110"/>
      <c r="AF40" s="110"/>
    </row>
    <row r="41">
      <c r="A41" s="106"/>
      <c r="B41" s="661">
        <f t="shared" si="1"/>
        <v>38</v>
      </c>
      <c r="C41" s="714" t="s">
        <v>392</v>
      </c>
      <c r="D41" s="578"/>
      <c r="E41" s="497"/>
      <c r="F41" s="558" t="s">
        <v>792</v>
      </c>
      <c r="G41" s="488" t="s">
        <v>86</v>
      </c>
      <c r="H41" s="488" t="s">
        <v>86</v>
      </c>
      <c r="I41" s="503"/>
      <c r="J41" s="508"/>
      <c r="K41" s="489" t="s">
        <v>173</v>
      </c>
      <c r="L41" s="489" t="s">
        <v>173</v>
      </c>
      <c r="M41" s="565"/>
      <c r="N41" s="716" t="s">
        <v>84</v>
      </c>
      <c r="O41" s="357" t="s">
        <v>86</v>
      </c>
      <c r="P41" s="357" t="s">
        <v>86</v>
      </c>
      <c r="Q41" s="357" t="s">
        <v>86</v>
      </c>
      <c r="R41" s="137" t="s">
        <v>107</v>
      </c>
      <c r="S41" s="612"/>
      <c r="T41" s="612"/>
      <c r="U41" s="106"/>
      <c r="V41" s="106"/>
      <c r="W41" s="106"/>
      <c r="X41" s="106"/>
      <c r="Y41" s="106"/>
      <c r="Z41" s="106"/>
      <c r="AA41" s="106"/>
      <c r="AB41" s="106"/>
      <c r="AC41" s="106"/>
      <c r="AD41" s="110"/>
      <c r="AE41" s="110"/>
      <c r="AF41" s="110"/>
    </row>
    <row r="42">
      <c r="A42" s="106"/>
      <c r="B42" s="661">
        <f t="shared" si="1"/>
        <v>39</v>
      </c>
      <c r="C42" s="714" t="s">
        <v>392</v>
      </c>
      <c r="D42" s="578"/>
      <c r="E42" s="497"/>
      <c r="F42" s="558" t="s">
        <v>793</v>
      </c>
      <c r="G42" s="488" t="s">
        <v>86</v>
      </c>
      <c r="H42" s="488" t="s">
        <v>86</v>
      </c>
      <c r="I42" s="503"/>
      <c r="J42" s="508"/>
      <c r="K42" s="489" t="s">
        <v>173</v>
      </c>
      <c r="L42" s="489" t="s">
        <v>173</v>
      </c>
      <c r="M42" s="565"/>
      <c r="N42" s="716" t="s">
        <v>84</v>
      </c>
      <c r="O42" s="357" t="s">
        <v>86</v>
      </c>
      <c r="P42" s="357" t="s">
        <v>86</v>
      </c>
      <c r="Q42" s="357" t="s">
        <v>86</v>
      </c>
      <c r="R42" s="137" t="s">
        <v>107</v>
      </c>
      <c r="S42" s="612"/>
      <c r="T42" s="612"/>
      <c r="U42" s="106"/>
      <c r="V42" s="106"/>
      <c r="W42" s="106"/>
      <c r="X42" s="106"/>
      <c r="Y42" s="106"/>
      <c r="Z42" s="106"/>
      <c r="AA42" s="106"/>
      <c r="AB42" s="106"/>
      <c r="AC42" s="106"/>
      <c r="AD42" s="110"/>
      <c r="AE42" s="110"/>
      <c r="AF42" s="110"/>
    </row>
    <row r="43">
      <c r="A43" s="106"/>
      <c r="B43" s="661">
        <f t="shared" si="1"/>
        <v>40</v>
      </c>
      <c r="C43" s="714" t="s">
        <v>392</v>
      </c>
      <c r="D43" s="578"/>
      <c r="E43" s="497"/>
      <c r="F43" s="558" t="s">
        <v>794</v>
      </c>
      <c r="G43" s="488" t="s">
        <v>86</v>
      </c>
      <c r="H43" s="488" t="s">
        <v>86</v>
      </c>
      <c r="I43" s="503"/>
      <c r="J43" s="508"/>
      <c r="K43" s="489" t="s">
        <v>173</v>
      </c>
      <c r="L43" s="489" t="s">
        <v>173</v>
      </c>
      <c r="M43" s="565"/>
      <c r="N43" s="713" t="s">
        <v>84</v>
      </c>
      <c r="O43" s="357" t="s">
        <v>86</v>
      </c>
      <c r="P43" s="357" t="s">
        <v>86</v>
      </c>
      <c r="Q43" s="357" t="s">
        <v>86</v>
      </c>
      <c r="R43" s="493" t="s">
        <v>104</v>
      </c>
      <c r="S43" s="494"/>
      <c r="T43" s="612"/>
      <c r="U43" s="106"/>
      <c r="V43" s="106"/>
      <c r="W43" s="106"/>
      <c r="X43" s="106"/>
      <c r="Y43" s="106"/>
      <c r="Z43" s="106"/>
      <c r="AA43" s="106"/>
      <c r="AB43" s="106"/>
      <c r="AC43" s="106"/>
      <c r="AD43" s="110"/>
      <c r="AE43" s="110"/>
      <c r="AF43" s="110"/>
    </row>
    <row r="44">
      <c r="A44" s="106"/>
      <c r="B44" s="661">
        <f t="shared" si="1"/>
        <v>41</v>
      </c>
      <c r="C44" s="714" t="s">
        <v>392</v>
      </c>
      <c r="D44" s="578"/>
      <c r="E44" s="497"/>
      <c r="F44" s="558" t="s">
        <v>598</v>
      </c>
      <c r="G44" s="488" t="s">
        <v>86</v>
      </c>
      <c r="H44" s="488" t="s">
        <v>86</v>
      </c>
      <c r="I44" s="503"/>
      <c r="J44" s="508"/>
      <c r="K44" s="489" t="s">
        <v>173</v>
      </c>
      <c r="L44" s="489" t="s">
        <v>173</v>
      </c>
      <c r="M44" s="565"/>
      <c r="N44" s="716" t="s">
        <v>84</v>
      </c>
      <c r="O44" s="357" t="s">
        <v>86</v>
      </c>
      <c r="P44" s="357" t="s">
        <v>86</v>
      </c>
      <c r="Q44" s="357" t="s">
        <v>86</v>
      </c>
      <c r="R44" s="137" t="s">
        <v>107</v>
      </c>
      <c r="S44" s="612"/>
      <c r="T44" s="612"/>
      <c r="U44" s="106"/>
      <c r="V44" s="106"/>
      <c r="W44" s="106"/>
      <c r="X44" s="106"/>
      <c r="Y44" s="106"/>
      <c r="Z44" s="106"/>
      <c r="AA44" s="106"/>
      <c r="AB44" s="106"/>
      <c r="AC44" s="106"/>
      <c r="AD44" s="110"/>
      <c r="AE44" s="110"/>
      <c r="AF44" s="110"/>
    </row>
    <row r="45">
      <c r="A45" s="106"/>
      <c r="B45" s="661">
        <f t="shared" si="1"/>
        <v>42</v>
      </c>
      <c r="C45" s="714" t="s">
        <v>392</v>
      </c>
      <c r="D45" s="578"/>
      <c r="E45" s="498"/>
      <c r="F45" s="558" t="s">
        <v>601</v>
      </c>
      <c r="G45" s="488" t="s">
        <v>86</v>
      </c>
      <c r="H45" s="488" t="s">
        <v>86</v>
      </c>
      <c r="I45" s="503"/>
      <c r="J45" s="508"/>
      <c r="K45" s="489" t="s">
        <v>173</v>
      </c>
      <c r="L45" s="489" t="s">
        <v>173</v>
      </c>
      <c r="M45" s="565"/>
      <c r="N45" s="716" t="s">
        <v>84</v>
      </c>
      <c r="O45" s="357" t="s">
        <v>86</v>
      </c>
      <c r="P45" s="357" t="s">
        <v>86</v>
      </c>
      <c r="Q45" s="357" t="s">
        <v>86</v>
      </c>
      <c r="R45" s="137" t="s">
        <v>107</v>
      </c>
      <c r="S45" s="612"/>
      <c r="T45" s="612"/>
      <c r="U45" s="106"/>
      <c r="V45" s="106"/>
      <c r="W45" s="106"/>
      <c r="X45" s="106"/>
      <c r="Y45" s="106"/>
      <c r="Z45" s="106"/>
      <c r="AA45" s="106"/>
      <c r="AB45" s="106"/>
      <c r="AC45" s="106"/>
      <c r="AD45" s="110"/>
      <c r="AE45" s="110"/>
      <c r="AF45" s="110"/>
    </row>
    <row r="46">
      <c r="A46" s="106"/>
      <c r="B46" s="661">
        <f t="shared" si="1"/>
        <v>43</v>
      </c>
      <c r="C46" s="714" t="s">
        <v>392</v>
      </c>
      <c r="D46" s="496"/>
      <c r="E46" s="583" t="s">
        <v>249</v>
      </c>
      <c r="F46" s="595"/>
      <c r="G46" s="488"/>
      <c r="H46" s="488"/>
      <c r="I46" s="503"/>
      <c r="J46" s="508"/>
      <c r="K46" s="488" t="s">
        <v>795</v>
      </c>
      <c r="L46" s="488" t="s">
        <v>796</v>
      </c>
      <c r="M46" s="565"/>
      <c r="N46" s="716" t="s">
        <v>84</v>
      </c>
      <c r="O46" s="357" t="s">
        <v>86</v>
      </c>
      <c r="P46" s="357" t="s">
        <v>86</v>
      </c>
      <c r="Q46" s="357" t="s">
        <v>86</v>
      </c>
      <c r="R46" s="137" t="s">
        <v>107</v>
      </c>
      <c r="S46" s="612"/>
      <c r="T46" s="612"/>
      <c r="U46" s="106"/>
      <c r="V46" s="106"/>
      <c r="W46" s="106"/>
      <c r="X46" s="106"/>
      <c r="Y46" s="106"/>
      <c r="Z46" s="106"/>
      <c r="AA46" s="106"/>
      <c r="AB46" s="106"/>
      <c r="AC46" s="106"/>
      <c r="AD46" s="110"/>
      <c r="AE46" s="110"/>
      <c r="AF46" s="110"/>
    </row>
    <row r="47">
      <c r="A47" s="106"/>
      <c r="B47" s="661">
        <f t="shared" si="1"/>
        <v>44</v>
      </c>
      <c r="C47" s="714" t="s">
        <v>392</v>
      </c>
      <c r="D47" s="496"/>
      <c r="E47" s="508" t="s">
        <v>373</v>
      </c>
      <c r="F47" s="595"/>
      <c r="G47" s="488"/>
      <c r="H47" s="488"/>
      <c r="I47" s="503"/>
      <c r="J47" s="508"/>
      <c r="K47" s="488" t="s">
        <v>797</v>
      </c>
      <c r="L47" s="488" t="s">
        <v>170</v>
      </c>
      <c r="M47" s="565"/>
      <c r="N47" s="716" t="s">
        <v>84</v>
      </c>
      <c r="O47" s="357" t="s">
        <v>86</v>
      </c>
      <c r="P47" s="357" t="s">
        <v>86</v>
      </c>
      <c r="Q47" s="357" t="s">
        <v>86</v>
      </c>
      <c r="R47" s="137" t="s">
        <v>107</v>
      </c>
      <c r="S47" s="612"/>
      <c r="T47" s="612"/>
      <c r="U47" s="106"/>
      <c r="V47" s="106"/>
      <c r="W47" s="106"/>
      <c r="X47" s="106"/>
      <c r="Y47" s="106"/>
      <c r="Z47" s="106"/>
      <c r="AA47" s="106"/>
      <c r="AB47" s="106"/>
      <c r="AC47" s="106"/>
      <c r="AD47" s="110"/>
      <c r="AE47" s="110"/>
      <c r="AF47" s="110"/>
    </row>
    <row r="48">
      <c r="A48" s="106"/>
      <c r="B48" s="661">
        <f t="shared" si="1"/>
        <v>45</v>
      </c>
      <c r="C48" s="714" t="s">
        <v>392</v>
      </c>
      <c r="D48" s="507" t="s">
        <v>99</v>
      </c>
      <c r="E48" s="508" t="s">
        <v>798</v>
      </c>
      <c r="F48" s="595"/>
      <c r="G48" s="488"/>
      <c r="H48" s="488"/>
      <c r="I48" s="503"/>
      <c r="J48" s="508"/>
      <c r="K48" s="488" t="s">
        <v>799</v>
      </c>
      <c r="L48" s="488" t="s">
        <v>800</v>
      </c>
      <c r="M48" s="565"/>
      <c r="N48" s="716" t="s">
        <v>84</v>
      </c>
      <c r="O48" s="717" t="s">
        <v>84</v>
      </c>
      <c r="P48" s="717" t="s">
        <v>84</v>
      </c>
      <c r="Q48" s="717" t="s">
        <v>84</v>
      </c>
      <c r="R48" s="137" t="s">
        <v>107</v>
      </c>
      <c r="S48" s="612"/>
      <c r="T48" s="612"/>
      <c r="U48" s="106"/>
      <c r="V48" s="106"/>
      <c r="W48" s="106"/>
      <c r="X48" s="106"/>
      <c r="Y48" s="106"/>
      <c r="Z48" s="106"/>
      <c r="AA48" s="106"/>
      <c r="AB48" s="106"/>
      <c r="AC48" s="106"/>
      <c r="AD48" s="110"/>
      <c r="AE48" s="110"/>
      <c r="AF48" s="110"/>
    </row>
    <row r="49">
      <c r="A49" s="106"/>
      <c r="B49" s="661">
        <f t="shared" si="1"/>
        <v>46</v>
      </c>
      <c r="C49" s="714" t="s">
        <v>392</v>
      </c>
      <c r="D49" s="509"/>
      <c r="E49" s="508" t="s">
        <v>801</v>
      </c>
      <c r="F49" s="503"/>
      <c r="G49" s="488"/>
      <c r="H49" s="488"/>
      <c r="I49" s="503"/>
      <c r="J49" s="503"/>
      <c r="K49" s="488" t="s">
        <v>802</v>
      </c>
      <c r="L49" s="488" t="s">
        <v>803</v>
      </c>
      <c r="M49" s="565"/>
      <c r="N49" s="716" t="s">
        <v>84</v>
      </c>
      <c r="O49" s="717" t="s">
        <v>84</v>
      </c>
      <c r="P49" s="717" t="s">
        <v>84</v>
      </c>
      <c r="Q49" s="717" t="s">
        <v>84</v>
      </c>
      <c r="R49" s="137" t="s">
        <v>107</v>
      </c>
      <c r="S49" s="612"/>
      <c r="T49" s="612"/>
      <c r="U49" s="106"/>
      <c r="V49" s="106"/>
      <c r="W49" s="106"/>
      <c r="X49" s="106"/>
      <c r="Y49" s="106"/>
      <c r="Z49" s="106"/>
      <c r="AA49" s="106"/>
      <c r="AB49" s="106"/>
      <c r="AC49" s="106"/>
      <c r="AD49" s="110"/>
      <c r="AE49" s="110"/>
      <c r="AF49" s="110"/>
    </row>
    <row r="50">
      <c r="A50" s="106"/>
      <c r="B50" s="661">
        <f t="shared" si="1"/>
        <v>47</v>
      </c>
      <c r="C50" s="714" t="s">
        <v>392</v>
      </c>
      <c r="D50" s="582" t="s">
        <v>804</v>
      </c>
      <c r="E50" s="503"/>
      <c r="F50" s="503"/>
      <c r="G50" s="488"/>
      <c r="H50" s="488"/>
      <c r="I50" s="503"/>
      <c r="J50" s="503"/>
      <c r="K50" s="488" t="s">
        <v>805</v>
      </c>
      <c r="L50" s="488" t="s">
        <v>806</v>
      </c>
      <c r="M50" s="225" t="s">
        <v>2207</v>
      </c>
      <c r="N50" s="357" t="s">
        <v>84</v>
      </c>
      <c r="O50" s="357" t="s">
        <v>86</v>
      </c>
      <c r="P50" s="357" t="s">
        <v>86</v>
      </c>
      <c r="Q50" s="357" t="s">
        <v>86</v>
      </c>
      <c r="R50" s="136" t="s">
        <v>98</v>
      </c>
      <c r="S50" s="132"/>
      <c r="T50" s="612"/>
      <c r="U50" s="106"/>
      <c r="V50" s="106"/>
      <c r="W50" s="106"/>
      <c r="X50" s="106"/>
      <c r="Y50" s="106"/>
      <c r="Z50" s="106"/>
      <c r="AA50" s="106"/>
      <c r="AB50" s="106"/>
      <c r="AC50" s="106"/>
      <c r="AD50" s="110"/>
      <c r="AE50" s="110"/>
      <c r="AF50" s="110"/>
    </row>
    <row r="51">
      <c r="A51" s="106"/>
      <c r="B51" s="661">
        <f t="shared" si="1"/>
        <v>48</v>
      </c>
      <c r="C51" s="714" t="s">
        <v>392</v>
      </c>
      <c r="D51" s="507" t="s">
        <v>807</v>
      </c>
      <c r="E51" s="504" t="s">
        <v>543</v>
      </c>
      <c r="F51" s="503"/>
      <c r="G51" s="488"/>
      <c r="H51" s="488"/>
      <c r="I51" s="503"/>
      <c r="J51" s="503"/>
      <c r="K51" s="494" t="s">
        <v>808</v>
      </c>
      <c r="L51" s="488" t="s">
        <v>809</v>
      </c>
      <c r="M51" s="718" t="s">
        <v>810</v>
      </c>
      <c r="N51" s="716" t="s">
        <v>84</v>
      </c>
      <c r="O51" s="717" t="s">
        <v>84</v>
      </c>
      <c r="P51" s="717" t="s">
        <v>84</v>
      </c>
      <c r="Q51" s="717" t="s">
        <v>84</v>
      </c>
      <c r="R51" s="137" t="s">
        <v>107</v>
      </c>
      <c r="S51" s="612"/>
      <c r="T51" s="612"/>
      <c r="U51" s="106"/>
      <c r="V51" s="106"/>
      <c r="W51" s="106"/>
      <c r="X51" s="106"/>
      <c r="Y51" s="106"/>
      <c r="Z51" s="106"/>
      <c r="AA51" s="106"/>
      <c r="AB51" s="106"/>
      <c r="AC51" s="106"/>
      <c r="AD51" s="110"/>
      <c r="AE51" s="110"/>
      <c r="AF51" s="110"/>
    </row>
    <row r="52">
      <c r="A52" s="106"/>
      <c r="B52" s="661">
        <f t="shared" si="1"/>
        <v>49</v>
      </c>
      <c r="C52" s="714"/>
      <c r="D52" s="582"/>
      <c r="E52" s="504" t="s">
        <v>811</v>
      </c>
      <c r="F52" s="503"/>
      <c r="G52" s="488"/>
      <c r="H52" s="488"/>
      <c r="I52" s="503"/>
      <c r="J52" s="503"/>
      <c r="K52" s="494" t="s">
        <v>812</v>
      </c>
      <c r="L52" s="494" t="s">
        <v>813</v>
      </c>
      <c r="M52" s="718"/>
      <c r="N52" s="716" t="s">
        <v>84</v>
      </c>
      <c r="O52" s="357" t="s">
        <v>86</v>
      </c>
      <c r="P52" s="357" t="s">
        <v>86</v>
      </c>
      <c r="Q52" s="357" t="s">
        <v>86</v>
      </c>
      <c r="R52" s="137" t="s">
        <v>107</v>
      </c>
      <c r="S52" s="612"/>
      <c r="T52" s="612"/>
      <c r="U52" s="106"/>
      <c r="V52" s="106"/>
      <c r="W52" s="106"/>
      <c r="X52" s="106"/>
      <c r="Y52" s="106"/>
      <c r="Z52" s="106"/>
      <c r="AA52" s="106"/>
      <c r="AB52" s="106"/>
      <c r="AC52" s="106"/>
      <c r="AD52" s="110"/>
      <c r="AE52" s="110"/>
      <c r="AF52" s="110"/>
    </row>
    <row r="53">
      <c r="A53" s="106"/>
      <c r="B53" s="661">
        <f t="shared" si="1"/>
        <v>50</v>
      </c>
      <c r="C53" s="714"/>
      <c r="D53" s="582"/>
      <c r="E53" s="504" t="s">
        <v>814</v>
      </c>
      <c r="F53" s="503"/>
      <c r="G53" s="488"/>
      <c r="H53" s="488"/>
      <c r="I53" s="503"/>
      <c r="J53" s="503"/>
      <c r="K53" s="494" t="s">
        <v>815</v>
      </c>
      <c r="L53" s="494" t="s">
        <v>816</v>
      </c>
      <c r="M53" s="718"/>
      <c r="N53" s="716" t="s">
        <v>84</v>
      </c>
      <c r="O53" s="357" t="s">
        <v>86</v>
      </c>
      <c r="P53" s="357" t="s">
        <v>86</v>
      </c>
      <c r="Q53" s="357" t="s">
        <v>86</v>
      </c>
      <c r="R53" s="137" t="s">
        <v>107</v>
      </c>
      <c r="S53" s="612"/>
      <c r="T53" s="612"/>
      <c r="U53" s="106"/>
      <c r="V53" s="106"/>
      <c r="W53" s="106"/>
      <c r="X53" s="106"/>
      <c r="Y53" s="106"/>
      <c r="Z53" s="106"/>
      <c r="AA53" s="106"/>
      <c r="AB53" s="106"/>
      <c r="AC53" s="106"/>
      <c r="AD53" s="110"/>
      <c r="AE53" s="110"/>
      <c r="AF53" s="110"/>
    </row>
    <row r="54">
      <c r="A54" s="106"/>
      <c r="B54" s="661">
        <f t="shared" si="1"/>
        <v>51</v>
      </c>
      <c r="C54" s="714"/>
      <c r="D54" s="582"/>
      <c r="E54" s="504" t="s">
        <v>410</v>
      </c>
      <c r="F54" s="503"/>
      <c r="G54" s="488"/>
      <c r="H54" s="488"/>
      <c r="I54" s="503"/>
      <c r="J54" s="503"/>
      <c r="K54" s="494" t="s">
        <v>817</v>
      </c>
      <c r="L54" s="494" t="s">
        <v>818</v>
      </c>
      <c r="M54" s="718"/>
      <c r="N54" s="716" t="s">
        <v>84</v>
      </c>
      <c r="O54" s="357" t="s">
        <v>86</v>
      </c>
      <c r="P54" s="357" t="s">
        <v>86</v>
      </c>
      <c r="Q54" s="357" t="s">
        <v>86</v>
      </c>
      <c r="R54" s="137" t="s">
        <v>107</v>
      </c>
      <c r="S54" s="612"/>
      <c r="T54" s="612"/>
      <c r="U54" s="106"/>
      <c r="V54" s="106"/>
      <c r="W54" s="106"/>
      <c r="X54" s="106"/>
      <c r="Y54" s="106"/>
      <c r="Z54" s="106"/>
      <c r="AA54" s="106"/>
      <c r="AB54" s="106"/>
      <c r="AC54" s="106"/>
      <c r="AD54" s="110"/>
      <c r="AE54" s="110"/>
      <c r="AF54" s="110"/>
    </row>
    <row r="55">
      <c r="A55" s="106"/>
      <c r="B55" s="661">
        <f t="shared" si="1"/>
        <v>52</v>
      </c>
      <c r="C55" s="714"/>
      <c r="D55" s="583"/>
      <c r="E55" s="504" t="s">
        <v>431</v>
      </c>
      <c r="F55" s="503"/>
      <c r="G55" s="488"/>
      <c r="H55" s="488"/>
      <c r="I55" s="503"/>
      <c r="J55" s="503"/>
      <c r="K55" s="494" t="s">
        <v>819</v>
      </c>
      <c r="L55" s="494" t="s">
        <v>433</v>
      </c>
      <c r="M55" s="718"/>
      <c r="N55" s="716" t="s">
        <v>84</v>
      </c>
      <c r="O55" s="357" t="s">
        <v>86</v>
      </c>
      <c r="P55" s="357" t="s">
        <v>86</v>
      </c>
      <c r="Q55" s="357" t="s">
        <v>86</v>
      </c>
      <c r="R55" s="137" t="s">
        <v>107</v>
      </c>
      <c r="S55" s="612"/>
      <c r="T55" s="612"/>
      <c r="U55" s="106"/>
      <c r="V55" s="106"/>
      <c r="W55" s="106"/>
      <c r="X55" s="106"/>
      <c r="Y55" s="106"/>
      <c r="Z55" s="106"/>
      <c r="AA55" s="106"/>
      <c r="AB55" s="106"/>
      <c r="AC55" s="106"/>
      <c r="AD55" s="110"/>
      <c r="AE55" s="110"/>
      <c r="AF55" s="110"/>
    </row>
    <row r="56">
      <c r="A56" s="106"/>
      <c r="B56" s="661">
        <f t="shared" si="1"/>
        <v>53</v>
      </c>
      <c r="C56" s="714" t="s">
        <v>392</v>
      </c>
      <c r="D56" s="582" t="s">
        <v>820</v>
      </c>
      <c r="E56" s="508" t="s">
        <v>397</v>
      </c>
      <c r="F56" s="503"/>
      <c r="G56" s="488"/>
      <c r="H56" s="488"/>
      <c r="I56" s="503"/>
      <c r="J56" s="503"/>
      <c r="K56" s="488" t="s">
        <v>821</v>
      </c>
      <c r="L56" s="488" t="s">
        <v>822</v>
      </c>
      <c r="M56" s="565"/>
      <c r="N56" s="716" t="s">
        <v>84</v>
      </c>
      <c r="O56" s="357" t="s">
        <v>86</v>
      </c>
      <c r="P56" s="357" t="s">
        <v>86</v>
      </c>
      <c r="Q56" s="357" t="s">
        <v>86</v>
      </c>
      <c r="R56" s="137" t="s">
        <v>107</v>
      </c>
      <c r="S56" s="612"/>
      <c r="T56" s="612"/>
      <c r="U56" s="106"/>
      <c r="V56" s="106"/>
      <c r="W56" s="106"/>
      <c r="X56" s="106"/>
      <c r="Y56" s="106"/>
      <c r="Z56" s="106"/>
      <c r="AA56" s="106"/>
      <c r="AB56" s="106"/>
      <c r="AC56" s="106"/>
      <c r="AD56" s="110"/>
      <c r="AE56" s="110"/>
      <c r="AF56" s="110"/>
    </row>
    <row r="57">
      <c r="A57" s="106"/>
      <c r="B57" s="661">
        <f t="shared" si="1"/>
        <v>54</v>
      </c>
      <c r="C57" s="714" t="s">
        <v>392</v>
      </c>
      <c r="D57" s="496"/>
      <c r="E57" s="508" t="s">
        <v>400</v>
      </c>
      <c r="F57" s="503"/>
      <c r="G57" s="488"/>
      <c r="H57" s="488"/>
      <c r="I57" s="503"/>
      <c r="J57" s="503"/>
      <c r="K57" s="489" t="s">
        <v>173</v>
      </c>
      <c r="L57" s="489" t="s">
        <v>173</v>
      </c>
      <c r="M57" s="565"/>
      <c r="N57" s="716" t="s">
        <v>84</v>
      </c>
      <c r="O57" s="357" t="s">
        <v>86</v>
      </c>
      <c r="P57" s="357" t="s">
        <v>86</v>
      </c>
      <c r="Q57" s="357" t="s">
        <v>86</v>
      </c>
      <c r="R57" s="137" t="s">
        <v>107</v>
      </c>
      <c r="S57" s="612"/>
      <c r="T57" s="612"/>
      <c r="U57" s="106"/>
      <c r="V57" s="106"/>
      <c r="W57" s="106"/>
      <c r="X57" s="106"/>
      <c r="Y57" s="106"/>
      <c r="Z57" s="106"/>
      <c r="AA57" s="106"/>
      <c r="AB57" s="106"/>
      <c r="AC57" s="106"/>
      <c r="AD57" s="110"/>
      <c r="AE57" s="110"/>
      <c r="AF57" s="110"/>
    </row>
    <row r="58">
      <c r="A58" s="106"/>
      <c r="B58" s="661">
        <f t="shared" si="1"/>
        <v>55</v>
      </c>
      <c r="C58" s="714" t="s">
        <v>392</v>
      </c>
      <c r="D58" s="496"/>
      <c r="E58" s="508" t="s">
        <v>401</v>
      </c>
      <c r="F58" s="503"/>
      <c r="G58" s="488"/>
      <c r="H58" s="488"/>
      <c r="I58" s="503"/>
      <c r="J58" s="503"/>
      <c r="K58" s="489" t="s">
        <v>173</v>
      </c>
      <c r="L58" s="489" t="s">
        <v>173</v>
      </c>
      <c r="M58" s="565"/>
      <c r="N58" s="716" t="s">
        <v>84</v>
      </c>
      <c r="O58" s="357" t="s">
        <v>86</v>
      </c>
      <c r="P58" s="357" t="s">
        <v>86</v>
      </c>
      <c r="Q58" s="357" t="s">
        <v>86</v>
      </c>
      <c r="R58" s="137" t="s">
        <v>107</v>
      </c>
      <c r="S58" s="612"/>
      <c r="T58" s="612"/>
      <c r="U58" s="106"/>
      <c r="V58" s="106"/>
      <c r="W58" s="106"/>
      <c r="X58" s="106"/>
      <c r="Y58" s="106"/>
      <c r="Z58" s="106"/>
      <c r="AA58" s="106"/>
      <c r="AB58" s="106"/>
      <c r="AC58" s="106"/>
      <c r="AD58" s="110"/>
      <c r="AE58" s="110"/>
      <c r="AF58" s="110"/>
    </row>
    <row r="59">
      <c r="A59" s="106"/>
      <c r="B59" s="661">
        <f t="shared" si="1"/>
        <v>56</v>
      </c>
      <c r="C59" s="714" t="s">
        <v>392</v>
      </c>
      <c r="D59" s="496"/>
      <c r="E59" s="508" t="s">
        <v>402</v>
      </c>
      <c r="F59" s="503"/>
      <c r="G59" s="488"/>
      <c r="H59" s="488"/>
      <c r="I59" s="503"/>
      <c r="J59" s="503"/>
      <c r="K59" s="489" t="s">
        <v>173</v>
      </c>
      <c r="L59" s="489" t="s">
        <v>173</v>
      </c>
      <c r="M59" s="565"/>
      <c r="N59" s="716" t="s">
        <v>84</v>
      </c>
      <c r="O59" s="357" t="s">
        <v>86</v>
      </c>
      <c r="P59" s="357" t="s">
        <v>86</v>
      </c>
      <c r="Q59" s="357" t="s">
        <v>86</v>
      </c>
      <c r="R59" s="137" t="s">
        <v>107</v>
      </c>
      <c r="S59" s="612"/>
      <c r="T59" s="612"/>
      <c r="U59" s="106"/>
      <c r="V59" s="106"/>
      <c r="W59" s="106"/>
      <c r="X59" s="106"/>
      <c r="Y59" s="106"/>
      <c r="Z59" s="106"/>
      <c r="AA59" s="106"/>
      <c r="AB59" s="106"/>
      <c r="AC59" s="106"/>
      <c r="AD59" s="110"/>
      <c r="AE59" s="110"/>
      <c r="AF59" s="110"/>
    </row>
    <row r="60">
      <c r="A60" s="106"/>
      <c r="B60" s="661">
        <f t="shared" si="1"/>
        <v>57</v>
      </c>
      <c r="C60" s="714" t="s">
        <v>392</v>
      </c>
      <c r="D60" s="496"/>
      <c r="E60" s="508" t="s">
        <v>404</v>
      </c>
      <c r="F60" s="503"/>
      <c r="G60" s="488"/>
      <c r="H60" s="488"/>
      <c r="I60" s="503"/>
      <c r="J60" s="503"/>
      <c r="K60" s="489" t="s">
        <v>173</v>
      </c>
      <c r="L60" s="489" t="s">
        <v>173</v>
      </c>
      <c r="M60" s="565"/>
      <c r="N60" s="716" t="s">
        <v>84</v>
      </c>
      <c r="O60" s="357" t="s">
        <v>86</v>
      </c>
      <c r="P60" s="357" t="s">
        <v>86</v>
      </c>
      <c r="Q60" s="357" t="s">
        <v>86</v>
      </c>
      <c r="R60" s="137" t="s">
        <v>107</v>
      </c>
      <c r="S60" s="612"/>
      <c r="T60" s="612"/>
      <c r="U60" s="106"/>
      <c r="V60" s="106"/>
      <c r="W60" s="106"/>
      <c r="X60" s="106"/>
      <c r="Y60" s="106"/>
      <c r="Z60" s="106"/>
      <c r="AA60" s="106"/>
      <c r="AB60" s="106"/>
      <c r="AC60" s="106"/>
      <c r="AD60" s="110"/>
      <c r="AE60" s="110"/>
      <c r="AF60" s="110"/>
    </row>
    <row r="61">
      <c r="A61" s="106"/>
      <c r="B61" s="661">
        <f t="shared" si="1"/>
        <v>58</v>
      </c>
      <c r="C61" s="714" t="s">
        <v>392</v>
      </c>
      <c r="D61" s="496"/>
      <c r="E61" s="508" t="s">
        <v>406</v>
      </c>
      <c r="F61" s="503"/>
      <c r="G61" s="488"/>
      <c r="H61" s="488"/>
      <c r="I61" s="503"/>
      <c r="J61" s="503"/>
      <c r="K61" s="489" t="s">
        <v>173</v>
      </c>
      <c r="L61" s="489" t="s">
        <v>173</v>
      </c>
      <c r="M61" s="565"/>
      <c r="N61" s="716" t="s">
        <v>84</v>
      </c>
      <c r="O61" s="357" t="s">
        <v>86</v>
      </c>
      <c r="P61" s="357" t="s">
        <v>86</v>
      </c>
      <c r="Q61" s="357" t="s">
        <v>86</v>
      </c>
      <c r="R61" s="137" t="s">
        <v>107</v>
      </c>
      <c r="S61" s="612"/>
      <c r="T61" s="612"/>
      <c r="U61" s="106"/>
      <c r="V61" s="106"/>
      <c r="W61" s="106"/>
      <c r="X61" s="106"/>
      <c r="Y61" s="106"/>
      <c r="Z61" s="106"/>
      <c r="AA61" s="106"/>
      <c r="AB61" s="106"/>
      <c r="AC61" s="106"/>
      <c r="AD61" s="110"/>
      <c r="AE61" s="110"/>
      <c r="AF61" s="110"/>
    </row>
    <row r="62">
      <c r="A62" s="106"/>
      <c r="B62" s="661">
        <f t="shared" si="1"/>
        <v>59</v>
      </c>
      <c r="C62" s="714" t="s">
        <v>392</v>
      </c>
      <c r="D62" s="496"/>
      <c r="E62" s="508" t="s">
        <v>78</v>
      </c>
      <c r="F62" s="503"/>
      <c r="G62" s="488"/>
      <c r="H62" s="488"/>
      <c r="I62" s="503"/>
      <c r="J62" s="503"/>
      <c r="K62" s="489" t="s">
        <v>173</v>
      </c>
      <c r="L62" s="489" t="s">
        <v>173</v>
      </c>
      <c r="M62" s="565"/>
      <c r="N62" s="716" t="s">
        <v>84</v>
      </c>
      <c r="O62" s="357" t="s">
        <v>86</v>
      </c>
      <c r="P62" s="357" t="s">
        <v>86</v>
      </c>
      <c r="Q62" s="357" t="s">
        <v>86</v>
      </c>
      <c r="R62" s="137" t="s">
        <v>107</v>
      </c>
      <c r="S62" s="612"/>
      <c r="T62" s="612"/>
      <c r="U62" s="106"/>
      <c r="V62" s="106"/>
      <c r="W62" s="106"/>
      <c r="X62" s="106"/>
      <c r="Y62" s="106"/>
      <c r="Z62" s="106"/>
      <c r="AA62" s="106"/>
      <c r="AB62" s="106"/>
      <c r="AC62" s="106"/>
      <c r="AD62" s="110"/>
      <c r="AE62" s="110"/>
      <c r="AF62" s="110"/>
    </row>
    <row r="63">
      <c r="A63" s="106"/>
      <c r="B63" s="661">
        <f t="shared" si="1"/>
        <v>60</v>
      </c>
      <c r="C63" s="714" t="s">
        <v>392</v>
      </c>
      <c r="D63" s="496"/>
      <c r="E63" s="508" t="s">
        <v>407</v>
      </c>
      <c r="F63" s="503"/>
      <c r="G63" s="488"/>
      <c r="H63" s="488"/>
      <c r="I63" s="503"/>
      <c r="J63" s="503"/>
      <c r="K63" s="489" t="s">
        <v>173</v>
      </c>
      <c r="L63" s="489" t="s">
        <v>173</v>
      </c>
      <c r="M63" s="565"/>
      <c r="N63" s="716" t="s">
        <v>84</v>
      </c>
      <c r="O63" s="357" t="s">
        <v>86</v>
      </c>
      <c r="P63" s="357" t="s">
        <v>86</v>
      </c>
      <c r="Q63" s="357" t="s">
        <v>86</v>
      </c>
      <c r="R63" s="137" t="s">
        <v>107</v>
      </c>
      <c r="S63" s="612"/>
      <c r="T63" s="612"/>
      <c r="U63" s="106"/>
      <c r="V63" s="106"/>
      <c r="W63" s="106"/>
      <c r="X63" s="106"/>
      <c r="Y63" s="106"/>
      <c r="Z63" s="106"/>
      <c r="AA63" s="106"/>
      <c r="AB63" s="106"/>
      <c r="AC63" s="106"/>
      <c r="AD63" s="110"/>
      <c r="AE63" s="110"/>
      <c r="AF63" s="110"/>
    </row>
    <row r="64">
      <c r="A64" s="106"/>
      <c r="B64" s="661">
        <f t="shared" si="1"/>
        <v>61</v>
      </c>
      <c r="C64" s="714" t="s">
        <v>392</v>
      </c>
      <c r="D64" s="509"/>
      <c r="E64" s="508" t="s">
        <v>699</v>
      </c>
      <c r="F64" s="503"/>
      <c r="G64" s="488"/>
      <c r="H64" s="488"/>
      <c r="I64" s="503"/>
      <c r="J64" s="503"/>
      <c r="K64" s="489" t="s">
        <v>173</v>
      </c>
      <c r="L64" s="489" t="s">
        <v>173</v>
      </c>
      <c r="M64" s="565"/>
      <c r="N64" s="716" t="s">
        <v>84</v>
      </c>
      <c r="O64" s="357" t="s">
        <v>86</v>
      </c>
      <c r="P64" s="357" t="s">
        <v>86</v>
      </c>
      <c r="Q64" s="357" t="s">
        <v>86</v>
      </c>
      <c r="R64" s="137" t="s">
        <v>107</v>
      </c>
      <c r="S64" s="612"/>
      <c r="T64" s="612"/>
      <c r="U64" s="106"/>
      <c r="V64" s="106"/>
      <c r="W64" s="106"/>
      <c r="X64" s="106"/>
      <c r="Y64" s="106"/>
      <c r="Z64" s="106"/>
      <c r="AA64" s="106"/>
      <c r="AB64" s="106"/>
      <c r="AC64" s="106"/>
      <c r="AD64" s="110"/>
      <c r="AE64" s="110"/>
      <c r="AF64" s="110"/>
    </row>
    <row r="65">
      <c r="A65" s="106"/>
      <c r="B65" s="661">
        <f t="shared" si="1"/>
        <v>62</v>
      </c>
      <c r="C65" s="714" t="s">
        <v>392</v>
      </c>
      <c r="D65" s="582" t="s">
        <v>252</v>
      </c>
      <c r="E65" s="503"/>
      <c r="F65" s="503"/>
      <c r="G65" s="488"/>
      <c r="H65" s="488"/>
      <c r="I65" s="503"/>
      <c r="J65" s="503"/>
      <c r="K65" s="488" t="s">
        <v>823</v>
      </c>
      <c r="L65" s="488" t="s">
        <v>442</v>
      </c>
      <c r="M65" s="565"/>
      <c r="N65" s="716" t="s">
        <v>84</v>
      </c>
      <c r="O65" s="357" t="s">
        <v>86</v>
      </c>
      <c r="P65" s="357" t="s">
        <v>86</v>
      </c>
      <c r="Q65" s="357" t="s">
        <v>86</v>
      </c>
      <c r="R65" s="137" t="s">
        <v>107</v>
      </c>
      <c r="S65" s="612"/>
      <c r="T65" s="612"/>
      <c r="U65" s="106"/>
      <c r="V65" s="106"/>
      <c r="W65" s="106"/>
      <c r="X65" s="106"/>
      <c r="Y65" s="106"/>
      <c r="Z65" s="106"/>
      <c r="AA65" s="106"/>
      <c r="AB65" s="106"/>
      <c r="AC65" s="106"/>
      <c r="AD65" s="110"/>
      <c r="AE65" s="110"/>
      <c r="AF65" s="110"/>
    </row>
    <row r="66">
      <c r="A66" s="106"/>
      <c r="B66" s="661">
        <f t="shared" si="1"/>
        <v>63</v>
      </c>
      <c r="C66" s="714" t="s">
        <v>392</v>
      </c>
      <c r="D66" s="507" t="s">
        <v>824</v>
      </c>
      <c r="E66" s="508" t="s">
        <v>825</v>
      </c>
      <c r="F66" s="503"/>
      <c r="G66" s="488"/>
      <c r="H66" s="488"/>
      <c r="I66" s="503"/>
      <c r="J66" s="503"/>
      <c r="K66" s="488" t="s">
        <v>826</v>
      </c>
      <c r="L66" s="488" t="s">
        <v>827</v>
      </c>
      <c r="M66" s="565"/>
      <c r="N66" s="716" t="s">
        <v>84</v>
      </c>
      <c r="O66" s="357" t="s">
        <v>86</v>
      </c>
      <c r="P66" s="357" t="s">
        <v>86</v>
      </c>
      <c r="Q66" s="357" t="s">
        <v>86</v>
      </c>
      <c r="R66" s="137" t="s">
        <v>107</v>
      </c>
      <c r="S66" s="612"/>
      <c r="T66" s="612"/>
      <c r="U66" s="106"/>
      <c r="V66" s="106"/>
      <c r="W66" s="106"/>
      <c r="X66" s="106"/>
      <c r="Y66" s="106"/>
      <c r="Z66" s="106"/>
      <c r="AA66" s="106"/>
      <c r="AB66" s="106"/>
      <c r="AC66" s="106"/>
      <c r="AD66" s="110"/>
      <c r="AE66" s="110"/>
      <c r="AF66" s="110"/>
    </row>
    <row r="67">
      <c r="A67" s="106"/>
      <c r="B67" s="661">
        <f t="shared" si="1"/>
        <v>64</v>
      </c>
      <c r="C67" s="714" t="s">
        <v>392</v>
      </c>
      <c r="D67" s="496"/>
      <c r="E67" s="508" t="s">
        <v>828</v>
      </c>
      <c r="F67" s="503"/>
      <c r="G67" s="488"/>
      <c r="H67" s="488"/>
      <c r="I67" s="503"/>
      <c r="J67" s="503"/>
      <c r="K67" s="488" t="s">
        <v>829</v>
      </c>
      <c r="L67" s="488" t="s">
        <v>827</v>
      </c>
      <c r="M67" s="565"/>
      <c r="N67" s="716" t="s">
        <v>84</v>
      </c>
      <c r="O67" s="357" t="s">
        <v>86</v>
      </c>
      <c r="P67" s="357" t="s">
        <v>86</v>
      </c>
      <c r="Q67" s="357" t="s">
        <v>86</v>
      </c>
      <c r="R67" s="137" t="s">
        <v>107</v>
      </c>
      <c r="S67" s="612"/>
      <c r="T67" s="612"/>
      <c r="U67" s="106"/>
      <c r="V67" s="106"/>
      <c r="W67" s="106"/>
      <c r="X67" s="106"/>
      <c r="Y67" s="106"/>
      <c r="Z67" s="106"/>
      <c r="AA67" s="106"/>
      <c r="AB67" s="106"/>
      <c r="AC67" s="106"/>
      <c r="AD67" s="110"/>
      <c r="AE67" s="110"/>
      <c r="AF67" s="110"/>
    </row>
    <row r="68">
      <c r="A68" s="106"/>
      <c r="B68" s="661">
        <f t="shared" si="1"/>
        <v>65</v>
      </c>
      <c r="C68" s="714" t="s">
        <v>392</v>
      </c>
      <c r="D68" s="496"/>
      <c r="E68" s="508" t="s">
        <v>830</v>
      </c>
      <c r="F68" s="503"/>
      <c r="G68" s="488"/>
      <c r="H68" s="488"/>
      <c r="I68" s="503"/>
      <c r="J68" s="503"/>
      <c r="K68" s="488" t="s">
        <v>831</v>
      </c>
      <c r="L68" s="488" t="s">
        <v>832</v>
      </c>
      <c r="M68" s="565"/>
      <c r="N68" s="716" t="s">
        <v>84</v>
      </c>
      <c r="O68" s="357" t="s">
        <v>86</v>
      </c>
      <c r="P68" s="357" t="s">
        <v>86</v>
      </c>
      <c r="Q68" s="357" t="s">
        <v>86</v>
      </c>
      <c r="R68" s="137" t="s">
        <v>107</v>
      </c>
      <c r="S68" s="612"/>
      <c r="T68" s="612"/>
      <c r="U68" s="106"/>
      <c r="V68" s="106"/>
      <c r="W68" s="106"/>
      <c r="X68" s="106"/>
      <c r="Y68" s="106"/>
      <c r="Z68" s="106"/>
      <c r="AA68" s="106"/>
      <c r="AB68" s="106"/>
      <c r="AC68" s="106"/>
      <c r="AD68" s="110"/>
      <c r="AE68" s="110"/>
      <c r="AF68" s="110"/>
    </row>
    <row r="69">
      <c r="A69" s="106"/>
      <c r="B69" s="661">
        <f t="shared" si="1"/>
        <v>66</v>
      </c>
      <c r="C69" s="714" t="s">
        <v>392</v>
      </c>
      <c r="D69" s="496"/>
      <c r="E69" s="508" t="s">
        <v>833</v>
      </c>
      <c r="F69" s="503"/>
      <c r="G69" s="488"/>
      <c r="H69" s="488"/>
      <c r="I69" s="503"/>
      <c r="J69" s="503"/>
      <c r="K69" s="488" t="s">
        <v>834</v>
      </c>
      <c r="L69" s="488" t="s">
        <v>827</v>
      </c>
      <c r="M69" s="565"/>
      <c r="N69" s="716" t="s">
        <v>84</v>
      </c>
      <c r="O69" s="357" t="s">
        <v>86</v>
      </c>
      <c r="P69" s="357" t="s">
        <v>86</v>
      </c>
      <c r="Q69" s="357" t="s">
        <v>86</v>
      </c>
      <c r="R69" s="137" t="s">
        <v>107</v>
      </c>
      <c r="S69" s="612"/>
      <c r="T69" s="612"/>
      <c r="U69" s="106"/>
      <c r="V69" s="106"/>
      <c r="W69" s="106"/>
      <c r="X69" s="106"/>
      <c r="Y69" s="106"/>
      <c r="Z69" s="106"/>
      <c r="AA69" s="106"/>
      <c r="AB69" s="106"/>
      <c r="AC69" s="106"/>
      <c r="AD69" s="110"/>
      <c r="AE69" s="110"/>
      <c r="AF69" s="110"/>
    </row>
    <row r="70">
      <c r="A70" s="106"/>
      <c r="B70" s="661">
        <f t="shared" si="1"/>
        <v>67</v>
      </c>
      <c r="C70" s="714" t="s">
        <v>392</v>
      </c>
      <c r="D70" s="509"/>
      <c r="E70" s="508" t="s">
        <v>835</v>
      </c>
      <c r="F70" s="503"/>
      <c r="G70" s="488"/>
      <c r="H70" s="488"/>
      <c r="I70" s="503"/>
      <c r="J70" s="503"/>
      <c r="K70" s="488" t="s">
        <v>836</v>
      </c>
      <c r="L70" s="488" t="s">
        <v>837</v>
      </c>
      <c r="M70" s="565"/>
      <c r="N70" s="716" t="s">
        <v>84</v>
      </c>
      <c r="O70" s="357" t="s">
        <v>86</v>
      </c>
      <c r="P70" s="357" t="s">
        <v>86</v>
      </c>
      <c r="Q70" s="357" t="s">
        <v>86</v>
      </c>
      <c r="R70" s="137" t="s">
        <v>107</v>
      </c>
      <c r="S70" s="612"/>
      <c r="T70" s="612"/>
      <c r="U70" s="106"/>
      <c r="V70" s="106"/>
      <c r="W70" s="106"/>
      <c r="X70" s="106"/>
      <c r="Y70" s="106"/>
      <c r="Z70" s="106"/>
      <c r="AA70" s="106"/>
      <c r="AB70" s="106"/>
      <c r="AC70" s="106"/>
      <c r="AD70" s="110"/>
      <c r="AE70" s="110"/>
      <c r="AF70" s="110"/>
    </row>
    <row r="71">
      <c r="A71" s="106"/>
      <c r="B71" s="661">
        <f t="shared" si="1"/>
        <v>68</v>
      </c>
      <c r="C71" s="714" t="s">
        <v>392</v>
      </c>
      <c r="D71" s="492" t="s">
        <v>838</v>
      </c>
      <c r="E71" s="495" t="s">
        <v>393</v>
      </c>
      <c r="F71" s="493" t="s">
        <v>839</v>
      </c>
      <c r="G71" s="503"/>
      <c r="H71" s="503"/>
      <c r="I71" s="503"/>
      <c r="J71" s="503"/>
      <c r="K71" s="493" t="s">
        <v>840</v>
      </c>
      <c r="L71" s="494" t="s">
        <v>841</v>
      </c>
      <c r="M71" s="225" t="s">
        <v>2207</v>
      </c>
      <c r="N71" s="713" t="s">
        <v>84</v>
      </c>
      <c r="O71" s="357" t="s">
        <v>86</v>
      </c>
      <c r="P71" s="357" t="s">
        <v>86</v>
      </c>
      <c r="Q71" s="357" t="s">
        <v>86</v>
      </c>
      <c r="R71" s="136" t="s">
        <v>98</v>
      </c>
      <c r="S71" s="494" t="s">
        <v>2209</v>
      </c>
      <c r="T71" s="612"/>
      <c r="U71" s="106"/>
      <c r="V71" s="106"/>
      <c r="W71" s="106"/>
      <c r="X71" s="106"/>
      <c r="Y71" s="106"/>
      <c r="Z71" s="106"/>
      <c r="AA71" s="106"/>
      <c r="AB71" s="106"/>
      <c r="AC71" s="106"/>
      <c r="AD71" s="110"/>
      <c r="AE71" s="110"/>
      <c r="AF71" s="110"/>
    </row>
    <row r="72">
      <c r="A72" s="106"/>
      <c r="B72" s="661">
        <f t="shared" si="1"/>
        <v>69</v>
      </c>
      <c r="C72" s="714" t="s">
        <v>392</v>
      </c>
      <c r="D72" s="496"/>
      <c r="E72" s="497"/>
      <c r="F72" s="493" t="s">
        <v>842</v>
      </c>
      <c r="G72" s="503"/>
      <c r="H72" s="503"/>
      <c r="I72" s="503"/>
      <c r="J72" s="503"/>
      <c r="K72" s="493" t="s">
        <v>843</v>
      </c>
      <c r="L72" s="494" t="s">
        <v>844</v>
      </c>
      <c r="M72" s="565"/>
      <c r="N72" s="716" t="s">
        <v>84</v>
      </c>
      <c r="O72" s="717" t="s">
        <v>84</v>
      </c>
      <c r="P72" s="717" t="s">
        <v>84</v>
      </c>
      <c r="Q72" s="717" t="s">
        <v>84</v>
      </c>
      <c r="R72" s="137" t="s">
        <v>107</v>
      </c>
      <c r="S72" s="612"/>
      <c r="T72" s="612"/>
      <c r="U72" s="106"/>
      <c r="V72" s="106"/>
      <c r="W72" s="106"/>
      <c r="X72" s="106"/>
      <c r="Y72" s="106"/>
      <c r="Z72" s="106"/>
      <c r="AA72" s="106"/>
      <c r="AB72" s="106"/>
      <c r="AC72" s="106"/>
      <c r="AD72" s="110"/>
      <c r="AE72" s="110"/>
      <c r="AF72" s="110"/>
    </row>
    <row r="73">
      <c r="A73" s="106"/>
      <c r="B73" s="661">
        <f t="shared" si="1"/>
        <v>70</v>
      </c>
      <c r="C73" s="714" t="s">
        <v>392</v>
      </c>
      <c r="D73" s="496"/>
      <c r="E73" s="497"/>
      <c r="F73" s="493" t="s">
        <v>845</v>
      </c>
      <c r="G73" s="503"/>
      <c r="H73" s="503"/>
      <c r="I73" s="503"/>
      <c r="J73" s="503"/>
      <c r="K73" s="493" t="s">
        <v>846</v>
      </c>
      <c r="L73" s="494" t="s">
        <v>847</v>
      </c>
      <c r="M73" s="565"/>
      <c r="N73" s="716" t="s">
        <v>84</v>
      </c>
      <c r="O73" s="717" t="s">
        <v>84</v>
      </c>
      <c r="P73" s="717" t="s">
        <v>84</v>
      </c>
      <c r="Q73" s="717" t="s">
        <v>84</v>
      </c>
      <c r="R73" s="137" t="s">
        <v>107</v>
      </c>
      <c r="S73" s="612"/>
      <c r="T73" s="612"/>
      <c r="U73" s="106"/>
      <c r="V73" s="106"/>
      <c r="W73" s="106"/>
      <c r="X73" s="106"/>
      <c r="Y73" s="106"/>
      <c r="Z73" s="106"/>
      <c r="AA73" s="106"/>
      <c r="AB73" s="106"/>
      <c r="AC73" s="106"/>
      <c r="AD73" s="110"/>
      <c r="AE73" s="110"/>
      <c r="AF73" s="110"/>
    </row>
    <row r="74">
      <c r="A74" s="106"/>
      <c r="B74" s="661">
        <f t="shared" si="1"/>
        <v>71</v>
      </c>
      <c r="C74" s="714" t="s">
        <v>392</v>
      </c>
      <c r="D74" s="496"/>
      <c r="E74" s="498"/>
      <c r="F74" s="493" t="s">
        <v>779</v>
      </c>
      <c r="G74" s="503"/>
      <c r="H74" s="503"/>
      <c r="I74" s="503"/>
      <c r="J74" s="503"/>
      <c r="K74" s="493" t="s">
        <v>848</v>
      </c>
      <c r="L74" s="494" t="s">
        <v>849</v>
      </c>
      <c r="M74" s="565"/>
      <c r="N74" s="716" t="s">
        <v>84</v>
      </c>
      <c r="O74" s="717" t="s">
        <v>84</v>
      </c>
      <c r="P74" s="717" t="s">
        <v>84</v>
      </c>
      <c r="Q74" s="717" t="s">
        <v>84</v>
      </c>
      <c r="R74" s="137" t="s">
        <v>107</v>
      </c>
      <c r="S74" s="612"/>
      <c r="T74" s="612"/>
      <c r="U74" s="106"/>
      <c r="V74" s="106"/>
      <c r="W74" s="106"/>
      <c r="X74" s="106"/>
      <c r="Y74" s="106"/>
      <c r="Z74" s="106"/>
      <c r="AA74" s="106"/>
      <c r="AB74" s="106"/>
      <c r="AC74" s="106"/>
      <c r="AD74" s="110"/>
      <c r="AE74" s="110"/>
      <c r="AF74" s="110"/>
    </row>
    <row r="75">
      <c r="A75" s="106"/>
      <c r="B75" s="661">
        <f t="shared" si="1"/>
        <v>72</v>
      </c>
      <c r="C75" s="714" t="s">
        <v>392</v>
      </c>
      <c r="D75" s="496"/>
      <c r="E75" s="495" t="s">
        <v>397</v>
      </c>
      <c r="F75" s="493" t="s">
        <v>355</v>
      </c>
      <c r="G75" s="503"/>
      <c r="H75" s="503"/>
      <c r="I75" s="503"/>
      <c r="J75" s="503"/>
      <c r="K75" s="493" t="s">
        <v>850</v>
      </c>
      <c r="L75" s="494" t="s">
        <v>851</v>
      </c>
      <c r="M75" s="565"/>
      <c r="N75" s="716" t="s">
        <v>84</v>
      </c>
      <c r="O75" s="357" t="s">
        <v>86</v>
      </c>
      <c r="P75" s="357" t="s">
        <v>86</v>
      </c>
      <c r="Q75" s="357" t="s">
        <v>86</v>
      </c>
      <c r="R75" s="137" t="s">
        <v>107</v>
      </c>
      <c r="S75" s="612"/>
      <c r="T75" s="612"/>
      <c r="U75" s="106"/>
      <c r="V75" s="106"/>
      <c r="W75" s="106"/>
      <c r="X75" s="106"/>
      <c r="Y75" s="106"/>
      <c r="Z75" s="106"/>
      <c r="AA75" s="106"/>
      <c r="AB75" s="106"/>
      <c r="AC75" s="106"/>
      <c r="AD75" s="110"/>
      <c r="AE75" s="110"/>
      <c r="AF75" s="110"/>
    </row>
    <row r="76">
      <c r="A76" s="106"/>
      <c r="B76" s="661">
        <f t="shared" si="1"/>
        <v>73</v>
      </c>
      <c r="C76" s="714" t="s">
        <v>392</v>
      </c>
      <c r="D76" s="496"/>
      <c r="E76" s="495" t="s">
        <v>398</v>
      </c>
      <c r="F76" s="493" t="s">
        <v>855</v>
      </c>
      <c r="G76" s="503"/>
      <c r="H76" s="503"/>
      <c r="I76" s="503"/>
      <c r="J76" s="503"/>
      <c r="K76" s="493" t="s">
        <v>856</v>
      </c>
      <c r="L76" s="494" t="s">
        <v>857</v>
      </c>
      <c r="M76" s="565"/>
      <c r="N76" s="716" t="s">
        <v>84</v>
      </c>
      <c r="O76" s="717" t="s">
        <v>84</v>
      </c>
      <c r="P76" s="717" t="s">
        <v>84</v>
      </c>
      <c r="Q76" s="717" t="s">
        <v>84</v>
      </c>
      <c r="R76" s="137" t="s">
        <v>107</v>
      </c>
      <c r="S76" s="612"/>
      <c r="T76" s="612"/>
      <c r="U76" s="106"/>
      <c r="V76" s="106"/>
      <c r="W76" s="106"/>
      <c r="X76" s="106"/>
      <c r="Y76" s="106"/>
      <c r="Z76" s="106"/>
      <c r="AA76" s="106"/>
      <c r="AB76" s="106"/>
      <c r="AC76" s="106"/>
      <c r="AD76" s="110"/>
      <c r="AE76" s="110"/>
      <c r="AF76" s="110"/>
    </row>
    <row r="77">
      <c r="A77" s="106"/>
      <c r="B77" s="661">
        <f t="shared" si="1"/>
        <v>74</v>
      </c>
      <c r="C77" s="714" t="s">
        <v>392</v>
      </c>
      <c r="D77" s="496"/>
      <c r="E77" s="497"/>
      <c r="F77" s="493" t="s">
        <v>858</v>
      </c>
      <c r="G77" s="503"/>
      <c r="H77" s="503"/>
      <c r="I77" s="503"/>
      <c r="J77" s="503"/>
      <c r="K77" s="493" t="s">
        <v>173</v>
      </c>
      <c r="L77" s="494" t="s">
        <v>859</v>
      </c>
      <c r="M77" s="565"/>
      <c r="N77" s="716" t="s">
        <v>84</v>
      </c>
      <c r="O77" s="357" t="s">
        <v>86</v>
      </c>
      <c r="P77" s="357" t="s">
        <v>86</v>
      </c>
      <c r="Q77" s="357" t="s">
        <v>86</v>
      </c>
      <c r="R77" s="137" t="s">
        <v>107</v>
      </c>
      <c r="S77" s="612"/>
      <c r="T77" s="612"/>
      <c r="U77" s="106"/>
      <c r="V77" s="106"/>
      <c r="W77" s="106"/>
      <c r="X77" s="106"/>
      <c r="Y77" s="106"/>
      <c r="Z77" s="106"/>
      <c r="AA77" s="106"/>
      <c r="AB77" s="106"/>
      <c r="AC77" s="106"/>
      <c r="AD77" s="110"/>
      <c r="AE77" s="110"/>
      <c r="AF77" s="110"/>
    </row>
    <row r="78">
      <c r="A78" s="106"/>
      <c r="B78" s="661">
        <f t="shared" si="1"/>
        <v>75</v>
      </c>
      <c r="C78" s="714" t="s">
        <v>392</v>
      </c>
      <c r="D78" s="496"/>
      <c r="E78" s="497"/>
      <c r="F78" s="493" t="s">
        <v>860</v>
      </c>
      <c r="G78" s="503"/>
      <c r="H78" s="503"/>
      <c r="I78" s="503"/>
      <c r="J78" s="503"/>
      <c r="K78" s="493" t="s">
        <v>173</v>
      </c>
      <c r="L78" s="493" t="s">
        <v>173</v>
      </c>
      <c r="M78" s="565"/>
      <c r="N78" s="716" t="s">
        <v>84</v>
      </c>
      <c r="O78" s="357" t="s">
        <v>86</v>
      </c>
      <c r="P78" s="357" t="s">
        <v>86</v>
      </c>
      <c r="Q78" s="357" t="s">
        <v>86</v>
      </c>
      <c r="R78" s="137" t="s">
        <v>107</v>
      </c>
      <c r="S78" s="612"/>
      <c r="T78" s="612"/>
      <c r="U78" s="106"/>
      <c r="V78" s="106"/>
      <c r="W78" s="106"/>
      <c r="X78" s="106"/>
      <c r="Y78" s="106"/>
      <c r="Z78" s="106"/>
      <c r="AA78" s="106"/>
      <c r="AB78" s="106"/>
      <c r="AC78" s="106"/>
      <c r="AD78" s="110"/>
      <c r="AE78" s="110"/>
      <c r="AF78" s="110"/>
    </row>
    <row r="79">
      <c r="A79" s="106"/>
      <c r="B79" s="661">
        <f t="shared" si="1"/>
        <v>76</v>
      </c>
      <c r="C79" s="714" t="s">
        <v>392</v>
      </c>
      <c r="D79" s="496"/>
      <c r="E79" s="497"/>
      <c r="F79" s="493" t="s">
        <v>399</v>
      </c>
      <c r="G79" s="503"/>
      <c r="H79" s="503"/>
      <c r="I79" s="503"/>
      <c r="J79" s="503"/>
      <c r="K79" s="493" t="s">
        <v>173</v>
      </c>
      <c r="L79" s="493" t="s">
        <v>173</v>
      </c>
      <c r="M79" s="565"/>
      <c r="N79" s="716" t="s">
        <v>84</v>
      </c>
      <c r="O79" s="357" t="s">
        <v>86</v>
      </c>
      <c r="P79" s="357" t="s">
        <v>86</v>
      </c>
      <c r="Q79" s="357" t="s">
        <v>86</v>
      </c>
      <c r="R79" s="137" t="s">
        <v>107</v>
      </c>
      <c r="S79" s="612"/>
      <c r="T79" s="612"/>
      <c r="U79" s="106"/>
      <c r="V79" s="106"/>
      <c r="W79" s="106"/>
      <c r="X79" s="106"/>
      <c r="Y79" s="106"/>
      <c r="Z79" s="106"/>
      <c r="AA79" s="106"/>
      <c r="AB79" s="106"/>
      <c r="AC79" s="106"/>
      <c r="AD79" s="110"/>
      <c r="AE79" s="110"/>
      <c r="AF79" s="110"/>
    </row>
    <row r="80">
      <c r="A80" s="106"/>
      <c r="B80" s="661">
        <f t="shared" si="1"/>
        <v>77</v>
      </c>
      <c r="C80" s="714" t="s">
        <v>392</v>
      </c>
      <c r="D80" s="496"/>
      <c r="E80" s="497"/>
      <c r="F80" s="493" t="s">
        <v>776</v>
      </c>
      <c r="G80" s="503"/>
      <c r="H80" s="503"/>
      <c r="I80" s="503"/>
      <c r="J80" s="503"/>
      <c r="K80" s="493" t="s">
        <v>173</v>
      </c>
      <c r="L80" s="493" t="s">
        <v>173</v>
      </c>
      <c r="M80" s="565"/>
      <c r="N80" s="716" t="s">
        <v>84</v>
      </c>
      <c r="O80" s="357" t="s">
        <v>86</v>
      </c>
      <c r="P80" s="357" t="s">
        <v>86</v>
      </c>
      <c r="Q80" s="357" t="s">
        <v>86</v>
      </c>
      <c r="R80" s="137" t="s">
        <v>107</v>
      </c>
      <c r="S80" s="612"/>
      <c r="T80" s="612"/>
      <c r="U80" s="106"/>
      <c r="V80" s="106"/>
      <c r="W80" s="106"/>
      <c r="X80" s="106"/>
      <c r="Y80" s="106"/>
      <c r="Z80" s="106"/>
      <c r="AA80" s="106"/>
      <c r="AB80" s="106"/>
      <c r="AC80" s="106"/>
      <c r="AD80" s="110"/>
      <c r="AE80" s="110"/>
      <c r="AF80" s="110"/>
    </row>
    <row r="81">
      <c r="A81" s="106"/>
      <c r="B81" s="661">
        <f t="shared" si="1"/>
        <v>78</v>
      </c>
      <c r="C81" s="714" t="s">
        <v>392</v>
      </c>
      <c r="D81" s="496"/>
      <c r="E81" s="497"/>
      <c r="F81" s="493" t="s">
        <v>861</v>
      </c>
      <c r="G81" s="503"/>
      <c r="H81" s="503"/>
      <c r="I81" s="503"/>
      <c r="J81" s="503"/>
      <c r="K81" s="493" t="s">
        <v>173</v>
      </c>
      <c r="L81" s="493" t="s">
        <v>173</v>
      </c>
      <c r="M81" s="225" t="s">
        <v>2207</v>
      </c>
      <c r="N81" s="713" t="s">
        <v>84</v>
      </c>
      <c r="O81" s="357" t="s">
        <v>86</v>
      </c>
      <c r="P81" s="357" t="s">
        <v>86</v>
      </c>
      <c r="Q81" s="357" t="s">
        <v>86</v>
      </c>
      <c r="R81" s="136" t="s">
        <v>98</v>
      </c>
      <c r="S81" s="494" t="s">
        <v>2210</v>
      </c>
      <c r="T81" s="612"/>
      <c r="U81" s="106"/>
      <c r="V81" s="106"/>
      <c r="W81" s="106"/>
      <c r="X81" s="106"/>
      <c r="Y81" s="106"/>
      <c r="Z81" s="106"/>
      <c r="AA81" s="106"/>
      <c r="AB81" s="106"/>
      <c r="AC81" s="106"/>
      <c r="AD81" s="110"/>
      <c r="AE81" s="110"/>
      <c r="AF81" s="110"/>
    </row>
    <row r="82">
      <c r="A82" s="106"/>
      <c r="B82" s="661">
        <f t="shared" si="1"/>
        <v>79</v>
      </c>
      <c r="C82" s="714" t="s">
        <v>392</v>
      </c>
      <c r="D82" s="496"/>
      <c r="E82" s="497"/>
      <c r="F82" s="493" t="s">
        <v>862</v>
      </c>
      <c r="G82" s="503"/>
      <c r="H82" s="503"/>
      <c r="I82" s="503"/>
      <c r="J82" s="503"/>
      <c r="K82" s="493" t="s">
        <v>173</v>
      </c>
      <c r="L82" s="493" t="s">
        <v>173</v>
      </c>
      <c r="M82" s="565"/>
      <c r="N82" s="716" t="s">
        <v>84</v>
      </c>
      <c r="O82" s="357" t="s">
        <v>86</v>
      </c>
      <c r="P82" s="357" t="s">
        <v>86</v>
      </c>
      <c r="Q82" s="357" t="s">
        <v>86</v>
      </c>
      <c r="R82" s="137" t="s">
        <v>107</v>
      </c>
      <c r="S82" s="612"/>
      <c r="T82" s="612"/>
      <c r="U82" s="106"/>
      <c r="V82" s="106"/>
      <c r="W82" s="106"/>
      <c r="X82" s="106"/>
      <c r="Y82" s="106"/>
      <c r="Z82" s="106"/>
      <c r="AA82" s="106"/>
      <c r="AB82" s="106"/>
      <c r="AC82" s="106"/>
      <c r="AD82" s="110"/>
      <c r="AE82" s="110"/>
      <c r="AF82" s="110"/>
    </row>
    <row r="83">
      <c r="A83" s="106"/>
      <c r="B83" s="661">
        <f t="shared" si="1"/>
        <v>80</v>
      </c>
      <c r="C83" s="714" t="s">
        <v>392</v>
      </c>
      <c r="D83" s="496"/>
      <c r="E83" s="497"/>
      <c r="F83" s="493" t="s">
        <v>863</v>
      </c>
      <c r="G83" s="503"/>
      <c r="H83" s="503"/>
      <c r="I83" s="503"/>
      <c r="J83" s="503"/>
      <c r="K83" s="493" t="s">
        <v>173</v>
      </c>
      <c r="L83" s="493" t="s">
        <v>173</v>
      </c>
      <c r="M83" s="565"/>
      <c r="N83" s="716" t="s">
        <v>84</v>
      </c>
      <c r="O83" s="357" t="s">
        <v>86</v>
      </c>
      <c r="P83" s="357" t="s">
        <v>86</v>
      </c>
      <c r="Q83" s="357" t="s">
        <v>86</v>
      </c>
      <c r="R83" s="137" t="s">
        <v>107</v>
      </c>
      <c r="S83" s="612"/>
      <c r="T83" s="612"/>
      <c r="U83" s="106"/>
      <c r="V83" s="106"/>
      <c r="W83" s="106"/>
      <c r="X83" s="106"/>
      <c r="Y83" s="106"/>
      <c r="Z83" s="106"/>
      <c r="AA83" s="106"/>
      <c r="AB83" s="106"/>
      <c r="AC83" s="106"/>
      <c r="AD83" s="110"/>
      <c r="AE83" s="110"/>
      <c r="AF83" s="110"/>
    </row>
    <row r="84">
      <c r="A84" s="106"/>
      <c r="B84" s="661">
        <f t="shared" si="1"/>
        <v>81</v>
      </c>
      <c r="C84" s="714" t="s">
        <v>392</v>
      </c>
      <c r="D84" s="496"/>
      <c r="E84" s="498"/>
      <c r="F84" s="493" t="s">
        <v>864</v>
      </c>
      <c r="G84" s="503"/>
      <c r="H84" s="503"/>
      <c r="I84" s="503"/>
      <c r="J84" s="503"/>
      <c r="K84" s="493" t="s">
        <v>865</v>
      </c>
      <c r="L84" s="493" t="s">
        <v>173</v>
      </c>
      <c r="M84" s="225" t="s">
        <v>2207</v>
      </c>
      <c r="N84" s="713" t="s">
        <v>84</v>
      </c>
      <c r="O84" s="357" t="s">
        <v>86</v>
      </c>
      <c r="P84" s="357" t="s">
        <v>86</v>
      </c>
      <c r="Q84" s="357" t="s">
        <v>86</v>
      </c>
      <c r="R84" s="136" t="s">
        <v>98</v>
      </c>
      <c r="S84" s="494" t="s">
        <v>2209</v>
      </c>
      <c r="T84" s="612"/>
      <c r="U84" s="106"/>
      <c r="V84" s="106"/>
      <c r="W84" s="106"/>
      <c r="X84" s="106"/>
      <c r="Y84" s="106"/>
      <c r="Z84" s="106"/>
      <c r="AA84" s="106"/>
      <c r="AB84" s="106"/>
      <c r="AC84" s="106"/>
      <c r="AD84" s="110"/>
      <c r="AE84" s="110"/>
      <c r="AF84" s="110"/>
    </row>
    <row r="85">
      <c r="A85" s="106"/>
      <c r="B85" s="661">
        <f t="shared" si="1"/>
        <v>82</v>
      </c>
      <c r="C85" s="714" t="s">
        <v>392</v>
      </c>
      <c r="D85" s="496"/>
      <c r="E85" s="495" t="s">
        <v>399</v>
      </c>
      <c r="F85" s="493" t="s">
        <v>866</v>
      </c>
      <c r="G85" s="503"/>
      <c r="H85" s="503"/>
      <c r="I85" s="503"/>
      <c r="J85" s="503"/>
      <c r="K85" s="493" t="s">
        <v>867</v>
      </c>
      <c r="L85" s="494" t="s">
        <v>868</v>
      </c>
      <c r="M85" s="565"/>
      <c r="N85" s="716" t="s">
        <v>84</v>
      </c>
      <c r="O85" s="357" t="s">
        <v>86</v>
      </c>
      <c r="P85" s="357" t="s">
        <v>86</v>
      </c>
      <c r="Q85" s="357" t="s">
        <v>86</v>
      </c>
      <c r="R85" s="137" t="s">
        <v>107</v>
      </c>
      <c r="S85" s="612"/>
      <c r="T85" s="612"/>
      <c r="U85" s="106"/>
      <c r="V85" s="106"/>
      <c r="W85" s="106"/>
      <c r="X85" s="106"/>
      <c r="Y85" s="106"/>
      <c r="Z85" s="106"/>
      <c r="AA85" s="106"/>
      <c r="AB85" s="106"/>
      <c r="AC85" s="106"/>
      <c r="AD85" s="110"/>
      <c r="AE85" s="110"/>
      <c r="AF85" s="110"/>
    </row>
    <row r="86">
      <c r="A86" s="106"/>
      <c r="B86" s="661">
        <f t="shared" si="1"/>
        <v>83</v>
      </c>
      <c r="C86" s="714" t="s">
        <v>392</v>
      </c>
      <c r="D86" s="496"/>
      <c r="E86" s="495" t="s">
        <v>400</v>
      </c>
      <c r="F86" s="493" t="s">
        <v>871</v>
      </c>
      <c r="G86" s="503"/>
      <c r="H86" s="503"/>
      <c r="I86" s="503"/>
      <c r="J86" s="503"/>
      <c r="K86" s="493" t="s">
        <v>173</v>
      </c>
      <c r="L86" s="493" t="s">
        <v>173</v>
      </c>
      <c r="M86" s="565"/>
      <c r="N86" s="716" t="s">
        <v>84</v>
      </c>
      <c r="O86" s="357" t="s">
        <v>86</v>
      </c>
      <c r="P86" s="357" t="s">
        <v>86</v>
      </c>
      <c r="Q86" s="357" t="s">
        <v>86</v>
      </c>
      <c r="R86" s="137" t="s">
        <v>107</v>
      </c>
      <c r="S86" s="612"/>
      <c r="T86" s="612"/>
      <c r="U86" s="106"/>
      <c r="V86" s="106"/>
      <c r="W86" s="106"/>
      <c r="X86" s="106"/>
      <c r="Y86" s="106"/>
      <c r="Z86" s="106"/>
      <c r="AA86" s="106"/>
      <c r="AB86" s="106"/>
      <c r="AC86" s="106"/>
      <c r="AD86" s="110"/>
      <c r="AE86" s="110"/>
      <c r="AF86" s="110"/>
    </row>
    <row r="87">
      <c r="A87" s="106"/>
      <c r="B87" s="661">
        <f t="shared" si="1"/>
        <v>84</v>
      </c>
      <c r="C87" s="714" t="s">
        <v>392</v>
      </c>
      <c r="D87" s="496"/>
      <c r="E87" s="495" t="s">
        <v>401</v>
      </c>
      <c r="F87" s="493" t="s">
        <v>871</v>
      </c>
      <c r="G87" s="503"/>
      <c r="H87" s="503"/>
      <c r="I87" s="503"/>
      <c r="J87" s="503"/>
      <c r="K87" s="493" t="s">
        <v>173</v>
      </c>
      <c r="L87" s="493" t="s">
        <v>173</v>
      </c>
      <c r="M87" s="565"/>
      <c r="N87" s="716" t="s">
        <v>84</v>
      </c>
      <c r="O87" s="357" t="s">
        <v>86</v>
      </c>
      <c r="P87" s="357" t="s">
        <v>86</v>
      </c>
      <c r="Q87" s="357" t="s">
        <v>86</v>
      </c>
      <c r="R87" s="137" t="s">
        <v>107</v>
      </c>
      <c r="S87" s="612"/>
      <c r="T87" s="612"/>
      <c r="U87" s="106"/>
      <c r="V87" s="106"/>
      <c r="W87" s="106"/>
      <c r="X87" s="106"/>
      <c r="Y87" s="106"/>
      <c r="Z87" s="106"/>
      <c r="AA87" s="106"/>
      <c r="AB87" s="106"/>
      <c r="AC87" s="106"/>
      <c r="AD87" s="110"/>
      <c r="AE87" s="110"/>
      <c r="AF87" s="110"/>
    </row>
    <row r="88">
      <c r="A88" s="106"/>
      <c r="B88" s="661">
        <f t="shared" si="1"/>
        <v>85</v>
      </c>
      <c r="C88" s="714" t="s">
        <v>392</v>
      </c>
      <c r="D88" s="496"/>
      <c r="E88" s="495" t="s">
        <v>402</v>
      </c>
      <c r="F88" s="493" t="s">
        <v>871</v>
      </c>
      <c r="G88" s="503"/>
      <c r="H88" s="503"/>
      <c r="I88" s="503"/>
      <c r="J88" s="503"/>
      <c r="K88" s="493" t="s">
        <v>173</v>
      </c>
      <c r="L88" s="493" t="s">
        <v>173</v>
      </c>
      <c r="M88" s="565"/>
      <c r="N88" s="716" t="s">
        <v>84</v>
      </c>
      <c r="O88" s="357" t="s">
        <v>86</v>
      </c>
      <c r="P88" s="357" t="s">
        <v>86</v>
      </c>
      <c r="Q88" s="357" t="s">
        <v>86</v>
      </c>
      <c r="R88" s="137" t="s">
        <v>107</v>
      </c>
      <c r="S88" s="612"/>
      <c r="T88" s="612"/>
      <c r="U88" s="106"/>
      <c r="V88" s="106"/>
      <c r="W88" s="106"/>
      <c r="X88" s="106"/>
      <c r="Y88" s="106"/>
      <c r="Z88" s="106"/>
      <c r="AA88" s="106"/>
      <c r="AB88" s="106"/>
      <c r="AC88" s="106"/>
      <c r="AD88" s="110"/>
      <c r="AE88" s="110"/>
      <c r="AF88" s="110"/>
    </row>
    <row r="89">
      <c r="A89" s="106"/>
      <c r="B89" s="661">
        <f t="shared" si="1"/>
        <v>86</v>
      </c>
      <c r="C89" s="714" t="s">
        <v>392</v>
      </c>
      <c r="D89" s="496"/>
      <c r="E89" s="495" t="s">
        <v>403</v>
      </c>
      <c r="F89" s="493" t="s">
        <v>871</v>
      </c>
      <c r="G89" s="503"/>
      <c r="H89" s="503"/>
      <c r="I89" s="503"/>
      <c r="J89" s="503"/>
      <c r="K89" s="493" t="s">
        <v>173</v>
      </c>
      <c r="L89" s="493" t="s">
        <v>173</v>
      </c>
      <c r="M89" s="565"/>
      <c r="N89" s="716" t="s">
        <v>84</v>
      </c>
      <c r="O89" s="357" t="s">
        <v>86</v>
      </c>
      <c r="P89" s="357" t="s">
        <v>86</v>
      </c>
      <c r="Q89" s="357" t="s">
        <v>86</v>
      </c>
      <c r="R89" s="137" t="s">
        <v>107</v>
      </c>
      <c r="S89" s="612"/>
      <c r="T89" s="612"/>
      <c r="U89" s="106"/>
      <c r="V89" s="106"/>
      <c r="W89" s="106"/>
      <c r="X89" s="106"/>
      <c r="Y89" s="106"/>
      <c r="Z89" s="106"/>
      <c r="AA89" s="106"/>
      <c r="AB89" s="106"/>
      <c r="AC89" s="106"/>
      <c r="AD89" s="110"/>
      <c r="AE89" s="110"/>
      <c r="AF89" s="110"/>
    </row>
    <row r="90">
      <c r="A90" s="106"/>
      <c r="B90" s="661">
        <f t="shared" si="1"/>
        <v>87</v>
      </c>
      <c r="C90" s="714" t="s">
        <v>392</v>
      </c>
      <c r="D90" s="496"/>
      <c r="E90" s="495" t="s">
        <v>404</v>
      </c>
      <c r="F90" s="493" t="s">
        <v>871</v>
      </c>
      <c r="G90" s="503"/>
      <c r="H90" s="503"/>
      <c r="I90" s="503"/>
      <c r="J90" s="503"/>
      <c r="K90" s="493" t="s">
        <v>173</v>
      </c>
      <c r="L90" s="493" t="s">
        <v>173</v>
      </c>
      <c r="M90" s="565"/>
      <c r="N90" s="716" t="s">
        <v>84</v>
      </c>
      <c r="O90" s="357" t="s">
        <v>86</v>
      </c>
      <c r="P90" s="357" t="s">
        <v>86</v>
      </c>
      <c r="Q90" s="357" t="s">
        <v>86</v>
      </c>
      <c r="R90" s="137" t="s">
        <v>107</v>
      </c>
      <c r="S90" s="612"/>
      <c r="T90" s="612"/>
      <c r="U90" s="106"/>
      <c r="V90" s="106"/>
      <c r="W90" s="106"/>
      <c r="X90" s="106"/>
      <c r="Y90" s="106"/>
      <c r="Z90" s="106"/>
      <c r="AA90" s="106"/>
      <c r="AB90" s="106"/>
      <c r="AC90" s="106"/>
      <c r="AD90" s="110"/>
      <c r="AE90" s="110"/>
      <c r="AF90" s="110"/>
    </row>
    <row r="91">
      <c r="A91" s="106"/>
      <c r="B91" s="661">
        <f t="shared" si="1"/>
        <v>88</v>
      </c>
      <c r="C91" s="714" t="s">
        <v>392</v>
      </c>
      <c r="D91" s="496"/>
      <c r="E91" s="495" t="s">
        <v>405</v>
      </c>
      <c r="F91" s="493" t="s">
        <v>871</v>
      </c>
      <c r="G91" s="503"/>
      <c r="H91" s="503"/>
      <c r="I91" s="503"/>
      <c r="J91" s="503"/>
      <c r="K91" s="493" t="s">
        <v>173</v>
      </c>
      <c r="L91" s="493" t="s">
        <v>173</v>
      </c>
      <c r="M91" s="565"/>
      <c r="N91" s="716" t="s">
        <v>84</v>
      </c>
      <c r="O91" s="357" t="s">
        <v>86</v>
      </c>
      <c r="P91" s="357" t="s">
        <v>86</v>
      </c>
      <c r="Q91" s="357" t="s">
        <v>86</v>
      </c>
      <c r="R91" s="137" t="s">
        <v>107</v>
      </c>
      <c r="S91" s="612"/>
      <c r="T91" s="612"/>
      <c r="U91" s="106"/>
      <c r="V91" s="106"/>
      <c r="W91" s="106"/>
      <c r="X91" s="106"/>
      <c r="Y91" s="106"/>
      <c r="Z91" s="106"/>
      <c r="AA91" s="106"/>
      <c r="AB91" s="106"/>
      <c r="AC91" s="106"/>
      <c r="AD91" s="110"/>
      <c r="AE91" s="110"/>
      <c r="AF91" s="110"/>
    </row>
    <row r="92">
      <c r="A92" s="106"/>
      <c r="B92" s="661">
        <f t="shared" si="1"/>
        <v>89</v>
      </c>
      <c r="C92" s="714" t="s">
        <v>392</v>
      </c>
      <c r="D92" s="496"/>
      <c r="E92" s="495" t="s">
        <v>406</v>
      </c>
      <c r="F92" s="493" t="s">
        <v>871</v>
      </c>
      <c r="G92" s="503"/>
      <c r="H92" s="503"/>
      <c r="I92" s="503"/>
      <c r="J92" s="503"/>
      <c r="K92" s="493" t="s">
        <v>173</v>
      </c>
      <c r="L92" s="493" t="s">
        <v>173</v>
      </c>
      <c r="M92" s="565"/>
      <c r="N92" s="716" t="s">
        <v>84</v>
      </c>
      <c r="O92" s="357" t="s">
        <v>86</v>
      </c>
      <c r="P92" s="357" t="s">
        <v>86</v>
      </c>
      <c r="Q92" s="357" t="s">
        <v>86</v>
      </c>
      <c r="R92" s="137" t="s">
        <v>107</v>
      </c>
      <c r="S92" s="612"/>
      <c r="T92" s="612"/>
      <c r="U92" s="106"/>
      <c r="V92" s="106"/>
      <c r="W92" s="106"/>
      <c r="X92" s="106"/>
      <c r="Y92" s="106"/>
      <c r="Z92" s="106"/>
      <c r="AA92" s="106"/>
      <c r="AB92" s="106"/>
      <c r="AC92" s="106"/>
      <c r="AD92" s="110"/>
      <c r="AE92" s="110"/>
      <c r="AF92" s="110"/>
    </row>
    <row r="93">
      <c r="A93" s="106"/>
      <c r="B93" s="661">
        <f t="shared" si="1"/>
        <v>90</v>
      </c>
      <c r="C93" s="714" t="s">
        <v>392</v>
      </c>
      <c r="D93" s="496"/>
      <c r="E93" s="495" t="s">
        <v>78</v>
      </c>
      <c r="F93" s="493" t="s">
        <v>591</v>
      </c>
      <c r="G93" s="503"/>
      <c r="H93" s="503"/>
      <c r="I93" s="503"/>
      <c r="J93" s="503"/>
      <c r="K93" s="493" t="s">
        <v>173</v>
      </c>
      <c r="L93" s="493" t="s">
        <v>173</v>
      </c>
      <c r="M93" s="565"/>
      <c r="N93" s="716" t="s">
        <v>84</v>
      </c>
      <c r="O93" s="357" t="s">
        <v>86</v>
      </c>
      <c r="P93" s="357" t="s">
        <v>86</v>
      </c>
      <c r="Q93" s="357" t="s">
        <v>86</v>
      </c>
      <c r="R93" s="137" t="s">
        <v>107</v>
      </c>
      <c r="S93" s="612"/>
      <c r="T93" s="612"/>
      <c r="U93" s="106"/>
      <c r="V93" s="106"/>
      <c r="W93" s="106"/>
      <c r="X93" s="106"/>
      <c r="Y93" s="106"/>
      <c r="Z93" s="106"/>
      <c r="AA93" s="106"/>
      <c r="AB93" s="106"/>
      <c r="AC93" s="106"/>
      <c r="AD93" s="110"/>
      <c r="AE93" s="110"/>
      <c r="AF93" s="110"/>
    </row>
    <row r="94">
      <c r="A94" s="106"/>
      <c r="B94" s="661">
        <f t="shared" si="1"/>
        <v>91</v>
      </c>
      <c r="C94" s="714" t="s">
        <v>392</v>
      </c>
      <c r="D94" s="496"/>
      <c r="E94" s="500"/>
      <c r="F94" s="493" t="s">
        <v>793</v>
      </c>
      <c r="G94" s="503"/>
      <c r="H94" s="503"/>
      <c r="I94" s="503"/>
      <c r="J94" s="503"/>
      <c r="K94" s="493" t="s">
        <v>173</v>
      </c>
      <c r="L94" s="493" t="s">
        <v>173</v>
      </c>
      <c r="M94" s="565"/>
      <c r="N94" s="716" t="s">
        <v>84</v>
      </c>
      <c r="O94" s="357" t="s">
        <v>86</v>
      </c>
      <c r="P94" s="357" t="s">
        <v>86</v>
      </c>
      <c r="Q94" s="357" t="s">
        <v>86</v>
      </c>
      <c r="R94" s="137" t="s">
        <v>107</v>
      </c>
      <c r="S94" s="612"/>
      <c r="T94" s="612"/>
      <c r="U94" s="106"/>
      <c r="V94" s="106"/>
      <c r="W94" s="106"/>
      <c r="X94" s="106"/>
      <c r="Y94" s="106"/>
      <c r="Z94" s="106"/>
      <c r="AA94" s="106"/>
      <c r="AB94" s="106"/>
      <c r="AC94" s="106"/>
      <c r="AD94" s="110"/>
      <c r="AE94" s="110"/>
      <c r="AF94" s="110"/>
    </row>
    <row r="95">
      <c r="A95" s="106"/>
      <c r="B95" s="661">
        <f t="shared" si="1"/>
        <v>92</v>
      </c>
      <c r="C95" s="714" t="s">
        <v>392</v>
      </c>
      <c r="D95" s="496"/>
      <c r="E95" s="500"/>
      <c r="F95" s="493" t="s">
        <v>794</v>
      </c>
      <c r="G95" s="503"/>
      <c r="H95" s="503"/>
      <c r="I95" s="503"/>
      <c r="J95" s="503"/>
      <c r="K95" s="493" t="s">
        <v>173</v>
      </c>
      <c r="L95" s="493" t="s">
        <v>173</v>
      </c>
      <c r="M95" s="225"/>
      <c r="N95" s="713" t="s">
        <v>84</v>
      </c>
      <c r="O95" s="357" t="s">
        <v>86</v>
      </c>
      <c r="P95" s="357" t="s">
        <v>86</v>
      </c>
      <c r="Q95" s="357" t="s">
        <v>86</v>
      </c>
      <c r="R95" s="493" t="s">
        <v>104</v>
      </c>
      <c r="S95" s="494" t="s">
        <v>2211</v>
      </c>
      <c r="T95" s="612"/>
      <c r="U95" s="106"/>
      <c r="V95" s="106"/>
      <c r="W95" s="106"/>
      <c r="X95" s="106"/>
      <c r="Y95" s="106"/>
      <c r="Z95" s="106"/>
      <c r="AA95" s="106"/>
      <c r="AB95" s="106"/>
      <c r="AC95" s="106"/>
      <c r="AD95" s="110"/>
      <c r="AE95" s="110"/>
      <c r="AF95" s="110"/>
    </row>
    <row r="96">
      <c r="A96" s="106"/>
      <c r="B96" s="661">
        <f t="shared" si="1"/>
        <v>93</v>
      </c>
      <c r="C96" s="714" t="s">
        <v>392</v>
      </c>
      <c r="D96" s="496"/>
      <c r="E96" s="500"/>
      <c r="F96" s="493" t="s">
        <v>598</v>
      </c>
      <c r="G96" s="503"/>
      <c r="H96" s="503"/>
      <c r="I96" s="503"/>
      <c r="J96" s="503"/>
      <c r="K96" s="493" t="s">
        <v>173</v>
      </c>
      <c r="L96" s="493" t="s">
        <v>173</v>
      </c>
      <c r="M96" s="565"/>
      <c r="N96" s="716" t="s">
        <v>84</v>
      </c>
      <c r="O96" s="357" t="s">
        <v>86</v>
      </c>
      <c r="P96" s="357" t="s">
        <v>86</v>
      </c>
      <c r="Q96" s="357" t="s">
        <v>86</v>
      </c>
      <c r="R96" s="137" t="s">
        <v>107</v>
      </c>
      <c r="S96" s="494" t="s">
        <v>2212</v>
      </c>
      <c r="T96" s="612"/>
      <c r="U96" s="106"/>
      <c r="V96" s="106"/>
      <c r="W96" s="106"/>
      <c r="X96" s="106"/>
      <c r="Y96" s="106"/>
      <c r="Z96" s="106"/>
      <c r="AA96" s="106"/>
      <c r="AB96" s="106"/>
      <c r="AC96" s="106"/>
      <c r="AD96" s="110"/>
      <c r="AE96" s="110"/>
      <c r="AF96" s="110"/>
    </row>
    <row r="97">
      <c r="A97" s="106"/>
      <c r="B97" s="661">
        <f t="shared" si="1"/>
        <v>94</v>
      </c>
      <c r="C97" s="714" t="s">
        <v>392</v>
      </c>
      <c r="D97" s="496"/>
      <c r="E97" s="501"/>
      <c r="F97" s="493" t="s">
        <v>601</v>
      </c>
      <c r="G97" s="503"/>
      <c r="H97" s="503"/>
      <c r="I97" s="503"/>
      <c r="J97" s="503"/>
      <c r="K97" s="493" t="s">
        <v>173</v>
      </c>
      <c r="L97" s="493" t="s">
        <v>173</v>
      </c>
      <c r="M97" s="565"/>
      <c r="N97" s="716" t="s">
        <v>84</v>
      </c>
      <c r="O97" s="357" t="s">
        <v>86</v>
      </c>
      <c r="P97" s="357" t="s">
        <v>86</v>
      </c>
      <c r="Q97" s="357" t="s">
        <v>86</v>
      </c>
      <c r="R97" s="137" t="s">
        <v>107</v>
      </c>
      <c r="S97" s="494" t="s">
        <v>2212</v>
      </c>
      <c r="T97" s="612"/>
      <c r="U97" s="106"/>
      <c r="V97" s="106"/>
      <c r="W97" s="106"/>
      <c r="X97" s="106"/>
      <c r="Y97" s="106"/>
      <c r="Z97" s="106"/>
      <c r="AA97" s="106"/>
      <c r="AB97" s="106"/>
      <c r="AC97" s="106"/>
      <c r="AD97" s="110"/>
      <c r="AE97" s="110"/>
      <c r="AF97" s="110"/>
    </row>
    <row r="98">
      <c r="A98" s="106"/>
      <c r="B98" s="661">
        <f t="shared" si="1"/>
        <v>95</v>
      </c>
      <c r="C98" s="714" t="s">
        <v>392</v>
      </c>
      <c r="D98" s="496"/>
      <c r="E98" s="502" t="s">
        <v>407</v>
      </c>
      <c r="F98" s="503"/>
      <c r="G98" s="503"/>
      <c r="H98" s="503"/>
      <c r="I98" s="503"/>
      <c r="J98" s="503"/>
      <c r="K98" s="493" t="s">
        <v>173</v>
      </c>
      <c r="L98" s="493" t="s">
        <v>173</v>
      </c>
      <c r="M98" s="565"/>
      <c r="N98" s="716" t="s">
        <v>84</v>
      </c>
      <c r="O98" s="357" t="s">
        <v>86</v>
      </c>
      <c r="P98" s="357" t="s">
        <v>86</v>
      </c>
      <c r="Q98" s="357" t="s">
        <v>86</v>
      </c>
      <c r="R98" s="137" t="s">
        <v>107</v>
      </c>
      <c r="S98" s="612"/>
      <c r="T98" s="612"/>
      <c r="U98" s="106"/>
      <c r="V98" s="106"/>
      <c r="W98" s="106"/>
      <c r="X98" s="106"/>
      <c r="Y98" s="106"/>
      <c r="Z98" s="106"/>
      <c r="AA98" s="106"/>
      <c r="AB98" s="106"/>
      <c r="AC98" s="106"/>
      <c r="AD98" s="110"/>
      <c r="AE98" s="110"/>
      <c r="AF98" s="110"/>
    </row>
    <row r="99">
      <c r="A99" s="106"/>
      <c r="B99" s="661">
        <f t="shared" si="1"/>
        <v>96</v>
      </c>
      <c r="C99" s="714" t="s">
        <v>392</v>
      </c>
      <c r="D99" s="496"/>
      <c r="E99" s="495" t="s">
        <v>408</v>
      </c>
      <c r="F99" s="493" t="s">
        <v>871</v>
      </c>
      <c r="G99" s="503"/>
      <c r="H99" s="503"/>
      <c r="I99" s="503"/>
      <c r="J99" s="503"/>
      <c r="K99" s="493" t="s">
        <v>173</v>
      </c>
      <c r="L99" s="493" t="s">
        <v>173</v>
      </c>
      <c r="M99" s="565"/>
      <c r="N99" s="716" t="s">
        <v>84</v>
      </c>
      <c r="O99" s="357" t="s">
        <v>86</v>
      </c>
      <c r="P99" s="357" t="s">
        <v>86</v>
      </c>
      <c r="Q99" s="357" t="s">
        <v>86</v>
      </c>
      <c r="R99" s="137" t="s">
        <v>107</v>
      </c>
      <c r="S99" s="612"/>
      <c r="T99" s="612"/>
      <c r="U99" s="106"/>
      <c r="V99" s="106"/>
      <c r="W99" s="106"/>
      <c r="X99" s="106"/>
      <c r="Y99" s="106"/>
      <c r="Z99" s="106"/>
      <c r="AA99" s="106"/>
      <c r="AB99" s="106"/>
      <c r="AC99" s="106"/>
      <c r="AD99" s="110"/>
      <c r="AE99" s="110"/>
      <c r="AF99" s="110"/>
    </row>
    <row r="100">
      <c r="A100" s="106"/>
      <c r="B100" s="661">
        <f t="shared" si="1"/>
        <v>97</v>
      </c>
      <c r="C100" s="714" t="s">
        <v>392</v>
      </c>
      <c r="D100" s="496"/>
      <c r="E100" s="495" t="s">
        <v>409</v>
      </c>
      <c r="F100" s="493" t="s">
        <v>866</v>
      </c>
      <c r="G100" s="503"/>
      <c r="H100" s="503"/>
      <c r="I100" s="503"/>
      <c r="J100" s="503"/>
      <c r="K100" s="493" t="s">
        <v>173</v>
      </c>
      <c r="L100" s="493" t="s">
        <v>173</v>
      </c>
      <c r="M100" s="565"/>
      <c r="N100" s="716" t="s">
        <v>84</v>
      </c>
      <c r="O100" s="357" t="s">
        <v>86</v>
      </c>
      <c r="P100" s="357" t="s">
        <v>86</v>
      </c>
      <c r="Q100" s="357" t="s">
        <v>86</v>
      </c>
      <c r="R100" s="137" t="s">
        <v>107</v>
      </c>
      <c r="S100" s="612"/>
      <c r="T100" s="612"/>
      <c r="U100" s="106"/>
      <c r="V100" s="106"/>
      <c r="W100" s="106"/>
      <c r="X100" s="106"/>
      <c r="Y100" s="106"/>
      <c r="Z100" s="106"/>
      <c r="AA100" s="106"/>
      <c r="AB100" s="106"/>
      <c r="AC100" s="106"/>
      <c r="AD100" s="110"/>
      <c r="AE100" s="110"/>
      <c r="AF100" s="110"/>
    </row>
    <row r="101">
      <c r="A101" s="106"/>
      <c r="B101" s="661">
        <f t="shared" si="1"/>
        <v>98</v>
      </c>
      <c r="C101" s="714" t="s">
        <v>392</v>
      </c>
      <c r="D101" s="496"/>
      <c r="E101" s="495" t="s">
        <v>872</v>
      </c>
      <c r="F101" s="493" t="s">
        <v>871</v>
      </c>
      <c r="G101" s="503"/>
      <c r="H101" s="503"/>
      <c r="I101" s="503"/>
      <c r="J101" s="503"/>
      <c r="K101" s="493" t="s">
        <v>173</v>
      </c>
      <c r="L101" s="493" t="s">
        <v>173</v>
      </c>
      <c r="M101" s="565"/>
      <c r="N101" s="716" t="s">
        <v>84</v>
      </c>
      <c r="O101" s="357" t="s">
        <v>86</v>
      </c>
      <c r="P101" s="357" t="s">
        <v>86</v>
      </c>
      <c r="Q101" s="357" t="s">
        <v>86</v>
      </c>
      <c r="R101" s="137" t="s">
        <v>107</v>
      </c>
      <c r="S101" s="612"/>
      <c r="T101" s="612"/>
      <c r="U101" s="106"/>
      <c r="V101" s="106"/>
      <c r="W101" s="106"/>
      <c r="X101" s="106"/>
      <c r="Y101" s="106"/>
      <c r="Z101" s="106"/>
      <c r="AA101" s="106"/>
      <c r="AB101" s="106"/>
      <c r="AC101" s="106"/>
      <c r="AD101" s="110"/>
      <c r="AE101" s="110"/>
      <c r="AF101" s="110"/>
    </row>
    <row r="102">
      <c r="A102" s="106"/>
      <c r="B102" s="661">
        <f t="shared" si="1"/>
        <v>99</v>
      </c>
      <c r="C102" s="714" t="s">
        <v>392</v>
      </c>
      <c r="D102" s="496"/>
      <c r="E102" s="495" t="s">
        <v>863</v>
      </c>
      <c r="F102" s="493" t="s">
        <v>871</v>
      </c>
      <c r="G102" s="503"/>
      <c r="H102" s="503"/>
      <c r="I102" s="503"/>
      <c r="J102" s="503"/>
      <c r="K102" s="493" t="s">
        <v>173</v>
      </c>
      <c r="L102" s="493" t="s">
        <v>173</v>
      </c>
      <c r="M102" s="565"/>
      <c r="N102" s="716" t="s">
        <v>84</v>
      </c>
      <c r="O102" s="357" t="s">
        <v>86</v>
      </c>
      <c r="P102" s="357" t="s">
        <v>86</v>
      </c>
      <c r="Q102" s="357" t="s">
        <v>86</v>
      </c>
      <c r="R102" s="137" t="s">
        <v>107</v>
      </c>
      <c r="S102" s="612"/>
      <c r="T102" s="612"/>
      <c r="U102" s="106"/>
      <c r="V102" s="106"/>
      <c r="W102" s="106"/>
      <c r="X102" s="106"/>
      <c r="Y102" s="106"/>
      <c r="Z102" s="106"/>
      <c r="AA102" s="106"/>
      <c r="AB102" s="106"/>
      <c r="AC102" s="106"/>
      <c r="AD102" s="110"/>
      <c r="AE102" s="110"/>
      <c r="AF102" s="110"/>
    </row>
    <row r="103">
      <c r="A103" s="106"/>
      <c r="B103" s="661">
        <f t="shared" si="1"/>
        <v>100</v>
      </c>
      <c r="C103" s="714" t="s">
        <v>392</v>
      </c>
      <c r="D103" s="496"/>
      <c r="E103" s="495" t="s">
        <v>862</v>
      </c>
      <c r="F103" s="493" t="s">
        <v>871</v>
      </c>
      <c r="G103" s="503"/>
      <c r="H103" s="503"/>
      <c r="I103" s="503"/>
      <c r="J103" s="503"/>
      <c r="K103" s="493" t="s">
        <v>173</v>
      </c>
      <c r="L103" s="493" t="s">
        <v>173</v>
      </c>
      <c r="M103" s="565"/>
      <c r="N103" s="716" t="s">
        <v>84</v>
      </c>
      <c r="O103" s="357" t="s">
        <v>86</v>
      </c>
      <c r="P103" s="357" t="s">
        <v>86</v>
      </c>
      <c r="Q103" s="357" t="s">
        <v>86</v>
      </c>
      <c r="R103" s="137" t="s">
        <v>107</v>
      </c>
      <c r="S103" s="612"/>
      <c r="T103" s="612"/>
      <c r="U103" s="106"/>
      <c r="V103" s="106"/>
      <c r="W103" s="106"/>
      <c r="X103" s="106"/>
      <c r="Y103" s="106"/>
      <c r="Z103" s="106"/>
      <c r="AA103" s="106"/>
      <c r="AB103" s="106"/>
      <c r="AC103" s="106"/>
      <c r="AD103" s="110"/>
      <c r="AE103" s="110"/>
      <c r="AF103" s="110"/>
    </row>
    <row r="104">
      <c r="A104" s="106"/>
      <c r="B104" s="661">
        <f t="shared" si="1"/>
        <v>101</v>
      </c>
      <c r="C104" s="714" t="s">
        <v>392</v>
      </c>
      <c r="D104" s="496"/>
      <c r="E104" s="495" t="s">
        <v>873</v>
      </c>
      <c r="F104" s="493" t="s">
        <v>871</v>
      </c>
      <c r="G104" s="503"/>
      <c r="H104" s="503"/>
      <c r="I104" s="503"/>
      <c r="J104" s="503"/>
      <c r="K104" s="493" t="s">
        <v>173</v>
      </c>
      <c r="L104" s="493" t="s">
        <v>173</v>
      </c>
      <c r="M104" s="565"/>
      <c r="N104" s="716" t="s">
        <v>84</v>
      </c>
      <c r="O104" s="357" t="s">
        <v>86</v>
      </c>
      <c r="P104" s="357" t="s">
        <v>86</v>
      </c>
      <c r="Q104" s="357" t="s">
        <v>86</v>
      </c>
      <c r="R104" s="137" t="s">
        <v>107</v>
      </c>
      <c r="S104" s="612"/>
      <c r="T104" s="612"/>
      <c r="U104" s="106"/>
      <c r="V104" s="106"/>
      <c r="W104" s="106"/>
      <c r="X104" s="106"/>
      <c r="Y104" s="106"/>
      <c r="Z104" s="106"/>
      <c r="AA104" s="106"/>
      <c r="AB104" s="106"/>
      <c r="AC104" s="106"/>
      <c r="AD104" s="110"/>
      <c r="AE104" s="110"/>
      <c r="AF104" s="110"/>
    </row>
    <row r="105">
      <c r="A105" s="106"/>
      <c r="B105" s="661">
        <f t="shared" si="1"/>
        <v>102</v>
      </c>
      <c r="C105" s="714" t="s">
        <v>392</v>
      </c>
      <c r="D105" s="496"/>
      <c r="E105" s="495" t="s">
        <v>874</v>
      </c>
      <c r="F105" s="493" t="s">
        <v>871</v>
      </c>
      <c r="G105" s="503"/>
      <c r="H105" s="503"/>
      <c r="I105" s="503"/>
      <c r="J105" s="503"/>
      <c r="K105" s="493" t="s">
        <v>173</v>
      </c>
      <c r="L105" s="493" t="s">
        <v>173</v>
      </c>
      <c r="M105" s="565"/>
      <c r="N105" s="716" t="s">
        <v>84</v>
      </c>
      <c r="O105" s="357" t="s">
        <v>86</v>
      </c>
      <c r="P105" s="357" t="s">
        <v>86</v>
      </c>
      <c r="Q105" s="357" t="s">
        <v>86</v>
      </c>
      <c r="R105" s="137" t="s">
        <v>107</v>
      </c>
      <c r="S105" s="612"/>
      <c r="T105" s="612"/>
      <c r="U105" s="106"/>
      <c r="V105" s="106"/>
      <c r="W105" s="106"/>
      <c r="X105" s="106"/>
      <c r="Y105" s="106"/>
      <c r="Z105" s="106"/>
      <c r="AA105" s="106"/>
      <c r="AB105" s="106"/>
      <c r="AC105" s="106"/>
      <c r="AD105" s="110"/>
      <c r="AE105" s="110"/>
      <c r="AF105" s="110"/>
    </row>
    <row r="106">
      <c r="A106" s="106"/>
      <c r="B106" s="661">
        <f t="shared" si="1"/>
        <v>103</v>
      </c>
      <c r="C106" s="714" t="s">
        <v>392</v>
      </c>
      <c r="D106" s="496"/>
      <c r="E106" s="495" t="s">
        <v>875</v>
      </c>
      <c r="F106" s="493" t="s">
        <v>871</v>
      </c>
      <c r="G106" s="503"/>
      <c r="H106" s="503"/>
      <c r="I106" s="503"/>
      <c r="J106" s="503"/>
      <c r="K106" s="493" t="s">
        <v>173</v>
      </c>
      <c r="L106" s="493" t="s">
        <v>173</v>
      </c>
      <c r="M106" s="565"/>
      <c r="N106" s="716" t="s">
        <v>84</v>
      </c>
      <c r="O106" s="357" t="s">
        <v>86</v>
      </c>
      <c r="P106" s="357" t="s">
        <v>86</v>
      </c>
      <c r="Q106" s="357" t="s">
        <v>86</v>
      </c>
      <c r="R106" s="137" t="s">
        <v>107</v>
      </c>
      <c r="S106" s="612"/>
      <c r="T106" s="612"/>
      <c r="U106" s="106"/>
      <c r="V106" s="106"/>
      <c r="W106" s="106"/>
      <c r="X106" s="106"/>
      <c r="Y106" s="106"/>
      <c r="Z106" s="106"/>
      <c r="AA106" s="106"/>
      <c r="AB106" s="106"/>
      <c r="AC106" s="106"/>
      <c r="AD106" s="110"/>
      <c r="AE106" s="110"/>
      <c r="AF106" s="110"/>
    </row>
    <row r="107">
      <c r="A107" s="106"/>
      <c r="B107" s="661">
        <f t="shared" si="1"/>
        <v>104</v>
      </c>
      <c r="C107" s="714" t="s">
        <v>392</v>
      </c>
      <c r="D107" s="496"/>
      <c r="E107" s="495" t="s">
        <v>699</v>
      </c>
      <c r="F107" s="493" t="s">
        <v>871</v>
      </c>
      <c r="G107" s="503"/>
      <c r="H107" s="503"/>
      <c r="I107" s="503"/>
      <c r="J107" s="503"/>
      <c r="K107" s="493" t="s">
        <v>173</v>
      </c>
      <c r="L107" s="493" t="s">
        <v>173</v>
      </c>
      <c r="M107" s="565"/>
      <c r="N107" s="716" t="s">
        <v>84</v>
      </c>
      <c r="O107" s="357" t="s">
        <v>86</v>
      </c>
      <c r="P107" s="357" t="s">
        <v>86</v>
      </c>
      <c r="Q107" s="357" t="s">
        <v>86</v>
      </c>
      <c r="R107" s="137" t="s">
        <v>107</v>
      </c>
      <c r="S107" s="612"/>
      <c r="T107" s="612"/>
      <c r="U107" s="106"/>
      <c r="V107" s="106"/>
      <c r="W107" s="106"/>
      <c r="X107" s="106"/>
      <c r="Y107" s="106"/>
      <c r="Z107" s="106"/>
      <c r="AA107" s="106"/>
      <c r="AB107" s="106"/>
      <c r="AC107" s="106"/>
      <c r="AD107" s="110"/>
      <c r="AE107" s="110"/>
      <c r="AF107" s="110"/>
    </row>
    <row r="108">
      <c r="A108" s="106"/>
      <c r="B108" s="661">
        <f t="shared" si="1"/>
        <v>105</v>
      </c>
      <c r="C108" s="714" t="s">
        <v>392</v>
      </c>
      <c r="D108" s="496"/>
      <c r="E108" s="495" t="s">
        <v>876</v>
      </c>
      <c r="F108" s="493" t="s">
        <v>871</v>
      </c>
      <c r="G108" s="503"/>
      <c r="H108" s="503"/>
      <c r="I108" s="503"/>
      <c r="J108" s="503"/>
      <c r="K108" s="493" t="s">
        <v>173</v>
      </c>
      <c r="L108" s="493" t="s">
        <v>173</v>
      </c>
      <c r="M108" s="565"/>
      <c r="N108" s="716" t="s">
        <v>84</v>
      </c>
      <c r="O108" s="357" t="s">
        <v>86</v>
      </c>
      <c r="P108" s="357" t="s">
        <v>86</v>
      </c>
      <c r="Q108" s="357" t="s">
        <v>86</v>
      </c>
      <c r="R108" s="137" t="s">
        <v>107</v>
      </c>
      <c r="S108" s="612"/>
      <c r="T108" s="612"/>
      <c r="U108" s="106"/>
      <c r="V108" s="106"/>
      <c r="W108" s="106"/>
      <c r="X108" s="106"/>
      <c r="Y108" s="106"/>
      <c r="Z108" s="106"/>
      <c r="AA108" s="106"/>
      <c r="AB108" s="106"/>
      <c r="AC108" s="106"/>
      <c r="AD108" s="110"/>
      <c r="AE108" s="110"/>
      <c r="AF108" s="110"/>
    </row>
    <row r="109">
      <c r="A109" s="106"/>
      <c r="B109" s="661">
        <f t="shared" si="1"/>
        <v>106</v>
      </c>
      <c r="C109" s="714" t="s">
        <v>392</v>
      </c>
      <c r="D109" s="496"/>
      <c r="E109" s="495" t="s">
        <v>877</v>
      </c>
      <c r="F109" s="493" t="s">
        <v>871</v>
      </c>
      <c r="G109" s="503"/>
      <c r="H109" s="503"/>
      <c r="I109" s="503"/>
      <c r="J109" s="503"/>
      <c r="K109" s="493" t="s">
        <v>173</v>
      </c>
      <c r="L109" s="493" t="s">
        <v>173</v>
      </c>
      <c r="M109" s="565"/>
      <c r="N109" s="716" t="s">
        <v>84</v>
      </c>
      <c r="O109" s="357" t="s">
        <v>86</v>
      </c>
      <c r="P109" s="357" t="s">
        <v>86</v>
      </c>
      <c r="Q109" s="357" t="s">
        <v>86</v>
      </c>
      <c r="R109" s="137" t="s">
        <v>107</v>
      </c>
      <c r="S109" s="612"/>
      <c r="T109" s="612"/>
      <c r="U109" s="106"/>
      <c r="V109" s="106"/>
      <c r="W109" s="106"/>
      <c r="X109" s="106"/>
      <c r="Y109" s="106"/>
      <c r="Z109" s="106"/>
      <c r="AA109" s="106"/>
      <c r="AB109" s="106"/>
      <c r="AC109" s="106"/>
      <c r="AD109" s="110"/>
      <c r="AE109" s="110"/>
      <c r="AF109" s="110"/>
    </row>
    <row r="110">
      <c r="A110" s="106"/>
      <c r="B110" s="661">
        <f t="shared" si="1"/>
        <v>107</v>
      </c>
      <c r="C110" s="714" t="s">
        <v>392</v>
      </c>
      <c r="D110" s="496"/>
      <c r="E110" s="495" t="s">
        <v>410</v>
      </c>
      <c r="F110" s="493" t="s">
        <v>871</v>
      </c>
      <c r="G110" s="503"/>
      <c r="H110" s="503"/>
      <c r="I110" s="503"/>
      <c r="J110" s="503"/>
      <c r="K110" s="493" t="s">
        <v>173</v>
      </c>
      <c r="L110" s="493" t="s">
        <v>173</v>
      </c>
      <c r="M110" s="565"/>
      <c r="N110" s="716" t="s">
        <v>84</v>
      </c>
      <c r="O110" s="357" t="s">
        <v>86</v>
      </c>
      <c r="P110" s="357" t="s">
        <v>86</v>
      </c>
      <c r="Q110" s="357" t="s">
        <v>86</v>
      </c>
      <c r="R110" s="137" t="s">
        <v>107</v>
      </c>
      <c r="S110" s="612"/>
      <c r="T110" s="612"/>
      <c r="U110" s="106"/>
      <c r="V110" s="106"/>
      <c r="W110" s="106"/>
      <c r="X110" s="106"/>
      <c r="Y110" s="106"/>
      <c r="Z110" s="106"/>
      <c r="AA110" s="106"/>
      <c r="AB110" s="106"/>
      <c r="AC110" s="106"/>
      <c r="AD110" s="110"/>
      <c r="AE110" s="110"/>
      <c r="AF110" s="110"/>
    </row>
    <row r="111">
      <c r="A111" s="106"/>
      <c r="B111" s="661"/>
      <c r="C111" s="714"/>
      <c r="D111" s="496"/>
      <c r="E111" s="500" t="s">
        <v>878</v>
      </c>
      <c r="F111" s="504"/>
      <c r="G111" s="503"/>
      <c r="H111" s="503"/>
      <c r="I111" s="503"/>
      <c r="J111" s="503"/>
      <c r="K111" s="505" t="s">
        <v>879</v>
      </c>
      <c r="L111" s="506" t="s">
        <v>1826</v>
      </c>
      <c r="M111" s="565"/>
      <c r="N111" s="716" t="s">
        <v>84</v>
      </c>
      <c r="O111" s="357" t="s">
        <v>86</v>
      </c>
      <c r="P111" s="357" t="s">
        <v>86</v>
      </c>
      <c r="Q111" s="357" t="s">
        <v>86</v>
      </c>
      <c r="R111" s="137" t="s">
        <v>107</v>
      </c>
      <c r="S111" s="612"/>
      <c r="T111" s="612"/>
      <c r="U111" s="106"/>
      <c r="V111" s="106"/>
      <c r="W111" s="106"/>
      <c r="X111" s="106"/>
      <c r="Y111" s="106"/>
      <c r="Z111" s="106"/>
      <c r="AA111" s="106"/>
      <c r="AB111" s="106"/>
      <c r="AC111" s="106"/>
      <c r="AD111" s="110"/>
      <c r="AE111" s="110"/>
      <c r="AF111" s="110"/>
    </row>
    <row r="112">
      <c r="A112" s="106"/>
      <c r="B112" s="661">
        <f t="shared" ref="B112:B197" si="2">ROW()-ROW($B$3)</f>
        <v>109</v>
      </c>
      <c r="C112" s="719" t="s">
        <v>881</v>
      </c>
      <c r="D112" s="492" t="s">
        <v>753</v>
      </c>
      <c r="E112" s="495" t="s">
        <v>882</v>
      </c>
      <c r="F112" s="504" t="s">
        <v>883</v>
      </c>
      <c r="G112" s="503"/>
      <c r="H112" s="503"/>
      <c r="I112" s="503"/>
      <c r="J112" s="503"/>
      <c r="K112" s="506" t="s">
        <v>884</v>
      </c>
      <c r="L112" s="506" t="s">
        <v>885</v>
      </c>
      <c r="M112" s="565"/>
      <c r="N112" s="716" t="s">
        <v>84</v>
      </c>
      <c r="O112" s="357" t="s">
        <v>84</v>
      </c>
      <c r="P112" s="717" t="s">
        <v>84</v>
      </c>
      <c r="Q112" s="717" t="s">
        <v>84</v>
      </c>
      <c r="R112" s="137" t="s">
        <v>107</v>
      </c>
      <c r="S112" s="612"/>
      <c r="T112" s="612"/>
      <c r="U112" s="106"/>
      <c r="V112" s="106"/>
      <c r="W112" s="106"/>
      <c r="X112" s="106"/>
      <c r="Y112" s="106"/>
      <c r="Z112" s="106"/>
      <c r="AA112" s="106"/>
      <c r="AB112" s="106"/>
      <c r="AC112" s="106"/>
      <c r="AD112" s="110"/>
      <c r="AE112" s="110"/>
      <c r="AF112" s="110"/>
    </row>
    <row r="113">
      <c r="A113" s="106"/>
      <c r="B113" s="661">
        <f t="shared" si="2"/>
        <v>110</v>
      </c>
      <c r="C113" s="714" t="s">
        <v>881</v>
      </c>
      <c r="D113" s="720" t="s">
        <v>753</v>
      </c>
      <c r="E113" s="500"/>
      <c r="F113" s="504" t="s">
        <v>886</v>
      </c>
      <c r="G113" s="503"/>
      <c r="H113" s="503"/>
      <c r="I113" s="503"/>
      <c r="J113" s="503"/>
      <c r="K113" s="505" t="s">
        <v>887</v>
      </c>
      <c r="L113" s="506" t="s">
        <v>888</v>
      </c>
      <c r="M113" s="565"/>
      <c r="N113" s="716" t="s">
        <v>84</v>
      </c>
      <c r="O113" s="357" t="s">
        <v>86</v>
      </c>
      <c r="P113" s="357" t="s">
        <v>86</v>
      </c>
      <c r="Q113" s="357" t="s">
        <v>86</v>
      </c>
      <c r="R113" s="137" t="s">
        <v>107</v>
      </c>
      <c r="S113" s="612"/>
      <c r="T113" s="612"/>
      <c r="U113" s="106"/>
      <c r="V113" s="106"/>
      <c r="W113" s="106"/>
      <c r="X113" s="106"/>
      <c r="Y113" s="106"/>
      <c r="Z113" s="106"/>
      <c r="AA113" s="106"/>
      <c r="AB113" s="106"/>
      <c r="AC113" s="106"/>
      <c r="AD113" s="110"/>
      <c r="AE113" s="110"/>
      <c r="AF113" s="110"/>
    </row>
    <row r="114">
      <c r="A114" s="106"/>
      <c r="B114" s="661">
        <f t="shared" si="2"/>
        <v>111</v>
      </c>
      <c r="C114" s="714" t="s">
        <v>881</v>
      </c>
      <c r="D114" s="720" t="s">
        <v>753</v>
      </c>
      <c r="E114" s="500"/>
      <c r="F114" s="504" t="s">
        <v>889</v>
      </c>
      <c r="G114" s="503"/>
      <c r="H114" s="503"/>
      <c r="I114" s="503"/>
      <c r="J114" s="503"/>
      <c r="K114" s="505" t="s">
        <v>890</v>
      </c>
      <c r="L114" s="506" t="s">
        <v>891</v>
      </c>
      <c r="M114" s="565"/>
      <c r="N114" s="716" t="s">
        <v>84</v>
      </c>
      <c r="O114" s="357" t="s">
        <v>86</v>
      </c>
      <c r="P114" s="357" t="s">
        <v>86</v>
      </c>
      <c r="Q114" s="357" t="s">
        <v>86</v>
      </c>
      <c r="R114" s="137" t="s">
        <v>107</v>
      </c>
      <c r="S114" s="612"/>
      <c r="T114" s="612"/>
      <c r="U114" s="106"/>
      <c r="V114" s="106"/>
      <c r="W114" s="106"/>
      <c r="X114" s="106"/>
      <c r="Y114" s="106"/>
      <c r="Z114" s="106"/>
      <c r="AA114" s="106"/>
      <c r="AB114" s="106"/>
      <c r="AC114" s="106"/>
      <c r="AD114" s="110"/>
      <c r="AE114" s="110"/>
      <c r="AF114" s="110"/>
    </row>
    <row r="115">
      <c r="A115" s="106"/>
      <c r="B115" s="661">
        <f t="shared" si="2"/>
        <v>112</v>
      </c>
      <c r="C115" s="714" t="s">
        <v>881</v>
      </c>
      <c r="D115" s="720" t="s">
        <v>753</v>
      </c>
      <c r="E115" s="501"/>
      <c r="F115" s="504" t="s">
        <v>174</v>
      </c>
      <c r="G115" s="503"/>
      <c r="H115" s="503"/>
      <c r="I115" s="503"/>
      <c r="J115" s="503"/>
      <c r="K115" s="505" t="s">
        <v>892</v>
      </c>
      <c r="L115" s="506" t="s">
        <v>893</v>
      </c>
      <c r="M115" s="565"/>
      <c r="N115" s="716" t="s">
        <v>84</v>
      </c>
      <c r="O115" s="357" t="s">
        <v>86</v>
      </c>
      <c r="P115" s="357" t="s">
        <v>86</v>
      </c>
      <c r="Q115" s="357" t="s">
        <v>86</v>
      </c>
      <c r="R115" s="137" t="s">
        <v>107</v>
      </c>
      <c r="S115" s="612"/>
      <c r="T115" s="612"/>
      <c r="U115" s="106"/>
      <c r="V115" s="106"/>
      <c r="W115" s="106"/>
      <c r="X115" s="106"/>
      <c r="Y115" s="106"/>
      <c r="Z115" s="106"/>
      <c r="AA115" s="106"/>
      <c r="AB115" s="106"/>
      <c r="AC115" s="106"/>
      <c r="AD115" s="110"/>
      <c r="AE115" s="110"/>
      <c r="AF115" s="110"/>
    </row>
    <row r="116">
      <c r="A116" s="106"/>
      <c r="B116" s="661">
        <f t="shared" si="2"/>
        <v>113</v>
      </c>
      <c r="C116" s="714" t="s">
        <v>881</v>
      </c>
      <c r="D116" s="720" t="s">
        <v>753</v>
      </c>
      <c r="E116" s="551" t="s">
        <v>397</v>
      </c>
      <c r="F116" s="552" t="s">
        <v>208</v>
      </c>
      <c r="G116" s="489"/>
      <c r="H116" s="489"/>
      <c r="I116" s="489"/>
      <c r="J116" s="489"/>
      <c r="K116" s="506" t="s">
        <v>894</v>
      </c>
      <c r="L116" s="506" t="s">
        <v>895</v>
      </c>
      <c r="M116" s="565"/>
      <c r="N116" s="716" t="s">
        <v>84</v>
      </c>
      <c r="O116" s="717" t="s">
        <v>84</v>
      </c>
      <c r="P116" s="717" t="s">
        <v>84</v>
      </c>
      <c r="Q116" s="717" t="s">
        <v>84</v>
      </c>
      <c r="R116" s="137" t="s">
        <v>107</v>
      </c>
      <c r="S116" s="494" t="s">
        <v>2213</v>
      </c>
      <c r="T116" s="612"/>
      <c r="U116" s="106"/>
      <c r="V116" s="106"/>
      <c r="W116" s="106"/>
      <c r="X116" s="106"/>
      <c r="Y116" s="106"/>
      <c r="Z116" s="106"/>
      <c r="AA116" s="106"/>
      <c r="AB116" s="106"/>
      <c r="AC116" s="106"/>
      <c r="AD116" s="110"/>
      <c r="AE116" s="110"/>
      <c r="AF116" s="110"/>
    </row>
    <row r="117">
      <c r="A117" s="106"/>
      <c r="B117" s="661">
        <f t="shared" si="2"/>
        <v>114</v>
      </c>
      <c r="C117" s="714" t="s">
        <v>881</v>
      </c>
      <c r="D117" s="720" t="s">
        <v>753</v>
      </c>
      <c r="E117" s="553"/>
      <c r="F117" s="552" t="s">
        <v>896</v>
      </c>
      <c r="G117" s="489"/>
      <c r="H117" s="489"/>
      <c r="I117" s="489"/>
      <c r="J117" s="489"/>
      <c r="K117" s="489" t="s">
        <v>173</v>
      </c>
      <c r="L117" s="489" t="s">
        <v>173</v>
      </c>
      <c r="M117" s="565"/>
      <c r="N117" s="716" t="s">
        <v>84</v>
      </c>
      <c r="O117" s="357" t="s">
        <v>86</v>
      </c>
      <c r="P117" s="357" t="s">
        <v>86</v>
      </c>
      <c r="Q117" s="357" t="s">
        <v>86</v>
      </c>
      <c r="R117" s="137" t="s">
        <v>107</v>
      </c>
      <c r="S117" s="612"/>
      <c r="T117" s="612"/>
      <c r="U117" s="106"/>
      <c r="V117" s="106"/>
      <c r="W117" s="106"/>
      <c r="X117" s="106"/>
      <c r="Y117" s="106"/>
      <c r="Z117" s="106"/>
      <c r="AA117" s="106"/>
      <c r="AB117" s="106"/>
      <c r="AC117" s="106"/>
      <c r="AD117" s="110"/>
      <c r="AE117" s="110"/>
      <c r="AF117" s="110"/>
    </row>
    <row r="118">
      <c r="A118" s="106"/>
      <c r="B118" s="661">
        <f t="shared" si="2"/>
        <v>115</v>
      </c>
      <c r="C118" s="714" t="s">
        <v>881</v>
      </c>
      <c r="D118" s="720" t="s">
        <v>753</v>
      </c>
      <c r="E118" s="553"/>
      <c r="F118" s="552" t="s">
        <v>358</v>
      </c>
      <c r="G118" s="489"/>
      <c r="H118" s="489"/>
      <c r="I118" s="489"/>
      <c r="J118" s="489"/>
      <c r="K118" s="489" t="s">
        <v>173</v>
      </c>
      <c r="L118" s="489" t="s">
        <v>173</v>
      </c>
      <c r="M118" s="565"/>
      <c r="N118" s="716" t="s">
        <v>84</v>
      </c>
      <c r="O118" s="357" t="s">
        <v>86</v>
      </c>
      <c r="P118" s="357" t="s">
        <v>86</v>
      </c>
      <c r="Q118" s="357" t="s">
        <v>86</v>
      </c>
      <c r="R118" s="137" t="s">
        <v>107</v>
      </c>
      <c r="S118" s="612"/>
      <c r="T118" s="612"/>
      <c r="U118" s="106"/>
      <c r="V118" s="106"/>
      <c r="W118" s="106"/>
      <c r="X118" s="106"/>
      <c r="Y118" s="106"/>
      <c r="Z118" s="106"/>
      <c r="AA118" s="106"/>
      <c r="AB118" s="106"/>
      <c r="AC118" s="106"/>
      <c r="AD118" s="110"/>
      <c r="AE118" s="110"/>
      <c r="AF118" s="110"/>
    </row>
    <row r="119">
      <c r="A119" s="106"/>
      <c r="B119" s="661">
        <f t="shared" si="2"/>
        <v>116</v>
      </c>
      <c r="C119" s="714" t="s">
        <v>881</v>
      </c>
      <c r="D119" s="720" t="s">
        <v>753</v>
      </c>
      <c r="E119" s="553"/>
      <c r="F119" s="552" t="s">
        <v>361</v>
      </c>
      <c r="G119" s="489"/>
      <c r="H119" s="489"/>
      <c r="I119" s="489"/>
      <c r="J119" s="489"/>
      <c r="K119" s="489" t="s">
        <v>173</v>
      </c>
      <c r="L119" s="489" t="s">
        <v>173</v>
      </c>
      <c r="M119" s="565"/>
      <c r="N119" s="716" t="s">
        <v>84</v>
      </c>
      <c r="O119" s="357" t="s">
        <v>86</v>
      </c>
      <c r="P119" s="357" t="s">
        <v>86</v>
      </c>
      <c r="Q119" s="357" t="s">
        <v>86</v>
      </c>
      <c r="R119" s="137" t="s">
        <v>107</v>
      </c>
      <c r="S119" s="612"/>
      <c r="T119" s="612"/>
      <c r="U119" s="106"/>
      <c r="V119" s="106"/>
      <c r="W119" s="106"/>
      <c r="X119" s="106"/>
      <c r="Y119" s="106"/>
      <c r="Z119" s="106"/>
      <c r="AA119" s="106"/>
      <c r="AB119" s="106"/>
      <c r="AC119" s="106"/>
      <c r="AD119" s="110"/>
      <c r="AE119" s="110"/>
      <c r="AF119" s="110"/>
    </row>
    <row r="120">
      <c r="A120" s="106"/>
      <c r="B120" s="661">
        <f t="shared" si="2"/>
        <v>117</v>
      </c>
      <c r="C120" s="714" t="s">
        <v>881</v>
      </c>
      <c r="D120" s="720" t="s">
        <v>753</v>
      </c>
      <c r="E120" s="555"/>
      <c r="F120" s="556" t="s">
        <v>897</v>
      </c>
      <c r="G120" s="489"/>
      <c r="H120" s="489"/>
      <c r="I120" s="489"/>
      <c r="J120" s="489"/>
      <c r="K120" s="489" t="s">
        <v>173</v>
      </c>
      <c r="L120" s="489" t="s">
        <v>173</v>
      </c>
      <c r="M120" s="565"/>
      <c r="N120" s="713" t="s">
        <v>84</v>
      </c>
      <c r="O120" s="357" t="s">
        <v>86</v>
      </c>
      <c r="P120" s="357" t="s">
        <v>86</v>
      </c>
      <c r="Q120" s="357" t="s">
        <v>86</v>
      </c>
      <c r="R120" s="493" t="s">
        <v>107</v>
      </c>
      <c r="S120" s="721" t="s">
        <v>2214</v>
      </c>
      <c r="T120" s="612"/>
      <c r="U120" s="106"/>
      <c r="V120" s="106"/>
      <c r="W120" s="106"/>
      <c r="X120" s="106"/>
      <c r="Y120" s="106"/>
      <c r="Z120" s="106"/>
      <c r="AA120" s="106"/>
      <c r="AB120" s="106"/>
      <c r="AC120" s="106"/>
      <c r="AD120" s="110"/>
      <c r="AE120" s="110"/>
      <c r="AF120" s="110"/>
    </row>
    <row r="121">
      <c r="A121" s="106"/>
      <c r="B121" s="661">
        <f t="shared" si="2"/>
        <v>118</v>
      </c>
      <c r="C121" s="714" t="s">
        <v>881</v>
      </c>
      <c r="D121" s="720" t="s">
        <v>753</v>
      </c>
      <c r="E121" s="557" t="s">
        <v>401</v>
      </c>
      <c r="F121" s="551" t="s">
        <v>898</v>
      </c>
      <c r="G121" s="558" t="s">
        <v>899</v>
      </c>
      <c r="H121" s="558"/>
      <c r="I121" s="558"/>
      <c r="J121" s="558"/>
      <c r="K121" s="558" t="s">
        <v>900</v>
      </c>
      <c r="L121" s="558" t="s">
        <v>320</v>
      </c>
      <c r="M121" s="565"/>
      <c r="N121" s="716" t="s">
        <v>84</v>
      </c>
      <c r="O121" s="717" t="s">
        <v>84</v>
      </c>
      <c r="P121" s="717" t="s">
        <v>84</v>
      </c>
      <c r="Q121" s="717" t="s">
        <v>84</v>
      </c>
      <c r="R121" s="137" t="s">
        <v>107</v>
      </c>
      <c r="S121" s="612"/>
      <c r="T121" s="612"/>
      <c r="U121" s="106"/>
      <c r="V121" s="106"/>
      <c r="W121" s="106"/>
      <c r="X121" s="106"/>
      <c r="Y121" s="106"/>
      <c r="Z121" s="106"/>
      <c r="AA121" s="106"/>
      <c r="AB121" s="106"/>
      <c r="AC121" s="106"/>
      <c r="AD121" s="110"/>
      <c r="AE121" s="110"/>
      <c r="AF121" s="110"/>
    </row>
    <row r="122">
      <c r="A122" s="106"/>
      <c r="B122" s="661">
        <f t="shared" si="2"/>
        <v>119</v>
      </c>
      <c r="C122" s="714" t="s">
        <v>881</v>
      </c>
      <c r="D122" s="720" t="s">
        <v>753</v>
      </c>
      <c r="E122" s="559"/>
      <c r="F122" s="618"/>
      <c r="G122" s="561" t="s">
        <v>901</v>
      </c>
      <c r="H122" s="561"/>
      <c r="I122" s="561"/>
      <c r="J122" s="561"/>
      <c r="K122" s="554" t="s">
        <v>173</v>
      </c>
      <c r="L122" s="554" t="s">
        <v>173</v>
      </c>
      <c r="M122" s="565"/>
      <c r="N122" s="716" t="s">
        <v>84</v>
      </c>
      <c r="O122" s="357" t="s">
        <v>86</v>
      </c>
      <c r="P122" s="357" t="s">
        <v>86</v>
      </c>
      <c r="Q122" s="357" t="s">
        <v>86</v>
      </c>
      <c r="R122" s="137" t="s">
        <v>107</v>
      </c>
      <c r="S122" s="612"/>
      <c r="T122" s="612"/>
      <c r="U122" s="106"/>
      <c r="V122" s="106"/>
      <c r="W122" s="106"/>
      <c r="X122" s="106"/>
      <c r="Y122" s="106"/>
      <c r="Z122" s="106"/>
      <c r="AA122" s="106"/>
      <c r="AB122" s="106"/>
      <c r="AC122" s="106"/>
      <c r="AD122" s="110"/>
      <c r="AE122" s="110"/>
      <c r="AF122" s="110"/>
    </row>
    <row r="123">
      <c r="A123" s="106"/>
      <c r="B123" s="661">
        <f t="shared" si="2"/>
        <v>120</v>
      </c>
      <c r="C123" s="714" t="s">
        <v>881</v>
      </c>
      <c r="D123" s="720" t="s">
        <v>753</v>
      </c>
      <c r="E123" s="559"/>
      <c r="F123" s="618"/>
      <c r="G123" s="561" t="s">
        <v>902</v>
      </c>
      <c r="H123" s="561"/>
      <c r="I123" s="561"/>
      <c r="J123" s="561"/>
      <c r="K123" s="554" t="s">
        <v>173</v>
      </c>
      <c r="L123" s="554" t="s">
        <v>173</v>
      </c>
      <c r="M123" s="565"/>
      <c r="N123" s="716" t="s">
        <v>84</v>
      </c>
      <c r="O123" s="357" t="s">
        <v>86</v>
      </c>
      <c r="P123" s="357" t="s">
        <v>86</v>
      </c>
      <c r="Q123" s="357" t="s">
        <v>86</v>
      </c>
      <c r="R123" s="137" t="s">
        <v>107</v>
      </c>
      <c r="S123" s="612"/>
      <c r="T123" s="612"/>
      <c r="U123" s="106"/>
      <c r="V123" s="106"/>
      <c r="W123" s="106"/>
      <c r="X123" s="106"/>
      <c r="Y123" s="106"/>
      <c r="Z123" s="106"/>
      <c r="AA123" s="106"/>
      <c r="AB123" s="106"/>
      <c r="AC123" s="106"/>
      <c r="AD123" s="110"/>
      <c r="AE123" s="110"/>
      <c r="AF123" s="110"/>
    </row>
    <row r="124">
      <c r="A124" s="106"/>
      <c r="B124" s="661">
        <f t="shared" si="2"/>
        <v>121</v>
      </c>
      <c r="C124" s="714" t="s">
        <v>881</v>
      </c>
      <c r="D124" s="720" t="s">
        <v>753</v>
      </c>
      <c r="E124" s="559"/>
      <c r="F124" s="618"/>
      <c r="G124" s="579" t="s">
        <v>903</v>
      </c>
      <c r="H124" s="579"/>
      <c r="I124" s="579"/>
      <c r="J124" s="579"/>
      <c r="K124" s="554" t="s">
        <v>173</v>
      </c>
      <c r="L124" s="554" t="s">
        <v>173</v>
      </c>
      <c r="M124" s="565"/>
      <c r="N124" s="716" t="s">
        <v>84</v>
      </c>
      <c r="O124" s="357" t="s">
        <v>86</v>
      </c>
      <c r="P124" s="357" t="s">
        <v>86</v>
      </c>
      <c r="Q124" s="357" t="s">
        <v>86</v>
      </c>
      <c r="R124" s="137" t="s">
        <v>107</v>
      </c>
      <c r="S124" s="494" t="s">
        <v>2215</v>
      </c>
      <c r="T124" s="612"/>
      <c r="U124" s="106"/>
      <c r="V124" s="106"/>
      <c r="W124" s="106"/>
      <c r="X124" s="106"/>
      <c r="Y124" s="106"/>
      <c r="Z124" s="106"/>
      <c r="AA124" s="106"/>
      <c r="AB124" s="106"/>
      <c r="AC124" s="106"/>
      <c r="AD124" s="110"/>
      <c r="AE124" s="110"/>
      <c r="AF124" s="110"/>
    </row>
    <row r="125">
      <c r="A125" s="106"/>
      <c r="B125" s="661">
        <f t="shared" si="2"/>
        <v>122</v>
      </c>
      <c r="C125" s="714" t="s">
        <v>881</v>
      </c>
      <c r="D125" s="720" t="s">
        <v>753</v>
      </c>
      <c r="E125" s="559"/>
      <c r="F125" s="551" t="s">
        <v>904</v>
      </c>
      <c r="G125" s="508" t="s">
        <v>899</v>
      </c>
      <c r="H125" s="508"/>
      <c r="I125" s="508"/>
      <c r="J125" s="508"/>
      <c r="K125" s="554" t="s">
        <v>173</v>
      </c>
      <c r="L125" s="554" t="s">
        <v>173</v>
      </c>
      <c r="M125" s="565"/>
      <c r="N125" s="716" t="s">
        <v>84</v>
      </c>
      <c r="O125" s="357" t="s">
        <v>86</v>
      </c>
      <c r="P125" s="357" t="s">
        <v>86</v>
      </c>
      <c r="Q125" s="357" t="s">
        <v>86</v>
      </c>
      <c r="R125" s="137" t="s">
        <v>107</v>
      </c>
      <c r="S125" s="612"/>
      <c r="T125" s="612"/>
      <c r="U125" s="106"/>
      <c r="V125" s="106"/>
      <c r="W125" s="106"/>
      <c r="X125" s="106"/>
      <c r="Y125" s="106"/>
      <c r="Z125" s="106"/>
      <c r="AA125" s="106"/>
      <c r="AB125" s="106"/>
      <c r="AC125" s="106"/>
      <c r="AD125" s="110"/>
      <c r="AE125" s="110"/>
      <c r="AF125" s="110"/>
    </row>
    <row r="126">
      <c r="A126" s="106"/>
      <c r="B126" s="661">
        <f t="shared" si="2"/>
        <v>123</v>
      </c>
      <c r="C126" s="714" t="s">
        <v>881</v>
      </c>
      <c r="D126" s="720" t="s">
        <v>753</v>
      </c>
      <c r="E126" s="559"/>
      <c r="F126" s="618"/>
      <c r="G126" s="561" t="s">
        <v>901</v>
      </c>
      <c r="H126" s="561"/>
      <c r="I126" s="561"/>
      <c r="J126" s="561"/>
      <c r="K126" s="554" t="s">
        <v>173</v>
      </c>
      <c r="L126" s="554" t="s">
        <v>173</v>
      </c>
      <c r="M126" s="565"/>
      <c r="N126" s="716" t="s">
        <v>84</v>
      </c>
      <c r="O126" s="357" t="s">
        <v>86</v>
      </c>
      <c r="P126" s="357" t="s">
        <v>86</v>
      </c>
      <c r="Q126" s="357" t="s">
        <v>86</v>
      </c>
      <c r="R126" s="137" t="s">
        <v>107</v>
      </c>
      <c r="S126" s="612"/>
      <c r="T126" s="612"/>
      <c r="U126" s="106"/>
      <c r="V126" s="106"/>
      <c r="W126" s="106"/>
      <c r="X126" s="106"/>
      <c r="Y126" s="106"/>
      <c r="Z126" s="106"/>
      <c r="AA126" s="106"/>
      <c r="AB126" s="106"/>
      <c r="AC126" s="106"/>
      <c r="AD126" s="110"/>
      <c r="AE126" s="110"/>
      <c r="AF126" s="110"/>
    </row>
    <row r="127">
      <c r="A127" s="106"/>
      <c r="B127" s="661">
        <f t="shared" si="2"/>
        <v>124</v>
      </c>
      <c r="C127" s="714" t="s">
        <v>881</v>
      </c>
      <c r="D127" s="720" t="s">
        <v>753</v>
      </c>
      <c r="E127" s="559"/>
      <c r="F127" s="618"/>
      <c r="G127" s="561" t="s">
        <v>902</v>
      </c>
      <c r="H127" s="561"/>
      <c r="I127" s="561"/>
      <c r="J127" s="561"/>
      <c r="K127" s="554" t="s">
        <v>173</v>
      </c>
      <c r="L127" s="554" t="s">
        <v>173</v>
      </c>
      <c r="M127" s="565"/>
      <c r="N127" s="716" t="s">
        <v>84</v>
      </c>
      <c r="O127" s="357" t="s">
        <v>86</v>
      </c>
      <c r="P127" s="357" t="s">
        <v>86</v>
      </c>
      <c r="Q127" s="357" t="s">
        <v>86</v>
      </c>
      <c r="R127" s="137" t="s">
        <v>107</v>
      </c>
      <c r="S127" s="612"/>
      <c r="T127" s="612"/>
      <c r="U127" s="106"/>
      <c r="V127" s="106"/>
      <c r="W127" s="106"/>
      <c r="X127" s="106"/>
      <c r="Y127" s="106"/>
      <c r="Z127" s="106"/>
      <c r="AA127" s="106"/>
      <c r="AB127" s="106"/>
      <c r="AC127" s="106"/>
      <c r="AD127" s="110"/>
      <c r="AE127" s="110"/>
      <c r="AF127" s="110"/>
    </row>
    <row r="128">
      <c r="A128" s="106"/>
      <c r="B128" s="661">
        <f t="shared" si="2"/>
        <v>125</v>
      </c>
      <c r="C128" s="714" t="s">
        <v>881</v>
      </c>
      <c r="D128" s="720" t="s">
        <v>753</v>
      </c>
      <c r="E128" s="722"/>
      <c r="F128" s="560"/>
      <c r="G128" s="579" t="s">
        <v>903</v>
      </c>
      <c r="H128" s="579"/>
      <c r="I128" s="579"/>
      <c r="J128" s="579"/>
      <c r="K128" s="554" t="s">
        <v>173</v>
      </c>
      <c r="L128" s="554" t="s">
        <v>173</v>
      </c>
      <c r="M128" s="565"/>
      <c r="N128" s="716" t="s">
        <v>84</v>
      </c>
      <c r="O128" s="357" t="s">
        <v>86</v>
      </c>
      <c r="P128" s="357" t="s">
        <v>86</v>
      </c>
      <c r="Q128" s="357" t="s">
        <v>86</v>
      </c>
      <c r="R128" s="137" t="s">
        <v>107</v>
      </c>
      <c r="S128" s="494"/>
      <c r="T128" s="612"/>
      <c r="U128" s="106"/>
      <c r="V128" s="106"/>
      <c r="W128" s="106"/>
      <c r="X128" s="106"/>
      <c r="Y128" s="106"/>
      <c r="Z128" s="106"/>
      <c r="AA128" s="106"/>
      <c r="AB128" s="106"/>
      <c r="AC128" s="106"/>
      <c r="AD128" s="110"/>
      <c r="AE128" s="110"/>
      <c r="AF128" s="110"/>
    </row>
    <row r="129">
      <c r="A129" s="106"/>
      <c r="B129" s="661">
        <f t="shared" si="2"/>
        <v>126</v>
      </c>
      <c r="C129" s="714" t="s">
        <v>881</v>
      </c>
      <c r="D129" s="720" t="s">
        <v>753</v>
      </c>
      <c r="E129" s="562" t="s">
        <v>400</v>
      </c>
      <c r="F129" s="563" t="s">
        <v>905</v>
      </c>
      <c r="G129" s="564"/>
      <c r="H129" s="564"/>
      <c r="I129" s="564"/>
      <c r="J129" s="564"/>
      <c r="K129" s="565" t="s">
        <v>86</v>
      </c>
      <c r="L129" s="565"/>
      <c r="M129" s="565"/>
      <c r="N129" s="716" t="s">
        <v>84</v>
      </c>
      <c r="O129" s="357" t="s">
        <v>86</v>
      </c>
      <c r="P129" s="357" t="s">
        <v>86</v>
      </c>
      <c r="Q129" s="357" t="s">
        <v>86</v>
      </c>
      <c r="R129" s="137" t="s">
        <v>107</v>
      </c>
      <c r="S129" s="612"/>
      <c r="T129" s="612"/>
      <c r="U129" s="106"/>
      <c r="V129" s="106"/>
      <c r="W129" s="106"/>
      <c r="X129" s="106"/>
      <c r="Y129" s="106"/>
      <c r="Z129" s="106"/>
      <c r="AA129" s="106"/>
      <c r="AB129" s="106"/>
      <c r="AC129" s="106"/>
      <c r="AD129" s="110"/>
      <c r="AE129" s="110"/>
      <c r="AF129" s="110"/>
    </row>
    <row r="130">
      <c r="A130" s="106"/>
      <c r="B130" s="661">
        <f t="shared" si="2"/>
        <v>127</v>
      </c>
      <c r="C130" s="714" t="s">
        <v>881</v>
      </c>
      <c r="D130" s="720" t="s">
        <v>753</v>
      </c>
      <c r="E130" s="557" t="s">
        <v>402</v>
      </c>
      <c r="F130" s="566" t="s">
        <v>862</v>
      </c>
      <c r="G130" s="567" t="s">
        <v>906</v>
      </c>
      <c r="H130" s="497"/>
      <c r="I130" s="503"/>
      <c r="J130" s="503"/>
      <c r="K130" s="558" t="s">
        <v>907</v>
      </c>
      <c r="L130" s="554" t="s">
        <v>908</v>
      </c>
      <c r="M130" s="565"/>
      <c r="N130" s="716" t="s">
        <v>84</v>
      </c>
      <c r="O130" s="357" t="s">
        <v>86</v>
      </c>
      <c r="P130" s="357" t="s">
        <v>86</v>
      </c>
      <c r="Q130" s="357" t="s">
        <v>86</v>
      </c>
      <c r="R130" s="137" t="s">
        <v>107</v>
      </c>
      <c r="S130" s="612"/>
      <c r="T130" s="612"/>
      <c r="U130" s="106"/>
      <c r="V130" s="106"/>
      <c r="W130" s="106"/>
      <c r="X130" s="106"/>
      <c r="Y130" s="106"/>
      <c r="Z130" s="106"/>
      <c r="AA130" s="106"/>
      <c r="AB130" s="106"/>
      <c r="AC130" s="106"/>
      <c r="AD130" s="110"/>
      <c r="AE130" s="110"/>
      <c r="AF130" s="110"/>
    </row>
    <row r="131">
      <c r="A131" s="106"/>
      <c r="B131" s="661">
        <f t="shared" si="2"/>
        <v>128</v>
      </c>
      <c r="C131" s="714" t="s">
        <v>881</v>
      </c>
      <c r="D131" s="720" t="s">
        <v>753</v>
      </c>
      <c r="E131" s="568"/>
      <c r="F131" s="497"/>
      <c r="G131" s="669" t="s">
        <v>909</v>
      </c>
      <c r="H131" s="571" t="s">
        <v>218</v>
      </c>
      <c r="I131" s="508" t="s">
        <v>910</v>
      </c>
      <c r="J131" s="508" t="s">
        <v>910</v>
      </c>
      <c r="K131" s="558" t="s">
        <v>911</v>
      </c>
      <c r="L131" s="558" t="s">
        <v>320</v>
      </c>
      <c r="M131" s="565"/>
      <c r="N131" s="716" t="s">
        <v>84</v>
      </c>
      <c r="O131" s="357" t="s">
        <v>86</v>
      </c>
      <c r="P131" s="357" t="s">
        <v>86</v>
      </c>
      <c r="Q131" s="357" t="s">
        <v>86</v>
      </c>
      <c r="R131" s="137" t="s">
        <v>107</v>
      </c>
      <c r="S131" s="612"/>
      <c r="T131" s="612"/>
      <c r="U131" s="106"/>
      <c r="V131" s="106"/>
      <c r="W131" s="106"/>
      <c r="X131" s="106"/>
      <c r="Y131" s="106"/>
      <c r="Z131" s="106"/>
      <c r="AA131" s="106"/>
      <c r="AB131" s="106"/>
      <c r="AC131" s="106"/>
      <c r="AD131" s="110"/>
      <c r="AE131" s="110"/>
      <c r="AF131" s="110"/>
    </row>
    <row r="132">
      <c r="A132" s="106"/>
      <c r="B132" s="661">
        <f t="shared" si="2"/>
        <v>129</v>
      </c>
      <c r="C132" s="714" t="s">
        <v>881</v>
      </c>
      <c r="D132" s="720" t="s">
        <v>753</v>
      </c>
      <c r="E132" s="568"/>
      <c r="F132" s="573"/>
      <c r="G132" s="567"/>
      <c r="H132" s="573"/>
      <c r="I132" s="564" t="s">
        <v>912</v>
      </c>
      <c r="J132" s="564" t="s">
        <v>912</v>
      </c>
      <c r="K132" s="565" t="s">
        <v>86</v>
      </c>
      <c r="L132" s="565"/>
      <c r="M132" s="565"/>
      <c r="N132" s="716" t="s">
        <v>84</v>
      </c>
      <c r="O132" s="357" t="s">
        <v>86</v>
      </c>
      <c r="P132" s="357" t="s">
        <v>86</v>
      </c>
      <c r="Q132" s="357" t="s">
        <v>86</v>
      </c>
      <c r="R132" s="137" t="s">
        <v>107</v>
      </c>
      <c r="S132" s="612"/>
      <c r="T132" s="612"/>
      <c r="U132" s="106"/>
      <c r="V132" s="106"/>
      <c r="W132" s="106"/>
      <c r="X132" s="106"/>
      <c r="Y132" s="106"/>
      <c r="Z132" s="106"/>
      <c r="AA132" s="106"/>
      <c r="AB132" s="106"/>
      <c r="AC132" s="106"/>
      <c r="AD132" s="110"/>
      <c r="AE132" s="110"/>
      <c r="AF132" s="110"/>
    </row>
    <row r="133">
      <c r="A133" s="106"/>
      <c r="B133" s="661">
        <f t="shared" si="2"/>
        <v>130</v>
      </c>
      <c r="C133" s="714" t="s">
        <v>881</v>
      </c>
      <c r="D133" s="720" t="s">
        <v>753</v>
      </c>
      <c r="E133" s="568"/>
      <c r="F133" s="573"/>
      <c r="G133" s="567"/>
      <c r="H133" s="574" t="s">
        <v>198</v>
      </c>
      <c r="I133" s="508" t="s">
        <v>910</v>
      </c>
      <c r="J133" s="508" t="s">
        <v>910</v>
      </c>
      <c r="K133" s="558" t="s">
        <v>913</v>
      </c>
      <c r="L133" s="554" t="s">
        <v>173</v>
      </c>
      <c r="M133" s="565"/>
      <c r="N133" s="716" t="s">
        <v>84</v>
      </c>
      <c r="O133" s="357" t="s">
        <v>86</v>
      </c>
      <c r="P133" s="357" t="s">
        <v>86</v>
      </c>
      <c r="Q133" s="357" t="s">
        <v>86</v>
      </c>
      <c r="R133" s="137" t="s">
        <v>107</v>
      </c>
      <c r="S133" s="612"/>
      <c r="T133" s="612"/>
      <c r="U133" s="106"/>
      <c r="V133" s="106"/>
      <c r="W133" s="106"/>
      <c r="X133" s="106"/>
      <c r="Y133" s="106"/>
      <c r="Z133" s="106"/>
      <c r="AA133" s="106"/>
      <c r="AB133" s="106"/>
      <c r="AC133" s="106"/>
      <c r="AD133" s="110"/>
      <c r="AE133" s="110"/>
      <c r="AF133" s="110"/>
    </row>
    <row r="134">
      <c r="A134" s="106"/>
      <c r="B134" s="661">
        <f t="shared" si="2"/>
        <v>131</v>
      </c>
      <c r="C134" s="714" t="s">
        <v>881</v>
      </c>
      <c r="D134" s="720" t="s">
        <v>753</v>
      </c>
      <c r="E134" s="568"/>
      <c r="F134" s="576"/>
      <c r="G134" s="723"/>
      <c r="H134" s="576"/>
      <c r="I134" s="564" t="s">
        <v>912</v>
      </c>
      <c r="J134" s="564" t="s">
        <v>912</v>
      </c>
      <c r="K134" s="565" t="s">
        <v>86</v>
      </c>
      <c r="L134" s="565"/>
      <c r="M134" s="565"/>
      <c r="N134" s="716" t="s">
        <v>84</v>
      </c>
      <c r="O134" s="357" t="s">
        <v>86</v>
      </c>
      <c r="P134" s="357" t="s">
        <v>86</v>
      </c>
      <c r="Q134" s="357" t="s">
        <v>86</v>
      </c>
      <c r="R134" s="137" t="s">
        <v>107</v>
      </c>
      <c r="S134" s="612"/>
      <c r="T134" s="612"/>
      <c r="U134" s="106"/>
      <c r="V134" s="106"/>
      <c r="W134" s="106"/>
      <c r="X134" s="106"/>
      <c r="Y134" s="106"/>
      <c r="Z134" s="106"/>
      <c r="AA134" s="106"/>
      <c r="AB134" s="106"/>
      <c r="AC134" s="106"/>
      <c r="AD134" s="110"/>
      <c r="AE134" s="110"/>
      <c r="AF134" s="110"/>
    </row>
    <row r="135">
      <c r="A135" s="106"/>
      <c r="B135" s="661">
        <f t="shared" si="2"/>
        <v>132</v>
      </c>
      <c r="C135" s="714" t="s">
        <v>881</v>
      </c>
      <c r="D135" s="720" t="s">
        <v>753</v>
      </c>
      <c r="E135" s="577"/>
      <c r="F135" s="496" t="s">
        <v>914</v>
      </c>
      <c r="G135" s="576" t="s">
        <v>915</v>
      </c>
      <c r="H135" s="498"/>
      <c r="I135" s="508"/>
      <c r="J135" s="508"/>
      <c r="K135" s="558" t="s">
        <v>916</v>
      </c>
      <c r="L135" s="554" t="s">
        <v>908</v>
      </c>
      <c r="M135" s="565"/>
      <c r="N135" s="716" t="s">
        <v>84</v>
      </c>
      <c r="O135" s="357" t="s">
        <v>86</v>
      </c>
      <c r="P135" s="357" t="s">
        <v>86</v>
      </c>
      <c r="Q135" s="357" t="s">
        <v>86</v>
      </c>
      <c r="R135" s="137" t="s">
        <v>107</v>
      </c>
      <c r="S135" s="612"/>
      <c r="T135" s="612"/>
      <c r="U135" s="106"/>
      <c r="V135" s="106"/>
      <c r="W135" s="106"/>
      <c r="X135" s="106"/>
      <c r="Y135" s="106"/>
      <c r="Z135" s="106"/>
      <c r="AA135" s="106"/>
      <c r="AB135" s="106"/>
      <c r="AC135" s="106"/>
      <c r="AD135" s="110"/>
      <c r="AE135" s="110"/>
      <c r="AF135" s="110"/>
    </row>
    <row r="136">
      <c r="A136" s="106"/>
      <c r="B136" s="661">
        <f t="shared" si="2"/>
        <v>133</v>
      </c>
      <c r="C136" s="714" t="s">
        <v>881</v>
      </c>
      <c r="D136" s="720" t="s">
        <v>753</v>
      </c>
      <c r="E136" s="577"/>
      <c r="F136" s="496"/>
      <c r="G136" s="567" t="s">
        <v>917</v>
      </c>
      <c r="H136" s="488" t="s">
        <v>918</v>
      </c>
      <c r="I136" s="508"/>
      <c r="J136" s="508"/>
      <c r="K136" s="558" t="s">
        <v>919</v>
      </c>
      <c r="L136" s="558" t="s">
        <v>320</v>
      </c>
      <c r="M136" s="565"/>
      <c r="N136" s="716" t="s">
        <v>84</v>
      </c>
      <c r="O136" s="357" t="s">
        <v>86</v>
      </c>
      <c r="P136" s="357" t="s">
        <v>86</v>
      </c>
      <c r="Q136" s="357" t="s">
        <v>86</v>
      </c>
      <c r="R136" s="137" t="s">
        <v>107</v>
      </c>
      <c r="S136" s="612"/>
      <c r="T136" s="612"/>
      <c r="U136" s="106"/>
      <c r="V136" s="106"/>
      <c r="W136" s="106"/>
      <c r="X136" s="106"/>
      <c r="Y136" s="106"/>
      <c r="Z136" s="106"/>
      <c r="AA136" s="106"/>
      <c r="AB136" s="106"/>
      <c r="AC136" s="106"/>
      <c r="AD136" s="110"/>
      <c r="AE136" s="110"/>
      <c r="AF136" s="110"/>
    </row>
    <row r="137">
      <c r="A137" s="106"/>
      <c r="B137" s="661">
        <f t="shared" si="2"/>
        <v>134</v>
      </c>
      <c r="C137" s="714" t="s">
        <v>881</v>
      </c>
      <c r="D137" s="720" t="s">
        <v>753</v>
      </c>
      <c r="E137" s="577"/>
      <c r="F137" s="509"/>
      <c r="G137" s="578"/>
      <c r="H137" s="488" t="s">
        <v>920</v>
      </c>
      <c r="I137" s="508"/>
      <c r="J137" s="508"/>
      <c r="K137" s="558" t="s">
        <v>921</v>
      </c>
      <c r="L137" s="554" t="s">
        <v>173</v>
      </c>
      <c r="M137" s="565"/>
      <c r="N137" s="716" t="s">
        <v>84</v>
      </c>
      <c r="O137" s="357" t="s">
        <v>86</v>
      </c>
      <c r="P137" s="357" t="s">
        <v>86</v>
      </c>
      <c r="Q137" s="357" t="s">
        <v>86</v>
      </c>
      <c r="R137" s="137" t="s">
        <v>107</v>
      </c>
      <c r="S137" s="612"/>
      <c r="T137" s="612"/>
      <c r="U137" s="106"/>
      <c r="V137" s="106"/>
      <c r="W137" s="106"/>
      <c r="X137" s="106"/>
      <c r="Y137" s="106"/>
      <c r="Z137" s="106"/>
      <c r="AA137" s="106"/>
      <c r="AB137" s="106"/>
      <c r="AC137" s="106"/>
      <c r="AD137" s="110"/>
      <c r="AE137" s="110"/>
      <c r="AF137" s="110"/>
    </row>
    <row r="138">
      <c r="A138" s="106"/>
      <c r="B138" s="661">
        <f t="shared" si="2"/>
        <v>135</v>
      </c>
      <c r="C138" s="714" t="s">
        <v>881</v>
      </c>
      <c r="D138" s="720" t="s">
        <v>753</v>
      </c>
      <c r="E138" s="577"/>
      <c r="F138" s="579" t="s">
        <v>922</v>
      </c>
      <c r="G138" s="488" t="s">
        <v>915</v>
      </c>
      <c r="H138" s="503"/>
      <c r="I138" s="508"/>
      <c r="J138" s="508"/>
      <c r="K138" s="558" t="s">
        <v>923</v>
      </c>
      <c r="L138" s="554" t="s">
        <v>908</v>
      </c>
      <c r="M138" s="565"/>
      <c r="N138" s="716" t="s">
        <v>84</v>
      </c>
      <c r="O138" s="357" t="s">
        <v>86</v>
      </c>
      <c r="P138" s="357" t="s">
        <v>86</v>
      </c>
      <c r="Q138" s="357" t="s">
        <v>86</v>
      </c>
      <c r="R138" s="137" t="s">
        <v>107</v>
      </c>
      <c r="S138" s="612"/>
      <c r="T138" s="612"/>
      <c r="U138" s="106"/>
      <c r="V138" s="106"/>
      <c r="W138" s="106"/>
      <c r="X138" s="106"/>
      <c r="Y138" s="106"/>
      <c r="Z138" s="106"/>
      <c r="AA138" s="106"/>
      <c r="AB138" s="106"/>
      <c r="AC138" s="106"/>
      <c r="AD138" s="110"/>
      <c r="AE138" s="110"/>
      <c r="AF138" s="110"/>
    </row>
    <row r="139">
      <c r="A139" s="106"/>
      <c r="B139" s="661">
        <f t="shared" si="2"/>
        <v>136</v>
      </c>
      <c r="C139" s="714" t="s">
        <v>881</v>
      </c>
      <c r="D139" s="720" t="s">
        <v>753</v>
      </c>
      <c r="E139" s="577"/>
      <c r="F139" s="496"/>
      <c r="G139" s="567" t="s">
        <v>917</v>
      </c>
      <c r="H139" s="488" t="s">
        <v>918</v>
      </c>
      <c r="I139" s="508"/>
      <c r="J139" s="508"/>
      <c r="K139" s="558" t="s">
        <v>924</v>
      </c>
      <c r="L139" s="558" t="s">
        <v>320</v>
      </c>
      <c r="M139" s="565"/>
      <c r="N139" s="716" t="s">
        <v>84</v>
      </c>
      <c r="O139" s="357" t="s">
        <v>86</v>
      </c>
      <c r="P139" s="357" t="s">
        <v>86</v>
      </c>
      <c r="Q139" s="357" t="s">
        <v>86</v>
      </c>
      <c r="R139" s="137" t="s">
        <v>107</v>
      </c>
      <c r="S139" s="612"/>
      <c r="T139" s="612"/>
      <c r="U139" s="106"/>
      <c r="V139" s="106"/>
      <c r="W139" s="106"/>
      <c r="X139" s="106"/>
      <c r="Y139" s="106"/>
      <c r="Z139" s="106"/>
      <c r="AA139" s="106"/>
      <c r="AB139" s="106"/>
      <c r="AC139" s="106"/>
      <c r="AD139" s="110"/>
      <c r="AE139" s="110"/>
      <c r="AF139" s="110"/>
    </row>
    <row r="140">
      <c r="A140" s="106"/>
      <c r="B140" s="661">
        <f t="shared" si="2"/>
        <v>137</v>
      </c>
      <c r="C140" s="714" t="s">
        <v>881</v>
      </c>
      <c r="D140" s="720" t="s">
        <v>753</v>
      </c>
      <c r="E140" s="577"/>
      <c r="F140" s="509"/>
      <c r="G140" s="578"/>
      <c r="H140" s="488" t="s">
        <v>920</v>
      </c>
      <c r="I140" s="508"/>
      <c r="J140" s="508"/>
      <c r="K140" s="558" t="s">
        <v>925</v>
      </c>
      <c r="L140" s="554" t="s">
        <v>173</v>
      </c>
      <c r="M140" s="565"/>
      <c r="N140" s="716" t="s">
        <v>84</v>
      </c>
      <c r="O140" s="357" t="s">
        <v>86</v>
      </c>
      <c r="P140" s="357" t="s">
        <v>86</v>
      </c>
      <c r="Q140" s="357" t="s">
        <v>86</v>
      </c>
      <c r="R140" s="137" t="s">
        <v>107</v>
      </c>
      <c r="S140" s="612"/>
      <c r="T140" s="612"/>
      <c r="U140" s="106"/>
      <c r="V140" s="106"/>
      <c r="W140" s="106"/>
      <c r="X140" s="106"/>
      <c r="Y140" s="106"/>
      <c r="Z140" s="106"/>
      <c r="AA140" s="106"/>
      <c r="AB140" s="106"/>
      <c r="AC140" s="106"/>
      <c r="AD140" s="110"/>
      <c r="AE140" s="110"/>
      <c r="AF140" s="110"/>
    </row>
    <row r="141">
      <c r="A141" s="106"/>
      <c r="B141" s="661">
        <f t="shared" si="2"/>
        <v>138</v>
      </c>
      <c r="C141" s="714" t="s">
        <v>881</v>
      </c>
      <c r="D141" s="720" t="s">
        <v>753</v>
      </c>
      <c r="E141" s="577"/>
      <c r="F141" s="579" t="s">
        <v>873</v>
      </c>
      <c r="G141" s="488" t="s">
        <v>915</v>
      </c>
      <c r="H141" s="503"/>
      <c r="I141" s="508"/>
      <c r="J141" s="508"/>
      <c r="K141" s="558" t="s">
        <v>926</v>
      </c>
      <c r="L141" s="554" t="s">
        <v>927</v>
      </c>
      <c r="M141" s="565"/>
      <c r="N141" s="716" t="s">
        <v>84</v>
      </c>
      <c r="O141" s="357" t="s">
        <v>86</v>
      </c>
      <c r="P141" s="357" t="s">
        <v>86</v>
      </c>
      <c r="Q141" s="357" t="s">
        <v>86</v>
      </c>
      <c r="R141" s="137" t="s">
        <v>107</v>
      </c>
      <c r="S141" s="612"/>
      <c r="T141" s="612"/>
      <c r="U141" s="106"/>
      <c r="V141" s="106"/>
      <c r="W141" s="106"/>
      <c r="X141" s="106"/>
      <c r="Y141" s="106"/>
      <c r="Z141" s="106"/>
      <c r="AA141" s="106"/>
      <c r="AB141" s="106"/>
      <c r="AC141" s="106"/>
      <c r="AD141" s="110"/>
      <c r="AE141" s="110"/>
      <c r="AF141" s="110"/>
    </row>
    <row r="142">
      <c r="A142" s="106"/>
      <c r="B142" s="661">
        <f t="shared" si="2"/>
        <v>139</v>
      </c>
      <c r="C142" s="714" t="s">
        <v>881</v>
      </c>
      <c r="D142" s="720" t="s">
        <v>753</v>
      </c>
      <c r="E142" s="577"/>
      <c r="F142" s="496"/>
      <c r="G142" s="567" t="s">
        <v>917</v>
      </c>
      <c r="H142" s="488" t="s">
        <v>918</v>
      </c>
      <c r="I142" s="508"/>
      <c r="J142" s="508"/>
      <c r="K142" s="558" t="s">
        <v>928</v>
      </c>
      <c r="L142" s="558" t="s">
        <v>929</v>
      </c>
      <c r="M142" s="565"/>
      <c r="N142" s="716" t="s">
        <v>84</v>
      </c>
      <c r="O142" s="357" t="s">
        <v>86</v>
      </c>
      <c r="P142" s="357" t="s">
        <v>86</v>
      </c>
      <c r="Q142" s="357" t="s">
        <v>86</v>
      </c>
      <c r="R142" s="137" t="s">
        <v>107</v>
      </c>
      <c r="S142" s="612"/>
      <c r="T142" s="612"/>
      <c r="U142" s="106"/>
      <c r="V142" s="106"/>
      <c r="W142" s="106"/>
      <c r="X142" s="106"/>
      <c r="Y142" s="106"/>
      <c r="Z142" s="106"/>
      <c r="AA142" s="106"/>
      <c r="AB142" s="106"/>
      <c r="AC142" s="106"/>
      <c r="AD142" s="110"/>
      <c r="AE142" s="110"/>
      <c r="AF142" s="110"/>
    </row>
    <row r="143">
      <c r="A143" s="106"/>
      <c r="B143" s="661">
        <f t="shared" si="2"/>
        <v>140</v>
      </c>
      <c r="C143" s="714" t="s">
        <v>881</v>
      </c>
      <c r="D143" s="720" t="s">
        <v>753</v>
      </c>
      <c r="E143" s="577"/>
      <c r="F143" s="509"/>
      <c r="G143" s="578"/>
      <c r="H143" s="488" t="s">
        <v>920</v>
      </c>
      <c r="I143" s="508"/>
      <c r="J143" s="508"/>
      <c r="K143" s="558" t="s">
        <v>930</v>
      </c>
      <c r="L143" s="554" t="s">
        <v>173</v>
      </c>
      <c r="M143" s="565"/>
      <c r="N143" s="716" t="s">
        <v>84</v>
      </c>
      <c r="O143" s="357" t="s">
        <v>86</v>
      </c>
      <c r="P143" s="357" t="s">
        <v>86</v>
      </c>
      <c r="Q143" s="357" t="s">
        <v>86</v>
      </c>
      <c r="R143" s="137" t="s">
        <v>107</v>
      </c>
      <c r="S143" s="612"/>
      <c r="T143" s="612"/>
      <c r="U143" s="106"/>
      <c r="V143" s="106"/>
      <c r="W143" s="106"/>
      <c r="X143" s="106"/>
      <c r="Y143" s="106"/>
      <c r="Z143" s="106"/>
      <c r="AA143" s="106"/>
      <c r="AB143" s="106"/>
      <c r="AC143" s="106"/>
      <c r="AD143" s="110"/>
      <c r="AE143" s="110"/>
      <c r="AF143" s="110"/>
    </row>
    <row r="144">
      <c r="A144" s="106"/>
      <c r="B144" s="661">
        <f t="shared" si="2"/>
        <v>141</v>
      </c>
      <c r="C144" s="714" t="s">
        <v>881</v>
      </c>
      <c r="D144" s="720" t="s">
        <v>753</v>
      </c>
      <c r="E144" s="577"/>
      <c r="F144" s="579" t="s">
        <v>875</v>
      </c>
      <c r="G144" s="488" t="s">
        <v>915</v>
      </c>
      <c r="H144" s="503"/>
      <c r="I144" s="508"/>
      <c r="J144" s="508"/>
      <c r="K144" s="558" t="s">
        <v>931</v>
      </c>
      <c r="L144" s="554" t="s">
        <v>908</v>
      </c>
      <c r="M144" s="565"/>
      <c r="N144" s="716" t="s">
        <v>84</v>
      </c>
      <c r="O144" s="357" t="s">
        <v>86</v>
      </c>
      <c r="P144" s="357" t="s">
        <v>86</v>
      </c>
      <c r="Q144" s="357" t="s">
        <v>86</v>
      </c>
      <c r="R144" s="137" t="s">
        <v>107</v>
      </c>
      <c r="S144" s="612"/>
      <c r="T144" s="612"/>
      <c r="U144" s="106"/>
      <c r="V144" s="106"/>
      <c r="W144" s="106"/>
      <c r="X144" s="106"/>
      <c r="Y144" s="106"/>
      <c r="Z144" s="106"/>
      <c r="AA144" s="106"/>
      <c r="AB144" s="106"/>
      <c r="AC144" s="106"/>
      <c r="AD144" s="110"/>
      <c r="AE144" s="110"/>
      <c r="AF144" s="110"/>
    </row>
    <row r="145">
      <c r="A145" s="106"/>
      <c r="B145" s="661">
        <f t="shared" si="2"/>
        <v>142</v>
      </c>
      <c r="C145" s="714" t="s">
        <v>881</v>
      </c>
      <c r="D145" s="720" t="s">
        <v>753</v>
      </c>
      <c r="E145" s="577"/>
      <c r="F145" s="496"/>
      <c r="G145" s="567" t="s">
        <v>917</v>
      </c>
      <c r="H145" s="488" t="s">
        <v>918</v>
      </c>
      <c r="I145" s="508"/>
      <c r="J145" s="508"/>
      <c r="K145" s="558" t="s">
        <v>932</v>
      </c>
      <c r="L145" s="558" t="s">
        <v>320</v>
      </c>
      <c r="M145" s="565"/>
      <c r="N145" s="716" t="s">
        <v>84</v>
      </c>
      <c r="O145" s="357" t="s">
        <v>86</v>
      </c>
      <c r="P145" s="357" t="s">
        <v>86</v>
      </c>
      <c r="Q145" s="357" t="s">
        <v>86</v>
      </c>
      <c r="R145" s="137" t="s">
        <v>107</v>
      </c>
      <c r="S145" s="612"/>
      <c r="T145" s="612"/>
      <c r="U145" s="106"/>
      <c r="V145" s="106"/>
      <c r="W145" s="106"/>
      <c r="X145" s="106"/>
      <c r="Y145" s="106"/>
      <c r="Z145" s="106"/>
      <c r="AA145" s="106"/>
      <c r="AB145" s="106"/>
      <c r="AC145" s="106"/>
      <c r="AD145" s="110"/>
      <c r="AE145" s="110"/>
      <c r="AF145" s="110"/>
    </row>
    <row r="146">
      <c r="A146" s="106"/>
      <c r="B146" s="661">
        <f t="shared" si="2"/>
        <v>143</v>
      </c>
      <c r="C146" s="714" t="s">
        <v>881</v>
      </c>
      <c r="D146" s="720" t="s">
        <v>753</v>
      </c>
      <c r="E146" s="577"/>
      <c r="F146" s="509"/>
      <c r="G146" s="578"/>
      <c r="H146" s="488" t="s">
        <v>920</v>
      </c>
      <c r="I146" s="508"/>
      <c r="J146" s="508"/>
      <c r="K146" s="558" t="s">
        <v>933</v>
      </c>
      <c r="L146" s="554" t="s">
        <v>173</v>
      </c>
      <c r="M146" s="565"/>
      <c r="N146" s="716" t="s">
        <v>84</v>
      </c>
      <c r="O146" s="357" t="s">
        <v>86</v>
      </c>
      <c r="P146" s="357" t="s">
        <v>86</v>
      </c>
      <c r="Q146" s="357" t="s">
        <v>86</v>
      </c>
      <c r="R146" s="137" t="s">
        <v>107</v>
      </c>
      <c r="S146" s="612"/>
      <c r="T146" s="612"/>
      <c r="U146" s="106"/>
      <c r="V146" s="106"/>
      <c r="W146" s="106"/>
      <c r="X146" s="106"/>
      <c r="Y146" s="106"/>
      <c r="Z146" s="106"/>
      <c r="AA146" s="106"/>
      <c r="AB146" s="106"/>
      <c r="AC146" s="106"/>
      <c r="AD146" s="110"/>
      <c r="AE146" s="110"/>
      <c r="AF146" s="110"/>
    </row>
    <row r="147">
      <c r="A147" s="106"/>
      <c r="B147" s="661">
        <f t="shared" si="2"/>
        <v>144</v>
      </c>
      <c r="C147" s="714" t="s">
        <v>881</v>
      </c>
      <c r="D147" s="720" t="s">
        <v>753</v>
      </c>
      <c r="E147" s="577"/>
      <c r="F147" s="579" t="s">
        <v>934</v>
      </c>
      <c r="G147" s="571" t="s">
        <v>935</v>
      </c>
      <c r="H147" s="503" t="s">
        <v>936</v>
      </c>
      <c r="I147" s="508"/>
      <c r="J147" s="508"/>
      <c r="K147" s="558" t="s">
        <v>937</v>
      </c>
      <c r="L147" s="558" t="s">
        <v>320</v>
      </c>
      <c r="M147" s="565"/>
      <c r="N147" s="716" t="s">
        <v>84</v>
      </c>
      <c r="O147" s="357" t="s">
        <v>86</v>
      </c>
      <c r="P147" s="357" t="s">
        <v>86</v>
      </c>
      <c r="Q147" s="357" t="s">
        <v>86</v>
      </c>
      <c r="R147" s="137" t="s">
        <v>107</v>
      </c>
      <c r="S147" s="612"/>
      <c r="T147" s="612"/>
      <c r="U147" s="106"/>
      <c r="V147" s="106"/>
      <c r="W147" s="106"/>
      <c r="X147" s="106"/>
      <c r="Y147" s="106"/>
      <c r="Z147" s="106"/>
      <c r="AA147" s="106"/>
      <c r="AB147" s="106"/>
      <c r="AC147" s="106"/>
      <c r="AD147" s="110"/>
      <c r="AE147" s="110"/>
      <c r="AF147" s="110"/>
    </row>
    <row r="148">
      <c r="A148" s="106"/>
      <c r="B148" s="661">
        <f t="shared" si="2"/>
        <v>145</v>
      </c>
      <c r="C148" s="714" t="s">
        <v>881</v>
      </c>
      <c r="D148" s="720" t="s">
        <v>753</v>
      </c>
      <c r="E148" s="577"/>
      <c r="F148" s="496"/>
      <c r="G148" s="498"/>
      <c r="H148" s="503" t="s">
        <v>938</v>
      </c>
      <c r="I148" s="508"/>
      <c r="J148" s="508"/>
      <c r="K148" s="554" t="s">
        <v>173</v>
      </c>
      <c r="L148" s="554" t="s">
        <v>173</v>
      </c>
      <c r="M148" s="565"/>
      <c r="N148" s="716" t="s">
        <v>84</v>
      </c>
      <c r="O148" s="357" t="s">
        <v>86</v>
      </c>
      <c r="P148" s="357" t="s">
        <v>86</v>
      </c>
      <c r="Q148" s="357" t="s">
        <v>86</v>
      </c>
      <c r="R148" s="137" t="s">
        <v>107</v>
      </c>
      <c r="S148" s="612"/>
      <c r="T148" s="612"/>
      <c r="U148" s="106"/>
      <c r="V148" s="106"/>
      <c r="W148" s="106"/>
      <c r="X148" s="106"/>
      <c r="Y148" s="106"/>
      <c r="Z148" s="106"/>
      <c r="AA148" s="106"/>
      <c r="AB148" s="106"/>
      <c r="AC148" s="106"/>
      <c r="AD148" s="110"/>
      <c r="AE148" s="110"/>
      <c r="AF148" s="110"/>
    </row>
    <row r="149">
      <c r="A149" s="106"/>
      <c r="B149" s="661">
        <f t="shared" si="2"/>
        <v>146</v>
      </c>
      <c r="C149" s="714" t="s">
        <v>881</v>
      </c>
      <c r="D149" s="720" t="s">
        <v>753</v>
      </c>
      <c r="E149" s="577"/>
      <c r="F149" s="496"/>
      <c r="G149" s="571" t="s">
        <v>939</v>
      </c>
      <c r="H149" s="503" t="s">
        <v>938</v>
      </c>
      <c r="I149" s="508"/>
      <c r="J149" s="508"/>
      <c r="K149" s="554" t="s">
        <v>173</v>
      </c>
      <c r="L149" s="558" t="s">
        <v>940</v>
      </c>
      <c r="M149" s="565"/>
      <c r="N149" s="716" t="s">
        <v>84</v>
      </c>
      <c r="O149" s="357" t="s">
        <v>86</v>
      </c>
      <c r="P149" s="357" t="s">
        <v>86</v>
      </c>
      <c r="Q149" s="357" t="s">
        <v>86</v>
      </c>
      <c r="R149" s="137" t="s">
        <v>107</v>
      </c>
      <c r="S149" s="612"/>
      <c r="T149" s="612"/>
      <c r="U149" s="106"/>
      <c r="V149" s="106"/>
      <c r="W149" s="106"/>
      <c r="X149" s="106"/>
      <c r="Y149" s="106"/>
      <c r="Z149" s="106"/>
      <c r="AA149" s="106"/>
      <c r="AB149" s="106"/>
      <c r="AC149" s="106"/>
      <c r="AD149" s="110"/>
      <c r="AE149" s="110"/>
      <c r="AF149" s="110"/>
    </row>
    <row r="150">
      <c r="A150" s="106"/>
      <c r="B150" s="661">
        <f t="shared" si="2"/>
        <v>147</v>
      </c>
      <c r="C150" s="714" t="s">
        <v>881</v>
      </c>
      <c r="D150" s="720" t="s">
        <v>753</v>
      </c>
      <c r="E150" s="577"/>
      <c r="F150" s="496"/>
      <c r="G150" s="580"/>
      <c r="H150" s="503" t="s">
        <v>936</v>
      </c>
      <c r="I150" s="508"/>
      <c r="J150" s="508"/>
      <c r="K150" s="554" t="s">
        <v>173</v>
      </c>
      <c r="L150" s="554" t="s">
        <v>173</v>
      </c>
      <c r="M150" s="565"/>
      <c r="N150" s="716" t="s">
        <v>84</v>
      </c>
      <c r="O150" s="357" t="s">
        <v>86</v>
      </c>
      <c r="P150" s="357" t="s">
        <v>86</v>
      </c>
      <c r="Q150" s="357" t="s">
        <v>86</v>
      </c>
      <c r="R150" s="137" t="s">
        <v>107</v>
      </c>
      <c r="S150" s="612"/>
      <c r="T150" s="612"/>
      <c r="U150" s="106"/>
      <c r="V150" s="106"/>
      <c r="W150" s="106"/>
      <c r="X150" s="106"/>
      <c r="Y150" s="106"/>
      <c r="Z150" s="106"/>
      <c r="AA150" s="106"/>
      <c r="AB150" s="106"/>
      <c r="AC150" s="106"/>
      <c r="AD150" s="110"/>
      <c r="AE150" s="110"/>
      <c r="AF150" s="110"/>
    </row>
    <row r="151">
      <c r="A151" s="106"/>
      <c r="B151" s="661">
        <f t="shared" si="2"/>
        <v>148</v>
      </c>
      <c r="C151" s="714" t="s">
        <v>881</v>
      </c>
      <c r="D151" s="720" t="s">
        <v>753</v>
      </c>
      <c r="E151" s="577"/>
      <c r="F151" s="579" t="s">
        <v>408</v>
      </c>
      <c r="G151" s="508" t="s">
        <v>915</v>
      </c>
      <c r="H151" s="503"/>
      <c r="I151" s="503"/>
      <c r="J151" s="503"/>
      <c r="K151" s="558" t="s">
        <v>941</v>
      </c>
      <c r="L151" s="554" t="s">
        <v>908</v>
      </c>
      <c r="M151" s="565"/>
      <c r="N151" s="716" t="s">
        <v>84</v>
      </c>
      <c r="O151" s="357" t="s">
        <v>86</v>
      </c>
      <c r="P151" s="357" t="s">
        <v>86</v>
      </c>
      <c r="Q151" s="357" t="s">
        <v>86</v>
      </c>
      <c r="R151" s="137" t="s">
        <v>107</v>
      </c>
      <c r="S151" s="612"/>
      <c r="T151" s="612"/>
      <c r="U151" s="106"/>
      <c r="V151" s="106"/>
      <c r="W151" s="106"/>
      <c r="X151" s="106"/>
      <c r="Y151" s="106"/>
      <c r="Z151" s="106"/>
      <c r="AA151" s="106"/>
      <c r="AB151" s="106"/>
      <c r="AC151" s="106"/>
      <c r="AD151" s="110"/>
      <c r="AE151" s="110"/>
      <c r="AF151" s="110"/>
    </row>
    <row r="152">
      <c r="A152" s="106"/>
      <c r="B152" s="661">
        <f t="shared" si="2"/>
        <v>149</v>
      </c>
      <c r="C152" s="714" t="s">
        <v>881</v>
      </c>
      <c r="D152" s="720" t="s">
        <v>753</v>
      </c>
      <c r="E152" s="577"/>
      <c r="F152" s="496"/>
      <c r="G152" s="567" t="s">
        <v>917</v>
      </c>
      <c r="H152" s="571" t="s">
        <v>942</v>
      </c>
      <c r="I152" s="503"/>
      <c r="J152" s="503"/>
      <c r="K152" s="558" t="s">
        <v>943</v>
      </c>
      <c r="L152" s="558" t="s">
        <v>320</v>
      </c>
      <c r="M152" s="565"/>
      <c r="N152" s="716" t="s">
        <v>84</v>
      </c>
      <c r="O152" s="357" t="s">
        <v>86</v>
      </c>
      <c r="P152" s="357" t="s">
        <v>86</v>
      </c>
      <c r="Q152" s="357" t="s">
        <v>86</v>
      </c>
      <c r="R152" s="137" t="s">
        <v>107</v>
      </c>
      <c r="S152" s="612"/>
      <c r="T152" s="612"/>
      <c r="U152" s="106"/>
      <c r="V152" s="106"/>
      <c r="W152" s="106"/>
      <c r="X152" s="106"/>
      <c r="Y152" s="106"/>
      <c r="Z152" s="106"/>
      <c r="AA152" s="106"/>
      <c r="AB152" s="106"/>
      <c r="AC152" s="106"/>
      <c r="AD152" s="110"/>
      <c r="AE152" s="110"/>
      <c r="AF152" s="110"/>
    </row>
    <row r="153">
      <c r="A153" s="106"/>
      <c r="B153" s="661">
        <f t="shared" si="2"/>
        <v>150</v>
      </c>
      <c r="C153" s="714" t="s">
        <v>881</v>
      </c>
      <c r="D153" s="720" t="s">
        <v>753</v>
      </c>
      <c r="E153" s="577"/>
      <c r="F153" s="496"/>
      <c r="G153" s="581"/>
      <c r="H153" s="571" t="s">
        <v>944</v>
      </c>
      <c r="I153" s="508" t="s">
        <v>945</v>
      </c>
      <c r="J153" s="508" t="s">
        <v>945</v>
      </c>
      <c r="K153" s="558" t="s">
        <v>946</v>
      </c>
      <c r="L153" s="554" t="s">
        <v>947</v>
      </c>
      <c r="M153" s="565"/>
      <c r="N153" s="716" t="s">
        <v>84</v>
      </c>
      <c r="O153" s="357" t="s">
        <v>86</v>
      </c>
      <c r="P153" s="357" t="s">
        <v>86</v>
      </c>
      <c r="Q153" s="357" t="s">
        <v>86</v>
      </c>
      <c r="R153" s="137" t="s">
        <v>107</v>
      </c>
      <c r="S153" s="494" t="s">
        <v>2216</v>
      </c>
      <c r="T153" s="612"/>
      <c r="U153" s="106"/>
      <c r="V153" s="106"/>
      <c r="W153" s="106"/>
      <c r="X153" s="106"/>
      <c r="Y153" s="106"/>
      <c r="Z153" s="106"/>
      <c r="AA153" s="106"/>
      <c r="AB153" s="106"/>
      <c r="AC153" s="106"/>
      <c r="AD153" s="110"/>
      <c r="AE153" s="110"/>
      <c r="AF153" s="110"/>
    </row>
    <row r="154">
      <c r="A154" s="106"/>
      <c r="B154" s="661">
        <f t="shared" si="2"/>
        <v>151</v>
      </c>
      <c r="C154" s="714" t="s">
        <v>881</v>
      </c>
      <c r="D154" s="720" t="s">
        <v>753</v>
      </c>
      <c r="E154" s="577"/>
      <c r="F154" s="582"/>
      <c r="G154" s="508"/>
      <c r="H154" s="508"/>
      <c r="I154" s="508" t="s">
        <v>948</v>
      </c>
      <c r="J154" s="508" t="s">
        <v>948</v>
      </c>
      <c r="K154" s="554" t="s">
        <v>173</v>
      </c>
      <c r="L154" s="554" t="s">
        <v>173</v>
      </c>
      <c r="M154" s="565"/>
      <c r="N154" s="713" t="s">
        <v>84</v>
      </c>
      <c r="O154" s="357" t="s">
        <v>86</v>
      </c>
      <c r="P154" s="357" t="s">
        <v>86</v>
      </c>
      <c r="Q154" s="357" t="s">
        <v>86</v>
      </c>
      <c r="R154" s="137" t="s">
        <v>107</v>
      </c>
      <c r="S154" s="724" t="s">
        <v>2217</v>
      </c>
      <c r="T154" s="612"/>
      <c r="U154" s="106"/>
      <c r="V154" s="106"/>
      <c r="W154" s="106"/>
      <c r="X154" s="106"/>
      <c r="Y154" s="106"/>
      <c r="Z154" s="106"/>
      <c r="AA154" s="106"/>
      <c r="AB154" s="106"/>
      <c r="AC154" s="106"/>
      <c r="AD154" s="110"/>
      <c r="AE154" s="110"/>
      <c r="AF154" s="110"/>
    </row>
    <row r="155">
      <c r="A155" s="106"/>
      <c r="B155" s="661">
        <f t="shared" si="2"/>
        <v>152</v>
      </c>
      <c r="C155" s="714" t="s">
        <v>881</v>
      </c>
      <c r="D155" s="720" t="s">
        <v>753</v>
      </c>
      <c r="E155" s="577"/>
      <c r="F155" s="582"/>
      <c r="G155" s="508"/>
      <c r="H155" s="508"/>
      <c r="I155" s="508" t="s">
        <v>949</v>
      </c>
      <c r="J155" s="508" t="s">
        <v>949</v>
      </c>
      <c r="K155" s="554" t="s">
        <v>173</v>
      </c>
      <c r="L155" s="554" t="s">
        <v>173</v>
      </c>
      <c r="M155" s="565"/>
      <c r="N155" s="716" t="s">
        <v>84</v>
      </c>
      <c r="O155" s="357" t="s">
        <v>86</v>
      </c>
      <c r="P155" s="357" t="s">
        <v>86</v>
      </c>
      <c r="Q155" s="357" t="s">
        <v>86</v>
      </c>
      <c r="R155" s="137" t="s">
        <v>107</v>
      </c>
      <c r="S155" s="494" t="s">
        <v>2218</v>
      </c>
      <c r="T155" s="612"/>
      <c r="U155" s="106"/>
      <c r="V155" s="106"/>
      <c r="W155" s="106"/>
      <c r="X155" s="106"/>
      <c r="Y155" s="106"/>
      <c r="Z155" s="106"/>
      <c r="AA155" s="106"/>
      <c r="AB155" s="106"/>
      <c r="AC155" s="106"/>
      <c r="AD155" s="110"/>
      <c r="AE155" s="110"/>
      <c r="AF155" s="110"/>
    </row>
    <row r="156">
      <c r="A156" s="106"/>
      <c r="B156" s="661">
        <f t="shared" si="2"/>
        <v>153</v>
      </c>
      <c r="C156" s="714" t="s">
        <v>881</v>
      </c>
      <c r="D156" s="720" t="s">
        <v>753</v>
      </c>
      <c r="E156" s="577"/>
      <c r="F156" s="582"/>
      <c r="G156" s="508"/>
      <c r="H156" s="508"/>
      <c r="I156" s="508" t="s">
        <v>950</v>
      </c>
      <c r="J156" s="508" t="s">
        <v>950</v>
      </c>
      <c r="K156" s="554" t="s">
        <v>173</v>
      </c>
      <c r="L156" s="554" t="s">
        <v>173</v>
      </c>
      <c r="M156" s="565"/>
      <c r="N156" s="713" t="s">
        <v>84</v>
      </c>
      <c r="O156" s="357" t="s">
        <v>86</v>
      </c>
      <c r="P156" s="357" t="s">
        <v>86</v>
      </c>
      <c r="Q156" s="357" t="s">
        <v>86</v>
      </c>
      <c r="R156" s="137" t="s">
        <v>107</v>
      </c>
      <c r="S156" s="494" t="s">
        <v>2219</v>
      </c>
      <c r="T156" s="612"/>
      <c r="U156" s="106"/>
      <c r="V156" s="106"/>
      <c r="W156" s="106"/>
      <c r="X156" s="106"/>
      <c r="Y156" s="106"/>
      <c r="Z156" s="106"/>
      <c r="AA156" s="106"/>
      <c r="AB156" s="106"/>
      <c r="AC156" s="106"/>
      <c r="AD156" s="110"/>
      <c r="AE156" s="110"/>
      <c r="AF156" s="110"/>
    </row>
    <row r="157">
      <c r="A157" s="106"/>
      <c r="B157" s="661">
        <f t="shared" si="2"/>
        <v>154</v>
      </c>
      <c r="C157" s="714" t="s">
        <v>881</v>
      </c>
      <c r="D157" s="720" t="s">
        <v>753</v>
      </c>
      <c r="E157" s="577"/>
      <c r="F157" s="583"/>
      <c r="G157" s="508"/>
      <c r="H157" s="508"/>
      <c r="I157" s="508" t="s">
        <v>951</v>
      </c>
      <c r="J157" s="508" t="s">
        <v>951</v>
      </c>
      <c r="K157" s="554" t="s">
        <v>173</v>
      </c>
      <c r="L157" s="554" t="s">
        <v>952</v>
      </c>
      <c r="M157" s="565"/>
      <c r="N157" s="716" t="s">
        <v>84</v>
      </c>
      <c r="O157" s="357" t="s">
        <v>86</v>
      </c>
      <c r="P157" s="357" t="s">
        <v>86</v>
      </c>
      <c r="Q157" s="357" t="s">
        <v>86</v>
      </c>
      <c r="R157" s="137" t="s">
        <v>107</v>
      </c>
      <c r="S157" s="494" t="s">
        <v>2220</v>
      </c>
      <c r="T157" s="612"/>
      <c r="U157" s="106"/>
      <c r="V157" s="106"/>
      <c r="W157" s="106"/>
      <c r="X157" s="106"/>
      <c r="Y157" s="106"/>
      <c r="Z157" s="106"/>
      <c r="AA157" s="106"/>
      <c r="AB157" s="106"/>
      <c r="AC157" s="106"/>
      <c r="AD157" s="110"/>
      <c r="AE157" s="110"/>
      <c r="AF157" s="110"/>
    </row>
    <row r="158">
      <c r="A158" s="106"/>
      <c r="B158" s="661">
        <f t="shared" si="2"/>
        <v>155</v>
      </c>
      <c r="C158" s="714" t="s">
        <v>881</v>
      </c>
      <c r="D158" s="720" t="s">
        <v>753</v>
      </c>
      <c r="E158" s="577"/>
      <c r="F158" s="496" t="s">
        <v>953</v>
      </c>
      <c r="G158" s="488" t="s">
        <v>915</v>
      </c>
      <c r="H158" s="498"/>
      <c r="I158" s="508"/>
      <c r="J158" s="508"/>
      <c r="K158" s="558" t="s">
        <v>954</v>
      </c>
      <c r="L158" s="554" t="s">
        <v>908</v>
      </c>
      <c r="M158" s="565"/>
      <c r="N158" s="716" t="s">
        <v>84</v>
      </c>
      <c r="O158" s="357" t="s">
        <v>86</v>
      </c>
      <c r="P158" s="357" t="s">
        <v>86</v>
      </c>
      <c r="Q158" s="357" t="s">
        <v>86</v>
      </c>
      <c r="R158" s="137" t="s">
        <v>107</v>
      </c>
      <c r="S158" s="612"/>
      <c r="T158" s="612"/>
      <c r="U158" s="106"/>
      <c r="V158" s="106"/>
      <c r="W158" s="106"/>
      <c r="X158" s="106"/>
      <c r="Y158" s="106"/>
      <c r="Z158" s="106"/>
      <c r="AA158" s="106"/>
      <c r="AB158" s="106"/>
      <c r="AC158" s="106"/>
      <c r="AD158" s="110"/>
      <c r="AE158" s="110"/>
      <c r="AF158" s="110"/>
    </row>
    <row r="159">
      <c r="A159" s="106"/>
      <c r="B159" s="661">
        <f t="shared" si="2"/>
        <v>156</v>
      </c>
      <c r="C159" s="714" t="s">
        <v>881</v>
      </c>
      <c r="D159" s="720" t="s">
        <v>753</v>
      </c>
      <c r="E159" s="577"/>
      <c r="F159" s="496"/>
      <c r="G159" s="567" t="s">
        <v>917</v>
      </c>
      <c r="H159" s="488" t="s">
        <v>942</v>
      </c>
      <c r="I159" s="508"/>
      <c r="J159" s="508"/>
      <c r="K159" s="558" t="s">
        <v>955</v>
      </c>
      <c r="L159" s="558" t="s">
        <v>320</v>
      </c>
      <c r="M159" s="565"/>
      <c r="N159" s="716" t="s">
        <v>84</v>
      </c>
      <c r="O159" s="357" t="s">
        <v>86</v>
      </c>
      <c r="P159" s="357" t="s">
        <v>86</v>
      </c>
      <c r="Q159" s="357" t="s">
        <v>86</v>
      </c>
      <c r="R159" s="137" t="s">
        <v>107</v>
      </c>
      <c r="S159" s="612"/>
      <c r="T159" s="612"/>
      <c r="U159" s="106"/>
      <c r="V159" s="106"/>
      <c r="W159" s="106"/>
      <c r="X159" s="106"/>
      <c r="Y159" s="106"/>
      <c r="Z159" s="106"/>
      <c r="AA159" s="106"/>
      <c r="AB159" s="106"/>
      <c r="AC159" s="106"/>
      <c r="AD159" s="110"/>
      <c r="AE159" s="110"/>
      <c r="AF159" s="110"/>
    </row>
    <row r="160">
      <c r="A160" s="106"/>
      <c r="B160" s="661">
        <f t="shared" si="2"/>
        <v>157</v>
      </c>
      <c r="C160" s="714" t="s">
        <v>881</v>
      </c>
      <c r="D160" s="720" t="s">
        <v>753</v>
      </c>
      <c r="E160" s="577"/>
      <c r="F160" s="509"/>
      <c r="G160" s="581"/>
      <c r="H160" s="488" t="s">
        <v>944</v>
      </c>
      <c r="I160" s="508"/>
      <c r="J160" s="508"/>
      <c r="K160" s="558" t="s">
        <v>956</v>
      </c>
      <c r="L160" s="554" t="s">
        <v>173</v>
      </c>
      <c r="M160" s="565"/>
      <c r="N160" s="716" t="s">
        <v>84</v>
      </c>
      <c r="O160" s="357" t="s">
        <v>86</v>
      </c>
      <c r="P160" s="357" t="s">
        <v>86</v>
      </c>
      <c r="Q160" s="357" t="s">
        <v>86</v>
      </c>
      <c r="R160" s="137" t="s">
        <v>107</v>
      </c>
      <c r="S160" s="612"/>
      <c r="T160" s="612"/>
      <c r="U160" s="106"/>
      <c r="V160" s="106"/>
      <c r="W160" s="106"/>
      <c r="X160" s="106"/>
      <c r="Y160" s="106"/>
      <c r="Z160" s="106"/>
      <c r="AA160" s="106"/>
      <c r="AB160" s="106"/>
      <c r="AC160" s="106"/>
      <c r="AD160" s="110"/>
      <c r="AE160" s="110"/>
      <c r="AF160" s="110"/>
    </row>
    <row r="161">
      <c r="A161" s="106"/>
      <c r="B161" s="661">
        <f t="shared" si="2"/>
        <v>158</v>
      </c>
      <c r="C161" s="714" t="s">
        <v>881</v>
      </c>
      <c r="D161" s="720" t="s">
        <v>753</v>
      </c>
      <c r="E161" s="577"/>
      <c r="F161" s="579" t="s">
        <v>957</v>
      </c>
      <c r="G161" s="488" t="s">
        <v>915</v>
      </c>
      <c r="H161" s="503"/>
      <c r="I161" s="508"/>
      <c r="J161" s="508"/>
      <c r="K161" s="558" t="s">
        <v>958</v>
      </c>
      <c r="L161" s="554" t="s">
        <v>908</v>
      </c>
      <c r="M161" s="565"/>
      <c r="N161" s="716" t="s">
        <v>84</v>
      </c>
      <c r="O161" s="357" t="s">
        <v>86</v>
      </c>
      <c r="P161" s="357" t="s">
        <v>86</v>
      </c>
      <c r="Q161" s="357" t="s">
        <v>86</v>
      </c>
      <c r="R161" s="137" t="s">
        <v>107</v>
      </c>
      <c r="S161" s="612"/>
      <c r="T161" s="612"/>
      <c r="U161" s="106"/>
      <c r="V161" s="106"/>
      <c r="W161" s="106"/>
      <c r="X161" s="106"/>
      <c r="Y161" s="106"/>
      <c r="Z161" s="106"/>
      <c r="AA161" s="106"/>
      <c r="AB161" s="106"/>
      <c r="AC161" s="106"/>
      <c r="AD161" s="110"/>
      <c r="AE161" s="110"/>
      <c r="AF161" s="110"/>
    </row>
    <row r="162">
      <c r="A162" s="106"/>
      <c r="B162" s="661">
        <f t="shared" si="2"/>
        <v>159</v>
      </c>
      <c r="C162" s="714" t="s">
        <v>881</v>
      </c>
      <c r="D162" s="720" t="s">
        <v>753</v>
      </c>
      <c r="E162" s="577"/>
      <c r="F162" s="496"/>
      <c r="G162" s="567" t="s">
        <v>917</v>
      </c>
      <c r="H162" s="488" t="s">
        <v>942</v>
      </c>
      <c r="I162" s="508"/>
      <c r="J162" s="508"/>
      <c r="K162" s="558" t="s">
        <v>959</v>
      </c>
      <c r="L162" s="558" t="s">
        <v>320</v>
      </c>
      <c r="M162" s="565"/>
      <c r="N162" s="716" t="s">
        <v>84</v>
      </c>
      <c r="O162" s="357" t="s">
        <v>86</v>
      </c>
      <c r="P162" s="357" t="s">
        <v>86</v>
      </c>
      <c r="Q162" s="357" t="s">
        <v>86</v>
      </c>
      <c r="R162" s="137" t="s">
        <v>107</v>
      </c>
      <c r="S162" s="612"/>
      <c r="T162" s="612"/>
      <c r="U162" s="106"/>
      <c r="V162" s="106"/>
      <c r="W162" s="106"/>
      <c r="X162" s="106"/>
      <c r="Y162" s="106"/>
      <c r="Z162" s="106"/>
      <c r="AA162" s="106"/>
      <c r="AB162" s="106"/>
      <c r="AC162" s="106"/>
      <c r="AD162" s="110"/>
      <c r="AE162" s="110"/>
      <c r="AF162" s="110"/>
    </row>
    <row r="163">
      <c r="A163" s="106"/>
      <c r="B163" s="661">
        <f t="shared" si="2"/>
        <v>160</v>
      </c>
      <c r="C163" s="714" t="s">
        <v>881</v>
      </c>
      <c r="D163" s="720" t="s">
        <v>753</v>
      </c>
      <c r="E163" s="577"/>
      <c r="F163" s="509"/>
      <c r="G163" s="581"/>
      <c r="H163" s="488" t="s">
        <v>944</v>
      </c>
      <c r="I163" s="508"/>
      <c r="J163" s="508"/>
      <c r="K163" s="558" t="s">
        <v>960</v>
      </c>
      <c r="L163" s="554" t="s">
        <v>173</v>
      </c>
      <c r="M163" s="565"/>
      <c r="N163" s="716" t="s">
        <v>84</v>
      </c>
      <c r="O163" s="357" t="s">
        <v>86</v>
      </c>
      <c r="P163" s="357" t="s">
        <v>86</v>
      </c>
      <c r="Q163" s="357" t="s">
        <v>86</v>
      </c>
      <c r="R163" s="137" t="s">
        <v>107</v>
      </c>
      <c r="S163" s="612"/>
      <c r="T163" s="612"/>
      <c r="U163" s="106"/>
      <c r="V163" s="106"/>
      <c r="W163" s="106"/>
      <c r="X163" s="106"/>
      <c r="Y163" s="106"/>
      <c r="Z163" s="106"/>
      <c r="AA163" s="106"/>
      <c r="AB163" s="106"/>
      <c r="AC163" s="106"/>
      <c r="AD163" s="110"/>
      <c r="AE163" s="110"/>
      <c r="AF163" s="110"/>
    </row>
    <row r="164">
      <c r="A164" s="106"/>
      <c r="B164" s="661">
        <f t="shared" si="2"/>
        <v>161</v>
      </c>
      <c r="C164" s="714" t="s">
        <v>881</v>
      </c>
      <c r="D164" s="720" t="s">
        <v>753</v>
      </c>
      <c r="E164" s="577"/>
      <c r="F164" s="584" t="s">
        <v>961</v>
      </c>
      <c r="G164" s="488" t="s">
        <v>915</v>
      </c>
      <c r="H164" s="503"/>
      <c r="I164" s="508"/>
      <c r="J164" s="508"/>
      <c r="K164" s="558" t="s">
        <v>962</v>
      </c>
      <c r="L164" s="554" t="s">
        <v>908</v>
      </c>
      <c r="M164" s="565"/>
      <c r="N164" s="716" t="s">
        <v>84</v>
      </c>
      <c r="O164" s="357" t="s">
        <v>86</v>
      </c>
      <c r="P164" s="357" t="s">
        <v>86</v>
      </c>
      <c r="Q164" s="357" t="s">
        <v>86</v>
      </c>
      <c r="R164" s="137" t="s">
        <v>107</v>
      </c>
      <c r="S164" s="612"/>
      <c r="T164" s="612"/>
      <c r="U164" s="106"/>
      <c r="V164" s="106"/>
      <c r="W164" s="106"/>
      <c r="X164" s="106"/>
      <c r="Y164" s="106"/>
      <c r="Z164" s="106"/>
      <c r="AA164" s="106"/>
      <c r="AB164" s="106"/>
      <c r="AC164" s="106"/>
      <c r="AD164" s="110"/>
      <c r="AE164" s="110"/>
      <c r="AF164" s="110"/>
    </row>
    <row r="165">
      <c r="A165" s="106"/>
      <c r="B165" s="661">
        <f t="shared" si="2"/>
        <v>162</v>
      </c>
      <c r="C165" s="714" t="s">
        <v>881</v>
      </c>
      <c r="D165" s="720" t="s">
        <v>753</v>
      </c>
      <c r="E165" s="577"/>
      <c r="F165" s="496"/>
      <c r="G165" s="571" t="s">
        <v>917</v>
      </c>
      <c r="H165" s="488" t="s">
        <v>942</v>
      </c>
      <c r="I165" s="508"/>
      <c r="J165" s="508"/>
      <c r="K165" s="558" t="s">
        <v>963</v>
      </c>
      <c r="L165" s="558" t="s">
        <v>320</v>
      </c>
      <c r="M165" s="565"/>
      <c r="N165" s="716" t="s">
        <v>84</v>
      </c>
      <c r="O165" s="357" t="s">
        <v>86</v>
      </c>
      <c r="P165" s="357" t="s">
        <v>86</v>
      </c>
      <c r="Q165" s="357" t="s">
        <v>86</v>
      </c>
      <c r="R165" s="137" t="s">
        <v>107</v>
      </c>
      <c r="S165" s="612"/>
      <c r="T165" s="612"/>
      <c r="U165" s="106"/>
      <c r="V165" s="106"/>
      <c r="W165" s="106"/>
      <c r="X165" s="106"/>
      <c r="Y165" s="106"/>
      <c r="Z165" s="106"/>
      <c r="AA165" s="106"/>
      <c r="AB165" s="106"/>
      <c r="AC165" s="106"/>
      <c r="AD165" s="110"/>
      <c r="AE165" s="110"/>
      <c r="AF165" s="110"/>
    </row>
    <row r="166">
      <c r="A166" s="106"/>
      <c r="B166" s="661">
        <f t="shared" si="2"/>
        <v>163</v>
      </c>
      <c r="C166" s="714" t="s">
        <v>881</v>
      </c>
      <c r="D166" s="720" t="s">
        <v>753</v>
      </c>
      <c r="E166" s="577"/>
      <c r="F166" s="496"/>
      <c r="G166" s="580"/>
      <c r="H166" s="488" t="s">
        <v>944</v>
      </c>
      <c r="I166" s="508"/>
      <c r="J166" s="508"/>
      <c r="K166" s="558" t="s">
        <v>964</v>
      </c>
      <c r="L166" s="554" t="s">
        <v>173</v>
      </c>
      <c r="M166" s="565"/>
      <c r="N166" s="716" t="s">
        <v>84</v>
      </c>
      <c r="O166" s="357" t="s">
        <v>86</v>
      </c>
      <c r="P166" s="357" t="s">
        <v>86</v>
      </c>
      <c r="Q166" s="357" t="s">
        <v>86</v>
      </c>
      <c r="R166" s="137" t="s">
        <v>107</v>
      </c>
      <c r="S166" s="612"/>
      <c r="T166" s="612"/>
      <c r="U166" s="106"/>
      <c r="V166" s="106"/>
      <c r="W166" s="106"/>
      <c r="X166" s="106"/>
      <c r="Y166" s="106"/>
      <c r="Z166" s="106"/>
      <c r="AA166" s="106"/>
      <c r="AB166" s="106"/>
      <c r="AC166" s="106"/>
      <c r="AD166" s="110"/>
      <c r="AE166" s="110"/>
      <c r="AF166" s="110"/>
    </row>
    <row r="167">
      <c r="A167" s="106"/>
      <c r="B167" s="661">
        <f t="shared" si="2"/>
        <v>164</v>
      </c>
      <c r="C167" s="714" t="s">
        <v>881</v>
      </c>
      <c r="D167" s="720" t="s">
        <v>753</v>
      </c>
      <c r="E167" s="577"/>
      <c r="F167" s="584" t="s">
        <v>965</v>
      </c>
      <c r="G167" s="170" t="s">
        <v>915</v>
      </c>
      <c r="H167" s="168"/>
      <c r="I167" s="508"/>
      <c r="J167" s="508"/>
      <c r="K167" s="558" t="s">
        <v>966</v>
      </c>
      <c r="L167" s="554" t="s">
        <v>908</v>
      </c>
      <c r="M167" s="565"/>
      <c r="N167" s="716" t="s">
        <v>84</v>
      </c>
      <c r="O167" s="357" t="s">
        <v>86</v>
      </c>
      <c r="P167" s="357" t="s">
        <v>86</v>
      </c>
      <c r="Q167" s="357" t="s">
        <v>86</v>
      </c>
      <c r="R167" s="137" t="s">
        <v>107</v>
      </c>
      <c r="S167" s="612"/>
      <c r="T167" s="612"/>
      <c r="U167" s="106"/>
      <c r="V167" s="106"/>
      <c r="W167" s="106"/>
      <c r="X167" s="106"/>
      <c r="Y167" s="106"/>
      <c r="Z167" s="106"/>
      <c r="AA167" s="106"/>
      <c r="AB167" s="106"/>
      <c r="AC167" s="106"/>
      <c r="AD167" s="110"/>
      <c r="AE167" s="110"/>
      <c r="AF167" s="110"/>
    </row>
    <row r="168">
      <c r="A168" s="106"/>
      <c r="B168" s="661">
        <f t="shared" si="2"/>
        <v>165</v>
      </c>
      <c r="C168" s="714" t="s">
        <v>881</v>
      </c>
      <c r="D168" s="720" t="s">
        <v>753</v>
      </c>
      <c r="E168" s="577"/>
      <c r="F168" s="171"/>
      <c r="G168" s="166" t="s">
        <v>917</v>
      </c>
      <c r="H168" s="585" t="s">
        <v>942</v>
      </c>
      <c r="I168" s="508"/>
      <c r="J168" s="508"/>
      <c r="K168" s="558" t="s">
        <v>967</v>
      </c>
      <c r="L168" s="558" t="s">
        <v>968</v>
      </c>
      <c r="M168" s="565"/>
      <c r="N168" s="716" t="s">
        <v>84</v>
      </c>
      <c r="O168" s="357" t="s">
        <v>86</v>
      </c>
      <c r="P168" s="357" t="s">
        <v>86</v>
      </c>
      <c r="Q168" s="357" t="s">
        <v>86</v>
      </c>
      <c r="R168" s="137" t="s">
        <v>107</v>
      </c>
      <c r="S168" s="612"/>
      <c r="T168" s="612"/>
      <c r="U168" s="106"/>
      <c r="V168" s="106"/>
      <c r="W168" s="106"/>
      <c r="X168" s="106"/>
      <c r="Y168" s="106"/>
      <c r="Z168" s="106"/>
      <c r="AA168" s="106"/>
      <c r="AB168" s="106"/>
      <c r="AC168" s="106"/>
      <c r="AD168" s="110"/>
      <c r="AE168" s="110"/>
      <c r="AF168" s="110"/>
    </row>
    <row r="169">
      <c r="A169" s="106"/>
      <c r="B169" s="661">
        <f t="shared" si="2"/>
        <v>166</v>
      </c>
      <c r="C169" s="714" t="s">
        <v>881</v>
      </c>
      <c r="D169" s="720" t="s">
        <v>753</v>
      </c>
      <c r="E169" s="577"/>
      <c r="F169" s="171"/>
      <c r="G169" s="586"/>
      <c r="H169" s="587" t="s">
        <v>944</v>
      </c>
      <c r="I169" s="508"/>
      <c r="J169" s="508"/>
      <c r="K169" s="558" t="s">
        <v>969</v>
      </c>
      <c r="L169" s="554" t="s">
        <v>173</v>
      </c>
      <c r="M169" s="565"/>
      <c r="N169" s="716" t="s">
        <v>84</v>
      </c>
      <c r="O169" s="357" t="s">
        <v>86</v>
      </c>
      <c r="P169" s="357" t="s">
        <v>86</v>
      </c>
      <c r="Q169" s="357" t="s">
        <v>86</v>
      </c>
      <c r="R169" s="137" t="s">
        <v>107</v>
      </c>
      <c r="S169" s="612"/>
      <c r="T169" s="612"/>
      <c r="U169" s="106"/>
      <c r="V169" s="106"/>
      <c r="W169" s="106"/>
      <c r="X169" s="106"/>
      <c r="Y169" s="106"/>
      <c r="Z169" s="106"/>
      <c r="AA169" s="106"/>
      <c r="AB169" s="106"/>
      <c r="AC169" s="106"/>
      <c r="AD169" s="110"/>
      <c r="AE169" s="110"/>
      <c r="AF169" s="110"/>
    </row>
    <row r="170">
      <c r="A170" s="106"/>
      <c r="B170" s="661">
        <f t="shared" si="2"/>
        <v>167</v>
      </c>
      <c r="C170" s="714" t="s">
        <v>881</v>
      </c>
      <c r="D170" s="720" t="s">
        <v>753</v>
      </c>
      <c r="E170" s="588"/>
      <c r="F170" s="171" t="s">
        <v>970</v>
      </c>
      <c r="G170" s="589" t="s">
        <v>971</v>
      </c>
      <c r="H170" s="167" t="s">
        <v>972</v>
      </c>
      <c r="I170" s="508"/>
      <c r="J170" s="508"/>
      <c r="K170" s="590" t="s">
        <v>973</v>
      </c>
      <c r="L170" s="591" t="s">
        <v>974</v>
      </c>
      <c r="M170" s="565"/>
      <c r="N170" s="716" t="s">
        <v>84</v>
      </c>
      <c r="O170" s="357" t="s">
        <v>86</v>
      </c>
      <c r="P170" s="357" t="s">
        <v>86</v>
      </c>
      <c r="Q170" s="357" t="s">
        <v>86</v>
      </c>
      <c r="R170" s="137" t="s">
        <v>107</v>
      </c>
      <c r="S170" s="612"/>
      <c r="T170" s="612"/>
      <c r="U170" s="106"/>
      <c r="V170" s="106"/>
      <c r="W170" s="106"/>
      <c r="X170" s="106"/>
      <c r="Y170" s="106"/>
      <c r="Z170" s="106"/>
      <c r="AA170" s="106"/>
      <c r="AB170" s="106"/>
      <c r="AC170" s="106"/>
      <c r="AD170" s="110"/>
      <c r="AE170" s="110"/>
      <c r="AF170" s="110"/>
    </row>
    <row r="171">
      <c r="A171" s="106"/>
      <c r="B171" s="661">
        <f t="shared" si="2"/>
        <v>168</v>
      </c>
      <c r="C171" s="714" t="s">
        <v>881</v>
      </c>
      <c r="D171" s="720" t="s">
        <v>753</v>
      </c>
      <c r="E171" s="566" t="s">
        <v>975</v>
      </c>
      <c r="F171" s="493" t="s">
        <v>976</v>
      </c>
      <c r="G171" s="503"/>
      <c r="H171" s="508"/>
      <c r="I171" s="508"/>
      <c r="J171" s="508"/>
      <c r="K171" s="506" t="s">
        <v>2221</v>
      </c>
      <c r="L171" s="506" t="s">
        <v>2222</v>
      </c>
      <c r="M171" s="565"/>
      <c r="N171" s="716" t="s">
        <v>84</v>
      </c>
      <c r="O171" s="357" t="s">
        <v>86</v>
      </c>
      <c r="P171" s="357" t="s">
        <v>86</v>
      </c>
      <c r="Q171" s="357" t="s">
        <v>86</v>
      </c>
      <c r="R171" s="137" t="s">
        <v>107</v>
      </c>
      <c r="S171" s="612"/>
      <c r="T171" s="612"/>
      <c r="U171" s="106"/>
      <c r="V171" s="106"/>
      <c r="W171" s="106"/>
      <c r="X171" s="106"/>
      <c r="Y171" s="106"/>
      <c r="Z171" s="106"/>
      <c r="AA171" s="106"/>
      <c r="AB171" s="106"/>
      <c r="AC171" s="106"/>
      <c r="AD171" s="110"/>
      <c r="AE171" s="110"/>
      <c r="AF171" s="110"/>
    </row>
    <row r="172">
      <c r="A172" s="106"/>
      <c r="B172" s="661">
        <f t="shared" si="2"/>
        <v>169</v>
      </c>
      <c r="C172" s="714" t="s">
        <v>881</v>
      </c>
      <c r="D172" s="720" t="s">
        <v>753</v>
      </c>
      <c r="E172" s="497"/>
      <c r="F172" s="592" t="s">
        <v>977</v>
      </c>
      <c r="G172" s="503" t="s">
        <v>978</v>
      </c>
      <c r="H172" s="508"/>
      <c r="I172" s="508"/>
      <c r="J172" s="508"/>
      <c r="K172" s="506" t="s">
        <v>2223</v>
      </c>
      <c r="L172" s="506" t="s">
        <v>2224</v>
      </c>
      <c r="M172" s="565"/>
      <c r="N172" s="357" t="s">
        <v>84</v>
      </c>
      <c r="O172" s="357" t="s">
        <v>86</v>
      </c>
      <c r="P172" s="357" t="s">
        <v>86</v>
      </c>
      <c r="Q172" s="357" t="s">
        <v>86</v>
      </c>
      <c r="R172" s="137"/>
      <c r="S172" s="494"/>
      <c r="T172" s="612"/>
      <c r="U172" s="106"/>
      <c r="V172" s="106"/>
      <c r="W172" s="106"/>
      <c r="X172" s="106"/>
      <c r="Y172" s="106"/>
      <c r="Z172" s="106"/>
      <c r="AA172" s="106"/>
      <c r="AB172" s="106"/>
      <c r="AC172" s="106"/>
      <c r="AD172" s="110"/>
      <c r="AE172" s="110"/>
      <c r="AF172" s="110"/>
    </row>
    <row r="173">
      <c r="A173" s="106"/>
      <c r="B173" s="661">
        <f t="shared" si="2"/>
        <v>170</v>
      </c>
      <c r="C173" s="714" t="s">
        <v>881</v>
      </c>
      <c r="D173" s="720" t="s">
        <v>753</v>
      </c>
      <c r="E173" s="497"/>
      <c r="F173" s="593"/>
      <c r="G173" s="503" t="s">
        <v>595</v>
      </c>
      <c r="H173" s="508"/>
      <c r="I173" s="508"/>
      <c r="J173" s="508"/>
      <c r="K173" s="554" t="s">
        <v>173</v>
      </c>
      <c r="L173" s="554" t="s">
        <v>173</v>
      </c>
      <c r="M173" s="565"/>
      <c r="N173" s="357" t="s">
        <v>84</v>
      </c>
      <c r="O173" s="357" t="s">
        <v>86</v>
      </c>
      <c r="P173" s="357" t="s">
        <v>86</v>
      </c>
      <c r="Q173" s="357" t="s">
        <v>86</v>
      </c>
      <c r="R173" s="136" t="s">
        <v>98</v>
      </c>
      <c r="S173" s="494"/>
      <c r="T173" s="612"/>
      <c r="U173" s="106"/>
      <c r="V173" s="106"/>
      <c r="W173" s="106"/>
      <c r="X173" s="106"/>
      <c r="Y173" s="106"/>
      <c r="Z173" s="106"/>
      <c r="AA173" s="106"/>
      <c r="AB173" s="106"/>
      <c r="AC173" s="106"/>
      <c r="AD173" s="110"/>
      <c r="AE173" s="110"/>
      <c r="AF173" s="110"/>
    </row>
    <row r="174">
      <c r="A174" s="106"/>
      <c r="B174" s="661">
        <f t="shared" si="2"/>
        <v>171</v>
      </c>
      <c r="C174" s="714" t="s">
        <v>881</v>
      </c>
      <c r="D174" s="720" t="s">
        <v>753</v>
      </c>
      <c r="E174" s="497"/>
      <c r="F174" s="593"/>
      <c r="G174" s="503" t="s">
        <v>596</v>
      </c>
      <c r="H174" s="508"/>
      <c r="I174" s="508"/>
      <c r="J174" s="508"/>
      <c r="K174" s="554" t="s">
        <v>173</v>
      </c>
      <c r="L174" s="554" t="s">
        <v>173</v>
      </c>
      <c r="M174" s="565"/>
      <c r="N174" s="357" t="s">
        <v>84</v>
      </c>
      <c r="O174" s="357" t="s">
        <v>86</v>
      </c>
      <c r="P174" s="357" t="s">
        <v>86</v>
      </c>
      <c r="Q174" s="357" t="s">
        <v>86</v>
      </c>
      <c r="R174" s="136" t="s">
        <v>98</v>
      </c>
      <c r="S174" s="494"/>
      <c r="T174" s="612"/>
      <c r="U174" s="106"/>
      <c r="V174" s="106"/>
      <c r="W174" s="106"/>
      <c r="X174" s="106"/>
      <c r="Y174" s="106"/>
      <c r="Z174" s="106"/>
      <c r="AA174" s="106"/>
      <c r="AB174" s="106"/>
      <c r="AC174" s="106"/>
      <c r="AD174" s="110"/>
      <c r="AE174" s="110"/>
      <c r="AF174" s="110"/>
    </row>
    <row r="175">
      <c r="A175" s="106"/>
      <c r="B175" s="661">
        <f t="shared" si="2"/>
        <v>172</v>
      </c>
      <c r="C175" s="714" t="s">
        <v>881</v>
      </c>
      <c r="D175" s="720" t="s">
        <v>753</v>
      </c>
      <c r="E175" s="497"/>
      <c r="F175" s="593"/>
      <c r="G175" s="503" t="s">
        <v>597</v>
      </c>
      <c r="H175" s="508"/>
      <c r="I175" s="508"/>
      <c r="J175" s="508"/>
      <c r="K175" s="554" t="s">
        <v>173</v>
      </c>
      <c r="L175" s="554" t="s">
        <v>173</v>
      </c>
      <c r="M175" s="565"/>
      <c r="N175" s="357" t="s">
        <v>84</v>
      </c>
      <c r="O175" s="357" t="s">
        <v>86</v>
      </c>
      <c r="P175" s="357" t="s">
        <v>86</v>
      </c>
      <c r="Q175" s="357" t="s">
        <v>86</v>
      </c>
      <c r="R175" s="136" t="s">
        <v>98</v>
      </c>
      <c r="S175" s="494"/>
      <c r="T175" s="612"/>
      <c r="U175" s="106"/>
      <c r="V175" s="106"/>
      <c r="W175" s="106"/>
      <c r="X175" s="106"/>
      <c r="Y175" s="106"/>
      <c r="Z175" s="106"/>
      <c r="AA175" s="106"/>
      <c r="AB175" s="106"/>
      <c r="AC175" s="106"/>
      <c r="AD175" s="110"/>
      <c r="AE175" s="110"/>
      <c r="AF175" s="110"/>
    </row>
    <row r="176">
      <c r="A176" s="106"/>
      <c r="B176" s="661">
        <f t="shared" si="2"/>
        <v>173</v>
      </c>
      <c r="C176" s="714" t="s">
        <v>881</v>
      </c>
      <c r="D176" s="720" t="s">
        <v>753</v>
      </c>
      <c r="E176" s="497"/>
      <c r="F176" s="593"/>
      <c r="G176" s="503" t="s">
        <v>598</v>
      </c>
      <c r="H176" s="508"/>
      <c r="I176" s="508"/>
      <c r="J176" s="508"/>
      <c r="K176" s="554" t="s">
        <v>173</v>
      </c>
      <c r="L176" s="554" t="s">
        <v>173</v>
      </c>
      <c r="M176" s="565"/>
      <c r="N176" s="357" t="s">
        <v>84</v>
      </c>
      <c r="O176" s="357" t="s">
        <v>86</v>
      </c>
      <c r="P176" s="357" t="s">
        <v>86</v>
      </c>
      <c r="Q176" s="357" t="s">
        <v>86</v>
      </c>
      <c r="R176" s="136" t="s">
        <v>98</v>
      </c>
      <c r="S176" s="494"/>
      <c r="T176" s="612"/>
      <c r="U176" s="106"/>
      <c r="V176" s="106"/>
      <c r="W176" s="106"/>
      <c r="X176" s="106"/>
      <c r="Y176" s="106"/>
      <c r="Z176" s="106"/>
      <c r="AA176" s="106"/>
      <c r="AB176" s="106"/>
      <c r="AC176" s="106"/>
      <c r="AD176" s="110"/>
      <c r="AE176" s="110"/>
      <c r="AF176" s="110"/>
    </row>
    <row r="177">
      <c r="A177" s="106"/>
      <c r="B177" s="661">
        <f t="shared" si="2"/>
        <v>174</v>
      </c>
      <c r="C177" s="714" t="s">
        <v>881</v>
      </c>
      <c r="D177" s="720" t="s">
        <v>753</v>
      </c>
      <c r="E177" s="497"/>
      <c r="F177" s="593"/>
      <c r="G177" s="503" t="s">
        <v>979</v>
      </c>
      <c r="H177" s="508"/>
      <c r="I177" s="508"/>
      <c r="J177" s="508"/>
      <c r="K177" s="554" t="s">
        <v>173</v>
      </c>
      <c r="L177" s="554" t="s">
        <v>173</v>
      </c>
      <c r="M177" s="565"/>
      <c r="N177" s="357" t="s">
        <v>84</v>
      </c>
      <c r="O177" s="357" t="s">
        <v>86</v>
      </c>
      <c r="P177" s="357" t="s">
        <v>86</v>
      </c>
      <c r="Q177" s="357" t="s">
        <v>86</v>
      </c>
      <c r="R177" s="136" t="s">
        <v>98</v>
      </c>
      <c r="S177" s="494"/>
      <c r="T177" s="612"/>
      <c r="U177" s="106"/>
      <c r="V177" s="106"/>
      <c r="W177" s="106"/>
      <c r="X177" s="106"/>
      <c r="Y177" s="106"/>
      <c r="Z177" s="106"/>
      <c r="AA177" s="106"/>
      <c r="AB177" s="106"/>
      <c r="AC177" s="106"/>
      <c r="AD177" s="110"/>
      <c r="AE177" s="110"/>
      <c r="AF177" s="110"/>
    </row>
    <row r="178">
      <c r="A178" s="106"/>
      <c r="B178" s="661">
        <f t="shared" si="2"/>
        <v>175</v>
      </c>
      <c r="C178" s="714" t="s">
        <v>881</v>
      </c>
      <c r="D178" s="720" t="s">
        <v>753</v>
      </c>
      <c r="E178" s="497"/>
      <c r="F178" s="593"/>
      <c r="G178" s="503" t="s">
        <v>601</v>
      </c>
      <c r="H178" s="508"/>
      <c r="I178" s="508"/>
      <c r="J178" s="508"/>
      <c r="K178" s="554" t="s">
        <v>173</v>
      </c>
      <c r="L178" s="554" t="s">
        <v>173</v>
      </c>
      <c r="M178" s="565"/>
      <c r="N178" s="357" t="s">
        <v>84</v>
      </c>
      <c r="O178" s="357" t="s">
        <v>86</v>
      </c>
      <c r="P178" s="357" t="s">
        <v>86</v>
      </c>
      <c r="Q178" s="357" t="s">
        <v>86</v>
      </c>
      <c r="R178" s="136" t="s">
        <v>98</v>
      </c>
      <c r="S178" s="494"/>
      <c r="T178" s="612"/>
      <c r="U178" s="106"/>
      <c r="V178" s="106"/>
      <c r="W178" s="106"/>
      <c r="X178" s="106"/>
      <c r="Y178" s="106"/>
      <c r="Z178" s="106"/>
      <c r="AA178" s="106"/>
      <c r="AB178" s="106"/>
      <c r="AC178" s="106"/>
      <c r="AD178" s="110"/>
      <c r="AE178" s="110"/>
      <c r="AF178" s="110"/>
    </row>
    <row r="179">
      <c r="A179" s="106"/>
      <c r="B179" s="661">
        <f t="shared" si="2"/>
        <v>176</v>
      </c>
      <c r="C179" s="714" t="s">
        <v>881</v>
      </c>
      <c r="D179" s="720" t="s">
        <v>753</v>
      </c>
      <c r="E179" s="497"/>
      <c r="F179" s="593"/>
      <c r="G179" s="503" t="s">
        <v>980</v>
      </c>
      <c r="H179" s="508"/>
      <c r="I179" s="508"/>
      <c r="J179" s="508"/>
      <c r="K179" s="554" t="s">
        <v>173</v>
      </c>
      <c r="L179" s="554" t="s">
        <v>173</v>
      </c>
      <c r="M179" s="565"/>
      <c r="N179" s="357" t="s">
        <v>85</v>
      </c>
      <c r="O179" s="357" t="s">
        <v>86</v>
      </c>
      <c r="P179" s="357" t="s">
        <v>86</v>
      </c>
      <c r="Q179" s="357" t="s">
        <v>86</v>
      </c>
      <c r="R179" s="136" t="s">
        <v>98</v>
      </c>
      <c r="S179" s="494" t="s">
        <v>2225</v>
      </c>
      <c r="T179" s="612"/>
      <c r="U179" s="106"/>
      <c r="V179" s="106"/>
      <c r="W179" s="106"/>
      <c r="X179" s="106"/>
      <c r="Y179" s="106"/>
      <c r="Z179" s="106"/>
      <c r="AA179" s="106"/>
      <c r="AB179" s="106"/>
      <c r="AC179" s="106"/>
      <c r="AD179" s="110"/>
      <c r="AE179" s="110"/>
      <c r="AF179" s="110"/>
    </row>
    <row r="180">
      <c r="A180" s="106"/>
      <c r="B180" s="661">
        <f t="shared" si="2"/>
        <v>177</v>
      </c>
      <c r="C180" s="714" t="s">
        <v>881</v>
      </c>
      <c r="D180" s="720" t="s">
        <v>753</v>
      </c>
      <c r="E180" s="497"/>
      <c r="F180" s="593"/>
      <c r="G180" s="503" t="s">
        <v>981</v>
      </c>
      <c r="H180" s="508"/>
      <c r="I180" s="508"/>
      <c r="J180" s="508"/>
      <c r="K180" s="554" t="s">
        <v>173</v>
      </c>
      <c r="L180" s="554" t="s">
        <v>173</v>
      </c>
      <c r="M180" s="565"/>
      <c r="N180" s="357" t="s">
        <v>84</v>
      </c>
      <c r="O180" s="357" t="s">
        <v>86</v>
      </c>
      <c r="P180" s="357" t="s">
        <v>86</v>
      </c>
      <c r="Q180" s="357" t="s">
        <v>86</v>
      </c>
      <c r="R180" s="136" t="s">
        <v>98</v>
      </c>
      <c r="S180" s="494"/>
      <c r="T180" s="612"/>
      <c r="U180" s="106"/>
      <c r="V180" s="106"/>
      <c r="W180" s="106"/>
      <c r="X180" s="106"/>
      <c r="Y180" s="106"/>
      <c r="Z180" s="106"/>
      <c r="AA180" s="106"/>
      <c r="AB180" s="106"/>
      <c r="AC180" s="106"/>
      <c r="AD180" s="110"/>
      <c r="AE180" s="110"/>
      <c r="AF180" s="110"/>
    </row>
    <row r="181">
      <c r="A181" s="106"/>
      <c r="B181" s="661">
        <f t="shared" si="2"/>
        <v>178</v>
      </c>
      <c r="C181" s="714" t="s">
        <v>881</v>
      </c>
      <c r="D181" s="720" t="s">
        <v>753</v>
      </c>
      <c r="E181" s="497"/>
      <c r="F181" s="593"/>
      <c r="G181" s="503" t="s">
        <v>609</v>
      </c>
      <c r="H181" s="508"/>
      <c r="I181" s="508"/>
      <c r="J181" s="508"/>
      <c r="K181" s="554" t="s">
        <v>173</v>
      </c>
      <c r="L181" s="554" t="s">
        <v>173</v>
      </c>
      <c r="M181" s="565"/>
      <c r="N181" s="357" t="s">
        <v>84</v>
      </c>
      <c r="O181" s="357" t="s">
        <v>86</v>
      </c>
      <c r="P181" s="357" t="s">
        <v>86</v>
      </c>
      <c r="Q181" s="357" t="s">
        <v>86</v>
      </c>
      <c r="R181" s="136" t="s">
        <v>98</v>
      </c>
      <c r="S181" s="494"/>
      <c r="T181" s="612"/>
      <c r="U181" s="106"/>
      <c r="V181" s="106"/>
      <c r="W181" s="106"/>
      <c r="X181" s="106"/>
      <c r="Y181" s="106"/>
      <c r="Z181" s="106"/>
      <c r="AA181" s="106"/>
      <c r="AB181" s="106"/>
      <c r="AC181" s="106"/>
      <c r="AD181" s="110"/>
      <c r="AE181" s="110"/>
      <c r="AF181" s="110"/>
    </row>
    <row r="182">
      <c r="A182" s="106"/>
      <c r="B182" s="661">
        <f t="shared" si="2"/>
        <v>179</v>
      </c>
      <c r="C182" s="714" t="s">
        <v>881</v>
      </c>
      <c r="D182" s="720" t="s">
        <v>753</v>
      </c>
      <c r="E182" s="498"/>
      <c r="F182" s="594"/>
      <c r="G182" s="503" t="s">
        <v>982</v>
      </c>
      <c r="H182" s="508"/>
      <c r="I182" s="508"/>
      <c r="J182" s="508"/>
      <c r="K182" s="554" t="s">
        <v>173</v>
      </c>
      <c r="L182" s="554" t="s">
        <v>173</v>
      </c>
      <c r="M182" s="565"/>
      <c r="N182" s="357" t="s">
        <v>84</v>
      </c>
      <c r="O182" s="357" t="s">
        <v>86</v>
      </c>
      <c r="P182" s="357" t="s">
        <v>86</v>
      </c>
      <c r="Q182" s="357" t="s">
        <v>86</v>
      </c>
      <c r="R182" s="136" t="s">
        <v>98</v>
      </c>
      <c r="S182" s="494"/>
      <c r="T182" s="612"/>
      <c r="U182" s="106"/>
      <c r="V182" s="106"/>
      <c r="W182" s="106"/>
      <c r="X182" s="106"/>
      <c r="Y182" s="106"/>
      <c r="Z182" s="106"/>
      <c r="AA182" s="106"/>
      <c r="AB182" s="106"/>
      <c r="AC182" s="106"/>
      <c r="AD182" s="110"/>
      <c r="AE182" s="110"/>
      <c r="AF182" s="110"/>
    </row>
    <row r="183">
      <c r="A183" s="106"/>
      <c r="B183" s="661">
        <f t="shared" si="2"/>
        <v>180</v>
      </c>
      <c r="C183" s="714" t="s">
        <v>881</v>
      </c>
      <c r="D183" s="720" t="s">
        <v>753</v>
      </c>
      <c r="E183" s="566" t="s">
        <v>983</v>
      </c>
      <c r="F183" s="595" t="s">
        <v>984</v>
      </c>
      <c r="G183" s="508"/>
      <c r="H183" s="508"/>
      <c r="I183" s="508"/>
      <c r="J183" s="508"/>
      <c r="K183" s="506" t="s">
        <v>2226</v>
      </c>
      <c r="L183" s="506" t="s">
        <v>2227</v>
      </c>
      <c r="M183" s="565"/>
      <c r="N183" s="357" t="s">
        <v>84</v>
      </c>
      <c r="O183" s="357" t="s">
        <v>86</v>
      </c>
      <c r="P183" s="357" t="s">
        <v>86</v>
      </c>
      <c r="Q183" s="357" t="s">
        <v>86</v>
      </c>
      <c r="R183" s="136" t="s">
        <v>98</v>
      </c>
      <c r="S183" s="494"/>
      <c r="T183" s="612"/>
      <c r="U183" s="106"/>
      <c r="V183" s="106"/>
      <c r="W183" s="106"/>
      <c r="X183" s="106"/>
      <c r="Y183" s="106"/>
      <c r="Z183" s="106"/>
      <c r="AA183" s="106"/>
      <c r="AB183" s="106"/>
      <c r="AC183" s="106"/>
      <c r="AD183" s="110"/>
      <c r="AE183" s="110"/>
      <c r="AF183" s="110"/>
    </row>
    <row r="184">
      <c r="A184" s="106"/>
      <c r="B184" s="661">
        <f t="shared" si="2"/>
        <v>181</v>
      </c>
      <c r="C184" s="714" t="s">
        <v>881</v>
      </c>
      <c r="D184" s="720" t="s">
        <v>753</v>
      </c>
      <c r="E184" s="498"/>
      <c r="F184" s="595" t="s">
        <v>985</v>
      </c>
      <c r="G184" s="508"/>
      <c r="H184" s="508"/>
      <c r="I184" s="508"/>
      <c r="J184" s="508"/>
      <c r="K184" s="506" t="s">
        <v>2228</v>
      </c>
      <c r="L184" s="506" t="s">
        <v>2222</v>
      </c>
      <c r="M184" s="565"/>
      <c r="N184" s="716" t="s">
        <v>84</v>
      </c>
      <c r="O184" s="357" t="s">
        <v>86</v>
      </c>
      <c r="P184" s="357" t="s">
        <v>86</v>
      </c>
      <c r="Q184" s="357" t="s">
        <v>86</v>
      </c>
      <c r="R184" s="137" t="s">
        <v>107</v>
      </c>
      <c r="S184" s="612"/>
      <c r="T184" s="612"/>
      <c r="U184" s="106"/>
      <c r="V184" s="106"/>
      <c r="W184" s="106"/>
      <c r="X184" s="106"/>
      <c r="Y184" s="106"/>
      <c r="Z184" s="106"/>
      <c r="AA184" s="106"/>
      <c r="AB184" s="106"/>
      <c r="AC184" s="106"/>
      <c r="AD184" s="110"/>
      <c r="AE184" s="110"/>
      <c r="AF184" s="110"/>
    </row>
    <row r="185">
      <c r="A185" s="106"/>
      <c r="B185" s="661">
        <f t="shared" si="2"/>
        <v>182</v>
      </c>
      <c r="C185" s="714" t="s">
        <v>881</v>
      </c>
      <c r="D185" s="720" t="s">
        <v>753</v>
      </c>
      <c r="E185" s="585" t="s">
        <v>986</v>
      </c>
      <c r="F185" s="592" t="s">
        <v>987</v>
      </c>
      <c r="G185" s="566" t="s">
        <v>988</v>
      </c>
      <c r="H185" s="488" t="s">
        <v>989</v>
      </c>
      <c r="I185" s="508"/>
      <c r="J185" s="508"/>
      <c r="K185" s="554" t="s">
        <v>990</v>
      </c>
      <c r="L185" s="554" t="s">
        <v>991</v>
      </c>
      <c r="M185" s="565"/>
      <c r="N185" s="716" t="s">
        <v>84</v>
      </c>
      <c r="O185" s="357" t="s">
        <v>86</v>
      </c>
      <c r="P185" s="357" t="s">
        <v>86</v>
      </c>
      <c r="Q185" s="357" t="s">
        <v>86</v>
      </c>
      <c r="R185" s="137" t="s">
        <v>107</v>
      </c>
      <c r="S185" s="612"/>
      <c r="T185" s="612"/>
      <c r="U185" s="106"/>
      <c r="V185" s="106"/>
      <c r="W185" s="106"/>
      <c r="X185" s="106"/>
      <c r="Y185" s="106"/>
      <c r="Z185" s="106"/>
      <c r="AA185" s="106"/>
      <c r="AB185" s="106"/>
      <c r="AC185" s="106"/>
      <c r="AD185" s="110"/>
      <c r="AE185" s="110"/>
      <c r="AF185" s="110"/>
    </row>
    <row r="186">
      <c r="A186" s="106"/>
      <c r="B186" s="661">
        <f t="shared" si="2"/>
        <v>183</v>
      </c>
      <c r="C186" s="714" t="s">
        <v>881</v>
      </c>
      <c r="D186" s="720" t="s">
        <v>753</v>
      </c>
      <c r="E186" s="596"/>
      <c r="F186" s="593"/>
      <c r="G186" s="498"/>
      <c r="H186" s="488" t="s">
        <v>992</v>
      </c>
      <c r="I186" s="508"/>
      <c r="J186" s="508"/>
      <c r="K186" s="554" t="s">
        <v>173</v>
      </c>
      <c r="L186" s="554" t="s">
        <v>173</v>
      </c>
      <c r="M186" s="565"/>
      <c r="N186" s="716" t="s">
        <v>84</v>
      </c>
      <c r="O186" s="357" t="s">
        <v>86</v>
      </c>
      <c r="P186" s="357" t="s">
        <v>86</v>
      </c>
      <c r="Q186" s="357" t="s">
        <v>86</v>
      </c>
      <c r="R186" s="137" t="s">
        <v>107</v>
      </c>
      <c r="S186" s="612"/>
      <c r="T186" s="612"/>
      <c r="U186" s="106"/>
      <c r="V186" s="106"/>
      <c r="W186" s="106"/>
      <c r="X186" s="106"/>
      <c r="Y186" s="106"/>
      <c r="Z186" s="106"/>
      <c r="AA186" s="106"/>
      <c r="AB186" s="106"/>
      <c r="AC186" s="106"/>
      <c r="AD186" s="110"/>
      <c r="AE186" s="110"/>
      <c r="AF186" s="110"/>
    </row>
    <row r="187">
      <c r="A187" s="106"/>
      <c r="B187" s="661">
        <f t="shared" si="2"/>
        <v>184</v>
      </c>
      <c r="C187" s="714" t="s">
        <v>881</v>
      </c>
      <c r="D187" s="720" t="s">
        <v>753</v>
      </c>
      <c r="E187" s="596"/>
      <c r="F187" s="593"/>
      <c r="G187" s="571" t="s">
        <v>641</v>
      </c>
      <c r="H187" s="488" t="s">
        <v>989</v>
      </c>
      <c r="I187" s="508"/>
      <c r="J187" s="508"/>
      <c r="K187" s="554" t="s">
        <v>173</v>
      </c>
      <c r="L187" s="554" t="s">
        <v>173</v>
      </c>
      <c r="M187" s="565"/>
      <c r="N187" s="716" t="s">
        <v>84</v>
      </c>
      <c r="O187" s="357" t="s">
        <v>86</v>
      </c>
      <c r="P187" s="357" t="s">
        <v>86</v>
      </c>
      <c r="Q187" s="357" t="s">
        <v>86</v>
      </c>
      <c r="R187" s="137" t="s">
        <v>107</v>
      </c>
      <c r="S187" s="612"/>
      <c r="T187" s="612"/>
      <c r="U187" s="106"/>
      <c r="V187" s="106"/>
      <c r="W187" s="106"/>
      <c r="X187" s="106"/>
      <c r="Y187" s="106"/>
      <c r="Z187" s="106"/>
      <c r="AA187" s="106"/>
      <c r="AB187" s="106"/>
      <c r="AC187" s="106"/>
      <c r="AD187" s="110"/>
      <c r="AE187" s="110"/>
      <c r="AF187" s="110"/>
    </row>
    <row r="188">
      <c r="A188" s="106"/>
      <c r="B188" s="661">
        <f t="shared" si="2"/>
        <v>185</v>
      </c>
      <c r="C188" s="714" t="s">
        <v>881</v>
      </c>
      <c r="D188" s="720" t="s">
        <v>753</v>
      </c>
      <c r="E188" s="596"/>
      <c r="F188" s="594"/>
      <c r="G188" s="498"/>
      <c r="H188" s="488" t="s">
        <v>992</v>
      </c>
      <c r="I188" s="508"/>
      <c r="J188" s="508"/>
      <c r="K188" s="554" t="s">
        <v>173</v>
      </c>
      <c r="L188" s="554" t="s">
        <v>173</v>
      </c>
      <c r="M188" s="565"/>
      <c r="N188" s="716" t="s">
        <v>84</v>
      </c>
      <c r="O188" s="357" t="s">
        <v>86</v>
      </c>
      <c r="P188" s="357" t="s">
        <v>86</v>
      </c>
      <c r="Q188" s="357" t="s">
        <v>86</v>
      </c>
      <c r="R188" s="137" t="s">
        <v>107</v>
      </c>
      <c r="S188" s="612"/>
      <c r="T188" s="612"/>
      <c r="U188" s="106"/>
      <c r="V188" s="106"/>
      <c r="W188" s="106"/>
      <c r="X188" s="106"/>
      <c r="Y188" s="106"/>
      <c r="Z188" s="106"/>
      <c r="AA188" s="106"/>
      <c r="AB188" s="106"/>
      <c r="AC188" s="106"/>
      <c r="AD188" s="110"/>
      <c r="AE188" s="110"/>
      <c r="AF188" s="110"/>
    </row>
    <row r="189">
      <c r="A189" s="106"/>
      <c r="B189" s="661">
        <f t="shared" si="2"/>
        <v>186</v>
      </c>
      <c r="C189" s="714" t="s">
        <v>881</v>
      </c>
      <c r="D189" s="720" t="s">
        <v>753</v>
      </c>
      <c r="E189" s="596"/>
      <c r="F189" s="597" t="s">
        <v>993</v>
      </c>
      <c r="G189" s="566" t="s">
        <v>988</v>
      </c>
      <c r="H189" s="488" t="s">
        <v>989</v>
      </c>
      <c r="I189" s="508"/>
      <c r="J189" s="508"/>
      <c r="K189" s="554" t="s">
        <v>173</v>
      </c>
      <c r="L189" s="554" t="s">
        <v>173</v>
      </c>
      <c r="M189" s="565"/>
      <c r="N189" s="716" t="s">
        <v>84</v>
      </c>
      <c r="O189" s="357" t="s">
        <v>86</v>
      </c>
      <c r="P189" s="357" t="s">
        <v>86</v>
      </c>
      <c r="Q189" s="357" t="s">
        <v>86</v>
      </c>
      <c r="R189" s="137" t="s">
        <v>107</v>
      </c>
      <c r="S189" s="612"/>
      <c r="T189" s="612"/>
      <c r="U189" s="106"/>
      <c r="V189" s="106"/>
      <c r="W189" s="106"/>
      <c r="X189" s="106"/>
      <c r="Y189" s="106"/>
      <c r="Z189" s="106"/>
      <c r="AA189" s="106"/>
      <c r="AB189" s="106"/>
      <c r="AC189" s="106"/>
      <c r="AD189" s="110"/>
      <c r="AE189" s="110"/>
      <c r="AF189" s="110"/>
    </row>
    <row r="190">
      <c r="A190" s="106"/>
      <c r="B190" s="661">
        <f t="shared" si="2"/>
        <v>187</v>
      </c>
      <c r="C190" s="714" t="s">
        <v>881</v>
      </c>
      <c r="D190" s="720" t="s">
        <v>753</v>
      </c>
      <c r="E190" s="596"/>
      <c r="F190" s="593"/>
      <c r="G190" s="498"/>
      <c r="H190" s="488" t="s">
        <v>992</v>
      </c>
      <c r="I190" s="508"/>
      <c r="J190" s="508"/>
      <c r="K190" s="554" t="s">
        <v>173</v>
      </c>
      <c r="L190" s="554" t="s">
        <v>173</v>
      </c>
      <c r="M190" s="565"/>
      <c r="N190" s="716" t="s">
        <v>84</v>
      </c>
      <c r="O190" s="357" t="s">
        <v>86</v>
      </c>
      <c r="P190" s="357" t="s">
        <v>86</v>
      </c>
      <c r="Q190" s="357" t="s">
        <v>86</v>
      </c>
      <c r="R190" s="137" t="s">
        <v>107</v>
      </c>
      <c r="S190" s="612"/>
      <c r="T190" s="612"/>
      <c r="U190" s="106"/>
      <c r="V190" s="106"/>
      <c r="W190" s="106"/>
      <c r="X190" s="106"/>
      <c r="Y190" s="106"/>
      <c r="Z190" s="106"/>
      <c r="AA190" s="106"/>
      <c r="AB190" s="106"/>
      <c r="AC190" s="106"/>
      <c r="AD190" s="110"/>
      <c r="AE190" s="110"/>
      <c r="AF190" s="110"/>
    </row>
    <row r="191">
      <c r="A191" s="106"/>
      <c r="B191" s="661">
        <f t="shared" si="2"/>
        <v>188</v>
      </c>
      <c r="C191" s="714" t="s">
        <v>881</v>
      </c>
      <c r="D191" s="720" t="s">
        <v>753</v>
      </c>
      <c r="E191" s="596"/>
      <c r="F191" s="593"/>
      <c r="G191" s="571" t="s">
        <v>641</v>
      </c>
      <c r="H191" s="488" t="s">
        <v>989</v>
      </c>
      <c r="I191" s="508"/>
      <c r="J191" s="508"/>
      <c r="K191" s="554" t="s">
        <v>173</v>
      </c>
      <c r="L191" s="554" t="s">
        <v>173</v>
      </c>
      <c r="M191" s="565"/>
      <c r="N191" s="716" t="s">
        <v>84</v>
      </c>
      <c r="O191" s="357" t="s">
        <v>86</v>
      </c>
      <c r="P191" s="357" t="s">
        <v>86</v>
      </c>
      <c r="Q191" s="357" t="s">
        <v>86</v>
      </c>
      <c r="R191" s="137" t="s">
        <v>107</v>
      </c>
      <c r="S191" s="612"/>
      <c r="T191" s="612"/>
      <c r="U191" s="106"/>
      <c r="V191" s="106"/>
      <c r="W191" s="106"/>
      <c r="X191" s="106"/>
      <c r="Y191" s="106"/>
      <c r="Z191" s="106"/>
      <c r="AA191" s="106"/>
      <c r="AB191" s="106"/>
      <c r="AC191" s="106"/>
      <c r="AD191" s="110"/>
      <c r="AE191" s="110"/>
      <c r="AF191" s="110"/>
    </row>
    <row r="192">
      <c r="A192" s="106"/>
      <c r="B192" s="661">
        <f t="shared" si="2"/>
        <v>189</v>
      </c>
      <c r="C192" s="714" t="s">
        <v>881</v>
      </c>
      <c r="D192" s="720" t="s">
        <v>753</v>
      </c>
      <c r="E192" s="596"/>
      <c r="F192" s="593"/>
      <c r="G192" s="498"/>
      <c r="H192" s="488" t="s">
        <v>992</v>
      </c>
      <c r="I192" s="508"/>
      <c r="J192" s="508"/>
      <c r="K192" s="554" t="s">
        <v>173</v>
      </c>
      <c r="L192" s="554" t="s">
        <v>173</v>
      </c>
      <c r="M192" s="565"/>
      <c r="N192" s="716" t="s">
        <v>84</v>
      </c>
      <c r="O192" s="357" t="s">
        <v>86</v>
      </c>
      <c r="P192" s="357" t="s">
        <v>86</v>
      </c>
      <c r="Q192" s="357" t="s">
        <v>86</v>
      </c>
      <c r="R192" s="137" t="s">
        <v>107</v>
      </c>
      <c r="S192" s="612"/>
      <c r="T192" s="612"/>
      <c r="U192" s="106"/>
      <c r="V192" s="106"/>
      <c r="W192" s="106"/>
      <c r="X192" s="106"/>
      <c r="Y192" s="106"/>
      <c r="Z192" s="106"/>
      <c r="AA192" s="106"/>
      <c r="AB192" s="106"/>
      <c r="AC192" s="106"/>
      <c r="AD192" s="110"/>
      <c r="AE192" s="110"/>
      <c r="AF192" s="110"/>
    </row>
    <row r="193">
      <c r="A193" s="106"/>
      <c r="B193" s="661">
        <f t="shared" si="2"/>
        <v>190</v>
      </c>
      <c r="C193" s="714" t="s">
        <v>881</v>
      </c>
      <c r="D193" s="720" t="s">
        <v>753</v>
      </c>
      <c r="E193" s="598"/>
      <c r="F193" s="592" t="s">
        <v>987</v>
      </c>
      <c r="G193" s="599">
        <v>0.0</v>
      </c>
      <c r="H193" s="508"/>
      <c r="I193" s="508"/>
      <c r="J193" s="508"/>
      <c r="K193" s="554" t="s">
        <v>173</v>
      </c>
      <c r="L193" s="554" t="s">
        <v>173</v>
      </c>
      <c r="M193" s="565"/>
      <c r="N193" s="716" t="s">
        <v>84</v>
      </c>
      <c r="O193" s="357" t="s">
        <v>86</v>
      </c>
      <c r="P193" s="357" t="s">
        <v>86</v>
      </c>
      <c r="Q193" s="357" t="s">
        <v>86</v>
      </c>
      <c r="R193" s="137" t="s">
        <v>107</v>
      </c>
      <c r="S193" s="612"/>
      <c r="T193" s="612"/>
      <c r="U193" s="106"/>
      <c r="V193" s="106"/>
      <c r="W193" s="106"/>
      <c r="X193" s="106"/>
      <c r="Y193" s="106"/>
      <c r="Z193" s="106"/>
      <c r="AA193" s="106"/>
      <c r="AB193" s="106"/>
      <c r="AC193" s="106"/>
      <c r="AD193" s="110"/>
      <c r="AE193" s="110"/>
      <c r="AF193" s="110"/>
    </row>
    <row r="194">
      <c r="A194" s="106"/>
      <c r="B194" s="661">
        <f t="shared" si="2"/>
        <v>191</v>
      </c>
      <c r="C194" s="714" t="s">
        <v>881</v>
      </c>
      <c r="D194" s="720" t="s">
        <v>753</v>
      </c>
      <c r="E194" s="598"/>
      <c r="F194" s="593"/>
      <c r="G194" s="600" t="s">
        <v>994</v>
      </c>
      <c r="H194" s="508"/>
      <c r="I194" s="508"/>
      <c r="J194" s="508"/>
      <c r="K194" s="554" t="s">
        <v>173</v>
      </c>
      <c r="L194" s="554" t="s">
        <v>173</v>
      </c>
      <c r="M194" s="565"/>
      <c r="N194" s="716" t="s">
        <v>84</v>
      </c>
      <c r="O194" s="357" t="s">
        <v>86</v>
      </c>
      <c r="P194" s="357" t="s">
        <v>86</v>
      </c>
      <c r="Q194" s="357" t="s">
        <v>86</v>
      </c>
      <c r="R194" s="137" t="s">
        <v>107</v>
      </c>
      <c r="S194" s="612"/>
      <c r="T194" s="612"/>
      <c r="U194" s="106"/>
      <c r="V194" s="106"/>
      <c r="W194" s="106"/>
      <c r="X194" s="106"/>
      <c r="Y194" s="106"/>
      <c r="Z194" s="106"/>
      <c r="AA194" s="106"/>
      <c r="AB194" s="106"/>
      <c r="AC194" s="106"/>
      <c r="AD194" s="110"/>
      <c r="AE194" s="110"/>
      <c r="AF194" s="110"/>
    </row>
    <row r="195">
      <c r="A195" s="106"/>
      <c r="B195" s="661">
        <f t="shared" si="2"/>
        <v>192</v>
      </c>
      <c r="C195" s="714" t="s">
        <v>881</v>
      </c>
      <c r="D195" s="720" t="s">
        <v>753</v>
      </c>
      <c r="E195" s="598"/>
      <c r="F195" s="593"/>
      <c r="G195" s="600" t="s">
        <v>995</v>
      </c>
      <c r="H195" s="508"/>
      <c r="I195" s="508"/>
      <c r="J195" s="508"/>
      <c r="K195" s="554" t="s">
        <v>173</v>
      </c>
      <c r="L195" s="554" t="s">
        <v>173</v>
      </c>
      <c r="M195" s="565"/>
      <c r="N195" s="716" t="s">
        <v>84</v>
      </c>
      <c r="O195" s="357" t="s">
        <v>86</v>
      </c>
      <c r="P195" s="357" t="s">
        <v>86</v>
      </c>
      <c r="Q195" s="357" t="s">
        <v>86</v>
      </c>
      <c r="R195" s="137" t="s">
        <v>107</v>
      </c>
      <c r="S195" s="612"/>
      <c r="T195" s="612"/>
      <c r="U195" s="106"/>
      <c r="V195" s="106"/>
      <c r="W195" s="106"/>
      <c r="X195" s="106"/>
      <c r="Y195" s="106"/>
      <c r="Z195" s="106"/>
      <c r="AA195" s="106"/>
      <c r="AB195" s="106"/>
      <c r="AC195" s="106"/>
      <c r="AD195" s="110"/>
      <c r="AE195" s="110"/>
      <c r="AF195" s="110"/>
    </row>
    <row r="196">
      <c r="A196" s="106"/>
      <c r="B196" s="661">
        <f t="shared" si="2"/>
        <v>193</v>
      </c>
      <c r="C196" s="714" t="s">
        <v>881</v>
      </c>
      <c r="D196" s="720" t="s">
        <v>753</v>
      </c>
      <c r="E196" s="598"/>
      <c r="F196" s="593"/>
      <c r="G196" s="600" t="s">
        <v>995</v>
      </c>
      <c r="H196" s="564" t="s">
        <v>996</v>
      </c>
      <c r="I196" s="508"/>
      <c r="J196" s="508"/>
      <c r="K196" s="554" t="s">
        <v>173</v>
      </c>
      <c r="L196" s="554" t="s">
        <v>173</v>
      </c>
      <c r="M196" s="565"/>
      <c r="N196" s="716" t="s">
        <v>84</v>
      </c>
      <c r="O196" s="357" t="s">
        <v>86</v>
      </c>
      <c r="P196" s="357" t="s">
        <v>86</v>
      </c>
      <c r="Q196" s="357" t="s">
        <v>86</v>
      </c>
      <c r="R196" s="137" t="s">
        <v>107</v>
      </c>
      <c r="S196" s="612"/>
      <c r="T196" s="612"/>
      <c r="U196" s="106"/>
      <c r="V196" s="106"/>
      <c r="W196" s="106"/>
      <c r="X196" s="106"/>
      <c r="Y196" s="106"/>
      <c r="Z196" s="106"/>
      <c r="AA196" s="106"/>
      <c r="AB196" s="106"/>
      <c r="AC196" s="106"/>
      <c r="AD196" s="110"/>
      <c r="AE196" s="110"/>
      <c r="AF196" s="110"/>
    </row>
    <row r="197">
      <c r="A197" s="106"/>
      <c r="B197" s="661">
        <f t="shared" si="2"/>
        <v>194</v>
      </c>
      <c r="C197" s="714" t="s">
        <v>881</v>
      </c>
      <c r="D197" s="720" t="s">
        <v>753</v>
      </c>
      <c r="E197" s="601"/>
      <c r="F197" s="593"/>
      <c r="G197" s="600" t="s">
        <v>997</v>
      </c>
      <c r="H197" s="564" t="s">
        <v>998</v>
      </c>
      <c r="I197" s="508"/>
      <c r="J197" s="508"/>
      <c r="K197" s="554" t="s">
        <v>173</v>
      </c>
      <c r="L197" s="554" t="s">
        <v>173</v>
      </c>
      <c r="M197" s="565"/>
      <c r="N197" s="716" t="s">
        <v>84</v>
      </c>
      <c r="O197" s="357" t="s">
        <v>86</v>
      </c>
      <c r="P197" s="357" t="s">
        <v>86</v>
      </c>
      <c r="Q197" s="357" t="s">
        <v>86</v>
      </c>
      <c r="R197" s="137" t="s">
        <v>107</v>
      </c>
      <c r="S197" s="612"/>
      <c r="T197" s="612"/>
      <c r="U197" s="106"/>
      <c r="V197" s="106"/>
      <c r="W197" s="106"/>
      <c r="X197" s="106"/>
      <c r="Y197" s="106"/>
      <c r="Z197" s="106"/>
      <c r="AA197" s="106"/>
      <c r="AB197" s="106"/>
      <c r="AC197" s="106"/>
      <c r="AD197" s="110"/>
      <c r="AE197" s="110"/>
      <c r="AF197" s="110"/>
    </row>
    <row r="198">
      <c r="A198" s="106"/>
      <c r="B198" s="661"/>
      <c r="C198" s="714"/>
      <c r="D198" s="720"/>
      <c r="E198" s="598"/>
      <c r="F198" s="500"/>
      <c r="G198" s="495" t="s">
        <v>2229</v>
      </c>
      <c r="H198" s="600" t="s">
        <v>2230</v>
      </c>
      <c r="I198" s="508"/>
      <c r="J198" s="508"/>
      <c r="K198" s="554" t="s">
        <v>173</v>
      </c>
      <c r="L198" s="554" t="s">
        <v>173</v>
      </c>
      <c r="M198" s="565"/>
      <c r="N198" s="716" t="s">
        <v>84</v>
      </c>
      <c r="O198" s="357" t="s">
        <v>86</v>
      </c>
      <c r="P198" s="357" t="s">
        <v>86</v>
      </c>
      <c r="Q198" s="357" t="s">
        <v>86</v>
      </c>
      <c r="R198" s="137" t="s">
        <v>107</v>
      </c>
      <c r="S198" s="612"/>
      <c r="T198" s="612"/>
      <c r="U198" s="106"/>
      <c r="V198" s="106"/>
      <c r="W198" s="106"/>
      <c r="X198" s="106"/>
      <c r="Y198" s="106"/>
      <c r="Z198" s="106"/>
      <c r="AA198" s="106"/>
      <c r="AB198" s="106"/>
      <c r="AC198" s="106"/>
      <c r="AD198" s="110"/>
      <c r="AE198" s="110"/>
      <c r="AF198" s="110"/>
    </row>
    <row r="199">
      <c r="A199" s="106"/>
      <c r="B199" s="661"/>
      <c r="C199" s="714"/>
      <c r="D199" s="720"/>
      <c r="E199" s="598"/>
      <c r="F199" s="500"/>
      <c r="G199" s="500"/>
      <c r="H199" s="600" t="s">
        <v>2231</v>
      </c>
      <c r="I199" s="508"/>
      <c r="J199" s="508"/>
      <c r="K199" s="554" t="s">
        <v>173</v>
      </c>
      <c r="L199" s="554" t="s">
        <v>173</v>
      </c>
      <c r="M199" s="565"/>
      <c r="N199" s="716" t="s">
        <v>84</v>
      </c>
      <c r="O199" s="357" t="s">
        <v>86</v>
      </c>
      <c r="P199" s="357" t="s">
        <v>86</v>
      </c>
      <c r="Q199" s="357" t="s">
        <v>86</v>
      </c>
      <c r="R199" s="137" t="s">
        <v>107</v>
      </c>
      <c r="S199" s="612"/>
      <c r="T199" s="612"/>
      <c r="U199" s="106"/>
      <c r="V199" s="106"/>
      <c r="W199" s="106"/>
      <c r="X199" s="106"/>
      <c r="Y199" s="106"/>
      <c r="Z199" s="106"/>
      <c r="AA199" s="106"/>
      <c r="AB199" s="106"/>
      <c r="AC199" s="106"/>
      <c r="AD199" s="110"/>
      <c r="AE199" s="110"/>
      <c r="AF199" s="110"/>
    </row>
    <row r="200">
      <c r="A200" s="106"/>
      <c r="B200" s="661"/>
      <c r="C200" s="714"/>
      <c r="D200" s="720"/>
      <c r="E200" s="598"/>
      <c r="F200" s="500"/>
      <c r="G200" s="501"/>
      <c r="H200" s="600" t="s">
        <v>2232</v>
      </c>
      <c r="I200" s="508"/>
      <c r="J200" s="508"/>
      <c r="K200" s="554" t="s">
        <v>173</v>
      </c>
      <c r="L200" s="506" t="s">
        <v>2233</v>
      </c>
      <c r="M200" s="565"/>
      <c r="N200" s="716" t="s">
        <v>84</v>
      </c>
      <c r="O200" s="357" t="s">
        <v>86</v>
      </c>
      <c r="P200" s="357" t="s">
        <v>86</v>
      </c>
      <c r="Q200" s="357" t="s">
        <v>86</v>
      </c>
      <c r="R200" s="137" t="s">
        <v>107</v>
      </c>
      <c r="S200" s="494" t="s">
        <v>2234</v>
      </c>
      <c r="T200" s="612"/>
      <c r="U200" s="106"/>
      <c r="V200" s="106"/>
      <c r="W200" s="106"/>
      <c r="X200" s="106"/>
      <c r="Y200" s="106"/>
      <c r="Z200" s="106"/>
      <c r="AA200" s="106"/>
      <c r="AB200" s="106"/>
      <c r="AC200" s="106"/>
      <c r="AD200" s="110"/>
      <c r="AE200" s="110"/>
      <c r="AF200" s="110"/>
    </row>
    <row r="201">
      <c r="A201" s="106"/>
      <c r="B201" s="661">
        <f t="shared" ref="B201:B205" si="3">ROW()-ROW($B$3)</f>
        <v>198</v>
      </c>
      <c r="C201" s="714" t="s">
        <v>881</v>
      </c>
      <c r="D201" s="720"/>
      <c r="E201" s="725" t="s">
        <v>999</v>
      </c>
      <c r="F201" s="495" t="s">
        <v>1000</v>
      </c>
      <c r="G201" s="599">
        <v>0.0</v>
      </c>
      <c r="H201" s="564"/>
      <c r="I201" s="508"/>
      <c r="J201" s="508"/>
      <c r="K201" s="506" t="s">
        <v>1001</v>
      </c>
      <c r="L201" s="506" t="s">
        <v>1002</v>
      </c>
      <c r="M201" s="565"/>
      <c r="N201" s="357" t="s">
        <v>84</v>
      </c>
      <c r="O201" s="357" t="s">
        <v>86</v>
      </c>
      <c r="P201" s="357" t="s">
        <v>86</v>
      </c>
      <c r="Q201" s="357" t="s">
        <v>86</v>
      </c>
      <c r="R201" s="136" t="s">
        <v>98</v>
      </c>
      <c r="S201" s="494" t="s">
        <v>2211</v>
      </c>
      <c r="T201" s="612"/>
      <c r="U201" s="106"/>
      <c r="V201" s="106"/>
      <c r="W201" s="106"/>
      <c r="X201" s="106"/>
      <c r="Y201" s="106"/>
      <c r="Z201" s="106"/>
      <c r="AA201" s="106"/>
      <c r="AB201" s="106"/>
      <c r="AC201" s="106"/>
      <c r="AD201" s="110"/>
      <c r="AE201" s="110"/>
      <c r="AF201" s="110"/>
    </row>
    <row r="202">
      <c r="A202" s="106"/>
      <c r="B202" s="661">
        <f t="shared" si="3"/>
        <v>199</v>
      </c>
      <c r="C202" s="714" t="s">
        <v>881</v>
      </c>
      <c r="D202" s="720"/>
      <c r="E202" s="726"/>
      <c r="F202" s="500"/>
      <c r="G202" s="599">
        <v>0.08</v>
      </c>
      <c r="H202" s="564"/>
      <c r="I202" s="508"/>
      <c r="J202" s="508"/>
      <c r="K202" s="506" t="s">
        <v>173</v>
      </c>
      <c r="L202" s="506" t="s">
        <v>173</v>
      </c>
      <c r="M202" s="565"/>
      <c r="N202" s="357" t="s">
        <v>84</v>
      </c>
      <c r="O202" s="357" t="s">
        <v>86</v>
      </c>
      <c r="P202" s="357" t="s">
        <v>86</v>
      </c>
      <c r="Q202" s="357" t="s">
        <v>86</v>
      </c>
      <c r="R202" s="493" t="s">
        <v>107</v>
      </c>
      <c r="S202" s="494" t="s">
        <v>173</v>
      </c>
      <c r="T202" s="612"/>
      <c r="U202" s="106"/>
      <c r="V202" s="106"/>
      <c r="W202" s="106"/>
      <c r="X202" s="106"/>
      <c r="Y202" s="106"/>
      <c r="Z202" s="106"/>
      <c r="AA202" s="106"/>
      <c r="AB202" s="106"/>
      <c r="AC202" s="106"/>
      <c r="AD202" s="110"/>
      <c r="AE202" s="110"/>
      <c r="AF202" s="110"/>
    </row>
    <row r="203">
      <c r="A203" s="106"/>
      <c r="B203" s="661">
        <f t="shared" si="3"/>
        <v>200</v>
      </c>
      <c r="C203" s="714" t="s">
        <v>881</v>
      </c>
      <c r="D203" s="720"/>
      <c r="E203" s="726"/>
      <c r="F203" s="500"/>
      <c r="G203" s="600" t="s">
        <v>995</v>
      </c>
      <c r="H203" s="564"/>
      <c r="I203" s="508"/>
      <c r="J203" s="508"/>
      <c r="K203" s="506" t="s">
        <v>173</v>
      </c>
      <c r="L203" s="506" t="s">
        <v>173</v>
      </c>
      <c r="M203" s="565"/>
      <c r="N203" s="357" t="s">
        <v>84</v>
      </c>
      <c r="O203" s="357" t="s">
        <v>86</v>
      </c>
      <c r="P203" s="357" t="s">
        <v>86</v>
      </c>
      <c r="Q203" s="357" t="s">
        <v>86</v>
      </c>
      <c r="R203" s="493" t="s">
        <v>107</v>
      </c>
      <c r="S203" s="494" t="s">
        <v>173</v>
      </c>
      <c r="T203" s="612"/>
      <c r="U203" s="106"/>
      <c r="V203" s="106"/>
      <c r="W203" s="106"/>
      <c r="X203" s="106"/>
      <c r="Y203" s="106"/>
      <c r="Z203" s="106"/>
      <c r="AA203" s="106"/>
      <c r="AB203" s="106"/>
      <c r="AC203" s="106"/>
      <c r="AD203" s="110"/>
      <c r="AE203" s="110"/>
      <c r="AF203" s="110"/>
    </row>
    <row r="204">
      <c r="A204" s="106"/>
      <c r="B204" s="661">
        <f t="shared" si="3"/>
        <v>201</v>
      </c>
      <c r="C204" s="714" t="s">
        <v>881</v>
      </c>
      <c r="D204" s="720"/>
      <c r="E204" s="726"/>
      <c r="F204" s="501"/>
      <c r="G204" s="505" t="s">
        <v>997</v>
      </c>
      <c r="H204" s="564"/>
      <c r="I204" s="508"/>
      <c r="J204" s="508"/>
      <c r="K204" s="506" t="s">
        <v>173</v>
      </c>
      <c r="L204" s="506" t="s">
        <v>173</v>
      </c>
      <c r="M204" s="565"/>
      <c r="N204" s="357" t="s">
        <v>84</v>
      </c>
      <c r="O204" s="357" t="s">
        <v>86</v>
      </c>
      <c r="P204" s="357" t="s">
        <v>86</v>
      </c>
      <c r="Q204" s="357" t="s">
        <v>86</v>
      </c>
      <c r="R204" s="136" t="s">
        <v>98</v>
      </c>
      <c r="S204" s="494" t="s">
        <v>173</v>
      </c>
      <c r="T204" s="612"/>
      <c r="U204" s="106"/>
      <c r="V204" s="106"/>
      <c r="W204" s="106"/>
      <c r="X204" s="106"/>
      <c r="Y204" s="106"/>
      <c r="Z204" s="106"/>
      <c r="AA204" s="106"/>
      <c r="AB204" s="106"/>
      <c r="AC204" s="106"/>
      <c r="AD204" s="110"/>
      <c r="AE204" s="110"/>
      <c r="AF204" s="110"/>
    </row>
    <row r="205">
      <c r="A205" s="106"/>
      <c r="B205" s="661">
        <f t="shared" si="3"/>
        <v>202</v>
      </c>
      <c r="C205" s="714" t="s">
        <v>881</v>
      </c>
      <c r="D205" s="720"/>
      <c r="E205" s="605"/>
      <c r="F205" s="500" t="s">
        <v>1003</v>
      </c>
      <c r="G205" s="501"/>
      <c r="H205" s="564"/>
      <c r="I205" s="508"/>
      <c r="J205" s="508"/>
      <c r="K205" s="506" t="s">
        <v>1004</v>
      </c>
      <c r="L205" s="506" t="s">
        <v>1005</v>
      </c>
      <c r="M205" s="565"/>
      <c r="N205" s="716" t="s">
        <v>84</v>
      </c>
      <c r="O205" s="357" t="s">
        <v>86</v>
      </c>
      <c r="P205" s="357" t="s">
        <v>86</v>
      </c>
      <c r="Q205" s="357" t="s">
        <v>86</v>
      </c>
      <c r="R205" s="137" t="s">
        <v>107</v>
      </c>
      <c r="S205" s="612"/>
      <c r="T205" s="612"/>
      <c r="U205" s="106"/>
      <c r="V205" s="106"/>
      <c r="W205" s="106"/>
      <c r="X205" s="106"/>
      <c r="Y205" s="106"/>
      <c r="Z205" s="106"/>
      <c r="AA205" s="106"/>
      <c r="AB205" s="106"/>
      <c r="AC205" s="106"/>
      <c r="AD205" s="110"/>
      <c r="AE205" s="110"/>
      <c r="AF205" s="110"/>
    </row>
    <row r="206">
      <c r="A206" s="106"/>
      <c r="B206" s="661"/>
      <c r="C206" s="714"/>
      <c r="D206" s="720"/>
      <c r="E206" s="604" t="s">
        <v>2235</v>
      </c>
      <c r="F206" s="495" t="s">
        <v>1000</v>
      </c>
      <c r="G206" s="599">
        <v>0.0</v>
      </c>
      <c r="H206" s="564"/>
      <c r="I206" s="508"/>
      <c r="J206" s="508"/>
      <c r="K206" s="506" t="s">
        <v>2236</v>
      </c>
      <c r="L206" s="506" t="s">
        <v>2237</v>
      </c>
      <c r="M206" s="565"/>
      <c r="N206" s="717" t="s">
        <v>84</v>
      </c>
      <c r="O206" s="357" t="s">
        <v>86</v>
      </c>
      <c r="P206" s="357" t="s">
        <v>86</v>
      </c>
      <c r="Q206" s="357" t="s">
        <v>86</v>
      </c>
      <c r="R206" s="136" t="s">
        <v>98</v>
      </c>
      <c r="S206" s="612"/>
      <c r="T206" s="612"/>
      <c r="U206" s="106"/>
      <c r="V206" s="106"/>
      <c r="W206" s="106"/>
      <c r="X206" s="106"/>
      <c r="Y206" s="106"/>
      <c r="Z206" s="106"/>
      <c r="AA206" s="106"/>
      <c r="AB206" s="106"/>
      <c r="AC206" s="106"/>
      <c r="AD206" s="110"/>
      <c r="AE206" s="110"/>
      <c r="AF206" s="110"/>
    </row>
    <row r="207">
      <c r="A207" s="106"/>
      <c r="B207" s="661"/>
      <c r="C207" s="714"/>
      <c r="D207" s="720"/>
      <c r="E207" s="604"/>
      <c r="F207" s="500"/>
      <c r="G207" s="599">
        <v>0.08</v>
      </c>
      <c r="H207" s="564"/>
      <c r="I207" s="508"/>
      <c r="J207" s="508"/>
      <c r="K207" s="506" t="s">
        <v>173</v>
      </c>
      <c r="L207" s="506" t="s">
        <v>173</v>
      </c>
      <c r="M207" s="565"/>
      <c r="N207" s="717" t="s">
        <v>84</v>
      </c>
      <c r="O207" s="357" t="s">
        <v>86</v>
      </c>
      <c r="P207" s="357" t="s">
        <v>86</v>
      </c>
      <c r="Q207" s="357" t="s">
        <v>86</v>
      </c>
      <c r="R207" s="136" t="s">
        <v>104</v>
      </c>
      <c r="S207" s="612"/>
      <c r="T207" s="612"/>
      <c r="U207" s="106"/>
      <c r="V207" s="106"/>
      <c r="W207" s="106"/>
      <c r="X207" s="106"/>
      <c r="Y207" s="106"/>
      <c r="Z207" s="106"/>
      <c r="AA207" s="106"/>
      <c r="AB207" s="106"/>
      <c r="AC207" s="106"/>
      <c r="AD207" s="110"/>
      <c r="AE207" s="110"/>
      <c r="AF207" s="110"/>
    </row>
    <row r="208">
      <c r="A208" s="106"/>
      <c r="B208" s="661"/>
      <c r="C208" s="714"/>
      <c r="D208" s="720"/>
      <c r="E208" s="604"/>
      <c r="F208" s="500"/>
      <c r="G208" s="600" t="s">
        <v>995</v>
      </c>
      <c r="H208" s="564"/>
      <c r="I208" s="508"/>
      <c r="J208" s="508"/>
      <c r="K208" s="506" t="s">
        <v>173</v>
      </c>
      <c r="L208" s="506" t="s">
        <v>173</v>
      </c>
      <c r="M208" s="565"/>
      <c r="N208" s="717" t="s">
        <v>84</v>
      </c>
      <c r="O208" s="357" t="s">
        <v>86</v>
      </c>
      <c r="P208" s="357" t="s">
        <v>86</v>
      </c>
      <c r="Q208" s="357" t="s">
        <v>86</v>
      </c>
      <c r="R208" s="136" t="s">
        <v>104</v>
      </c>
      <c r="S208" s="612"/>
      <c r="T208" s="612"/>
      <c r="U208" s="106"/>
      <c r="V208" s="106"/>
      <c r="W208" s="106"/>
      <c r="X208" s="106"/>
      <c r="Y208" s="106"/>
      <c r="Z208" s="106"/>
      <c r="AA208" s="106"/>
      <c r="AB208" s="106"/>
      <c r="AC208" s="106"/>
      <c r="AD208" s="110"/>
      <c r="AE208" s="110"/>
      <c r="AF208" s="110"/>
    </row>
    <row r="209">
      <c r="A209" s="106"/>
      <c r="B209" s="661"/>
      <c r="C209" s="714"/>
      <c r="D209" s="720"/>
      <c r="E209" s="604"/>
      <c r="F209" s="501"/>
      <c r="G209" s="505" t="s">
        <v>997</v>
      </c>
      <c r="H209" s="564"/>
      <c r="I209" s="508"/>
      <c r="J209" s="508"/>
      <c r="K209" s="506" t="s">
        <v>173</v>
      </c>
      <c r="L209" s="506" t="s">
        <v>173</v>
      </c>
      <c r="M209" s="565"/>
      <c r="N209" s="717" t="s">
        <v>84</v>
      </c>
      <c r="O209" s="357" t="s">
        <v>86</v>
      </c>
      <c r="P209" s="357" t="s">
        <v>86</v>
      </c>
      <c r="Q209" s="357" t="s">
        <v>86</v>
      </c>
      <c r="R209" s="136" t="s">
        <v>98</v>
      </c>
      <c r="S209" s="612"/>
      <c r="T209" s="612"/>
      <c r="U209" s="106"/>
      <c r="V209" s="106"/>
      <c r="W209" s="106"/>
      <c r="X209" s="106"/>
      <c r="Y209" s="106"/>
      <c r="Z209" s="106"/>
      <c r="AA209" s="106"/>
      <c r="AB209" s="106"/>
      <c r="AC209" s="106"/>
      <c r="AD209" s="110"/>
      <c r="AE209" s="110"/>
      <c r="AF209" s="110"/>
    </row>
    <row r="210">
      <c r="A210" s="106"/>
      <c r="B210" s="661"/>
      <c r="C210" s="714"/>
      <c r="D210" s="720"/>
      <c r="E210" s="604"/>
      <c r="F210" s="500" t="s">
        <v>1003</v>
      </c>
      <c r="G210" s="501"/>
      <c r="H210" s="564"/>
      <c r="I210" s="508"/>
      <c r="J210" s="508"/>
      <c r="K210" s="506" t="s">
        <v>173</v>
      </c>
      <c r="L210" s="506" t="s">
        <v>2238</v>
      </c>
      <c r="M210" s="565"/>
      <c r="N210" s="717" t="s">
        <v>84</v>
      </c>
      <c r="O210" s="357" t="s">
        <v>86</v>
      </c>
      <c r="P210" s="357" t="s">
        <v>86</v>
      </c>
      <c r="Q210" s="357" t="s">
        <v>86</v>
      </c>
      <c r="R210" s="136" t="s">
        <v>104</v>
      </c>
      <c r="S210" s="612"/>
      <c r="T210" s="612"/>
      <c r="U210" s="106"/>
      <c r="V210" s="106"/>
      <c r="W210" s="106"/>
      <c r="X210" s="106"/>
      <c r="Y210" s="106"/>
      <c r="Z210" s="106"/>
      <c r="AA210" s="106"/>
      <c r="AB210" s="106"/>
      <c r="AC210" s="106"/>
      <c r="AD210" s="110"/>
      <c r="AE210" s="110"/>
      <c r="AF210" s="110"/>
    </row>
    <row r="211">
      <c r="A211" s="106"/>
      <c r="B211" s="661">
        <f t="shared" ref="B211:B373" si="4">ROW()-ROW($B$3)</f>
        <v>208</v>
      </c>
      <c r="C211" s="714" t="s">
        <v>881</v>
      </c>
      <c r="D211" s="720" t="s">
        <v>753</v>
      </c>
      <c r="E211" s="566" t="s">
        <v>1006</v>
      </c>
      <c r="F211" s="595" t="s">
        <v>1007</v>
      </c>
      <c r="G211" s="503"/>
      <c r="H211" s="508"/>
      <c r="I211" s="508"/>
      <c r="J211" s="508"/>
      <c r="K211" s="558" t="s">
        <v>1008</v>
      </c>
      <c r="L211" s="554" t="s">
        <v>908</v>
      </c>
      <c r="M211" s="565"/>
      <c r="N211" s="716" t="s">
        <v>84</v>
      </c>
      <c r="O211" s="357" t="s">
        <v>86</v>
      </c>
      <c r="P211" s="357" t="s">
        <v>86</v>
      </c>
      <c r="Q211" s="357" t="s">
        <v>86</v>
      </c>
      <c r="R211" s="137" t="s">
        <v>107</v>
      </c>
      <c r="S211" s="612"/>
      <c r="T211" s="612"/>
      <c r="U211" s="106"/>
      <c r="V211" s="106"/>
      <c r="W211" s="106"/>
      <c r="X211" s="106"/>
      <c r="Y211" s="106"/>
      <c r="Z211" s="106"/>
      <c r="AA211" s="106"/>
      <c r="AB211" s="106"/>
      <c r="AC211" s="106"/>
      <c r="AD211" s="110"/>
      <c r="AE211" s="110"/>
      <c r="AF211" s="110"/>
    </row>
    <row r="212">
      <c r="A212" s="106"/>
      <c r="B212" s="661">
        <f t="shared" si="4"/>
        <v>209</v>
      </c>
      <c r="C212" s="714" t="s">
        <v>881</v>
      </c>
      <c r="D212" s="720" t="s">
        <v>753</v>
      </c>
      <c r="E212" s="497"/>
      <c r="F212" s="592" t="s">
        <v>1009</v>
      </c>
      <c r="G212" s="488" t="s">
        <v>1010</v>
      </c>
      <c r="H212" s="508"/>
      <c r="I212" s="508"/>
      <c r="J212" s="508"/>
      <c r="K212" s="558" t="s">
        <v>1008</v>
      </c>
      <c r="L212" s="558" t="s">
        <v>320</v>
      </c>
      <c r="M212" s="565"/>
      <c r="N212" s="716" t="s">
        <v>84</v>
      </c>
      <c r="O212" s="357" t="s">
        <v>86</v>
      </c>
      <c r="P212" s="357" t="s">
        <v>86</v>
      </c>
      <c r="Q212" s="357" t="s">
        <v>86</v>
      </c>
      <c r="R212" s="137" t="s">
        <v>107</v>
      </c>
      <c r="S212" s="612"/>
      <c r="T212" s="612"/>
      <c r="U212" s="106"/>
      <c r="V212" s="106"/>
      <c r="W212" s="106"/>
      <c r="X212" s="106"/>
      <c r="Y212" s="106"/>
      <c r="Z212" s="106"/>
      <c r="AA212" s="106"/>
      <c r="AB212" s="106"/>
      <c r="AC212" s="106"/>
      <c r="AD212" s="110"/>
      <c r="AE212" s="110"/>
      <c r="AF212" s="110"/>
    </row>
    <row r="213">
      <c r="A213" s="106"/>
      <c r="B213" s="661">
        <f t="shared" si="4"/>
        <v>210</v>
      </c>
      <c r="C213" s="714" t="s">
        <v>881</v>
      </c>
      <c r="D213" s="720" t="s">
        <v>753</v>
      </c>
      <c r="E213" s="498"/>
      <c r="F213" s="594"/>
      <c r="G213" s="488" t="s">
        <v>1011</v>
      </c>
      <c r="H213" s="508"/>
      <c r="I213" s="508"/>
      <c r="J213" s="508"/>
      <c r="K213" s="554" t="s">
        <v>173</v>
      </c>
      <c r="L213" s="554" t="s">
        <v>173</v>
      </c>
      <c r="M213" s="565"/>
      <c r="N213" s="716" t="s">
        <v>84</v>
      </c>
      <c r="O213" s="357" t="s">
        <v>86</v>
      </c>
      <c r="P213" s="357" t="s">
        <v>86</v>
      </c>
      <c r="Q213" s="357" t="s">
        <v>86</v>
      </c>
      <c r="R213" s="137" t="s">
        <v>107</v>
      </c>
      <c r="S213" s="612"/>
      <c r="T213" s="612"/>
      <c r="U213" s="106"/>
      <c r="V213" s="106"/>
      <c r="W213" s="106"/>
      <c r="X213" s="106"/>
      <c r="Y213" s="106"/>
      <c r="Z213" s="106"/>
      <c r="AA213" s="106"/>
      <c r="AB213" s="106"/>
      <c r="AC213" s="106"/>
      <c r="AD213" s="110"/>
      <c r="AE213" s="110"/>
      <c r="AF213" s="110"/>
    </row>
    <row r="214">
      <c r="A214" s="106"/>
      <c r="B214" s="661">
        <f t="shared" si="4"/>
        <v>211</v>
      </c>
      <c r="C214" s="714" t="s">
        <v>881</v>
      </c>
      <c r="D214" s="720" t="s">
        <v>753</v>
      </c>
      <c r="E214" s="566" t="s">
        <v>1012</v>
      </c>
      <c r="F214" s="606" t="s">
        <v>1013</v>
      </c>
      <c r="G214" s="508"/>
      <c r="H214" s="508"/>
      <c r="I214" s="508"/>
      <c r="J214" s="508"/>
      <c r="K214" s="554" t="s">
        <v>173</v>
      </c>
      <c r="L214" s="554" t="s">
        <v>173</v>
      </c>
      <c r="M214" s="565"/>
      <c r="N214" s="716" t="s">
        <v>84</v>
      </c>
      <c r="O214" s="357" t="s">
        <v>86</v>
      </c>
      <c r="P214" s="357" t="s">
        <v>86</v>
      </c>
      <c r="Q214" s="357" t="s">
        <v>86</v>
      </c>
      <c r="R214" s="137" t="s">
        <v>107</v>
      </c>
      <c r="S214" s="494" t="s">
        <v>2239</v>
      </c>
      <c r="T214" s="612"/>
      <c r="U214" s="106"/>
      <c r="V214" s="106"/>
      <c r="W214" s="106"/>
      <c r="X214" s="106"/>
      <c r="Y214" s="106"/>
      <c r="Z214" s="106"/>
      <c r="AA214" s="106"/>
      <c r="AB214" s="106"/>
      <c r="AC214" s="106"/>
      <c r="AD214" s="110"/>
      <c r="AE214" s="110"/>
      <c r="AF214" s="110"/>
    </row>
    <row r="215">
      <c r="A215" s="106"/>
      <c r="B215" s="661">
        <f t="shared" si="4"/>
        <v>212</v>
      </c>
      <c r="C215" s="714" t="s">
        <v>881</v>
      </c>
      <c r="D215" s="720" t="s">
        <v>753</v>
      </c>
      <c r="E215" s="497"/>
      <c r="F215" s="558" t="s">
        <v>1014</v>
      </c>
      <c r="G215" s="508"/>
      <c r="H215" s="508"/>
      <c r="I215" s="508"/>
      <c r="J215" s="508"/>
      <c r="K215" s="554" t="s">
        <v>173</v>
      </c>
      <c r="L215" s="554" t="s">
        <v>173</v>
      </c>
      <c r="M215" s="565"/>
      <c r="N215" s="716" t="s">
        <v>84</v>
      </c>
      <c r="O215" s="357" t="s">
        <v>86</v>
      </c>
      <c r="P215" s="357" t="s">
        <v>86</v>
      </c>
      <c r="Q215" s="357" t="s">
        <v>86</v>
      </c>
      <c r="R215" s="137" t="s">
        <v>107</v>
      </c>
      <c r="S215" s="612"/>
      <c r="T215" s="612"/>
      <c r="U215" s="106"/>
      <c r="V215" s="106"/>
      <c r="W215" s="106"/>
      <c r="X215" s="106"/>
      <c r="Y215" s="106"/>
      <c r="Z215" s="106"/>
      <c r="AA215" s="106"/>
      <c r="AB215" s="106"/>
      <c r="AC215" s="106"/>
      <c r="AD215" s="110"/>
      <c r="AE215" s="110"/>
      <c r="AF215" s="110"/>
    </row>
    <row r="216">
      <c r="A216" s="106"/>
      <c r="B216" s="661">
        <f t="shared" si="4"/>
        <v>213</v>
      </c>
      <c r="C216" s="714" t="s">
        <v>881</v>
      </c>
      <c r="D216" s="720" t="s">
        <v>753</v>
      </c>
      <c r="E216" s="497"/>
      <c r="F216" s="558" t="s">
        <v>1015</v>
      </c>
      <c r="G216" s="508"/>
      <c r="H216" s="508"/>
      <c r="I216" s="508"/>
      <c r="J216" s="508"/>
      <c r="K216" s="554" t="s">
        <v>173</v>
      </c>
      <c r="L216" s="554" t="s">
        <v>173</v>
      </c>
      <c r="M216" s="565"/>
      <c r="N216" s="716" t="s">
        <v>84</v>
      </c>
      <c r="O216" s="357" t="s">
        <v>86</v>
      </c>
      <c r="P216" s="357" t="s">
        <v>86</v>
      </c>
      <c r="Q216" s="357" t="s">
        <v>86</v>
      </c>
      <c r="R216" s="137" t="s">
        <v>107</v>
      </c>
      <c r="S216" s="612"/>
      <c r="T216" s="612"/>
      <c r="U216" s="106"/>
      <c r="V216" s="106"/>
      <c r="W216" s="106"/>
      <c r="X216" s="106"/>
      <c r="Y216" s="106"/>
      <c r="Z216" s="106"/>
      <c r="AA216" s="106"/>
      <c r="AB216" s="106"/>
      <c r="AC216" s="106"/>
      <c r="AD216" s="110"/>
      <c r="AE216" s="110"/>
      <c r="AF216" s="110"/>
    </row>
    <row r="217">
      <c r="A217" s="106"/>
      <c r="B217" s="661">
        <f t="shared" si="4"/>
        <v>214</v>
      </c>
      <c r="C217" s="714" t="s">
        <v>881</v>
      </c>
      <c r="D217" s="720" t="s">
        <v>753</v>
      </c>
      <c r="E217" s="497"/>
      <c r="F217" s="607" t="s">
        <v>1016</v>
      </c>
      <c r="G217" s="508"/>
      <c r="H217" s="508"/>
      <c r="I217" s="508"/>
      <c r="J217" s="508"/>
      <c r="K217" s="267" t="s">
        <v>2240</v>
      </c>
      <c r="L217" s="263" t="s">
        <v>2241</v>
      </c>
      <c r="M217" s="565"/>
      <c r="N217" s="357" t="s">
        <v>84</v>
      </c>
      <c r="O217" s="357" t="s">
        <v>86</v>
      </c>
      <c r="P217" s="357" t="s">
        <v>86</v>
      </c>
      <c r="Q217" s="357" t="s">
        <v>86</v>
      </c>
      <c r="R217" s="136" t="s">
        <v>98</v>
      </c>
      <c r="S217" s="494" t="s">
        <v>2242</v>
      </c>
      <c r="T217" s="612"/>
      <c r="U217" s="106"/>
      <c r="V217" s="106"/>
      <c r="W217" s="106"/>
      <c r="X217" s="106"/>
      <c r="Y217" s="106"/>
      <c r="Z217" s="106"/>
      <c r="AA217" s="106"/>
      <c r="AB217" s="106"/>
      <c r="AC217" s="106"/>
      <c r="AD217" s="110"/>
      <c r="AE217" s="110"/>
      <c r="AF217" s="110"/>
    </row>
    <row r="218">
      <c r="A218" s="106"/>
      <c r="B218" s="661">
        <f t="shared" si="4"/>
        <v>215</v>
      </c>
      <c r="C218" s="714" t="s">
        <v>881</v>
      </c>
      <c r="D218" s="720" t="s">
        <v>753</v>
      </c>
      <c r="E218" s="497"/>
      <c r="F218" s="607" t="s">
        <v>1017</v>
      </c>
      <c r="G218" s="508"/>
      <c r="H218" s="508"/>
      <c r="I218" s="508"/>
      <c r="J218" s="508"/>
      <c r="K218" s="267" t="s">
        <v>2243</v>
      </c>
      <c r="L218" s="263" t="s">
        <v>2244</v>
      </c>
      <c r="M218" s="565"/>
      <c r="N218" s="357" t="s">
        <v>84</v>
      </c>
      <c r="O218" s="357" t="s">
        <v>86</v>
      </c>
      <c r="P218" s="357" t="s">
        <v>86</v>
      </c>
      <c r="Q218" s="357" t="s">
        <v>86</v>
      </c>
      <c r="R218" s="493" t="s">
        <v>107</v>
      </c>
      <c r="S218" s="494" t="s">
        <v>173</v>
      </c>
      <c r="T218" s="612"/>
      <c r="U218" s="106"/>
      <c r="V218" s="106"/>
      <c r="W218" s="106"/>
      <c r="X218" s="106"/>
      <c r="Y218" s="106"/>
      <c r="Z218" s="106"/>
      <c r="AA218" s="106"/>
      <c r="AB218" s="106"/>
      <c r="AC218" s="106"/>
      <c r="AD218" s="110"/>
      <c r="AE218" s="110"/>
      <c r="AF218" s="110"/>
    </row>
    <row r="219">
      <c r="A219" s="106"/>
      <c r="B219" s="661">
        <f t="shared" si="4"/>
        <v>216</v>
      </c>
      <c r="C219" s="714" t="s">
        <v>881</v>
      </c>
      <c r="D219" s="720" t="s">
        <v>753</v>
      </c>
      <c r="E219" s="498"/>
      <c r="F219" s="607" t="s">
        <v>1018</v>
      </c>
      <c r="G219" s="508"/>
      <c r="H219" s="508"/>
      <c r="I219" s="508"/>
      <c r="J219" s="508"/>
      <c r="K219" s="259" t="s">
        <v>173</v>
      </c>
      <c r="L219" s="263" t="s">
        <v>2244</v>
      </c>
      <c r="M219" s="254" t="s">
        <v>2245</v>
      </c>
      <c r="N219" s="357" t="s">
        <v>85</v>
      </c>
      <c r="O219" s="357" t="s">
        <v>86</v>
      </c>
      <c r="P219" s="357" t="s">
        <v>86</v>
      </c>
      <c r="Q219" s="357" t="s">
        <v>86</v>
      </c>
      <c r="R219" s="493" t="s">
        <v>107</v>
      </c>
      <c r="S219" s="494" t="s">
        <v>173</v>
      </c>
      <c r="T219" s="612"/>
      <c r="U219" s="106"/>
      <c r="V219" s="106"/>
      <c r="W219" s="106"/>
      <c r="X219" s="106"/>
      <c r="Y219" s="106"/>
      <c r="Z219" s="106"/>
      <c r="AA219" s="106"/>
      <c r="AB219" s="106"/>
      <c r="AC219" s="106"/>
      <c r="AD219" s="110"/>
      <c r="AE219" s="110"/>
      <c r="AF219" s="110"/>
    </row>
    <row r="220">
      <c r="A220" s="106"/>
      <c r="B220" s="661">
        <f t="shared" si="4"/>
        <v>217</v>
      </c>
      <c r="C220" s="714" t="s">
        <v>881</v>
      </c>
      <c r="D220" s="720" t="s">
        <v>753</v>
      </c>
      <c r="E220" s="585" t="s">
        <v>405</v>
      </c>
      <c r="F220" s="608" t="s">
        <v>1019</v>
      </c>
      <c r="G220" s="578"/>
      <c r="H220" s="503"/>
      <c r="I220" s="508"/>
      <c r="J220" s="508"/>
      <c r="K220" s="554" t="s">
        <v>173</v>
      </c>
      <c r="L220" s="554" t="s">
        <v>173</v>
      </c>
      <c r="M220" s="565"/>
      <c r="N220" s="716" t="s">
        <v>84</v>
      </c>
      <c r="O220" s="357" t="s">
        <v>86</v>
      </c>
      <c r="P220" s="357" t="s">
        <v>86</v>
      </c>
      <c r="Q220" s="357" t="s">
        <v>86</v>
      </c>
      <c r="R220" s="137" t="s">
        <v>107</v>
      </c>
      <c r="S220" s="612"/>
      <c r="T220" s="612"/>
      <c r="U220" s="106"/>
      <c r="V220" s="106"/>
      <c r="W220" s="106"/>
      <c r="X220" s="106"/>
      <c r="Y220" s="106"/>
      <c r="Z220" s="106"/>
      <c r="AA220" s="106"/>
      <c r="AB220" s="106"/>
      <c r="AC220" s="106"/>
      <c r="AD220" s="110"/>
      <c r="AE220" s="110"/>
      <c r="AF220" s="110"/>
    </row>
    <row r="221">
      <c r="A221" s="106"/>
      <c r="B221" s="661">
        <f t="shared" si="4"/>
        <v>218</v>
      </c>
      <c r="C221" s="714" t="s">
        <v>881</v>
      </c>
      <c r="D221" s="720" t="s">
        <v>753</v>
      </c>
      <c r="E221" s="596"/>
      <c r="F221" s="597" t="s">
        <v>1020</v>
      </c>
      <c r="G221" s="507" t="s">
        <v>1021</v>
      </c>
      <c r="H221" s="488" t="s">
        <v>1022</v>
      </c>
      <c r="I221" s="508"/>
      <c r="J221" s="508"/>
      <c r="K221" s="554" t="s">
        <v>173</v>
      </c>
      <c r="L221" s="554" t="s">
        <v>173</v>
      </c>
      <c r="M221" s="565"/>
      <c r="N221" s="716" t="s">
        <v>84</v>
      </c>
      <c r="O221" s="357" t="s">
        <v>86</v>
      </c>
      <c r="P221" s="357" t="s">
        <v>86</v>
      </c>
      <c r="Q221" s="357" t="s">
        <v>86</v>
      </c>
      <c r="R221" s="137" t="s">
        <v>107</v>
      </c>
      <c r="S221" s="612"/>
      <c r="T221" s="612"/>
      <c r="U221" s="106"/>
      <c r="V221" s="106"/>
      <c r="W221" s="106"/>
      <c r="X221" s="106"/>
      <c r="Y221" s="106"/>
      <c r="Z221" s="106"/>
      <c r="AA221" s="106"/>
      <c r="AB221" s="106"/>
      <c r="AC221" s="106"/>
      <c r="AD221" s="110"/>
      <c r="AE221" s="110"/>
      <c r="AF221" s="110"/>
    </row>
    <row r="222">
      <c r="A222" s="106"/>
      <c r="B222" s="661">
        <f t="shared" si="4"/>
        <v>219</v>
      </c>
      <c r="C222" s="714" t="s">
        <v>881</v>
      </c>
      <c r="D222" s="720" t="s">
        <v>753</v>
      </c>
      <c r="E222" s="596"/>
      <c r="F222" s="593"/>
      <c r="G222" s="496"/>
      <c r="H222" s="488" t="s">
        <v>1023</v>
      </c>
      <c r="I222" s="508"/>
      <c r="J222" s="508"/>
      <c r="K222" s="554" t="s">
        <v>173</v>
      </c>
      <c r="L222" s="554" t="s">
        <v>173</v>
      </c>
      <c r="M222" s="565"/>
      <c r="N222" s="713" t="s">
        <v>85</v>
      </c>
      <c r="O222" s="713" t="s">
        <v>85</v>
      </c>
      <c r="P222" s="713" t="s">
        <v>85</v>
      </c>
      <c r="Q222" s="713" t="s">
        <v>85</v>
      </c>
      <c r="R222" s="493" t="s">
        <v>107</v>
      </c>
      <c r="S222" s="721" t="s">
        <v>2246</v>
      </c>
      <c r="T222" s="612"/>
      <c r="U222" s="106"/>
      <c r="V222" s="106"/>
      <c r="W222" s="106"/>
      <c r="X222" s="106"/>
      <c r="Y222" s="106"/>
      <c r="Z222" s="106"/>
      <c r="AA222" s="106"/>
      <c r="AB222" s="106"/>
      <c r="AC222" s="106"/>
      <c r="AD222" s="110"/>
      <c r="AE222" s="110"/>
      <c r="AF222" s="110"/>
    </row>
    <row r="223">
      <c r="A223" s="106"/>
      <c r="B223" s="661">
        <f t="shared" si="4"/>
        <v>220</v>
      </c>
      <c r="C223" s="714" t="s">
        <v>881</v>
      </c>
      <c r="D223" s="720" t="s">
        <v>753</v>
      </c>
      <c r="E223" s="596"/>
      <c r="F223" s="609"/>
      <c r="G223" s="571" t="s">
        <v>1024</v>
      </c>
      <c r="H223" s="507" t="s">
        <v>1022</v>
      </c>
      <c r="I223" s="508"/>
      <c r="J223" s="508"/>
      <c r="K223" s="554" t="s">
        <v>173</v>
      </c>
      <c r="L223" s="554" t="s">
        <v>173</v>
      </c>
      <c r="M223" s="565"/>
      <c r="N223" s="716" t="s">
        <v>84</v>
      </c>
      <c r="O223" s="713" t="s">
        <v>85</v>
      </c>
      <c r="P223" s="713" t="s">
        <v>85</v>
      </c>
      <c r="Q223" s="713" t="s">
        <v>85</v>
      </c>
      <c r="R223" s="137" t="s">
        <v>107</v>
      </c>
      <c r="S223" s="727"/>
      <c r="T223" s="612"/>
      <c r="U223" s="106"/>
      <c r="V223" s="106"/>
      <c r="W223" s="106"/>
      <c r="X223" s="106"/>
      <c r="Y223" s="106"/>
      <c r="Z223" s="106"/>
      <c r="AA223" s="106"/>
      <c r="AB223" s="106"/>
      <c r="AC223" s="106"/>
      <c r="AD223" s="110"/>
      <c r="AE223" s="110"/>
      <c r="AF223" s="110"/>
    </row>
    <row r="224">
      <c r="A224" s="106"/>
      <c r="B224" s="661">
        <f t="shared" si="4"/>
        <v>221</v>
      </c>
      <c r="C224" s="714" t="s">
        <v>881</v>
      </c>
      <c r="D224" s="720" t="s">
        <v>753</v>
      </c>
      <c r="E224" s="596"/>
      <c r="F224" s="609"/>
      <c r="G224" s="569"/>
      <c r="H224" s="571" t="s">
        <v>1023</v>
      </c>
      <c r="I224" s="508"/>
      <c r="J224" s="508"/>
      <c r="K224" s="554" t="s">
        <v>173</v>
      </c>
      <c r="L224" s="554" t="s">
        <v>173</v>
      </c>
      <c r="M224" s="565"/>
      <c r="N224" s="716" t="s">
        <v>84</v>
      </c>
      <c r="O224" s="713" t="s">
        <v>85</v>
      </c>
      <c r="P224" s="713" t="s">
        <v>85</v>
      </c>
      <c r="Q224" s="713" t="s">
        <v>85</v>
      </c>
      <c r="R224" s="137" t="s">
        <v>107</v>
      </c>
      <c r="S224" s="612"/>
      <c r="T224" s="612"/>
      <c r="U224" s="106"/>
      <c r="V224" s="106"/>
      <c r="W224" s="106"/>
      <c r="X224" s="106"/>
      <c r="Y224" s="106"/>
      <c r="Z224" s="106"/>
      <c r="AA224" s="106"/>
      <c r="AB224" s="106"/>
      <c r="AC224" s="106"/>
      <c r="AD224" s="110"/>
      <c r="AE224" s="110"/>
      <c r="AF224" s="110"/>
    </row>
    <row r="225">
      <c r="A225" s="106"/>
      <c r="B225" s="661">
        <f t="shared" si="4"/>
        <v>222</v>
      </c>
      <c r="C225" s="714" t="s">
        <v>881</v>
      </c>
      <c r="D225" s="720" t="s">
        <v>753</v>
      </c>
      <c r="E225" s="610"/>
      <c r="F225" s="609"/>
      <c r="G225" s="611"/>
      <c r="H225" s="498"/>
      <c r="I225" s="508"/>
      <c r="J225" s="508"/>
      <c r="K225" s="554" t="s">
        <v>173</v>
      </c>
      <c r="L225" s="554" t="s">
        <v>173</v>
      </c>
      <c r="M225" s="565"/>
      <c r="N225" s="716" t="s">
        <v>84</v>
      </c>
      <c r="O225" s="713" t="s">
        <v>85</v>
      </c>
      <c r="P225" s="713" t="s">
        <v>85</v>
      </c>
      <c r="Q225" s="713" t="s">
        <v>85</v>
      </c>
      <c r="R225" s="137" t="s">
        <v>107</v>
      </c>
      <c r="S225" s="612"/>
      <c r="T225" s="612"/>
      <c r="U225" s="106"/>
      <c r="V225" s="106"/>
      <c r="W225" s="106"/>
      <c r="X225" s="106"/>
      <c r="Y225" s="106"/>
      <c r="Z225" s="106"/>
      <c r="AA225" s="106"/>
      <c r="AB225" s="106"/>
      <c r="AC225" s="106"/>
      <c r="AD225" s="110"/>
      <c r="AE225" s="110"/>
      <c r="AF225" s="110"/>
    </row>
    <row r="226">
      <c r="A226" s="106"/>
      <c r="B226" s="661">
        <f t="shared" si="4"/>
        <v>223</v>
      </c>
      <c r="C226" s="714" t="s">
        <v>881</v>
      </c>
      <c r="D226" s="720" t="s">
        <v>753</v>
      </c>
      <c r="E226" s="566" t="s">
        <v>1025</v>
      </c>
      <c r="F226" s="612" t="s">
        <v>415</v>
      </c>
      <c r="G226" s="508"/>
      <c r="H226" s="508"/>
      <c r="I226" s="508"/>
      <c r="J226" s="508"/>
      <c r="K226" s="558" t="s">
        <v>1008</v>
      </c>
      <c r="L226" s="558" t="s">
        <v>320</v>
      </c>
      <c r="M226" s="565"/>
      <c r="N226" s="716" t="s">
        <v>84</v>
      </c>
      <c r="O226" s="713" t="s">
        <v>85</v>
      </c>
      <c r="P226" s="713" t="s">
        <v>85</v>
      </c>
      <c r="Q226" s="713" t="s">
        <v>85</v>
      </c>
      <c r="R226" s="137" t="s">
        <v>107</v>
      </c>
      <c r="S226" s="612"/>
      <c r="T226" s="612"/>
      <c r="U226" s="106"/>
      <c r="V226" s="106"/>
      <c r="W226" s="106"/>
      <c r="X226" s="106"/>
      <c r="Y226" s="106"/>
      <c r="Z226" s="106"/>
      <c r="AA226" s="106"/>
      <c r="AB226" s="106"/>
      <c r="AC226" s="106"/>
      <c r="AD226" s="110"/>
      <c r="AE226" s="110"/>
      <c r="AF226" s="110"/>
    </row>
    <row r="227">
      <c r="A227" s="106"/>
      <c r="B227" s="661">
        <f t="shared" si="4"/>
        <v>224</v>
      </c>
      <c r="C227" s="714" t="s">
        <v>881</v>
      </c>
      <c r="D227" s="720" t="s">
        <v>753</v>
      </c>
      <c r="E227" s="497"/>
      <c r="F227" s="612" t="s">
        <v>412</v>
      </c>
      <c r="G227" s="508"/>
      <c r="H227" s="508"/>
      <c r="I227" s="508"/>
      <c r="J227" s="508"/>
      <c r="K227" s="554" t="s">
        <v>173</v>
      </c>
      <c r="L227" s="554" t="s">
        <v>173</v>
      </c>
      <c r="M227" s="565"/>
      <c r="N227" s="716" t="s">
        <v>84</v>
      </c>
      <c r="O227" s="713" t="s">
        <v>85</v>
      </c>
      <c r="P227" s="713" t="s">
        <v>85</v>
      </c>
      <c r="Q227" s="713" t="s">
        <v>85</v>
      </c>
      <c r="R227" s="137" t="s">
        <v>107</v>
      </c>
      <c r="S227" s="612"/>
      <c r="T227" s="612"/>
      <c r="U227" s="106"/>
      <c r="V227" s="106"/>
      <c r="W227" s="106"/>
      <c r="X227" s="106"/>
      <c r="Y227" s="106"/>
      <c r="Z227" s="106"/>
      <c r="AA227" s="106"/>
      <c r="AB227" s="106"/>
      <c r="AC227" s="106"/>
      <c r="AD227" s="110"/>
      <c r="AE227" s="110"/>
      <c r="AF227" s="110"/>
    </row>
    <row r="228">
      <c r="A228" s="106"/>
      <c r="B228" s="661">
        <f t="shared" si="4"/>
        <v>225</v>
      </c>
      <c r="C228" s="714" t="s">
        <v>881</v>
      </c>
      <c r="D228" s="728" t="s">
        <v>753</v>
      </c>
      <c r="E228" s="566" t="s">
        <v>1026</v>
      </c>
      <c r="F228" s="608" t="s">
        <v>415</v>
      </c>
      <c r="G228" s="508"/>
      <c r="H228" s="508"/>
      <c r="I228" s="508"/>
      <c r="J228" s="508"/>
      <c r="K228" s="554" t="s">
        <v>173</v>
      </c>
      <c r="L228" s="554" t="s">
        <v>173</v>
      </c>
      <c r="M228" s="565"/>
      <c r="N228" s="713" t="s">
        <v>84</v>
      </c>
      <c r="O228" s="713" t="s">
        <v>85</v>
      </c>
      <c r="P228" s="713" t="s">
        <v>85</v>
      </c>
      <c r="Q228" s="713" t="s">
        <v>85</v>
      </c>
      <c r="R228" s="137" t="s">
        <v>107</v>
      </c>
      <c r="S228" s="494" t="s">
        <v>2247</v>
      </c>
      <c r="T228" s="612"/>
      <c r="U228" s="106"/>
      <c r="V228" s="106"/>
      <c r="W228" s="106"/>
      <c r="X228" s="106"/>
      <c r="Y228" s="106"/>
      <c r="Z228" s="106"/>
      <c r="AA228" s="106"/>
      <c r="AB228" s="106"/>
      <c r="AC228" s="106"/>
      <c r="AD228" s="110"/>
      <c r="AE228" s="110"/>
      <c r="AF228" s="110"/>
    </row>
    <row r="229">
      <c r="A229" s="106"/>
      <c r="B229" s="661">
        <f t="shared" si="4"/>
        <v>226</v>
      </c>
      <c r="C229" s="714" t="s">
        <v>881</v>
      </c>
      <c r="D229" s="728" t="s">
        <v>753</v>
      </c>
      <c r="E229" s="569"/>
      <c r="F229" s="597" t="s">
        <v>412</v>
      </c>
      <c r="G229" s="508"/>
      <c r="H229" s="508"/>
      <c r="I229" s="508"/>
      <c r="J229" s="508"/>
      <c r="K229" s="554" t="s">
        <v>173</v>
      </c>
      <c r="L229" s="554" t="s">
        <v>173</v>
      </c>
      <c r="M229" s="565"/>
      <c r="N229" s="716" t="s">
        <v>84</v>
      </c>
      <c r="O229" s="713" t="s">
        <v>85</v>
      </c>
      <c r="P229" s="713" t="s">
        <v>85</v>
      </c>
      <c r="Q229" s="713" t="s">
        <v>85</v>
      </c>
      <c r="R229" s="137" t="s">
        <v>107</v>
      </c>
      <c r="S229" s="612"/>
      <c r="T229" s="612"/>
      <c r="U229" s="106"/>
      <c r="V229" s="106"/>
      <c r="W229" s="106"/>
      <c r="X229" s="106"/>
      <c r="Y229" s="106"/>
      <c r="Z229" s="106"/>
      <c r="AA229" s="106"/>
      <c r="AB229" s="106"/>
      <c r="AC229" s="106"/>
      <c r="AD229" s="110"/>
      <c r="AE229" s="110"/>
      <c r="AF229" s="110"/>
    </row>
    <row r="230">
      <c r="A230" s="106"/>
      <c r="B230" s="661">
        <f t="shared" si="4"/>
        <v>227</v>
      </c>
      <c r="C230" s="714" t="s">
        <v>881</v>
      </c>
      <c r="D230" s="728" t="s">
        <v>753</v>
      </c>
      <c r="E230" s="611"/>
      <c r="F230" s="646"/>
      <c r="G230" s="564" t="s">
        <v>2248</v>
      </c>
      <c r="H230" s="508"/>
      <c r="I230" s="508"/>
      <c r="J230" s="508"/>
      <c r="K230" s="506" t="s">
        <v>2249</v>
      </c>
      <c r="L230" s="506" t="s">
        <v>2250</v>
      </c>
      <c r="M230" s="565"/>
      <c r="N230" s="716" t="s">
        <v>84</v>
      </c>
      <c r="O230" s="713" t="s">
        <v>85</v>
      </c>
      <c r="P230" s="713" t="s">
        <v>85</v>
      </c>
      <c r="Q230" s="713" t="s">
        <v>85</v>
      </c>
      <c r="R230" s="137" t="s">
        <v>107</v>
      </c>
      <c r="S230" s="612"/>
      <c r="T230" s="612"/>
      <c r="U230" s="106"/>
      <c r="V230" s="106"/>
      <c r="W230" s="106"/>
      <c r="X230" s="106"/>
      <c r="Y230" s="106"/>
      <c r="Z230" s="106"/>
      <c r="AA230" s="106"/>
      <c r="AB230" s="106"/>
      <c r="AC230" s="106"/>
      <c r="AD230" s="110"/>
      <c r="AE230" s="110"/>
      <c r="AF230" s="110"/>
    </row>
    <row r="231">
      <c r="A231" s="106"/>
      <c r="B231" s="661">
        <f t="shared" si="4"/>
        <v>228</v>
      </c>
      <c r="C231" s="714" t="s">
        <v>881</v>
      </c>
      <c r="D231" s="720" t="s">
        <v>753</v>
      </c>
      <c r="E231" s="497" t="s">
        <v>410</v>
      </c>
      <c r="F231" s="646" t="s">
        <v>1028</v>
      </c>
      <c r="G231" s="503"/>
      <c r="H231" s="503"/>
      <c r="I231" s="503"/>
      <c r="J231" s="503"/>
      <c r="K231" s="558" t="s">
        <v>1008</v>
      </c>
      <c r="L231" s="554" t="s">
        <v>908</v>
      </c>
      <c r="M231" s="565"/>
      <c r="N231" s="717" t="s">
        <v>84</v>
      </c>
      <c r="O231" s="713" t="s">
        <v>85</v>
      </c>
      <c r="P231" s="713" t="s">
        <v>85</v>
      </c>
      <c r="Q231" s="713" t="s">
        <v>85</v>
      </c>
      <c r="R231" s="136" t="s">
        <v>101</v>
      </c>
      <c r="S231" s="494"/>
      <c r="T231" s="612"/>
      <c r="U231" s="106"/>
      <c r="V231" s="106"/>
      <c r="W231" s="106"/>
      <c r="X231" s="106"/>
      <c r="Y231" s="106"/>
      <c r="Z231" s="106"/>
      <c r="AA231" s="106"/>
      <c r="AB231" s="106"/>
      <c r="AC231" s="106"/>
      <c r="AD231" s="110"/>
      <c r="AE231" s="110"/>
      <c r="AF231" s="110"/>
    </row>
    <row r="232">
      <c r="A232" s="106"/>
      <c r="B232" s="661">
        <f t="shared" si="4"/>
        <v>229</v>
      </c>
      <c r="C232" s="714" t="s">
        <v>881</v>
      </c>
      <c r="D232" s="720" t="s">
        <v>753</v>
      </c>
      <c r="E232" s="497"/>
      <c r="F232" s="597" t="s">
        <v>1029</v>
      </c>
      <c r="G232" s="488" t="s">
        <v>1030</v>
      </c>
      <c r="H232" s="613"/>
      <c r="I232" s="614"/>
      <c r="J232" s="561"/>
      <c r="K232" s="554" t="s">
        <v>173</v>
      </c>
      <c r="L232" s="554" t="s">
        <v>173</v>
      </c>
      <c r="M232" s="565"/>
      <c r="N232" s="716" t="s">
        <v>84</v>
      </c>
      <c r="O232" s="713" t="s">
        <v>85</v>
      </c>
      <c r="P232" s="713" t="s">
        <v>85</v>
      </c>
      <c r="Q232" s="713" t="s">
        <v>85</v>
      </c>
      <c r="R232" s="137" t="s">
        <v>107</v>
      </c>
      <c r="S232" s="612"/>
      <c r="T232" s="612"/>
      <c r="U232" s="106"/>
      <c r="V232" s="106"/>
      <c r="W232" s="106"/>
      <c r="X232" s="106"/>
      <c r="Y232" s="106"/>
      <c r="Z232" s="106"/>
      <c r="AA232" s="106"/>
      <c r="AB232" s="106"/>
      <c r="AC232" s="106"/>
      <c r="AD232" s="110"/>
      <c r="AE232" s="110"/>
      <c r="AF232" s="110"/>
    </row>
    <row r="233">
      <c r="A233" s="106"/>
      <c r="B233" s="661">
        <f t="shared" si="4"/>
        <v>230</v>
      </c>
      <c r="C233" s="714" t="s">
        <v>881</v>
      </c>
      <c r="D233" s="720" t="s">
        <v>753</v>
      </c>
      <c r="E233" s="497"/>
      <c r="F233" s="593"/>
      <c r="G233" s="571" t="s">
        <v>1031</v>
      </c>
      <c r="H233" s="488" t="s">
        <v>1032</v>
      </c>
      <c r="I233" s="488" t="s">
        <v>1033</v>
      </c>
      <c r="J233" s="488" t="s">
        <v>1034</v>
      </c>
      <c r="K233" s="558" t="s">
        <v>1008</v>
      </c>
      <c r="L233" s="558" t="s">
        <v>320</v>
      </c>
      <c r="M233" s="565"/>
      <c r="N233" s="716" t="s">
        <v>84</v>
      </c>
      <c r="O233" s="713" t="s">
        <v>85</v>
      </c>
      <c r="P233" s="713" t="s">
        <v>85</v>
      </c>
      <c r="Q233" s="713" t="s">
        <v>85</v>
      </c>
      <c r="R233" s="137" t="s">
        <v>107</v>
      </c>
      <c r="S233" s="612"/>
      <c r="T233" s="612"/>
      <c r="U233" s="106"/>
      <c r="V233" s="106"/>
      <c r="W233" s="106"/>
      <c r="X233" s="106"/>
      <c r="Y233" s="106"/>
      <c r="Z233" s="106"/>
      <c r="AA233" s="106"/>
      <c r="AB233" s="106"/>
      <c r="AC233" s="106"/>
      <c r="AD233" s="110"/>
      <c r="AE233" s="110"/>
      <c r="AF233" s="110"/>
    </row>
    <row r="234">
      <c r="A234" s="106"/>
      <c r="B234" s="661">
        <f t="shared" si="4"/>
        <v>231</v>
      </c>
      <c r="C234" s="714" t="s">
        <v>881</v>
      </c>
      <c r="D234" s="720" t="s">
        <v>753</v>
      </c>
      <c r="E234" s="497"/>
      <c r="F234" s="593"/>
      <c r="G234" s="497"/>
      <c r="H234" s="488" t="s">
        <v>1035</v>
      </c>
      <c r="I234" s="488" t="s">
        <v>1033</v>
      </c>
      <c r="J234" s="488" t="s">
        <v>173</v>
      </c>
      <c r="K234" s="554" t="s">
        <v>173</v>
      </c>
      <c r="L234" s="554" t="s">
        <v>173</v>
      </c>
      <c r="M234" s="565"/>
      <c r="N234" s="716" t="s">
        <v>84</v>
      </c>
      <c r="O234" s="713" t="s">
        <v>85</v>
      </c>
      <c r="P234" s="713" t="s">
        <v>85</v>
      </c>
      <c r="Q234" s="713" t="s">
        <v>85</v>
      </c>
      <c r="R234" s="137" t="s">
        <v>107</v>
      </c>
      <c r="S234" s="612"/>
      <c r="T234" s="612"/>
      <c r="U234" s="106"/>
      <c r="V234" s="106"/>
      <c r="W234" s="106"/>
      <c r="X234" s="106"/>
      <c r="Y234" s="106"/>
      <c r="Z234" s="106"/>
      <c r="AA234" s="106"/>
      <c r="AB234" s="106"/>
      <c r="AC234" s="106"/>
      <c r="AD234" s="110"/>
      <c r="AE234" s="110"/>
      <c r="AF234" s="110"/>
    </row>
    <row r="235">
      <c r="A235" s="106"/>
      <c r="B235" s="661">
        <f t="shared" si="4"/>
        <v>232</v>
      </c>
      <c r="C235" s="714" t="s">
        <v>881</v>
      </c>
      <c r="D235" s="720" t="s">
        <v>753</v>
      </c>
      <c r="E235" s="497"/>
      <c r="F235" s="593"/>
      <c r="G235" s="497"/>
      <c r="H235" s="488" t="s">
        <v>1032</v>
      </c>
      <c r="I235" s="488" t="s">
        <v>1036</v>
      </c>
      <c r="J235" s="488" t="s">
        <v>173</v>
      </c>
      <c r="K235" s="554" t="s">
        <v>173</v>
      </c>
      <c r="L235" s="554" t="s">
        <v>173</v>
      </c>
      <c r="M235" s="565"/>
      <c r="N235" s="716" t="s">
        <v>84</v>
      </c>
      <c r="O235" s="713" t="s">
        <v>85</v>
      </c>
      <c r="P235" s="713" t="s">
        <v>85</v>
      </c>
      <c r="Q235" s="713" t="s">
        <v>85</v>
      </c>
      <c r="R235" s="137" t="s">
        <v>107</v>
      </c>
      <c r="S235" s="612"/>
      <c r="T235" s="612"/>
      <c r="U235" s="106"/>
      <c r="V235" s="106"/>
      <c r="W235" s="106"/>
      <c r="X235" s="106"/>
      <c r="Y235" s="106"/>
      <c r="Z235" s="106"/>
      <c r="AA235" s="106"/>
      <c r="AB235" s="106"/>
      <c r="AC235" s="106"/>
      <c r="AD235" s="110"/>
      <c r="AE235" s="110"/>
      <c r="AF235" s="110"/>
    </row>
    <row r="236">
      <c r="A236" s="106"/>
      <c r="B236" s="661">
        <f t="shared" si="4"/>
        <v>233</v>
      </c>
      <c r="C236" s="714" t="s">
        <v>881</v>
      </c>
      <c r="D236" s="720" t="s">
        <v>753</v>
      </c>
      <c r="E236" s="497"/>
      <c r="F236" s="593"/>
      <c r="G236" s="498"/>
      <c r="H236" s="488" t="s">
        <v>1035</v>
      </c>
      <c r="I236" s="488" t="s">
        <v>1036</v>
      </c>
      <c r="J236" s="488" t="s">
        <v>173</v>
      </c>
      <c r="K236" s="554" t="s">
        <v>173</v>
      </c>
      <c r="L236" s="554" t="s">
        <v>173</v>
      </c>
      <c r="M236" s="565"/>
      <c r="N236" s="716" t="s">
        <v>84</v>
      </c>
      <c r="O236" s="713" t="s">
        <v>85</v>
      </c>
      <c r="P236" s="713" t="s">
        <v>85</v>
      </c>
      <c r="Q236" s="713" t="s">
        <v>85</v>
      </c>
      <c r="R236" s="137" t="s">
        <v>107</v>
      </c>
      <c r="S236" s="612"/>
      <c r="T236" s="612"/>
      <c r="U236" s="106"/>
      <c r="V236" s="106"/>
      <c r="W236" s="106"/>
      <c r="X236" s="106"/>
      <c r="Y236" s="106"/>
      <c r="Z236" s="106"/>
      <c r="AA236" s="106"/>
      <c r="AB236" s="106"/>
      <c r="AC236" s="106"/>
      <c r="AD236" s="110"/>
      <c r="AE236" s="110"/>
      <c r="AF236" s="110"/>
    </row>
    <row r="237">
      <c r="A237" s="106"/>
      <c r="B237" s="661">
        <f t="shared" si="4"/>
        <v>234</v>
      </c>
      <c r="C237" s="714" t="s">
        <v>881</v>
      </c>
      <c r="D237" s="720" t="s">
        <v>753</v>
      </c>
      <c r="E237" s="497"/>
      <c r="F237" s="593"/>
      <c r="G237" s="571" t="s">
        <v>1037</v>
      </c>
      <c r="H237" s="488">
        <v>1.0</v>
      </c>
      <c r="I237" s="488" t="s">
        <v>1038</v>
      </c>
      <c r="J237" s="488" t="s">
        <v>173</v>
      </c>
      <c r="K237" s="554" t="s">
        <v>173</v>
      </c>
      <c r="L237" s="554" t="s">
        <v>173</v>
      </c>
      <c r="M237" s="565"/>
      <c r="N237" s="716" t="s">
        <v>84</v>
      </c>
      <c r="O237" s="713" t="s">
        <v>85</v>
      </c>
      <c r="P237" s="713" t="s">
        <v>85</v>
      </c>
      <c r="Q237" s="713" t="s">
        <v>85</v>
      </c>
      <c r="R237" s="137" t="s">
        <v>107</v>
      </c>
      <c r="S237" s="612"/>
      <c r="T237" s="612"/>
      <c r="U237" s="106"/>
      <c r="V237" s="106"/>
      <c r="W237" s="106"/>
      <c r="X237" s="106"/>
      <c r="Y237" s="106"/>
      <c r="Z237" s="106"/>
      <c r="AA237" s="106"/>
      <c r="AB237" s="106"/>
      <c r="AC237" s="106"/>
      <c r="AD237" s="110"/>
      <c r="AE237" s="110"/>
      <c r="AF237" s="110"/>
    </row>
    <row r="238">
      <c r="A238" s="106"/>
      <c r="B238" s="661">
        <f t="shared" si="4"/>
        <v>235</v>
      </c>
      <c r="C238" s="714" t="s">
        <v>881</v>
      </c>
      <c r="D238" s="720" t="s">
        <v>753</v>
      </c>
      <c r="E238" s="497"/>
      <c r="F238" s="593"/>
      <c r="G238" s="497"/>
      <c r="H238" s="488">
        <v>2.0</v>
      </c>
      <c r="I238" s="503" t="s">
        <v>173</v>
      </c>
      <c r="J238" s="488" t="s">
        <v>173</v>
      </c>
      <c r="K238" s="554" t="s">
        <v>173</v>
      </c>
      <c r="L238" s="554" t="s">
        <v>173</v>
      </c>
      <c r="M238" s="565"/>
      <c r="N238" s="716" t="s">
        <v>84</v>
      </c>
      <c r="O238" s="713" t="s">
        <v>85</v>
      </c>
      <c r="P238" s="713" t="s">
        <v>85</v>
      </c>
      <c r="Q238" s="713" t="s">
        <v>85</v>
      </c>
      <c r="R238" s="137" t="s">
        <v>107</v>
      </c>
      <c r="S238" s="612"/>
      <c r="T238" s="612"/>
      <c r="U238" s="106"/>
      <c r="V238" s="106"/>
      <c r="W238" s="106"/>
      <c r="X238" s="106"/>
      <c r="Y238" s="106"/>
      <c r="Z238" s="106"/>
      <c r="AA238" s="106"/>
      <c r="AB238" s="106"/>
      <c r="AC238" s="106"/>
      <c r="AD238" s="110"/>
      <c r="AE238" s="110"/>
      <c r="AF238" s="110"/>
    </row>
    <row r="239">
      <c r="A239" s="106"/>
      <c r="B239" s="661">
        <f t="shared" si="4"/>
        <v>236</v>
      </c>
      <c r="C239" s="714" t="s">
        <v>881</v>
      </c>
      <c r="D239" s="720" t="s">
        <v>753</v>
      </c>
      <c r="E239" s="497"/>
      <c r="F239" s="593"/>
      <c r="G239" s="497"/>
      <c r="H239" s="488">
        <v>3.0</v>
      </c>
      <c r="I239" s="503" t="s">
        <v>173</v>
      </c>
      <c r="J239" s="488" t="s">
        <v>173</v>
      </c>
      <c r="K239" s="554" t="s">
        <v>173</v>
      </c>
      <c r="L239" s="554" t="s">
        <v>173</v>
      </c>
      <c r="M239" s="565"/>
      <c r="N239" s="716" t="s">
        <v>84</v>
      </c>
      <c r="O239" s="713" t="s">
        <v>85</v>
      </c>
      <c r="P239" s="713" t="s">
        <v>85</v>
      </c>
      <c r="Q239" s="713" t="s">
        <v>85</v>
      </c>
      <c r="R239" s="137" t="s">
        <v>107</v>
      </c>
      <c r="S239" s="612"/>
      <c r="T239" s="612"/>
      <c r="U239" s="106"/>
      <c r="V239" s="106"/>
      <c r="W239" s="106"/>
      <c r="X239" s="106"/>
      <c r="Y239" s="106"/>
      <c r="Z239" s="106"/>
      <c r="AA239" s="106"/>
      <c r="AB239" s="106"/>
      <c r="AC239" s="106"/>
      <c r="AD239" s="110"/>
      <c r="AE239" s="110"/>
      <c r="AF239" s="110"/>
    </row>
    <row r="240">
      <c r="A240" s="106"/>
      <c r="B240" s="661">
        <f t="shared" si="4"/>
        <v>237</v>
      </c>
      <c r="C240" s="714" t="s">
        <v>881</v>
      </c>
      <c r="D240" s="720" t="s">
        <v>753</v>
      </c>
      <c r="E240" s="497"/>
      <c r="F240" s="593"/>
      <c r="G240" s="497"/>
      <c r="H240" s="488">
        <v>4.0</v>
      </c>
      <c r="I240" s="503" t="s">
        <v>173</v>
      </c>
      <c r="J240" s="488" t="s">
        <v>173</v>
      </c>
      <c r="K240" s="554" t="s">
        <v>173</v>
      </c>
      <c r="L240" s="554" t="s">
        <v>173</v>
      </c>
      <c r="M240" s="565"/>
      <c r="N240" s="716" t="s">
        <v>84</v>
      </c>
      <c r="O240" s="713" t="s">
        <v>85</v>
      </c>
      <c r="P240" s="713" t="s">
        <v>85</v>
      </c>
      <c r="Q240" s="713" t="s">
        <v>85</v>
      </c>
      <c r="R240" s="137" t="s">
        <v>107</v>
      </c>
      <c r="S240" s="612"/>
      <c r="T240" s="612"/>
      <c r="U240" s="106"/>
      <c r="V240" s="106"/>
      <c r="W240" s="106"/>
      <c r="X240" s="106"/>
      <c r="Y240" s="106"/>
      <c r="Z240" s="106"/>
      <c r="AA240" s="106"/>
      <c r="AB240" s="106"/>
      <c r="AC240" s="106"/>
      <c r="AD240" s="110"/>
      <c r="AE240" s="110"/>
      <c r="AF240" s="110"/>
    </row>
    <row r="241">
      <c r="A241" s="106"/>
      <c r="B241" s="661">
        <f t="shared" si="4"/>
        <v>238</v>
      </c>
      <c r="C241" s="714" t="s">
        <v>881</v>
      </c>
      <c r="D241" s="720" t="s">
        <v>753</v>
      </c>
      <c r="E241" s="498"/>
      <c r="F241" s="594"/>
      <c r="G241" s="498"/>
      <c r="H241" s="488">
        <v>5.0</v>
      </c>
      <c r="I241" s="503" t="s">
        <v>173</v>
      </c>
      <c r="J241" s="488" t="s">
        <v>173</v>
      </c>
      <c r="K241" s="554" t="s">
        <v>173</v>
      </c>
      <c r="L241" s="554" t="s">
        <v>173</v>
      </c>
      <c r="M241" s="565"/>
      <c r="N241" s="716" t="s">
        <v>84</v>
      </c>
      <c r="O241" s="713" t="s">
        <v>85</v>
      </c>
      <c r="P241" s="713" t="s">
        <v>85</v>
      </c>
      <c r="Q241" s="713" t="s">
        <v>85</v>
      </c>
      <c r="R241" s="137" t="s">
        <v>107</v>
      </c>
      <c r="S241" s="612"/>
      <c r="T241" s="612"/>
      <c r="U241" s="106"/>
      <c r="V241" s="106"/>
      <c r="W241" s="106"/>
      <c r="X241" s="106"/>
      <c r="Y241" s="106"/>
      <c r="Z241" s="106"/>
      <c r="AA241" s="106"/>
      <c r="AB241" s="106"/>
      <c r="AC241" s="106"/>
      <c r="AD241" s="110"/>
      <c r="AE241" s="110"/>
      <c r="AF241" s="110"/>
    </row>
    <row r="242">
      <c r="A242" s="106"/>
      <c r="B242" s="661">
        <f t="shared" si="4"/>
        <v>239</v>
      </c>
      <c r="C242" s="714" t="s">
        <v>881</v>
      </c>
      <c r="D242" s="720" t="s">
        <v>753</v>
      </c>
      <c r="E242" s="571" t="s">
        <v>863</v>
      </c>
      <c r="F242" s="612" t="s">
        <v>944</v>
      </c>
      <c r="G242" s="503"/>
      <c r="H242" s="503"/>
      <c r="I242" s="503"/>
      <c r="J242" s="503"/>
      <c r="K242" s="554" t="s">
        <v>173</v>
      </c>
      <c r="L242" s="554" t="s">
        <v>173</v>
      </c>
      <c r="M242" s="565"/>
      <c r="N242" s="716" t="s">
        <v>84</v>
      </c>
      <c r="O242" s="713" t="s">
        <v>85</v>
      </c>
      <c r="P242" s="713" t="s">
        <v>85</v>
      </c>
      <c r="Q242" s="713" t="s">
        <v>85</v>
      </c>
      <c r="R242" s="137" t="s">
        <v>107</v>
      </c>
      <c r="S242" s="612"/>
      <c r="T242" s="612"/>
      <c r="U242" s="106"/>
      <c r="V242" s="106"/>
      <c r="W242" s="106"/>
      <c r="X242" s="106"/>
      <c r="Y242" s="106"/>
      <c r="Z242" s="106"/>
      <c r="AA242" s="106"/>
      <c r="AB242" s="106"/>
      <c r="AC242" s="106"/>
      <c r="AD242" s="110"/>
      <c r="AE242" s="110"/>
      <c r="AF242" s="110"/>
    </row>
    <row r="243">
      <c r="A243" s="106"/>
      <c r="B243" s="661">
        <f t="shared" si="4"/>
        <v>240</v>
      </c>
      <c r="C243" s="714" t="s">
        <v>881</v>
      </c>
      <c r="D243" s="720" t="s">
        <v>753</v>
      </c>
      <c r="E243" s="497"/>
      <c r="F243" s="597" t="s">
        <v>942</v>
      </c>
      <c r="G243" s="503"/>
      <c r="H243" s="503"/>
      <c r="I243" s="503"/>
      <c r="J243" s="503"/>
      <c r="K243" s="554" t="s">
        <v>173</v>
      </c>
      <c r="L243" s="554" t="s">
        <v>173</v>
      </c>
      <c r="M243" s="565"/>
      <c r="N243" s="716" t="s">
        <v>84</v>
      </c>
      <c r="O243" s="713" t="s">
        <v>85</v>
      </c>
      <c r="P243" s="713" t="s">
        <v>85</v>
      </c>
      <c r="Q243" s="713" t="s">
        <v>85</v>
      </c>
      <c r="R243" s="137" t="s">
        <v>107</v>
      </c>
      <c r="S243" s="612"/>
      <c r="T243" s="612"/>
      <c r="U243" s="106"/>
      <c r="V243" s="106"/>
      <c r="W243" s="106"/>
      <c r="X243" s="106"/>
      <c r="Y243" s="106"/>
      <c r="Z243" s="106"/>
      <c r="AA243" s="106"/>
      <c r="AB243" s="106"/>
      <c r="AC243" s="106"/>
      <c r="AD243" s="110"/>
      <c r="AE243" s="110"/>
      <c r="AF243" s="110"/>
    </row>
    <row r="244">
      <c r="A244" s="106"/>
      <c r="B244" s="661">
        <f t="shared" si="4"/>
        <v>241</v>
      </c>
      <c r="C244" s="714" t="s">
        <v>881</v>
      </c>
      <c r="D244" s="720" t="s">
        <v>753</v>
      </c>
      <c r="E244" s="566" t="s">
        <v>1039</v>
      </c>
      <c r="F244" s="615" t="s">
        <v>652</v>
      </c>
      <c r="G244" s="558" t="s">
        <v>779</v>
      </c>
      <c r="H244" s="508"/>
      <c r="I244" s="508"/>
      <c r="J244" s="508"/>
      <c r="K244" s="506" t="s">
        <v>1040</v>
      </c>
      <c r="L244" s="506" t="s">
        <v>1041</v>
      </c>
      <c r="M244" s="565"/>
      <c r="N244" s="716" t="s">
        <v>84</v>
      </c>
      <c r="O244" s="713" t="s">
        <v>85</v>
      </c>
      <c r="P244" s="713" t="s">
        <v>85</v>
      </c>
      <c r="Q244" s="713" t="s">
        <v>85</v>
      </c>
      <c r="R244" s="137" t="s">
        <v>107</v>
      </c>
      <c r="S244" s="612"/>
      <c r="T244" s="612"/>
      <c r="U244" s="106"/>
      <c r="V244" s="106"/>
      <c r="W244" s="106"/>
      <c r="X244" s="106"/>
      <c r="Y244" s="106"/>
      <c r="Z244" s="106"/>
      <c r="AA244" s="106"/>
      <c r="AB244" s="106"/>
      <c r="AC244" s="106"/>
      <c r="AD244" s="110"/>
      <c r="AE244" s="110"/>
      <c r="AF244" s="110"/>
    </row>
    <row r="245">
      <c r="A245" s="106"/>
      <c r="B245" s="661">
        <f t="shared" si="4"/>
        <v>242</v>
      </c>
      <c r="C245" s="714" t="s">
        <v>881</v>
      </c>
      <c r="D245" s="720" t="s">
        <v>753</v>
      </c>
      <c r="E245" s="497"/>
      <c r="F245" s="616"/>
      <c r="G245" s="558" t="s">
        <v>1042</v>
      </c>
      <c r="H245" s="508"/>
      <c r="I245" s="508"/>
      <c r="J245" s="508"/>
      <c r="K245" s="554" t="s">
        <v>173</v>
      </c>
      <c r="L245" s="554" t="s">
        <v>173</v>
      </c>
      <c r="M245" s="565"/>
      <c r="N245" s="716" t="s">
        <v>84</v>
      </c>
      <c r="O245" s="713" t="s">
        <v>85</v>
      </c>
      <c r="P245" s="713" t="s">
        <v>85</v>
      </c>
      <c r="Q245" s="713" t="s">
        <v>85</v>
      </c>
      <c r="R245" s="137" t="s">
        <v>107</v>
      </c>
      <c r="S245" s="612"/>
      <c r="T245" s="612"/>
      <c r="U245" s="106"/>
      <c r="V245" s="106"/>
      <c r="W245" s="106"/>
      <c r="X245" s="106"/>
      <c r="Y245" s="106"/>
      <c r="Z245" s="106"/>
      <c r="AA245" s="106"/>
      <c r="AB245" s="106"/>
      <c r="AC245" s="106"/>
      <c r="AD245" s="110"/>
      <c r="AE245" s="110"/>
      <c r="AF245" s="110"/>
    </row>
    <row r="246">
      <c r="A246" s="106"/>
      <c r="B246" s="661">
        <f t="shared" si="4"/>
        <v>243</v>
      </c>
      <c r="C246" s="714" t="s">
        <v>881</v>
      </c>
      <c r="D246" s="720" t="s">
        <v>753</v>
      </c>
      <c r="E246" s="497"/>
      <c r="F246" s="616"/>
      <c r="G246" s="558" t="s">
        <v>1043</v>
      </c>
      <c r="H246" s="508"/>
      <c r="I246" s="508"/>
      <c r="J246" s="508"/>
      <c r="K246" s="554" t="s">
        <v>173</v>
      </c>
      <c r="L246" s="554" t="s">
        <v>173</v>
      </c>
      <c r="M246" s="565"/>
      <c r="N246" s="716" t="s">
        <v>84</v>
      </c>
      <c r="O246" s="713" t="s">
        <v>85</v>
      </c>
      <c r="P246" s="713" t="s">
        <v>85</v>
      </c>
      <c r="Q246" s="713" t="s">
        <v>85</v>
      </c>
      <c r="R246" s="137" t="s">
        <v>107</v>
      </c>
      <c r="S246" s="612"/>
      <c r="T246" s="612"/>
      <c r="U246" s="106"/>
      <c r="V246" s="106"/>
      <c r="W246" s="106"/>
      <c r="X246" s="106"/>
      <c r="Y246" s="106"/>
      <c r="Z246" s="106"/>
      <c r="AA246" s="106"/>
      <c r="AB246" s="106"/>
      <c r="AC246" s="106"/>
      <c r="AD246" s="110"/>
      <c r="AE246" s="110"/>
      <c r="AF246" s="110"/>
    </row>
    <row r="247">
      <c r="A247" s="106"/>
      <c r="B247" s="661">
        <f t="shared" si="4"/>
        <v>244</v>
      </c>
      <c r="C247" s="714" t="s">
        <v>881</v>
      </c>
      <c r="D247" s="720" t="s">
        <v>753</v>
      </c>
      <c r="E247" s="497"/>
      <c r="F247" s="616"/>
      <c r="G247" s="558" t="s">
        <v>1044</v>
      </c>
      <c r="H247" s="508"/>
      <c r="I247" s="508"/>
      <c r="J247" s="508"/>
      <c r="K247" s="554" t="s">
        <v>173</v>
      </c>
      <c r="L247" s="554" t="s">
        <v>173</v>
      </c>
      <c r="M247" s="565"/>
      <c r="N247" s="716" t="s">
        <v>84</v>
      </c>
      <c r="O247" s="713" t="s">
        <v>85</v>
      </c>
      <c r="P247" s="713" t="s">
        <v>85</v>
      </c>
      <c r="Q247" s="713" t="s">
        <v>85</v>
      </c>
      <c r="R247" s="137" t="s">
        <v>107</v>
      </c>
      <c r="S247" s="612"/>
      <c r="T247" s="612"/>
      <c r="U247" s="106"/>
      <c r="V247" s="106"/>
      <c r="W247" s="106"/>
      <c r="X247" s="106"/>
      <c r="Y247" s="106"/>
      <c r="Z247" s="106"/>
      <c r="AA247" s="106"/>
      <c r="AB247" s="106"/>
      <c r="AC247" s="106"/>
      <c r="AD247" s="110"/>
      <c r="AE247" s="110"/>
      <c r="AF247" s="110"/>
    </row>
    <row r="248">
      <c r="A248" s="106"/>
      <c r="B248" s="661">
        <f t="shared" si="4"/>
        <v>245</v>
      </c>
      <c r="C248" s="714" t="s">
        <v>881</v>
      </c>
      <c r="D248" s="720" t="s">
        <v>753</v>
      </c>
      <c r="E248" s="497"/>
      <c r="F248" s="616"/>
      <c r="G248" s="558" t="s">
        <v>1045</v>
      </c>
      <c r="H248" s="508"/>
      <c r="I248" s="508"/>
      <c r="J248" s="508"/>
      <c r="K248" s="554" t="s">
        <v>173</v>
      </c>
      <c r="L248" s="554" t="s">
        <v>173</v>
      </c>
      <c r="M248" s="565"/>
      <c r="N248" s="716" t="s">
        <v>84</v>
      </c>
      <c r="O248" s="713" t="s">
        <v>85</v>
      </c>
      <c r="P248" s="713" t="s">
        <v>85</v>
      </c>
      <c r="Q248" s="713" t="s">
        <v>85</v>
      </c>
      <c r="R248" s="137" t="s">
        <v>107</v>
      </c>
      <c r="S248" s="612"/>
      <c r="T248" s="612"/>
      <c r="U248" s="106"/>
      <c r="V248" s="106"/>
      <c r="W248" s="106"/>
      <c r="X248" s="106"/>
      <c r="Y248" s="106"/>
      <c r="Z248" s="106"/>
      <c r="AA248" s="106"/>
      <c r="AB248" s="106"/>
      <c r="AC248" s="106"/>
      <c r="AD248" s="110"/>
      <c r="AE248" s="110"/>
      <c r="AF248" s="110"/>
    </row>
    <row r="249">
      <c r="A249" s="106"/>
      <c r="B249" s="661">
        <f t="shared" si="4"/>
        <v>246</v>
      </c>
      <c r="C249" s="714" t="s">
        <v>881</v>
      </c>
      <c r="D249" s="720" t="s">
        <v>753</v>
      </c>
      <c r="E249" s="497"/>
      <c r="F249" s="616"/>
      <c r="G249" s="558" t="s">
        <v>1046</v>
      </c>
      <c r="H249" s="508"/>
      <c r="I249" s="508"/>
      <c r="J249" s="508"/>
      <c r="K249" s="554" t="s">
        <v>173</v>
      </c>
      <c r="L249" s="142" t="s">
        <v>2251</v>
      </c>
      <c r="M249" s="565"/>
      <c r="N249" s="357" t="s">
        <v>84</v>
      </c>
      <c r="O249" s="713" t="s">
        <v>85</v>
      </c>
      <c r="P249" s="713" t="s">
        <v>85</v>
      </c>
      <c r="Q249" s="713" t="s">
        <v>85</v>
      </c>
      <c r="R249" s="137" t="s">
        <v>107</v>
      </c>
      <c r="S249" s="494"/>
      <c r="T249" s="612"/>
      <c r="U249" s="106"/>
      <c r="V249" s="106"/>
      <c r="W249" s="106"/>
      <c r="X249" s="106"/>
      <c r="Y249" s="106"/>
      <c r="Z249" s="106"/>
      <c r="AA249" s="106"/>
      <c r="AB249" s="106"/>
      <c r="AC249" s="106"/>
      <c r="AD249" s="110"/>
      <c r="AE249" s="110"/>
      <c r="AF249" s="110"/>
    </row>
    <row r="250">
      <c r="A250" s="106"/>
      <c r="B250" s="661">
        <f t="shared" si="4"/>
        <v>247</v>
      </c>
      <c r="C250" s="714" t="s">
        <v>881</v>
      </c>
      <c r="D250" s="720" t="s">
        <v>753</v>
      </c>
      <c r="E250" s="497"/>
      <c r="F250" s="617"/>
      <c r="G250" s="606" t="s">
        <v>1047</v>
      </c>
      <c r="H250" s="508"/>
      <c r="I250" s="508"/>
      <c r="J250" s="508"/>
      <c r="K250" s="554" t="s">
        <v>173</v>
      </c>
      <c r="L250" s="554" t="s">
        <v>173</v>
      </c>
      <c r="M250" s="565"/>
      <c r="N250" s="357" t="s">
        <v>84</v>
      </c>
      <c r="O250" s="713" t="s">
        <v>85</v>
      </c>
      <c r="P250" s="713" t="s">
        <v>85</v>
      </c>
      <c r="Q250" s="713" t="s">
        <v>85</v>
      </c>
      <c r="R250" s="137" t="s">
        <v>107</v>
      </c>
      <c r="S250" s="721" t="s">
        <v>2252</v>
      </c>
      <c r="T250" s="612"/>
      <c r="U250" s="106"/>
      <c r="V250" s="106"/>
      <c r="W250" s="106"/>
      <c r="X250" s="106"/>
      <c r="Y250" s="106"/>
      <c r="Z250" s="106"/>
      <c r="AA250" s="106"/>
      <c r="AB250" s="106"/>
      <c r="AC250" s="106"/>
      <c r="AD250" s="110"/>
      <c r="AE250" s="110"/>
      <c r="AF250" s="110"/>
    </row>
    <row r="251">
      <c r="A251" s="106"/>
      <c r="B251" s="661">
        <f t="shared" si="4"/>
        <v>248</v>
      </c>
      <c r="C251" s="714" t="s">
        <v>881</v>
      </c>
      <c r="D251" s="720" t="s">
        <v>753</v>
      </c>
      <c r="E251" s="618"/>
      <c r="F251" s="556" t="s">
        <v>655</v>
      </c>
      <c r="G251" s="558" t="s">
        <v>779</v>
      </c>
      <c r="H251" s="508"/>
      <c r="I251" s="508"/>
      <c r="J251" s="508"/>
      <c r="K251" s="554" t="s">
        <v>173</v>
      </c>
      <c r="L251" s="506" t="s">
        <v>1041</v>
      </c>
      <c r="M251" s="565"/>
      <c r="N251" s="716" t="s">
        <v>84</v>
      </c>
      <c r="O251" s="713" t="s">
        <v>85</v>
      </c>
      <c r="P251" s="713" t="s">
        <v>85</v>
      </c>
      <c r="Q251" s="713" t="s">
        <v>85</v>
      </c>
      <c r="R251" s="137" t="s">
        <v>107</v>
      </c>
      <c r="S251" s="612"/>
      <c r="T251" s="612"/>
      <c r="U251" s="106"/>
      <c r="V251" s="106"/>
      <c r="W251" s="106"/>
      <c r="X251" s="106"/>
      <c r="Y251" s="106"/>
      <c r="Z251" s="106"/>
      <c r="AA251" s="106"/>
      <c r="AB251" s="106"/>
      <c r="AC251" s="106"/>
      <c r="AD251" s="110"/>
      <c r="AE251" s="110"/>
      <c r="AF251" s="110"/>
    </row>
    <row r="252">
      <c r="A252" s="106"/>
      <c r="B252" s="661">
        <f t="shared" si="4"/>
        <v>249</v>
      </c>
      <c r="C252" s="714" t="s">
        <v>881</v>
      </c>
      <c r="D252" s="720" t="s">
        <v>753</v>
      </c>
      <c r="E252" s="618"/>
      <c r="F252" s="619"/>
      <c r="G252" s="558" t="s">
        <v>1042</v>
      </c>
      <c r="H252" s="508"/>
      <c r="I252" s="508"/>
      <c r="J252" s="508"/>
      <c r="K252" s="554" t="s">
        <v>173</v>
      </c>
      <c r="L252" s="554" t="s">
        <v>173</v>
      </c>
      <c r="M252" s="565"/>
      <c r="N252" s="716" t="s">
        <v>84</v>
      </c>
      <c r="O252" s="713" t="s">
        <v>85</v>
      </c>
      <c r="P252" s="713" t="s">
        <v>85</v>
      </c>
      <c r="Q252" s="713" t="s">
        <v>85</v>
      </c>
      <c r="R252" s="137" t="s">
        <v>107</v>
      </c>
      <c r="S252" s="612"/>
      <c r="T252" s="612"/>
      <c r="U252" s="106"/>
      <c r="V252" s="106"/>
      <c r="W252" s="106"/>
      <c r="X252" s="106"/>
      <c r="Y252" s="106"/>
      <c r="Z252" s="106"/>
      <c r="AA252" s="106"/>
      <c r="AB252" s="106"/>
      <c r="AC252" s="106"/>
      <c r="AD252" s="110"/>
      <c r="AE252" s="110"/>
      <c r="AF252" s="110"/>
    </row>
    <row r="253">
      <c r="A253" s="106"/>
      <c r="B253" s="661">
        <f t="shared" si="4"/>
        <v>250</v>
      </c>
      <c r="C253" s="714" t="s">
        <v>881</v>
      </c>
      <c r="D253" s="720" t="s">
        <v>753</v>
      </c>
      <c r="E253" s="618"/>
      <c r="F253" s="619"/>
      <c r="G253" s="558" t="s">
        <v>1043</v>
      </c>
      <c r="H253" s="508"/>
      <c r="I253" s="508"/>
      <c r="J253" s="508"/>
      <c r="K253" s="554" t="s">
        <v>173</v>
      </c>
      <c r="L253" s="554" t="s">
        <v>173</v>
      </c>
      <c r="M253" s="565"/>
      <c r="N253" s="716" t="s">
        <v>84</v>
      </c>
      <c r="O253" s="713" t="s">
        <v>85</v>
      </c>
      <c r="P253" s="713" t="s">
        <v>85</v>
      </c>
      <c r="Q253" s="713" t="s">
        <v>85</v>
      </c>
      <c r="R253" s="137" t="s">
        <v>107</v>
      </c>
      <c r="S253" s="612"/>
      <c r="T253" s="612"/>
      <c r="U253" s="106"/>
      <c r="V253" s="106"/>
      <c r="W253" s="106"/>
      <c r="X253" s="106"/>
      <c r="Y253" s="106"/>
      <c r="Z253" s="106"/>
      <c r="AA253" s="106"/>
      <c r="AB253" s="106"/>
      <c r="AC253" s="106"/>
      <c r="AD253" s="110"/>
      <c r="AE253" s="110"/>
      <c r="AF253" s="110"/>
    </row>
    <row r="254">
      <c r="A254" s="106"/>
      <c r="B254" s="661">
        <f t="shared" si="4"/>
        <v>251</v>
      </c>
      <c r="C254" s="714" t="s">
        <v>881</v>
      </c>
      <c r="D254" s="720" t="s">
        <v>753</v>
      </c>
      <c r="E254" s="618"/>
      <c r="F254" s="619"/>
      <c r="G254" s="558" t="s">
        <v>1044</v>
      </c>
      <c r="H254" s="508"/>
      <c r="I254" s="508"/>
      <c r="J254" s="508"/>
      <c r="K254" s="554" t="s">
        <v>173</v>
      </c>
      <c r="L254" s="554" t="s">
        <v>173</v>
      </c>
      <c r="M254" s="565"/>
      <c r="N254" s="716" t="s">
        <v>84</v>
      </c>
      <c r="O254" s="713" t="s">
        <v>85</v>
      </c>
      <c r="P254" s="713" t="s">
        <v>85</v>
      </c>
      <c r="Q254" s="713" t="s">
        <v>85</v>
      </c>
      <c r="R254" s="137" t="s">
        <v>107</v>
      </c>
      <c r="S254" s="612"/>
      <c r="T254" s="612"/>
      <c r="U254" s="106"/>
      <c r="V254" s="106"/>
      <c r="W254" s="106"/>
      <c r="X254" s="106"/>
      <c r="Y254" s="106"/>
      <c r="Z254" s="106"/>
      <c r="AA254" s="106"/>
      <c r="AB254" s="106"/>
      <c r="AC254" s="106"/>
      <c r="AD254" s="110"/>
      <c r="AE254" s="110"/>
      <c r="AF254" s="110"/>
    </row>
    <row r="255">
      <c r="A255" s="106"/>
      <c r="B255" s="661">
        <f t="shared" si="4"/>
        <v>252</v>
      </c>
      <c r="C255" s="714" t="s">
        <v>881</v>
      </c>
      <c r="D255" s="720" t="s">
        <v>753</v>
      </c>
      <c r="E255" s="618"/>
      <c r="F255" s="619"/>
      <c r="G255" s="558" t="s">
        <v>1045</v>
      </c>
      <c r="H255" s="508"/>
      <c r="I255" s="508"/>
      <c r="J255" s="508"/>
      <c r="K255" s="554" t="s">
        <v>173</v>
      </c>
      <c r="L255" s="554" t="s">
        <v>173</v>
      </c>
      <c r="M255" s="565"/>
      <c r="N255" s="716" t="s">
        <v>84</v>
      </c>
      <c r="O255" s="713" t="s">
        <v>85</v>
      </c>
      <c r="P255" s="713" t="s">
        <v>85</v>
      </c>
      <c r="Q255" s="713" t="s">
        <v>85</v>
      </c>
      <c r="R255" s="137" t="s">
        <v>107</v>
      </c>
      <c r="S255" s="612"/>
      <c r="T255" s="612"/>
      <c r="U255" s="106"/>
      <c r="V255" s="106"/>
      <c r="W255" s="106"/>
      <c r="X255" s="106"/>
      <c r="Y255" s="106"/>
      <c r="Z255" s="106"/>
      <c r="AA255" s="106"/>
      <c r="AB255" s="106"/>
      <c r="AC255" s="106"/>
      <c r="AD255" s="110"/>
      <c r="AE255" s="110"/>
      <c r="AF255" s="110"/>
    </row>
    <row r="256">
      <c r="A256" s="106"/>
      <c r="B256" s="661">
        <f t="shared" si="4"/>
        <v>253</v>
      </c>
      <c r="C256" s="714" t="s">
        <v>881</v>
      </c>
      <c r="D256" s="720" t="s">
        <v>753</v>
      </c>
      <c r="E256" s="618"/>
      <c r="F256" s="619"/>
      <c r="G256" s="558" t="s">
        <v>1046</v>
      </c>
      <c r="H256" s="508"/>
      <c r="I256" s="508"/>
      <c r="J256" s="508"/>
      <c r="K256" s="554" t="s">
        <v>173</v>
      </c>
      <c r="L256" s="142" t="s">
        <v>2251</v>
      </c>
      <c r="M256" s="565"/>
      <c r="N256" s="357" t="s">
        <v>84</v>
      </c>
      <c r="O256" s="713" t="s">
        <v>85</v>
      </c>
      <c r="P256" s="713" t="s">
        <v>85</v>
      </c>
      <c r="Q256" s="713" t="s">
        <v>85</v>
      </c>
      <c r="R256" s="137" t="s">
        <v>107</v>
      </c>
      <c r="S256" s="494" t="s">
        <v>2253</v>
      </c>
      <c r="T256" s="612"/>
      <c r="U256" s="106"/>
      <c r="V256" s="106"/>
      <c r="W256" s="106"/>
      <c r="X256" s="106"/>
      <c r="Y256" s="106"/>
      <c r="Z256" s="106"/>
      <c r="AA256" s="106"/>
      <c r="AB256" s="106"/>
      <c r="AC256" s="106"/>
      <c r="AD256" s="110"/>
      <c r="AE256" s="110"/>
      <c r="AF256" s="110"/>
    </row>
    <row r="257">
      <c r="A257" s="106"/>
      <c r="B257" s="661">
        <f t="shared" si="4"/>
        <v>254</v>
      </c>
      <c r="C257" s="714" t="s">
        <v>881</v>
      </c>
      <c r="D257" s="720" t="s">
        <v>753</v>
      </c>
      <c r="E257" s="618"/>
      <c r="F257" s="620"/>
      <c r="G257" s="606" t="s">
        <v>1047</v>
      </c>
      <c r="H257" s="508"/>
      <c r="I257" s="508"/>
      <c r="J257" s="508"/>
      <c r="K257" s="554" t="s">
        <v>173</v>
      </c>
      <c r="L257" s="554" t="s">
        <v>173</v>
      </c>
      <c r="M257" s="565"/>
      <c r="N257" s="357" t="s">
        <v>84</v>
      </c>
      <c r="O257" s="713" t="s">
        <v>85</v>
      </c>
      <c r="P257" s="713" t="s">
        <v>85</v>
      </c>
      <c r="Q257" s="713" t="s">
        <v>85</v>
      </c>
      <c r="R257" s="137" t="s">
        <v>107</v>
      </c>
      <c r="S257" s="721" t="s">
        <v>2254</v>
      </c>
      <c r="T257" s="612"/>
      <c r="U257" s="106"/>
      <c r="V257" s="106"/>
      <c r="W257" s="106"/>
      <c r="X257" s="106"/>
      <c r="Y257" s="106"/>
      <c r="Z257" s="106"/>
      <c r="AA257" s="106"/>
      <c r="AB257" s="106"/>
      <c r="AC257" s="106"/>
      <c r="AD257" s="110"/>
      <c r="AE257" s="110"/>
      <c r="AF257" s="110"/>
    </row>
    <row r="258" ht="46.5" customHeight="1">
      <c r="A258" s="106"/>
      <c r="B258" s="661">
        <f t="shared" si="4"/>
        <v>255</v>
      </c>
      <c r="C258" s="714" t="s">
        <v>881</v>
      </c>
      <c r="D258" s="720" t="s">
        <v>753</v>
      </c>
      <c r="E258" s="618"/>
      <c r="F258" s="556" t="s">
        <v>1049</v>
      </c>
      <c r="G258" s="504"/>
      <c r="H258" s="508"/>
      <c r="I258" s="508"/>
      <c r="J258" s="508"/>
      <c r="K258" s="506" t="s">
        <v>1050</v>
      </c>
      <c r="L258" s="506" t="s">
        <v>1051</v>
      </c>
      <c r="M258" s="565"/>
      <c r="N258" s="716" t="s">
        <v>84</v>
      </c>
      <c r="O258" s="713" t="s">
        <v>85</v>
      </c>
      <c r="P258" s="713" t="s">
        <v>85</v>
      </c>
      <c r="Q258" s="713" t="s">
        <v>85</v>
      </c>
      <c r="R258" s="137" t="s">
        <v>107</v>
      </c>
      <c r="S258" s="612"/>
      <c r="T258" s="612"/>
      <c r="U258" s="106"/>
      <c r="V258" s="106"/>
      <c r="W258" s="106"/>
      <c r="X258" s="106"/>
      <c r="Y258" s="106"/>
      <c r="Z258" s="106"/>
      <c r="AA258" s="106"/>
      <c r="AB258" s="106"/>
      <c r="AC258" s="106"/>
      <c r="AD258" s="110"/>
      <c r="AE258" s="110"/>
      <c r="AF258" s="110"/>
    </row>
    <row r="259">
      <c r="A259" s="106"/>
      <c r="B259" s="661">
        <f t="shared" si="4"/>
        <v>256</v>
      </c>
      <c r="C259" s="714" t="s">
        <v>881</v>
      </c>
      <c r="D259" s="720" t="s">
        <v>753</v>
      </c>
      <c r="E259" s="618"/>
      <c r="F259" s="619"/>
      <c r="G259" s="504" t="s">
        <v>1052</v>
      </c>
      <c r="H259" s="564"/>
      <c r="I259" s="508"/>
      <c r="J259" s="508"/>
      <c r="K259" s="506" t="s">
        <v>1054</v>
      </c>
      <c r="L259" s="506" t="s">
        <v>1051</v>
      </c>
      <c r="M259" s="565"/>
      <c r="N259" s="716" t="s">
        <v>84</v>
      </c>
      <c r="O259" s="713" t="s">
        <v>85</v>
      </c>
      <c r="P259" s="713" t="s">
        <v>85</v>
      </c>
      <c r="Q259" s="713" t="s">
        <v>85</v>
      </c>
      <c r="R259" s="137" t="s">
        <v>107</v>
      </c>
      <c r="S259" s="612"/>
      <c r="T259" s="612"/>
      <c r="U259" s="106"/>
      <c r="V259" s="106"/>
      <c r="W259" s="106"/>
      <c r="X259" s="106"/>
      <c r="Y259" s="106"/>
      <c r="Z259" s="106"/>
      <c r="AA259" s="106"/>
      <c r="AB259" s="106"/>
      <c r="AC259" s="106"/>
      <c r="AD259" s="110"/>
      <c r="AE259" s="110"/>
      <c r="AF259" s="110"/>
    </row>
    <row r="260">
      <c r="A260" s="106"/>
      <c r="B260" s="661">
        <f t="shared" si="4"/>
        <v>257</v>
      </c>
      <c r="C260" s="714" t="s">
        <v>881</v>
      </c>
      <c r="D260" s="720" t="s">
        <v>753</v>
      </c>
      <c r="E260" s="618"/>
      <c r="F260" s="489" t="s">
        <v>1058</v>
      </c>
      <c r="G260" s="504"/>
      <c r="H260" s="508"/>
      <c r="I260" s="508"/>
      <c r="J260" s="508"/>
      <c r="K260" s="506" t="s">
        <v>1059</v>
      </c>
      <c r="L260" s="506" t="s">
        <v>1060</v>
      </c>
      <c r="M260" s="565"/>
      <c r="N260" s="716" t="s">
        <v>84</v>
      </c>
      <c r="O260" s="713" t="s">
        <v>85</v>
      </c>
      <c r="P260" s="713" t="s">
        <v>85</v>
      </c>
      <c r="Q260" s="713" t="s">
        <v>85</v>
      </c>
      <c r="R260" s="137" t="s">
        <v>107</v>
      </c>
      <c r="S260" s="612"/>
      <c r="T260" s="612"/>
      <c r="U260" s="106"/>
      <c r="V260" s="106"/>
      <c r="W260" s="106"/>
      <c r="X260" s="106"/>
      <c r="Y260" s="106"/>
      <c r="Z260" s="106"/>
      <c r="AA260" s="106"/>
      <c r="AB260" s="106"/>
      <c r="AC260" s="106"/>
      <c r="AD260" s="110"/>
      <c r="AE260" s="110"/>
      <c r="AF260" s="110"/>
    </row>
    <row r="261">
      <c r="A261" s="106"/>
      <c r="B261" s="661">
        <f t="shared" si="4"/>
        <v>258</v>
      </c>
      <c r="C261" s="714" t="s">
        <v>881</v>
      </c>
      <c r="D261" s="720" t="s">
        <v>753</v>
      </c>
      <c r="E261" s="618"/>
      <c r="F261" s="489" t="s">
        <v>1061</v>
      </c>
      <c r="G261" s="504"/>
      <c r="H261" s="508"/>
      <c r="I261" s="508"/>
      <c r="J261" s="508"/>
      <c r="K261" s="506" t="s">
        <v>1062</v>
      </c>
      <c r="L261" s="506" t="s">
        <v>1063</v>
      </c>
      <c r="M261" s="565"/>
      <c r="N261" s="716" t="s">
        <v>84</v>
      </c>
      <c r="O261" s="713" t="s">
        <v>85</v>
      </c>
      <c r="P261" s="713" t="s">
        <v>85</v>
      </c>
      <c r="Q261" s="713" t="s">
        <v>85</v>
      </c>
      <c r="R261" s="137" t="s">
        <v>107</v>
      </c>
      <c r="S261" s="612"/>
      <c r="T261" s="612"/>
      <c r="U261" s="106"/>
      <c r="V261" s="106"/>
      <c r="W261" s="106"/>
      <c r="X261" s="106"/>
      <c r="Y261" s="106"/>
      <c r="Z261" s="106"/>
      <c r="AA261" s="106"/>
      <c r="AB261" s="106"/>
      <c r="AC261" s="106"/>
      <c r="AD261" s="110"/>
      <c r="AE261" s="110"/>
      <c r="AF261" s="110"/>
    </row>
    <row r="262">
      <c r="A262" s="106"/>
      <c r="B262" s="661">
        <f t="shared" si="4"/>
        <v>259</v>
      </c>
      <c r="C262" s="714" t="s">
        <v>881</v>
      </c>
      <c r="D262" s="720" t="s">
        <v>753</v>
      </c>
      <c r="E262" s="618"/>
      <c r="F262" s="619" t="s">
        <v>839</v>
      </c>
      <c r="G262" s="504" t="s">
        <v>1064</v>
      </c>
      <c r="H262" s="508"/>
      <c r="I262" s="508"/>
      <c r="J262" s="508"/>
      <c r="K262" s="506" t="s">
        <v>1065</v>
      </c>
      <c r="L262" s="506" t="s">
        <v>1066</v>
      </c>
      <c r="M262" s="565"/>
      <c r="N262" s="716" t="s">
        <v>84</v>
      </c>
      <c r="O262" s="713" t="s">
        <v>85</v>
      </c>
      <c r="P262" s="713" t="s">
        <v>85</v>
      </c>
      <c r="Q262" s="713" t="s">
        <v>85</v>
      </c>
      <c r="R262" s="137" t="s">
        <v>107</v>
      </c>
      <c r="S262" s="612"/>
      <c r="T262" s="612"/>
      <c r="U262" s="106"/>
      <c r="V262" s="106"/>
      <c r="W262" s="106"/>
      <c r="X262" s="106"/>
      <c r="Y262" s="106"/>
      <c r="Z262" s="106"/>
      <c r="AA262" s="106"/>
      <c r="AB262" s="106"/>
      <c r="AC262" s="106"/>
      <c r="AD262" s="110"/>
      <c r="AE262" s="110"/>
      <c r="AF262" s="110"/>
    </row>
    <row r="263">
      <c r="A263" s="106"/>
      <c r="B263" s="661">
        <f t="shared" si="4"/>
        <v>260</v>
      </c>
      <c r="C263" s="714" t="s">
        <v>881</v>
      </c>
      <c r="D263" s="720" t="s">
        <v>753</v>
      </c>
      <c r="E263" s="618"/>
      <c r="F263" s="619"/>
      <c r="G263" s="504" t="s">
        <v>1067</v>
      </c>
      <c r="H263" s="508"/>
      <c r="I263" s="508"/>
      <c r="J263" s="508"/>
      <c r="K263" s="506" t="s">
        <v>1068</v>
      </c>
      <c r="L263" s="506" t="s">
        <v>1069</v>
      </c>
      <c r="M263" s="565"/>
      <c r="N263" s="716" t="s">
        <v>84</v>
      </c>
      <c r="O263" s="713" t="s">
        <v>85</v>
      </c>
      <c r="P263" s="713" t="s">
        <v>85</v>
      </c>
      <c r="Q263" s="713" t="s">
        <v>85</v>
      </c>
      <c r="R263" s="137" t="s">
        <v>107</v>
      </c>
      <c r="S263" s="612"/>
      <c r="T263" s="612"/>
      <c r="U263" s="106"/>
      <c r="V263" s="106"/>
      <c r="W263" s="106"/>
      <c r="X263" s="106"/>
      <c r="Y263" s="106"/>
      <c r="Z263" s="106"/>
      <c r="AA263" s="106"/>
      <c r="AB263" s="106"/>
      <c r="AC263" s="106"/>
      <c r="AD263" s="110"/>
      <c r="AE263" s="110"/>
      <c r="AF263" s="110"/>
    </row>
    <row r="264">
      <c r="A264" s="106"/>
      <c r="B264" s="661">
        <f t="shared" si="4"/>
        <v>261</v>
      </c>
      <c r="C264" s="714" t="s">
        <v>881</v>
      </c>
      <c r="D264" s="720" t="s">
        <v>753</v>
      </c>
      <c r="E264" s="618"/>
      <c r="F264" s="619"/>
      <c r="G264" s="504" t="s">
        <v>1070</v>
      </c>
      <c r="H264" s="508"/>
      <c r="I264" s="508"/>
      <c r="J264" s="508"/>
      <c r="K264" s="506" t="s">
        <v>1071</v>
      </c>
      <c r="L264" s="506" t="s">
        <v>1072</v>
      </c>
      <c r="M264" s="225" t="s">
        <v>2255</v>
      </c>
      <c r="N264" s="713" t="s">
        <v>84</v>
      </c>
      <c r="O264" s="713" t="s">
        <v>85</v>
      </c>
      <c r="P264" s="713" t="s">
        <v>85</v>
      </c>
      <c r="Q264" s="713" t="s">
        <v>85</v>
      </c>
      <c r="R264" s="136" t="s">
        <v>98</v>
      </c>
      <c r="S264" s="494" t="s">
        <v>2209</v>
      </c>
      <c r="T264" s="612"/>
      <c r="U264" s="106"/>
      <c r="V264" s="106"/>
      <c r="W264" s="106"/>
      <c r="X264" s="106"/>
      <c r="Y264" s="106"/>
      <c r="Z264" s="106"/>
      <c r="AA264" s="106"/>
      <c r="AB264" s="106"/>
      <c r="AC264" s="106"/>
      <c r="AD264" s="110"/>
      <c r="AE264" s="110"/>
      <c r="AF264" s="110"/>
    </row>
    <row r="265">
      <c r="A265" s="106"/>
      <c r="B265" s="661">
        <f t="shared" si="4"/>
        <v>262</v>
      </c>
      <c r="C265" s="714" t="s">
        <v>881</v>
      </c>
      <c r="D265" s="720" t="s">
        <v>753</v>
      </c>
      <c r="E265" s="618"/>
      <c r="F265" s="619"/>
      <c r="G265" s="504" t="s">
        <v>1073</v>
      </c>
      <c r="H265" s="508"/>
      <c r="I265" s="508"/>
      <c r="J265" s="508"/>
      <c r="K265" s="506" t="s">
        <v>1074</v>
      </c>
      <c r="L265" s="506" t="s">
        <v>1075</v>
      </c>
      <c r="M265" s="225" t="s">
        <v>2255</v>
      </c>
      <c r="N265" s="713" t="s">
        <v>84</v>
      </c>
      <c r="O265" s="713" t="s">
        <v>85</v>
      </c>
      <c r="P265" s="713" t="s">
        <v>85</v>
      </c>
      <c r="Q265" s="713" t="s">
        <v>85</v>
      </c>
      <c r="R265" s="136" t="s">
        <v>98</v>
      </c>
      <c r="S265" s="494" t="s">
        <v>173</v>
      </c>
      <c r="T265" s="612"/>
      <c r="U265" s="106"/>
      <c r="V265" s="106"/>
      <c r="W265" s="106"/>
      <c r="X265" s="106"/>
      <c r="Y265" s="106"/>
      <c r="Z265" s="106"/>
      <c r="AA265" s="106"/>
      <c r="AB265" s="106"/>
      <c r="AC265" s="106"/>
      <c r="AD265" s="110"/>
      <c r="AE265" s="110"/>
      <c r="AF265" s="110"/>
    </row>
    <row r="266">
      <c r="A266" s="106"/>
      <c r="B266" s="661">
        <f t="shared" si="4"/>
        <v>263</v>
      </c>
      <c r="C266" s="714" t="s">
        <v>881</v>
      </c>
      <c r="D266" s="720" t="s">
        <v>753</v>
      </c>
      <c r="E266" s="560"/>
      <c r="F266" s="619"/>
      <c r="G266" s="504" t="s">
        <v>1076</v>
      </c>
      <c r="H266" s="508"/>
      <c r="I266" s="508"/>
      <c r="J266" s="508"/>
      <c r="K266" s="506" t="s">
        <v>1077</v>
      </c>
      <c r="L266" s="506" t="s">
        <v>1078</v>
      </c>
      <c r="M266" s="225" t="s">
        <v>2255</v>
      </c>
      <c r="N266" s="713" t="s">
        <v>84</v>
      </c>
      <c r="O266" s="713" t="s">
        <v>85</v>
      </c>
      <c r="P266" s="713" t="s">
        <v>85</v>
      </c>
      <c r="Q266" s="713" t="s">
        <v>85</v>
      </c>
      <c r="R266" s="136" t="s">
        <v>98</v>
      </c>
      <c r="S266" s="494" t="s">
        <v>173</v>
      </c>
      <c r="T266" s="494"/>
      <c r="U266" s="106"/>
      <c r="V266" s="106"/>
      <c r="W266" s="106"/>
      <c r="X266" s="106"/>
      <c r="Y266" s="106"/>
      <c r="Z266" s="106"/>
      <c r="AA266" s="106"/>
      <c r="AB266" s="106"/>
      <c r="AC266" s="106"/>
      <c r="AD266" s="110"/>
      <c r="AE266" s="110"/>
      <c r="AF266" s="110"/>
    </row>
    <row r="267">
      <c r="A267" s="106"/>
      <c r="B267" s="661">
        <f t="shared" si="4"/>
        <v>264</v>
      </c>
      <c r="C267" s="714"/>
      <c r="D267" s="720"/>
      <c r="E267" s="551" t="s">
        <v>2256</v>
      </c>
      <c r="F267" s="551" t="s">
        <v>652</v>
      </c>
      <c r="G267" s="489" t="s">
        <v>2257</v>
      </c>
      <c r="H267" s="508"/>
      <c r="I267" s="508"/>
      <c r="J267" s="508"/>
      <c r="K267" s="506" t="s">
        <v>2258</v>
      </c>
      <c r="L267" s="506" t="s">
        <v>2259</v>
      </c>
      <c r="M267" s="225" t="s">
        <v>2255</v>
      </c>
      <c r="N267" s="713" t="s">
        <v>84</v>
      </c>
      <c r="O267" s="713" t="s">
        <v>85</v>
      </c>
      <c r="P267" s="713" t="s">
        <v>85</v>
      </c>
      <c r="Q267" s="713" t="s">
        <v>85</v>
      </c>
      <c r="R267" s="136" t="s">
        <v>98</v>
      </c>
      <c r="S267" s="494" t="s">
        <v>173</v>
      </c>
      <c r="T267" s="612"/>
      <c r="U267" s="106"/>
      <c r="V267" s="106"/>
      <c r="W267" s="106"/>
      <c r="X267" s="106"/>
      <c r="Y267" s="106"/>
      <c r="Z267" s="106"/>
      <c r="AA267" s="106"/>
      <c r="AB267" s="106"/>
      <c r="AC267" s="106"/>
      <c r="AD267" s="110"/>
      <c r="AE267" s="110"/>
      <c r="AF267" s="110"/>
    </row>
    <row r="268">
      <c r="A268" s="106"/>
      <c r="B268" s="661">
        <f t="shared" si="4"/>
        <v>265</v>
      </c>
      <c r="C268" s="714"/>
      <c r="D268" s="720"/>
      <c r="E268" s="577"/>
      <c r="F268" s="577"/>
      <c r="G268" s="489" t="s">
        <v>2260</v>
      </c>
      <c r="H268" s="508"/>
      <c r="I268" s="508"/>
      <c r="J268" s="508"/>
      <c r="K268" s="506" t="s">
        <v>2261</v>
      </c>
      <c r="L268" s="506" t="s">
        <v>2262</v>
      </c>
      <c r="M268" s="225" t="s">
        <v>2255</v>
      </c>
      <c r="N268" s="713" t="s">
        <v>84</v>
      </c>
      <c r="O268" s="713" t="s">
        <v>85</v>
      </c>
      <c r="P268" s="713" t="s">
        <v>85</v>
      </c>
      <c r="Q268" s="713" t="s">
        <v>85</v>
      </c>
      <c r="R268" s="136" t="s">
        <v>98</v>
      </c>
      <c r="S268" s="494" t="s">
        <v>173</v>
      </c>
      <c r="T268" s="612"/>
      <c r="U268" s="106"/>
      <c r="V268" s="106"/>
      <c r="W268" s="106"/>
      <c r="X268" s="106"/>
      <c r="Y268" s="106"/>
      <c r="Z268" s="106"/>
      <c r="AA268" s="106"/>
      <c r="AB268" s="106"/>
      <c r="AC268" s="106"/>
      <c r="AD268" s="110"/>
      <c r="AE268" s="110"/>
      <c r="AF268" s="110"/>
    </row>
    <row r="269">
      <c r="A269" s="106"/>
      <c r="B269" s="661">
        <f t="shared" si="4"/>
        <v>266</v>
      </c>
      <c r="C269" s="714"/>
      <c r="D269" s="720"/>
      <c r="E269" s="577"/>
      <c r="F269" s="551" t="s">
        <v>655</v>
      </c>
      <c r="G269" s="489" t="s">
        <v>2257</v>
      </c>
      <c r="H269" s="508"/>
      <c r="I269" s="508"/>
      <c r="J269" s="508"/>
      <c r="K269" s="506" t="s">
        <v>2258</v>
      </c>
      <c r="L269" s="506" t="s">
        <v>2259</v>
      </c>
      <c r="M269" s="225" t="s">
        <v>2255</v>
      </c>
      <c r="N269" s="713" t="s">
        <v>84</v>
      </c>
      <c r="O269" s="713" t="s">
        <v>85</v>
      </c>
      <c r="P269" s="713" t="s">
        <v>85</v>
      </c>
      <c r="Q269" s="713" t="s">
        <v>85</v>
      </c>
      <c r="R269" s="136" t="s">
        <v>98</v>
      </c>
      <c r="S269" s="494" t="s">
        <v>173</v>
      </c>
      <c r="T269" s="612"/>
      <c r="U269" s="106"/>
      <c r="V269" s="106"/>
      <c r="W269" s="106"/>
      <c r="X269" s="106"/>
      <c r="Y269" s="106"/>
      <c r="Z269" s="106"/>
      <c r="AA269" s="106"/>
      <c r="AB269" s="106"/>
      <c r="AC269" s="106"/>
      <c r="AD269" s="110"/>
      <c r="AE269" s="110"/>
      <c r="AF269" s="110"/>
    </row>
    <row r="270">
      <c r="A270" s="106"/>
      <c r="B270" s="661">
        <f t="shared" si="4"/>
        <v>267</v>
      </c>
      <c r="C270" s="714"/>
      <c r="D270" s="720"/>
      <c r="E270" s="588"/>
      <c r="F270" s="588"/>
      <c r="G270" s="489" t="s">
        <v>2260</v>
      </c>
      <c r="H270" s="508"/>
      <c r="I270" s="508"/>
      <c r="J270" s="508"/>
      <c r="K270" s="506" t="s">
        <v>2261</v>
      </c>
      <c r="L270" s="506" t="s">
        <v>2262</v>
      </c>
      <c r="M270" s="225" t="s">
        <v>2255</v>
      </c>
      <c r="N270" s="713" t="s">
        <v>84</v>
      </c>
      <c r="O270" s="713" t="s">
        <v>85</v>
      </c>
      <c r="P270" s="713" t="s">
        <v>85</v>
      </c>
      <c r="Q270" s="713" t="s">
        <v>85</v>
      </c>
      <c r="R270" s="136" t="s">
        <v>98</v>
      </c>
      <c r="S270" s="494" t="s">
        <v>173</v>
      </c>
      <c r="T270" s="612"/>
      <c r="U270" s="106"/>
      <c r="V270" s="106"/>
      <c r="W270" s="106"/>
      <c r="X270" s="106"/>
      <c r="Y270" s="106"/>
      <c r="Z270" s="106"/>
      <c r="AA270" s="106"/>
      <c r="AB270" s="106"/>
      <c r="AC270" s="106"/>
      <c r="AD270" s="110"/>
      <c r="AE270" s="110"/>
      <c r="AF270" s="110"/>
    </row>
    <row r="271">
      <c r="A271" s="106"/>
      <c r="B271" s="661">
        <f t="shared" si="4"/>
        <v>268</v>
      </c>
      <c r="C271" s="714" t="s">
        <v>881</v>
      </c>
      <c r="D271" s="720" t="s">
        <v>753</v>
      </c>
      <c r="E271" s="500" t="s">
        <v>451</v>
      </c>
      <c r="F271" s="498"/>
      <c r="G271" s="503"/>
      <c r="H271" s="503"/>
      <c r="I271" s="503"/>
      <c r="J271" s="503"/>
      <c r="K271" s="493" t="s">
        <v>1079</v>
      </c>
      <c r="L271" s="494" t="s">
        <v>1080</v>
      </c>
      <c r="M271" s="565"/>
      <c r="N271" s="716" t="s">
        <v>84</v>
      </c>
      <c r="O271" s="717" t="s">
        <v>84</v>
      </c>
      <c r="P271" s="717" t="s">
        <v>84</v>
      </c>
      <c r="Q271" s="717" t="s">
        <v>84</v>
      </c>
      <c r="R271" s="137" t="s">
        <v>107</v>
      </c>
      <c r="S271" s="612"/>
      <c r="T271" s="612"/>
      <c r="U271" s="106"/>
      <c r="V271" s="106"/>
      <c r="W271" s="106"/>
      <c r="X271" s="106"/>
      <c r="Y271" s="106"/>
      <c r="Z271" s="106"/>
      <c r="AA271" s="106"/>
      <c r="AB271" s="106"/>
      <c r="AC271" s="106"/>
      <c r="AD271" s="110"/>
      <c r="AE271" s="110"/>
      <c r="AF271" s="110"/>
    </row>
    <row r="272">
      <c r="A272" s="106"/>
      <c r="B272" s="661">
        <f t="shared" si="4"/>
        <v>269</v>
      </c>
      <c r="C272" s="714" t="s">
        <v>881</v>
      </c>
      <c r="D272" s="720" t="s">
        <v>753</v>
      </c>
      <c r="E272" s="495" t="s">
        <v>1081</v>
      </c>
      <c r="F272" s="492" t="s">
        <v>1082</v>
      </c>
      <c r="G272" s="493" t="s">
        <v>1083</v>
      </c>
      <c r="H272" s="503"/>
      <c r="I272" s="503"/>
      <c r="J272" s="578"/>
      <c r="K272" s="493" t="s">
        <v>1084</v>
      </c>
      <c r="L272" s="621" t="s">
        <v>1085</v>
      </c>
      <c r="M272" s="565"/>
      <c r="N272" s="716" t="s">
        <v>84</v>
      </c>
      <c r="O272" s="713" t="s">
        <v>85</v>
      </c>
      <c r="P272" s="713" t="s">
        <v>85</v>
      </c>
      <c r="Q272" s="713" t="s">
        <v>85</v>
      </c>
      <c r="R272" s="137" t="s">
        <v>107</v>
      </c>
      <c r="S272" s="612"/>
      <c r="T272" s="612"/>
      <c r="U272" s="106"/>
      <c r="V272" s="106"/>
      <c r="W272" s="106"/>
      <c r="X272" s="106"/>
      <c r="Y272" s="106"/>
      <c r="Z272" s="106"/>
      <c r="AA272" s="106"/>
      <c r="AB272" s="106"/>
      <c r="AC272" s="106"/>
      <c r="AD272" s="110"/>
      <c r="AE272" s="110"/>
      <c r="AF272" s="110"/>
    </row>
    <row r="273">
      <c r="A273" s="106"/>
      <c r="B273" s="661">
        <f t="shared" si="4"/>
        <v>270</v>
      </c>
      <c r="C273" s="714" t="s">
        <v>881</v>
      </c>
      <c r="D273" s="720" t="s">
        <v>753</v>
      </c>
      <c r="E273" s="500"/>
      <c r="F273" s="622"/>
      <c r="G273" s="566" t="s">
        <v>1086</v>
      </c>
      <c r="H273" s="503" t="s">
        <v>1087</v>
      </c>
      <c r="I273" s="503"/>
      <c r="J273" s="488" t="s">
        <v>1088</v>
      </c>
      <c r="K273" s="508" t="s">
        <v>1089</v>
      </c>
      <c r="L273" s="508" t="s">
        <v>1090</v>
      </c>
      <c r="M273" s="565"/>
      <c r="N273" s="713" t="s">
        <v>84</v>
      </c>
      <c r="O273" s="713" t="s">
        <v>85</v>
      </c>
      <c r="P273" s="713" t="s">
        <v>85</v>
      </c>
      <c r="Q273" s="713" t="s">
        <v>85</v>
      </c>
      <c r="R273" s="136" t="s">
        <v>98</v>
      </c>
      <c r="S273" s="494" t="s">
        <v>2242</v>
      </c>
      <c r="T273" s="612"/>
      <c r="U273" s="106"/>
      <c r="V273" s="106"/>
      <c r="W273" s="106"/>
      <c r="X273" s="106"/>
      <c r="Y273" s="106"/>
      <c r="Z273" s="106"/>
      <c r="AA273" s="106"/>
      <c r="AB273" s="106"/>
      <c r="AC273" s="106"/>
      <c r="AD273" s="110"/>
      <c r="AE273" s="110"/>
      <c r="AF273" s="110"/>
    </row>
    <row r="274">
      <c r="A274" s="106"/>
      <c r="B274" s="661">
        <f t="shared" si="4"/>
        <v>271</v>
      </c>
      <c r="C274" s="714" t="s">
        <v>881</v>
      </c>
      <c r="D274" s="720" t="s">
        <v>753</v>
      </c>
      <c r="E274" s="500"/>
      <c r="F274" s="622"/>
      <c r="G274" s="497"/>
      <c r="H274" s="503"/>
      <c r="I274" s="503"/>
      <c r="J274" s="583" t="s">
        <v>1091</v>
      </c>
      <c r="K274" s="583" t="s">
        <v>1092</v>
      </c>
      <c r="L274" s="509"/>
      <c r="M274" s="565"/>
      <c r="N274" s="713" t="s">
        <v>84</v>
      </c>
      <c r="O274" s="713" t="s">
        <v>85</v>
      </c>
      <c r="P274" s="713" t="s">
        <v>85</v>
      </c>
      <c r="Q274" s="713" t="s">
        <v>85</v>
      </c>
      <c r="R274" s="136" t="s">
        <v>98</v>
      </c>
      <c r="S274" s="494" t="s">
        <v>173</v>
      </c>
      <c r="T274" s="612"/>
      <c r="U274" s="106"/>
      <c r="V274" s="106"/>
      <c r="W274" s="106"/>
      <c r="X274" s="106"/>
      <c r="Y274" s="106"/>
      <c r="Z274" s="106"/>
      <c r="AA274" s="106"/>
      <c r="AB274" s="106"/>
      <c r="AC274" s="106"/>
      <c r="AD274" s="110"/>
      <c r="AE274" s="110"/>
      <c r="AF274" s="110"/>
    </row>
    <row r="275">
      <c r="A275" s="106"/>
      <c r="B275" s="661">
        <f t="shared" si="4"/>
        <v>272</v>
      </c>
      <c r="C275" s="714" t="s">
        <v>881</v>
      </c>
      <c r="D275" s="720" t="s">
        <v>753</v>
      </c>
      <c r="E275" s="500"/>
      <c r="F275" s="622"/>
      <c r="G275" s="497"/>
      <c r="H275" s="503" t="s">
        <v>1093</v>
      </c>
      <c r="I275" s="503"/>
      <c r="J275" s="509"/>
      <c r="K275" s="583" t="s">
        <v>1094</v>
      </c>
      <c r="L275" s="583" t="s">
        <v>173</v>
      </c>
      <c r="M275" s="565"/>
      <c r="N275" s="716" t="s">
        <v>84</v>
      </c>
      <c r="O275" s="713" t="s">
        <v>85</v>
      </c>
      <c r="P275" s="713" t="s">
        <v>85</v>
      </c>
      <c r="Q275" s="713" t="s">
        <v>85</v>
      </c>
      <c r="R275" s="137" t="s">
        <v>107</v>
      </c>
      <c r="S275" s="612"/>
      <c r="T275" s="612"/>
      <c r="U275" s="106"/>
      <c r="V275" s="106"/>
      <c r="W275" s="106"/>
      <c r="X275" s="106"/>
      <c r="Y275" s="106"/>
      <c r="Z275" s="106"/>
      <c r="AA275" s="106"/>
      <c r="AB275" s="106"/>
      <c r="AC275" s="106"/>
      <c r="AD275" s="110"/>
      <c r="AE275" s="110"/>
      <c r="AF275" s="110"/>
    </row>
    <row r="276">
      <c r="A276" s="106"/>
      <c r="B276" s="661">
        <f t="shared" si="4"/>
        <v>273</v>
      </c>
      <c r="C276" s="714" t="s">
        <v>881</v>
      </c>
      <c r="D276" s="720" t="s">
        <v>753</v>
      </c>
      <c r="E276" s="500"/>
      <c r="F276" s="622"/>
      <c r="G276" s="497"/>
      <c r="H276" s="503" t="s">
        <v>1095</v>
      </c>
      <c r="I276" s="503"/>
      <c r="J276" s="509"/>
      <c r="K276" s="583" t="s">
        <v>1096</v>
      </c>
      <c r="L276" s="583" t="s">
        <v>173</v>
      </c>
      <c r="M276" s="565"/>
      <c r="N276" s="713" t="s">
        <v>84</v>
      </c>
      <c r="O276" s="713" t="s">
        <v>85</v>
      </c>
      <c r="P276" s="713" t="s">
        <v>85</v>
      </c>
      <c r="Q276" s="713" t="s">
        <v>85</v>
      </c>
      <c r="R276" s="136" t="s">
        <v>98</v>
      </c>
      <c r="S276" s="494" t="s">
        <v>2242</v>
      </c>
      <c r="T276" s="612"/>
      <c r="U276" s="106"/>
      <c r="V276" s="106"/>
      <c r="W276" s="106"/>
      <c r="X276" s="106"/>
      <c r="Y276" s="106"/>
      <c r="Z276" s="106"/>
      <c r="AA276" s="106"/>
      <c r="AB276" s="106"/>
      <c r="AC276" s="106"/>
      <c r="AD276" s="110"/>
      <c r="AE276" s="110"/>
      <c r="AF276" s="110"/>
    </row>
    <row r="277">
      <c r="B277" s="661">
        <f t="shared" si="4"/>
        <v>274</v>
      </c>
      <c r="C277" s="714" t="s">
        <v>881</v>
      </c>
      <c r="D277" s="720" t="s">
        <v>753</v>
      </c>
      <c r="E277" s="623"/>
      <c r="F277" s="624"/>
      <c r="G277" s="625"/>
      <c r="H277" s="626" t="s">
        <v>244</v>
      </c>
      <c r="I277" s="627"/>
      <c r="J277" s="628"/>
      <c r="K277" s="629" t="s">
        <v>1097</v>
      </c>
      <c r="L277" s="629" t="s">
        <v>173</v>
      </c>
      <c r="M277" s="627"/>
      <c r="N277" s="713" t="s">
        <v>84</v>
      </c>
      <c r="O277" s="713" t="s">
        <v>85</v>
      </c>
      <c r="P277" s="713" t="s">
        <v>85</v>
      </c>
      <c r="Q277" s="713" t="s">
        <v>85</v>
      </c>
      <c r="R277" s="136" t="s">
        <v>98</v>
      </c>
      <c r="S277" s="494" t="s">
        <v>173</v>
      </c>
      <c r="T277" s="612"/>
    </row>
    <row r="278">
      <c r="B278" s="661">
        <f t="shared" si="4"/>
        <v>275</v>
      </c>
      <c r="C278" s="714" t="s">
        <v>881</v>
      </c>
      <c r="D278" s="720" t="s">
        <v>753</v>
      </c>
      <c r="E278" s="623"/>
      <c r="F278" s="624"/>
      <c r="G278" s="630"/>
      <c r="H278" s="631" t="s">
        <v>1098</v>
      </c>
      <c r="I278" s="626" t="s">
        <v>1099</v>
      </c>
      <c r="J278" s="632"/>
      <c r="K278" s="633" t="s">
        <v>1100</v>
      </c>
      <c r="L278" s="634" t="s">
        <v>1101</v>
      </c>
      <c r="M278" s="627"/>
      <c r="N278" s="713" t="s">
        <v>84</v>
      </c>
      <c r="O278" s="713" t="s">
        <v>85</v>
      </c>
      <c r="P278" s="713" t="s">
        <v>85</v>
      </c>
      <c r="Q278" s="713" t="s">
        <v>85</v>
      </c>
      <c r="R278" s="136" t="s">
        <v>98</v>
      </c>
      <c r="S278" s="494" t="s">
        <v>173</v>
      </c>
      <c r="T278" s="612"/>
    </row>
    <row r="279">
      <c r="B279" s="661">
        <f t="shared" si="4"/>
        <v>276</v>
      </c>
      <c r="C279" s="714" t="s">
        <v>881</v>
      </c>
      <c r="D279" s="720" t="s">
        <v>753</v>
      </c>
      <c r="E279" s="623"/>
      <c r="F279" s="635"/>
      <c r="G279" s="625"/>
      <c r="H279" s="625"/>
      <c r="I279" s="626" t="s">
        <v>1102</v>
      </c>
      <c r="J279" s="632"/>
      <c r="K279" s="633" t="s">
        <v>173</v>
      </c>
      <c r="L279" s="633" t="s">
        <v>173</v>
      </c>
      <c r="M279" s="627"/>
      <c r="N279" s="713" t="s">
        <v>84</v>
      </c>
      <c r="O279" s="713" t="s">
        <v>85</v>
      </c>
      <c r="P279" s="713" t="s">
        <v>85</v>
      </c>
      <c r="Q279" s="713" t="s">
        <v>85</v>
      </c>
      <c r="R279" s="136" t="s">
        <v>98</v>
      </c>
      <c r="S279" s="494" t="s">
        <v>173</v>
      </c>
      <c r="T279" s="612"/>
    </row>
    <row r="280">
      <c r="A280" s="106"/>
      <c r="B280" s="661">
        <f t="shared" si="4"/>
        <v>277</v>
      </c>
      <c r="C280" s="714" t="s">
        <v>881</v>
      </c>
      <c r="D280" s="720" t="s">
        <v>753</v>
      </c>
      <c r="E280" s="497"/>
      <c r="F280" s="504" t="s">
        <v>244</v>
      </c>
      <c r="G280" s="503"/>
      <c r="H280" s="503"/>
      <c r="I280" s="503"/>
      <c r="J280" s="503"/>
      <c r="K280" s="493" t="s">
        <v>1103</v>
      </c>
      <c r="L280" s="494" t="s">
        <v>1104</v>
      </c>
      <c r="M280" s="565"/>
      <c r="N280" s="716" t="s">
        <v>84</v>
      </c>
      <c r="O280" s="713" t="s">
        <v>85</v>
      </c>
      <c r="P280" s="713" t="s">
        <v>85</v>
      </c>
      <c r="Q280" s="713" t="s">
        <v>85</v>
      </c>
      <c r="R280" s="137" t="s">
        <v>107</v>
      </c>
      <c r="S280" s="612"/>
      <c r="T280" s="612"/>
      <c r="U280" s="106"/>
      <c r="V280" s="106"/>
      <c r="W280" s="106"/>
      <c r="X280" s="106"/>
      <c r="Y280" s="106"/>
      <c r="Z280" s="106"/>
      <c r="AA280" s="106"/>
      <c r="AB280" s="106"/>
      <c r="AC280" s="106"/>
      <c r="AD280" s="110"/>
      <c r="AE280" s="110"/>
      <c r="AF280" s="110"/>
    </row>
    <row r="281">
      <c r="A281" s="106"/>
      <c r="B281" s="661">
        <f t="shared" si="4"/>
        <v>278</v>
      </c>
      <c r="C281" s="714" t="s">
        <v>881</v>
      </c>
      <c r="D281" s="720" t="s">
        <v>753</v>
      </c>
      <c r="E281" s="497"/>
      <c r="F281" s="492" t="s">
        <v>1105</v>
      </c>
      <c r="G281" s="493" t="s">
        <v>650</v>
      </c>
      <c r="H281" s="503"/>
      <c r="I281" s="503"/>
      <c r="J281" s="493" t="s">
        <v>648</v>
      </c>
      <c r="K281" s="493" t="s">
        <v>1106</v>
      </c>
      <c r="L281" s="494" t="s">
        <v>1107</v>
      </c>
      <c r="M281" s="489" t="s">
        <v>648</v>
      </c>
      <c r="N281" s="716" t="s">
        <v>84</v>
      </c>
      <c r="O281" s="713" t="s">
        <v>85</v>
      </c>
      <c r="P281" s="713" t="s">
        <v>85</v>
      </c>
      <c r="Q281" s="713" t="s">
        <v>85</v>
      </c>
      <c r="R281" s="137" t="s">
        <v>107</v>
      </c>
      <c r="S281" s="612"/>
      <c r="T281" s="612"/>
      <c r="U281" s="106"/>
      <c r="V281" s="106"/>
      <c r="W281" s="106"/>
      <c r="X281" s="106"/>
      <c r="Y281" s="106"/>
      <c r="Z281" s="106"/>
      <c r="AA281" s="106"/>
      <c r="AB281" s="106"/>
      <c r="AC281" s="106"/>
      <c r="AD281" s="110"/>
      <c r="AE281" s="110"/>
      <c r="AF281" s="110"/>
    </row>
    <row r="282">
      <c r="A282" s="106"/>
      <c r="B282" s="661">
        <f t="shared" si="4"/>
        <v>279</v>
      </c>
      <c r="C282" s="714" t="s">
        <v>881</v>
      </c>
      <c r="D282" s="720" t="s">
        <v>753</v>
      </c>
      <c r="E282" s="497"/>
      <c r="F282" s="496"/>
      <c r="G282" s="493" t="s">
        <v>696</v>
      </c>
      <c r="H282" s="503"/>
      <c r="I282" s="503"/>
      <c r="J282" s="493" t="s">
        <v>648</v>
      </c>
      <c r="K282" s="493" t="s">
        <v>1108</v>
      </c>
      <c r="L282" s="494" t="s">
        <v>1107</v>
      </c>
      <c r="M282" s="489" t="s">
        <v>648</v>
      </c>
      <c r="N282" s="716" t="s">
        <v>84</v>
      </c>
      <c r="O282" s="713" t="s">
        <v>85</v>
      </c>
      <c r="P282" s="713" t="s">
        <v>85</v>
      </c>
      <c r="Q282" s="713" t="s">
        <v>85</v>
      </c>
      <c r="R282" s="137" t="s">
        <v>107</v>
      </c>
      <c r="S282" s="612"/>
      <c r="T282" s="612"/>
      <c r="U282" s="106"/>
      <c r="V282" s="106"/>
      <c r="W282" s="106"/>
      <c r="X282" s="106"/>
      <c r="Y282" s="106"/>
      <c r="Z282" s="106"/>
      <c r="AA282" s="106"/>
      <c r="AB282" s="106"/>
      <c r="AC282" s="106"/>
      <c r="AD282" s="110"/>
      <c r="AE282" s="110"/>
      <c r="AF282" s="110"/>
    </row>
    <row r="283">
      <c r="A283" s="106"/>
      <c r="B283" s="661">
        <f t="shared" si="4"/>
        <v>280</v>
      </c>
      <c r="C283" s="714" t="s">
        <v>881</v>
      </c>
      <c r="D283" s="720" t="s">
        <v>753</v>
      </c>
      <c r="E283" s="569"/>
      <c r="F283" s="495" t="s">
        <v>1109</v>
      </c>
      <c r="G283" s="504" t="s">
        <v>1000</v>
      </c>
      <c r="H283" s="503"/>
      <c r="I283" s="503"/>
      <c r="J283" s="503"/>
      <c r="K283" s="493" t="s">
        <v>1110</v>
      </c>
      <c r="L283" s="494" t="s">
        <v>1111</v>
      </c>
      <c r="M283" s="225"/>
      <c r="N283" s="713" t="s">
        <v>84</v>
      </c>
      <c r="O283" s="713" t="s">
        <v>85</v>
      </c>
      <c r="P283" s="713" t="s">
        <v>85</v>
      </c>
      <c r="Q283" s="713" t="s">
        <v>85</v>
      </c>
      <c r="R283" s="136" t="s">
        <v>98</v>
      </c>
      <c r="S283" s="494" t="s">
        <v>2211</v>
      </c>
      <c r="T283" s="612"/>
      <c r="U283" s="106"/>
      <c r="V283" s="106"/>
      <c r="W283" s="106"/>
      <c r="X283" s="106"/>
      <c r="Y283" s="106"/>
      <c r="Z283" s="106"/>
      <c r="AA283" s="106"/>
      <c r="AB283" s="106"/>
      <c r="AC283" s="106"/>
      <c r="AD283" s="110"/>
      <c r="AE283" s="110"/>
      <c r="AF283" s="110"/>
    </row>
    <row r="284">
      <c r="A284" s="106"/>
      <c r="B284" s="661">
        <f t="shared" si="4"/>
        <v>281</v>
      </c>
      <c r="C284" s="714" t="s">
        <v>881</v>
      </c>
      <c r="D284" s="720" t="s">
        <v>753</v>
      </c>
      <c r="E284" s="611"/>
      <c r="F284" s="498"/>
      <c r="G284" s="504" t="s">
        <v>1003</v>
      </c>
      <c r="H284" s="503"/>
      <c r="I284" s="503"/>
      <c r="J284" s="503"/>
      <c r="K284" s="493" t="s">
        <v>1112</v>
      </c>
      <c r="L284" s="494" t="s">
        <v>1113</v>
      </c>
      <c r="M284" s="565"/>
      <c r="N284" s="716" t="s">
        <v>84</v>
      </c>
      <c r="O284" s="713" t="s">
        <v>85</v>
      </c>
      <c r="P284" s="713" t="s">
        <v>85</v>
      </c>
      <c r="Q284" s="713" t="s">
        <v>85</v>
      </c>
      <c r="R284" s="137" t="s">
        <v>107</v>
      </c>
      <c r="S284" s="612"/>
      <c r="T284" s="612"/>
      <c r="U284" s="106"/>
      <c r="V284" s="106"/>
      <c r="W284" s="106"/>
      <c r="X284" s="106"/>
      <c r="Y284" s="106"/>
      <c r="Z284" s="106"/>
      <c r="AA284" s="106"/>
      <c r="AB284" s="106"/>
      <c r="AC284" s="106"/>
      <c r="AD284" s="110"/>
      <c r="AE284" s="110"/>
      <c r="AF284" s="110"/>
    </row>
    <row r="285">
      <c r="A285" s="106"/>
      <c r="B285" s="661">
        <f t="shared" si="4"/>
        <v>282</v>
      </c>
      <c r="C285" s="714"/>
      <c r="D285" s="720"/>
      <c r="E285" s="729" t="s">
        <v>1114</v>
      </c>
      <c r="F285" s="501" t="s">
        <v>1115</v>
      </c>
      <c r="G285" s="504"/>
      <c r="H285" s="503"/>
      <c r="I285" s="503"/>
      <c r="J285" s="503"/>
      <c r="K285" s="505" t="s">
        <v>1116</v>
      </c>
      <c r="L285" s="494" t="s">
        <v>1117</v>
      </c>
      <c r="M285" s="489" t="s">
        <v>1118</v>
      </c>
      <c r="N285" s="713" t="s">
        <v>84</v>
      </c>
      <c r="O285" s="713" t="s">
        <v>85</v>
      </c>
      <c r="P285" s="713" t="s">
        <v>85</v>
      </c>
      <c r="Q285" s="713" t="s">
        <v>85</v>
      </c>
      <c r="R285" s="136" t="s">
        <v>98</v>
      </c>
      <c r="S285" s="494" t="s">
        <v>2263</v>
      </c>
      <c r="T285" s="612"/>
      <c r="U285" s="106"/>
      <c r="V285" s="106"/>
      <c r="W285" s="106"/>
      <c r="X285" s="106"/>
      <c r="Y285" s="106"/>
      <c r="Z285" s="106"/>
      <c r="AA285" s="106"/>
      <c r="AB285" s="106"/>
      <c r="AC285" s="106"/>
      <c r="AD285" s="110"/>
      <c r="AE285" s="110"/>
      <c r="AF285" s="110"/>
    </row>
    <row r="286">
      <c r="A286" s="106"/>
      <c r="B286" s="661">
        <f t="shared" si="4"/>
        <v>283</v>
      </c>
      <c r="C286" s="714"/>
      <c r="D286" s="720"/>
      <c r="E286" s="729"/>
      <c r="F286" s="501" t="s">
        <v>1119</v>
      </c>
      <c r="G286" s="504"/>
      <c r="H286" s="503"/>
      <c r="I286" s="503"/>
      <c r="J286" s="503"/>
      <c r="K286" s="505" t="s">
        <v>1120</v>
      </c>
      <c r="L286" s="494" t="s">
        <v>1121</v>
      </c>
      <c r="M286" s="565"/>
      <c r="N286" s="713" t="s">
        <v>84</v>
      </c>
      <c r="O286" s="713" t="s">
        <v>85</v>
      </c>
      <c r="P286" s="713" t="s">
        <v>85</v>
      </c>
      <c r="Q286" s="713" t="s">
        <v>85</v>
      </c>
      <c r="R286" s="136" t="s">
        <v>98</v>
      </c>
      <c r="S286" s="494" t="s">
        <v>173</v>
      </c>
      <c r="T286" s="612"/>
      <c r="U286" s="106"/>
      <c r="V286" s="106"/>
      <c r="W286" s="106"/>
      <c r="X286" s="106"/>
      <c r="Y286" s="106"/>
      <c r="Z286" s="106"/>
      <c r="AA286" s="106"/>
      <c r="AB286" s="106"/>
      <c r="AC286" s="106"/>
      <c r="AD286" s="110"/>
      <c r="AE286" s="110"/>
      <c r="AF286" s="110"/>
    </row>
    <row r="287">
      <c r="A287" s="106"/>
      <c r="B287" s="661">
        <f t="shared" si="4"/>
        <v>284</v>
      </c>
      <c r="C287" s="714"/>
      <c r="D287" s="720"/>
      <c r="E287" s="495" t="s">
        <v>1122</v>
      </c>
      <c r="F287" s="501" t="s">
        <v>1123</v>
      </c>
      <c r="G287" s="504"/>
      <c r="H287" s="503"/>
      <c r="I287" s="503"/>
      <c r="J287" s="503"/>
      <c r="K287" s="505" t="s">
        <v>1124</v>
      </c>
      <c r="L287" s="494" t="s">
        <v>1125</v>
      </c>
      <c r="M287" s="565"/>
      <c r="N287" s="713" t="s">
        <v>84</v>
      </c>
      <c r="O287" s="713" t="s">
        <v>85</v>
      </c>
      <c r="P287" s="713" t="s">
        <v>85</v>
      </c>
      <c r="Q287" s="713" t="s">
        <v>85</v>
      </c>
      <c r="R287" s="136" t="s">
        <v>98</v>
      </c>
      <c r="S287" s="494" t="s">
        <v>173</v>
      </c>
      <c r="T287" s="612"/>
      <c r="U287" s="106"/>
      <c r="V287" s="106"/>
      <c r="W287" s="106"/>
      <c r="X287" s="106"/>
      <c r="Y287" s="106"/>
      <c r="Z287" s="106"/>
      <c r="AA287" s="106"/>
      <c r="AB287" s="106"/>
      <c r="AC287" s="106"/>
      <c r="AD287" s="110"/>
      <c r="AE287" s="110"/>
      <c r="AF287" s="110"/>
    </row>
    <row r="288">
      <c r="A288" s="106"/>
      <c r="B288" s="661">
        <f t="shared" si="4"/>
        <v>285</v>
      </c>
      <c r="C288" s="714"/>
      <c r="D288" s="720"/>
      <c r="E288" s="498"/>
      <c r="F288" s="501" t="s">
        <v>1126</v>
      </c>
      <c r="G288" s="504"/>
      <c r="H288" s="503"/>
      <c r="I288" s="503"/>
      <c r="J288" s="503"/>
      <c r="K288" s="505" t="s">
        <v>1127</v>
      </c>
      <c r="L288" s="494" t="s">
        <v>1128</v>
      </c>
      <c r="M288" s="565"/>
      <c r="N288" s="713" t="s">
        <v>84</v>
      </c>
      <c r="O288" s="713" t="s">
        <v>85</v>
      </c>
      <c r="P288" s="713" t="s">
        <v>85</v>
      </c>
      <c r="Q288" s="713" t="s">
        <v>85</v>
      </c>
      <c r="R288" s="136" t="s">
        <v>98</v>
      </c>
      <c r="S288" s="494" t="s">
        <v>173</v>
      </c>
      <c r="T288" s="612"/>
      <c r="U288" s="106"/>
      <c r="V288" s="106"/>
      <c r="W288" s="106"/>
      <c r="X288" s="106"/>
      <c r="Y288" s="106"/>
      <c r="Z288" s="106"/>
      <c r="AA288" s="106"/>
      <c r="AB288" s="106"/>
      <c r="AC288" s="106"/>
      <c r="AD288" s="110"/>
      <c r="AE288" s="110"/>
      <c r="AF288" s="110"/>
    </row>
    <row r="289">
      <c r="A289" s="106"/>
      <c r="B289" s="661">
        <f t="shared" si="4"/>
        <v>286</v>
      </c>
      <c r="C289" s="714"/>
      <c r="D289" s="720"/>
      <c r="E289" s="729" t="s">
        <v>1129</v>
      </c>
      <c r="F289" s="501"/>
      <c r="G289" s="504"/>
      <c r="H289" s="503"/>
      <c r="I289" s="503"/>
      <c r="J289" s="503"/>
      <c r="K289" s="505" t="s">
        <v>1130</v>
      </c>
      <c r="L289" s="494" t="s">
        <v>1131</v>
      </c>
      <c r="M289" s="565"/>
      <c r="N289" s="713" t="s">
        <v>84</v>
      </c>
      <c r="O289" s="713" t="s">
        <v>85</v>
      </c>
      <c r="P289" s="713" t="s">
        <v>85</v>
      </c>
      <c r="Q289" s="713" t="s">
        <v>85</v>
      </c>
      <c r="R289" s="136" t="s">
        <v>98</v>
      </c>
      <c r="S289" s="494" t="s">
        <v>173</v>
      </c>
      <c r="T289" s="612"/>
      <c r="U289" s="106"/>
      <c r="V289" s="106"/>
      <c r="W289" s="106"/>
      <c r="X289" s="106"/>
      <c r="Y289" s="106"/>
      <c r="Z289" s="106"/>
      <c r="AA289" s="106"/>
      <c r="AB289" s="106"/>
      <c r="AC289" s="106"/>
      <c r="AD289" s="110"/>
      <c r="AE289" s="110"/>
      <c r="AF289" s="110"/>
    </row>
    <row r="290">
      <c r="A290" s="106"/>
      <c r="B290" s="661">
        <f t="shared" si="4"/>
        <v>287</v>
      </c>
      <c r="C290" s="714" t="s">
        <v>881</v>
      </c>
      <c r="D290" s="720"/>
      <c r="E290" s="639" t="s">
        <v>1132</v>
      </c>
      <c r="F290" s="640" t="s">
        <v>1133</v>
      </c>
      <c r="G290" s="504"/>
      <c r="H290" s="503"/>
      <c r="I290" s="503"/>
      <c r="J290" s="503"/>
      <c r="K290" s="554" t="s">
        <v>1134</v>
      </c>
      <c r="L290" s="730" t="s">
        <v>1135</v>
      </c>
      <c r="M290" s="565"/>
      <c r="N290" s="357" t="s">
        <v>84</v>
      </c>
      <c r="O290" s="713" t="s">
        <v>85</v>
      </c>
      <c r="P290" s="713" t="s">
        <v>85</v>
      </c>
      <c r="Q290" s="713" t="s">
        <v>85</v>
      </c>
      <c r="R290" s="197" t="s">
        <v>104</v>
      </c>
      <c r="S290" s="494" t="s">
        <v>2242</v>
      </c>
      <c r="T290" s="612"/>
      <c r="U290" s="106"/>
      <c r="V290" s="106"/>
      <c r="W290" s="106"/>
      <c r="X290" s="106"/>
      <c r="Y290" s="106"/>
      <c r="Z290" s="106"/>
      <c r="AA290" s="106"/>
      <c r="AB290" s="106"/>
      <c r="AC290" s="106"/>
      <c r="AD290" s="110"/>
      <c r="AE290" s="110"/>
      <c r="AF290" s="110"/>
    </row>
    <row r="291">
      <c r="A291" s="106"/>
      <c r="B291" s="661">
        <f t="shared" si="4"/>
        <v>288</v>
      </c>
      <c r="C291" s="714" t="s">
        <v>881</v>
      </c>
      <c r="D291" s="720"/>
      <c r="E291" s="596"/>
      <c r="F291" s="640" t="s">
        <v>1136</v>
      </c>
      <c r="G291" s="504"/>
      <c r="H291" s="503"/>
      <c r="I291" s="503"/>
      <c r="J291" s="503"/>
      <c r="K291" s="554" t="s">
        <v>1134</v>
      </c>
      <c r="L291" s="730" t="s">
        <v>1135</v>
      </c>
      <c r="M291" s="565"/>
      <c r="N291" s="716" t="s">
        <v>84</v>
      </c>
      <c r="O291" s="713" t="s">
        <v>85</v>
      </c>
      <c r="P291" s="713" t="s">
        <v>85</v>
      </c>
      <c r="Q291" s="713" t="s">
        <v>85</v>
      </c>
      <c r="R291" s="137" t="s">
        <v>107</v>
      </c>
      <c r="S291" s="612"/>
      <c r="T291" s="612"/>
      <c r="U291" s="106"/>
      <c r="V291" s="106"/>
      <c r="W291" s="106"/>
      <c r="X291" s="106"/>
      <c r="Y291" s="106"/>
      <c r="Z291" s="106"/>
      <c r="AA291" s="106"/>
      <c r="AB291" s="106"/>
      <c r="AC291" s="106"/>
      <c r="AD291" s="110"/>
      <c r="AE291" s="110"/>
      <c r="AF291" s="110"/>
    </row>
    <row r="292">
      <c r="A292" s="106"/>
      <c r="B292" s="661">
        <f t="shared" si="4"/>
        <v>289</v>
      </c>
      <c r="C292" s="714" t="s">
        <v>881</v>
      </c>
      <c r="D292" s="731"/>
      <c r="E292" s="610"/>
      <c r="F292" s="640" t="s">
        <v>1137</v>
      </c>
      <c r="G292" s="504"/>
      <c r="H292" s="503"/>
      <c r="I292" s="503"/>
      <c r="J292" s="503"/>
      <c r="K292" s="554" t="s">
        <v>1134</v>
      </c>
      <c r="L292" s="554" t="s">
        <v>1138</v>
      </c>
      <c r="M292" s="565"/>
      <c r="N292" s="716" t="s">
        <v>84</v>
      </c>
      <c r="O292" s="713" t="s">
        <v>85</v>
      </c>
      <c r="P292" s="713" t="s">
        <v>85</v>
      </c>
      <c r="Q292" s="713" t="s">
        <v>85</v>
      </c>
      <c r="R292" s="137" t="s">
        <v>107</v>
      </c>
      <c r="S292" s="612"/>
      <c r="T292" s="612"/>
      <c r="U292" s="106"/>
      <c r="V292" s="106"/>
      <c r="W292" s="106"/>
      <c r="X292" s="106"/>
      <c r="Y292" s="106"/>
      <c r="Z292" s="106"/>
      <c r="AA292" s="106"/>
      <c r="AB292" s="106"/>
      <c r="AC292" s="106"/>
      <c r="AD292" s="110"/>
      <c r="AE292" s="110"/>
      <c r="AF292" s="110"/>
    </row>
    <row r="293">
      <c r="A293" s="106"/>
      <c r="B293" s="661">
        <f t="shared" si="4"/>
        <v>290</v>
      </c>
      <c r="C293" s="714"/>
      <c r="D293" s="720"/>
      <c r="E293" s="604" t="s">
        <v>1139</v>
      </c>
      <c r="F293" s="732"/>
      <c r="G293" s="504"/>
      <c r="H293" s="503"/>
      <c r="I293" s="503"/>
      <c r="J293" s="503"/>
      <c r="K293" s="506" t="s">
        <v>1140</v>
      </c>
      <c r="L293" s="506" t="s">
        <v>1141</v>
      </c>
      <c r="M293" s="565"/>
      <c r="N293" s="716" t="s">
        <v>84</v>
      </c>
      <c r="O293" s="713" t="s">
        <v>84</v>
      </c>
      <c r="P293" s="717" t="s">
        <v>84</v>
      </c>
      <c r="Q293" s="717" t="s">
        <v>84</v>
      </c>
      <c r="R293" s="137" t="s">
        <v>107</v>
      </c>
      <c r="S293" s="612"/>
      <c r="T293" s="612"/>
      <c r="U293" s="106"/>
      <c r="V293" s="106"/>
      <c r="W293" s="106"/>
      <c r="X293" s="106"/>
      <c r="Y293" s="106"/>
      <c r="Z293" s="106"/>
      <c r="AA293" s="106"/>
      <c r="AB293" s="106"/>
      <c r="AC293" s="106"/>
      <c r="AD293" s="110"/>
      <c r="AE293" s="110"/>
      <c r="AF293" s="110"/>
    </row>
    <row r="294">
      <c r="A294" s="106"/>
      <c r="B294" s="661">
        <f t="shared" si="4"/>
        <v>291</v>
      </c>
      <c r="C294" s="714" t="s">
        <v>881</v>
      </c>
      <c r="D294" s="492" t="s">
        <v>1142</v>
      </c>
      <c r="E294" s="495" t="s">
        <v>882</v>
      </c>
      <c r="F294" s="504" t="s">
        <v>883</v>
      </c>
      <c r="G294" s="503"/>
      <c r="H294" s="503"/>
      <c r="I294" s="503"/>
      <c r="J294" s="503"/>
      <c r="K294" s="506" t="s">
        <v>884</v>
      </c>
      <c r="L294" s="506" t="s">
        <v>885</v>
      </c>
      <c r="M294" s="565"/>
      <c r="N294" s="713" t="s">
        <v>86</v>
      </c>
      <c r="O294" s="713" t="s">
        <v>86</v>
      </c>
      <c r="P294" s="713" t="s">
        <v>86</v>
      </c>
      <c r="Q294" s="713" t="s">
        <v>86</v>
      </c>
      <c r="R294" s="595"/>
      <c r="S294" s="612"/>
      <c r="T294" s="612"/>
      <c r="U294" s="106"/>
      <c r="V294" s="106"/>
      <c r="W294" s="106"/>
      <c r="X294" s="106"/>
      <c r="Y294" s="106"/>
      <c r="Z294" s="106"/>
      <c r="AA294" s="106"/>
      <c r="AB294" s="106"/>
      <c r="AC294" s="106"/>
      <c r="AD294" s="110"/>
      <c r="AE294" s="110"/>
      <c r="AF294" s="110"/>
    </row>
    <row r="295">
      <c r="A295" s="106"/>
      <c r="B295" s="661">
        <f t="shared" si="4"/>
        <v>292</v>
      </c>
      <c r="C295" s="714" t="s">
        <v>881</v>
      </c>
      <c r="D295" s="720" t="s">
        <v>1142</v>
      </c>
      <c r="E295" s="500"/>
      <c r="F295" s="504" t="s">
        <v>886</v>
      </c>
      <c r="G295" s="503"/>
      <c r="H295" s="503"/>
      <c r="I295" s="503"/>
      <c r="J295" s="503"/>
      <c r="K295" s="505" t="s">
        <v>887</v>
      </c>
      <c r="L295" s="506" t="s">
        <v>888</v>
      </c>
      <c r="M295" s="565"/>
      <c r="N295" s="713" t="s">
        <v>86</v>
      </c>
      <c r="O295" s="713" t="s">
        <v>86</v>
      </c>
      <c r="P295" s="713" t="s">
        <v>86</v>
      </c>
      <c r="Q295" s="713" t="s">
        <v>86</v>
      </c>
      <c r="R295" s="595"/>
      <c r="S295" s="612"/>
      <c r="T295" s="612"/>
      <c r="U295" s="106"/>
      <c r="V295" s="106"/>
      <c r="W295" s="106"/>
      <c r="X295" s="106"/>
      <c r="Y295" s="106"/>
      <c r="Z295" s="106"/>
      <c r="AA295" s="106"/>
      <c r="AB295" s="106"/>
      <c r="AC295" s="106"/>
      <c r="AD295" s="110"/>
      <c r="AE295" s="110"/>
      <c r="AF295" s="110"/>
    </row>
    <row r="296">
      <c r="A296" s="106"/>
      <c r="B296" s="661">
        <f t="shared" si="4"/>
        <v>293</v>
      </c>
      <c r="C296" s="714" t="s">
        <v>881</v>
      </c>
      <c r="D296" s="720" t="s">
        <v>1142</v>
      </c>
      <c r="E296" s="500"/>
      <c r="F296" s="504" t="s">
        <v>889</v>
      </c>
      <c r="G296" s="503"/>
      <c r="H296" s="503"/>
      <c r="I296" s="503"/>
      <c r="J296" s="503"/>
      <c r="K296" s="505" t="s">
        <v>890</v>
      </c>
      <c r="L296" s="506" t="s">
        <v>891</v>
      </c>
      <c r="M296" s="565"/>
      <c r="N296" s="713" t="s">
        <v>86</v>
      </c>
      <c r="O296" s="713" t="s">
        <v>86</v>
      </c>
      <c r="P296" s="713" t="s">
        <v>86</v>
      </c>
      <c r="Q296" s="713" t="s">
        <v>86</v>
      </c>
      <c r="R296" s="595"/>
      <c r="S296" s="612"/>
      <c r="T296" s="612"/>
      <c r="U296" s="106"/>
      <c r="V296" s="106"/>
      <c r="W296" s="106"/>
      <c r="X296" s="106"/>
      <c r="Y296" s="106"/>
      <c r="Z296" s="106"/>
      <c r="AA296" s="106"/>
      <c r="AB296" s="106"/>
      <c r="AC296" s="106"/>
      <c r="AD296" s="110"/>
      <c r="AE296" s="110"/>
      <c r="AF296" s="110"/>
    </row>
    <row r="297">
      <c r="A297" s="106"/>
      <c r="B297" s="661">
        <f t="shared" si="4"/>
        <v>294</v>
      </c>
      <c r="C297" s="714" t="s">
        <v>881</v>
      </c>
      <c r="D297" s="720" t="s">
        <v>1142</v>
      </c>
      <c r="E297" s="501"/>
      <c r="F297" s="504" t="s">
        <v>174</v>
      </c>
      <c r="G297" s="503"/>
      <c r="H297" s="503"/>
      <c r="I297" s="503"/>
      <c r="J297" s="503"/>
      <c r="K297" s="505" t="s">
        <v>892</v>
      </c>
      <c r="L297" s="506" t="s">
        <v>893</v>
      </c>
      <c r="M297" s="565"/>
      <c r="N297" s="713" t="s">
        <v>86</v>
      </c>
      <c r="O297" s="713" t="s">
        <v>86</v>
      </c>
      <c r="P297" s="713" t="s">
        <v>86</v>
      </c>
      <c r="Q297" s="713" t="s">
        <v>86</v>
      </c>
      <c r="R297" s="595"/>
      <c r="S297" s="612"/>
      <c r="T297" s="612"/>
      <c r="U297" s="106"/>
      <c r="V297" s="106"/>
      <c r="W297" s="106"/>
      <c r="X297" s="106"/>
      <c r="Y297" s="106"/>
      <c r="Z297" s="106"/>
      <c r="AA297" s="106"/>
      <c r="AB297" s="106"/>
      <c r="AC297" s="106"/>
      <c r="AD297" s="110"/>
      <c r="AE297" s="110"/>
      <c r="AF297" s="110"/>
    </row>
    <row r="298">
      <c r="A298" s="106"/>
      <c r="B298" s="661">
        <f t="shared" si="4"/>
        <v>295</v>
      </c>
      <c r="C298" s="714" t="s">
        <v>881</v>
      </c>
      <c r="D298" s="720" t="s">
        <v>1142</v>
      </c>
      <c r="E298" s="551" t="s">
        <v>397</v>
      </c>
      <c r="F298" s="552" t="s">
        <v>208</v>
      </c>
      <c r="G298" s="489"/>
      <c r="H298" s="489"/>
      <c r="I298" s="489"/>
      <c r="J298" s="489"/>
      <c r="K298" s="506" t="s">
        <v>894</v>
      </c>
      <c r="L298" s="506" t="s">
        <v>895</v>
      </c>
      <c r="M298" s="565"/>
      <c r="N298" s="713" t="s">
        <v>86</v>
      </c>
      <c r="O298" s="713" t="s">
        <v>86</v>
      </c>
      <c r="P298" s="713" t="s">
        <v>86</v>
      </c>
      <c r="Q298" s="713" t="s">
        <v>86</v>
      </c>
      <c r="R298" s="595"/>
      <c r="S298" s="612"/>
      <c r="T298" s="612"/>
      <c r="U298" s="106"/>
      <c r="V298" s="106"/>
      <c r="W298" s="106"/>
      <c r="X298" s="106"/>
      <c r="Y298" s="106"/>
      <c r="Z298" s="106"/>
      <c r="AA298" s="106"/>
      <c r="AB298" s="106"/>
      <c r="AC298" s="106"/>
      <c r="AD298" s="110"/>
      <c r="AE298" s="110"/>
      <c r="AF298" s="110"/>
    </row>
    <row r="299">
      <c r="A299" s="106"/>
      <c r="B299" s="661">
        <f t="shared" si="4"/>
        <v>296</v>
      </c>
      <c r="C299" s="714" t="s">
        <v>881</v>
      </c>
      <c r="D299" s="720" t="s">
        <v>1142</v>
      </c>
      <c r="E299" s="553"/>
      <c r="F299" s="552" t="s">
        <v>896</v>
      </c>
      <c r="G299" s="489"/>
      <c r="H299" s="489"/>
      <c r="I299" s="489"/>
      <c r="J299" s="489"/>
      <c r="K299" s="554" t="s">
        <v>173</v>
      </c>
      <c r="L299" s="554" t="s">
        <v>173</v>
      </c>
      <c r="M299" s="565"/>
      <c r="N299" s="713" t="s">
        <v>86</v>
      </c>
      <c r="O299" s="713" t="s">
        <v>86</v>
      </c>
      <c r="P299" s="713" t="s">
        <v>86</v>
      </c>
      <c r="Q299" s="713" t="s">
        <v>86</v>
      </c>
      <c r="R299" s="595"/>
      <c r="S299" s="612"/>
      <c r="T299" s="612"/>
      <c r="U299" s="106"/>
      <c r="V299" s="106"/>
      <c r="W299" s="106"/>
      <c r="X299" s="106"/>
      <c r="Y299" s="106"/>
      <c r="Z299" s="106"/>
      <c r="AA299" s="106"/>
      <c r="AB299" s="106"/>
      <c r="AC299" s="106"/>
      <c r="AD299" s="110"/>
      <c r="AE299" s="110"/>
      <c r="AF299" s="110"/>
    </row>
    <row r="300">
      <c r="A300" s="106"/>
      <c r="B300" s="661">
        <f t="shared" si="4"/>
        <v>297</v>
      </c>
      <c r="C300" s="714" t="s">
        <v>881</v>
      </c>
      <c r="D300" s="720" t="s">
        <v>1142</v>
      </c>
      <c r="E300" s="553"/>
      <c r="F300" s="552" t="s">
        <v>358</v>
      </c>
      <c r="G300" s="489"/>
      <c r="H300" s="489"/>
      <c r="I300" s="489"/>
      <c r="J300" s="489"/>
      <c r="K300" s="554" t="s">
        <v>173</v>
      </c>
      <c r="L300" s="554" t="s">
        <v>173</v>
      </c>
      <c r="M300" s="565"/>
      <c r="N300" s="713" t="s">
        <v>86</v>
      </c>
      <c r="O300" s="713" t="s">
        <v>86</v>
      </c>
      <c r="P300" s="713" t="s">
        <v>86</v>
      </c>
      <c r="Q300" s="713" t="s">
        <v>86</v>
      </c>
      <c r="R300" s="595"/>
      <c r="S300" s="612"/>
      <c r="T300" s="612"/>
      <c r="U300" s="106"/>
      <c r="V300" s="106"/>
      <c r="W300" s="106"/>
      <c r="X300" s="106"/>
      <c r="Y300" s="106"/>
      <c r="Z300" s="106"/>
      <c r="AA300" s="106"/>
      <c r="AB300" s="106"/>
      <c r="AC300" s="106"/>
      <c r="AD300" s="110"/>
      <c r="AE300" s="110"/>
      <c r="AF300" s="110"/>
    </row>
    <row r="301">
      <c r="A301" s="106"/>
      <c r="B301" s="661">
        <f t="shared" si="4"/>
        <v>298</v>
      </c>
      <c r="C301" s="714" t="s">
        <v>881</v>
      </c>
      <c r="D301" s="720" t="s">
        <v>1142</v>
      </c>
      <c r="E301" s="553"/>
      <c r="F301" s="552" t="s">
        <v>361</v>
      </c>
      <c r="G301" s="489"/>
      <c r="H301" s="489"/>
      <c r="I301" s="489"/>
      <c r="J301" s="489"/>
      <c r="K301" s="554" t="s">
        <v>173</v>
      </c>
      <c r="L301" s="554" t="s">
        <v>173</v>
      </c>
      <c r="M301" s="565"/>
      <c r="N301" s="713" t="s">
        <v>86</v>
      </c>
      <c r="O301" s="713" t="s">
        <v>86</v>
      </c>
      <c r="P301" s="713" t="s">
        <v>86</v>
      </c>
      <c r="Q301" s="713" t="s">
        <v>86</v>
      </c>
      <c r="R301" s="595"/>
      <c r="S301" s="612"/>
      <c r="T301" s="612"/>
      <c r="U301" s="106"/>
      <c r="V301" s="106"/>
      <c r="W301" s="106"/>
      <c r="X301" s="106"/>
      <c r="Y301" s="106"/>
      <c r="Z301" s="106"/>
      <c r="AA301" s="106"/>
      <c r="AB301" s="106"/>
      <c r="AC301" s="106"/>
      <c r="AD301" s="110"/>
      <c r="AE301" s="110"/>
      <c r="AF301" s="110"/>
    </row>
    <row r="302">
      <c r="A302" s="106"/>
      <c r="B302" s="661">
        <f t="shared" si="4"/>
        <v>299</v>
      </c>
      <c r="C302" s="714" t="s">
        <v>881</v>
      </c>
      <c r="D302" s="720" t="s">
        <v>1142</v>
      </c>
      <c r="E302" s="555"/>
      <c r="F302" s="556" t="s">
        <v>897</v>
      </c>
      <c r="G302" s="489"/>
      <c r="H302" s="489"/>
      <c r="I302" s="489"/>
      <c r="J302" s="489"/>
      <c r="K302" s="554" t="s">
        <v>173</v>
      </c>
      <c r="L302" s="554" t="s">
        <v>173</v>
      </c>
      <c r="M302" s="565"/>
      <c r="N302" s="713" t="s">
        <v>86</v>
      </c>
      <c r="O302" s="713" t="s">
        <v>86</v>
      </c>
      <c r="P302" s="713" t="s">
        <v>86</v>
      </c>
      <c r="Q302" s="713" t="s">
        <v>86</v>
      </c>
      <c r="R302" s="595"/>
      <c r="S302" s="612"/>
      <c r="T302" s="612"/>
      <c r="U302" s="106"/>
      <c r="V302" s="106"/>
      <c r="W302" s="106"/>
      <c r="X302" s="106"/>
      <c r="Y302" s="106"/>
      <c r="Z302" s="106"/>
      <c r="AA302" s="106"/>
      <c r="AB302" s="106"/>
      <c r="AC302" s="106"/>
      <c r="AD302" s="110"/>
      <c r="AE302" s="110"/>
      <c r="AF302" s="110"/>
    </row>
    <row r="303">
      <c r="A303" s="106"/>
      <c r="B303" s="661">
        <f t="shared" si="4"/>
        <v>300</v>
      </c>
      <c r="C303" s="714" t="s">
        <v>881</v>
      </c>
      <c r="D303" s="720" t="s">
        <v>1142</v>
      </c>
      <c r="E303" s="557" t="s">
        <v>401</v>
      </c>
      <c r="F303" s="551" t="s">
        <v>898</v>
      </c>
      <c r="G303" s="558" t="s">
        <v>899</v>
      </c>
      <c r="H303" s="558"/>
      <c r="I303" s="558"/>
      <c r="J303" s="558"/>
      <c r="K303" s="558" t="s">
        <v>900</v>
      </c>
      <c r="L303" s="558" t="s">
        <v>320</v>
      </c>
      <c r="M303" s="565"/>
      <c r="N303" s="713" t="s">
        <v>86</v>
      </c>
      <c r="O303" s="713" t="s">
        <v>86</v>
      </c>
      <c r="P303" s="713" t="s">
        <v>86</v>
      </c>
      <c r="Q303" s="713" t="s">
        <v>86</v>
      </c>
      <c r="R303" s="595"/>
      <c r="S303" s="612"/>
      <c r="T303" s="612"/>
      <c r="U303" s="106"/>
      <c r="V303" s="106"/>
      <c r="W303" s="106"/>
      <c r="X303" s="106"/>
      <c r="Y303" s="106"/>
      <c r="Z303" s="106"/>
      <c r="AA303" s="106"/>
      <c r="AB303" s="106"/>
      <c r="AC303" s="106"/>
      <c r="AD303" s="110"/>
      <c r="AE303" s="110"/>
      <c r="AF303" s="110"/>
    </row>
    <row r="304">
      <c r="A304" s="106"/>
      <c r="B304" s="661">
        <f t="shared" si="4"/>
        <v>301</v>
      </c>
      <c r="C304" s="714" t="s">
        <v>881</v>
      </c>
      <c r="D304" s="720" t="s">
        <v>1142</v>
      </c>
      <c r="E304" s="559"/>
      <c r="F304" s="560"/>
      <c r="G304" s="561" t="s">
        <v>901</v>
      </c>
      <c r="H304" s="561"/>
      <c r="I304" s="561"/>
      <c r="J304" s="561"/>
      <c r="K304" s="554" t="s">
        <v>173</v>
      </c>
      <c r="L304" s="554" t="s">
        <v>173</v>
      </c>
      <c r="M304" s="565"/>
      <c r="N304" s="713" t="s">
        <v>86</v>
      </c>
      <c r="O304" s="713" t="s">
        <v>86</v>
      </c>
      <c r="P304" s="713" t="s">
        <v>86</v>
      </c>
      <c r="Q304" s="713" t="s">
        <v>86</v>
      </c>
      <c r="R304" s="595"/>
      <c r="S304" s="612"/>
      <c r="T304" s="612"/>
      <c r="U304" s="106"/>
      <c r="V304" s="106"/>
      <c r="W304" s="106"/>
      <c r="X304" s="106"/>
      <c r="Y304" s="106"/>
      <c r="Z304" s="106"/>
      <c r="AA304" s="106"/>
      <c r="AB304" s="106"/>
      <c r="AC304" s="106"/>
      <c r="AD304" s="110"/>
      <c r="AE304" s="110"/>
      <c r="AF304" s="110"/>
    </row>
    <row r="305">
      <c r="A305" s="106"/>
      <c r="B305" s="661">
        <f t="shared" si="4"/>
        <v>302</v>
      </c>
      <c r="C305" s="714" t="s">
        <v>881</v>
      </c>
      <c r="D305" s="720" t="s">
        <v>1142</v>
      </c>
      <c r="E305" s="562" t="s">
        <v>400</v>
      </c>
      <c r="F305" s="563" t="s">
        <v>905</v>
      </c>
      <c r="G305" s="564"/>
      <c r="H305" s="564"/>
      <c r="I305" s="564"/>
      <c r="J305" s="564"/>
      <c r="K305" s="565" t="s">
        <v>86</v>
      </c>
      <c r="L305" s="565"/>
      <c r="M305" s="565"/>
      <c r="N305" s="713" t="s">
        <v>86</v>
      </c>
      <c r="O305" s="713" t="s">
        <v>86</v>
      </c>
      <c r="P305" s="713" t="s">
        <v>86</v>
      </c>
      <c r="Q305" s="713" t="s">
        <v>86</v>
      </c>
      <c r="R305" s="595"/>
      <c r="S305" s="612"/>
      <c r="T305" s="612"/>
      <c r="U305" s="106"/>
      <c r="V305" s="106"/>
      <c r="W305" s="106"/>
      <c r="X305" s="106"/>
      <c r="Y305" s="106"/>
      <c r="Z305" s="106"/>
      <c r="AA305" s="106"/>
      <c r="AB305" s="106"/>
      <c r="AC305" s="106"/>
      <c r="AD305" s="110"/>
      <c r="AE305" s="110"/>
      <c r="AF305" s="110"/>
    </row>
    <row r="306">
      <c r="A306" s="106"/>
      <c r="B306" s="661">
        <f t="shared" si="4"/>
        <v>303</v>
      </c>
      <c r="C306" s="714" t="s">
        <v>881</v>
      </c>
      <c r="D306" s="720" t="s">
        <v>1142</v>
      </c>
      <c r="E306" s="557" t="s">
        <v>402</v>
      </c>
      <c r="F306" s="566" t="s">
        <v>862</v>
      </c>
      <c r="G306" s="567" t="s">
        <v>906</v>
      </c>
      <c r="H306" s="497"/>
      <c r="I306" s="503"/>
      <c r="J306" s="503"/>
      <c r="K306" s="558" t="s">
        <v>907</v>
      </c>
      <c r="L306" s="554" t="s">
        <v>908</v>
      </c>
      <c r="M306" s="565"/>
      <c r="N306" s="713" t="s">
        <v>86</v>
      </c>
      <c r="O306" s="713" t="s">
        <v>86</v>
      </c>
      <c r="P306" s="713" t="s">
        <v>86</v>
      </c>
      <c r="Q306" s="713" t="s">
        <v>86</v>
      </c>
      <c r="R306" s="595"/>
      <c r="S306" s="612"/>
      <c r="T306" s="612"/>
      <c r="U306" s="106"/>
      <c r="V306" s="106"/>
      <c r="W306" s="106"/>
      <c r="X306" s="106"/>
      <c r="Y306" s="106"/>
      <c r="Z306" s="106"/>
      <c r="AA306" s="106"/>
      <c r="AB306" s="106"/>
      <c r="AC306" s="106"/>
      <c r="AD306" s="110"/>
      <c r="AE306" s="110"/>
      <c r="AF306" s="110"/>
    </row>
    <row r="307">
      <c r="A307" s="106"/>
      <c r="B307" s="661">
        <f t="shared" si="4"/>
        <v>304</v>
      </c>
      <c r="C307" s="714" t="s">
        <v>881</v>
      </c>
      <c r="D307" s="720" t="s">
        <v>1142</v>
      </c>
      <c r="E307" s="568"/>
      <c r="F307" s="569"/>
      <c r="G307" s="570" t="s">
        <v>909</v>
      </c>
      <c r="H307" s="571" t="s">
        <v>218</v>
      </c>
      <c r="I307" s="508" t="s">
        <v>910</v>
      </c>
      <c r="J307" s="508" t="s">
        <v>910</v>
      </c>
      <c r="K307" s="558" t="s">
        <v>911</v>
      </c>
      <c r="L307" s="558" t="s">
        <v>320</v>
      </c>
      <c r="M307" s="565"/>
      <c r="N307" s="713" t="s">
        <v>86</v>
      </c>
      <c r="O307" s="713" t="s">
        <v>86</v>
      </c>
      <c r="P307" s="713" t="s">
        <v>86</v>
      </c>
      <c r="Q307" s="713" t="s">
        <v>86</v>
      </c>
      <c r="R307" s="595"/>
      <c r="S307" s="612"/>
      <c r="T307" s="612"/>
      <c r="U307" s="106"/>
      <c r="V307" s="106"/>
      <c r="W307" s="106"/>
      <c r="X307" s="106"/>
      <c r="Y307" s="106"/>
      <c r="Z307" s="106"/>
      <c r="AA307" s="106"/>
      <c r="AB307" s="106"/>
      <c r="AC307" s="106"/>
      <c r="AD307" s="110"/>
      <c r="AE307" s="110"/>
      <c r="AF307" s="110"/>
    </row>
    <row r="308">
      <c r="A308" s="106"/>
      <c r="B308" s="661">
        <f t="shared" si="4"/>
        <v>305</v>
      </c>
      <c r="C308" s="714" t="s">
        <v>881</v>
      </c>
      <c r="D308" s="720" t="s">
        <v>1142</v>
      </c>
      <c r="E308" s="568"/>
      <c r="F308" s="572"/>
      <c r="G308" s="572"/>
      <c r="H308" s="573"/>
      <c r="I308" s="564" t="s">
        <v>912</v>
      </c>
      <c r="J308" s="564" t="s">
        <v>912</v>
      </c>
      <c r="K308" s="565" t="s">
        <v>86</v>
      </c>
      <c r="L308" s="565"/>
      <c r="M308" s="565"/>
      <c r="N308" s="713" t="s">
        <v>86</v>
      </c>
      <c r="O308" s="713" t="s">
        <v>86</v>
      </c>
      <c r="P308" s="713" t="s">
        <v>86</v>
      </c>
      <c r="Q308" s="713" t="s">
        <v>86</v>
      </c>
      <c r="R308" s="595"/>
      <c r="S308" s="612"/>
      <c r="T308" s="612"/>
      <c r="U308" s="106"/>
      <c r="V308" s="106"/>
      <c r="W308" s="106"/>
      <c r="X308" s="106"/>
      <c r="Y308" s="106"/>
      <c r="Z308" s="106"/>
      <c r="AA308" s="106"/>
      <c r="AB308" s="106"/>
      <c r="AC308" s="106"/>
      <c r="AD308" s="110"/>
      <c r="AE308" s="110"/>
      <c r="AF308" s="110"/>
    </row>
    <row r="309">
      <c r="A309" s="106"/>
      <c r="B309" s="661">
        <f t="shared" si="4"/>
        <v>306</v>
      </c>
      <c r="C309" s="714" t="s">
        <v>881</v>
      </c>
      <c r="D309" s="720" t="s">
        <v>1142</v>
      </c>
      <c r="E309" s="568"/>
      <c r="F309" s="572"/>
      <c r="G309" s="572"/>
      <c r="H309" s="574" t="s">
        <v>198</v>
      </c>
      <c r="I309" s="508" t="s">
        <v>910</v>
      </c>
      <c r="J309" s="508" t="s">
        <v>910</v>
      </c>
      <c r="K309" s="558" t="s">
        <v>913</v>
      </c>
      <c r="L309" s="554" t="s">
        <v>173</v>
      </c>
      <c r="M309" s="565"/>
      <c r="N309" s="713" t="s">
        <v>86</v>
      </c>
      <c r="O309" s="713" t="s">
        <v>86</v>
      </c>
      <c r="P309" s="713" t="s">
        <v>86</v>
      </c>
      <c r="Q309" s="713" t="s">
        <v>86</v>
      </c>
      <c r="R309" s="595"/>
      <c r="S309" s="612"/>
      <c r="T309" s="612"/>
      <c r="U309" s="106"/>
      <c r="V309" s="106"/>
      <c r="W309" s="106"/>
      <c r="X309" s="106"/>
      <c r="Y309" s="106"/>
      <c r="Z309" s="106"/>
      <c r="AA309" s="106"/>
      <c r="AB309" s="106"/>
      <c r="AC309" s="106"/>
      <c r="AD309" s="110"/>
      <c r="AE309" s="110"/>
      <c r="AF309" s="110"/>
    </row>
    <row r="310">
      <c r="A310" s="106"/>
      <c r="B310" s="661">
        <f t="shared" si="4"/>
        <v>307</v>
      </c>
      <c r="C310" s="714" t="s">
        <v>881</v>
      </c>
      <c r="D310" s="720" t="s">
        <v>1142</v>
      </c>
      <c r="E310" s="568"/>
      <c r="F310" s="575"/>
      <c r="G310" s="575"/>
      <c r="H310" s="576"/>
      <c r="I310" s="564" t="s">
        <v>912</v>
      </c>
      <c r="J310" s="564" t="s">
        <v>912</v>
      </c>
      <c r="K310" s="565" t="s">
        <v>86</v>
      </c>
      <c r="L310" s="565"/>
      <c r="M310" s="565"/>
      <c r="N310" s="713" t="s">
        <v>86</v>
      </c>
      <c r="O310" s="713" t="s">
        <v>86</v>
      </c>
      <c r="P310" s="713" t="s">
        <v>86</v>
      </c>
      <c r="Q310" s="713" t="s">
        <v>86</v>
      </c>
      <c r="R310" s="595"/>
      <c r="S310" s="612"/>
      <c r="T310" s="612"/>
      <c r="U310" s="106"/>
      <c r="V310" s="106"/>
      <c r="W310" s="106"/>
      <c r="X310" s="106"/>
      <c r="Y310" s="106"/>
      <c r="Z310" s="106"/>
      <c r="AA310" s="106"/>
      <c r="AB310" s="106"/>
      <c r="AC310" s="106"/>
      <c r="AD310" s="110"/>
      <c r="AE310" s="110"/>
      <c r="AF310" s="110"/>
    </row>
    <row r="311">
      <c r="A311" s="106"/>
      <c r="B311" s="661">
        <f t="shared" si="4"/>
        <v>308</v>
      </c>
      <c r="C311" s="714" t="s">
        <v>881</v>
      </c>
      <c r="D311" s="720" t="s">
        <v>1142</v>
      </c>
      <c r="E311" s="577"/>
      <c r="F311" s="496" t="s">
        <v>914</v>
      </c>
      <c r="G311" s="576" t="s">
        <v>915</v>
      </c>
      <c r="H311" s="498"/>
      <c r="I311" s="508"/>
      <c r="J311" s="508"/>
      <c r="K311" s="558" t="s">
        <v>916</v>
      </c>
      <c r="L311" s="554" t="s">
        <v>908</v>
      </c>
      <c r="M311" s="554" t="s">
        <v>1143</v>
      </c>
      <c r="N311" s="716" t="s">
        <v>84</v>
      </c>
      <c r="O311" s="713" t="s">
        <v>86</v>
      </c>
      <c r="P311" s="713" t="s">
        <v>86</v>
      </c>
      <c r="Q311" s="713" t="s">
        <v>86</v>
      </c>
      <c r="R311" s="137" t="s">
        <v>107</v>
      </c>
      <c r="S311" s="612"/>
      <c r="T311" s="612"/>
      <c r="U311" s="106"/>
      <c r="V311" s="106"/>
      <c r="W311" s="106"/>
      <c r="X311" s="106"/>
      <c r="Y311" s="106"/>
      <c r="Z311" s="106"/>
      <c r="AA311" s="106"/>
      <c r="AB311" s="106"/>
      <c r="AC311" s="106"/>
      <c r="AD311" s="110"/>
      <c r="AE311" s="110"/>
      <c r="AF311" s="110"/>
    </row>
    <row r="312">
      <c r="A312" s="106"/>
      <c r="B312" s="661">
        <f t="shared" si="4"/>
        <v>309</v>
      </c>
      <c r="C312" s="714" t="s">
        <v>881</v>
      </c>
      <c r="D312" s="720" t="s">
        <v>1142</v>
      </c>
      <c r="E312" s="577"/>
      <c r="F312" s="496"/>
      <c r="G312" s="567" t="s">
        <v>917</v>
      </c>
      <c r="H312" s="488" t="s">
        <v>918</v>
      </c>
      <c r="I312" s="508"/>
      <c r="J312" s="508"/>
      <c r="K312" s="558" t="s">
        <v>919</v>
      </c>
      <c r="L312" s="558" t="s">
        <v>320</v>
      </c>
      <c r="M312" s="554" t="s">
        <v>1143</v>
      </c>
      <c r="N312" s="716" t="s">
        <v>84</v>
      </c>
      <c r="O312" s="713" t="s">
        <v>86</v>
      </c>
      <c r="P312" s="713" t="s">
        <v>86</v>
      </c>
      <c r="Q312" s="713" t="s">
        <v>86</v>
      </c>
      <c r="R312" s="137" t="s">
        <v>107</v>
      </c>
      <c r="S312" s="612"/>
      <c r="T312" s="612"/>
      <c r="U312" s="106"/>
      <c r="V312" s="106"/>
      <c r="W312" s="106"/>
      <c r="X312" s="106"/>
      <c r="Y312" s="106"/>
      <c r="Z312" s="106"/>
      <c r="AA312" s="106"/>
      <c r="AB312" s="106"/>
      <c r="AC312" s="106"/>
      <c r="AD312" s="110"/>
      <c r="AE312" s="110"/>
      <c r="AF312" s="110"/>
    </row>
    <row r="313">
      <c r="A313" s="106"/>
      <c r="B313" s="661">
        <f t="shared" si="4"/>
        <v>310</v>
      </c>
      <c r="C313" s="714" t="s">
        <v>881</v>
      </c>
      <c r="D313" s="720" t="s">
        <v>1142</v>
      </c>
      <c r="E313" s="577"/>
      <c r="F313" s="509"/>
      <c r="G313" s="578"/>
      <c r="H313" s="488" t="s">
        <v>920</v>
      </c>
      <c r="I313" s="508"/>
      <c r="J313" s="508"/>
      <c r="K313" s="558" t="s">
        <v>921</v>
      </c>
      <c r="L313" s="554" t="s">
        <v>173</v>
      </c>
      <c r="M313" s="554" t="s">
        <v>1144</v>
      </c>
      <c r="N313" s="716" t="s">
        <v>84</v>
      </c>
      <c r="O313" s="713" t="s">
        <v>86</v>
      </c>
      <c r="P313" s="713" t="s">
        <v>86</v>
      </c>
      <c r="Q313" s="713" t="s">
        <v>86</v>
      </c>
      <c r="R313" s="137" t="s">
        <v>107</v>
      </c>
      <c r="S313" s="612"/>
      <c r="T313" s="612"/>
      <c r="U313" s="106"/>
      <c r="V313" s="106"/>
      <c r="W313" s="106"/>
      <c r="X313" s="106"/>
      <c r="Y313" s="106"/>
      <c r="Z313" s="106"/>
      <c r="AA313" s="106"/>
      <c r="AB313" s="106"/>
      <c r="AC313" s="106"/>
      <c r="AD313" s="110"/>
      <c r="AE313" s="110"/>
      <c r="AF313" s="110"/>
    </row>
    <row r="314">
      <c r="A314" s="106"/>
      <c r="B314" s="661">
        <f t="shared" si="4"/>
        <v>311</v>
      </c>
      <c r="C314" s="714" t="s">
        <v>881</v>
      </c>
      <c r="D314" s="720" t="s">
        <v>1142</v>
      </c>
      <c r="E314" s="577"/>
      <c r="F314" s="579" t="s">
        <v>922</v>
      </c>
      <c r="G314" s="488" t="s">
        <v>915</v>
      </c>
      <c r="H314" s="503"/>
      <c r="I314" s="508"/>
      <c r="J314" s="508"/>
      <c r="K314" s="558" t="s">
        <v>923</v>
      </c>
      <c r="L314" s="554" t="s">
        <v>908</v>
      </c>
      <c r="M314" s="554" t="s">
        <v>1143</v>
      </c>
      <c r="N314" s="716" t="s">
        <v>84</v>
      </c>
      <c r="O314" s="713" t="s">
        <v>86</v>
      </c>
      <c r="P314" s="713" t="s">
        <v>86</v>
      </c>
      <c r="Q314" s="713" t="s">
        <v>86</v>
      </c>
      <c r="R314" s="137" t="s">
        <v>107</v>
      </c>
      <c r="S314" s="612"/>
      <c r="T314" s="612"/>
      <c r="U314" s="106"/>
      <c r="V314" s="106"/>
      <c r="W314" s="106"/>
      <c r="X314" s="106"/>
      <c r="Y314" s="106"/>
      <c r="Z314" s="106"/>
      <c r="AA314" s="106"/>
      <c r="AB314" s="106"/>
      <c r="AC314" s="106"/>
      <c r="AD314" s="110"/>
      <c r="AE314" s="110"/>
      <c r="AF314" s="110"/>
    </row>
    <row r="315">
      <c r="A315" s="106"/>
      <c r="B315" s="661">
        <f t="shared" si="4"/>
        <v>312</v>
      </c>
      <c r="C315" s="714" t="s">
        <v>881</v>
      </c>
      <c r="D315" s="720" t="s">
        <v>1142</v>
      </c>
      <c r="E315" s="577"/>
      <c r="F315" s="496"/>
      <c r="G315" s="567" t="s">
        <v>917</v>
      </c>
      <c r="H315" s="488" t="s">
        <v>918</v>
      </c>
      <c r="I315" s="508"/>
      <c r="J315" s="508"/>
      <c r="K315" s="558" t="s">
        <v>924</v>
      </c>
      <c r="L315" s="558" t="s">
        <v>320</v>
      </c>
      <c r="M315" s="554" t="s">
        <v>1143</v>
      </c>
      <c r="N315" s="716" t="s">
        <v>84</v>
      </c>
      <c r="O315" s="713" t="s">
        <v>86</v>
      </c>
      <c r="P315" s="713" t="s">
        <v>86</v>
      </c>
      <c r="Q315" s="713" t="s">
        <v>86</v>
      </c>
      <c r="R315" s="137" t="s">
        <v>107</v>
      </c>
      <c r="S315" s="612"/>
      <c r="T315" s="612"/>
      <c r="U315" s="106"/>
      <c r="V315" s="106"/>
      <c r="W315" s="106"/>
      <c r="X315" s="106"/>
      <c r="Y315" s="106"/>
      <c r="Z315" s="106"/>
      <c r="AA315" s="106"/>
      <c r="AB315" s="106"/>
      <c r="AC315" s="106"/>
      <c r="AD315" s="110"/>
      <c r="AE315" s="110"/>
      <c r="AF315" s="110"/>
    </row>
    <row r="316">
      <c r="A316" s="106"/>
      <c r="B316" s="661">
        <f t="shared" si="4"/>
        <v>313</v>
      </c>
      <c r="C316" s="714" t="s">
        <v>881</v>
      </c>
      <c r="D316" s="720" t="s">
        <v>1142</v>
      </c>
      <c r="E316" s="577"/>
      <c r="F316" s="509"/>
      <c r="G316" s="578"/>
      <c r="H316" s="488" t="s">
        <v>920</v>
      </c>
      <c r="I316" s="508"/>
      <c r="J316" s="508"/>
      <c r="K316" s="558" t="s">
        <v>925</v>
      </c>
      <c r="L316" s="554" t="s">
        <v>173</v>
      </c>
      <c r="M316" s="554" t="s">
        <v>1145</v>
      </c>
      <c r="N316" s="716" t="s">
        <v>84</v>
      </c>
      <c r="O316" s="713" t="s">
        <v>86</v>
      </c>
      <c r="P316" s="713" t="s">
        <v>86</v>
      </c>
      <c r="Q316" s="713" t="s">
        <v>86</v>
      </c>
      <c r="R316" s="137" t="s">
        <v>107</v>
      </c>
      <c r="S316" s="612"/>
      <c r="T316" s="612"/>
      <c r="U316" s="106"/>
      <c r="V316" s="106"/>
      <c r="W316" s="106"/>
      <c r="X316" s="106"/>
      <c r="Y316" s="106"/>
      <c r="Z316" s="106"/>
      <c r="AA316" s="106"/>
      <c r="AB316" s="106"/>
      <c r="AC316" s="106"/>
      <c r="AD316" s="110"/>
      <c r="AE316" s="110"/>
      <c r="AF316" s="110"/>
    </row>
    <row r="317">
      <c r="A317" s="106"/>
      <c r="B317" s="661">
        <f t="shared" si="4"/>
        <v>314</v>
      </c>
      <c r="C317" s="714" t="s">
        <v>881</v>
      </c>
      <c r="D317" s="720" t="s">
        <v>1142</v>
      </c>
      <c r="E317" s="577"/>
      <c r="F317" s="579" t="s">
        <v>873</v>
      </c>
      <c r="G317" s="488" t="s">
        <v>915</v>
      </c>
      <c r="H317" s="503"/>
      <c r="I317" s="508"/>
      <c r="J317" s="508"/>
      <c r="K317" s="558" t="s">
        <v>926</v>
      </c>
      <c r="L317" s="554" t="s">
        <v>927</v>
      </c>
      <c r="M317" s="554" t="s">
        <v>1143</v>
      </c>
      <c r="N317" s="716" t="s">
        <v>84</v>
      </c>
      <c r="O317" s="713" t="s">
        <v>86</v>
      </c>
      <c r="P317" s="713" t="s">
        <v>86</v>
      </c>
      <c r="Q317" s="713" t="s">
        <v>86</v>
      </c>
      <c r="R317" s="137" t="s">
        <v>107</v>
      </c>
      <c r="S317" s="612"/>
      <c r="T317" s="612"/>
      <c r="U317" s="106"/>
      <c r="V317" s="106"/>
      <c r="W317" s="106"/>
      <c r="X317" s="106"/>
      <c r="Y317" s="106"/>
      <c r="Z317" s="106"/>
      <c r="AA317" s="106"/>
      <c r="AB317" s="106"/>
      <c r="AC317" s="106"/>
      <c r="AD317" s="110"/>
      <c r="AE317" s="110"/>
      <c r="AF317" s="110"/>
    </row>
    <row r="318">
      <c r="A318" s="106"/>
      <c r="B318" s="661">
        <f t="shared" si="4"/>
        <v>315</v>
      </c>
      <c r="C318" s="714" t="s">
        <v>881</v>
      </c>
      <c r="D318" s="720" t="s">
        <v>1142</v>
      </c>
      <c r="E318" s="577"/>
      <c r="F318" s="496"/>
      <c r="G318" s="567" t="s">
        <v>917</v>
      </c>
      <c r="H318" s="488" t="s">
        <v>918</v>
      </c>
      <c r="I318" s="508"/>
      <c r="J318" s="508"/>
      <c r="K318" s="558" t="s">
        <v>928</v>
      </c>
      <c r="L318" s="558" t="s">
        <v>929</v>
      </c>
      <c r="M318" s="554" t="s">
        <v>1143</v>
      </c>
      <c r="N318" s="716" t="s">
        <v>84</v>
      </c>
      <c r="O318" s="713" t="s">
        <v>86</v>
      </c>
      <c r="P318" s="713" t="s">
        <v>86</v>
      </c>
      <c r="Q318" s="713" t="s">
        <v>86</v>
      </c>
      <c r="R318" s="137" t="s">
        <v>107</v>
      </c>
      <c r="S318" s="612"/>
      <c r="T318" s="612"/>
      <c r="U318" s="106"/>
      <c r="V318" s="106"/>
      <c r="W318" s="106"/>
      <c r="X318" s="106"/>
      <c r="Y318" s="106"/>
      <c r="Z318" s="106"/>
      <c r="AA318" s="106"/>
      <c r="AB318" s="106"/>
      <c r="AC318" s="106"/>
      <c r="AD318" s="110"/>
      <c r="AE318" s="110"/>
      <c r="AF318" s="110"/>
    </row>
    <row r="319">
      <c r="A319" s="106"/>
      <c r="B319" s="661">
        <f t="shared" si="4"/>
        <v>316</v>
      </c>
      <c r="C319" s="714" t="s">
        <v>881</v>
      </c>
      <c r="D319" s="720" t="s">
        <v>1142</v>
      </c>
      <c r="E319" s="577"/>
      <c r="F319" s="509"/>
      <c r="G319" s="578"/>
      <c r="H319" s="488" t="s">
        <v>920</v>
      </c>
      <c r="I319" s="508"/>
      <c r="J319" s="508"/>
      <c r="K319" s="558" t="s">
        <v>930</v>
      </c>
      <c r="L319" s="554" t="s">
        <v>173</v>
      </c>
      <c r="M319" s="554" t="s">
        <v>1145</v>
      </c>
      <c r="N319" s="716" t="s">
        <v>84</v>
      </c>
      <c r="O319" s="713" t="s">
        <v>86</v>
      </c>
      <c r="P319" s="713" t="s">
        <v>86</v>
      </c>
      <c r="Q319" s="713" t="s">
        <v>86</v>
      </c>
      <c r="R319" s="137" t="s">
        <v>107</v>
      </c>
      <c r="S319" s="612"/>
      <c r="T319" s="612"/>
      <c r="U319" s="106"/>
      <c r="V319" s="106"/>
      <c r="W319" s="106"/>
      <c r="X319" s="106"/>
      <c r="Y319" s="106"/>
      <c r="Z319" s="106"/>
      <c r="AA319" s="106"/>
      <c r="AB319" s="106"/>
      <c r="AC319" s="106"/>
      <c r="AD319" s="110"/>
      <c r="AE319" s="110"/>
      <c r="AF319" s="110"/>
    </row>
    <row r="320">
      <c r="A320" s="106"/>
      <c r="B320" s="661">
        <f t="shared" si="4"/>
        <v>317</v>
      </c>
      <c r="C320" s="714" t="s">
        <v>881</v>
      </c>
      <c r="D320" s="720" t="s">
        <v>1142</v>
      </c>
      <c r="E320" s="577"/>
      <c r="F320" s="579" t="s">
        <v>875</v>
      </c>
      <c r="G320" s="488" t="s">
        <v>915</v>
      </c>
      <c r="H320" s="503"/>
      <c r="I320" s="508"/>
      <c r="J320" s="508"/>
      <c r="K320" s="558" t="s">
        <v>931</v>
      </c>
      <c r="L320" s="554" t="s">
        <v>908</v>
      </c>
      <c r="M320" s="565"/>
      <c r="N320" s="713" t="s">
        <v>86</v>
      </c>
      <c r="O320" s="713" t="s">
        <v>86</v>
      </c>
      <c r="P320" s="713" t="s">
        <v>86</v>
      </c>
      <c r="Q320" s="713" t="s">
        <v>86</v>
      </c>
      <c r="R320" s="595"/>
      <c r="S320" s="612"/>
      <c r="T320" s="612"/>
      <c r="U320" s="106"/>
      <c r="V320" s="106"/>
      <c r="W320" s="106"/>
      <c r="X320" s="106"/>
      <c r="Y320" s="106"/>
      <c r="Z320" s="106"/>
      <c r="AA320" s="106"/>
      <c r="AB320" s="106"/>
      <c r="AC320" s="106"/>
      <c r="AD320" s="110"/>
      <c r="AE320" s="110"/>
      <c r="AF320" s="110"/>
    </row>
    <row r="321">
      <c r="A321" s="106"/>
      <c r="B321" s="661">
        <f t="shared" si="4"/>
        <v>318</v>
      </c>
      <c r="C321" s="714" t="s">
        <v>881</v>
      </c>
      <c r="D321" s="720" t="s">
        <v>1142</v>
      </c>
      <c r="E321" s="577"/>
      <c r="F321" s="496"/>
      <c r="G321" s="567" t="s">
        <v>917</v>
      </c>
      <c r="H321" s="488" t="s">
        <v>918</v>
      </c>
      <c r="I321" s="508"/>
      <c r="J321" s="508"/>
      <c r="K321" s="558" t="s">
        <v>932</v>
      </c>
      <c r="L321" s="558" t="s">
        <v>320</v>
      </c>
      <c r="M321" s="565"/>
      <c r="N321" s="713" t="s">
        <v>86</v>
      </c>
      <c r="O321" s="713" t="s">
        <v>86</v>
      </c>
      <c r="P321" s="713" t="s">
        <v>86</v>
      </c>
      <c r="Q321" s="713" t="s">
        <v>86</v>
      </c>
      <c r="R321" s="595"/>
      <c r="S321" s="612"/>
      <c r="T321" s="612"/>
      <c r="U321" s="106"/>
      <c r="V321" s="106"/>
      <c r="W321" s="106"/>
      <c r="X321" s="106"/>
      <c r="Y321" s="106"/>
      <c r="Z321" s="106"/>
      <c r="AA321" s="106"/>
      <c r="AB321" s="106"/>
      <c r="AC321" s="106"/>
      <c r="AD321" s="110"/>
      <c r="AE321" s="110"/>
      <c r="AF321" s="110"/>
    </row>
    <row r="322">
      <c r="A322" s="106"/>
      <c r="B322" s="661">
        <f t="shared" si="4"/>
        <v>319</v>
      </c>
      <c r="C322" s="714" t="s">
        <v>881</v>
      </c>
      <c r="D322" s="720" t="s">
        <v>1142</v>
      </c>
      <c r="E322" s="577"/>
      <c r="F322" s="509"/>
      <c r="G322" s="578"/>
      <c r="H322" s="488" t="s">
        <v>920</v>
      </c>
      <c r="I322" s="508"/>
      <c r="J322" s="508"/>
      <c r="K322" s="558" t="s">
        <v>933</v>
      </c>
      <c r="L322" s="554" t="s">
        <v>173</v>
      </c>
      <c r="M322" s="554" t="s">
        <v>1145</v>
      </c>
      <c r="N322" s="713" t="s">
        <v>86</v>
      </c>
      <c r="O322" s="713" t="s">
        <v>86</v>
      </c>
      <c r="P322" s="713" t="s">
        <v>86</v>
      </c>
      <c r="Q322" s="713" t="s">
        <v>86</v>
      </c>
      <c r="R322" s="595"/>
      <c r="S322" s="612"/>
      <c r="T322" s="612"/>
      <c r="U322" s="106"/>
      <c r="V322" s="106"/>
      <c r="W322" s="106"/>
      <c r="X322" s="106"/>
      <c r="Y322" s="106"/>
      <c r="Z322" s="106"/>
      <c r="AA322" s="106"/>
      <c r="AB322" s="106"/>
      <c r="AC322" s="106"/>
      <c r="AD322" s="110"/>
      <c r="AE322" s="110"/>
      <c r="AF322" s="110"/>
    </row>
    <row r="323">
      <c r="A323" s="106"/>
      <c r="B323" s="661">
        <f t="shared" si="4"/>
        <v>320</v>
      </c>
      <c r="C323" s="714" t="s">
        <v>881</v>
      </c>
      <c r="D323" s="720" t="s">
        <v>1142</v>
      </c>
      <c r="E323" s="577"/>
      <c r="F323" s="579" t="s">
        <v>934</v>
      </c>
      <c r="G323" s="571" t="s">
        <v>935</v>
      </c>
      <c r="H323" s="503" t="s">
        <v>936</v>
      </c>
      <c r="I323" s="508"/>
      <c r="J323" s="508"/>
      <c r="K323" s="558" t="s">
        <v>937</v>
      </c>
      <c r="L323" s="558" t="s">
        <v>320</v>
      </c>
      <c r="M323" s="554" t="s">
        <v>1146</v>
      </c>
      <c r="N323" s="713" t="s">
        <v>86</v>
      </c>
      <c r="O323" s="713" t="s">
        <v>86</v>
      </c>
      <c r="P323" s="713" t="s">
        <v>86</v>
      </c>
      <c r="Q323" s="713" t="s">
        <v>86</v>
      </c>
      <c r="R323" s="595"/>
      <c r="S323" s="612"/>
      <c r="T323" s="612"/>
      <c r="U323" s="106"/>
      <c r="V323" s="106"/>
      <c r="W323" s="106"/>
      <c r="X323" s="106"/>
      <c r="Y323" s="106"/>
      <c r="Z323" s="106"/>
      <c r="AA323" s="106"/>
      <c r="AB323" s="106"/>
      <c r="AC323" s="106"/>
      <c r="AD323" s="110"/>
      <c r="AE323" s="110"/>
      <c r="AF323" s="110"/>
    </row>
    <row r="324">
      <c r="A324" s="106"/>
      <c r="B324" s="661">
        <f t="shared" si="4"/>
        <v>321</v>
      </c>
      <c r="C324" s="714" t="s">
        <v>881</v>
      </c>
      <c r="D324" s="720" t="s">
        <v>1142</v>
      </c>
      <c r="E324" s="577"/>
      <c r="F324" s="496"/>
      <c r="G324" s="498"/>
      <c r="H324" s="503" t="s">
        <v>938</v>
      </c>
      <c r="I324" s="508"/>
      <c r="J324" s="508"/>
      <c r="K324" s="554" t="s">
        <v>173</v>
      </c>
      <c r="L324" s="554" t="s">
        <v>173</v>
      </c>
      <c r="M324" s="554" t="s">
        <v>1146</v>
      </c>
      <c r="N324" s="713" t="s">
        <v>86</v>
      </c>
      <c r="O324" s="713" t="s">
        <v>86</v>
      </c>
      <c r="P324" s="713" t="s">
        <v>86</v>
      </c>
      <c r="Q324" s="713" t="s">
        <v>86</v>
      </c>
      <c r="R324" s="595"/>
      <c r="S324" s="612"/>
      <c r="T324" s="612"/>
      <c r="U324" s="106"/>
      <c r="V324" s="106"/>
      <c r="W324" s="106"/>
      <c r="X324" s="106"/>
      <c r="Y324" s="106"/>
      <c r="Z324" s="106"/>
      <c r="AA324" s="106"/>
      <c r="AB324" s="106"/>
      <c r="AC324" s="106"/>
      <c r="AD324" s="110"/>
      <c r="AE324" s="110"/>
      <c r="AF324" s="110"/>
    </row>
    <row r="325">
      <c r="A325" s="106"/>
      <c r="B325" s="661">
        <f t="shared" si="4"/>
        <v>322</v>
      </c>
      <c r="C325" s="714" t="s">
        <v>881</v>
      </c>
      <c r="D325" s="720" t="s">
        <v>1142</v>
      </c>
      <c r="E325" s="577"/>
      <c r="F325" s="496"/>
      <c r="G325" s="571" t="s">
        <v>939</v>
      </c>
      <c r="H325" s="503" t="s">
        <v>938</v>
      </c>
      <c r="I325" s="508"/>
      <c r="J325" s="508"/>
      <c r="K325" s="554" t="s">
        <v>173</v>
      </c>
      <c r="L325" s="558" t="s">
        <v>940</v>
      </c>
      <c r="M325" s="554" t="s">
        <v>1146</v>
      </c>
      <c r="N325" s="713" t="s">
        <v>86</v>
      </c>
      <c r="O325" s="713" t="s">
        <v>86</v>
      </c>
      <c r="P325" s="713" t="s">
        <v>86</v>
      </c>
      <c r="Q325" s="713" t="s">
        <v>86</v>
      </c>
      <c r="R325" s="595"/>
      <c r="S325" s="612"/>
      <c r="T325" s="612"/>
      <c r="U325" s="106"/>
      <c r="V325" s="106"/>
      <c r="W325" s="106"/>
      <c r="X325" s="106"/>
      <c r="Y325" s="106"/>
      <c r="Z325" s="106"/>
      <c r="AA325" s="106"/>
      <c r="AB325" s="106"/>
      <c r="AC325" s="106"/>
      <c r="AD325" s="110"/>
      <c r="AE325" s="110"/>
      <c r="AF325" s="110"/>
    </row>
    <row r="326">
      <c r="A326" s="106"/>
      <c r="B326" s="661">
        <f t="shared" si="4"/>
        <v>323</v>
      </c>
      <c r="C326" s="714" t="s">
        <v>881</v>
      </c>
      <c r="D326" s="720" t="s">
        <v>1142</v>
      </c>
      <c r="E326" s="577"/>
      <c r="F326" s="496"/>
      <c r="G326" s="580"/>
      <c r="H326" s="503" t="s">
        <v>936</v>
      </c>
      <c r="I326" s="508"/>
      <c r="J326" s="508"/>
      <c r="K326" s="554" t="s">
        <v>173</v>
      </c>
      <c r="L326" s="554" t="s">
        <v>173</v>
      </c>
      <c r="M326" s="554" t="s">
        <v>1146</v>
      </c>
      <c r="N326" s="713" t="s">
        <v>86</v>
      </c>
      <c r="O326" s="713" t="s">
        <v>86</v>
      </c>
      <c r="P326" s="713" t="s">
        <v>86</v>
      </c>
      <c r="Q326" s="713" t="s">
        <v>86</v>
      </c>
      <c r="R326" s="595"/>
      <c r="S326" s="612"/>
      <c r="T326" s="612"/>
      <c r="U326" s="106"/>
      <c r="V326" s="106"/>
      <c r="W326" s="106"/>
      <c r="X326" s="106"/>
      <c r="Y326" s="106"/>
      <c r="Z326" s="106"/>
      <c r="AA326" s="106"/>
      <c r="AB326" s="106"/>
      <c r="AC326" s="106"/>
      <c r="AD326" s="110"/>
      <c r="AE326" s="110"/>
      <c r="AF326" s="110"/>
    </row>
    <row r="327">
      <c r="A327" s="106"/>
      <c r="B327" s="661">
        <f t="shared" si="4"/>
        <v>324</v>
      </c>
      <c r="C327" s="714" t="s">
        <v>881</v>
      </c>
      <c r="D327" s="720" t="s">
        <v>1142</v>
      </c>
      <c r="E327" s="577"/>
      <c r="F327" s="579" t="s">
        <v>408</v>
      </c>
      <c r="G327" s="508" t="s">
        <v>915</v>
      </c>
      <c r="H327" s="503"/>
      <c r="I327" s="503"/>
      <c r="J327" s="503"/>
      <c r="K327" s="558" t="s">
        <v>941</v>
      </c>
      <c r="L327" s="554" t="s">
        <v>908</v>
      </c>
      <c r="M327" s="554" t="s">
        <v>1146</v>
      </c>
      <c r="N327" s="713" t="s">
        <v>86</v>
      </c>
      <c r="O327" s="713" t="s">
        <v>86</v>
      </c>
      <c r="P327" s="713" t="s">
        <v>86</v>
      </c>
      <c r="Q327" s="713" t="s">
        <v>86</v>
      </c>
      <c r="R327" s="595"/>
      <c r="S327" s="612"/>
      <c r="T327" s="612"/>
      <c r="U327" s="106"/>
      <c r="V327" s="106"/>
      <c r="W327" s="106"/>
      <c r="X327" s="106"/>
      <c r="Y327" s="106"/>
      <c r="Z327" s="106"/>
      <c r="AA327" s="106"/>
      <c r="AB327" s="106"/>
      <c r="AC327" s="106"/>
      <c r="AD327" s="110"/>
      <c r="AE327" s="110"/>
      <c r="AF327" s="110"/>
    </row>
    <row r="328">
      <c r="A328" s="106"/>
      <c r="B328" s="661">
        <f t="shared" si="4"/>
        <v>325</v>
      </c>
      <c r="C328" s="714" t="s">
        <v>881</v>
      </c>
      <c r="D328" s="720" t="s">
        <v>1142</v>
      </c>
      <c r="E328" s="577"/>
      <c r="F328" s="496"/>
      <c r="G328" s="567" t="s">
        <v>917</v>
      </c>
      <c r="H328" s="571" t="s">
        <v>942</v>
      </c>
      <c r="I328" s="503"/>
      <c r="J328" s="503"/>
      <c r="K328" s="558" t="s">
        <v>943</v>
      </c>
      <c r="L328" s="558" t="s">
        <v>320</v>
      </c>
      <c r="M328" s="554" t="s">
        <v>1147</v>
      </c>
      <c r="N328" s="713" t="s">
        <v>86</v>
      </c>
      <c r="O328" s="713" t="s">
        <v>86</v>
      </c>
      <c r="P328" s="713" t="s">
        <v>86</v>
      </c>
      <c r="Q328" s="713" t="s">
        <v>86</v>
      </c>
      <c r="R328" s="595"/>
      <c r="S328" s="612"/>
      <c r="T328" s="612"/>
      <c r="U328" s="106"/>
      <c r="V328" s="106"/>
      <c r="W328" s="106"/>
      <c r="X328" s="106"/>
      <c r="Y328" s="106"/>
      <c r="Z328" s="106"/>
      <c r="AA328" s="106"/>
      <c r="AB328" s="106"/>
      <c r="AC328" s="106"/>
      <c r="AD328" s="110"/>
      <c r="AE328" s="110"/>
      <c r="AF328" s="110"/>
    </row>
    <row r="329">
      <c r="A329" s="106"/>
      <c r="B329" s="661">
        <f t="shared" si="4"/>
        <v>326</v>
      </c>
      <c r="C329" s="714" t="s">
        <v>881</v>
      </c>
      <c r="D329" s="720" t="s">
        <v>1142</v>
      </c>
      <c r="E329" s="577"/>
      <c r="F329" s="496"/>
      <c r="G329" s="581"/>
      <c r="H329" s="571" t="s">
        <v>944</v>
      </c>
      <c r="I329" s="508" t="s">
        <v>945</v>
      </c>
      <c r="J329" s="508" t="s">
        <v>945</v>
      </c>
      <c r="K329" s="558" t="s">
        <v>946</v>
      </c>
      <c r="L329" s="554" t="s">
        <v>947</v>
      </c>
      <c r="M329" s="554" t="s">
        <v>1147</v>
      </c>
      <c r="N329" s="713" t="s">
        <v>86</v>
      </c>
      <c r="O329" s="713" t="s">
        <v>86</v>
      </c>
      <c r="P329" s="713" t="s">
        <v>86</v>
      </c>
      <c r="Q329" s="713" t="s">
        <v>86</v>
      </c>
      <c r="R329" s="595"/>
      <c r="S329" s="612"/>
      <c r="T329" s="612"/>
      <c r="U329" s="106"/>
      <c r="V329" s="106"/>
      <c r="W329" s="106"/>
      <c r="X329" s="106"/>
      <c r="Y329" s="106"/>
      <c r="Z329" s="106"/>
      <c r="AA329" s="106"/>
      <c r="AB329" s="106"/>
      <c r="AC329" s="106"/>
      <c r="AD329" s="110"/>
      <c r="AE329" s="110"/>
      <c r="AF329" s="110"/>
    </row>
    <row r="330">
      <c r="A330" s="106"/>
      <c r="B330" s="661">
        <f t="shared" si="4"/>
        <v>327</v>
      </c>
      <c r="C330" s="714" t="s">
        <v>881</v>
      </c>
      <c r="D330" s="720" t="s">
        <v>1142</v>
      </c>
      <c r="E330" s="577"/>
      <c r="F330" s="582"/>
      <c r="G330" s="508"/>
      <c r="H330" s="508"/>
      <c r="I330" s="508" t="s">
        <v>948</v>
      </c>
      <c r="J330" s="508" t="s">
        <v>948</v>
      </c>
      <c r="K330" s="554" t="s">
        <v>173</v>
      </c>
      <c r="L330" s="554" t="s">
        <v>173</v>
      </c>
      <c r="M330" s="554" t="s">
        <v>1147</v>
      </c>
      <c r="N330" s="713" t="s">
        <v>86</v>
      </c>
      <c r="O330" s="713" t="s">
        <v>86</v>
      </c>
      <c r="P330" s="713" t="s">
        <v>86</v>
      </c>
      <c r="Q330" s="713" t="s">
        <v>86</v>
      </c>
      <c r="R330" s="595"/>
      <c r="S330" s="612"/>
      <c r="T330" s="612"/>
      <c r="U330" s="106"/>
      <c r="V330" s="106"/>
      <c r="W330" s="106"/>
      <c r="X330" s="106"/>
      <c r="Y330" s="106"/>
      <c r="Z330" s="106"/>
      <c r="AA330" s="106"/>
      <c r="AB330" s="106"/>
      <c r="AC330" s="106"/>
      <c r="AD330" s="110"/>
      <c r="AE330" s="110"/>
      <c r="AF330" s="110"/>
    </row>
    <row r="331">
      <c r="A331" s="106"/>
      <c r="B331" s="661">
        <f t="shared" si="4"/>
        <v>328</v>
      </c>
      <c r="C331" s="714" t="s">
        <v>881</v>
      </c>
      <c r="D331" s="720" t="s">
        <v>1142</v>
      </c>
      <c r="E331" s="577"/>
      <c r="F331" s="582"/>
      <c r="G331" s="508"/>
      <c r="H331" s="508"/>
      <c r="I331" s="508" t="s">
        <v>949</v>
      </c>
      <c r="J331" s="508" t="s">
        <v>949</v>
      </c>
      <c r="K331" s="554" t="s">
        <v>173</v>
      </c>
      <c r="L331" s="554" t="s">
        <v>173</v>
      </c>
      <c r="M331" s="554" t="s">
        <v>1147</v>
      </c>
      <c r="N331" s="713" t="s">
        <v>86</v>
      </c>
      <c r="O331" s="713" t="s">
        <v>86</v>
      </c>
      <c r="P331" s="713" t="s">
        <v>86</v>
      </c>
      <c r="Q331" s="713" t="s">
        <v>86</v>
      </c>
      <c r="R331" s="595"/>
      <c r="S331" s="612"/>
      <c r="T331" s="612"/>
      <c r="U331" s="106"/>
      <c r="V331" s="106"/>
      <c r="W331" s="106"/>
      <c r="X331" s="106"/>
      <c r="Y331" s="106"/>
      <c r="Z331" s="106"/>
      <c r="AA331" s="106"/>
      <c r="AB331" s="106"/>
      <c r="AC331" s="106"/>
      <c r="AD331" s="110"/>
      <c r="AE331" s="110"/>
      <c r="AF331" s="110"/>
    </row>
    <row r="332">
      <c r="A332" s="106"/>
      <c r="B332" s="661">
        <f t="shared" si="4"/>
        <v>329</v>
      </c>
      <c r="C332" s="714" t="s">
        <v>881</v>
      </c>
      <c r="D332" s="720" t="s">
        <v>1142</v>
      </c>
      <c r="E332" s="577"/>
      <c r="F332" s="582"/>
      <c r="G332" s="508"/>
      <c r="H332" s="508"/>
      <c r="I332" s="508" t="s">
        <v>950</v>
      </c>
      <c r="J332" s="508" t="s">
        <v>950</v>
      </c>
      <c r="K332" s="554" t="s">
        <v>173</v>
      </c>
      <c r="L332" s="554" t="s">
        <v>173</v>
      </c>
      <c r="M332" s="554" t="s">
        <v>1147</v>
      </c>
      <c r="N332" s="713" t="s">
        <v>86</v>
      </c>
      <c r="O332" s="713" t="s">
        <v>86</v>
      </c>
      <c r="P332" s="713" t="s">
        <v>86</v>
      </c>
      <c r="Q332" s="713" t="s">
        <v>86</v>
      </c>
      <c r="R332" s="595"/>
      <c r="S332" s="612"/>
      <c r="T332" s="612"/>
      <c r="U332" s="106"/>
      <c r="V332" s="106"/>
      <c r="W332" s="106"/>
      <c r="X332" s="106"/>
      <c r="Y332" s="106"/>
      <c r="Z332" s="106"/>
      <c r="AA332" s="106"/>
      <c r="AB332" s="106"/>
      <c r="AC332" s="106"/>
      <c r="AD332" s="110"/>
      <c r="AE332" s="110"/>
      <c r="AF332" s="110"/>
    </row>
    <row r="333">
      <c r="A333" s="106"/>
      <c r="B333" s="661">
        <f t="shared" si="4"/>
        <v>330</v>
      </c>
      <c r="C333" s="714" t="s">
        <v>881</v>
      </c>
      <c r="D333" s="720" t="s">
        <v>1142</v>
      </c>
      <c r="E333" s="577"/>
      <c r="F333" s="583"/>
      <c r="G333" s="508"/>
      <c r="H333" s="508"/>
      <c r="I333" s="508" t="s">
        <v>951</v>
      </c>
      <c r="J333" s="508" t="s">
        <v>951</v>
      </c>
      <c r="K333" s="554" t="s">
        <v>173</v>
      </c>
      <c r="L333" s="554" t="s">
        <v>952</v>
      </c>
      <c r="M333" s="554" t="s">
        <v>1147</v>
      </c>
      <c r="N333" s="713" t="s">
        <v>86</v>
      </c>
      <c r="O333" s="713" t="s">
        <v>86</v>
      </c>
      <c r="P333" s="713" t="s">
        <v>86</v>
      </c>
      <c r="Q333" s="713" t="s">
        <v>86</v>
      </c>
      <c r="R333" s="595"/>
      <c r="S333" s="612"/>
      <c r="T333" s="612"/>
      <c r="U333" s="106"/>
      <c r="V333" s="106"/>
      <c r="W333" s="106"/>
      <c r="X333" s="106"/>
      <c r="Y333" s="106"/>
      <c r="Z333" s="106"/>
      <c r="AA333" s="106"/>
      <c r="AB333" s="106"/>
      <c r="AC333" s="106"/>
      <c r="AD333" s="110"/>
      <c r="AE333" s="110"/>
      <c r="AF333" s="110"/>
    </row>
    <row r="334">
      <c r="A334" s="106"/>
      <c r="B334" s="661">
        <f t="shared" si="4"/>
        <v>331</v>
      </c>
      <c r="C334" s="714" t="s">
        <v>881</v>
      </c>
      <c r="D334" s="720" t="s">
        <v>1142</v>
      </c>
      <c r="E334" s="577"/>
      <c r="F334" s="496" t="s">
        <v>953</v>
      </c>
      <c r="G334" s="488" t="s">
        <v>915</v>
      </c>
      <c r="H334" s="498"/>
      <c r="I334" s="508"/>
      <c r="J334" s="508"/>
      <c r="K334" s="558" t="s">
        <v>954</v>
      </c>
      <c r="L334" s="554" t="s">
        <v>908</v>
      </c>
      <c r="M334" s="554" t="s">
        <v>1147</v>
      </c>
      <c r="N334" s="713" t="s">
        <v>86</v>
      </c>
      <c r="O334" s="713" t="s">
        <v>86</v>
      </c>
      <c r="P334" s="713" t="s">
        <v>86</v>
      </c>
      <c r="Q334" s="713" t="s">
        <v>86</v>
      </c>
      <c r="R334" s="595"/>
      <c r="S334" s="612"/>
      <c r="T334" s="612"/>
      <c r="U334" s="106"/>
      <c r="V334" s="106"/>
      <c r="W334" s="106"/>
      <c r="X334" s="106"/>
      <c r="Y334" s="106"/>
      <c r="Z334" s="106"/>
      <c r="AA334" s="106"/>
      <c r="AB334" s="106"/>
      <c r="AC334" s="106"/>
      <c r="AD334" s="110"/>
      <c r="AE334" s="110"/>
      <c r="AF334" s="110"/>
    </row>
    <row r="335">
      <c r="A335" s="106"/>
      <c r="B335" s="661">
        <f t="shared" si="4"/>
        <v>332</v>
      </c>
      <c r="C335" s="714" t="s">
        <v>881</v>
      </c>
      <c r="D335" s="720" t="s">
        <v>1142</v>
      </c>
      <c r="E335" s="577"/>
      <c r="F335" s="496"/>
      <c r="G335" s="567" t="s">
        <v>917</v>
      </c>
      <c r="H335" s="488" t="s">
        <v>942</v>
      </c>
      <c r="I335" s="508"/>
      <c r="J335" s="508"/>
      <c r="K335" s="558" t="s">
        <v>955</v>
      </c>
      <c r="L335" s="558" t="s">
        <v>320</v>
      </c>
      <c r="M335" s="554" t="s">
        <v>1147</v>
      </c>
      <c r="N335" s="713" t="s">
        <v>86</v>
      </c>
      <c r="O335" s="713" t="s">
        <v>86</v>
      </c>
      <c r="P335" s="713" t="s">
        <v>86</v>
      </c>
      <c r="Q335" s="713" t="s">
        <v>86</v>
      </c>
      <c r="R335" s="595"/>
      <c r="S335" s="612"/>
      <c r="T335" s="612"/>
      <c r="U335" s="106"/>
      <c r="V335" s="106"/>
      <c r="W335" s="106"/>
      <c r="X335" s="106"/>
      <c r="Y335" s="106"/>
      <c r="Z335" s="106"/>
      <c r="AA335" s="106"/>
      <c r="AB335" s="106"/>
      <c r="AC335" s="106"/>
      <c r="AD335" s="110"/>
      <c r="AE335" s="110"/>
      <c r="AF335" s="110"/>
    </row>
    <row r="336">
      <c r="A336" s="106"/>
      <c r="B336" s="661">
        <f t="shared" si="4"/>
        <v>333</v>
      </c>
      <c r="C336" s="714" t="s">
        <v>881</v>
      </c>
      <c r="D336" s="720" t="s">
        <v>1142</v>
      </c>
      <c r="E336" s="577"/>
      <c r="F336" s="509"/>
      <c r="G336" s="581"/>
      <c r="H336" s="488" t="s">
        <v>944</v>
      </c>
      <c r="I336" s="508"/>
      <c r="J336" s="508"/>
      <c r="K336" s="558" t="s">
        <v>956</v>
      </c>
      <c r="L336" s="554" t="s">
        <v>173</v>
      </c>
      <c r="M336" s="554" t="s">
        <v>1147</v>
      </c>
      <c r="N336" s="713" t="s">
        <v>86</v>
      </c>
      <c r="O336" s="713" t="s">
        <v>86</v>
      </c>
      <c r="P336" s="713" t="s">
        <v>86</v>
      </c>
      <c r="Q336" s="713" t="s">
        <v>86</v>
      </c>
      <c r="R336" s="595"/>
      <c r="S336" s="612"/>
      <c r="T336" s="612"/>
      <c r="U336" s="106"/>
      <c r="V336" s="106"/>
      <c r="W336" s="106"/>
      <c r="X336" s="106"/>
      <c r="Y336" s="106"/>
      <c r="Z336" s="106"/>
      <c r="AA336" s="106"/>
      <c r="AB336" s="106"/>
      <c r="AC336" s="106"/>
      <c r="AD336" s="110"/>
      <c r="AE336" s="110"/>
      <c r="AF336" s="110"/>
    </row>
    <row r="337">
      <c r="A337" s="106"/>
      <c r="B337" s="661">
        <f t="shared" si="4"/>
        <v>334</v>
      </c>
      <c r="C337" s="714" t="s">
        <v>881</v>
      </c>
      <c r="D337" s="720" t="s">
        <v>1142</v>
      </c>
      <c r="E337" s="577"/>
      <c r="F337" s="579" t="s">
        <v>957</v>
      </c>
      <c r="G337" s="488" t="s">
        <v>915</v>
      </c>
      <c r="H337" s="503"/>
      <c r="I337" s="508"/>
      <c r="J337" s="508"/>
      <c r="K337" s="558" t="s">
        <v>958</v>
      </c>
      <c r="L337" s="554" t="s">
        <v>908</v>
      </c>
      <c r="M337" s="565"/>
      <c r="N337" s="713" t="s">
        <v>86</v>
      </c>
      <c r="O337" s="713" t="s">
        <v>86</v>
      </c>
      <c r="P337" s="713" t="s">
        <v>86</v>
      </c>
      <c r="Q337" s="713" t="s">
        <v>86</v>
      </c>
      <c r="R337" s="595"/>
      <c r="S337" s="612"/>
      <c r="T337" s="612"/>
      <c r="U337" s="106"/>
      <c r="V337" s="106"/>
      <c r="W337" s="106"/>
      <c r="X337" s="106"/>
      <c r="Y337" s="106"/>
      <c r="Z337" s="106"/>
      <c r="AA337" s="106"/>
      <c r="AB337" s="106"/>
      <c r="AC337" s="106"/>
      <c r="AD337" s="110"/>
      <c r="AE337" s="110"/>
      <c r="AF337" s="110"/>
    </row>
    <row r="338">
      <c r="A338" s="106"/>
      <c r="B338" s="661">
        <f t="shared" si="4"/>
        <v>335</v>
      </c>
      <c r="C338" s="714" t="s">
        <v>881</v>
      </c>
      <c r="D338" s="720" t="s">
        <v>1142</v>
      </c>
      <c r="E338" s="577"/>
      <c r="F338" s="496"/>
      <c r="G338" s="567" t="s">
        <v>917</v>
      </c>
      <c r="H338" s="488" t="s">
        <v>942</v>
      </c>
      <c r="I338" s="508"/>
      <c r="J338" s="508"/>
      <c r="K338" s="558" t="s">
        <v>959</v>
      </c>
      <c r="L338" s="558" t="s">
        <v>320</v>
      </c>
      <c r="M338" s="565"/>
      <c r="N338" s="713" t="s">
        <v>86</v>
      </c>
      <c r="O338" s="713" t="s">
        <v>86</v>
      </c>
      <c r="P338" s="713" t="s">
        <v>86</v>
      </c>
      <c r="Q338" s="713" t="s">
        <v>86</v>
      </c>
      <c r="R338" s="595"/>
      <c r="S338" s="612"/>
      <c r="T338" s="612"/>
      <c r="U338" s="106"/>
      <c r="V338" s="106"/>
      <c r="W338" s="106"/>
      <c r="X338" s="106"/>
      <c r="Y338" s="106"/>
      <c r="Z338" s="106"/>
      <c r="AA338" s="106"/>
      <c r="AB338" s="106"/>
      <c r="AC338" s="106"/>
      <c r="AD338" s="110"/>
      <c r="AE338" s="110"/>
      <c r="AF338" s="110"/>
    </row>
    <row r="339">
      <c r="A339" s="106"/>
      <c r="B339" s="661">
        <f t="shared" si="4"/>
        <v>336</v>
      </c>
      <c r="C339" s="714" t="s">
        <v>881</v>
      </c>
      <c r="D339" s="720" t="s">
        <v>1142</v>
      </c>
      <c r="E339" s="577"/>
      <c r="F339" s="509"/>
      <c r="G339" s="581"/>
      <c r="H339" s="488" t="s">
        <v>944</v>
      </c>
      <c r="I339" s="508"/>
      <c r="J339" s="508"/>
      <c r="K339" s="558" t="s">
        <v>960</v>
      </c>
      <c r="L339" s="554" t="s">
        <v>173</v>
      </c>
      <c r="M339" s="565"/>
      <c r="N339" s="713" t="s">
        <v>86</v>
      </c>
      <c r="O339" s="713" t="s">
        <v>86</v>
      </c>
      <c r="P339" s="713" t="s">
        <v>86</v>
      </c>
      <c r="Q339" s="713" t="s">
        <v>86</v>
      </c>
      <c r="R339" s="595"/>
      <c r="S339" s="612"/>
      <c r="T339" s="612"/>
      <c r="U339" s="106"/>
      <c r="V339" s="106"/>
      <c r="W339" s="106"/>
      <c r="X339" s="106"/>
      <c r="Y339" s="106"/>
      <c r="Z339" s="106"/>
      <c r="AA339" s="106"/>
      <c r="AB339" s="106"/>
      <c r="AC339" s="106"/>
      <c r="AD339" s="110"/>
      <c r="AE339" s="110"/>
      <c r="AF339" s="110"/>
    </row>
    <row r="340">
      <c r="A340" s="106"/>
      <c r="B340" s="661">
        <f t="shared" si="4"/>
        <v>337</v>
      </c>
      <c r="C340" s="714" t="s">
        <v>881</v>
      </c>
      <c r="D340" s="720" t="s">
        <v>1142</v>
      </c>
      <c r="E340" s="577"/>
      <c r="F340" s="584" t="s">
        <v>961</v>
      </c>
      <c r="G340" s="488" t="s">
        <v>915</v>
      </c>
      <c r="H340" s="503"/>
      <c r="I340" s="508"/>
      <c r="J340" s="508"/>
      <c r="K340" s="558" t="s">
        <v>962</v>
      </c>
      <c r="L340" s="554" t="s">
        <v>908</v>
      </c>
      <c r="M340" s="565"/>
      <c r="N340" s="713" t="s">
        <v>86</v>
      </c>
      <c r="O340" s="713" t="s">
        <v>86</v>
      </c>
      <c r="P340" s="713" t="s">
        <v>86</v>
      </c>
      <c r="Q340" s="713" t="s">
        <v>86</v>
      </c>
      <c r="R340" s="595"/>
      <c r="S340" s="612"/>
      <c r="T340" s="612"/>
      <c r="U340" s="106"/>
      <c r="V340" s="106"/>
      <c r="W340" s="106"/>
      <c r="X340" s="106"/>
      <c r="Y340" s="106"/>
      <c r="Z340" s="106"/>
      <c r="AA340" s="106"/>
      <c r="AB340" s="106"/>
      <c r="AC340" s="106"/>
      <c r="AD340" s="110"/>
      <c r="AE340" s="110"/>
      <c r="AF340" s="110"/>
    </row>
    <row r="341">
      <c r="A341" s="106"/>
      <c r="B341" s="661">
        <f t="shared" si="4"/>
        <v>338</v>
      </c>
      <c r="C341" s="714" t="s">
        <v>881</v>
      </c>
      <c r="D341" s="720" t="s">
        <v>1142</v>
      </c>
      <c r="E341" s="577"/>
      <c r="F341" s="496"/>
      <c r="G341" s="571" t="s">
        <v>917</v>
      </c>
      <c r="H341" s="488" t="s">
        <v>942</v>
      </c>
      <c r="I341" s="508"/>
      <c r="J341" s="508"/>
      <c r="K341" s="558" t="s">
        <v>963</v>
      </c>
      <c r="L341" s="558" t="s">
        <v>320</v>
      </c>
      <c r="M341" s="565"/>
      <c r="N341" s="713" t="s">
        <v>86</v>
      </c>
      <c r="O341" s="713" t="s">
        <v>86</v>
      </c>
      <c r="P341" s="713" t="s">
        <v>86</v>
      </c>
      <c r="Q341" s="713" t="s">
        <v>86</v>
      </c>
      <c r="R341" s="595"/>
      <c r="S341" s="612"/>
      <c r="T341" s="612"/>
      <c r="U341" s="106"/>
      <c r="V341" s="106"/>
      <c r="W341" s="106"/>
      <c r="X341" s="106"/>
      <c r="Y341" s="106"/>
      <c r="Z341" s="106"/>
      <c r="AA341" s="106"/>
      <c r="AB341" s="106"/>
      <c r="AC341" s="106"/>
      <c r="AD341" s="110"/>
      <c r="AE341" s="110"/>
      <c r="AF341" s="110"/>
    </row>
    <row r="342">
      <c r="A342" s="106"/>
      <c r="B342" s="661">
        <f t="shared" si="4"/>
        <v>339</v>
      </c>
      <c r="C342" s="714" t="s">
        <v>881</v>
      </c>
      <c r="D342" s="720" t="s">
        <v>1142</v>
      </c>
      <c r="E342" s="577"/>
      <c r="F342" s="496"/>
      <c r="G342" s="580"/>
      <c r="H342" s="488" t="s">
        <v>944</v>
      </c>
      <c r="I342" s="508"/>
      <c r="J342" s="508"/>
      <c r="K342" s="558" t="s">
        <v>964</v>
      </c>
      <c r="L342" s="554" t="s">
        <v>173</v>
      </c>
      <c r="M342" s="565"/>
      <c r="N342" s="713" t="s">
        <v>86</v>
      </c>
      <c r="O342" s="713" t="s">
        <v>86</v>
      </c>
      <c r="P342" s="713" t="s">
        <v>86</v>
      </c>
      <c r="Q342" s="713" t="s">
        <v>86</v>
      </c>
      <c r="R342" s="595"/>
      <c r="S342" s="612"/>
      <c r="T342" s="612"/>
      <c r="U342" s="106"/>
      <c r="V342" s="106"/>
      <c r="W342" s="106"/>
      <c r="X342" s="106"/>
      <c r="Y342" s="106"/>
      <c r="Z342" s="106"/>
      <c r="AA342" s="106"/>
      <c r="AB342" s="106"/>
      <c r="AC342" s="106"/>
      <c r="AD342" s="110"/>
      <c r="AE342" s="110"/>
      <c r="AF342" s="110"/>
    </row>
    <row r="343">
      <c r="A343" s="106"/>
      <c r="B343" s="661">
        <f t="shared" si="4"/>
        <v>340</v>
      </c>
      <c r="C343" s="714" t="s">
        <v>881</v>
      </c>
      <c r="D343" s="720" t="s">
        <v>1142</v>
      </c>
      <c r="E343" s="577"/>
      <c r="F343" s="584" t="s">
        <v>965</v>
      </c>
      <c r="G343" s="170" t="s">
        <v>915</v>
      </c>
      <c r="H343" s="168"/>
      <c r="I343" s="508"/>
      <c r="J343" s="508"/>
      <c r="K343" s="558" t="s">
        <v>966</v>
      </c>
      <c r="L343" s="554" t="s">
        <v>908</v>
      </c>
      <c r="M343" s="565"/>
      <c r="N343" s="713" t="s">
        <v>86</v>
      </c>
      <c r="O343" s="713" t="s">
        <v>86</v>
      </c>
      <c r="P343" s="713" t="s">
        <v>86</v>
      </c>
      <c r="Q343" s="713" t="s">
        <v>86</v>
      </c>
      <c r="R343" s="595"/>
      <c r="S343" s="612"/>
      <c r="T343" s="612"/>
      <c r="U343" s="106"/>
      <c r="V343" s="106"/>
      <c r="W343" s="106"/>
      <c r="X343" s="106"/>
      <c r="Y343" s="106"/>
      <c r="Z343" s="106"/>
      <c r="AA343" s="106"/>
      <c r="AB343" s="106"/>
      <c r="AC343" s="106"/>
      <c r="AD343" s="110"/>
      <c r="AE343" s="110"/>
      <c r="AF343" s="110"/>
    </row>
    <row r="344">
      <c r="A344" s="106"/>
      <c r="B344" s="661">
        <f t="shared" si="4"/>
        <v>341</v>
      </c>
      <c r="C344" s="714" t="s">
        <v>881</v>
      </c>
      <c r="D344" s="720" t="s">
        <v>1142</v>
      </c>
      <c r="E344" s="577"/>
      <c r="F344" s="171"/>
      <c r="G344" s="166" t="s">
        <v>917</v>
      </c>
      <c r="H344" s="585" t="s">
        <v>942</v>
      </c>
      <c r="I344" s="508"/>
      <c r="J344" s="508"/>
      <c r="K344" s="558" t="s">
        <v>967</v>
      </c>
      <c r="L344" s="558" t="s">
        <v>968</v>
      </c>
      <c r="M344" s="565"/>
      <c r="N344" s="713" t="s">
        <v>86</v>
      </c>
      <c r="O344" s="713" t="s">
        <v>86</v>
      </c>
      <c r="P344" s="713" t="s">
        <v>86</v>
      </c>
      <c r="Q344" s="713" t="s">
        <v>86</v>
      </c>
      <c r="R344" s="595"/>
      <c r="S344" s="612"/>
      <c r="T344" s="612"/>
      <c r="U344" s="106"/>
      <c r="V344" s="106"/>
      <c r="W344" s="106"/>
      <c r="X344" s="106"/>
      <c r="Y344" s="106"/>
      <c r="Z344" s="106"/>
      <c r="AA344" s="106"/>
      <c r="AB344" s="106"/>
      <c r="AC344" s="106"/>
      <c r="AD344" s="110"/>
      <c r="AE344" s="110"/>
      <c r="AF344" s="110"/>
    </row>
    <row r="345">
      <c r="A345" s="106"/>
      <c r="B345" s="661">
        <f t="shared" si="4"/>
        <v>342</v>
      </c>
      <c r="C345" s="714" t="s">
        <v>881</v>
      </c>
      <c r="D345" s="720" t="s">
        <v>1142</v>
      </c>
      <c r="E345" s="577"/>
      <c r="F345" s="171"/>
      <c r="G345" s="586"/>
      <c r="H345" s="587" t="s">
        <v>944</v>
      </c>
      <c r="I345" s="508"/>
      <c r="J345" s="508"/>
      <c r="K345" s="558" t="s">
        <v>969</v>
      </c>
      <c r="L345" s="554" t="s">
        <v>173</v>
      </c>
      <c r="M345" s="565"/>
      <c r="N345" s="713" t="s">
        <v>86</v>
      </c>
      <c r="O345" s="713" t="s">
        <v>86</v>
      </c>
      <c r="P345" s="713" t="s">
        <v>86</v>
      </c>
      <c r="Q345" s="713" t="s">
        <v>86</v>
      </c>
      <c r="R345" s="595"/>
      <c r="S345" s="612"/>
      <c r="T345" s="612"/>
      <c r="U345" s="106"/>
      <c r="V345" s="106"/>
      <c r="W345" s="106"/>
      <c r="X345" s="106"/>
      <c r="Y345" s="106"/>
      <c r="Z345" s="106"/>
      <c r="AA345" s="106"/>
      <c r="AB345" s="106"/>
      <c r="AC345" s="106"/>
      <c r="AD345" s="110"/>
      <c r="AE345" s="110"/>
      <c r="AF345" s="110"/>
    </row>
    <row r="346">
      <c r="A346" s="106"/>
      <c r="B346" s="661">
        <f t="shared" si="4"/>
        <v>343</v>
      </c>
      <c r="C346" s="714" t="s">
        <v>881</v>
      </c>
      <c r="D346" s="720" t="s">
        <v>1142</v>
      </c>
      <c r="E346" s="588"/>
      <c r="F346" s="168" t="s">
        <v>970</v>
      </c>
      <c r="G346" s="589" t="s">
        <v>971</v>
      </c>
      <c r="H346" s="167" t="s">
        <v>972</v>
      </c>
      <c r="I346" s="508"/>
      <c r="J346" s="508"/>
      <c r="K346" s="590" t="s">
        <v>973</v>
      </c>
      <c r="L346" s="591" t="s">
        <v>974</v>
      </c>
      <c r="M346" s="565"/>
      <c r="N346" s="713" t="s">
        <v>86</v>
      </c>
      <c r="O346" s="713" t="s">
        <v>86</v>
      </c>
      <c r="P346" s="713" t="s">
        <v>86</v>
      </c>
      <c r="Q346" s="713" t="s">
        <v>86</v>
      </c>
      <c r="R346" s="595"/>
      <c r="S346" s="612"/>
      <c r="T346" s="612"/>
      <c r="U346" s="106"/>
      <c r="V346" s="106"/>
      <c r="W346" s="106"/>
      <c r="X346" s="106"/>
      <c r="Y346" s="106"/>
      <c r="Z346" s="106"/>
      <c r="AA346" s="106"/>
      <c r="AB346" s="106"/>
      <c r="AC346" s="106"/>
      <c r="AD346" s="110"/>
      <c r="AE346" s="110"/>
      <c r="AF346" s="110"/>
    </row>
    <row r="347">
      <c r="A347" s="106"/>
      <c r="B347" s="661">
        <f t="shared" si="4"/>
        <v>344</v>
      </c>
      <c r="C347" s="714" t="s">
        <v>881</v>
      </c>
      <c r="D347" s="720" t="s">
        <v>1142</v>
      </c>
      <c r="E347" s="566" t="s">
        <v>975</v>
      </c>
      <c r="F347" s="493" t="s">
        <v>976</v>
      </c>
      <c r="G347" s="503"/>
      <c r="H347" s="508"/>
      <c r="I347" s="508"/>
      <c r="J347" s="508"/>
      <c r="K347" s="554" t="s">
        <v>173</v>
      </c>
      <c r="L347" s="554" t="s">
        <v>173</v>
      </c>
      <c r="M347" s="565"/>
      <c r="N347" s="713" t="s">
        <v>86</v>
      </c>
      <c r="O347" s="713" t="s">
        <v>86</v>
      </c>
      <c r="P347" s="713" t="s">
        <v>86</v>
      </c>
      <c r="Q347" s="713" t="s">
        <v>86</v>
      </c>
      <c r="R347" s="595"/>
      <c r="S347" s="612"/>
      <c r="T347" s="612"/>
      <c r="U347" s="106"/>
      <c r="V347" s="106"/>
      <c r="W347" s="106"/>
      <c r="X347" s="106"/>
      <c r="Y347" s="106"/>
      <c r="Z347" s="106"/>
      <c r="AA347" s="106"/>
      <c r="AB347" s="106"/>
      <c r="AC347" s="106"/>
      <c r="AD347" s="110"/>
      <c r="AE347" s="110"/>
      <c r="AF347" s="110"/>
    </row>
    <row r="348">
      <c r="A348" s="106"/>
      <c r="B348" s="661">
        <f t="shared" si="4"/>
        <v>345</v>
      </c>
      <c r="C348" s="714" t="s">
        <v>881</v>
      </c>
      <c r="D348" s="720" t="s">
        <v>1142</v>
      </c>
      <c r="E348" s="497"/>
      <c r="F348" s="592" t="s">
        <v>977</v>
      </c>
      <c r="G348" s="503" t="s">
        <v>978</v>
      </c>
      <c r="H348" s="508"/>
      <c r="I348" s="508"/>
      <c r="J348" s="508"/>
      <c r="K348" s="554" t="s">
        <v>173</v>
      </c>
      <c r="L348" s="554" t="s">
        <v>173</v>
      </c>
      <c r="M348" s="565"/>
      <c r="N348" s="713" t="s">
        <v>86</v>
      </c>
      <c r="O348" s="713" t="s">
        <v>86</v>
      </c>
      <c r="P348" s="713" t="s">
        <v>86</v>
      </c>
      <c r="Q348" s="713" t="s">
        <v>86</v>
      </c>
      <c r="R348" s="595"/>
      <c r="S348" s="612"/>
      <c r="T348" s="612"/>
      <c r="U348" s="106"/>
      <c r="V348" s="106"/>
      <c r="W348" s="106"/>
      <c r="X348" s="106"/>
      <c r="Y348" s="106"/>
      <c r="Z348" s="106"/>
      <c r="AA348" s="106"/>
      <c r="AB348" s="106"/>
      <c r="AC348" s="106"/>
      <c r="AD348" s="110"/>
      <c r="AE348" s="110"/>
      <c r="AF348" s="110"/>
    </row>
    <row r="349">
      <c r="A349" s="106"/>
      <c r="B349" s="661">
        <f t="shared" si="4"/>
        <v>346</v>
      </c>
      <c r="C349" s="714" t="s">
        <v>881</v>
      </c>
      <c r="D349" s="720" t="s">
        <v>1142</v>
      </c>
      <c r="E349" s="497"/>
      <c r="F349" s="593"/>
      <c r="G349" s="503" t="s">
        <v>595</v>
      </c>
      <c r="H349" s="508"/>
      <c r="I349" s="508"/>
      <c r="J349" s="508"/>
      <c r="K349" s="554" t="s">
        <v>173</v>
      </c>
      <c r="L349" s="554" t="s">
        <v>173</v>
      </c>
      <c r="M349" s="565"/>
      <c r="N349" s="713" t="s">
        <v>86</v>
      </c>
      <c r="O349" s="713" t="s">
        <v>86</v>
      </c>
      <c r="P349" s="713" t="s">
        <v>86</v>
      </c>
      <c r="Q349" s="713" t="s">
        <v>86</v>
      </c>
      <c r="R349" s="595"/>
      <c r="S349" s="612"/>
      <c r="T349" s="612"/>
      <c r="U349" s="106"/>
      <c r="V349" s="106"/>
      <c r="W349" s="106"/>
      <c r="X349" s="106"/>
      <c r="Y349" s="106"/>
      <c r="Z349" s="106"/>
      <c r="AA349" s="106"/>
      <c r="AB349" s="106"/>
      <c r="AC349" s="106"/>
      <c r="AD349" s="110"/>
      <c r="AE349" s="110"/>
      <c r="AF349" s="110"/>
    </row>
    <row r="350">
      <c r="A350" s="106"/>
      <c r="B350" s="661">
        <f t="shared" si="4"/>
        <v>347</v>
      </c>
      <c r="C350" s="714" t="s">
        <v>881</v>
      </c>
      <c r="D350" s="720" t="s">
        <v>1142</v>
      </c>
      <c r="E350" s="497"/>
      <c r="F350" s="593"/>
      <c r="G350" s="503" t="s">
        <v>596</v>
      </c>
      <c r="H350" s="508"/>
      <c r="I350" s="508"/>
      <c r="J350" s="508"/>
      <c r="K350" s="554" t="s">
        <v>173</v>
      </c>
      <c r="L350" s="554" t="s">
        <v>173</v>
      </c>
      <c r="M350" s="565"/>
      <c r="N350" s="713" t="s">
        <v>86</v>
      </c>
      <c r="O350" s="713" t="s">
        <v>86</v>
      </c>
      <c r="P350" s="713" t="s">
        <v>86</v>
      </c>
      <c r="Q350" s="713" t="s">
        <v>86</v>
      </c>
      <c r="R350" s="595"/>
      <c r="S350" s="612"/>
      <c r="T350" s="612"/>
      <c r="U350" s="106"/>
      <c r="V350" s="106"/>
      <c r="W350" s="106"/>
      <c r="X350" s="106"/>
      <c r="Y350" s="106"/>
      <c r="Z350" s="106"/>
      <c r="AA350" s="106"/>
      <c r="AB350" s="106"/>
      <c r="AC350" s="106"/>
      <c r="AD350" s="110"/>
      <c r="AE350" s="110"/>
      <c r="AF350" s="110"/>
    </row>
    <row r="351">
      <c r="A351" s="106"/>
      <c r="B351" s="661">
        <f t="shared" si="4"/>
        <v>348</v>
      </c>
      <c r="C351" s="714" t="s">
        <v>881</v>
      </c>
      <c r="D351" s="720" t="s">
        <v>1142</v>
      </c>
      <c r="E351" s="497"/>
      <c r="F351" s="593"/>
      <c r="G351" s="503" t="s">
        <v>597</v>
      </c>
      <c r="H351" s="508"/>
      <c r="I351" s="508"/>
      <c r="J351" s="508"/>
      <c r="K351" s="554" t="s">
        <v>173</v>
      </c>
      <c r="L351" s="554" t="s">
        <v>173</v>
      </c>
      <c r="M351" s="565"/>
      <c r="N351" s="713" t="s">
        <v>86</v>
      </c>
      <c r="O351" s="713" t="s">
        <v>86</v>
      </c>
      <c r="P351" s="713" t="s">
        <v>86</v>
      </c>
      <c r="Q351" s="713" t="s">
        <v>86</v>
      </c>
      <c r="R351" s="595"/>
      <c r="S351" s="612"/>
      <c r="T351" s="612"/>
      <c r="U351" s="106"/>
      <c r="V351" s="106"/>
      <c r="W351" s="106"/>
      <c r="X351" s="106"/>
      <c r="Y351" s="106"/>
      <c r="Z351" s="106"/>
      <c r="AA351" s="106"/>
      <c r="AB351" s="106"/>
      <c r="AC351" s="106"/>
      <c r="AD351" s="110"/>
      <c r="AE351" s="110"/>
      <c r="AF351" s="110"/>
    </row>
    <row r="352">
      <c r="A352" s="106"/>
      <c r="B352" s="661">
        <f t="shared" si="4"/>
        <v>349</v>
      </c>
      <c r="C352" s="714" t="s">
        <v>881</v>
      </c>
      <c r="D352" s="720" t="s">
        <v>1142</v>
      </c>
      <c r="E352" s="497"/>
      <c r="F352" s="593"/>
      <c r="G352" s="503" t="s">
        <v>598</v>
      </c>
      <c r="H352" s="508"/>
      <c r="I352" s="508"/>
      <c r="J352" s="508"/>
      <c r="K352" s="554" t="s">
        <v>173</v>
      </c>
      <c r="L352" s="554" t="s">
        <v>173</v>
      </c>
      <c r="M352" s="565"/>
      <c r="N352" s="713" t="s">
        <v>86</v>
      </c>
      <c r="O352" s="713" t="s">
        <v>86</v>
      </c>
      <c r="P352" s="713" t="s">
        <v>86</v>
      </c>
      <c r="Q352" s="713" t="s">
        <v>86</v>
      </c>
      <c r="R352" s="595"/>
      <c r="S352" s="612"/>
      <c r="T352" s="612"/>
      <c r="U352" s="106"/>
      <c r="V352" s="106"/>
      <c r="W352" s="106"/>
      <c r="X352" s="106"/>
      <c r="Y352" s="106"/>
      <c r="Z352" s="106"/>
      <c r="AA352" s="106"/>
      <c r="AB352" s="106"/>
      <c r="AC352" s="106"/>
      <c r="AD352" s="110"/>
      <c r="AE352" s="110"/>
      <c r="AF352" s="110"/>
    </row>
    <row r="353">
      <c r="A353" s="106"/>
      <c r="B353" s="661">
        <f t="shared" si="4"/>
        <v>350</v>
      </c>
      <c r="C353" s="714" t="s">
        <v>881</v>
      </c>
      <c r="D353" s="720" t="s">
        <v>1142</v>
      </c>
      <c r="E353" s="497"/>
      <c r="F353" s="593"/>
      <c r="G353" s="503" t="s">
        <v>979</v>
      </c>
      <c r="H353" s="508"/>
      <c r="I353" s="508"/>
      <c r="J353" s="508"/>
      <c r="K353" s="554" t="s">
        <v>173</v>
      </c>
      <c r="L353" s="554" t="s">
        <v>173</v>
      </c>
      <c r="M353" s="565"/>
      <c r="N353" s="713" t="s">
        <v>86</v>
      </c>
      <c r="O353" s="713" t="s">
        <v>86</v>
      </c>
      <c r="P353" s="713" t="s">
        <v>86</v>
      </c>
      <c r="Q353" s="713" t="s">
        <v>86</v>
      </c>
      <c r="R353" s="595"/>
      <c r="S353" s="612"/>
      <c r="T353" s="612"/>
      <c r="U353" s="106"/>
      <c r="V353" s="106"/>
      <c r="W353" s="106"/>
      <c r="X353" s="106"/>
      <c r="Y353" s="106"/>
      <c r="Z353" s="106"/>
      <c r="AA353" s="106"/>
      <c r="AB353" s="106"/>
      <c r="AC353" s="106"/>
      <c r="AD353" s="110"/>
      <c r="AE353" s="110"/>
      <c r="AF353" s="110"/>
    </row>
    <row r="354">
      <c r="A354" s="106"/>
      <c r="B354" s="661">
        <f t="shared" si="4"/>
        <v>351</v>
      </c>
      <c r="C354" s="714" t="s">
        <v>881</v>
      </c>
      <c r="D354" s="720" t="s">
        <v>1142</v>
      </c>
      <c r="E354" s="497"/>
      <c r="F354" s="593"/>
      <c r="G354" s="503" t="s">
        <v>601</v>
      </c>
      <c r="H354" s="508"/>
      <c r="I354" s="508"/>
      <c r="J354" s="508"/>
      <c r="K354" s="554" t="s">
        <v>173</v>
      </c>
      <c r="L354" s="554" t="s">
        <v>173</v>
      </c>
      <c r="M354" s="565"/>
      <c r="N354" s="713" t="s">
        <v>86</v>
      </c>
      <c r="O354" s="713" t="s">
        <v>86</v>
      </c>
      <c r="P354" s="713" t="s">
        <v>86</v>
      </c>
      <c r="Q354" s="713" t="s">
        <v>86</v>
      </c>
      <c r="R354" s="595"/>
      <c r="S354" s="612"/>
      <c r="T354" s="612"/>
      <c r="U354" s="106"/>
      <c r="V354" s="106"/>
      <c r="W354" s="106"/>
      <c r="X354" s="106"/>
      <c r="Y354" s="106"/>
      <c r="Z354" s="106"/>
      <c r="AA354" s="106"/>
      <c r="AB354" s="106"/>
      <c r="AC354" s="106"/>
      <c r="AD354" s="110"/>
      <c r="AE354" s="110"/>
      <c r="AF354" s="110"/>
    </row>
    <row r="355">
      <c r="A355" s="106"/>
      <c r="B355" s="661">
        <f t="shared" si="4"/>
        <v>352</v>
      </c>
      <c r="C355" s="714" t="s">
        <v>881</v>
      </c>
      <c r="D355" s="720" t="s">
        <v>1142</v>
      </c>
      <c r="E355" s="497"/>
      <c r="F355" s="593"/>
      <c r="G355" s="503" t="s">
        <v>980</v>
      </c>
      <c r="H355" s="508"/>
      <c r="I355" s="508"/>
      <c r="J355" s="508"/>
      <c r="K355" s="554" t="s">
        <v>173</v>
      </c>
      <c r="L355" s="554" t="s">
        <v>173</v>
      </c>
      <c r="M355" s="565"/>
      <c r="N355" s="713" t="s">
        <v>86</v>
      </c>
      <c r="O355" s="713" t="s">
        <v>86</v>
      </c>
      <c r="P355" s="713" t="s">
        <v>86</v>
      </c>
      <c r="Q355" s="713" t="s">
        <v>86</v>
      </c>
      <c r="R355" s="595"/>
      <c r="S355" s="612"/>
      <c r="T355" s="612"/>
      <c r="U355" s="106"/>
      <c r="V355" s="106"/>
      <c r="W355" s="106"/>
      <c r="X355" s="106"/>
      <c r="Y355" s="106"/>
      <c r="Z355" s="106"/>
      <c r="AA355" s="106"/>
      <c r="AB355" s="106"/>
      <c r="AC355" s="106"/>
      <c r="AD355" s="110"/>
      <c r="AE355" s="110"/>
      <c r="AF355" s="110"/>
    </row>
    <row r="356">
      <c r="A356" s="106"/>
      <c r="B356" s="661">
        <f t="shared" si="4"/>
        <v>353</v>
      </c>
      <c r="C356" s="714" t="s">
        <v>881</v>
      </c>
      <c r="D356" s="720" t="s">
        <v>1142</v>
      </c>
      <c r="E356" s="497"/>
      <c r="F356" s="593"/>
      <c r="G356" s="503" t="s">
        <v>981</v>
      </c>
      <c r="H356" s="508"/>
      <c r="I356" s="508"/>
      <c r="J356" s="508"/>
      <c r="K356" s="554" t="s">
        <v>173</v>
      </c>
      <c r="L356" s="554" t="s">
        <v>173</v>
      </c>
      <c r="M356" s="565"/>
      <c r="N356" s="713" t="s">
        <v>86</v>
      </c>
      <c r="O356" s="713" t="s">
        <v>86</v>
      </c>
      <c r="P356" s="713" t="s">
        <v>86</v>
      </c>
      <c r="Q356" s="713" t="s">
        <v>86</v>
      </c>
      <c r="R356" s="595"/>
      <c r="S356" s="612"/>
      <c r="T356" s="612"/>
      <c r="U356" s="106"/>
      <c r="V356" s="106"/>
      <c r="W356" s="106"/>
      <c r="X356" s="106"/>
      <c r="Y356" s="106"/>
      <c r="Z356" s="106"/>
      <c r="AA356" s="106"/>
      <c r="AB356" s="106"/>
      <c r="AC356" s="106"/>
      <c r="AD356" s="110"/>
      <c r="AE356" s="110"/>
      <c r="AF356" s="110"/>
    </row>
    <row r="357">
      <c r="A357" s="106"/>
      <c r="B357" s="661">
        <f t="shared" si="4"/>
        <v>354</v>
      </c>
      <c r="C357" s="714" t="s">
        <v>881</v>
      </c>
      <c r="D357" s="720" t="s">
        <v>1142</v>
      </c>
      <c r="E357" s="497"/>
      <c r="F357" s="593"/>
      <c r="G357" s="503" t="s">
        <v>609</v>
      </c>
      <c r="H357" s="508"/>
      <c r="I357" s="508"/>
      <c r="J357" s="508"/>
      <c r="K357" s="554" t="s">
        <v>173</v>
      </c>
      <c r="L357" s="554" t="s">
        <v>173</v>
      </c>
      <c r="M357" s="565"/>
      <c r="N357" s="713" t="s">
        <v>86</v>
      </c>
      <c r="O357" s="713" t="s">
        <v>86</v>
      </c>
      <c r="P357" s="713" t="s">
        <v>86</v>
      </c>
      <c r="Q357" s="713" t="s">
        <v>86</v>
      </c>
      <c r="R357" s="595"/>
      <c r="S357" s="612"/>
      <c r="T357" s="612"/>
      <c r="U357" s="106"/>
      <c r="V357" s="106"/>
      <c r="W357" s="106"/>
      <c r="X357" s="106"/>
      <c r="Y357" s="106"/>
      <c r="Z357" s="106"/>
      <c r="AA357" s="106"/>
      <c r="AB357" s="106"/>
      <c r="AC357" s="106"/>
      <c r="AD357" s="110"/>
      <c r="AE357" s="110"/>
      <c r="AF357" s="110"/>
    </row>
    <row r="358">
      <c r="A358" s="106"/>
      <c r="B358" s="661">
        <f t="shared" si="4"/>
        <v>355</v>
      </c>
      <c r="C358" s="714" t="s">
        <v>881</v>
      </c>
      <c r="D358" s="720" t="s">
        <v>1142</v>
      </c>
      <c r="E358" s="498"/>
      <c r="F358" s="594"/>
      <c r="G358" s="503" t="s">
        <v>982</v>
      </c>
      <c r="H358" s="508"/>
      <c r="I358" s="508"/>
      <c r="J358" s="508"/>
      <c r="K358" s="554" t="s">
        <v>173</v>
      </c>
      <c r="L358" s="554" t="s">
        <v>173</v>
      </c>
      <c r="M358" s="565"/>
      <c r="N358" s="713" t="s">
        <v>86</v>
      </c>
      <c r="O358" s="713" t="s">
        <v>86</v>
      </c>
      <c r="P358" s="713" t="s">
        <v>86</v>
      </c>
      <c r="Q358" s="713" t="s">
        <v>86</v>
      </c>
      <c r="R358" s="595"/>
      <c r="S358" s="612"/>
      <c r="T358" s="612"/>
      <c r="U358" s="106"/>
      <c r="V358" s="106"/>
      <c r="W358" s="106"/>
      <c r="X358" s="106"/>
      <c r="Y358" s="106"/>
      <c r="Z358" s="106"/>
      <c r="AA358" s="106"/>
      <c r="AB358" s="106"/>
      <c r="AC358" s="106"/>
      <c r="AD358" s="110"/>
      <c r="AE358" s="110"/>
      <c r="AF358" s="110"/>
    </row>
    <row r="359">
      <c r="A359" s="106"/>
      <c r="B359" s="661">
        <f t="shared" si="4"/>
        <v>356</v>
      </c>
      <c r="C359" s="714" t="s">
        <v>881</v>
      </c>
      <c r="D359" s="720" t="s">
        <v>1142</v>
      </c>
      <c r="E359" s="566" t="s">
        <v>983</v>
      </c>
      <c r="F359" s="595" t="s">
        <v>984</v>
      </c>
      <c r="G359" s="508"/>
      <c r="H359" s="508"/>
      <c r="I359" s="508"/>
      <c r="J359" s="508"/>
      <c r="K359" s="554" t="s">
        <v>173</v>
      </c>
      <c r="L359" s="554" t="s">
        <v>173</v>
      </c>
      <c r="M359" s="565"/>
      <c r="N359" s="713" t="s">
        <v>86</v>
      </c>
      <c r="O359" s="713" t="s">
        <v>86</v>
      </c>
      <c r="P359" s="713" t="s">
        <v>86</v>
      </c>
      <c r="Q359" s="713" t="s">
        <v>86</v>
      </c>
      <c r="R359" s="595"/>
      <c r="S359" s="612"/>
      <c r="T359" s="612"/>
      <c r="U359" s="106"/>
      <c r="V359" s="106"/>
      <c r="W359" s="106"/>
      <c r="X359" s="106"/>
      <c r="Y359" s="106"/>
      <c r="Z359" s="106"/>
      <c r="AA359" s="106"/>
      <c r="AB359" s="106"/>
      <c r="AC359" s="106"/>
      <c r="AD359" s="110"/>
      <c r="AE359" s="110"/>
      <c r="AF359" s="110"/>
    </row>
    <row r="360">
      <c r="A360" s="106"/>
      <c r="B360" s="661">
        <f t="shared" si="4"/>
        <v>357</v>
      </c>
      <c r="C360" s="714" t="s">
        <v>881</v>
      </c>
      <c r="D360" s="720" t="s">
        <v>1142</v>
      </c>
      <c r="E360" s="498"/>
      <c r="F360" s="595" t="s">
        <v>985</v>
      </c>
      <c r="G360" s="508"/>
      <c r="H360" s="508"/>
      <c r="I360" s="508"/>
      <c r="J360" s="508"/>
      <c r="K360" s="554" t="s">
        <v>173</v>
      </c>
      <c r="L360" s="554" t="s">
        <v>173</v>
      </c>
      <c r="M360" s="565"/>
      <c r="N360" s="713" t="s">
        <v>86</v>
      </c>
      <c r="O360" s="713" t="s">
        <v>86</v>
      </c>
      <c r="P360" s="713" t="s">
        <v>86</v>
      </c>
      <c r="Q360" s="713" t="s">
        <v>86</v>
      </c>
      <c r="R360" s="595"/>
      <c r="S360" s="612"/>
      <c r="T360" s="612"/>
      <c r="U360" s="106"/>
      <c r="V360" s="106"/>
      <c r="W360" s="106"/>
      <c r="X360" s="106"/>
      <c r="Y360" s="106"/>
      <c r="Z360" s="106"/>
      <c r="AA360" s="106"/>
      <c r="AB360" s="106"/>
      <c r="AC360" s="106"/>
      <c r="AD360" s="110"/>
      <c r="AE360" s="110"/>
      <c r="AF360" s="110"/>
    </row>
    <row r="361">
      <c r="A361" s="106"/>
      <c r="B361" s="661">
        <f t="shared" si="4"/>
        <v>358</v>
      </c>
      <c r="C361" s="714" t="s">
        <v>881</v>
      </c>
      <c r="D361" s="720" t="s">
        <v>1142</v>
      </c>
      <c r="E361" s="585" t="s">
        <v>986</v>
      </c>
      <c r="F361" s="592" t="s">
        <v>987</v>
      </c>
      <c r="G361" s="566" t="s">
        <v>988</v>
      </c>
      <c r="H361" s="488" t="s">
        <v>989</v>
      </c>
      <c r="I361" s="508"/>
      <c r="J361" s="508"/>
      <c r="K361" s="554" t="s">
        <v>990</v>
      </c>
      <c r="L361" s="554" t="s">
        <v>991</v>
      </c>
      <c r="M361" s="565"/>
      <c r="N361" s="713" t="s">
        <v>86</v>
      </c>
      <c r="O361" s="713" t="s">
        <v>86</v>
      </c>
      <c r="P361" s="713" t="s">
        <v>86</v>
      </c>
      <c r="Q361" s="713" t="s">
        <v>86</v>
      </c>
      <c r="R361" s="595"/>
      <c r="S361" s="612"/>
      <c r="T361" s="612"/>
      <c r="U361" s="106"/>
      <c r="V361" s="106"/>
      <c r="W361" s="106"/>
      <c r="X361" s="106"/>
      <c r="Y361" s="106"/>
      <c r="Z361" s="106"/>
      <c r="AA361" s="106"/>
      <c r="AB361" s="106"/>
      <c r="AC361" s="106"/>
      <c r="AD361" s="110"/>
      <c r="AE361" s="110"/>
      <c r="AF361" s="110"/>
    </row>
    <row r="362">
      <c r="A362" s="106"/>
      <c r="B362" s="661">
        <f t="shared" si="4"/>
        <v>359</v>
      </c>
      <c r="C362" s="714" t="s">
        <v>881</v>
      </c>
      <c r="D362" s="720" t="s">
        <v>1142</v>
      </c>
      <c r="E362" s="596"/>
      <c r="F362" s="593"/>
      <c r="G362" s="498"/>
      <c r="H362" s="488" t="s">
        <v>992</v>
      </c>
      <c r="I362" s="508"/>
      <c r="J362" s="508"/>
      <c r="K362" s="554" t="s">
        <v>173</v>
      </c>
      <c r="L362" s="554" t="s">
        <v>173</v>
      </c>
      <c r="M362" s="565"/>
      <c r="N362" s="713" t="s">
        <v>86</v>
      </c>
      <c r="O362" s="713" t="s">
        <v>86</v>
      </c>
      <c r="P362" s="713" t="s">
        <v>86</v>
      </c>
      <c r="Q362" s="713" t="s">
        <v>86</v>
      </c>
      <c r="R362" s="595"/>
      <c r="S362" s="612"/>
      <c r="T362" s="612"/>
      <c r="U362" s="106"/>
      <c r="V362" s="106"/>
      <c r="W362" s="106"/>
      <c r="X362" s="106"/>
      <c r="Y362" s="106"/>
      <c r="Z362" s="106"/>
      <c r="AA362" s="106"/>
      <c r="AB362" s="106"/>
      <c r="AC362" s="106"/>
      <c r="AD362" s="110"/>
      <c r="AE362" s="110"/>
      <c r="AF362" s="110"/>
    </row>
    <row r="363">
      <c r="A363" s="106"/>
      <c r="B363" s="661">
        <f t="shared" si="4"/>
        <v>360</v>
      </c>
      <c r="C363" s="714" t="s">
        <v>881</v>
      </c>
      <c r="D363" s="720" t="s">
        <v>1142</v>
      </c>
      <c r="E363" s="596"/>
      <c r="F363" s="593"/>
      <c r="G363" s="571" t="s">
        <v>641</v>
      </c>
      <c r="H363" s="488" t="s">
        <v>989</v>
      </c>
      <c r="I363" s="508"/>
      <c r="J363" s="508"/>
      <c r="K363" s="554" t="s">
        <v>173</v>
      </c>
      <c r="L363" s="554" t="s">
        <v>173</v>
      </c>
      <c r="M363" s="565"/>
      <c r="N363" s="713" t="s">
        <v>86</v>
      </c>
      <c r="O363" s="713" t="s">
        <v>86</v>
      </c>
      <c r="P363" s="713" t="s">
        <v>86</v>
      </c>
      <c r="Q363" s="713" t="s">
        <v>86</v>
      </c>
      <c r="R363" s="595"/>
      <c r="S363" s="612"/>
      <c r="T363" s="612"/>
      <c r="U363" s="106"/>
      <c r="V363" s="106"/>
      <c r="W363" s="106"/>
      <c r="X363" s="106"/>
      <c r="Y363" s="106"/>
      <c r="Z363" s="106"/>
      <c r="AA363" s="106"/>
      <c r="AB363" s="106"/>
      <c r="AC363" s="106"/>
      <c r="AD363" s="110"/>
      <c r="AE363" s="110"/>
      <c r="AF363" s="110"/>
    </row>
    <row r="364">
      <c r="A364" s="106"/>
      <c r="B364" s="661">
        <f t="shared" si="4"/>
        <v>361</v>
      </c>
      <c r="C364" s="714" t="s">
        <v>881</v>
      </c>
      <c r="D364" s="720" t="s">
        <v>1142</v>
      </c>
      <c r="E364" s="596"/>
      <c r="F364" s="594"/>
      <c r="G364" s="498"/>
      <c r="H364" s="488" t="s">
        <v>992</v>
      </c>
      <c r="I364" s="508"/>
      <c r="J364" s="508"/>
      <c r="K364" s="554" t="s">
        <v>173</v>
      </c>
      <c r="L364" s="554" t="s">
        <v>173</v>
      </c>
      <c r="M364" s="565"/>
      <c r="N364" s="713" t="s">
        <v>86</v>
      </c>
      <c r="O364" s="713" t="s">
        <v>86</v>
      </c>
      <c r="P364" s="713" t="s">
        <v>86</v>
      </c>
      <c r="Q364" s="713" t="s">
        <v>86</v>
      </c>
      <c r="R364" s="595"/>
      <c r="S364" s="612"/>
      <c r="T364" s="612"/>
      <c r="U364" s="106"/>
      <c r="V364" s="106"/>
      <c r="W364" s="106"/>
      <c r="X364" s="106"/>
      <c r="Y364" s="106"/>
      <c r="Z364" s="106"/>
      <c r="AA364" s="106"/>
      <c r="AB364" s="106"/>
      <c r="AC364" s="106"/>
      <c r="AD364" s="110"/>
      <c r="AE364" s="110"/>
      <c r="AF364" s="110"/>
    </row>
    <row r="365">
      <c r="A365" s="106"/>
      <c r="B365" s="661">
        <f t="shared" si="4"/>
        <v>362</v>
      </c>
      <c r="C365" s="714" t="s">
        <v>881</v>
      </c>
      <c r="D365" s="720" t="s">
        <v>1142</v>
      </c>
      <c r="E365" s="596"/>
      <c r="F365" s="597" t="s">
        <v>993</v>
      </c>
      <c r="G365" s="566" t="s">
        <v>988</v>
      </c>
      <c r="H365" s="488" t="s">
        <v>989</v>
      </c>
      <c r="I365" s="508"/>
      <c r="J365" s="508"/>
      <c r="K365" s="554" t="s">
        <v>173</v>
      </c>
      <c r="L365" s="554" t="s">
        <v>173</v>
      </c>
      <c r="M365" s="565"/>
      <c r="N365" s="713" t="s">
        <v>86</v>
      </c>
      <c r="O365" s="713" t="s">
        <v>86</v>
      </c>
      <c r="P365" s="713" t="s">
        <v>86</v>
      </c>
      <c r="Q365" s="713" t="s">
        <v>86</v>
      </c>
      <c r="R365" s="595"/>
      <c r="S365" s="612"/>
      <c r="T365" s="612"/>
      <c r="U365" s="106"/>
      <c r="V365" s="106"/>
      <c r="W365" s="106"/>
      <c r="X365" s="106"/>
      <c r="Y365" s="106"/>
      <c r="Z365" s="106"/>
      <c r="AA365" s="106"/>
      <c r="AB365" s="106"/>
      <c r="AC365" s="106"/>
      <c r="AD365" s="110"/>
      <c r="AE365" s="110"/>
      <c r="AF365" s="110"/>
    </row>
    <row r="366">
      <c r="A366" s="106"/>
      <c r="B366" s="661">
        <f t="shared" si="4"/>
        <v>363</v>
      </c>
      <c r="C366" s="714" t="s">
        <v>881</v>
      </c>
      <c r="D366" s="720" t="s">
        <v>1142</v>
      </c>
      <c r="E366" s="596"/>
      <c r="F366" s="593"/>
      <c r="G366" s="498"/>
      <c r="H366" s="488" t="s">
        <v>992</v>
      </c>
      <c r="I366" s="508"/>
      <c r="J366" s="508"/>
      <c r="K366" s="554" t="s">
        <v>173</v>
      </c>
      <c r="L366" s="554" t="s">
        <v>173</v>
      </c>
      <c r="M366" s="565"/>
      <c r="N366" s="713" t="s">
        <v>86</v>
      </c>
      <c r="O366" s="713" t="s">
        <v>86</v>
      </c>
      <c r="P366" s="713" t="s">
        <v>86</v>
      </c>
      <c r="Q366" s="713" t="s">
        <v>86</v>
      </c>
      <c r="R366" s="595"/>
      <c r="S366" s="612"/>
      <c r="T366" s="612"/>
      <c r="U366" s="106"/>
      <c r="V366" s="106"/>
      <c r="W366" s="106"/>
      <c r="X366" s="106"/>
      <c r="Y366" s="106"/>
      <c r="Z366" s="106"/>
      <c r="AA366" s="106"/>
      <c r="AB366" s="106"/>
      <c r="AC366" s="106"/>
      <c r="AD366" s="110"/>
      <c r="AE366" s="110"/>
      <c r="AF366" s="110"/>
    </row>
    <row r="367">
      <c r="A367" s="106"/>
      <c r="B367" s="661">
        <f t="shared" si="4"/>
        <v>364</v>
      </c>
      <c r="C367" s="714" t="s">
        <v>881</v>
      </c>
      <c r="D367" s="720" t="s">
        <v>1142</v>
      </c>
      <c r="E367" s="596"/>
      <c r="F367" s="593"/>
      <c r="G367" s="571" t="s">
        <v>641</v>
      </c>
      <c r="H367" s="488" t="s">
        <v>989</v>
      </c>
      <c r="I367" s="508"/>
      <c r="J367" s="508"/>
      <c r="K367" s="554" t="s">
        <v>173</v>
      </c>
      <c r="L367" s="554" t="s">
        <v>173</v>
      </c>
      <c r="M367" s="565"/>
      <c r="N367" s="713" t="s">
        <v>86</v>
      </c>
      <c r="O367" s="713" t="s">
        <v>86</v>
      </c>
      <c r="P367" s="713" t="s">
        <v>86</v>
      </c>
      <c r="Q367" s="713" t="s">
        <v>86</v>
      </c>
      <c r="R367" s="595"/>
      <c r="S367" s="612"/>
      <c r="T367" s="612"/>
      <c r="U367" s="106"/>
      <c r="V367" s="106"/>
      <c r="W367" s="106"/>
      <c r="X367" s="106"/>
      <c r="Y367" s="106"/>
      <c r="Z367" s="106"/>
      <c r="AA367" s="106"/>
      <c r="AB367" s="106"/>
      <c r="AC367" s="106"/>
      <c r="AD367" s="110"/>
      <c r="AE367" s="110"/>
      <c r="AF367" s="110"/>
    </row>
    <row r="368">
      <c r="A368" s="106"/>
      <c r="B368" s="661">
        <f t="shared" si="4"/>
        <v>365</v>
      </c>
      <c r="C368" s="714" t="s">
        <v>881</v>
      </c>
      <c r="D368" s="720" t="s">
        <v>1142</v>
      </c>
      <c r="E368" s="596"/>
      <c r="F368" s="593"/>
      <c r="G368" s="498"/>
      <c r="H368" s="488" t="s">
        <v>992</v>
      </c>
      <c r="I368" s="508"/>
      <c r="J368" s="508"/>
      <c r="K368" s="554" t="s">
        <v>173</v>
      </c>
      <c r="L368" s="554" t="s">
        <v>173</v>
      </c>
      <c r="M368" s="565"/>
      <c r="N368" s="713" t="s">
        <v>86</v>
      </c>
      <c r="O368" s="713" t="s">
        <v>86</v>
      </c>
      <c r="P368" s="713" t="s">
        <v>86</v>
      </c>
      <c r="Q368" s="713" t="s">
        <v>86</v>
      </c>
      <c r="R368" s="595"/>
      <c r="S368" s="612"/>
      <c r="T368" s="612"/>
      <c r="U368" s="106"/>
      <c r="V368" s="106"/>
      <c r="W368" s="106"/>
      <c r="X368" s="106"/>
      <c r="Y368" s="106"/>
      <c r="Z368" s="106"/>
      <c r="AA368" s="106"/>
      <c r="AB368" s="106"/>
      <c r="AC368" s="106"/>
      <c r="AD368" s="110"/>
      <c r="AE368" s="110"/>
      <c r="AF368" s="110"/>
    </row>
    <row r="369">
      <c r="A369" s="106"/>
      <c r="B369" s="661">
        <f t="shared" si="4"/>
        <v>366</v>
      </c>
      <c r="C369" s="714" t="s">
        <v>881</v>
      </c>
      <c r="D369" s="720" t="s">
        <v>1142</v>
      </c>
      <c r="E369" s="598"/>
      <c r="F369" s="592" t="s">
        <v>987</v>
      </c>
      <c r="G369" s="599">
        <v>0.0</v>
      </c>
      <c r="H369" s="508"/>
      <c r="I369" s="508"/>
      <c r="J369" s="508"/>
      <c r="K369" s="554" t="s">
        <v>173</v>
      </c>
      <c r="L369" s="554" t="s">
        <v>173</v>
      </c>
      <c r="M369" s="565"/>
      <c r="N369" s="713" t="s">
        <v>86</v>
      </c>
      <c r="O369" s="713" t="s">
        <v>86</v>
      </c>
      <c r="P369" s="713" t="s">
        <v>86</v>
      </c>
      <c r="Q369" s="713" t="s">
        <v>86</v>
      </c>
      <c r="R369" s="595"/>
      <c r="S369" s="612"/>
      <c r="T369" s="612"/>
      <c r="U369" s="106"/>
      <c r="V369" s="106"/>
      <c r="W369" s="106"/>
      <c r="X369" s="106"/>
      <c r="Y369" s="106"/>
      <c r="Z369" s="106"/>
      <c r="AA369" s="106"/>
      <c r="AB369" s="106"/>
      <c r="AC369" s="106"/>
      <c r="AD369" s="110"/>
      <c r="AE369" s="110"/>
      <c r="AF369" s="110"/>
    </row>
    <row r="370">
      <c r="A370" s="106"/>
      <c r="B370" s="661">
        <f t="shared" si="4"/>
        <v>367</v>
      </c>
      <c r="C370" s="714" t="s">
        <v>881</v>
      </c>
      <c r="D370" s="720" t="s">
        <v>1142</v>
      </c>
      <c r="E370" s="598"/>
      <c r="F370" s="593"/>
      <c r="G370" s="600" t="s">
        <v>994</v>
      </c>
      <c r="H370" s="508"/>
      <c r="I370" s="508"/>
      <c r="J370" s="508"/>
      <c r="K370" s="554" t="s">
        <v>173</v>
      </c>
      <c r="L370" s="554" t="s">
        <v>173</v>
      </c>
      <c r="M370" s="565"/>
      <c r="N370" s="713" t="s">
        <v>86</v>
      </c>
      <c r="O370" s="713" t="s">
        <v>86</v>
      </c>
      <c r="P370" s="713" t="s">
        <v>86</v>
      </c>
      <c r="Q370" s="713" t="s">
        <v>86</v>
      </c>
      <c r="R370" s="595"/>
      <c r="S370" s="612"/>
      <c r="T370" s="612"/>
      <c r="U370" s="106"/>
      <c r="V370" s="106"/>
      <c r="W370" s="106"/>
      <c r="X370" s="106"/>
      <c r="Y370" s="106"/>
      <c r="Z370" s="106"/>
      <c r="AA370" s="106"/>
      <c r="AB370" s="106"/>
      <c r="AC370" s="106"/>
      <c r="AD370" s="110"/>
      <c r="AE370" s="110"/>
      <c r="AF370" s="110"/>
    </row>
    <row r="371">
      <c r="A371" s="106"/>
      <c r="B371" s="661">
        <f t="shared" si="4"/>
        <v>368</v>
      </c>
      <c r="C371" s="714" t="s">
        <v>881</v>
      </c>
      <c r="D371" s="720" t="s">
        <v>1142</v>
      </c>
      <c r="E371" s="598"/>
      <c r="F371" s="593"/>
      <c r="G371" s="600" t="s">
        <v>995</v>
      </c>
      <c r="H371" s="508"/>
      <c r="I371" s="508"/>
      <c r="J371" s="508"/>
      <c r="K371" s="554" t="s">
        <v>173</v>
      </c>
      <c r="L371" s="554" t="s">
        <v>173</v>
      </c>
      <c r="M371" s="565"/>
      <c r="N371" s="713" t="s">
        <v>86</v>
      </c>
      <c r="O371" s="713" t="s">
        <v>86</v>
      </c>
      <c r="P371" s="713" t="s">
        <v>86</v>
      </c>
      <c r="Q371" s="713" t="s">
        <v>86</v>
      </c>
      <c r="R371" s="595"/>
      <c r="S371" s="612"/>
      <c r="T371" s="612"/>
      <c r="U371" s="106"/>
      <c r="V371" s="106"/>
      <c r="W371" s="106"/>
      <c r="X371" s="106"/>
      <c r="Y371" s="106"/>
      <c r="Z371" s="106"/>
      <c r="AA371" s="106"/>
      <c r="AB371" s="106"/>
      <c r="AC371" s="106"/>
      <c r="AD371" s="110"/>
      <c r="AE371" s="110"/>
      <c r="AF371" s="110"/>
    </row>
    <row r="372">
      <c r="A372" s="106"/>
      <c r="B372" s="661">
        <f t="shared" si="4"/>
        <v>369</v>
      </c>
      <c r="C372" s="714" t="s">
        <v>881</v>
      </c>
      <c r="D372" s="720" t="s">
        <v>1142</v>
      </c>
      <c r="E372" s="598"/>
      <c r="F372" s="593"/>
      <c r="G372" s="509"/>
      <c r="H372" s="564" t="s">
        <v>1148</v>
      </c>
      <c r="I372" s="508"/>
      <c r="J372" s="508"/>
      <c r="K372" s="554" t="s">
        <v>173</v>
      </c>
      <c r="L372" s="554" t="s">
        <v>173</v>
      </c>
      <c r="M372" s="565"/>
      <c r="N372" s="713" t="s">
        <v>86</v>
      </c>
      <c r="O372" s="713" t="s">
        <v>86</v>
      </c>
      <c r="P372" s="713" t="s">
        <v>86</v>
      </c>
      <c r="Q372" s="713" t="s">
        <v>86</v>
      </c>
      <c r="R372" s="595"/>
      <c r="S372" s="612"/>
      <c r="T372" s="612"/>
      <c r="U372" s="106"/>
      <c r="V372" s="106"/>
      <c r="W372" s="106"/>
      <c r="X372" s="106"/>
      <c r="Y372" s="106"/>
      <c r="Z372" s="106"/>
      <c r="AA372" s="106"/>
      <c r="AB372" s="106"/>
      <c r="AC372" s="106"/>
      <c r="AD372" s="110"/>
      <c r="AE372" s="110"/>
      <c r="AF372" s="110"/>
    </row>
    <row r="373">
      <c r="A373" s="106"/>
      <c r="B373" s="661">
        <f t="shared" si="4"/>
        <v>370</v>
      </c>
      <c r="C373" s="714" t="s">
        <v>881</v>
      </c>
      <c r="D373" s="720" t="s">
        <v>1142</v>
      </c>
      <c r="E373" s="601"/>
      <c r="F373" s="594"/>
      <c r="G373" s="505" t="s">
        <v>997</v>
      </c>
      <c r="H373" s="564" t="s">
        <v>1149</v>
      </c>
      <c r="I373" s="508"/>
      <c r="J373" s="508"/>
      <c r="K373" s="554" t="s">
        <v>173</v>
      </c>
      <c r="L373" s="554" t="s">
        <v>173</v>
      </c>
      <c r="M373" s="565"/>
      <c r="N373" s="713" t="s">
        <v>86</v>
      </c>
      <c r="O373" s="713" t="s">
        <v>86</v>
      </c>
      <c r="P373" s="713" t="s">
        <v>86</v>
      </c>
      <c r="Q373" s="713" t="s">
        <v>86</v>
      </c>
      <c r="R373" s="595"/>
      <c r="S373" s="612"/>
      <c r="T373" s="612"/>
      <c r="U373" s="106"/>
      <c r="V373" s="106"/>
      <c r="W373" s="106"/>
      <c r="X373" s="106"/>
      <c r="Y373" s="106"/>
      <c r="Z373" s="106"/>
      <c r="AA373" s="106"/>
      <c r="AB373" s="106"/>
      <c r="AC373" s="106"/>
      <c r="AD373" s="110"/>
      <c r="AE373" s="110"/>
      <c r="AF373" s="110"/>
    </row>
    <row r="374">
      <c r="A374" s="106"/>
      <c r="B374" s="661"/>
      <c r="C374" s="714" t="s">
        <v>881</v>
      </c>
      <c r="D374" s="720" t="s">
        <v>1142</v>
      </c>
      <c r="E374" s="602" t="s">
        <v>999</v>
      </c>
      <c r="F374" s="500" t="s">
        <v>1000</v>
      </c>
      <c r="G374" s="603">
        <v>0.0</v>
      </c>
      <c r="H374" s="564"/>
      <c r="I374" s="508"/>
      <c r="J374" s="508"/>
      <c r="K374" s="506" t="s">
        <v>1001</v>
      </c>
      <c r="L374" s="506" t="s">
        <v>1002</v>
      </c>
      <c r="M374" s="565"/>
      <c r="N374" s="713" t="s">
        <v>86</v>
      </c>
      <c r="O374" s="713" t="s">
        <v>86</v>
      </c>
      <c r="P374" s="713" t="s">
        <v>86</v>
      </c>
      <c r="Q374" s="713" t="s">
        <v>86</v>
      </c>
      <c r="R374" s="595"/>
      <c r="S374" s="612"/>
      <c r="T374" s="612"/>
      <c r="U374" s="106"/>
      <c r="V374" s="106"/>
      <c r="W374" s="106"/>
      <c r="X374" s="106"/>
      <c r="Y374" s="106"/>
      <c r="Z374" s="106"/>
      <c r="AA374" s="106"/>
      <c r="AB374" s="106"/>
      <c r="AC374" s="106"/>
      <c r="AD374" s="110"/>
      <c r="AE374" s="110"/>
      <c r="AF374" s="110"/>
    </row>
    <row r="375">
      <c r="A375" s="106"/>
      <c r="B375" s="661">
        <f t="shared" ref="B375:B460" si="5">ROW()-ROW($B$3)</f>
        <v>372</v>
      </c>
      <c r="C375" s="714" t="s">
        <v>881</v>
      </c>
      <c r="D375" s="720" t="s">
        <v>1142</v>
      </c>
      <c r="E375" s="604"/>
      <c r="F375" s="495"/>
      <c r="G375" s="603">
        <v>0.08</v>
      </c>
      <c r="H375" s="564"/>
      <c r="I375" s="508"/>
      <c r="J375" s="508"/>
      <c r="K375" s="506" t="s">
        <v>173</v>
      </c>
      <c r="L375" s="506" t="s">
        <v>173</v>
      </c>
      <c r="M375" s="565"/>
      <c r="N375" s="713" t="s">
        <v>86</v>
      </c>
      <c r="O375" s="713" t="s">
        <v>86</v>
      </c>
      <c r="P375" s="713" t="s">
        <v>86</v>
      </c>
      <c r="Q375" s="713" t="s">
        <v>86</v>
      </c>
      <c r="R375" s="595"/>
      <c r="S375" s="612"/>
      <c r="T375" s="612"/>
      <c r="U375" s="106"/>
      <c r="V375" s="106"/>
      <c r="W375" s="106"/>
      <c r="X375" s="106"/>
      <c r="Y375" s="106"/>
      <c r="Z375" s="106"/>
      <c r="AA375" s="106"/>
      <c r="AB375" s="106"/>
      <c r="AC375" s="106"/>
      <c r="AD375" s="110"/>
      <c r="AE375" s="110"/>
      <c r="AF375" s="110"/>
    </row>
    <row r="376">
      <c r="A376" s="106"/>
      <c r="B376" s="661">
        <f t="shared" si="5"/>
        <v>373</v>
      </c>
      <c r="C376" s="714" t="s">
        <v>881</v>
      </c>
      <c r="D376" s="720" t="s">
        <v>1142</v>
      </c>
      <c r="E376" s="604"/>
      <c r="F376" s="495"/>
      <c r="G376" s="501" t="s">
        <v>995</v>
      </c>
      <c r="H376" s="564"/>
      <c r="I376" s="508"/>
      <c r="J376" s="508"/>
      <c r="K376" s="506" t="s">
        <v>173</v>
      </c>
      <c r="L376" s="506" t="s">
        <v>173</v>
      </c>
      <c r="M376" s="565"/>
      <c r="N376" s="713" t="s">
        <v>86</v>
      </c>
      <c r="O376" s="713" t="s">
        <v>86</v>
      </c>
      <c r="P376" s="713" t="s">
        <v>86</v>
      </c>
      <c r="Q376" s="713" t="s">
        <v>86</v>
      </c>
      <c r="R376" s="595"/>
      <c r="S376" s="612"/>
      <c r="T376" s="612"/>
      <c r="U376" s="106"/>
      <c r="V376" s="106"/>
      <c r="W376" s="106"/>
      <c r="X376" s="106"/>
      <c r="Y376" s="106"/>
      <c r="Z376" s="106"/>
      <c r="AA376" s="106"/>
      <c r="AB376" s="106"/>
      <c r="AC376" s="106"/>
      <c r="AD376" s="110"/>
      <c r="AE376" s="110"/>
      <c r="AF376" s="110"/>
    </row>
    <row r="377">
      <c r="A377" s="106"/>
      <c r="B377" s="661">
        <f t="shared" si="5"/>
        <v>374</v>
      </c>
      <c r="C377" s="714" t="s">
        <v>881</v>
      </c>
      <c r="D377" s="720" t="s">
        <v>1142</v>
      </c>
      <c r="E377" s="604"/>
      <c r="F377" s="495"/>
      <c r="G377" s="501" t="s">
        <v>997</v>
      </c>
      <c r="H377" s="564"/>
      <c r="I377" s="508"/>
      <c r="J377" s="508"/>
      <c r="K377" s="506" t="s">
        <v>173</v>
      </c>
      <c r="L377" s="506" t="s">
        <v>173</v>
      </c>
      <c r="M377" s="565"/>
      <c r="N377" s="713" t="s">
        <v>86</v>
      </c>
      <c r="O377" s="713" t="s">
        <v>86</v>
      </c>
      <c r="P377" s="713" t="s">
        <v>86</v>
      </c>
      <c r="Q377" s="713" t="s">
        <v>86</v>
      </c>
      <c r="R377" s="595"/>
      <c r="S377" s="612"/>
      <c r="T377" s="612"/>
      <c r="U377" s="106"/>
      <c r="V377" s="106"/>
      <c r="W377" s="106"/>
      <c r="X377" s="106"/>
      <c r="Y377" s="106"/>
      <c r="Z377" s="106"/>
      <c r="AA377" s="106"/>
      <c r="AB377" s="106"/>
      <c r="AC377" s="106"/>
      <c r="AD377" s="110"/>
      <c r="AE377" s="110"/>
      <c r="AF377" s="110"/>
    </row>
    <row r="378">
      <c r="A378" s="106"/>
      <c r="B378" s="661">
        <f t="shared" si="5"/>
        <v>375</v>
      </c>
      <c r="C378" s="714" t="s">
        <v>881</v>
      </c>
      <c r="D378" s="720" t="s">
        <v>1142</v>
      </c>
      <c r="E378" s="605"/>
      <c r="F378" s="495" t="s">
        <v>1003</v>
      </c>
      <c r="G378" s="501"/>
      <c r="H378" s="564"/>
      <c r="I378" s="508"/>
      <c r="J378" s="508"/>
      <c r="K378" s="506" t="s">
        <v>1004</v>
      </c>
      <c r="L378" s="506" t="s">
        <v>1005</v>
      </c>
      <c r="M378" s="565"/>
      <c r="N378" s="713" t="s">
        <v>86</v>
      </c>
      <c r="O378" s="713" t="s">
        <v>86</v>
      </c>
      <c r="P378" s="713" t="s">
        <v>86</v>
      </c>
      <c r="Q378" s="713" t="s">
        <v>86</v>
      </c>
      <c r="R378" s="595"/>
      <c r="S378" s="612"/>
      <c r="T378" s="612"/>
      <c r="U378" s="106"/>
      <c r="V378" s="106"/>
      <c r="W378" s="106"/>
      <c r="X378" s="106"/>
      <c r="Y378" s="106"/>
      <c r="Z378" s="106"/>
      <c r="AA378" s="106"/>
      <c r="AB378" s="106"/>
      <c r="AC378" s="106"/>
      <c r="AD378" s="110"/>
      <c r="AE378" s="110"/>
      <c r="AF378" s="110"/>
    </row>
    <row r="379">
      <c r="A379" s="106"/>
      <c r="B379" s="661">
        <f t="shared" si="5"/>
        <v>376</v>
      </c>
      <c r="C379" s="714" t="s">
        <v>881</v>
      </c>
      <c r="D379" s="720" t="s">
        <v>1142</v>
      </c>
      <c r="E379" s="566" t="s">
        <v>1006</v>
      </c>
      <c r="F379" s="595" t="s">
        <v>1007</v>
      </c>
      <c r="G379" s="503"/>
      <c r="H379" s="508"/>
      <c r="I379" s="508"/>
      <c r="J379" s="508"/>
      <c r="K379" s="558" t="s">
        <v>1008</v>
      </c>
      <c r="L379" s="554" t="s">
        <v>908</v>
      </c>
      <c r="M379" s="565"/>
      <c r="N379" s="713" t="s">
        <v>86</v>
      </c>
      <c r="O379" s="713" t="s">
        <v>86</v>
      </c>
      <c r="P379" s="713" t="s">
        <v>86</v>
      </c>
      <c r="Q379" s="713" t="s">
        <v>86</v>
      </c>
      <c r="R379" s="595"/>
      <c r="S379" s="612"/>
      <c r="T379" s="612"/>
      <c r="U379" s="106"/>
      <c r="V379" s="106"/>
      <c r="W379" s="106"/>
      <c r="X379" s="106"/>
      <c r="Y379" s="106"/>
      <c r="Z379" s="106"/>
      <c r="AA379" s="106"/>
      <c r="AB379" s="106"/>
      <c r="AC379" s="106"/>
      <c r="AD379" s="110"/>
      <c r="AE379" s="110"/>
      <c r="AF379" s="110"/>
    </row>
    <row r="380">
      <c r="A380" s="106"/>
      <c r="B380" s="661">
        <f t="shared" si="5"/>
        <v>377</v>
      </c>
      <c r="C380" s="714" t="s">
        <v>881</v>
      </c>
      <c r="D380" s="720" t="s">
        <v>1142</v>
      </c>
      <c r="E380" s="497"/>
      <c r="F380" s="592" t="s">
        <v>1009</v>
      </c>
      <c r="G380" s="488" t="s">
        <v>1010</v>
      </c>
      <c r="H380" s="508"/>
      <c r="I380" s="508"/>
      <c r="J380" s="508"/>
      <c r="K380" s="558" t="s">
        <v>1008</v>
      </c>
      <c r="L380" s="558" t="s">
        <v>320</v>
      </c>
      <c r="M380" s="565"/>
      <c r="N380" s="713" t="s">
        <v>86</v>
      </c>
      <c r="O380" s="713" t="s">
        <v>86</v>
      </c>
      <c r="P380" s="713" t="s">
        <v>86</v>
      </c>
      <c r="Q380" s="713" t="s">
        <v>86</v>
      </c>
      <c r="R380" s="595"/>
      <c r="S380" s="612"/>
      <c r="T380" s="612"/>
      <c r="U380" s="106"/>
      <c r="V380" s="106"/>
      <c r="W380" s="106"/>
      <c r="X380" s="106"/>
      <c r="Y380" s="106"/>
      <c r="Z380" s="106"/>
      <c r="AA380" s="106"/>
      <c r="AB380" s="106"/>
      <c r="AC380" s="106"/>
      <c r="AD380" s="110"/>
      <c r="AE380" s="110"/>
      <c r="AF380" s="110"/>
    </row>
    <row r="381">
      <c r="A381" s="106"/>
      <c r="B381" s="661">
        <f t="shared" si="5"/>
        <v>378</v>
      </c>
      <c r="C381" s="714" t="s">
        <v>881</v>
      </c>
      <c r="D381" s="720" t="s">
        <v>1142</v>
      </c>
      <c r="E381" s="498"/>
      <c r="F381" s="594"/>
      <c r="G381" s="488" t="s">
        <v>1011</v>
      </c>
      <c r="H381" s="508"/>
      <c r="I381" s="508"/>
      <c r="J381" s="508"/>
      <c r="K381" s="554" t="s">
        <v>173</v>
      </c>
      <c r="L381" s="554" t="s">
        <v>173</v>
      </c>
      <c r="M381" s="565"/>
      <c r="N381" s="713" t="s">
        <v>86</v>
      </c>
      <c r="O381" s="713" t="s">
        <v>86</v>
      </c>
      <c r="P381" s="713" t="s">
        <v>86</v>
      </c>
      <c r="Q381" s="713" t="s">
        <v>86</v>
      </c>
      <c r="R381" s="595"/>
      <c r="S381" s="612"/>
      <c r="T381" s="612"/>
      <c r="U381" s="106"/>
      <c r="V381" s="106"/>
      <c r="W381" s="106"/>
      <c r="X381" s="106"/>
      <c r="Y381" s="106"/>
      <c r="Z381" s="106"/>
      <c r="AA381" s="106"/>
      <c r="AB381" s="106"/>
      <c r="AC381" s="106"/>
      <c r="AD381" s="110"/>
      <c r="AE381" s="110"/>
      <c r="AF381" s="110"/>
    </row>
    <row r="382">
      <c r="A382" s="106"/>
      <c r="B382" s="661">
        <f t="shared" si="5"/>
        <v>379</v>
      </c>
      <c r="C382" s="714" t="s">
        <v>881</v>
      </c>
      <c r="D382" s="720" t="s">
        <v>1142</v>
      </c>
      <c r="E382" s="566" t="s">
        <v>1012</v>
      </c>
      <c r="F382" s="606" t="s">
        <v>1013</v>
      </c>
      <c r="G382" s="508"/>
      <c r="H382" s="508"/>
      <c r="I382" s="508"/>
      <c r="J382" s="508"/>
      <c r="K382" s="554" t="s">
        <v>173</v>
      </c>
      <c r="L382" s="554" t="s">
        <v>173</v>
      </c>
      <c r="M382" s="565"/>
      <c r="N382" s="713" t="s">
        <v>86</v>
      </c>
      <c r="O382" s="713" t="s">
        <v>86</v>
      </c>
      <c r="P382" s="713" t="s">
        <v>86</v>
      </c>
      <c r="Q382" s="713" t="s">
        <v>86</v>
      </c>
      <c r="R382" s="595"/>
      <c r="S382" s="612"/>
      <c r="T382" s="612"/>
      <c r="U382" s="106"/>
      <c r="V382" s="106"/>
      <c r="W382" s="106"/>
      <c r="X382" s="106"/>
      <c r="Y382" s="106"/>
      <c r="Z382" s="106"/>
      <c r="AA382" s="106"/>
      <c r="AB382" s="106"/>
      <c r="AC382" s="106"/>
      <c r="AD382" s="110"/>
      <c r="AE382" s="110"/>
      <c r="AF382" s="110"/>
    </row>
    <row r="383">
      <c r="A383" s="106"/>
      <c r="B383" s="661">
        <f t="shared" si="5"/>
        <v>380</v>
      </c>
      <c r="C383" s="714" t="s">
        <v>881</v>
      </c>
      <c r="D383" s="720" t="s">
        <v>1142</v>
      </c>
      <c r="E383" s="497"/>
      <c r="F383" s="558" t="s">
        <v>1014</v>
      </c>
      <c r="G383" s="508"/>
      <c r="H383" s="508"/>
      <c r="I383" s="508"/>
      <c r="J383" s="508"/>
      <c r="K383" s="554" t="s">
        <v>173</v>
      </c>
      <c r="L383" s="554" t="s">
        <v>173</v>
      </c>
      <c r="M383" s="565"/>
      <c r="N383" s="713" t="s">
        <v>86</v>
      </c>
      <c r="O383" s="713" t="s">
        <v>86</v>
      </c>
      <c r="P383" s="713" t="s">
        <v>86</v>
      </c>
      <c r="Q383" s="713" t="s">
        <v>86</v>
      </c>
      <c r="R383" s="595"/>
      <c r="S383" s="612"/>
      <c r="T383" s="612"/>
      <c r="U383" s="106"/>
      <c r="V383" s="106"/>
      <c r="W383" s="106"/>
      <c r="X383" s="106"/>
      <c r="Y383" s="106"/>
      <c r="Z383" s="106"/>
      <c r="AA383" s="106"/>
      <c r="AB383" s="106"/>
      <c r="AC383" s="106"/>
      <c r="AD383" s="110"/>
      <c r="AE383" s="110"/>
      <c r="AF383" s="110"/>
    </row>
    <row r="384">
      <c r="A384" s="106"/>
      <c r="B384" s="661">
        <f t="shared" si="5"/>
        <v>381</v>
      </c>
      <c r="C384" s="714" t="s">
        <v>881</v>
      </c>
      <c r="D384" s="720" t="s">
        <v>1142</v>
      </c>
      <c r="E384" s="497"/>
      <c r="F384" s="558" t="s">
        <v>1015</v>
      </c>
      <c r="G384" s="508"/>
      <c r="H384" s="508"/>
      <c r="I384" s="508"/>
      <c r="J384" s="508"/>
      <c r="K384" s="554" t="s">
        <v>173</v>
      </c>
      <c r="L384" s="554" t="s">
        <v>173</v>
      </c>
      <c r="M384" s="565"/>
      <c r="N384" s="713" t="s">
        <v>86</v>
      </c>
      <c r="O384" s="713" t="s">
        <v>86</v>
      </c>
      <c r="P384" s="713" t="s">
        <v>86</v>
      </c>
      <c r="Q384" s="713" t="s">
        <v>86</v>
      </c>
      <c r="R384" s="595"/>
      <c r="S384" s="612"/>
      <c r="T384" s="612"/>
      <c r="U384" s="106"/>
      <c r="V384" s="106"/>
      <c r="W384" s="106"/>
      <c r="X384" s="106"/>
      <c r="Y384" s="106"/>
      <c r="Z384" s="106"/>
      <c r="AA384" s="106"/>
      <c r="AB384" s="106"/>
      <c r="AC384" s="106"/>
      <c r="AD384" s="110"/>
      <c r="AE384" s="110"/>
      <c r="AF384" s="110"/>
    </row>
    <row r="385">
      <c r="A385" s="106"/>
      <c r="B385" s="661">
        <f t="shared" si="5"/>
        <v>382</v>
      </c>
      <c r="C385" s="714" t="s">
        <v>881</v>
      </c>
      <c r="D385" s="720" t="s">
        <v>1142</v>
      </c>
      <c r="E385" s="497"/>
      <c r="F385" s="607" t="s">
        <v>1016</v>
      </c>
      <c r="G385" s="508"/>
      <c r="H385" s="508"/>
      <c r="I385" s="508"/>
      <c r="J385" s="508"/>
      <c r="K385" s="554" t="s">
        <v>173</v>
      </c>
      <c r="L385" s="554" t="s">
        <v>173</v>
      </c>
      <c r="M385" s="565"/>
      <c r="N385" s="713" t="s">
        <v>86</v>
      </c>
      <c r="O385" s="713" t="s">
        <v>86</v>
      </c>
      <c r="P385" s="713" t="s">
        <v>86</v>
      </c>
      <c r="Q385" s="713" t="s">
        <v>86</v>
      </c>
      <c r="R385" s="595"/>
      <c r="S385" s="612"/>
      <c r="T385" s="612"/>
      <c r="U385" s="106"/>
      <c r="V385" s="106"/>
      <c r="W385" s="106"/>
      <c r="X385" s="106"/>
      <c r="Y385" s="106"/>
      <c r="Z385" s="106"/>
      <c r="AA385" s="106"/>
      <c r="AB385" s="106"/>
      <c r="AC385" s="106"/>
      <c r="AD385" s="110"/>
      <c r="AE385" s="110"/>
      <c r="AF385" s="110"/>
    </row>
    <row r="386">
      <c r="A386" s="106"/>
      <c r="B386" s="661">
        <f t="shared" si="5"/>
        <v>383</v>
      </c>
      <c r="C386" s="714" t="s">
        <v>881</v>
      </c>
      <c r="D386" s="720" t="s">
        <v>1142</v>
      </c>
      <c r="E386" s="497"/>
      <c r="F386" s="607" t="s">
        <v>1017</v>
      </c>
      <c r="G386" s="508"/>
      <c r="H386" s="508"/>
      <c r="I386" s="508"/>
      <c r="J386" s="508"/>
      <c r="K386" s="554" t="s">
        <v>173</v>
      </c>
      <c r="L386" s="554" t="s">
        <v>173</v>
      </c>
      <c r="M386" s="565"/>
      <c r="N386" s="713" t="s">
        <v>86</v>
      </c>
      <c r="O386" s="713" t="s">
        <v>86</v>
      </c>
      <c r="P386" s="713" t="s">
        <v>86</v>
      </c>
      <c r="Q386" s="713" t="s">
        <v>86</v>
      </c>
      <c r="R386" s="595"/>
      <c r="S386" s="612"/>
      <c r="T386" s="612"/>
      <c r="U386" s="106"/>
      <c r="V386" s="106"/>
      <c r="W386" s="106"/>
      <c r="X386" s="106"/>
      <c r="Y386" s="106"/>
      <c r="Z386" s="106"/>
      <c r="AA386" s="106"/>
      <c r="AB386" s="106"/>
      <c r="AC386" s="106"/>
      <c r="AD386" s="110"/>
      <c r="AE386" s="110"/>
      <c r="AF386" s="110"/>
    </row>
    <row r="387">
      <c r="A387" s="106"/>
      <c r="B387" s="661">
        <f t="shared" si="5"/>
        <v>384</v>
      </c>
      <c r="C387" s="714" t="s">
        <v>881</v>
      </c>
      <c r="D387" s="720" t="s">
        <v>1142</v>
      </c>
      <c r="E387" s="498"/>
      <c r="F387" s="607" t="s">
        <v>1018</v>
      </c>
      <c r="G387" s="508"/>
      <c r="H387" s="508"/>
      <c r="I387" s="508"/>
      <c r="J387" s="508"/>
      <c r="K387" s="554" t="s">
        <v>173</v>
      </c>
      <c r="L387" s="554" t="s">
        <v>173</v>
      </c>
      <c r="M387" s="565"/>
      <c r="N387" s="713" t="s">
        <v>86</v>
      </c>
      <c r="O387" s="713" t="s">
        <v>86</v>
      </c>
      <c r="P387" s="713" t="s">
        <v>86</v>
      </c>
      <c r="Q387" s="713" t="s">
        <v>86</v>
      </c>
      <c r="R387" s="595"/>
      <c r="S387" s="612"/>
      <c r="T387" s="612"/>
      <c r="U387" s="106"/>
      <c r="V387" s="106"/>
      <c r="W387" s="106"/>
      <c r="X387" s="106"/>
      <c r="Y387" s="106"/>
      <c r="Z387" s="106"/>
      <c r="AA387" s="106"/>
      <c r="AB387" s="106"/>
      <c r="AC387" s="106"/>
      <c r="AD387" s="110"/>
      <c r="AE387" s="110"/>
      <c r="AF387" s="110"/>
    </row>
    <row r="388">
      <c r="A388" s="106"/>
      <c r="B388" s="661">
        <f t="shared" si="5"/>
        <v>385</v>
      </c>
      <c r="C388" s="714" t="s">
        <v>881</v>
      </c>
      <c r="D388" s="720" t="s">
        <v>1142</v>
      </c>
      <c r="E388" s="585" t="s">
        <v>405</v>
      </c>
      <c r="F388" s="608" t="s">
        <v>1019</v>
      </c>
      <c r="G388" s="578"/>
      <c r="H388" s="503"/>
      <c r="I388" s="508"/>
      <c r="J388" s="508"/>
      <c r="K388" s="554" t="s">
        <v>173</v>
      </c>
      <c r="L388" s="554" t="s">
        <v>173</v>
      </c>
      <c r="M388" s="565"/>
      <c r="N388" s="713" t="s">
        <v>86</v>
      </c>
      <c r="O388" s="713" t="s">
        <v>86</v>
      </c>
      <c r="P388" s="713" t="s">
        <v>86</v>
      </c>
      <c r="Q388" s="713" t="s">
        <v>86</v>
      </c>
      <c r="R388" s="595"/>
      <c r="S388" s="612"/>
      <c r="T388" s="612"/>
      <c r="U388" s="106"/>
      <c r="V388" s="106"/>
      <c r="W388" s="106"/>
      <c r="X388" s="106"/>
      <c r="Y388" s="106"/>
      <c r="Z388" s="106"/>
      <c r="AA388" s="106"/>
      <c r="AB388" s="106"/>
      <c r="AC388" s="106"/>
      <c r="AD388" s="110"/>
      <c r="AE388" s="110"/>
      <c r="AF388" s="110"/>
    </row>
    <row r="389">
      <c r="A389" s="106"/>
      <c r="B389" s="661">
        <f t="shared" si="5"/>
        <v>386</v>
      </c>
      <c r="C389" s="714" t="s">
        <v>881</v>
      </c>
      <c r="D389" s="720" t="s">
        <v>1142</v>
      </c>
      <c r="E389" s="596"/>
      <c r="F389" s="597" t="s">
        <v>1020</v>
      </c>
      <c r="G389" s="507" t="s">
        <v>1021</v>
      </c>
      <c r="H389" s="488" t="s">
        <v>1022</v>
      </c>
      <c r="I389" s="508"/>
      <c r="J389" s="508"/>
      <c r="K389" s="554" t="s">
        <v>173</v>
      </c>
      <c r="L389" s="554" t="s">
        <v>173</v>
      </c>
      <c r="M389" s="565"/>
      <c r="N389" s="713" t="s">
        <v>86</v>
      </c>
      <c r="O389" s="713" t="s">
        <v>86</v>
      </c>
      <c r="P389" s="713" t="s">
        <v>86</v>
      </c>
      <c r="Q389" s="713" t="s">
        <v>86</v>
      </c>
      <c r="R389" s="595"/>
      <c r="S389" s="612"/>
      <c r="T389" s="612"/>
      <c r="U389" s="106"/>
      <c r="V389" s="106"/>
      <c r="W389" s="106"/>
      <c r="X389" s="106"/>
      <c r="Y389" s="106"/>
      <c r="Z389" s="106"/>
      <c r="AA389" s="106"/>
      <c r="AB389" s="106"/>
      <c r="AC389" s="106"/>
      <c r="AD389" s="110"/>
      <c r="AE389" s="110"/>
      <c r="AF389" s="110"/>
    </row>
    <row r="390">
      <c r="A390" s="106"/>
      <c r="B390" s="661">
        <f t="shared" si="5"/>
        <v>387</v>
      </c>
      <c r="C390" s="714" t="s">
        <v>881</v>
      </c>
      <c r="D390" s="720" t="s">
        <v>1142</v>
      </c>
      <c r="E390" s="596"/>
      <c r="F390" s="593"/>
      <c r="G390" s="496"/>
      <c r="H390" s="488" t="s">
        <v>1023</v>
      </c>
      <c r="I390" s="508"/>
      <c r="J390" s="508"/>
      <c r="K390" s="554" t="s">
        <v>173</v>
      </c>
      <c r="L390" s="554" t="s">
        <v>173</v>
      </c>
      <c r="M390" s="565"/>
      <c r="N390" s="713" t="s">
        <v>86</v>
      </c>
      <c r="O390" s="713" t="s">
        <v>86</v>
      </c>
      <c r="P390" s="713" t="s">
        <v>86</v>
      </c>
      <c r="Q390" s="713" t="s">
        <v>86</v>
      </c>
      <c r="R390" s="595"/>
      <c r="S390" s="612"/>
      <c r="T390" s="612"/>
      <c r="U390" s="106"/>
      <c r="V390" s="106"/>
      <c r="W390" s="106"/>
      <c r="X390" s="106"/>
      <c r="Y390" s="106"/>
      <c r="Z390" s="106"/>
      <c r="AA390" s="106"/>
      <c r="AB390" s="106"/>
      <c r="AC390" s="106"/>
      <c r="AD390" s="110"/>
      <c r="AE390" s="110"/>
      <c r="AF390" s="110"/>
    </row>
    <row r="391">
      <c r="A391" s="106"/>
      <c r="B391" s="661">
        <f t="shared" si="5"/>
        <v>388</v>
      </c>
      <c r="C391" s="714" t="s">
        <v>881</v>
      </c>
      <c r="D391" s="720" t="s">
        <v>1142</v>
      </c>
      <c r="E391" s="596"/>
      <c r="F391" s="609"/>
      <c r="G391" s="571" t="s">
        <v>1024</v>
      </c>
      <c r="H391" s="507" t="s">
        <v>1022</v>
      </c>
      <c r="I391" s="508"/>
      <c r="J391" s="508"/>
      <c r="K391" s="554" t="s">
        <v>173</v>
      </c>
      <c r="L391" s="554" t="s">
        <v>173</v>
      </c>
      <c r="M391" s="565"/>
      <c r="N391" s="713" t="s">
        <v>86</v>
      </c>
      <c r="O391" s="713" t="s">
        <v>86</v>
      </c>
      <c r="P391" s="713" t="s">
        <v>86</v>
      </c>
      <c r="Q391" s="713" t="s">
        <v>86</v>
      </c>
      <c r="R391" s="595"/>
      <c r="S391" s="612"/>
      <c r="T391" s="612"/>
      <c r="U391" s="106"/>
      <c r="V391" s="106"/>
      <c r="W391" s="106"/>
      <c r="X391" s="106"/>
      <c r="Y391" s="106"/>
      <c r="Z391" s="106"/>
      <c r="AA391" s="106"/>
      <c r="AB391" s="106"/>
      <c r="AC391" s="106"/>
      <c r="AD391" s="110"/>
      <c r="AE391" s="110"/>
      <c r="AF391" s="110"/>
    </row>
    <row r="392">
      <c r="A392" s="106"/>
      <c r="B392" s="661">
        <f t="shared" si="5"/>
        <v>389</v>
      </c>
      <c r="C392" s="714" t="s">
        <v>881</v>
      </c>
      <c r="D392" s="720" t="s">
        <v>1142</v>
      </c>
      <c r="E392" s="596"/>
      <c r="F392" s="609"/>
      <c r="G392" s="569"/>
      <c r="H392" s="571" t="s">
        <v>1023</v>
      </c>
      <c r="I392" s="508"/>
      <c r="J392" s="508"/>
      <c r="K392" s="554" t="s">
        <v>173</v>
      </c>
      <c r="L392" s="554" t="s">
        <v>173</v>
      </c>
      <c r="M392" s="565"/>
      <c r="N392" s="713" t="s">
        <v>86</v>
      </c>
      <c r="O392" s="713" t="s">
        <v>86</v>
      </c>
      <c r="P392" s="713" t="s">
        <v>86</v>
      </c>
      <c r="Q392" s="713" t="s">
        <v>86</v>
      </c>
      <c r="R392" s="595"/>
      <c r="S392" s="612"/>
      <c r="T392" s="612"/>
      <c r="U392" s="106"/>
      <c r="V392" s="106"/>
      <c r="W392" s="106"/>
      <c r="X392" s="106"/>
      <c r="Y392" s="106"/>
      <c r="Z392" s="106"/>
      <c r="AA392" s="106"/>
      <c r="AB392" s="106"/>
      <c r="AC392" s="106"/>
      <c r="AD392" s="110"/>
      <c r="AE392" s="110"/>
      <c r="AF392" s="110"/>
    </row>
    <row r="393">
      <c r="A393" s="106"/>
      <c r="B393" s="661">
        <f t="shared" si="5"/>
        <v>390</v>
      </c>
      <c r="C393" s="714" t="s">
        <v>881</v>
      </c>
      <c r="D393" s="720" t="s">
        <v>1142</v>
      </c>
      <c r="E393" s="610"/>
      <c r="F393" s="609"/>
      <c r="G393" s="611"/>
      <c r="H393" s="498"/>
      <c r="I393" s="508"/>
      <c r="J393" s="508"/>
      <c r="K393" s="554" t="s">
        <v>173</v>
      </c>
      <c r="L393" s="554" t="s">
        <v>173</v>
      </c>
      <c r="M393" s="565"/>
      <c r="N393" s="713" t="s">
        <v>86</v>
      </c>
      <c r="O393" s="713" t="s">
        <v>86</v>
      </c>
      <c r="P393" s="713" t="s">
        <v>86</v>
      </c>
      <c r="Q393" s="713" t="s">
        <v>86</v>
      </c>
      <c r="R393" s="595"/>
      <c r="S393" s="612"/>
      <c r="T393" s="612"/>
      <c r="U393" s="106"/>
      <c r="V393" s="106"/>
      <c r="W393" s="106"/>
      <c r="X393" s="106"/>
      <c r="Y393" s="106"/>
      <c r="Z393" s="106"/>
      <c r="AA393" s="106"/>
      <c r="AB393" s="106"/>
      <c r="AC393" s="106"/>
      <c r="AD393" s="110"/>
      <c r="AE393" s="110"/>
      <c r="AF393" s="110"/>
    </row>
    <row r="394">
      <c r="A394" s="106"/>
      <c r="B394" s="661">
        <f t="shared" si="5"/>
        <v>391</v>
      </c>
      <c r="C394" s="714" t="s">
        <v>881</v>
      </c>
      <c r="D394" s="720" t="s">
        <v>1142</v>
      </c>
      <c r="E394" s="566" t="s">
        <v>1025</v>
      </c>
      <c r="F394" s="612" t="s">
        <v>415</v>
      </c>
      <c r="G394" s="508"/>
      <c r="H394" s="508"/>
      <c r="I394" s="508"/>
      <c r="J394" s="508"/>
      <c r="K394" s="558" t="s">
        <v>1008</v>
      </c>
      <c r="L394" s="558" t="s">
        <v>320</v>
      </c>
      <c r="M394" s="565"/>
      <c r="N394" s="713" t="s">
        <v>86</v>
      </c>
      <c r="O394" s="713" t="s">
        <v>86</v>
      </c>
      <c r="P394" s="713" t="s">
        <v>86</v>
      </c>
      <c r="Q394" s="713" t="s">
        <v>86</v>
      </c>
      <c r="R394" s="595"/>
      <c r="S394" s="612"/>
      <c r="T394" s="612"/>
      <c r="U394" s="106"/>
      <c r="V394" s="106"/>
      <c r="W394" s="106"/>
      <c r="X394" s="106"/>
      <c r="Y394" s="106"/>
      <c r="Z394" s="106"/>
      <c r="AA394" s="106"/>
      <c r="AB394" s="106"/>
      <c r="AC394" s="106"/>
      <c r="AD394" s="110"/>
      <c r="AE394" s="110"/>
      <c r="AF394" s="110"/>
    </row>
    <row r="395">
      <c r="A395" s="106"/>
      <c r="B395" s="661">
        <f t="shared" si="5"/>
        <v>392</v>
      </c>
      <c r="C395" s="714" t="s">
        <v>881</v>
      </c>
      <c r="D395" s="720" t="s">
        <v>1142</v>
      </c>
      <c r="E395" s="498"/>
      <c r="F395" s="612" t="s">
        <v>412</v>
      </c>
      <c r="G395" s="508"/>
      <c r="H395" s="508"/>
      <c r="I395" s="508"/>
      <c r="J395" s="508"/>
      <c r="K395" s="554" t="s">
        <v>173</v>
      </c>
      <c r="L395" s="554" t="s">
        <v>173</v>
      </c>
      <c r="M395" s="565"/>
      <c r="N395" s="713" t="s">
        <v>86</v>
      </c>
      <c r="O395" s="713" t="s">
        <v>86</v>
      </c>
      <c r="P395" s="713" t="s">
        <v>86</v>
      </c>
      <c r="Q395" s="713" t="s">
        <v>86</v>
      </c>
      <c r="R395" s="595"/>
      <c r="S395" s="612"/>
      <c r="T395" s="612"/>
      <c r="U395" s="106"/>
      <c r="V395" s="106"/>
      <c r="W395" s="106"/>
      <c r="X395" s="106"/>
      <c r="Y395" s="106"/>
      <c r="Z395" s="106"/>
      <c r="AA395" s="106"/>
      <c r="AB395" s="106"/>
      <c r="AC395" s="106"/>
      <c r="AD395" s="110"/>
      <c r="AE395" s="110"/>
      <c r="AF395" s="110"/>
    </row>
    <row r="396">
      <c r="A396" s="106"/>
      <c r="B396" s="661">
        <f t="shared" si="5"/>
        <v>393</v>
      </c>
      <c r="C396" s="714" t="s">
        <v>881</v>
      </c>
      <c r="D396" s="720" t="s">
        <v>1142</v>
      </c>
      <c r="E396" s="566" t="s">
        <v>1026</v>
      </c>
      <c r="F396" s="612" t="s">
        <v>415</v>
      </c>
      <c r="G396" s="508"/>
      <c r="H396" s="508"/>
      <c r="I396" s="508"/>
      <c r="J396" s="508"/>
      <c r="K396" s="554" t="s">
        <v>173</v>
      </c>
      <c r="L396" s="554" t="s">
        <v>173</v>
      </c>
      <c r="M396" s="565"/>
      <c r="N396" s="713" t="s">
        <v>86</v>
      </c>
      <c r="O396" s="713" t="s">
        <v>86</v>
      </c>
      <c r="P396" s="713" t="s">
        <v>86</v>
      </c>
      <c r="Q396" s="713" t="s">
        <v>86</v>
      </c>
      <c r="R396" s="595"/>
      <c r="S396" s="612"/>
      <c r="T396" s="612"/>
      <c r="U396" s="106"/>
      <c r="V396" s="106"/>
      <c r="W396" s="106"/>
      <c r="X396" s="106"/>
      <c r="Y396" s="106"/>
      <c r="Z396" s="106"/>
      <c r="AA396" s="106"/>
      <c r="AB396" s="106"/>
      <c r="AC396" s="106"/>
      <c r="AD396" s="110"/>
      <c r="AE396" s="110"/>
      <c r="AF396" s="110"/>
    </row>
    <row r="397">
      <c r="A397" s="106"/>
      <c r="B397" s="661">
        <f t="shared" si="5"/>
        <v>394</v>
      </c>
      <c r="C397" s="714" t="s">
        <v>881</v>
      </c>
      <c r="D397" s="720" t="s">
        <v>1142</v>
      </c>
      <c r="E397" s="498"/>
      <c r="F397" s="612" t="s">
        <v>412</v>
      </c>
      <c r="G397" s="508"/>
      <c r="H397" s="508"/>
      <c r="I397" s="508"/>
      <c r="J397" s="508"/>
      <c r="K397" s="554" t="s">
        <v>173</v>
      </c>
      <c r="L397" s="554" t="s">
        <v>173</v>
      </c>
      <c r="M397" s="565"/>
      <c r="N397" s="713" t="s">
        <v>86</v>
      </c>
      <c r="O397" s="713" t="s">
        <v>86</v>
      </c>
      <c r="P397" s="713" t="s">
        <v>86</v>
      </c>
      <c r="Q397" s="713" t="s">
        <v>86</v>
      </c>
      <c r="R397" s="595"/>
      <c r="S397" s="612"/>
      <c r="T397" s="612"/>
      <c r="U397" s="106"/>
      <c r="V397" s="106"/>
      <c r="W397" s="106"/>
      <c r="X397" s="106"/>
      <c r="Y397" s="106"/>
      <c r="Z397" s="106"/>
      <c r="AA397" s="106"/>
      <c r="AB397" s="106"/>
      <c r="AC397" s="106"/>
      <c r="AD397" s="110"/>
      <c r="AE397" s="110"/>
      <c r="AF397" s="110"/>
    </row>
    <row r="398">
      <c r="A398" s="106"/>
      <c r="B398" s="661">
        <f t="shared" si="5"/>
        <v>395</v>
      </c>
      <c r="C398" s="714" t="s">
        <v>881</v>
      </c>
      <c r="D398" s="720" t="s">
        <v>1142</v>
      </c>
      <c r="E398" s="498"/>
      <c r="F398" s="612"/>
      <c r="G398" s="564" t="s">
        <v>1027</v>
      </c>
      <c r="H398" s="508"/>
      <c r="I398" s="508"/>
      <c r="J398" s="508"/>
      <c r="K398" s="565"/>
      <c r="L398" s="565"/>
      <c r="M398" s="565"/>
      <c r="N398" s="713" t="s">
        <v>86</v>
      </c>
      <c r="O398" s="713" t="s">
        <v>86</v>
      </c>
      <c r="P398" s="713" t="s">
        <v>86</v>
      </c>
      <c r="Q398" s="713" t="s">
        <v>86</v>
      </c>
      <c r="R398" s="595"/>
      <c r="S398" s="612"/>
      <c r="T398" s="612"/>
      <c r="U398" s="106"/>
      <c r="V398" s="106"/>
      <c r="W398" s="106"/>
      <c r="X398" s="106"/>
      <c r="Y398" s="106"/>
      <c r="Z398" s="106"/>
      <c r="AA398" s="106"/>
      <c r="AB398" s="106"/>
      <c r="AC398" s="106"/>
      <c r="AD398" s="110"/>
      <c r="AE398" s="110"/>
      <c r="AF398" s="110"/>
    </row>
    <row r="399">
      <c r="A399" s="106"/>
      <c r="B399" s="661">
        <f t="shared" si="5"/>
        <v>396</v>
      </c>
      <c r="C399" s="714" t="s">
        <v>881</v>
      </c>
      <c r="D399" s="720" t="s">
        <v>1142</v>
      </c>
      <c r="E399" s="566" t="s">
        <v>410</v>
      </c>
      <c r="F399" s="612" t="s">
        <v>1028</v>
      </c>
      <c r="G399" s="503"/>
      <c r="H399" s="503"/>
      <c r="I399" s="503"/>
      <c r="J399" s="503"/>
      <c r="K399" s="558" t="s">
        <v>1008</v>
      </c>
      <c r="L399" s="554" t="s">
        <v>908</v>
      </c>
      <c r="M399" s="565"/>
      <c r="N399" s="713" t="s">
        <v>86</v>
      </c>
      <c r="O399" s="713" t="s">
        <v>86</v>
      </c>
      <c r="P399" s="713" t="s">
        <v>86</v>
      </c>
      <c r="Q399" s="713" t="s">
        <v>86</v>
      </c>
      <c r="R399" s="595"/>
      <c r="S399" s="612"/>
      <c r="T399" s="612"/>
      <c r="U399" s="106"/>
      <c r="V399" s="106"/>
      <c r="W399" s="106"/>
      <c r="X399" s="106"/>
      <c r="Y399" s="106"/>
      <c r="Z399" s="106"/>
      <c r="AA399" s="106"/>
      <c r="AB399" s="106"/>
      <c r="AC399" s="106"/>
      <c r="AD399" s="110"/>
      <c r="AE399" s="110"/>
      <c r="AF399" s="110"/>
    </row>
    <row r="400">
      <c r="A400" s="106"/>
      <c r="B400" s="661">
        <f t="shared" si="5"/>
        <v>397</v>
      </c>
      <c r="C400" s="714" t="s">
        <v>881</v>
      </c>
      <c r="D400" s="720" t="s">
        <v>1142</v>
      </c>
      <c r="E400" s="497"/>
      <c r="F400" s="597" t="s">
        <v>1029</v>
      </c>
      <c r="G400" s="488" t="s">
        <v>1030</v>
      </c>
      <c r="H400" s="613"/>
      <c r="I400" s="614"/>
      <c r="J400" s="561"/>
      <c r="K400" s="554" t="s">
        <v>173</v>
      </c>
      <c r="L400" s="554" t="s">
        <v>173</v>
      </c>
      <c r="M400" s="565"/>
      <c r="N400" s="713" t="s">
        <v>86</v>
      </c>
      <c r="O400" s="713" t="s">
        <v>86</v>
      </c>
      <c r="P400" s="713" t="s">
        <v>86</v>
      </c>
      <c r="Q400" s="713" t="s">
        <v>86</v>
      </c>
      <c r="R400" s="595"/>
      <c r="S400" s="612"/>
      <c r="T400" s="612"/>
      <c r="U400" s="106"/>
      <c r="V400" s="106"/>
      <c r="W400" s="106"/>
      <c r="X400" s="106"/>
      <c r="Y400" s="106"/>
      <c r="Z400" s="106"/>
      <c r="AA400" s="106"/>
      <c r="AB400" s="106"/>
      <c r="AC400" s="106"/>
      <c r="AD400" s="110"/>
      <c r="AE400" s="110"/>
      <c r="AF400" s="110"/>
    </row>
    <row r="401">
      <c r="A401" s="106"/>
      <c r="B401" s="661">
        <f t="shared" si="5"/>
        <v>398</v>
      </c>
      <c r="C401" s="714" t="s">
        <v>881</v>
      </c>
      <c r="D401" s="720" t="s">
        <v>1142</v>
      </c>
      <c r="E401" s="497"/>
      <c r="F401" s="593"/>
      <c r="G401" s="571" t="s">
        <v>1031</v>
      </c>
      <c r="H401" s="488" t="s">
        <v>1032</v>
      </c>
      <c r="I401" s="488" t="s">
        <v>1033</v>
      </c>
      <c r="J401" s="488" t="s">
        <v>1034</v>
      </c>
      <c r="K401" s="558" t="s">
        <v>1008</v>
      </c>
      <c r="L401" s="558" t="s">
        <v>320</v>
      </c>
      <c r="M401" s="565"/>
      <c r="N401" s="713" t="s">
        <v>86</v>
      </c>
      <c r="O401" s="713" t="s">
        <v>86</v>
      </c>
      <c r="P401" s="713" t="s">
        <v>86</v>
      </c>
      <c r="Q401" s="713" t="s">
        <v>86</v>
      </c>
      <c r="R401" s="595"/>
      <c r="S401" s="612"/>
      <c r="T401" s="612"/>
      <c r="U401" s="106"/>
      <c r="V401" s="106"/>
      <c r="W401" s="106"/>
      <c r="X401" s="106"/>
      <c r="Y401" s="106"/>
      <c r="Z401" s="106"/>
      <c r="AA401" s="106"/>
      <c r="AB401" s="106"/>
      <c r="AC401" s="106"/>
      <c r="AD401" s="110"/>
      <c r="AE401" s="110"/>
      <c r="AF401" s="110"/>
    </row>
    <row r="402">
      <c r="A402" s="106"/>
      <c r="B402" s="661">
        <f t="shared" si="5"/>
        <v>399</v>
      </c>
      <c r="C402" s="714" t="s">
        <v>881</v>
      </c>
      <c r="D402" s="720" t="s">
        <v>1142</v>
      </c>
      <c r="E402" s="497"/>
      <c r="F402" s="593"/>
      <c r="G402" s="497"/>
      <c r="H402" s="488" t="s">
        <v>1035</v>
      </c>
      <c r="I402" s="488" t="s">
        <v>1033</v>
      </c>
      <c r="J402" s="488" t="s">
        <v>173</v>
      </c>
      <c r="K402" s="554" t="s">
        <v>173</v>
      </c>
      <c r="L402" s="554" t="s">
        <v>173</v>
      </c>
      <c r="M402" s="565"/>
      <c r="N402" s="713" t="s">
        <v>86</v>
      </c>
      <c r="O402" s="713" t="s">
        <v>86</v>
      </c>
      <c r="P402" s="713" t="s">
        <v>86</v>
      </c>
      <c r="Q402" s="713" t="s">
        <v>86</v>
      </c>
      <c r="R402" s="595"/>
      <c r="S402" s="612"/>
      <c r="T402" s="612"/>
      <c r="U402" s="106"/>
      <c r="V402" s="106"/>
      <c r="W402" s="106"/>
      <c r="X402" s="106"/>
      <c r="Y402" s="106"/>
      <c r="Z402" s="106"/>
      <c r="AA402" s="106"/>
      <c r="AB402" s="106"/>
      <c r="AC402" s="106"/>
      <c r="AD402" s="110"/>
      <c r="AE402" s="110"/>
      <c r="AF402" s="110"/>
    </row>
    <row r="403">
      <c r="A403" s="106"/>
      <c r="B403" s="661">
        <f t="shared" si="5"/>
        <v>400</v>
      </c>
      <c r="C403" s="714" t="s">
        <v>881</v>
      </c>
      <c r="D403" s="720" t="s">
        <v>1142</v>
      </c>
      <c r="E403" s="497"/>
      <c r="F403" s="593"/>
      <c r="G403" s="497"/>
      <c r="H403" s="488" t="s">
        <v>1032</v>
      </c>
      <c r="I403" s="488" t="s">
        <v>1036</v>
      </c>
      <c r="J403" s="488" t="s">
        <v>173</v>
      </c>
      <c r="K403" s="554" t="s">
        <v>173</v>
      </c>
      <c r="L403" s="554" t="s">
        <v>173</v>
      </c>
      <c r="M403" s="565"/>
      <c r="N403" s="713" t="s">
        <v>86</v>
      </c>
      <c r="O403" s="713" t="s">
        <v>86</v>
      </c>
      <c r="P403" s="713" t="s">
        <v>86</v>
      </c>
      <c r="Q403" s="713" t="s">
        <v>86</v>
      </c>
      <c r="R403" s="595"/>
      <c r="S403" s="612"/>
      <c r="T403" s="612"/>
      <c r="U403" s="106"/>
      <c r="V403" s="106"/>
      <c r="W403" s="106"/>
      <c r="X403" s="106"/>
      <c r="Y403" s="106"/>
      <c r="Z403" s="106"/>
      <c r="AA403" s="106"/>
      <c r="AB403" s="106"/>
      <c r="AC403" s="106"/>
      <c r="AD403" s="110"/>
      <c r="AE403" s="110"/>
      <c r="AF403" s="110"/>
    </row>
    <row r="404">
      <c r="A404" s="106"/>
      <c r="B404" s="661">
        <f t="shared" si="5"/>
        <v>401</v>
      </c>
      <c r="C404" s="714" t="s">
        <v>881</v>
      </c>
      <c r="D404" s="720" t="s">
        <v>1142</v>
      </c>
      <c r="E404" s="497"/>
      <c r="F404" s="593"/>
      <c r="G404" s="498"/>
      <c r="H404" s="488" t="s">
        <v>1035</v>
      </c>
      <c r="I404" s="488" t="s">
        <v>1036</v>
      </c>
      <c r="J404" s="488" t="s">
        <v>173</v>
      </c>
      <c r="K404" s="554" t="s">
        <v>173</v>
      </c>
      <c r="L404" s="554" t="s">
        <v>173</v>
      </c>
      <c r="M404" s="565"/>
      <c r="N404" s="713" t="s">
        <v>86</v>
      </c>
      <c r="O404" s="713" t="s">
        <v>86</v>
      </c>
      <c r="P404" s="713" t="s">
        <v>86</v>
      </c>
      <c r="Q404" s="713" t="s">
        <v>86</v>
      </c>
      <c r="R404" s="595"/>
      <c r="S404" s="612"/>
      <c r="T404" s="612"/>
      <c r="U404" s="106"/>
      <c r="V404" s="106"/>
      <c r="W404" s="106"/>
      <c r="X404" s="106"/>
      <c r="Y404" s="106"/>
      <c r="Z404" s="106"/>
      <c r="AA404" s="106"/>
      <c r="AB404" s="106"/>
      <c r="AC404" s="106"/>
      <c r="AD404" s="110"/>
      <c r="AE404" s="110"/>
      <c r="AF404" s="110"/>
    </row>
    <row r="405">
      <c r="A405" s="106"/>
      <c r="B405" s="661">
        <f t="shared" si="5"/>
        <v>402</v>
      </c>
      <c r="C405" s="714" t="s">
        <v>881</v>
      </c>
      <c r="D405" s="720" t="s">
        <v>1142</v>
      </c>
      <c r="E405" s="497"/>
      <c r="F405" s="593"/>
      <c r="G405" s="571" t="s">
        <v>1037</v>
      </c>
      <c r="H405" s="488">
        <v>1.0</v>
      </c>
      <c r="I405" s="488" t="s">
        <v>1038</v>
      </c>
      <c r="J405" s="488" t="s">
        <v>173</v>
      </c>
      <c r="K405" s="554" t="s">
        <v>173</v>
      </c>
      <c r="L405" s="554" t="s">
        <v>173</v>
      </c>
      <c r="M405" s="565"/>
      <c r="N405" s="713" t="s">
        <v>86</v>
      </c>
      <c r="O405" s="713" t="s">
        <v>86</v>
      </c>
      <c r="P405" s="713" t="s">
        <v>86</v>
      </c>
      <c r="Q405" s="713" t="s">
        <v>86</v>
      </c>
      <c r="R405" s="595"/>
      <c r="S405" s="612"/>
      <c r="T405" s="612"/>
      <c r="U405" s="106"/>
      <c r="V405" s="106"/>
      <c r="W405" s="106"/>
      <c r="X405" s="106"/>
      <c r="Y405" s="106"/>
      <c r="Z405" s="106"/>
      <c r="AA405" s="106"/>
      <c r="AB405" s="106"/>
      <c r="AC405" s="106"/>
      <c r="AD405" s="110"/>
      <c r="AE405" s="110"/>
      <c r="AF405" s="110"/>
    </row>
    <row r="406">
      <c r="A406" s="106"/>
      <c r="B406" s="661">
        <f t="shared" si="5"/>
        <v>403</v>
      </c>
      <c r="C406" s="714" t="s">
        <v>881</v>
      </c>
      <c r="D406" s="720" t="s">
        <v>1142</v>
      </c>
      <c r="E406" s="497"/>
      <c r="F406" s="593"/>
      <c r="G406" s="497"/>
      <c r="H406" s="488">
        <v>2.0</v>
      </c>
      <c r="I406" s="503" t="s">
        <v>173</v>
      </c>
      <c r="J406" s="488" t="s">
        <v>173</v>
      </c>
      <c r="K406" s="554" t="s">
        <v>173</v>
      </c>
      <c r="L406" s="554" t="s">
        <v>173</v>
      </c>
      <c r="M406" s="565"/>
      <c r="N406" s="713" t="s">
        <v>86</v>
      </c>
      <c r="O406" s="713" t="s">
        <v>86</v>
      </c>
      <c r="P406" s="713" t="s">
        <v>86</v>
      </c>
      <c r="Q406" s="713" t="s">
        <v>86</v>
      </c>
      <c r="R406" s="595"/>
      <c r="S406" s="612"/>
      <c r="T406" s="612"/>
      <c r="U406" s="106"/>
      <c r="V406" s="106"/>
      <c r="W406" s="106"/>
      <c r="X406" s="106"/>
      <c r="Y406" s="106"/>
      <c r="Z406" s="106"/>
      <c r="AA406" s="106"/>
      <c r="AB406" s="106"/>
      <c r="AC406" s="106"/>
      <c r="AD406" s="110"/>
      <c r="AE406" s="110"/>
      <c r="AF406" s="110"/>
    </row>
    <row r="407">
      <c r="A407" s="106"/>
      <c r="B407" s="661">
        <f t="shared" si="5"/>
        <v>404</v>
      </c>
      <c r="C407" s="714" t="s">
        <v>881</v>
      </c>
      <c r="D407" s="720" t="s">
        <v>1142</v>
      </c>
      <c r="E407" s="497"/>
      <c r="F407" s="593"/>
      <c r="G407" s="497"/>
      <c r="H407" s="488">
        <v>3.0</v>
      </c>
      <c r="I407" s="503" t="s">
        <v>173</v>
      </c>
      <c r="J407" s="488" t="s">
        <v>173</v>
      </c>
      <c r="K407" s="554" t="s">
        <v>173</v>
      </c>
      <c r="L407" s="554" t="s">
        <v>173</v>
      </c>
      <c r="M407" s="565"/>
      <c r="N407" s="713" t="s">
        <v>86</v>
      </c>
      <c r="O407" s="713" t="s">
        <v>86</v>
      </c>
      <c r="P407" s="713" t="s">
        <v>86</v>
      </c>
      <c r="Q407" s="713" t="s">
        <v>86</v>
      </c>
      <c r="R407" s="595"/>
      <c r="S407" s="612"/>
      <c r="T407" s="612"/>
      <c r="U407" s="106"/>
      <c r="V407" s="106"/>
      <c r="W407" s="106"/>
      <c r="X407" s="106"/>
      <c r="Y407" s="106"/>
      <c r="Z407" s="106"/>
      <c r="AA407" s="106"/>
      <c r="AB407" s="106"/>
      <c r="AC407" s="106"/>
      <c r="AD407" s="110"/>
      <c r="AE407" s="110"/>
      <c r="AF407" s="110"/>
    </row>
    <row r="408">
      <c r="A408" s="106"/>
      <c r="B408" s="661">
        <f t="shared" si="5"/>
        <v>405</v>
      </c>
      <c r="C408" s="714" t="s">
        <v>881</v>
      </c>
      <c r="D408" s="720" t="s">
        <v>1142</v>
      </c>
      <c r="E408" s="497"/>
      <c r="F408" s="593"/>
      <c r="G408" s="497"/>
      <c r="H408" s="488">
        <v>4.0</v>
      </c>
      <c r="I408" s="503" t="s">
        <v>173</v>
      </c>
      <c r="J408" s="488" t="s">
        <v>173</v>
      </c>
      <c r="K408" s="554" t="s">
        <v>173</v>
      </c>
      <c r="L408" s="554" t="s">
        <v>173</v>
      </c>
      <c r="M408" s="565"/>
      <c r="N408" s="713" t="s">
        <v>86</v>
      </c>
      <c r="O408" s="713" t="s">
        <v>86</v>
      </c>
      <c r="P408" s="713" t="s">
        <v>86</v>
      </c>
      <c r="Q408" s="713" t="s">
        <v>86</v>
      </c>
      <c r="R408" s="595"/>
      <c r="S408" s="612"/>
      <c r="T408" s="612"/>
      <c r="U408" s="106"/>
      <c r="V408" s="106"/>
      <c r="W408" s="106"/>
      <c r="X408" s="106"/>
      <c r="Y408" s="106"/>
      <c r="Z408" s="106"/>
      <c r="AA408" s="106"/>
      <c r="AB408" s="106"/>
      <c r="AC408" s="106"/>
      <c r="AD408" s="110"/>
      <c r="AE408" s="110"/>
      <c r="AF408" s="110"/>
    </row>
    <row r="409">
      <c r="A409" s="106"/>
      <c r="B409" s="661">
        <f t="shared" si="5"/>
        <v>406</v>
      </c>
      <c r="C409" s="714" t="s">
        <v>881</v>
      </c>
      <c r="D409" s="720" t="s">
        <v>1142</v>
      </c>
      <c r="E409" s="498"/>
      <c r="F409" s="594"/>
      <c r="G409" s="498"/>
      <c r="H409" s="488">
        <v>5.0</v>
      </c>
      <c r="I409" s="503" t="s">
        <v>173</v>
      </c>
      <c r="J409" s="488" t="s">
        <v>173</v>
      </c>
      <c r="K409" s="554" t="s">
        <v>173</v>
      </c>
      <c r="L409" s="554" t="s">
        <v>173</v>
      </c>
      <c r="M409" s="565"/>
      <c r="N409" s="713" t="s">
        <v>86</v>
      </c>
      <c r="O409" s="713" t="s">
        <v>86</v>
      </c>
      <c r="P409" s="713" t="s">
        <v>86</v>
      </c>
      <c r="Q409" s="713" t="s">
        <v>86</v>
      </c>
      <c r="R409" s="595"/>
      <c r="S409" s="612"/>
      <c r="T409" s="612"/>
      <c r="U409" s="106"/>
      <c r="V409" s="106"/>
      <c r="W409" s="106"/>
      <c r="X409" s="106"/>
      <c r="Y409" s="106"/>
      <c r="Z409" s="106"/>
      <c r="AA409" s="106"/>
      <c r="AB409" s="106"/>
      <c r="AC409" s="106"/>
      <c r="AD409" s="110"/>
      <c r="AE409" s="110"/>
      <c r="AF409" s="110"/>
    </row>
    <row r="410">
      <c r="A410" s="106"/>
      <c r="B410" s="661">
        <f t="shared" si="5"/>
        <v>407</v>
      </c>
      <c r="C410" s="714" t="s">
        <v>881</v>
      </c>
      <c r="D410" s="720" t="s">
        <v>1142</v>
      </c>
      <c r="E410" s="571" t="s">
        <v>863</v>
      </c>
      <c r="F410" s="612" t="s">
        <v>944</v>
      </c>
      <c r="G410" s="503"/>
      <c r="H410" s="503"/>
      <c r="I410" s="503"/>
      <c r="J410" s="503"/>
      <c r="K410" s="554" t="s">
        <v>173</v>
      </c>
      <c r="L410" s="554" t="s">
        <v>173</v>
      </c>
      <c r="M410" s="565"/>
      <c r="N410" s="713" t="s">
        <v>86</v>
      </c>
      <c r="O410" s="713" t="s">
        <v>86</v>
      </c>
      <c r="P410" s="713" t="s">
        <v>86</v>
      </c>
      <c r="Q410" s="713" t="s">
        <v>86</v>
      </c>
      <c r="R410" s="595"/>
      <c r="S410" s="612"/>
      <c r="T410" s="612"/>
      <c r="U410" s="106"/>
      <c r="V410" s="106"/>
      <c r="W410" s="106"/>
      <c r="X410" s="106"/>
      <c r="Y410" s="106"/>
      <c r="Z410" s="106"/>
      <c r="AA410" s="106"/>
      <c r="AB410" s="106"/>
      <c r="AC410" s="106"/>
      <c r="AD410" s="110"/>
      <c r="AE410" s="110"/>
      <c r="AF410" s="110"/>
    </row>
    <row r="411">
      <c r="A411" s="106"/>
      <c r="B411" s="661">
        <f t="shared" si="5"/>
        <v>408</v>
      </c>
      <c r="C411" s="714" t="s">
        <v>881</v>
      </c>
      <c r="D411" s="720" t="s">
        <v>1142</v>
      </c>
      <c r="E411" s="497"/>
      <c r="F411" s="597" t="s">
        <v>942</v>
      </c>
      <c r="G411" s="503"/>
      <c r="H411" s="503"/>
      <c r="I411" s="503"/>
      <c r="J411" s="503"/>
      <c r="K411" s="554" t="s">
        <v>173</v>
      </c>
      <c r="L411" s="554" t="s">
        <v>173</v>
      </c>
      <c r="M411" s="565"/>
      <c r="N411" s="713" t="s">
        <v>86</v>
      </c>
      <c r="O411" s="713" t="s">
        <v>86</v>
      </c>
      <c r="P411" s="713" t="s">
        <v>86</v>
      </c>
      <c r="Q411" s="713" t="s">
        <v>86</v>
      </c>
      <c r="R411" s="595"/>
      <c r="S411" s="612"/>
      <c r="T411" s="612"/>
      <c r="U411" s="106"/>
      <c r="V411" s="106"/>
      <c r="W411" s="106"/>
      <c r="X411" s="106"/>
      <c r="Y411" s="106"/>
      <c r="Z411" s="106"/>
      <c r="AA411" s="106"/>
      <c r="AB411" s="106"/>
      <c r="AC411" s="106"/>
      <c r="AD411" s="110"/>
      <c r="AE411" s="110"/>
      <c r="AF411" s="110"/>
    </row>
    <row r="412">
      <c r="A412" s="106"/>
      <c r="B412" s="661">
        <f t="shared" si="5"/>
        <v>409</v>
      </c>
      <c r="C412" s="714" t="s">
        <v>881</v>
      </c>
      <c r="D412" s="720" t="s">
        <v>1142</v>
      </c>
      <c r="E412" s="566" t="s">
        <v>1039</v>
      </c>
      <c r="F412" s="615" t="s">
        <v>652</v>
      </c>
      <c r="G412" s="558" t="s">
        <v>779</v>
      </c>
      <c r="H412" s="508"/>
      <c r="I412" s="508"/>
      <c r="J412" s="508"/>
      <c r="K412" s="506" t="s">
        <v>1040</v>
      </c>
      <c r="L412" s="506" t="s">
        <v>1041</v>
      </c>
      <c r="M412" s="565"/>
      <c r="N412" s="713" t="s">
        <v>86</v>
      </c>
      <c r="O412" s="713" t="s">
        <v>86</v>
      </c>
      <c r="P412" s="713" t="s">
        <v>86</v>
      </c>
      <c r="Q412" s="713" t="s">
        <v>86</v>
      </c>
      <c r="R412" s="595"/>
      <c r="S412" s="612"/>
      <c r="T412" s="612"/>
      <c r="U412" s="106"/>
      <c r="V412" s="106"/>
      <c r="W412" s="106"/>
      <c r="X412" s="106"/>
      <c r="Y412" s="106"/>
      <c r="Z412" s="106"/>
      <c r="AA412" s="106"/>
      <c r="AB412" s="106"/>
      <c r="AC412" s="106"/>
      <c r="AD412" s="110"/>
      <c r="AE412" s="110"/>
      <c r="AF412" s="110"/>
    </row>
    <row r="413">
      <c r="A413" s="106"/>
      <c r="B413" s="661">
        <f t="shared" si="5"/>
        <v>410</v>
      </c>
      <c r="C413" s="714" t="s">
        <v>881</v>
      </c>
      <c r="D413" s="720" t="s">
        <v>1142</v>
      </c>
      <c r="E413" s="497"/>
      <c r="F413" s="616"/>
      <c r="G413" s="558" t="s">
        <v>1042</v>
      </c>
      <c r="H413" s="508"/>
      <c r="I413" s="508"/>
      <c r="J413" s="508"/>
      <c r="K413" s="554" t="s">
        <v>173</v>
      </c>
      <c r="L413" s="554" t="s">
        <v>173</v>
      </c>
      <c r="M413" s="565"/>
      <c r="N413" s="713" t="s">
        <v>86</v>
      </c>
      <c r="O413" s="713" t="s">
        <v>86</v>
      </c>
      <c r="P413" s="713" t="s">
        <v>86</v>
      </c>
      <c r="Q413" s="713" t="s">
        <v>86</v>
      </c>
      <c r="R413" s="595"/>
      <c r="S413" s="612"/>
      <c r="T413" s="612"/>
      <c r="U413" s="106"/>
      <c r="V413" s="106"/>
      <c r="W413" s="106"/>
      <c r="X413" s="106"/>
      <c r="Y413" s="106"/>
      <c r="Z413" s="106"/>
      <c r="AA413" s="106"/>
      <c r="AB413" s="106"/>
      <c r="AC413" s="106"/>
      <c r="AD413" s="110"/>
      <c r="AE413" s="110"/>
      <c r="AF413" s="110"/>
    </row>
    <row r="414">
      <c r="A414" s="106"/>
      <c r="B414" s="661">
        <f t="shared" si="5"/>
        <v>411</v>
      </c>
      <c r="C414" s="714" t="s">
        <v>881</v>
      </c>
      <c r="D414" s="720" t="s">
        <v>1142</v>
      </c>
      <c r="E414" s="497"/>
      <c r="F414" s="616"/>
      <c r="G414" s="558" t="s">
        <v>1043</v>
      </c>
      <c r="H414" s="508"/>
      <c r="I414" s="508"/>
      <c r="J414" s="508"/>
      <c r="K414" s="554" t="s">
        <v>173</v>
      </c>
      <c r="L414" s="554" t="s">
        <v>173</v>
      </c>
      <c r="M414" s="565"/>
      <c r="N414" s="713" t="s">
        <v>86</v>
      </c>
      <c r="O414" s="713" t="s">
        <v>86</v>
      </c>
      <c r="P414" s="713" t="s">
        <v>86</v>
      </c>
      <c r="Q414" s="713" t="s">
        <v>86</v>
      </c>
      <c r="R414" s="595"/>
      <c r="S414" s="612"/>
      <c r="T414" s="612"/>
      <c r="U414" s="106"/>
      <c r="V414" s="106"/>
      <c r="W414" s="106"/>
      <c r="X414" s="106"/>
      <c r="Y414" s="106"/>
      <c r="Z414" s="106"/>
      <c r="AA414" s="106"/>
      <c r="AB414" s="106"/>
      <c r="AC414" s="106"/>
      <c r="AD414" s="110"/>
      <c r="AE414" s="110"/>
      <c r="AF414" s="110"/>
    </row>
    <row r="415">
      <c r="A415" s="106"/>
      <c r="B415" s="661">
        <f t="shared" si="5"/>
        <v>412</v>
      </c>
      <c r="C415" s="714" t="s">
        <v>881</v>
      </c>
      <c r="D415" s="720" t="s">
        <v>1142</v>
      </c>
      <c r="E415" s="497"/>
      <c r="F415" s="616"/>
      <c r="G415" s="558" t="s">
        <v>1044</v>
      </c>
      <c r="H415" s="508"/>
      <c r="I415" s="508"/>
      <c r="J415" s="508"/>
      <c r="K415" s="554" t="s">
        <v>173</v>
      </c>
      <c r="L415" s="554" t="s">
        <v>173</v>
      </c>
      <c r="M415" s="565"/>
      <c r="N415" s="713" t="s">
        <v>86</v>
      </c>
      <c r="O415" s="713" t="s">
        <v>86</v>
      </c>
      <c r="P415" s="713" t="s">
        <v>86</v>
      </c>
      <c r="Q415" s="713" t="s">
        <v>86</v>
      </c>
      <c r="R415" s="595"/>
      <c r="S415" s="612"/>
      <c r="T415" s="612"/>
      <c r="U415" s="106"/>
      <c r="V415" s="106"/>
      <c r="W415" s="106"/>
      <c r="X415" s="106"/>
      <c r="Y415" s="106"/>
      <c r="Z415" s="106"/>
      <c r="AA415" s="106"/>
      <c r="AB415" s="106"/>
      <c r="AC415" s="106"/>
      <c r="AD415" s="110"/>
      <c r="AE415" s="110"/>
      <c r="AF415" s="110"/>
    </row>
    <row r="416">
      <c r="A416" s="106"/>
      <c r="B416" s="661">
        <f t="shared" si="5"/>
        <v>413</v>
      </c>
      <c r="C416" s="714" t="s">
        <v>881</v>
      </c>
      <c r="D416" s="720" t="s">
        <v>1142</v>
      </c>
      <c r="E416" s="497"/>
      <c r="F416" s="616"/>
      <c r="G416" s="558" t="s">
        <v>1045</v>
      </c>
      <c r="H416" s="508"/>
      <c r="I416" s="508"/>
      <c r="J416" s="508"/>
      <c r="K416" s="554" t="s">
        <v>173</v>
      </c>
      <c r="L416" s="554" t="s">
        <v>173</v>
      </c>
      <c r="M416" s="565"/>
      <c r="N416" s="713" t="s">
        <v>86</v>
      </c>
      <c r="O416" s="713" t="s">
        <v>86</v>
      </c>
      <c r="P416" s="713" t="s">
        <v>86</v>
      </c>
      <c r="Q416" s="713" t="s">
        <v>86</v>
      </c>
      <c r="R416" s="595"/>
      <c r="S416" s="612"/>
      <c r="T416" s="612"/>
      <c r="U416" s="106"/>
      <c r="V416" s="106"/>
      <c r="W416" s="106"/>
      <c r="X416" s="106"/>
      <c r="Y416" s="106"/>
      <c r="Z416" s="106"/>
      <c r="AA416" s="106"/>
      <c r="AB416" s="106"/>
      <c r="AC416" s="106"/>
      <c r="AD416" s="110"/>
      <c r="AE416" s="110"/>
      <c r="AF416" s="110"/>
    </row>
    <row r="417">
      <c r="A417" s="106"/>
      <c r="B417" s="661">
        <f t="shared" si="5"/>
        <v>414</v>
      </c>
      <c r="C417" s="714" t="s">
        <v>881</v>
      </c>
      <c r="D417" s="720" t="s">
        <v>1142</v>
      </c>
      <c r="E417" s="497"/>
      <c r="F417" s="616"/>
      <c r="G417" s="558" t="s">
        <v>1046</v>
      </c>
      <c r="H417" s="508"/>
      <c r="I417" s="508"/>
      <c r="J417" s="508"/>
      <c r="K417" s="554" t="s">
        <v>173</v>
      </c>
      <c r="L417" s="554" t="s">
        <v>173</v>
      </c>
      <c r="M417" s="565"/>
      <c r="N417" s="713" t="s">
        <v>86</v>
      </c>
      <c r="O417" s="713" t="s">
        <v>86</v>
      </c>
      <c r="P417" s="713" t="s">
        <v>86</v>
      </c>
      <c r="Q417" s="713" t="s">
        <v>86</v>
      </c>
      <c r="R417" s="595"/>
      <c r="S417" s="612"/>
      <c r="T417" s="612"/>
      <c r="U417" s="106"/>
      <c r="V417" s="106"/>
      <c r="W417" s="106"/>
      <c r="X417" s="106"/>
      <c r="Y417" s="106"/>
      <c r="Z417" s="106"/>
      <c r="AA417" s="106"/>
      <c r="AB417" s="106"/>
      <c r="AC417" s="106"/>
      <c r="AD417" s="110"/>
      <c r="AE417" s="110"/>
      <c r="AF417" s="110"/>
    </row>
    <row r="418">
      <c r="A418" s="106"/>
      <c r="B418" s="661">
        <f t="shared" si="5"/>
        <v>415</v>
      </c>
      <c r="C418" s="714" t="s">
        <v>881</v>
      </c>
      <c r="D418" s="720" t="s">
        <v>1142</v>
      </c>
      <c r="E418" s="497"/>
      <c r="F418" s="617"/>
      <c r="G418" s="606" t="s">
        <v>1047</v>
      </c>
      <c r="H418" s="508"/>
      <c r="I418" s="508"/>
      <c r="J418" s="508"/>
      <c r="K418" s="554" t="s">
        <v>173</v>
      </c>
      <c r="L418" s="554" t="s">
        <v>173</v>
      </c>
      <c r="M418" s="565"/>
      <c r="N418" s="713" t="s">
        <v>86</v>
      </c>
      <c r="O418" s="713" t="s">
        <v>86</v>
      </c>
      <c r="P418" s="713" t="s">
        <v>86</v>
      </c>
      <c r="Q418" s="713" t="s">
        <v>86</v>
      </c>
      <c r="R418" s="595"/>
      <c r="S418" s="612"/>
      <c r="T418" s="612"/>
      <c r="U418" s="106"/>
      <c r="V418" s="106"/>
      <c r="W418" s="106"/>
      <c r="X418" s="106"/>
      <c r="Y418" s="106"/>
      <c r="Z418" s="106"/>
      <c r="AA418" s="106"/>
      <c r="AB418" s="106"/>
      <c r="AC418" s="106"/>
      <c r="AD418" s="110"/>
      <c r="AE418" s="110"/>
      <c r="AF418" s="110"/>
    </row>
    <row r="419">
      <c r="A419" s="106"/>
      <c r="B419" s="661">
        <f t="shared" si="5"/>
        <v>416</v>
      </c>
      <c r="C419" s="714" t="s">
        <v>881</v>
      </c>
      <c r="D419" s="720" t="s">
        <v>1142</v>
      </c>
      <c r="E419" s="618"/>
      <c r="F419" s="556" t="s">
        <v>655</v>
      </c>
      <c r="G419" s="558" t="s">
        <v>779</v>
      </c>
      <c r="H419" s="508"/>
      <c r="I419" s="508"/>
      <c r="J419" s="508"/>
      <c r="K419" s="554" t="s">
        <v>173</v>
      </c>
      <c r="L419" s="554" t="s">
        <v>173</v>
      </c>
      <c r="M419" s="565"/>
      <c r="N419" s="713" t="s">
        <v>86</v>
      </c>
      <c r="O419" s="713" t="s">
        <v>86</v>
      </c>
      <c r="P419" s="713" t="s">
        <v>86</v>
      </c>
      <c r="Q419" s="713" t="s">
        <v>86</v>
      </c>
      <c r="R419" s="595"/>
      <c r="S419" s="612"/>
      <c r="T419" s="612"/>
      <c r="U419" s="106"/>
      <c r="V419" s="106"/>
      <c r="W419" s="106"/>
      <c r="X419" s="106"/>
      <c r="Y419" s="106"/>
      <c r="Z419" s="106"/>
      <c r="AA419" s="106"/>
      <c r="AB419" s="106"/>
      <c r="AC419" s="106"/>
      <c r="AD419" s="110"/>
      <c r="AE419" s="110"/>
      <c r="AF419" s="110"/>
    </row>
    <row r="420">
      <c r="A420" s="106"/>
      <c r="B420" s="661">
        <f t="shared" si="5"/>
        <v>417</v>
      </c>
      <c r="C420" s="714" t="s">
        <v>881</v>
      </c>
      <c r="D420" s="720" t="s">
        <v>1142</v>
      </c>
      <c r="E420" s="618"/>
      <c r="F420" s="619"/>
      <c r="G420" s="558" t="s">
        <v>1042</v>
      </c>
      <c r="H420" s="508"/>
      <c r="I420" s="508"/>
      <c r="J420" s="508"/>
      <c r="K420" s="554" t="s">
        <v>173</v>
      </c>
      <c r="L420" s="554" t="s">
        <v>173</v>
      </c>
      <c r="M420" s="565"/>
      <c r="N420" s="713" t="s">
        <v>86</v>
      </c>
      <c r="O420" s="713" t="s">
        <v>86</v>
      </c>
      <c r="P420" s="713" t="s">
        <v>86</v>
      </c>
      <c r="Q420" s="713" t="s">
        <v>86</v>
      </c>
      <c r="R420" s="595"/>
      <c r="S420" s="612"/>
      <c r="T420" s="612"/>
      <c r="U420" s="106"/>
      <c r="V420" s="106"/>
      <c r="W420" s="106"/>
      <c r="X420" s="106"/>
      <c r="Y420" s="106"/>
      <c r="Z420" s="106"/>
      <c r="AA420" s="106"/>
      <c r="AB420" s="106"/>
      <c r="AC420" s="106"/>
      <c r="AD420" s="110"/>
      <c r="AE420" s="110"/>
      <c r="AF420" s="110"/>
    </row>
    <row r="421">
      <c r="A421" s="106"/>
      <c r="B421" s="661">
        <f t="shared" si="5"/>
        <v>418</v>
      </c>
      <c r="C421" s="714" t="s">
        <v>881</v>
      </c>
      <c r="D421" s="720" t="s">
        <v>1142</v>
      </c>
      <c r="E421" s="618"/>
      <c r="F421" s="619"/>
      <c r="G421" s="558" t="s">
        <v>1043</v>
      </c>
      <c r="H421" s="508"/>
      <c r="I421" s="508"/>
      <c r="J421" s="508"/>
      <c r="K421" s="554" t="s">
        <v>173</v>
      </c>
      <c r="L421" s="554" t="s">
        <v>173</v>
      </c>
      <c r="M421" s="565"/>
      <c r="N421" s="713" t="s">
        <v>86</v>
      </c>
      <c r="O421" s="713" t="s">
        <v>86</v>
      </c>
      <c r="P421" s="713" t="s">
        <v>86</v>
      </c>
      <c r="Q421" s="713" t="s">
        <v>86</v>
      </c>
      <c r="R421" s="595"/>
      <c r="S421" s="612"/>
      <c r="T421" s="612"/>
      <c r="U421" s="106"/>
      <c r="V421" s="106"/>
      <c r="W421" s="106"/>
      <c r="X421" s="106"/>
      <c r="Y421" s="106"/>
      <c r="Z421" s="106"/>
      <c r="AA421" s="106"/>
      <c r="AB421" s="106"/>
      <c r="AC421" s="106"/>
      <c r="AD421" s="110"/>
      <c r="AE421" s="110"/>
      <c r="AF421" s="110"/>
    </row>
    <row r="422">
      <c r="A422" s="106"/>
      <c r="B422" s="661">
        <f t="shared" si="5"/>
        <v>419</v>
      </c>
      <c r="C422" s="714" t="s">
        <v>881</v>
      </c>
      <c r="D422" s="720" t="s">
        <v>1142</v>
      </c>
      <c r="E422" s="618"/>
      <c r="F422" s="619"/>
      <c r="G422" s="558" t="s">
        <v>1044</v>
      </c>
      <c r="H422" s="508"/>
      <c r="I422" s="508"/>
      <c r="J422" s="508"/>
      <c r="K422" s="554" t="s">
        <v>173</v>
      </c>
      <c r="L422" s="554" t="s">
        <v>173</v>
      </c>
      <c r="M422" s="565"/>
      <c r="N422" s="713" t="s">
        <v>86</v>
      </c>
      <c r="O422" s="713" t="s">
        <v>86</v>
      </c>
      <c r="P422" s="713" t="s">
        <v>86</v>
      </c>
      <c r="Q422" s="713" t="s">
        <v>86</v>
      </c>
      <c r="R422" s="595"/>
      <c r="S422" s="612"/>
      <c r="T422" s="612"/>
      <c r="U422" s="106"/>
      <c r="V422" s="106"/>
      <c r="W422" s="106"/>
      <c r="X422" s="106"/>
      <c r="Y422" s="106"/>
      <c r="Z422" s="106"/>
      <c r="AA422" s="106"/>
      <c r="AB422" s="106"/>
      <c r="AC422" s="106"/>
      <c r="AD422" s="110"/>
      <c r="AE422" s="110"/>
      <c r="AF422" s="110"/>
    </row>
    <row r="423">
      <c r="A423" s="106"/>
      <c r="B423" s="661">
        <f t="shared" si="5"/>
        <v>420</v>
      </c>
      <c r="C423" s="714" t="s">
        <v>881</v>
      </c>
      <c r="D423" s="720" t="s">
        <v>1142</v>
      </c>
      <c r="E423" s="618"/>
      <c r="F423" s="619"/>
      <c r="G423" s="558" t="s">
        <v>1045</v>
      </c>
      <c r="H423" s="508"/>
      <c r="I423" s="508"/>
      <c r="J423" s="508"/>
      <c r="K423" s="554" t="s">
        <v>173</v>
      </c>
      <c r="L423" s="554" t="s">
        <v>173</v>
      </c>
      <c r="M423" s="565"/>
      <c r="N423" s="713" t="s">
        <v>86</v>
      </c>
      <c r="O423" s="713" t="s">
        <v>86</v>
      </c>
      <c r="P423" s="713" t="s">
        <v>86</v>
      </c>
      <c r="Q423" s="713" t="s">
        <v>86</v>
      </c>
      <c r="R423" s="595"/>
      <c r="S423" s="612"/>
      <c r="T423" s="612"/>
      <c r="U423" s="106"/>
      <c r="V423" s="106"/>
      <c r="W423" s="106"/>
      <c r="X423" s="106"/>
      <c r="Y423" s="106"/>
      <c r="Z423" s="106"/>
      <c r="AA423" s="106"/>
      <c r="AB423" s="106"/>
      <c r="AC423" s="106"/>
      <c r="AD423" s="110"/>
      <c r="AE423" s="110"/>
      <c r="AF423" s="110"/>
    </row>
    <row r="424">
      <c r="A424" s="106"/>
      <c r="B424" s="661">
        <f t="shared" si="5"/>
        <v>421</v>
      </c>
      <c r="C424" s="714" t="s">
        <v>881</v>
      </c>
      <c r="D424" s="720" t="s">
        <v>1142</v>
      </c>
      <c r="E424" s="618"/>
      <c r="F424" s="619"/>
      <c r="G424" s="558" t="s">
        <v>1046</v>
      </c>
      <c r="H424" s="508"/>
      <c r="I424" s="508"/>
      <c r="J424" s="508"/>
      <c r="K424" s="554" t="s">
        <v>173</v>
      </c>
      <c r="L424" s="554" t="s">
        <v>173</v>
      </c>
      <c r="M424" s="565"/>
      <c r="N424" s="713" t="s">
        <v>86</v>
      </c>
      <c r="O424" s="713" t="s">
        <v>86</v>
      </c>
      <c r="P424" s="713" t="s">
        <v>86</v>
      </c>
      <c r="Q424" s="713" t="s">
        <v>86</v>
      </c>
      <c r="R424" s="595"/>
      <c r="S424" s="612"/>
      <c r="T424" s="612"/>
      <c r="U424" s="106"/>
      <c r="V424" s="106"/>
      <c r="W424" s="106"/>
      <c r="X424" s="106"/>
      <c r="Y424" s="106"/>
      <c r="Z424" s="106"/>
      <c r="AA424" s="106"/>
      <c r="AB424" s="106"/>
      <c r="AC424" s="106"/>
      <c r="AD424" s="110"/>
      <c r="AE424" s="110"/>
      <c r="AF424" s="110"/>
    </row>
    <row r="425">
      <c r="A425" s="106"/>
      <c r="B425" s="661">
        <f t="shared" si="5"/>
        <v>422</v>
      </c>
      <c r="C425" s="714" t="s">
        <v>881</v>
      </c>
      <c r="D425" s="720" t="s">
        <v>1142</v>
      </c>
      <c r="E425" s="618"/>
      <c r="F425" s="620"/>
      <c r="G425" s="606" t="s">
        <v>1047</v>
      </c>
      <c r="H425" s="508"/>
      <c r="I425" s="508"/>
      <c r="J425" s="508"/>
      <c r="K425" s="554" t="s">
        <v>173</v>
      </c>
      <c r="L425" s="554" t="s">
        <v>173</v>
      </c>
      <c r="M425" s="565"/>
      <c r="N425" s="713" t="s">
        <v>86</v>
      </c>
      <c r="O425" s="713" t="s">
        <v>86</v>
      </c>
      <c r="P425" s="713" t="s">
        <v>86</v>
      </c>
      <c r="Q425" s="713" t="s">
        <v>86</v>
      </c>
      <c r="R425" s="595"/>
      <c r="S425" s="612"/>
      <c r="T425" s="612"/>
      <c r="U425" s="106"/>
      <c r="V425" s="106"/>
      <c r="W425" s="106"/>
      <c r="X425" s="106"/>
      <c r="Y425" s="106"/>
      <c r="Z425" s="106"/>
      <c r="AA425" s="106"/>
      <c r="AB425" s="106"/>
      <c r="AC425" s="106"/>
      <c r="AD425" s="110"/>
      <c r="AE425" s="110"/>
      <c r="AF425" s="110"/>
    </row>
    <row r="426">
      <c r="A426" s="106"/>
      <c r="B426" s="661">
        <f t="shared" si="5"/>
        <v>423</v>
      </c>
      <c r="C426" s="714" t="s">
        <v>881</v>
      </c>
      <c r="D426" s="720" t="s">
        <v>1142</v>
      </c>
      <c r="E426" s="618"/>
      <c r="F426" s="619" t="s">
        <v>1048</v>
      </c>
      <c r="G426" s="558" t="s">
        <v>779</v>
      </c>
      <c r="H426" s="508"/>
      <c r="I426" s="508"/>
      <c r="J426" s="508"/>
      <c r="K426" s="554" t="s">
        <v>173</v>
      </c>
      <c r="L426" s="554" t="s">
        <v>173</v>
      </c>
      <c r="M426" s="565"/>
      <c r="N426" s="713" t="s">
        <v>86</v>
      </c>
      <c r="O426" s="713" t="s">
        <v>86</v>
      </c>
      <c r="P426" s="713" t="s">
        <v>86</v>
      </c>
      <c r="Q426" s="713" t="s">
        <v>86</v>
      </c>
      <c r="R426" s="595"/>
      <c r="S426" s="612"/>
      <c r="T426" s="612"/>
      <c r="U426" s="106"/>
      <c r="V426" s="106"/>
      <c r="W426" s="106"/>
      <c r="X426" s="106"/>
      <c r="Y426" s="106"/>
      <c r="Z426" s="106"/>
      <c r="AA426" s="106"/>
      <c r="AB426" s="106"/>
      <c r="AC426" s="106"/>
      <c r="AD426" s="110"/>
      <c r="AE426" s="110"/>
      <c r="AF426" s="110"/>
    </row>
    <row r="427">
      <c r="A427" s="106"/>
      <c r="B427" s="661">
        <f t="shared" si="5"/>
        <v>424</v>
      </c>
      <c r="C427" s="714" t="s">
        <v>881</v>
      </c>
      <c r="D427" s="720" t="s">
        <v>1142</v>
      </c>
      <c r="E427" s="618"/>
      <c r="F427" s="619"/>
      <c r="G427" s="558" t="s">
        <v>1042</v>
      </c>
      <c r="H427" s="508"/>
      <c r="I427" s="508"/>
      <c r="J427" s="508"/>
      <c r="K427" s="554" t="s">
        <v>173</v>
      </c>
      <c r="L427" s="554" t="s">
        <v>173</v>
      </c>
      <c r="M427" s="565"/>
      <c r="N427" s="713" t="s">
        <v>86</v>
      </c>
      <c r="O427" s="713" t="s">
        <v>86</v>
      </c>
      <c r="P427" s="713" t="s">
        <v>86</v>
      </c>
      <c r="Q427" s="713" t="s">
        <v>86</v>
      </c>
      <c r="R427" s="595"/>
      <c r="S427" s="612"/>
      <c r="T427" s="612"/>
      <c r="U427" s="106"/>
      <c r="V427" s="106"/>
      <c r="W427" s="106"/>
      <c r="X427" s="106"/>
      <c r="Y427" s="106"/>
      <c r="Z427" s="106"/>
      <c r="AA427" s="106"/>
      <c r="AB427" s="106"/>
      <c r="AC427" s="106"/>
      <c r="AD427" s="110"/>
      <c r="AE427" s="110"/>
      <c r="AF427" s="110"/>
    </row>
    <row r="428">
      <c r="A428" s="106"/>
      <c r="B428" s="661">
        <f t="shared" si="5"/>
        <v>425</v>
      </c>
      <c r="C428" s="714" t="s">
        <v>881</v>
      </c>
      <c r="D428" s="720" t="s">
        <v>1142</v>
      </c>
      <c r="E428" s="618"/>
      <c r="F428" s="619"/>
      <c r="G428" s="558" t="s">
        <v>1043</v>
      </c>
      <c r="H428" s="508"/>
      <c r="I428" s="508"/>
      <c r="J428" s="508"/>
      <c r="K428" s="554" t="s">
        <v>173</v>
      </c>
      <c r="L428" s="554" t="s">
        <v>173</v>
      </c>
      <c r="M428" s="565"/>
      <c r="N428" s="713" t="s">
        <v>86</v>
      </c>
      <c r="O428" s="713" t="s">
        <v>86</v>
      </c>
      <c r="P428" s="713" t="s">
        <v>86</v>
      </c>
      <c r="Q428" s="713" t="s">
        <v>86</v>
      </c>
      <c r="R428" s="595"/>
      <c r="S428" s="612"/>
      <c r="T428" s="612"/>
      <c r="U428" s="106"/>
      <c r="V428" s="106"/>
      <c r="W428" s="106"/>
      <c r="X428" s="106"/>
      <c r="Y428" s="106"/>
      <c r="Z428" s="106"/>
      <c r="AA428" s="106"/>
      <c r="AB428" s="106"/>
      <c r="AC428" s="106"/>
      <c r="AD428" s="110"/>
      <c r="AE428" s="110"/>
      <c r="AF428" s="110"/>
    </row>
    <row r="429">
      <c r="A429" s="106"/>
      <c r="B429" s="661">
        <f t="shared" si="5"/>
        <v>426</v>
      </c>
      <c r="C429" s="714" t="s">
        <v>881</v>
      </c>
      <c r="D429" s="720" t="s">
        <v>1142</v>
      </c>
      <c r="E429" s="618"/>
      <c r="F429" s="619"/>
      <c r="G429" s="558" t="s">
        <v>1044</v>
      </c>
      <c r="H429" s="508"/>
      <c r="I429" s="508"/>
      <c r="J429" s="508"/>
      <c r="K429" s="554" t="s">
        <v>173</v>
      </c>
      <c r="L429" s="554" t="s">
        <v>173</v>
      </c>
      <c r="M429" s="565"/>
      <c r="N429" s="713" t="s">
        <v>86</v>
      </c>
      <c r="O429" s="713" t="s">
        <v>86</v>
      </c>
      <c r="P429" s="713" t="s">
        <v>86</v>
      </c>
      <c r="Q429" s="713" t="s">
        <v>86</v>
      </c>
      <c r="R429" s="595"/>
      <c r="S429" s="612"/>
      <c r="T429" s="612"/>
      <c r="U429" s="106"/>
      <c r="V429" s="106"/>
      <c r="W429" s="106"/>
      <c r="X429" s="106"/>
      <c r="Y429" s="106"/>
      <c r="Z429" s="106"/>
      <c r="AA429" s="106"/>
      <c r="AB429" s="106"/>
      <c r="AC429" s="106"/>
      <c r="AD429" s="110"/>
      <c r="AE429" s="110"/>
      <c r="AF429" s="110"/>
    </row>
    <row r="430">
      <c r="A430" s="106"/>
      <c r="B430" s="661">
        <f t="shared" si="5"/>
        <v>427</v>
      </c>
      <c r="C430" s="714" t="s">
        <v>881</v>
      </c>
      <c r="D430" s="720" t="s">
        <v>1142</v>
      </c>
      <c r="E430" s="618"/>
      <c r="F430" s="619"/>
      <c r="G430" s="558" t="s">
        <v>1045</v>
      </c>
      <c r="H430" s="508"/>
      <c r="I430" s="508"/>
      <c r="J430" s="508"/>
      <c r="K430" s="554" t="s">
        <v>173</v>
      </c>
      <c r="L430" s="554" t="s">
        <v>173</v>
      </c>
      <c r="M430" s="565"/>
      <c r="N430" s="713" t="s">
        <v>86</v>
      </c>
      <c r="O430" s="713" t="s">
        <v>86</v>
      </c>
      <c r="P430" s="713" t="s">
        <v>86</v>
      </c>
      <c r="Q430" s="713" t="s">
        <v>86</v>
      </c>
      <c r="R430" s="595"/>
      <c r="S430" s="612"/>
      <c r="T430" s="612"/>
      <c r="U430" s="106"/>
      <c r="V430" s="106"/>
      <c r="W430" s="106"/>
      <c r="X430" s="106"/>
      <c r="Y430" s="106"/>
      <c r="Z430" s="106"/>
      <c r="AA430" s="106"/>
      <c r="AB430" s="106"/>
      <c r="AC430" s="106"/>
      <c r="AD430" s="110"/>
      <c r="AE430" s="110"/>
      <c r="AF430" s="110"/>
    </row>
    <row r="431">
      <c r="A431" s="106"/>
      <c r="B431" s="661">
        <f t="shared" si="5"/>
        <v>428</v>
      </c>
      <c r="C431" s="714" t="s">
        <v>881</v>
      </c>
      <c r="D431" s="720" t="s">
        <v>1142</v>
      </c>
      <c r="E431" s="618"/>
      <c r="F431" s="619"/>
      <c r="G431" s="558" t="s">
        <v>1046</v>
      </c>
      <c r="H431" s="508"/>
      <c r="I431" s="508"/>
      <c r="J431" s="508"/>
      <c r="K431" s="554" t="s">
        <v>173</v>
      </c>
      <c r="L431" s="554" t="s">
        <v>173</v>
      </c>
      <c r="M431" s="565"/>
      <c r="N431" s="713" t="s">
        <v>86</v>
      </c>
      <c r="O431" s="713" t="s">
        <v>86</v>
      </c>
      <c r="P431" s="713" t="s">
        <v>86</v>
      </c>
      <c r="Q431" s="713" t="s">
        <v>86</v>
      </c>
      <c r="R431" s="595"/>
      <c r="S431" s="612"/>
      <c r="T431" s="612"/>
      <c r="U431" s="106"/>
      <c r="V431" s="106"/>
      <c r="W431" s="106"/>
      <c r="X431" s="106"/>
      <c r="Y431" s="106"/>
      <c r="Z431" s="106"/>
      <c r="AA431" s="106"/>
      <c r="AB431" s="106"/>
      <c r="AC431" s="106"/>
      <c r="AD431" s="110"/>
      <c r="AE431" s="110"/>
      <c r="AF431" s="110"/>
    </row>
    <row r="432">
      <c r="A432" s="106"/>
      <c r="B432" s="661">
        <f t="shared" si="5"/>
        <v>429</v>
      </c>
      <c r="C432" s="714" t="s">
        <v>881</v>
      </c>
      <c r="D432" s="720" t="s">
        <v>1142</v>
      </c>
      <c r="E432" s="618"/>
      <c r="F432" s="619"/>
      <c r="G432" s="606" t="s">
        <v>1047</v>
      </c>
      <c r="H432" s="508"/>
      <c r="I432" s="508"/>
      <c r="J432" s="508"/>
      <c r="K432" s="554" t="s">
        <v>173</v>
      </c>
      <c r="L432" s="554" t="s">
        <v>173</v>
      </c>
      <c r="M432" s="565"/>
      <c r="N432" s="713" t="s">
        <v>86</v>
      </c>
      <c r="O432" s="713" t="s">
        <v>86</v>
      </c>
      <c r="P432" s="713" t="s">
        <v>86</v>
      </c>
      <c r="Q432" s="713" t="s">
        <v>86</v>
      </c>
      <c r="R432" s="595"/>
      <c r="S432" s="612"/>
      <c r="T432" s="612"/>
      <c r="U432" s="106"/>
      <c r="V432" s="106"/>
      <c r="W432" s="106"/>
      <c r="X432" s="106"/>
      <c r="Y432" s="106"/>
      <c r="Z432" s="106"/>
      <c r="AA432" s="106"/>
      <c r="AB432" s="106"/>
      <c r="AC432" s="106"/>
      <c r="AD432" s="110"/>
      <c r="AE432" s="110"/>
      <c r="AF432" s="110"/>
    </row>
    <row r="433">
      <c r="A433" s="106"/>
      <c r="B433" s="661">
        <f t="shared" si="5"/>
        <v>430</v>
      </c>
      <c r="C433" s="714" t="s">
        <v>881</v>
      </c>
      <c r="D433" s="720" t="s">
        <v>1142</v>
      </c>
      <c r="E433" s="618"/>
      <c r="F433" s="556" t="s">
        <v>1049</v>
      </c>
      <c r="G433" s="504" t="s">
        <v>1150</v>
      </c>
      <c r="H433" s="508"/>
      <c r="I433" s="508"/>
      <c r="J433" s="508"/>
      <c r="K433" s="506" t="s">
        <v>1050</v>
      </c>
      <c r="L433" s="506" t="s">
        <v>1051</v>
      </c>
      <c r="M433" s="565"/>
      <c r="N433" s="713" t="s">
        <v>86</v>
      </c>
      <c r="O433" s="713" t="s">
        <v>86</v>
      </c>
      <c r="P433" s="713" t="s">
        <v>86</v>
      </c>
      <c r="Q433" s="713" t="s">
        <v>86</v>
      </c>
      <c r="R433" s="595"/>
      <c r="S433" s="612"/>
      <c r="T433" s="612"/>
      <c r="U433" s="106"/>
      <c r="V433" s="106"/>
      <c r="W433" s="106"/>
      <c r="X433" s="106"/>
      <c r="Y433" s="106"/>
      <c r="Z433" s="106"/>
      <c r="AA433" s="106"/>
      <c r="AB433" s="106"/>
      <c r="AC433" s="106"/>
      <c r="AD433" s="110"/>
      <c r="AE433" s="110"/>
      <c r="AF433" s="110"/>
    </row>
    <row r="434">
      <c r="A434" s="106"/>
      <c r="B434" s="661">
        <f t="shared" si="5"/>
        <v>431</v>
      </c>
      <c r="C434" s="714" t="s">
        <v>881</v>
      </c>
      <c r="D434" s="720" t="s">
        <v>1142</v>
      </c>
      <c r="E434" s="618"/>
      <c r="F434" s="619"/>
      <c r="G434" s="504" t="s">
        <v>1151</v>
      </c>
      <c r="H434" s="564" t="s">
        <v>1053</v>
      </c>
      <c r="I434" s="508"/>
      <c r="J434" s="508"/>
      <c r="K434" s="506" t="s">
        <v>1054</v>
      </c>
      <c r="L434" s="506" t="s">
        <v>1051</v>
      </c>
      <c r="M434" s="565"/>
      <c r="N434" s="713" t="s">
        <v>86</v>
      </c>
      <c r="O434" s="713" t="s">
        <v>86</v>
      </c>
      <c r="P434" s="713" t="s">
        <v>86</v>
      </c>
      <c r="Q434" s="713" t="s">
        <v>86</v>
      </c>
      <c r="R434" s="595"/>
      <c r="S434" s="612"/>
      <c r="T434" s="612"/>
      <c r="U434" s="106"/>
      <c r="V434" s="106"/>
      <c r="W434" s="106"/>
      <c r="X434" s="106"/>
      <c r="Y434" s="106"/>
      <c r="Z434" s="106"/>
      <c r="AA434" s="106"/>
      <c r="AB434" s="106"/>
      <c r="AC434" s="106"/>
      <c r="AD434" s="110"/>
      <c r="AE434" s="110"/>
      <c r="AF434" s="110"/>
    </row>
    <row r="435">
      <c r="A435" s="106"/>
      <c r="B435" s="661">
        <f t="shared" si="5"/>
        <v>432</v>
      </c>
      <c r="C435" s="714" t="s">
        <v>881</v>
      </c>
      <c r="D435" s="720" t="s">
        <v>1142</v>
      </c>
      <c r="E435" s="618"/>
      <c r="F435" s="619"/>
      <c r="G435" s="504"/>
      <c r="H435" s="564" t="s">
        <v>1055</v>
      </c>
      <c r="I435" s="508"/>
      <c r="J435" s="508"/>
      <c r="K435" s="554" t="s">
        <v>173</v>
      </c>
      <c r="L435" s="554" t="s">
        <v>173</v>
      </c>
      <c r="M435" s="565"/>
      <c r="N435" s="713" t="s">
        <v>86</v>
      </c>
      <c r="O435" s="713" t="s">
        <v>86</v>
      </c>
      <c r="P435" s="713" t="s">
        <v>86</v>
      </c>
      <c r="Q435" s="713" t="s">
        <v>86</v>
      </c>
      <c r="R435" s="595"/>
      <c r="S435" s="612"/>
      <c r="T435" s="612"/>
      <c r="U435" s="106"/>
      <c r="V435" s="106"/>
      <c r="W435" s="106"/>
      <c r="X435" s="106"/>
      <c r="Y435" s="106"/>
      <c r="Z435" s="106"/>
      <c r="AA435" s="106"/>
      <c r="AB435" s="106"/>
      <c r="AC435" s="106"/>
      <c r="AD435" s="110"/>
      <c r="AE435" s="110"/>
      <c r="AF435" s="110"/>
    </row>
    <row r="436">
      <c r="A436" s="106"/>
      <c r="B436" s="661">
        <f t="shared" si="5"/>
        <v>433</v>
      </c>
      <c r="C436" s="714" t="s">
        <v>881</v>
      </c>
      <c r="D436" s="720" t="s">
        <v>1142</v>
      </c>
      <c r="E436" s="618"/>
      <c r="F436" s="619"/>
      <c r="G436" s="504"/>
      <c r="H436" s="564" t="s">
        <v>1056</v>
      </c>
      <c r="I436" s="508"/>
      <c r="J436" s="508"/>
      <c r="K436" s="554" t="s">
        <v>173</v>
      </c>
      <c r="L436" s="554" t="s">
        <v>173</v>
      </c>
      <c r="M436" s="565"/>
      <c r="N436" s="713" t="s">
        <v>86</v>
      </c>
      <c r="O436" s="713" t="s">
        <v>86</v>
      </c>
      <c r="P436" s="713" t="s">
        <v>86</v>
      </c>
      <c r="Q436" s="713" t="s">
        <v>86</v>
      </c>
      <c r="R436" s="595"/>
      <c r="S436" s="612"/>
      <c r="T436" s="612"/>
      <c r="U436" s="106"/>
      <c r="V436" s="106"/>
      <c r="W436" s="106"/>
      <c r="X436" s="106"/>
      <c r="Y436" s="106"/>
      <c r="Z436" s="106"/>
      <c r="AA436" s="106"/>
      <c r="AB436" s="106"/>
      <c r="AC436" s="106"/>
      <c r="AD436" s="110"/>
      <c r="AE436" s="110"/>
      <c r="AF436" s="110"/>
    </row>
    <row r="437">
      <c r="A437" s="106"/>
      <c r="B437" s="661">
        <f t="shared" si="5"/>
        <v>434</v>
      </c>
      <c r="C437" s="714" t="s">
        <v>881</v>
      </c>
      <c r="D437" s="720" t="s">
        <v>1142</v>
      </c>
      <c r="E437" s="618"/>
      <c r="F437" s="620"/>
      <c r="G437" s="504"/>
      <c r="H437" s="564" t="s">
        <v>1057</v>
      </c>
      <c r="I437" s="508"/>
      <c r="J437" s="508"/>
      <c r="K437" s="554" t="s">
        <v>173</v>
      </c>
      <c r="L437" s="554" t="s">
        <v>173</v>
      </c>
      <c r="M437" s="565"/>
      <c r="N437" s="713" t="s">
        <v>86</v>
      </c>
      <c r="O437" s="713" t="s">
        <v>86</v>
      </c>
      <c r="P437" s="713" t="s">
        <v>86</v>
      </c>
      <c r="Q437" s="713" t="s">
        <v>86</v>
      </c>
      <c r="R437" s="595"/>
      <c r="S437" s="612"/>
      <c r="T437" s="612"/>
      <c r="U437" s="106"/>
      <c r="V437" s="106"/>
      <c r="W437" s="106"/>
      <c r="X437" s="106"/>
      <c r="Y437" s="106"/>
      <c r="Z437" s="106"/>
      <c r="AA437" s="106"/>
      <c r="AB437" s="106"/>
      <c r="AC437" s="106"/>
      <c r="AD437" s="110"/>
      <c r="AE437" s="110"/>
      <c r="AF437" s="110"/>
    </row>
    <row r="438">
      <c r="A438" s="106"/>
      <c r="B438" s="661">
        <f t="shared" si="5"/>
        <v>435</v>
      </c>
      <c r="C438" s="714" t="s">
        <v>881</v>
      </c>
      <c r="D438" s="720" t="s">
        <v>1142</v>
      </c>
      <c r="E438" s="618"/>
      <c r="F438" s="489" t="s">
        <v>1058</v>
      </c>
      <c r="G438" s="504"/>
      <c r="H438" s="508"/>
      <c r="I438" s="508"/>
      <c r="J438" s="508"/>
      <c r="K438" s="506" t="s">
        <v>1059</v>
      </c>
      <c r="L438" s="506" t="s">
        <v>1060</v>
      </c>
      <c r="M438" s="565"/>
      <c r="N438" s="713" t="s">
        <v>86</v>
      </c>
      <c r="O438" s="713" t="s">
        <v>86</v>
      </c>
      <c r="P438" s="713" t="s">
        <v>86</v>
      </c>
      <c r="Q438" s="713" t="s">
        <v>86</v>
      </c>
      <c r="R438" s="595"/>
      <c r="S438" s="612"/>
      <c r="T438" s="612"/>
      <c r="U438" s="106"/>
      <c r="V438" s="106"/>
      <c r="W438" s="106"/>
      <c r="X438" s="106"/>
      <c r="Y438" s="106"/>
      <c r="Z438" s="106"/>
      <c r="AA438" s="106"/>
      <c r="AB438" s="106"/>
      <c r="AC438" s="106"/>
      <c r="AD438" s="110"/>
      <c r="AE438" s="110"/>
      <c r="AF438" s="110"/>
    </row>
    <row r="439">
      <c r="A439" s="106"/>
      <c r="B439" s="661">
        <f t="shared" si="5"/>
        <v>436</v>
      </c>
      <c r="C439" s="714" t="s">
        <v>881</v>
      </c>
      <c r="D439" s="720" t="s">
        <v>1142</v>
      </c>
      <c r="E439" s="618"/>
      <c r="F439" s="489" t="s">
        <v>1061</v>
      </c>
      <c r="G439" s="504"/>
      <c r="H439" s="508"/>
      <c r="I439" s="508"/>
      <c r="J439" s="508"/>
      <c r="K439" s="506" t="s">
        <v>1062</v>
      </c>
      <c r="L439" s="506" t="s">
        <v>1063</v>
      </c>
      <c r="M439" s="565"/>
      <c r="N439" s="713" t="s">
        <v>86</v>
      </c>
      <c r="O439" s="713" t="s">
        <v>86</v>
      </c>
      <c r="P439" s="713" t="s">
        <v>86</v>
      </c>
      <c r="Q439" s="713" t="s">
        <v>86</v>
      </c>
      <c r="R439" s="595"/>
      <c r="S439" s="612"/>
      <c r="T439" s="612"/>
      <c r="U439" s="106"/>
      <c r="V439" s="106"/>
      <c r="W439" s="106"/>
      <c r="X439" s="106"/>
      <c r="Y439" s="106"/>
      <c r="Z439" s="106"/>
      <c r="AA439" s="106"/>
      <c r="AB439" s="106"/>
      <c r="AC439" s="106"/>
      <c r="AD439" s="110"/>
      <c r="AE439" s="110"/>
      <c r="AF439" s="110"/>
    </row>
    <row r="440">
      <c r="A440" s="106"/>
      <c r="B440" s="661">
        <f t="shared" si="5"/>
        <v>437</v>
      </c>
      <c r="C440" s="714" t="s">
        <v>881</v>
      </c>
      <c r="D440" s="720" t="s">
        <v>1142</v>
      </c>
      <c r="E440" s="618"/>
      <c r="F440" s="619" t="s">
        <v>839</v>
      </c>
      <c r="G440" s="504" t="s">
        <v>1064</v>
      </c>
      <c r="H440" s="508"/>
      <c r="I440" s="508"/>
      <c r="J440" s="508"/>
      <c r="K440" s="506" t="s">
        <v>1065</v>
      </c>
      <c r="L440" s="506" t="s">
        <v>1066</v>
      </c>
      <c r="M440" s="565"/>
      <c r="N440" s="713" t="s">
        <v>86</v>
      </c>
      <c r="O440" s="713" t="s">
        <v>86</v>
      </c>
      <c r="P440" s="713" t="s">
        <v>86</v>
      </c>
      <c r="Q440" s="713" t="s">
        <v>86</v>
      </c>
      <c r="R440" s="595"/>
      <c r="S440" s="612"/>
      <c r="T440" s="612"/>
      <c r="U440" s="106"/>
      <c r="V440" s="106"/>
      <c r="W440" s="106"/>
      <c r="X440" s="106"/>
      <c r="Y440" s="106"/>
      <c r="Z440" s="106"/>
      <c r="AA440" s="106"/>
      <c r="AB440" s="106"/>
      <c r="AC440" s="106"/>
      <c r="AD440" s="110"/>
      <c r="AE440" s="110"/>
      <c r="AF440" s="110"/>
    </row>
    <row r="441">
      <c r="A441" s="106"/>
      <c r="B441" s="661">
        <f t="shared" si="5"/>
        <v>438</v>
      </c>
      <c r="C441" s="714" t="s">
        <v>881</v>
      </c>
      <c r="D441" s="720" t="s">
        <v>1142</v>
      </c>
      <c r="E441" s="618"/>
      <c r="F441" s="619"/>
      <c r="G441" s="504" t="s">
        <v>1067</v>
      </c>
      <c r="H441" s="508"/>
      <c r="I441" s="508"/>
      <c r="J441" s="508"/>
      <c r="K441" s="506" t="s">
        <v>1068</v>
      </c>
      <c r="L441" s="506" t="s">
        <v>1069</v>
      </c>
      <c r="M441" s="565"/>
      <c r="N441" s="713" t="s">
        <v>86</v>
      </c>
      <c r="O441" s="713" t="s">
        <v>86</v>
      </c>
      <c r="P441" s="713" t="s">
        <v>86</v>
      </c>
      <c r="Q441" s="713" t="s">
        <v>86</v>
      </c>
      <c r="R441" s="595"/>
      <c r="S441" s="612"/>
      <c r="T441" s="612"/>
      <c r="U441" s="106"/>
      <c r="V441" s="106"/>
      <c r="W441" s="106"/>
      <c r="X441" s="106"/>
      <c r="Y441" s="106"/>
      <c r="Z441" s="106"/>
      <c r="AA441" s="106"/>
      <c r="AB441" s="106"/>
      <c r="AC441" s="106"/>
      <c r="AD441" s="110"/>
      <c r="AE441" s="110"/>
      <c r="AF441" s="110"/>
    </row>
    <row r="442">
      <c r="A442" s="106"/>
      <c r="B442" s="661">
        <f t="shared" si="5"/>
        <v>439</v>
      </c>
      <c r="C442" s="714" t="s">
        <v>881</v>
      </c>
      <c r="D442" s="720" t="s">
        <v>1142</v>
      </c>
      <c r="E442" s="618"/>
      <c r="F442" s="619"/>
      <c r="G442" s="504" t="s">
        <v>1070</v>
      </c>
      <c r="H442" s="508"/>
      <c r="I442" s="508"/>
      <c r="J442" s="508"/>
      <c r="K442" s="506" t="s">
        <v>1071</v>
      </c>
      <c r="L442" s="506" t="s">
        <v>1072</v>
      </c>
      <c r="M442" s="565"/>
      <c r="N442" s="713" t="s">
        <v>86</v>
      </c>
      <c r="O442" s="713" t="s">
        <v>86</v>
      </c>
      <c r="P442" s="713" t="s">
        <v>86</v>
      </c>
      <c r="Q442" s="713" t="s">
        <v>86</v>
      </c>
      <c r="R442" s="595"/>
      <c r="S442" s="612"/>
      <c r="T442" s="612"/>
      <c r="U442" s="106"/>
      <c r="V442" s="106"/>
      <c r="W442" s="106"/>
      <c r="X442" s="106"/>
      <c r="Y442" s="106"/>
      <c r="Z442" s="106"/>
      <c r="AA442" s="106"/>
      <c r="AB442" s="106"/>
      <c r="AC442" s="106"/>
      <c r="AD442" s="110"/>
      <c r="AE442" s="110"/>
      <c r="AF442" s="110"/>
    </row>
    <row r="443">
      <c r="A443" s="106"/>
      <c r="B443" s="661">
        <f t="shared" si="5"/>
        <v>440</v>
      </c>
      <c r="C443" s="714" t="s">
        <v>881</v>
      </c>
      <c r="D443" s="720" t="s">
        <v>1142</v>
      </c>
      <c r="E443" s="618"/>
      <c r="F443" s="619"/>
      <c r="G443" s="504" t="s">
        <v>1073</v>
      </c>
      <c r="H443" s="508"/>
      <c r="I443" s="508"/>
      <c r="J443" s="508"/>
      <c r="K443" s="506" t="s">
        <v>1074</v>
      </c>
      <c r="L443" s="506" t="s">
        <v>1075</v>
      </c>
      <c r="M443" s="565"/>
      <c r="N443" s="713" t="s">
        <v>86</v>
      </c>
      <c r="O443" s="713" t="s">
        <v>86</v>
      </c>
      <c r="P443" s="713" t="s">
        <v>86</v>
      </c>
      <c r="Q443" s="713" t="s">
        <v>86</v>
      </c>
      <c r="R443" s="595"/>
      <c r="S443" s="612"/>
      <c r="T443" s="612"/>
      <c r="U443" s="106"/>
      <c r="V443" s="106"/>
      <c r="W443" s="106"/>
      <c r="X443" s="106"/>
      <c r="Y443" s="106"/>
      <c r="Z443" s="106"/>
      <c r="AA443" s="106"/>
      <c r="AB443" s="106"/>
      <c r="AC443" s="106"/>
      <c r="AD443" s="110"/>
      <c r="AE443" s="110"/>
      <c r="AF443" s="110"/>
    </row>
    <row r="444">
      <c r="A444" s="106"/>
      <c r="B444" s="661">
        <f t="shared" si="5"/>
        <v>441</v>
      </c>
      <c r="C444" s="714" t="s">
        <v>881</v>
      </c>
      <c r="D444" s="720" t="s">
        <v>1142</v>
      </c>
      <c r="E444" s="560"/>
      <c r="F444" s="619"/>
      <c r="G444" s="504" t="s">
        <v>1076</v>
      </c>
      <c r="H444" s="508"/>
      <c r="I444" s="508"/>
      <c r="J444" s="508"/>
      <c r="K444" s="506" t="s">
        <v>1077</v>
      </c>
      <c r="L444" s="506" t="s">
        <v>1078</v>
      </c>
      <c r="M444" s="565"/>
      <c r="N444" s="713" t="s">
        <v>86</v>
      </c>
      <c r="O444" s="713" t="s">
        <v>86</v>
      </c>
      <c r="P444" s="713" t="s">
        <v>86</v>
      </c>
      <c r="Q444" s="713" t="s">
        <v>86</v>
      </c>
      <c r="R444" s="595"/>
      <c r="S444" s="612"/>
      <c r="T444" s="612"/>
      <c r="U444" s="106"/>
      <c r="V444" s="106"/>
      <c r="W444" s="106"/>
      <c r="X444" s="106"/>
      <c r="Y444" s="106"/>
      <c r="Z444" s="106"/>
      <c r="AA444" s="106"/>
      <c r="AB444" s="106"/>
      <c r="AC444" s="106"/>
      <c r="AD444" s="110"/>
      <c r="AE444" s="110"/>
      <c r="AF444" s="110"/>
    </row>
    <row r="445">
      <c r="A445" s="106"/>
      <c r="B445" s="661">
        <f t="shared" si="5"/>
        <v>442</v>
      </c>
      <c r="C445" s="714" t="s">
        <v>881</v>
      </c>
      <c r="D445" s="720" t="s">
        <v>1142</v>
      </c>
      <c r="E445" s="500" t="s">
        <v>451</v>
      </c>
      <c r="F445" s="503"/>
      <c r="G445" s="503"/>
      <c r="H445" s="503"/>
      <c r="I445" s="503"/>
      <c r="J445" s="503"/>
      <c r="K445" s="493" t="s">
        <v>1079</v>
      </c>
      <c r="L445" s="494" t="s">
        <v>1080</v>
      </c>
      <c r="M445" s="565"/>
      <c r="N445" s="713" t="s">
        <v>86</v>
      </c>
      <c r="O445" s="713" t="s">
        <v>86</v>
      </c>
      <c r="P445" s="713" t="s">
        <v>86</v>
      </c>
      <c r="Q445" s="713" t="s">
        <v>86</v>
      </c>
      <c r="R445" s="595"/>
      <c r="S445" s="612"/>
      <c r="T445" s="612"/>
      <c r="U445" s="106"/>
      <c r="V445" s="106"/>
      <c r="W445" s="106"/>
      <c r="X445" s="106"/>
      <c r="Y445" s="106"/>
      <c r="Z445" s="106"/>
      <c r="AA445" s="106"/>
      <c r="AB445" s="106"/>
      <c r="AC445" s="106"/>
      <c r="AD445" s="110"/>
      <c r="AE445" s="110"/>
      <c r="AF445" s="110"/>
    </row>
    <row r="446">
      <c r="A446" s="106"/>
      <c r="B446" s="661">
        <f t="shared" si="5"/>
        <v>443</v>
      </c>
      <c r="C446" s="714" t="s">
        <v>881</v>
      </c>
      <c r="D446" s="720" t="s">
        <v>1142</v>
      </c>
      <c r="E446" s="495" t="s">
        <v>1081</v>
      </c>
      <c r="F446" s="492" t="s">
        <v>1082</v>
      </c>
      <c r="G446" s="493" t="s">
        <v>1083</v>
      </c>
      <c r="H446" s="503"/>
      <c r="I446" s="503"/>
      <c r="J446" s="578"/>
      <c r="K446" s="502" t="s">
        <v>1084</v>
      </c>
      <c r="L446" s="621" t="s">
        <v>1085</v>
      </c>
      <c r="M446" s="565"/>
      <c r="N446" s="713" t="s">
        <v>86</v>
      </c>
      <c r="O446" s="713" t="s">
        <v>86</v>
      </c>
      <c r="P446" s="713" t="s">
        <v>86</v>
      </c>
      <c r="Q446" s="713" t="s">
        <v>86</v>
      </c>
      <c r="R446" s="595"/>
      <c r="S446" s="612"/>
      <c r="T446" s="612"/>
      <c r="U446" s="106"/>
      <c r="V446" s="106"/>
      <c r="W446" s="106"/>
      <c r="X446" s="106"/>
      <c r="Y446" s="106"/>
      <c r="Z446" s="106"/>
      <c r="AA446" s="106"/>
      <c r="AB446" s="106"/>
      <c r="AC446" s="106"/>
      <c r="AD446" s="110"/>
      <c r="AE446" s="110"/>
      <c r="AF446" s="110"/>
    </row>
    <row r="447">
      <c r="A447" s="106"/>
      <c r="B447" s="661">
        <f t="shared" si="5"/>
        <v>444</v>
      </c>
      <c r="C447" s="714" t="s">
        <v>881</v>
      </c>
      <c r="D447" s="720" t="s">
        <v>1142</v>
      </c>
      <c r="E447" s="500"/>
      <c r="F447" s="622"/>
      <c r="G447" s="566" t="s">
        <v>1086</v>
      </c>
      <c r="H447" s="503" t="s">
        <v>1087</v>
      </c>
      <c r="I447" s="503"/>
      <c r="J447" s="583" t="s">
        <v>1088</v>
      </c>
      <c r="K447" s="583" t="s">
        <v>1089</v>
      </c>
      <c r="L447" s="583" t="s">
        <v>1090</v>
      </c>
      <c r="M447" s="565"/>
      <c r="N447" s="713" t="s">
        <v>86</v>
      </c>
      <c r="O447" s="713" t="s">
        <v>86</v>
      </c>
      <c r="P447" s="713" t="s">
        <v>86</v>
      </c>
      <c r="Q447" s="713" t="s">
        <v>86</v>
      </c>
      <c r="R447" s="595"/>
      <c r="S447" s="612"/>
      <c r="T447" s="612"/>
      <c r="U447" s="106"/>
      <c r="V447" s="106"/>
      <c r="W447" s="106"/>
      <c r="X447" s="106"/>
      <c r="Y447" s="106"/>
      <c r="Z447" s="106"/>
      <c r="AA447" s="106"/>
      <c r="AB447" s="106"/>
      <c r="AC447" s="106"/>
      <c r="AD447" s="110"/>
      <c r="AE447" s="110"/>
      <c r="AF447" s="110"/>
    </row>
    <row r="448">
      <c r="A448" s="106"/>
      <c r="B448" s="661">
        <f t="shared" si="5"/>
        <v>445</v>
      </c>
      <c r="C448" s="714" t="s">
        <v>881</v>
      </c>
      <c r="D448" s="720" t="s">
        <v>1142</v>
      </c>
      <c r="E448" s="500"/>
      <c r="F448" s="622"/>
      <c r="G448" s="497"/>
      <c r="H448" s="503"/>
      <c r="I448" s="503"/>
      <c r="J448" s="583" t="s">
        <v>1091</v>
      </c>
      <c r="K448" s="583" t="s">
        <v>1092</v>
      </c>
      <c r="L448" s="509"/>
      <c r="M448" s="565"/>
      <c r="N448" s="713" t="s">
        <v>86</v>
      </c>
      <c r="O448" s="713" t="s">
        <v>86</v>
      </c>
      <c r="P448" s="713" t="s">
        <v>86</v>
      </c>
      <c r="Q448" s="713" t="s">
        <v>86</v>
      </c>
      <c r="R448" s="595"/>
      <c r="S448" s="612"/>
      <c r="T448" s="612"/>
      <c r="U448" s="106"/>
      <c r="V448" s="106"/>
      <c r="W448" s="106"/>
      <c r="X448" s="106"/>
      <c r="Y448" s="106"/>
      <c r="Z448" s="106"/>
      <c r="AA448" s="106"/>
      <c r="AB448" s="106"/>
      <c r="AC448" s="106"/>
      <c r="AD448" s="110"/>
      <c r="AE448" s="110"/>
      <c r="AF448" s="110"/>
    </row>
    <row r="449">
      <c r="A449" s="106"/>
      <c r="B449" s="661">
        <f t="shared" si="5"/>
        <v>446</v>
      </c>
      <c r="C449" s="714" t="s">
        <v>881</v>
      </c>
      <c r="D449" s="720" t="s">
        <v>1142</v>
      </c>
      <c r="E449" s="500"/>
      <c r="F449" s="622"/>
      <c r="G449" s="497"/>
      <c r="H449" s="503" t="s">
        <v>1093</v>
      </c>
      <c r="I449" s="503"/>
      <c r="J449" s="509"/>
      <c r="K449" s="583" t="s">
        <v>1094</v>
      </c>
      <c r="L449" s="583" t="s">
        <v>173</v>
      </c>
      <c r="M449" s="565"/>
      <c r="N449" s="713" t="s">
        <v>86</v>
      </c>
      <c r="O449" s="713" t="s">
        <v>86</v>
      </c>
      <c r="P449" s="713" t="s">
        <v>86</v>
      </c>
      <c r="Q449" s="713" t="s">
        <v>86</v>
      </c>
      <c r="R449" s="595"/>
      <c r="S449" s="612"/>
      <c r="T449" s="612"/>
      <c r="U449" s="106"/>
      <c r="V449" s="106"/>
      <c r="W449" s="106"/>
      <c r="X449" s="106"/>
      <c r="Y449" s="106"/>
      <c r="Z449" s="106"/>
      <c r="AA449" s="106"/>
      <c r="AB449" s="106"/>
      <c r="AC449" s="106"/>
      <c r="AD449" s="110"/>
      <c r="AE449" s="110"/>
      <c r="AF449" s="110"/>
    </row>
    <row r="450">
      <c r="A450" s="106"/>
      <c r="B450" s="661">
        <f t="shared" si="5"/>
        <v>447</v>
      </c>
      <c r="C450" s="714" t="s">
        <v>881</v>
      </c>
      <c r="D450" s="720" t="s">
        <v>1142</v>
      </c>
      <c r="E450" s="500"/>
      <c r="F450" s="622"/>
      <c r="G450" s="497"/>
      <c r="H450" s="503" t="s">
        <v>1095</v>
      </c>
      <c r="I450" s="503"/>
      <c r="J450" s="509"/>
      <c r="K450" s="583" t="s">
        <v>1096</v>
      </c>
      <c r="L450" s="583" t="s">
        <v>173</v>
      </c>
      <c r="M450" s="565"/>
      <c r="N450" s="713" t="s">
        <v>86</v>
      </c>
      <c r="O450" s="713" t="s">
        <v>86</v>
      </c>
      <c r="P450" s="713" t="s">
        <v>86</v>
      </c>
      <c r="Q450" s="713" t="s">
        <v>86</v>
      </c>
      <c r="R450" s="595"/>
      <c r="S450" s="612"/>
      <c r="T450" s="612"/>
      <c r="U450" s="106"/>
      <c r="V450" s="106"/>
      <c r="W450" s="106"/>
      <c r="X450" s="106"/>
      <c r="Y450" s="106"/>
      <c r="Z450" s="106"/>
      <c r="AA450" s="106"/>
      <c r="AB450" s="106"/>
      <c r="AC450" s="106"/>
      <c r="AD450" s="110"/>
      <c r="AE450" s="110"/>
      <c r="AF450" s="110"/>
    </row>
    <row r="451">
      <c r="A451" s="106"/>
      <c r="B451" s="661">
        <f t="shared" si="5"/>
        <v>448</v>
      </c>
      <c r="C451" s="714" t="s">
        <v>881</v>
      </c>
      <c r="D451" s="720" t="s">
        <v>1142</v>
      </c>
      <c r="E451" s="623"/>
      <c r="F451" s="624"/>
      <c r="G451" s="625"/>
      <c r="H451" s="626" t="s">
        <v>244</v>
      </c>
      <c r="I451" s="627"/>
      <c r="J451" s="628"/>
      <c r="K451" s="629" t="s">
        <v>1097</v>
      </c>
      <c r="L451" s="629" t="s">
        <v>173</v>
      </c>
      <c r="M451" s="565"/>
      <c r="N451" s="713" t="s">
        <v>86</v>
      </c>
      <c r="O451" s="713" t="s">
        <v>86</v>
      </c>
      <c r="P451" s="713" t="s">
        <v>86</v>
      </c>
      <c r="Q451" s="713" t="s">
        <v>86</v>
      </c>
      <c r="R451" s="595"/>
      <c r="S451" s="612"/>
      <c r="T451" s="612"/>
      <c r="U451" s="106"/>
      <c r="V451" s="106"/>
      <c r="W451" s="106"/>
      <c r="X451" s="106"/>
      <c r="Y451" s="106"/>
      <c r="Z451" s="106"/>
      <c r="AA451" s="106"/>
      <c r="AB451" s="106"/>
      <c r="AC451" s="106"/>
      <c r="AD451" s="110"/>
      <c r="AE451" s="110"/>
      <c r="AF451" s="110"/>
    </row>
    <row r="452">
      <c r="A452" s="106"/>
      <c r="B452" s="661">
        <f t="shared" si="5"/>
        <v>449</v>
      </c>
      <c r="C452" s="714" t="s">
        <v>881</v>
      </c>
      <c r="D452" s="720" t="s">
        <v>1142</v>
      </c>
      <c r="E452" s="623"/>
      <c r="F452" s="624"/>
      <c r="G452" s="630"/>
      <c r="H452" s="631" t="s">
        <v>1098</v>
      </c>
      <c r="I452" s="626" t="s">
        <v>1099</v>
      </c>
      <c r="J452" s="632"/>
      <c r="K452" s="633" t="s">
        <v>1100</v>
      </c>
      <c r="L452" s="634" t="s">
        <v>1101</v>
      </c>
      <c r="M452" s="565"/>
      <c r="N452" s="713" t="s">
        <v>86</v>
      </c>
      <c r="O452" s="713" t="s">
        <v>86</v>
      </c>
      <c r="P452" s="713" t="s">
        <v>86</v>
      </c>
      <c r="Q452" s="713" t="s">
        <v>86</v>
      </c>
      <c r="R452" s="595"/>
      <c r="S452" s="612"/>
      <c r="T452" s="612"/>
      <c r="U452" s="106"/>
      <c r="V452" s="106"/>
      <c r="W452" s="106"/>
      <c r="X452" s="106"/>
      <c r="Y452" s="106"/>
      <c r="Z452" s="106"/>
      <c r="AA452" s="106"/>
      <c r="AB452" s="106"/>
      <c r="AC452" s="106"/>
      <c r="AD452" s="110"/>
      <c r="AE452" s="110"/>
      <c r="AF452" s="110"/>
    </row>
    <row r="453">
      <c r="A453" s="106"/>
      <c r="B453" s="661">
        <f t="shared" si="5"/>
        <v>450</v>
      </c>
      <c r="C453" s="714" t="s">
        <v>881</v>
      </c>
      <c r="D453" s="720" t="s">
        <v>1142</v>
      </c>
      <c r="E453" s="623"/>
      <c r="F453" s="635"/>
      <c r="G453" s="625"/>
      <c r="H453" s="625"/>
      <c r="I453" s="626" t="s">
        <v>1102</v>
      </c>
      <c r="J453" s="632"/>
      <c r="K453" s="633" t="s">
        <v>173</v>
      </c>
      <c r="L453" s="633" t="s">
        <v>173</v>
      </c>
      <c r="M453" s="565"/>
      <c r="N453" s="713" t="s">
        <v>86</v>
      </c>
      <c r="O453" s="713" t="s">
        <v>86</v>
      </c>
      <c r="P453" s="713" t="s">
        <v>86</v>
      </c>
      <c r="Q453" s="713" t="s">
        <v>86</v>
      </c>
      <c r="R453" s="595"/>
      <c r="S453" s="612"/>
      <c r="T453" s="612"/>
      <c r="U453" s="106"/>
      <c r="V453" s="106"/>
      <c r="W453" s="106"/>
      <c r="X453" s="106"/>
      <c r="Y453" s="106"/>
      <c r="Z453" s="106"/>
      <c r="AA453" s="106"/>
      <c r="AB453" s="106"/>
      <c r="AC453" s="106"/>
      <c r="AD453" s="110"/>
      <c r="AE453" s="110"/>
      <c r="AF453" s="110"/>
    </row>
    <row r="454">
      <c r="A454" s="106"/>
      <c r="B454" s="661">
        <f t="shared" si="5"/>
        <v>451</v>
      </c>
      <c r="C454" s="714" t="s">
        <v>881</v>
      </c>
      <c r="D454" s="720" t="s">
        <v>1142</v>
      </c>
      <c r="E454" s="497"/>
      <c r="F454" s="504" t="s">
        <v>244</v>
      </c>
      <c r="G454" s="503"/>
      <c r="H454" s="503"/>
      <c r="I454" s="503"/>
      <c r="J454" s="503"/>
      <c r="K454" s="493" t="s">
        <v>1103</v>
      </c>
      <c r="L454" s="494" t="s">
        <v>1104</v>
      </c>
      <c r="M454" s="565"/>
      <c r="N454" s="713" t="s">
        <v>86</v>
      </c>
      <c r="O454" s="713" t="s">
        <v>86</v>
      </c>
      <c r="P454" s="713" t="s">
        <v>86</v>
      </c>
      <c r="Q454" s="713" t="s">
        <v>86</v>
      </c>
      <c r="R454" s="595"/>
      <c r="S454" s="612"/>
      <c r="T454" s="612"/>
      <c r="U454" s="106"/>
      <c r="V454" s="106"/>
      <c r="W454" s="106"/>
      <c r="X454" s="106"/>
      <c r="Y454" s="106"/>
      <c r="Z454" s="106"/>
      <c r="AA454" s="106"/>
      <c r="AB454" s="106"/>
      <c r="AC454" s="106"/>
      <c r="AD454" s="110"/>
      <c r="AE454" s="110"/>
      <c r="AF454" s="110"/>
    </row>
    <row r="455">
      <c r="A455" s="428"/>
      <c r="B455" s="661">
        <f t="shared" si="5"/>
        <v>452</v>
      </c>
      <c r="C455" s="714" t="s">
        <v>881</v>
      </c>
      <c r="D455" s="733" t="s">
        <v>1142</v>
      </c>
      <c r="E455" s="637" t="s">
        <v>872</v>
      </c>
      <c r="F455" s="610" t="s">
        <v>944</v>
      </c>
      <c r="G455" s="638"/>
      <c r="H455" s="168"/>
      <c r="I455" s="168"/>
      <c r="J455" s="168"/>
      <c r="K455" s="170" t="s">
        <v>1152</v>
      </c>
      <c r="L455" s="170" t="s">
        <v>320</v>
      </c>
      <c r="M455" s="734"/>
      <c r="N455" s="716" t="s">
        <v>84</v>
      </c>
      <c r="O455" s="713" t="s">
        <v>86</v>
      </c>
      <c r="P455" s="713" t="s">
        <v>86</v>
      </c>
      <c r="Q455" s="713" t="s">
        <v>86</v>
      </c>
      <c r="R455" s="137" t="s">
        <v>107</v>
      </c>
      <c r="S455" s="735"/>
      <c r="T455" s="735"/>
      <c r="U455" s="428"/>
      <c r="V455" s="428"/>
      <c r="W455" s="428"/>
      <c r="X455" s="428"/>
      <c r="Y455" s="428"/>
      <c r="Z455" s="428"/>
      <c r="AA455" s="428"/>
      <c r="AB455" s="428"/>
      <c r="AC455" s="428"/>
      <c r="AD455" s="736"/>
      <c r="AE455" s="736"/>
      <c r="AF455" s="736"/>
    </row>
    <row r="456">
      <c r="A456" s="428"/>
      <c r="B456" s="661">
        <f t="shared" si="5"/>
        <v>453</v>
      </c>
      <c r="C456" s="714" t="s">
        <v>881</v>
      </c>
      <c r="D456" s="733" t="s">
        <v>1142</v>
      </c>
      <c r="E456" s="610"/>
      <c r="F456" s="167" t="s">
        <v>942</v>
      </c>
      <c r="G456" s="610"/>
      <c r="H456" s="168"/>
      <c r="I456" s="168"/>
      <c r="J456" s="168"/>
      <c r="K456" s="170" t="s">
        <v>1153</v>
      </c>
      <c r="L456" s="172" t="s">
        <v>173</v>
      </c>
      <c r="M456" s="734"/>
      <c r="N456" s="716" t="s">
        <v>84</v>
      </c>
      <c r="O456" s="713" t="s">
        <v>86</v>
      </c>
      <c r="P456" s="713" t="s">
        <v>86</v>
      </c>
      <c r="Q456" s="713" t="s">
        <v>86</v>
      </c>
      <c r="R456" s="137" t="s">
        <v>107</v>
      </c>
      <c r="S456" s="735"/>
      <c r="T456" s="735"/>
      <c r="U456" s="428"/>
      <c r="V456" s="428"/>
      <c r="W456" s="428"/>
      <c r="X456" s="428"/>
      <c r="Y456" s="428"/>
      <c r="Z456" s="428"/>
      <c r="AA456" s="428"/>
      <c r="AB456" s="428"/>
      <c r="AC456" s="428"/>
      <c r="AD456" s="736"/>
      <c r="AE456" s="736"/>
      <c r="AF456" s="736"/>
    </row>
    <row r="457">
      <c r="A457" s="428"/>
      <c r="B457" s="661">
        <f t="shared" si="5"/>
        <v>454</v>
      </c>
      <c r="C457" s="714" t="s">
        <v>881</v>
      </c>
      <c r="D457" s="733" t="s">
        <v>1142</v>
      </c>
      <c r="E457" s="637" t="s">
        <v>365</v>
      </c>
      <c r="F457" s="585" t="s">
        <v>1154</v>
      </c>
      <c r="G457" s="167" t="s">
        <v>312</v>
      </c>
      <c r="H457" s="168"/>
      <c r="I457" s="168"/>
      <c r="J457" s="168"/>
      <c r="K457" s="170" t="s">
        <v>1155</v>
      </c>
      <c r="L457" s="170" t="s">
        <v>320</v>
      </c>
      <c r="M457" s="734"/>
      <c r="N457" s="716" t="s">
        <v>84</v>
      </c>
      <c r="O457" s="713" t="s">
        <v>86</v>
      </c>
      <c r="P457" s="713" t="s">
        <v>86</v>
      </c>
      <c r="Q457" s="713" t="s">
        <v>86</v>
      </c>
      <c r="R457" s="137" t="s">
        <v>107</v>
      </c>
      <c r="S457" s="735"/>
      <c r="T457" s="735"/>
      <c r="U457" s="428"/>
      <c r="V457" s="428"/>
      <c r="W457" s="428"/>
      <c r="X457" s="428"/>
      <c r="Y457" s="428"/>
      <c r="Z457" s="428"/>
      <c r="AA457" s="428"/>
      <c r="AB457" s="428"/>
      <c r="AC457" s="428"/>
      <c r="AD457" s="736"/>
      <c r="AE457" s="736"/>
      <c r="AF457" s="736"/>
    </row>
    <row r="458">
      <c r="A458" s="428"/>
      <c r="B458" s="661">
        <f t="shared" si="5"/>
        <v>455</v>
      </c>
      <c r="C458" s="714" t="s">
        <v>881</v>
      </c>
      <c r="D458" s="733" t="s">
        <v>1142</v>
      </c>
      <c r="E458" s="596"/>
      <c r="F458" s="596"/>
      <c r="G458" s="167" t="s">
        <v>315</v>
      </c>
      <c r="H458" s="168"/>
      <c r="I458" s="168"/>
      <c r="J458" s="168"/>
      <c r="K458" s="172" t="s">
        <v>173</v>
      </c>
      <c r="L458" s="172" t="s">
        <v>173</v>
      </c>
      <c r="M458" s="734"/>
      <c r="N458" s="716" t="s">
        <v>84</v>
      </c>
      <c r="O458" s="713" t="s">
        <v>86</v>
      </c>
      <c r="P458" s="713" t="s">
        <v>86</v>
      </c>
      <c r="Q458" s="713" t="s">
        <v>86</v>
      </c>
      <c r="R458" s="137" t="s">
        <v>107</v>
      </c>
      <c r="S458" s="735"/>
      <c r="T458" s="735"/>
      <c r="U458" s="428"/>
      <c r="V458" s="428"/>
      <c r="W458" s="428"/>
      <c r="X458" s="428"/>
      <c r="Y458" s="428"/>
      <c r="Z458" s="428"/>
      <c r="AA458" s="428"/>
      <c r="AB458" s="428"/>
      <c r="AC458" s="428"/>
      <c r="AD458" s="736"/>
      <c r="AE458" s="736"/>
      <c r="AF458" s="736"/>
    </row>
    <row r="459">
      <c r="A459" s="428"/>
      <c r="B459" s="661">
        <f t="shared" si="5"/>
        <v>456</v>
      </c>
      <c r="C459" s="714" t="s">
        <v>881</v>
      </c>
      <c r="D459" s="733" t="s">
        <v>1142</v>
      </c>
      <c r="E459" s="596"/>
      <c r="F459" s="610"/>
      <c r="G459" s="167" t="s">
        <v>1156</v>
      </c>
      <c r="H459" s="168"/>
      <c r="I459" s="168"/>
      <c r="J459" s="168"/>
      <c r="K459" s="172" t="s">
        <v>173</v>
      </c>
      <c r="L459" s="172" t="s">
        <v>173</v>
      </c>
      <c r="M459" s="734"/>
      <c r="N459" s="716" t="s">
        <v>84</v>
      </c>
      <c r="O459" s="713" t="s">
        <v>86</v>
      </c>
      <c r="P459" s="713" t="s">
        <v>86</v>
      </c>
      <c r="Q459" s="713" t="s">
        <v>86</v>
      </c>
      <c r="R459" s="137" t="s">
        <v>107</v>
      </c>
      <c r="S459" s="735"/>
      <c r="T459" s="735"/>
      <c r="U459" s="428"/>
      <c r="V459" s="428"/>
      <c r="W459" s="428"/>
      <c r="X459" s="428"/>
      <c r="Y459" s="428"/>
      <c r="Z459" s="428"/>
      <c r="AA459" s="428"/>
      <c r="AB459" s="428"/>
      <c r="AC459" s="428"/>
      <c r="AD459" s="736"/>
      <c r="AE459" s="736"/>
      <c r="AF459" s="736"/>
    </row>
    <row r="460">
      <c r="A460" s="428"/>
      <c r="B460" s="661">
        <f t="shared" si="5"/>
        <v>457</v>
      </c>
      <c r="C460" s="714" t="s">
        <v>881</v>
      </c>
      <c r="D460" s="733" t="s">
        <v>1142</v>
      </c>
      <c r="E460" s="596"/>
      <c r="F460" s="585" t="s">
        <v>1157</v>
      </c>
      <c r="G460" s="167" t="s">
        <v>779</v>
      </c>
      <c r="H460" s="168"/>
      <c r="I460" s="168"/>
      <c r="J460" s="168"/>
      <c r="K460" s="172" t="s">
        <v>173</v>
      </c>
      <c r="L460" s="172" t="s">
        <v>173</v>
      </c>
      <c r="M460" s="734"/>
      <c r="N460" s="716" t="s">
        <v>84</v>
      </c>
      <c r="O460" s="713" t="s">
        <v>86</v>
      </c>
      <c r="P460" s="713" t="s">
        <v>86</v>
      </c>
      <c r="Q460" s="713" t="s">
        <v>86</v>
      </c>
      <c r="R460" s="137" t="s">
        <v>107</v>
      </c>
      <c r="S460" s="735"/>
      <c r="T460" s="735"/>
      <c r="U460" s="428"/>
      <c r="V460" s="428"/>
      <c r="W460" s="428"/>
      <c r="X460" s="428"/>
      <c r="Y460" s="428"/>
      <c r="Z460" s="428"/>
      <c r="AA460" s="428"/>
      <c r="AB460" s="428"/>
      <c r="AC460" s="428"/>
      <c r="AD460" s="736"/>
      <c r="AE460" s="736"/>
      <c r="AF460" s="736"/>
    </row>
    <row r="461">
      <c r="A461" s="428"/>
      <c r="B461" s="661"/>
      <c r="C461" s="714" t="s">
        <v>881</v>
      </c>
      <c r="D461" s="733" t="s">
        <v>1142</v>
      </c>
      <c r="E461" s="596"/>
      <c r="F461" s="610"/>
      <c r="G461" s="167" t="s">
        <v>778</v>
      </c>
      <c r="H461" s="168"/>
      <c r="I461" s="168"/>
      <c r="J461" s="168"/>
      <c r="K461" s="172" t="s">
        <v>173</v>
      </c>
      <c r="L461" s="170" t="s">
        <v>1158</v>
      </c>
      <c r="M461" s="734"/>
      <c r="N461" s="716" t="s">
        <v>84</v>
      </c>
      <c r="O461" s="713" t="s">
        <v>86</v>
      </c>
      <c r="P461" s="713" t="s">
        <v>86</v>
      </c>
      <c r="Q461" s="713" t="s">
        <v>86</v>
      </c>
      <c r="R461" s="137" t="s">
        <v>107</v>
      </c>
      <c r="S461" s="735"/>
      <c r="T461" s="735"/>
      <c r="U461" s="428"/>
      <c r="V461" s="428"/>
      <c r="W461" s="428"/>
      <c r="X461" s="428"/>
      <c r="Y461" s="428"/>
      <c r="Z461" s="428"/>
      <c r="AA461" s="428"/>
      <c r="AB461" s="428"/>
      <c r="AC461" s="428"/>
      <c r="AD461" s="736"/>
      <c r="AE461" s="736"/>
      <c r="AF461" s="736"/>
    </row>
    <row r="462">
      <c r="A462" s="428"/>
      <c r="B462" s="661"/>
      <c r="C462" s="714" t="s">
        <v>881</v>
      </c>
      <c r="D462" s="733" t="s">
        <v>1142</v>
      </c>
      <c r="E462" s="596"/>
      <c r="F462" s="585" t="s">
        <v>311</v>
      </c>
      <c r="G462" s="167" t="s">
        <v>318</v>
      </c>
      <c r="H462" s="168"/>
      <c r="I462" s="168"/>
      <c r="J462" s="168"/>
      <c r="K462" s="172" t="s">
        <v>173</v>
      </c>
      <c r="L462" s="170" t="s">
        <v>320</v>
      </c>
      <c r="M462" s="734"/>
      <c r="N462" s="716" t="s">
        <v>84</v>
      </c>
      <c r="O462" s="713" t="s">
        <v>86</v>
      </c>
      <c r="P462" s="713" t="s">
        <v>86</v>
      </c>
      <c r="Q462" s="713" t="s">
        <v>86</v>
      </c>
      <c r="R462" s="137" t="s">
        <v>107</v>
      </c>
      <c r="S462" s="735"/>
      <c r="T462" s="735"/>
      <c r="U462" s="428"/>
      <c r="V462" s="428"/>
      <c r="W462" s="428"/>
      <c r="X462" s="428"/>
      <c r="Y462" s="428"/>
      <c r="Z462" s="428"/>
      <c r="AA462" s="428"/>
      <c r="AB462" s="428"/>
      <c r="AC462" s="428"/>
      <c r="AD462" s="736"/>
      <c r="AE462" s="736"/>
      <c r="AF462" s="736"/>
    </row>
    <row r="463">
      <c r="A463" s="428"/>
      <c r="B463" s="661"/>
      <c r="C463" s="714" t="s">
        <v>881</v>
      </c>
      <c r="D463" s="733" t="s">
        <v>1142</v>
      </c>
      <c r="E463" s="596"/>
      <c r="F463" s="596"/>
      <c r="G463" s="167" t="s">
        <v>323</v>
      </c>
      <c r="H463" s="168"/>
      <c r="I463" s="168"/>
      <c r="J463" s="168"/>
      <c r="K463" s="172" t="s">
        <v>173</v>
      </c>
      <c r="L463" s="172" t="s">
        <v>173</v>
      </c>
      <c r="M463" s="734"/>
      <c r="N463" s="716" t="s">
        <v>84</v>
      </c>
      <c r="O463" s="713" t="s">
        <v>86</v>
      </c>
      <c r="P463" s="713" t="s">
        <v>86</v>
      </c>
      <c r="Q463" s="713" t="s">
        <v>86</v>
      </c>
      <c r="R463" s="137" t="s">
        <v>107</v>
      </c>
      <c r="S463" s="735"/>
      <c r="T463" s="735"/>
      <c r="U463" s="428"/>
      <c r="V463" s="428"/>
      <c r="W463" s="428"/>
      <c r="X463" s="428"/>
      <c r="Y463" s="428"/>
      <c r="Z463" s="428"/>
      <c r="AA463" s="428"/>
      <c r="AB463" s="428"/>
      <c r="AC463" s="428"/>
      <c r="AD463" s="736"/>
      <c r="AE463" s="736"/>
      <c r="AF463" s="736"/>
    </row>
    <row r="464">
      <c r="A464" s="428"/>
      <c r="B464" s="661">
        <f t="shared" ref="B464:B631" si="6">ROW()-ROW($B$3)</f>
        <v>461</v>
      </c>
      <c r="C464" s="714" t="s">
        <v>881</v>
      </c>
      <c r="D464" s="733" t="s">
        <v>1142</v>
      </c>
      <c r="E464" s="596"/>
      <c r="F464" s="596"/>
      <c r="G464" s="167" t="s">
        <v>325</v>
      </c>
      <c r="H464" s="168"/>
      <c r="I464" s="168"/>
      <c r="J464" s="168"/>
      <c r="K464" s="172" t="s">
        <v>173</v>
      </c>
      <c r="L464" s="172" t="s">
        <v>173</v>
      </c>
      <c r="M464" s="734"/>
      <c r="N464" s="716" t="s">
        <v>84</v>
      </c>
      <c r="O464" s="713" t="s">
        <v>86</v>
      </c>
      <c r="P464" s="713" t="s">
        <v>86</v>
      </c>
      <c r="Q464" s="713" t="s">
        <v>86</v>
      </c>
      <c r="R464" s="137" t="s">
        <v>107</v>
      </c>
      <c r="S464" s="735"/>
      <c r="T464" s="735"/>
      <c r="U464" s="428"/>
      <c r="V464" s="428"/>
      <c r="W464" s="428"/>
      <c r="X464" s="428"/>
      <c r="Y464" s="428"/>
      <c r="Z464" s="428"/>
      <c r="AA464" s="428"/>
      <c r="AB464" s="428"/>
      <c r="AC464" s="428"/>
      <c r="AD464" s="736"/>
      <c r="AE464" s="736"/>
      <c r="AF464" s="736"/>
    </row>
    <row r="465">
      <c r="A465" s="428"/>
      <c r="B465" s="661">
        <f t="shared" si="6"/>
        <v>462</v>
      </c>
      <c r="C465" s="714" t="s">
        <v>881</v>
      </c>
      <c r="D465" s="733" t="s">
        <v>1142</v>
      </c>
      <c r="E465" s="596"/>
      <c r="F465" s="596"/>
      <c r="G465" s="167" t="s">
        <v>327</v>
      </c>
      <c r="H465" s="168"/>
      <c r="I465" s="168"/>
      <c r="J465" s="168"/>
      <c r="K465" s="172" t="s">
        <v>173</v>
      </c>
      <c r="L465" s="172" t="s">
        <v>173</v>
      </c>
      <c r="M465" s="734"/>
      <c r="N465" s="716" t="s">
        <v>84</v>
      </c>
      <c r="O465" s="713" t="s">
        <v>86</v>
      </c>
      <c r="P465" s="713" t="s">
        <v>86</v>
      </c>
      <c r="Q465" s="713" t="s">
        <v>86</v>
      </c>
      <c r="R465" s="137" t="s">
        <v>107</v>
      </c>
      <c r="S465" s="735"/>
      <c r="T465" s="735"/>
      <c r="U465" s="428"/>
      <c r="V465" s="428"/>
      <c r="W465" s="428"/>
      <c r="X465" s="428"/>
      <c r="Y465" s="428"/>
      <c r="Z465" s="428"/>
      <c r="AA465" s="428"/>
      <c r="AB465" s="428"/>
      <c r="AC465" s="428"/>
      <c r="AD465" s="736"/>
      <c r="AE465" s="736"/>
      <c r="AF465" s="736"/>
    </row>
    <row r="466">
      <c r="A466" s="428"/>
      <c r="B466" s="661">
        <f t="shared" si="6"/>
        <v>463</v>
      </c>
      <c r="C466" s="714" t="s">
        <v>881</v>
      </c>
      <c r="D466" s="733" t="s">
        <v>1142</v>
      </c>
      <c r="E466" s="596"/>
      <c r="F466" s="596"/>
      <c r="G466" s="167" t="s">
        <v>329</v>
      </c>
      <c r="H466" s="168"/>
      <c r="I466" s="168"/>
      <c r="J466" s="168"/>
      <c r="K466" s="172" t="s">
        <v>173</v>
      </c>
      <c r="L466" s="172" t="s">
        <v>173</v>
      </c>
      <c r="M466" s="734"/>
      <c r="N466" s="716" t="s">
        <v>84</v>
      </c>
      <c r="O466" s="713" t="s">
        <v>86</v>
      </c>
      <c r="P466" s="713" t="s">
        <v>86</v>
      </c>
      <c r="Q466" s="713" t="s">
        <v>86</v>
      </c>
      <c r="R466" s="137" t="s">
        <v>107</v>
      </c>
      <c r="S466" s="735"/>
      <c r="T466" s="735"/>
      <c r="U466" s="428"/>
      <c r="V466" s="428"/>
      <c r="W466" s="428"/>
      <c r="X466" s="428"/>
      <c r="Y466" s="428"/>
      <c r="Z466" s="428"/>
      <c r="AA466" s="428"/>
      <c r="AB466" s="428"/>
      <c r="AC466" s="428"/>
      <c r="AD466" s="736"/>
      <c r="AE466" s="736"/>
      <c r="AF466" s="736"/>
    </row>
    <row r="467">
      <c r="A467" s="428"/>
      <c r="B467" s="661">
        <f t="shared" si="6"/>
        <v>464</v>
      </c>
      <c r="C467" s="714" t="s">
        <v>881</v>
      </c>
      <c r="D467" s="733" t="s">
        <v>1142</v>
      </c>
      <c r="E467" s="596"/>
      <c r="F467" s="596"/>
      <c r="G467" s="167" t="s">
        <v>332</v>
      </c>
      <c r="H467" s="168"/>
      <c r="I467" s="168"/>
      <c r="J467" s="168"/>
      <c r="K467" s="172" t="s">
        <v>173</v>
      </c>
      <c r="L467" s="172" t="s">
        <v>173</v>
      </c>
      <c r="M467" s="734"/>
      <c r="N467" s="716" t="s">
        <v>84</v>
      </c>
      <c r="O467" s="713" t="s">
        <v>86</v>
      </c>
      <c r="P467" s="713" t="s">
        <v>86</v>
      </c>
      <c r="Q467" s="713" t="s">
        <v>86</v>
      </c>
      <c r="R467" s="137" t="s">
        <v>107</v>
      </c>
      <c r="S467" s="735"/>
      <c r="T467" s="735"/>
      <c r="U467" s="428"/>
      <c r="V467" s="428"/>
      <c r="W467" s="428"/>
      <c r="X467" s="428"/>
      <c r="Y467" s="428"/>
      <c r="Z467" s="428"/>
      <c r="AA467" s="428"/>
      <c r="AB467" s="428"/>
      <c r="AC467" s="428"/>
      <c r="AD467" s="736"/>
      <c r="AE467" s="736"/>
      <c r="AF467" s="736"/>
    </row>
    <row r="468">
      <c r="A468" s="428"/>
      <c r="B468" s="661">
        <f t="shared" si="6"/>
        <v>465</v>
      </c>
      <c r="C468" s="714" t="s">
        <v>881</v>
      </c>
      <c r="D468" s="733" t="s">
        <v>1142</v>
      </c>
      <c r="E468" s="596"/>
      <c r="F468" s="596"/>
      <c r="G468" s="167" t="s">
        <v>334</v>
      </c>
      <c r="H468" s="168"/>
      <c r="I468" s="168"/>
      <c r="J468" s="168"/>
      <c r="K468" s="172" t="s">
        <v>173</v>
      </c>
      <c r="L468" s="172" t="s">
        <v>173</v>
      </c>
      <c r="M468" s="734"/>
      <c r="N468" s="357" t="s">
        <v>84</v>
      </c>
      <c r="O468" s="713" t="s">
        <v>86</v>
      </c>
      <c r="P468" s="713" t="s">
        <v>86</v>
      </c>
      <c r="Q468" s="713" t="s">
        <v>86</v>
      </c>
      <c r="R468" s="137" t="s">
        <v>107</v>
      </c>
      <c r="S468" s="494" t="s">
        <v>2242</v>
      </c>
      <c r="T468" s="735"/>
      <c r="U468" s="428"/>
      <c r="V468" s="428"/>
      <c r="W468" s="428"/>
      <c r="X468" s="428"/>
      <c r="Y468" s="428"/>
      <c r="Z468" s="428"/>
      <c r="AA468" s="428"/>
      <c r="AB468" s="428"/>
      <c r="AC468" s="428"/>
      <c r="AD468" s="736"/>
      <c r="AE468" s="736"/>
      <c r="AF468" s="736"/>
    </row>
    <row r="469">
      <c r="A469" s="428"/>
      <c r="B469" s="661">
        <f t="shared" si="6"/>
        <v>466</v>
      </c>
      <c r="C469" s="714" t="s">
        <v>881</v>
      </c>
      <c r="D469" s="733" t="s">
        <v>1142</v>
      </c>
      <c r="E469" s="596"/>
      <c r="F469" s="596"/>
      <c r="G469" s="167" t="s">
        <v>336</v>
      </c>
      <c r="H469" s="168"/>
      <c r="I469" s="168"/>
      <c r="J469" s="168"/>
      <c r="K469" s="172" t="s">
        <v>173</v>
      </c>
      <c r="L469" s="172" t="s">
        <v>173</v>
      </c>
      <c r="M469" s="734"/>
      <c r="N469" s="716" t="s">
        <v>84</v>
      </c>
      <c r="O469" s="713" t="s">
        <v>86</v>
      </c>
      <c r="P469" s="713" t="s">
        <v>86</v>
      </c>
      <c r="Q469" s="713" t="s">
        <v>86</v>
      </c>
      <c r="R469" s="137" t="s">
        <v>107</v>
      </c>
      <c r="S469" s="735"/>
      <c r="T469" s="735"/>
      <c r="U469" s="428"/>
      <c r="V469" s="428"/>
      <c r="W469" s="428"/>
      <c r="X469" s="428"/>
      <c r="Y469" s="428"/>
      <c r="Z469" s="428"/>
      <c r="AA469" s="428"/>
      <c r="AB469" s="428"/>
      <c r="AC469" s="428"/>
      <c r="AD469" s="736"/>
      <c r="AE469" s="736"/>
      <c r="AF469" s="736"/>
    </row>
    <row r="470">
      <c r="A470" s="428"/>
      <c r="B470" s="661">
        <f t="shared" si="6"/>
        <v>467</v>
      </c>
      <c r="C470" s="714" t="s">
        <v>881</v>
      </c>
      <c r="D470" s="733" t="s">
        <v>1142</v>
      </c>
      <c r="E470" s="596"/>
      <c r="F470" s="610"/>
      <c r="G470" s="167" t="s">
        <v>338</v>
      </c>
      <c r="H470" s="168"/>
      <c r="I470" s="168"/>
      <c r="J470" s="168"/>
      <c r="K470" s="172" t="s">
        <v>173</v>
      </c>
      <c r="L470" s="172" t="s">
        <v>173</v>
      </c>
      <c r="M470" s="734"/>
      <c r="N470" s="357" t="s">
        <v>84</v>
      </c>
      <c r="O470" s="713" t="s">
        <v>86</v>
      </c>
      <c r="P470" s="713" t="s">
        <v>86</v>
      </c>
      <c r="Q470" s="713" t="s">
        <v>86</v>
      </c>
      <c r="R470" s="137" t="s">
        <v>107</v>
      </c>
      <c r="S470" s="494" t="s">
        <v>2242</v>
      </c>
      <c r="T470" s="735"/>
      <c r="U470" s="428"/>
      <c r="V470" s="428"/>
      <c r="W470" s="428"/>
      <c r="X470" s="428"/>
      <c r="Y470" s="428"/>
      <c r="Z470" s="428"/>
      <c r="AA470" s="428"/>
      <c r="AB470" s="428"/>
      <c r="AC470" s="428"/>
      <c r="AD470" s="736"/>
      <c r="AE470" s="736"/>
      <c r="AF470" s="736"/>
    </row>
    <row r="471">
      <c r="A471" s="428"/>
      <c r="B471" s="661">
        <f t="shared" si="6"/>
        <v>468</v>
      </c>
      <c r="C471" s="714" t="s">
        <v>881</v>
      </c>
      <c r="D471" s="733" t="s">
        <v>1142</v>
      </c>
      <c r="E471" s="596"/>
      <c r="F471" s="585" t="s">
        <v>340</v>
      </c>
      <c r="G471" s="168" t="s">
        <v>341</v>
      </c>
      <c r="H471" s="168"/>
      <c r="I471" s="168"/>
      <c r="J471" s="168"/>
      <c r="K471" s="172" t="s">
        <v>173</v>
      </c>
      <c r="L471" s="172" t="s">
        <v>173</v>
      </c>
      <c r="M471" s="734"/>
      <c r="N471" s="357" t="s">
        <v>84</v>
      </c>
      <c r="O471" s="713" t="s">
        <v>86</v>
      </c>
      <c r="P471" s="713" t="s">
        <v>86</v>
      </c>
      <c r="Q471" s="713" t="s">
        <v>86</v>
      </c>
      <c r="R471" s="137" t="s">
        <v>107</v>
      </c>
      <c r="S471" s="494" t="s">
        <v>2242</v>
      </c>
      <c r="T471" s="735"/>
      <c r="U471" s="428"/>
      <c r="V471" s="428"/>
      <c r="W471" s="428"/>
      <c r="X471" s="428"/>
      <c r="Y471" s="428"/>
      <c r="Z471" s="428"/>
      <c r="AA471" s="428"/>
      <c r="AB471" s="428"/>
      <c r="AC471" s="428"/>
      <c r="AD471" s="736"/>
      <c r="AE471" s="736"/>
      <c r="AF471" s="736"/>
    </row>
    <row r="472">
      <c r="A472" s="428"/>
      <c r="B472" s="661">
        <f t="shared" si="6"/>
        <v>469</v>
      </c>
      <c r="C472" s="714" t="s">
        <v>881</v>
      </c>
      <c r="D472" s="733" t="s">
        <v>1142</v>
      </c>
      <c r="E472" s="596"/>
      <c r="F472" s="596"/>
      <c r="G472" s="168" t="s">
        <v>343</v>
      </c>
      <c r="H472" s="168"/>
      <c r="I472" s="168"/>
      <c r="J472" s="168"/>
      <c r="K472" s="172" t="s">
        <v>173</v>
      </c>
      <c r="L472" s="172" t="s">
        <v>173</v>
      </c>
      <c r="M472" s="734"/>
      <c r="N472" s="357" t="s">
        <v>84</v>
      </c>
      <c r="O472" s="713" t="s">
        <v>86</v>
      </c>
      <c r="P472" s="713" t="s">
        <v>86</v>
      </c>
      <c r="Q472" s="713" t="s">
        <v>86</v>
      </c>
      <c r="R472" s="137" t="s">
        <v>107</v>
      </c>
      <c r="S472" s="494" t="s">
        <v>2242</v>
      </c>
      <c r="T472" s="735"/>
      <c r="U472" s="428"/>
      <c r="V472" s="428"/>
      <c r="W472" s="428"/>
      <c r="X472" s="428"/>
      <c r="Y472" s="428"/>
      <c r="Z472" s="428"/>
      <c r="AA472" s="428"/>
      <c r="AB472" s="428"/>
      <c r="AC472" s="428"/>
      <c r="AD472" s="736"/>
      <c r="AE472" s="736"/>
      <c r="AF472" s="736"/>
    </row>
    <row r="473">
      <c r="A473" s="428"/>
      <c r="B473" s="661">
        <f t="shared" si="6"/>
        <v>470</v>
      </c>
      <c r="C473" s="714" t="s">
        <v>881</v>
      </c>
      <c r="D473" s="733" t="s">
        <v>1142</v>
      </c>
      <c r="E473" s="596"/>
      <c r="F473" s="596"/>
      <c r="G473" s="168" t="s">
        <v>344</v>
      </c>
      <c r="H473" s="168"/>
      <c r="I473" s="168"/>
      <c r="J473" s="168"/>
      <c r="K473" s="172" t="s">
        <v>173</v>
      </c>
      <c r="L473" s="172" t="s">
        <v>173</v>
      </c>
      <c r="M473" s="734"/>
      <c r="N473" s="357" t="s">
        <v>84</v>
      </c>
      <c r="O473" s="713" t="s">
        <v>86</v>
      </c>
      <c r="P473" s="713" t="s">
        <v>86</v>
      </c>
      <c r="Q473" s="713" t="s">
        <v>86</v>
      </c>
      <c r="R473" s="137" t="s">
        <v>107</v>
      </c>
      <c r="S473" s="494" t="s">
        <v>2242</v>
      </c>
      <c r="T473" s="735"/>
      <c r="U473" s="428"/>
      <c r="V473" s="428"/>
      <c r="W473" s="428"/>
      <c r="X473" s="428"/>
      <c r="Y473" s="428"/>
      <c r="Z473" s="428"/>
      <c r="AA473" s="428"/>
      <c r="AB473" s="428"/>
      <c r="AC473" s="428"/>
      <c r="AD473" s="736"/>
      <c r="AE473" s="736"/>
      <c r="AF473" s="736"/>
    </row>
    <row r="474">
      <c r="A474" s="428"/>
      <c r="B474" s="661">
        <f t="shared" si="6"/>
        <v>471</v>
      </c>
      <c r="C474" s="714" t="s">
        <v>881</v>
      </c>
      <c r="D474" s="733" t="s">
        <v>1142</v>
      </c>
      <c r="E474" s="596"/>
      <c r="F474" s="596"/>
      <c r="G474" s="168" t="s">
        <v>345</v>
      </c>
      <c r="H474" s="168"/>
      <c r="I474" s="168"/>
      <c r="J474" s="168"/>
      <c r="K474" s="172" t="s">
        <v>173</v>
      </c>
      <c r="L474" s="172" t="s">
        <v>173</v>
      </c>
      <c r="M474" s="734"/>
      <c r="N474" s="357" t="s">
        <v>84</v>
      </c>
      <c r="O474" s="713" t="s">
        <v>86</v>
      </c>
      <c r="P474" s="713" t="s">
        <v>86</v>
      </c>
      <c r="Q474" s="713" t="s">
        <v>86</v>
      </c>
      <c r="R474" s="137" t="s">
        <v>107</v>
      </c>
      <c r="S474" s="494" t="s">
        <v>2242</v>
      </c>
      <c r="T474" s="735"/>
      <c r="U474" s="428"/>
      <c r="V474" s="428"/>
      <c r="W474" s="428"/>
      <c r="X474" s="428"/>
      <c r="Y474" s="428"/>
      <c r="Z474" s="428"/>
      <c r="AA474" s="428"/>
      <c r="AB474" s="428"/>
      <c r="AC474" s="428"/>
      <c r="AD474" s="736"/>
      <c r="AE474" s="736"/>
      <c r="AF474" s="736"/>
    </row>
    <row r="475">
      <c r="A475" s="428"/>
      <c r="B475" s="661">
        <f t="shared" si="6"/>
        <v>472</v>
      </c>
      <c r="C475" s="714" t="s">
        <v>881</v>
      </c>
      <c r="D475" s="733" t="s">
        <v>1142</v>
      </c>
      <c r="E475" s="596"/>
      <c r="F475" s="610"/>
      <c r="G475" s="168" t="s">
        <v>346</v>
      </c>
      <c r="H475" s="168"/>
      <c r="I475" s="168"/>
      <c r="J475" s="168"/>
      <c r="K475" s="172" t="s">
        <v>173</v>
      </c>
      <c r="L475" s="172" t="s">
        <v>173</v>
      </c>
      <c r="M475" s="734"/>
      <c r="N475" s="357" t="s">
        <v>84</v>
      </c>
      <c r="O475" s="713" t="s">
        <v>86</v>
      </c>
      <c r="P475" s="713" t="s">
        <v>86</v>
      </c>
      <c r="Q475" s="713" t="s">
        <v>86</v>
      </c>
      <c r="R475" s="137" t="s">
        <v>107</v>
      </c>
      <c r="S475" s="494" t="s">
        <v>2242</v>
      </c>
      <c r="T475" s="735"/>
      <c r="U475" s="428"/>
      <c r="V475" s="428"/>
      <c r="W475" s="428"/>
      <c r="X475" s="428"/>
      <c r="Y475" s="428"/>
      <c r="Z475" s="428"/>
      <c r="AA475" s="428"/>
      <c r="AB475" s="428"/>
      <c r="AC475" s="428"/>
      <c r="AD475" s="736"/>
      <c r="AE475" s="736"/>
      <c r="AF475" s="736"/>
    </row>
    <row r="476">
      <c r="A476" s="428"/>
      <c r="B476" s="661">
        <f t="shared" si="6"/>
        <v>473</v>
      </c>
      <c r="C476" s="714" t="s">
        <v>881</v>
      </c>
      <c r="D476" s="733" t="s">
        <v>1142</v>
      </c>
      <c r="E476" s="596"/>
      <c r="F476" s="585" t="s">
        <v>347</v>
      </c>
      <c r="G476" s="167" t="s">
        <v>348</v>
      </c>
      <c r="H476" s="168"/>
      <c r="I476" s="168"/>
      <c r="J476" s="168"/>
      <c r="K476" s="172" t="s">
        <v>173</v>
      </c>
      <c r="L476" s="172" t="s">
        <v>173</v>
      </c>
      <c r="M476" s="734"/>
      <c r="N476" s="716" t="s">
        <v>84</v>
      </c>
      <c r="O476" s="713" t="s">
        <v>86</v>
      </c>
      <c r="P476" s="713" t="s">
        <v>86</v>
      </c>
      <c r="Q476" s="713" t="s">
        <v>86</v>
      </c>
      <c r="R476" s="137" t="s">
        <v>107</v>
      </c>
      <c r="S476" s="735"/>
      <c r="T476" s="735"/>
      <c r="U476" s="428"/>
      <c r="V476" s="428"/>
      <c r="W476" s="428"/>
      <c r="X476" s="428"/>
      <c r="Y476" s="428"/>
      <c r="Z476" s="428"/>
      <c r="AA476" s="428"/>
      <c r="AB476" s="428"/>
      <c r="AC476" s="428"/>
      <c r="AD476" s="736"/>
      <c r="AE476" s="736"/>
      <c r="AF476" s="736"/>
    </row>
    <row r="477">
      <c r="A477" s="428"/>
      <c r="B477" s="661">
        <f t="shared" si="6"/>
        <v>474</v>
      </c>
      <c r="C477" s="714" t="s">
        <v>881</v>
      </c>
      <c r="D477" s="733" t="s">
        <v>1142</v>
      </c>
      <c r="E477" s="596"/>
      <c r="F477" s="596"/>
      <c r="G477" s="167" t="s">
        <v>349</v>
      </c>
      <c r="H477" s="168"/>
      <c r="I477" s="168"/>
      <c r="J477" s="168"/>
      <c r="K477" s="172" t="s">
        <v>173</v>
      </c>
      <c r="L477" s="172" t="s">
        <v>173</v>
      </c>
      <c r="M477" s="734"/>
      <c r="N477" s="716" t="s">
        <v>84</v>
      </c>
      <c r="O477" s="713" t="s">
        <v>86</v>
      </c>
      <c r="P477" s="713" t="s">
        <v>86</v>
      </c>
      <c r="Q477" s="713" t="s">
        <v>86</v>
      </c>
      <c r="R477" s="137" t="s">
        <v>107</v>
      </c>
      <c r="S477" s="735"/>
      <c r="T477" s="735"/>
      <c r="U477" s="428"/>
      <c r="V477" s="428"/>
      <c r="W477" s="428"/>
      <c r="X477" s="428"/>
      <c r="Y477" s="428"/>
      <c r="Z477" s="428"/>
      <c r="AA477" s="428"/>
      <c r="AB477" s="428"/>
      <c r="AC477" s="428"/>
      <c r="AD477" s="736"/>
      <c r="AE477" s="736"/>
      <c r="AF477" s="736"/>
    </row>
    <row r="478">
      <c r="A478" s="428"/>
      <c r="B478" s="661">
        <f t="shared" si="6"/>
        <v>475</v>
      </c>
      <c r="C478" s="714" t="s">
        <v>881</v>
      </c>
      <c r="D478" s="733" t="s">
        <v>1142</v>
      </c>
      <c r="E478" s="610"/>
      <c r="F478" s="610"/>
      <c r="G478" s="167" t="s">
        <v>350</v>
      </c>
      <c r="H478" s="168"/>
      <c r="I478" s="168"/>
      <c r="J478" s="168"/>
      <c r="K478" s="172" t="s">
        <v>173</v>
      </c>
      <c r="L478" s="172" t="s">
        <v>173</v>
      </c>
      <c r="M478" s="734"/>
      <c r="N478" s="357" t="s">
        <v>84</v>
      </c>
      <c r="O478" s="713" t="s">
        <v>86</v>
      </c>
      <c r="P478" s="713" t="s">
        <v>86</v>
      </c>
      <c r="Q478" s="713" t="s">
        <v>86</v>
      </c>
      <c r="R478" s="137" t="s">
        <v>107</v>
      </c>
      <c r="S478" s="494" t="s">
        <v>2242</v>
      </c>
      <c r="T478" s="735"/>
      <c r="U478" s="428"/>
      <c r="V478" s="428"/>
      <c r="W478" s="428"/>
      <c r="X478" s="428"/>
      <c r="Y478" s="428"/>
      <c r="Z478" s="428"/>
      <c r="AA478" s="428"/>
      <c r="AB478" s="428"/>
      <c r="AC478" s="428"/>
      <c r="AD478" s="736"/>
      <c r="AE478" s="736"/>
      <c r="AF478" s="736"/>
    </row>
    <row r="479">
      <c r="A479" s="106"/>
      <c r="B479" s="661">
        <f t="shared" si="6"/>
        <v>476</v>
      </c>
      <c r="C479" s="714" t="s">
        <v>881</v>
      </c>
      <c r="D479" s="720" t="s">
        <v>1142</v>
      </c>
      <c r="E479" s="639" t="s">
        <v>1132</v>
      </c>
      <c r="F479" s="640" t="s">
        <v>1133</v>
      </c>
      <c r="G479" s="504"/>
      <c r="H479" s="503"/>
      <c r="I479" s="503"/>
      <c r="J479" s="503"/>
      <c r="K479" s="554" t="s">
        <v>1134</v>
      </c>
      <c r="L479" s="641" t="s">
        <v>1135</v>
      </c>
      <c r="M479" s="565"/>
      <c r="N479" s="713" t="s">
        <v>86</v>
      </c>
      <c r="O479" s="713" t="s">
        <v>86</v>
      </c>
      <c r="P479" s="713" t="s">
        <v>86</v>
      </c>
      <c r="Q479" s="713" t="s">
        <v>86</v>
      </c>
      <c r="R479" s="595"/>
      <c r="S479" s="612"/>
      <c r="T479" s="612"/>
      <c r="U479" s="106"/>
      <c r="V479" s="106"/>
      <c r="W479" s="106"/>
      <c r="X479" s="106"/>
      <c r="Y479" s="106"/>
      <c r="Z479" s="106"/>
      <c r="AA479" s="106"/>
      <c r="AB479" s="106"/>
      <c r="AC479" s="106"/>
      <c r="AD479" s="110"/>
      <c r="AE479" s="110"/>
      <c r="AF479" s="110"/>
    </row>
    <row r="480">
      <c r="A480" s="106"/>
      <c r="B480" s="661">
        <f t="shared" si="6"/>
        <v>477</v>
      </c>
      <c r="C480" s="714" t="s">
        <v>881</v>
      </c>
      <c r="D480" s="720" t="s">
        <v>1142</v>
      </c>
      <c r="E480" s="596"/>
      <c r="F480" s="640" t="s">
        <v>1136</v>
      </c>
      <c r="G480" s="504"/>
      <c r="H480" s="503"/>
      <c r="I480" s="503"/>
      <c r="J480" s="503"/>
      <c r="K480" s="554" t="s">
        <v>1134</v>
      </c>
      <c r="L480" s="641" t="s">
        <v>1135</v>
      </c>
      <c r="M480" s="565"/>
      <c r="N480" s="713" t="s">
        <v>86</v>
      </c>
      <c r="O480" s="713" t="s">
        <v>86</v>
      </c>
      <c r="P480" s="713" t="s">
        <v>86</v>
      </c>
      <c r="Q480" s="713" t="s">
        <v>86</v>
      </c>
      <c r="R480" s="595"/>
      <c r="S480" s="612"/>
      <c r="T480" s="612"/>
      <c r="U480" s="106"/>
      <c r="V480" s="106"/>
      <c r="W480" s="106"/>
      <c r="X480" s="106"/>
      <c r="Y480" s="106"/>
      <c r="Z480" s="106"/>
      <c r="AA480" s="106"/>
      <c r="AB480" s="106"/>
      <c r="AC480" s="106"/>
      <c r="AD480" s="110"/>
      <c r="AE480" s="110"/>
      <c r="AF480" s="110"/>
    </row>
    <row r="481">
      <c r="A481" s="106"/>
      <c r="B481" s="661">
        <f t="shared" si="6"/>
        <v>478</v>
      </c>
      <c r="C481" s="714" t="s">
        <v>881</v>
      </c>
      <c r="D481" s="731" t="s">
        <v>1142</v>
      </c>
      <c r="E481" s="610"/>
      <c r="F481" s="640" t="s">
        <v>1137</v>
      </c>
      <c r="G481" s="504"/>
      <c r="H481" s="503"/>
      <c r="I481" s="503"/>
      <c r="J481" s="503"/>
      <c r="K481" s="554" t="s">
        <v>1134</v>
      </c>
      <c r="L481" s="554" t="s">
        <v>1138</v>
      </c>
      <c r="M481" s="565"/>
      <c r="N481" s="713" t="s">
        <v>86</v>
      </c>
      <c r="O481" s="713" t="s">
        <v>86</v>
      </c>
      <c r="P481" s="713" t="s">
        <v>86</v>
      </c>
      <c r="Q481" s="713" t="s">
        <v>86</v>
      </c>
      <c r="R481" s="595"/>
      <c r="S481" s="612"/>
      <c r="T481" s="612"/>
      <c r="U481" s="106"/>
      <c r="V481" s="106"/>
      <c r="W481" s="106"/>
      <c r="X481" s="106"/>
      <c r="Y481" s="106"/>
      <c r="Z481" s="106"/>
      <c r="AA481" s="106"/>
      <c r="AB481" s="106"/>
      <c r="AC481" s="106"/>
      <c r="AD481" s="110"/>
      <c r="AE481" s="110"/>
      <c r="AF481" s="110"/>
    </row>
    <row r="482">
      <c r="A482" s="106"/>
      <c r="B482" s="661">
        <f t="shared" si="6"/>
        <v>479</v>
      </c>
      <c r="C482" s="714" t="s">
        <v>881</v>
      </c>
      <c r="D482" s="492" t="s">
        <v>759</v>
      </c>
      <c r="E482" s="495" t="s">
        <v>882</v>
      </c>
      <c r="F482" s="504" t="s">
        <v>883</v>
      </c>
      <c r="G482" s="503"/>
      <c r="H482" s="503"/>
      <c r="I482" s="503"/>
      <c r="J482" s="503"/>
      <c r="K482" s="506" t="s">
        <v>884</v>
      </c>
      <c r="L482" s="506" t="s">
        <v>885</v>
      </c>
      <c r="M482" s="565"/>
      <c r="N482" s="713" t="s">
        <v>86</v>
      </c>
      <c r="O482" s="713" t="s">
        <v>86</v>
      </c>
      <c r="P482" s="713" t="s">
        <v>86</v>
      </c>
      <c r="Q482" s="713" t="s">
        <v>86</v>
      </c>
      <c r="R482" s="595"/>
      <c r="S482" s="612"/>
      <c r="T482" s="612"/>
      <c r="U482" s="106"/>
      <c r="V482" s="106"/>
      <c r="W482" s="106"/>
      <c r="X482" s="106"/>
      <c r="Y482" s="106"/>
      <c r="Z482" s="106"/>
      <c r="AA482" s="106"/>
      <c r="AB482" s="106"/>
      <c r="AC482" s="106"/>
      <c r="AD482" s="110"/>
      <c r="AE482" s="110"/>
      <c r="AF482" s="110"/>
    </row>
    <row r="483">
      <c r="A483" s="106"/>
      <c r="B483" s="661">
        <f t="shared" si="6"/>
        <v>480</v>
      </c>
      <c r="C483" s="714" t="s">
        <v>881</v>
      </c>
      <c r="D483" s="720" t="s">
        <v>759</v>
      </c>
      <c r="E483" s="500"/>
      <c r="F483" s="504" t="s">
        <v>886</v>
      </c>
      <c r="G483" s="503"/>
      <c r="H483" s="503"/>
      <c r="I483" s="503"/>
      <c r="J483" s="503"/>
      <c r="K483" s="505" t="s">
        <v>887</v>
      </c>
      <c r="L483" s="506" t="s">
        <v>888</v>
      </c>
      <c r="M483" s="565"/>
      <c r="N483" s="713" t="s">
        <v>86</v>
      </c>
      <c r="O483" s="713" t="s">
        <v>86</v>
      </c>
      <c r="P483" s="713" t="s">
        <v>86</v>
      </c>
      <c r="Q483" s="713" t="s">
        <v>86</v>
      </c>
      <c r="R483" s="595"/>
      <c r="S483" s="612"/>
      <c r="T483" s="612"/>
      <c r="U483" s="106"/>
      <c r="V483" s="106"/>
      <c r="W483" s="106"/>
      <c r="X483" s="106"/>
      <c r="Y483" s="106"/>
      <c r="Z483" s="106"/>
      <c r="AA483" s="106"/>
      <c r="AB483" s="106"/>
      <c r="AC483" s="106"/>
      <c r="AD483" s="110"/>
      <c r="AE483" s="110"/>
      <c r="AF483" s="110"/>
    </row>
    <row r="484">
      <c r="A484" s="106"/>
      <c r="B484" s="661">
        <f t="shared" si="6"/>
        <v>481</v>
      </c>
      <c r="C484" s="714" t="s">
        <v>881</v>
      </c>
      <c r="D484" s="720" t="s">
        <v>759</v>
      </c>
      <c r="E484" s="500"/>
      <c r="F484" s="504" t="s">
        <v>889</v>
      </c>
      <c r="G484" s="503"/>
      <c r="H484" s="503"/>
      <c r="I484" s="503"/>
      <c r="J484" s="503"/>
      <c r="K484" s="505" t="s">
        <v>890</v>
      </c>
      <c r="L484" s="506" t="s">
        <v>891</v>
      </c>
      <c r="M484" s="565"/>
      <c r="N484" s="713" t="s">
        <v>86</v>
      </c>
      <c r="O484" s="713" t="s">
        <v>86</v>
      </c>
      <c r="P484" s="713" t="s">
        <v>86</v>
      </c>
      <c r="Q484" s="713" t="s">
        <v>86</v>
      </c>
      <c r="R484" s="595"/>
      <c r="S484" s="612"/>
      <c r="T484" s="612"/>
      <c r="U484" s="106"/>
      <c r="V484" s="106"/>
      <c r="W484" s="106"/>
      <c r="X484" s="106"/>
      <c r="Y484" s="106"/>
      <c r="Z484" s="106"/>
      <c r="AA484" s="106"/>
      <c r="AB484" s="106"/>
      <c r="AC484" s="106"/>
      <c r="AD484" s="110"/>
      <c r="AE484" s="110"/>
      <c r="AF484" s="110"/>
    </row>
    <row r="485">
      <c r="A485" s="106"/>
      <c r="B485" s="661">
        <f t="shared" si="6"/>
        <v>482</v>
      </c>
      <c r="C485" s="714" t="s">
        <v>881</v>
      </c>
      <c r="D485" s="720" t="s">
        <v>759</v>
      </c>
      <c r="E485" s="501"/>
      <c r="F485" s="504" t="s">
        <v>174</v>
      </c>
      <c r="G485" s="503"/>
      <c r="H485" s="503"/>
      <c r="I485" s="503"/>
      <c r="J485" s="503"/>
      <c r="K485" s="505" t="s">
        <v>892</v>
      </c>
      <c r="L485" s="506" t="s">
        <v>893</v>
      </c>
      <c r="M485" s="565"/>
      <c r="N485" s="713" t="s">
        <v>86</v>
      </c>
      <c r="O485" s="713" t="s">
        <v>86</v>
      </c>
      <c r="P485" s="713" t="s">
        <v>86</v>
      </c>
      <c r="Q485" s="713" t="s">
        <v>86</v>
      </c>
      <c r="R485" s="595"/>
      <c r="S485" s="612"/>
      <c r="T485" s="612"/>
      <c r="U485" s="106"/>
      <c r="V485" s="106"/>
      <c r="W485" s="106"/>
      <c r="X485" s="106"/>
      <c r="Y485" s="106"/>
      <c r="Z485" s="106"/>
      <c r="AA485" s="106"/>
      <c r="AB485" s="106"/>
      <c r="AC485" s="106"/>
      <c r="AD485" s="110"/>
      <c r="AE485" s="110"/>
      <c r="AF485" s="110"/>
    </row>
    <row r="486">
      <c r="A486" s="106"/>
      <c r="B486" s="661">
        <f t="shared" si="6"/>
        <v>483</v>
      </c>
      <c r="C486" s="714" t="s">
        <v>881</v>
      </c>
      <c r="D486" s="720" t="s">
        <v>759</v>
      </c>
      <c r="E486" s="551" t="s">
        <v>397</v>
      </c>
      <c r="F486" s="552" t="s">
        <v>208</v>
      </c>
      <c r="G486" s="489"/>
      <c r="H486" s="489"/>
      <c r="I486" s="489"/>
      <c r="J486" s="489"/>
      <c r="K486" s="506" t="s">
        <v>894</v>
      </c>
      <c r="L486" s="506" t="s">
        <v>895</v>
      </c>
      <c r="M486" s="565"/>
      <c r="N486" s="713" t="s">
        <v>86</v>
      </c>
      <c r="O486" s="713" t="s">
        <v>86</v>
      </c>
      <c r="P486" s="713" t="s">
        <v>86</v>
      </c>
      <c r="Q486" s="713" t="s">
        <v>86</v>
      </c>
      <c r="R486" s="595"/>
      <c r="S486" s="612"/>
      <c r="T486" s="612"/>
      <c r="U486" s="106"/>
      <c r="V486" s="106"/>
      <c r="W486" s="106"/>
      <c r="X486" s="106"/>
      <c r="Y486" s="106"/>
      <c r="Z486" s="106"/>
      <c r="AA486" s="106"/>
      <c r="AB486" s="106"/>
      <c r="AC486" s="106"/>
      <c r="AD486" s="110"/>
      <c r="AE486" s="110"/>
      <c r="AF486" s="110"/>
    </row>
    <row r="487">
      <c r="A487" s="106"/>
      <c r="B487" s="661">
        <f t="shared" si="6"/>
        <v>484</v>
      </c>
      <c r="C487" s="714" t="s">
        <v>881</v>
      </c>
      <c r="D487" s="720" t="s">
        <v>759</v>
      </c>
      <c r="E487" s="553"/>
      <c r="F487" s="552" t="s">
        <v>896</v>
      </c>
      <c r="G487" s="489"/>
      <c r="H487" s="489"/>
      <c r="I487" s="489"/>
      <c r="J487" s="489"/>
      <c r="K487" s="554" t="s">
        <v>173</v>
      </c>
      <c r="L487" s="554" t="s">
        <v>173</v>
      </c>
      <c r="M487" s="565"/>
      <c r="N487" s="713" t="s">
        <v>86</v>
      </c>
      <c r="O487" s="713" t="s">
        <v>86</v>
      </c>
      <c r="P487" s="713" t="s">
        <v>86</v>
      </c>
      <c r="Q487" s="713" t="s">
        <v>86</v>
      </c>
      <c r="R487" s="595"/>
      <c r="S487" s="612"/>
      <c r="T487" s="612"/>
      <c r="U487" s="106"/>
      <c r="V487" s="106"/>
      <c r="W487" s="106"/>
      <c r="X487" s="106"/>
      <c r="Y487" s="106"/>
      <c r="Z487" s="106"/>
      <c r="AA487" s="106"/>
      <c r="AB487" s="106"/>
      <c r="AC487" s="106"/>
      <c r="AD487" s="110"/>
      <c r="AE487" s="110"/>
      <c r="AF487" s="110"/>
    </row>
    <row r="488">
      <c r="A488" s="106"/>
      <c r="B488" s="661">
        <f t="shared" si="6"/>
        <v>485</v>
      </c>
      <c r="C488" s="714" t="s">
        <v>881</v>
      </c>
      <c r="D488" s="720" t="s">
        <v>759</v>
      </c>
      <c r="E488" s="553"/>
      <c r="F488" s="552" t="s">
        <v>358</v>
      </c>
      <c r="G488" s="489"/>
      <c r="H488" s="489"/>
      <c r="I488" s="489"/>
      <c r="J488" s="489"/>
      <c r="K488" s="554" t="s">
        <v>173</v>
      </c>
      <c r="L488" s="554" t="s">
        <v>173</v>
      </c>
      <c r="M488" s="565"/>
      <c r="N488" s="713" t="s">
        <v>86</v>
      </c>
      <c r="O488" s="713" t="s">
        <v>86</v>
      </c>
      <c r="P488" s="713" t="s">
        <v>86</v>
      </c>
      <c r="Q488" s="713" t="s">
        <v>86</v>
      </c>
      <c r="R488" s="595"/>
      <c r="S488" s="612"/>
      <c r="T488" s="612"/>
      <c r="U488" s="106"/>
      <c r="V488" s="106"/>
      <c r="W488" s="106"/>
      <c r="X488" s="106"/>
      <c r="Y488" s="106"/>
      <c r="Z488" s="106"/>
      <c r="AA488" s="106"/>
      <c r="AB488" s="106"/>
      <c r="AC488" s="106"/>
      <c r="AD488" s="110"/>
      <c r="AE488" s="110"/>
      <c r="AF488" s="110"/>
    </row>
    <row r="489">
      <c r="A489" s="106"/>
      <c r="B489" s="661">
        <f t="shared" si="6"/>
        <v>486</v>
      </c>
      <c r="C489" s="714" t="s">
        <v>881</v>
      </c>
      <c r="D489" s="720" t="s">
        <v>759</v>
      </c>
      <c r="E489" s="553"/>
      <c r="F489" s="552" t="s">
        <v>361</v>
      </c>
      <c r="G489" s="489"/>
      <c r="H489" s="489"/>
      <c r="I489" s="489"/>
      <c r="J489" s="489"/>
      <c r="K489" s="554" t="s">
        <v>173</v>
      </c>
      <c r="L489" s="554" t="s">
        <v>173</v>
      </c>
      <c r="M489" s="565"/>
      <c r="N489" s="713" t="s">
        <v>86</v>
      </c>
      <c r="O489" s="713" t="s">
        <v>86</v>
      </c>
      <c r="P489" s="713" t="s">
        <v>86</v>
      </c>
      <c r="Q489" s="713" t="s">
        <v>86</v>
      </c>
      <c r="R489" s="595"/>
      <c r="S489" s="612"/>
      <c r="T489" s="612"/>
      <c r="U489" s="106"/>
      <c r="V489" s="106"/>
      <c r="W489" s="106"/>
      <c r="X489" s="106"/>
      <c r="Y489" s="106"/>
      <c r="Z489" s="106"/>
      <c r="AA489" s="106"/>
      <c r="AB489" s="106"/>
      <c r="AC489" s="106"/>
      <c r="AD489" s="110"/>
      <c r="AE489" s="110"/>
      <c r="AF489" s="110"/>
    </row>
    <row r="490">
      <c r="A490" s="106"/>
      <c r="B490" s="661">
        <f t="shared" si="6"/>
        <v>487</v>
      </c>
      <c r="C490" s="714" t="s">
        <v>881</v>
      </c>
      <c r="D490" s="720" t="s">
        <v>759</v>
      </c>
      <c r="E490" s="555"/>
      <c r="F490" s="552" t="s">
        <v>897</v>
      </c>
      <c r="G490" s="489"/>
      <c r="H490" s="489"/>
      <c r="I490" s="489"/>
      <c r="J490" s="489"/>
      <c r="K490" s="554" t="s">
        <v>173</v>
      </c>
      <c r="L490" s="554" t="s">
        <v>173</v>
      </c>
      <c r="M490" s="565"/>
      <c r="N490" s="713" t="s">
        <v>86</v>
      </c>
      <c r="O490" s="713" t="s">
        <v>86</v>
      </c>
      <c r="P490" s="713" t="s">
        <v>86</v>
      </c>
      <c r="Q490" s="713" t="s">
        <v>86</v>
      </c>
      <c r="R490" s="595"/>
      <c r="S490" s="612"/>
      <c r="T490" s="612"/>
      <c r="U490" s="106"/>
      <c r="V490" s="106"/>
      <c r="W490" s="106"/>
      <c r="X490" s="106"/>
      <c r="Y490" s="106"/>
      <c r="Z490" s="106"/>
      <c r="AA490" s="106"/>
      <c r="AB490" s="106"/>
      <c r="AC490" s="106"/>
      <c r="AD490" s="110"/>
      <c r="AE490" s="110"/>
      <c r="AF490" s="110"/>
    </row>
    <row r="491">
      <c r="A491" s="106"/>
      <c r="B491" s="661">
        <f t="shared" si="6"/>
        <v>488</v>
      </c>
      <c r="C491" s="714" t="s">
        <v>881</v>
      </c>
      <c r="D491" s="720" t="s">
        <v>759</v>
      </c>
      <c r="E491" s="551" t="s">
        <v>401</v>
      </c>
      <c r="F491" s="552" t="s">
        <v>898</v>
      </c>
      <c r="G491" s="558" t="s">
        <v>899</v>
      </c>
      <c r="H491" s="558"/>
      <c r="I491" s="558"/>
      <c r="J491" s="558"/>
      <c r="K491" s="558" t="s">
        <v>900</v>
      </c>
      <c r="L491" s="558" t="s">
        <v>320</v>
      </c>
      <c r="M491" s="565"/>
      <c r="N491" s="713" t="s">
        <v>86</v>
      </c>
      <c r="O491" s="713" t="s">
        <v>86</v>
      </c>
      <c r="P491" s="713" t="s">
        <v>86</v>
      </c>
      <c r="Q491" s="713" t="s">
        <v>86</v>
      </c>
      <c r="R491" s="595"/>
      <c r="S491" s="612"/>
      <c r="T491" s="612"/>
      <c r="U491" s="106"/>
      <c r="V491" s="106"/>
      <c r="W491" s="106"/>
      <c r="X491" s="106"/>
      <c r="Y491" s="106"/>
      <c r="Z491" s="106"/>
      <c r="AA491" s="106"/>
      <c r="AB491" s="106"/>
      <c r="AC491" s="106"/>
      <c r="AD491" s="110"/>
      <c r="AE491" s="110"/>
      <c r="AF491" s="110"/>
    </row>
    <row r="492">
      <c r="A492" s="106"/>
      <c r="B492" s="661">
        <f t="shared" si="6"/>
        <v>489</v>
      </c>
      <c r="C492" s="714" t="s">
        <v>881</v>
      </c>
      <c r="D492" s="720" t="s">
        <v>759</v>
      </c>
      <c r="E492" s="618"/>
      <c r="F492" s="643"/>
      <c r="G492" s="561" t="s">
        <v>901</v>
      </c>
      <c r="H492" s="561"/>
      <c r="I492" s="561"/>
      <c r="J492" s="561"/>
      <c r="K492" s="554" t="s">
        <v>173</v>
      </c>
      <c r="L492" s="554" t="s">
        <v>173</v>
      </c>
      <c r="M492" s="565"/>
      <c r="N492" s="713" t="s">
        <v>86</v>
      </c>
      <c r="O492" s="713" t="s">
        <v>86</v>
      </c>
      <c r="P492" s="713" t="s">
        <v>86</v>
      </c>
      <c r="Q492" s="713" t="s">
        <v>86</v>
      </c>
      <c r="R492" s="595"/>
      <c r="S492" s="612"/>
      <c r="T492" s="612"/>
      <c r="U492" s="106"/>
      <c r="V492" s="106"/>
      <c r="W492" s="106"/>
      <c r="X492" s="106"/>
      <c r="Y492" s="106"/>
      <c r="Z492" s="106"/>
      <c r="AA492" s="106"/>
      <c r="AB492" s="106"/>
      <c r="AC492" s="106"/>
      <c r="AD492" s="110"/>
      <c r="AE492" s="110"/>
      <c r="AF492" s="110"/>
    </row>
    <row r="493">
      <c r="A493" s="106"/>
      <c r="B493" s="661">
        <f t="shared" si="6"/>
        <v>490</v>
      </c>
      <c r="C493" s="714" t="s">
        <v>881</v>
      </c>
      <c r="D493" s="720" t="s">
        <v>759</v>
      </c>
      <c r="E493" s="562" t="s">
        <v>400</v>
      </c>
      <c r="F493" s="564" t="s">
        <v>905</v>
      </c>
      <c r="G493" s="564"/>
      <c r="H493" s="564"/>
      <c r="I493" s="564"/>
      <c r="J493" s="564"/>
      <c r="K493" s="554" t="s">
        <v>173</v>
      </c>
      <c r="L493" s="554" t="s">
        <v>173</v>
      </c>
      <c r="M493" s="565"/>
      <c r="N493" s="713" t="s">
        <v>86</v>
      </c>
      <c r="O493" s="713" t="s">
        <v>86</v>
      </c>
      <c r="P493" s="713" t="s">
        <v>86</v>
      </c>
      <c r="Q493" s="713" t="s">
        <v>86</v>
      </c>
      <c r="R493" s="595"/>
      <c r="S493" s="612"/>
      <c r="T493" s="612"/>
      <c r="U493" s="106"/>
      <c r="V493" s="106"/>
      <c r="W493" s="106"/>
      <c r="X493" s="106"/>
      <c r="Y493" s="106"/>
      <c r="Z493" s="106"/>
      <c r="AA493" s="106"/>
      <c r="AB493" s="106"/>
      <c r="AC493" s="106"/>
      <c r="AD493" s="110"/>
      <c r="AE493" s="110"/>
      <c r="AF493" s="110"/>
    </row>
    <row r="494">
      <c r="A494" s="106"/>
      <c r="B494" s="661">
        <f t="shared" si="6"/>
        <v>491</v>
      </c>
      <c r="C494" s="714" t="s">
        <v>881</v>
      </c>
      <c r="D494" s="720" t="s">
        <v>759</v>
      </c>
      <c r="E494" s="551" t="s">
        <v>402</v>
      </c>
      <c r="F494" s="579" t="s">
        <v>862</v>
      </c>
      <c r="G494" s="567" t="s">
        <v>906</v>
      </c>
      <c r="H494" s="497"/>
      <c r="I494" s="503"/>
      <c r="J494" s="503"/>
      <c r="K494" s="558" t="s">
        <v>907</v>
      </c>
      <c r="L494" s="554" t="s">
        <v>908</v>
      </c>
      <c r="M494" s="565"/>
      <c r="N494" s="713" t="s">
        <v>86</v>
      </c>
      <c r="O494" s="713" t="s">
        <v>86</v>
      </c>
      <c r="P494" s="713" t="s">
        <v>86</v>
      </c>
      <c r="Q494" s="713" t="s">
        <v>86</v>
      </c>
      <c r="R494" s="595"/>
      <c r="S494" s="612"/>
      <c r="T494" s="612"/>
      <c r="U494" s="106"/>
      <c r="V494" s="106"/>
      <c r="W494" s="106"/>
      <c r="X494" s="106"/>
      <c r="Y494" s="106"/>
      <c r="Z494" s="106"/>
      <c r="AA494" s="106"/>
      <c r="AB494" s="106"/>
      <c r="AC494" s="106"/>
      <c r="AD494" s="110"/>
      <c r="AE494" s="110"/>
      <c r="AF494" s="110"/>
    </row>
    <row r="495">
      <c r="A495" s="106"/>
      <c r="B495" s="661">
        <f t="shared" si="6"/>
        <v>492</v>
      </c>
      <c r="C495" s="714" t="s">
        <v>881</v>
      </c>
      <c r="D495" s="720" t="s">
        <v>759</v>
      </c>
      <c r="E495" s="577"/>
      <c r="F495" s="578"/>
      <c r="G495" s="570" t="s">
        <v>909</v>
      </c>
      <c r="H495" s="571" t="s">
        <v>218</v>
      </c>
      <c r="I495" s="508" t="s">
        <v>910</v>
      </c>
      <c r="J495" s="508" t="s">
        <v>910</v>
      </c>
      <c r="K495" s="558" t="s">
        <v>911</v>
      </c>
      <c r="L495" s="558" t="s">
        <v>320</v>
      </c>
      <c r="M495" s="565"/>
      <c r="N495" s="713" t="s">
        <v>86</v>
      </c>
      <c r="O495" s="713" t="s">
        <v>86</v>
      </c>
      <c r="P495" s="713" t="s">
        <v>86</v>
      </c>
      <c r="Q495" s="713" t="s">
        <v>86</v>
      </c>
      <c r="R495" s="595"/>
      <c r="S495" s="612"/>
      <c r="T495" s="612"/>
      <c r="U495" s="106"/>
      <c r="V495" s="106"/>
      <c r="W495" s="106"/>
      <c r="X495" s="106"/>
      <c r="Y495" s="106"/>
      <c r="Z495" s="106"/>
      <c r="AA495" s="106"/>
      <c r="AB495" s="106"/>
      <c r="AC495" s="106"/>
      <c r="AD495" s="110"/>
      <c r="AE495" s="110"/>
      <c r="AF495" s="110"/>
    </row>
    <row r="496">
      <c r="A496" s="106"/>
      <c r="B496" s="661">
        <f t="shared" si="6"/>
        <v>493</v>
      </c>
      <c r="C496" s="714" t="s">
        <v>881</v>
      </c>
      <c r="D496" s="720" t="s">
        <v>759</v>
      </c>
      <c r="E496" s="577"/>
      <c r="F496" s="508"/>
      <c r="G496" s="508"/>
      <c r="H496" s="508"/>
      <c r="I496" s="564" t="s">
        <v>912</v>
      </c>
      <c r="J496" s="564" t="s">
        <v>912</v>
      </c>
      <c r="K496" s="554" t="s">
        <v>173</v>
      </c>
      <c r="L496" s="554" t="s">
        <v>173</v>
      </c>
      <c r="M496" s="565"/>
      <c r="N496" s="713" t="s">
        <v>86</v>
      </c>
      <c r="O496" s="713" t="s">
        <v>86</v>
      </c>
      <c r="P496" s="713" t="s">
        <v>86</v>
      </c>
      <c r="Q496" s="713" t="s">
        <v>86</v>
      </c>
      <c r="R496" s="595"/>
      <c r="S496" s="612"/>
      <c r="T496" s="612"/>
      <c r="U496" s="106"/>
      <c r="V496" s="106"/>
      <c r="W496" s="106"/>
      <c r="X496" s="106"/>
      <c r="Y496" s="106"/>
      <c r="Z496" s="106"/>
      <c r="AA496" s="106"/>
      <c r="AB496" s="106"/>
      <c r="AC496" s="106"/>
      <c r="AD496" s="110"/>
      <c r="AE496" s="110"/>
      <c r="AF496" s="110"/>
    </row>
    <row r="497">
      <c r="A497" s="106"/>
      <c r="B497" s="661">
        <f t="shared" si="6"/>
        <v>494</v>
      </c>
      <c r="C497" s="714" t="s">
        <v>881</v>
      </c>
      <c r="D497" s="720" t="s">
        <v>759</v>
      </c>
      <c r="E497" s="577"/>
      <c r="F497" s="508"/>
      <c r="G497" s="508"/>
      <c r="H497" s="564" t="s">
        <v>198</v>
      </c>
      <c r="I497" s="508" t="s">
        <v>910</v>
      </c>
      <c r="J497" s="508" t="s">
        <v>910</v>
      </c>
      <c r="K497" s="558" t="s">
        <v>913</v>
      </c>
      <c r="L497" s="554" t="s">
        <v>173</v>
      </c>
      <c r="M497" s="565"/>
      <c r="N497" s="713" t="s">
        <v>86</v>
      </c>
      <c r="O497" s="713" t="s">
        <v>86</v>
      </c>
      <c r="P497" s="713" t="s">
        <v>86</v>
      </c>
      <c r="Q497" s="713" t="s">
        <v>86</v>
      </c>
      <c r="R497" s="595"/>
      <c r="S497" s="612"/>
      <c r="T497" s="612"/>
      <c r="U497" s="106"/>
      <c r="V497" s="106"/>
      <c r="W497" s="106"/>
      <c r="X497" s="106"/>
      <c r="Y497" s="106"/>
      <c r="Z497" s="106"/>
      <c r="AA497" s="106"/>
      <c r="AB497" s="106"/>
      <c r="AC497" s="106"/>
      <c r="AD497" s="110"/>
      <c r="AE497" s="110"/>
      <c r="AF497" s="110"/>
    </row>
    <row r="498">
      <c r="A498" s="106"/>
      <c r="B498" s="661">
        <f t="shared" si="6"/>
        <v>495</v>
      </c>
      <c r="C498" s="714" t="s">
        <v>881</v>
      </c>
      <c r="D498" s="720" t="s">
        <v>759</v>
      </c>
      <c r="E498" s="577"/>
      <c r="F498" s="508"/>
      <c r="G498" s="508"/>
      <c r="H498" s="508"/>
      <c r="I498" s="564" t="s">
        <v>912</v>
      </c>
      <c r="J498" s="564" t="s">
        <v>912</v>
      </c>
      <c r="K498" s="554" t="s">
        <v>173</v>
      </c>
      <c r="L498" s="554" t="s">
        <v>173</v>
      </c>
      <c r="M498" s="565"/>
      <c r="N498" s="713" t="s">
        <v>86</v>
      </c>
      <c r="O498" s="713" t="s">
        <v>86</v>
      </c>
      <c r="P498" s="713" t="s">
        <v>86</v>
      </c>
      <c r="Q498" s="713" t="s">
        <v>86</v>
      </c>
      <c r="R498" s="595"/>
      <c r="S498" s="612"/>
      <c r="T498" s="612"/>
      <c r="U498" s="106"/>
      <c r="V498" s="106"/>
      <c r="W498" s="106"/>
      <c r="X498" s="106"/>
      <c r="Y498" s="106"/>
      <c r="Z498" s="106"/>
      <c r="AA498" s="106"/>
      <c r="AB498" s="106"/>
      <c r="AC498" s="106"/>
      <c r="AD498" s="110"/>
      <c r="AE498" s="110"/>
      <c r="AF498" s="110"/>
    </row>
    <row r="499">
      <c r="A499" s="106"/>
      <c r="B499" s="661">
        <f t="shared" si="6"/>
        <v>496</v>
      </c>
      <c r="C499" s="714" t="s">
        <v>881</v>
      </c>
      <c r="D499" s="720" t="s">
        <v>759</v>
      </c>
      <c r="E499" s="577"/>
      <c r="F499" s="496" t="s">
        <v>914</v>
      </c>
      <c r="G499" s="576" t="s">
        <v>915</v>
      </c>
      <c r="H499" s="498"/>
      <c r="I499" s="508"/>
      <c r="J499" s="508"/>
      <c r="K499" s="558" t="s">
        <v>916</v>
      </c>
      <c r="L499" s="554" t="s">
        <v>908</v>
      </c>
      <c r="M499" s="565"/>
      <c r="N499" s="713" t="s">
        <v>86</v>
      </c>
      <c r="O499" s="713" t="s">
        <v>86</v>
      </c>
      <c r="P499" s="713" t="s">
        <v>86</v>
      </c>
      <c r="Q499" s="713" t="s">
        <v>86</v>
      </c>
      <c r="R499" s="595"/>
      <c r="S499" s="612"/>
      <c r="T499" s="612"/>
      <c r="U499" s="106"/>
      <c r="V499" s="106"/>
      <c r="W499" s="106"/>
      <c r="X499" s="106"/>
      <c r="Y499" s="106"/>
      <c r="Z499" s="106"/>
      <c r="AA499" s="106"/>
      <c r="AB499" s="106"/>
      <c r="AC499" s="106"/>
      <c r="AD499" s="110"/>
      <c r="AE499" s="110"/>
      <c r="AF499" s="110"/>
    </row>
    <row r="500">
      <c r="A500" s="106"/>
      <c r="B500" s="661">
        <f t="shared" si="6"/>
        <v>497</v>
      </c>
      <c r="C500" s="714" t="s">
        <v>881</v>
      </c>
      <c r="D500" s="720" t="s">
        <v>759</v>
      </c>
      <c r="E500" s="577"/>
      <c r="F500" s="496"/>
      <c r="G500" s="567" t="s">
        <v>917</v>
      </c>
      <c r="H500" s="488" t="s">
        <v>918</v>
      </c>
      <c r="I500" s="508"/>
      <c r="J500" s="508"/>
      <c r="K500" s="558" t="s">
        <v>919</v>
      </c>
      <c r="L500" s="558" t="s">
        <v>320</v>
      </c>
      <c r="M500" s="565"/>
      <c r="N500" s="713" t="s">
        <v>86</v>
      </c>
      <c r="O500" s="713" t="s">
        <v>86</v>
      </c>
      <c r="P500" s="713" t="s">
        <v>86</v>
      </c>
      <c r="Q500" s="713" t="s">
        <v>86</v>
      </c>
      <c r="R500" s="595"/>
      <c r="S500" s="612"/>
      <c r="T500" s="612"/>
      <c r="U500" s="106"/>
      <c r="V500" s="106"/>
      <c r="W500" s="106"/>
      <c r="X500" s="106"/>
      <c r="Y500" s="106"/>
      <c r="Z500" s="106"/>
      <c r="AA500" s="106"/>
      <c r="AB500" s="106"/>
      <c r="AC500" s="106"/>
      <c r="AD500" s="110"/>
      <c r="AE500" s="110"/>
      <c r="AF500" s="110"/>
    </row>
    <row r="501">
      <c r="A501" s="106"/>
      <c r="B501" s="661">
        <f t="shared" si="6"/>
        <v>498</v>
      </c>
      <c r="C501" s="714" t="s">
        <v>881</v>
      </c>
      <c r="D501" s="720" t="s">
        <v>759</v>
      </c>
      <c r="E501" s="577"/>
      <c r="F501" s="509"/>
      <c r="G501" s="578"/>
      <c r="H501" s="488" t="s">
        <v>920</v>
      </c>
      <c r="I501" s="508"/>
      <c r="J501" s="508"/>
      <c r="K501" s="558" t="s">
        <v>921</v>
      </c>
      <c r="L501" s="554" t="s">
        <v>173</v>
      </c>
      <c r="M501" s="565"/>
      <c r="N501" s="713" t="s">
        <v>86</v>
      </c>
      <c r="O501" s="713" t="s">
        <v>86</v>
      </c>
      <c r="P501" s="713" t="s">
        <v>86</v>
      </c>
      <c r="Q501" s="713" t="s">
        <v>86</v>
      </c>
      <c r="R501" s="595"/>
      <c r="S501" s="612"/>
      <c r="T501" s="612"/>
      <c r="U501" s="106"/>
      <c r="V501" s="106"/>
      <c r="W501" s="106"/>
      <c r="X501" s="106"/>
      <c r="Y501" s="106"/>
      <c r="Z501" s="106"/>
      <c r="AA501" s="106"/>
      <c r="AB501" s="106"/>
      <c r="AC501" s="106"/>
      <c r="AD501" s="110"/>
      <c r="AE501" s="110"/>
      <c r="AF501" s="110"/>
    </row>
    <row r="502">
      <c r="A502" s="106"/>
      <c r="B502" s="661">
        <f t="shared" si="6"/>
        <v>499</v>
      </c>
      <c r="C502" s="714" t="s">
        <v>881</v>
      </c>
      <c r="D502" s="720" t="s">
        <v>759</v>
      </c>
      <c r="E502" s="577"/>
      <c r="F502" s="579" t="s">
        <v>922</v>
      </c>
      <c r="G502" s="488" t="s">
        <v>915</v>
      </c>
      <c r="H502" s="503"/>
      <c r="I502" s="508"/>
      <c r="J502" s="508"/>
      <c r="K502" s="558" t="s">
        <v>923</v>
      </c>
      <c r="L502" s="554" t="s">
        <v>908</v>
      </c>
      <c r="M502" s="565"/>
      <c r="N502" s="713" t="s">
        <v>86</v>
      </c>
      <c r="O502" s="713" t="s">
        <v>86</v>
      </c>
      <c r="P502" s="713" t="s">
        <v>86</v>
      </c>
      <c r="Q502" s="713" t="s">
        <v>86</v>
      </c>
      <c r="R502" s="595"/>
      <c r="S502" s="612"/>
      <c r="T502" s="612"/>
      <c r="U502" s="106"/>
      <c r="V502" s="106"/>
      <c r="W502" s="106"/>
      <c r="X502" s="106"/>
      <c r="Y502" s="106"/>
      <c r="Z502" s="106"/>
      <c r="AA502" s="106"/>
      <c r="AB502" s="106"/>
      <c r="AC502" s="106"/>
      <c r="AD502" s="110"/>
      <c r="AE502" s="110"/>
      <c r="AF502" s="110"/>
    </row>
    <row r="503">
      <c r="A503" s="106"/>
      <c r="B503" s="661">
        <f t="shared" si="6"/>
        <v>500</v>
      </c>
      <c r="C503" s="714" t="s">
        <v>881</v>
      </c>
      <c r="D503" s="720" t="s">
        <v>759</v>
      </c>
      <c r="E503" s="577"/>
      <c r="F503" s="496"/>
      <c r="G503" s="567" t="s">
        <v>917</v>
      </c>
      <c r="H503" s="488" t="s">
        <v>918</v>
      </c>
      <c r="I503" s="508"/>
      <c r="J503" s="508"/>
      <c r="K503" s="558" t="s">
        <v>924</v>
      </c>
      <c r="L503" s="558" t="s">
        <v>320</v>
      </c>
      <c r="M503" s="565"/>
      <c r="N503" s="713" t="s">
        <v>86</v>
      </c>
      <c r="O503" s="713" t="s">
        <v>86</v>
      </c>
      <c r="P503" s="713" t="s">
        <v>86</v>
      </c>
      <c r="Q503" s="713" t="s">
        <v>86</v>
      </c>
      <c r="R503" s="595"/>
      <c r="S503" s="612"/>
      <c r="T503" s="612"/>
      <c r="U503" s="106"/>
      <c r="V503" s="106"/>
      <c r="W503" s="106"/>
      <c r="X503" s="106"/>
      <c r="Y503" s="106"/>
      <c r="Z503" s="106"/>
      <c r="AA503" s="106"/>
      <c r="AB503" s="106"/>
      <c r="AC503" s="106"/>
      <c r="AD503" s="110"/>
      <c r="AE503" s="110"/>
      <c r="AF503" s="110"/>
    </row>
    <row r="504">
      <c r="A504" s="106"/>
      <c r="B504" s="661">
        <f t="shared" si="6"/>
        <v>501</v>
      </c>
      <c r="C504" s="714" t="s">
        <v>881</v>
      </c>
      <c r="D504" s="720" t="s">
        <v>759</v>
      </c>
      <c r="E504" s="577"/>
      <c r="F504" s="509"/>
      <c r="G504" s="578"/>
      <c r="H504" s="488" t="s">
        <v>920</v>
      </c>
      <c r="I504" s="508"/>
      <c r="J504" s="508"/>
      <c r="K504" s="558" t="s">
        <v>925</v>
      </c>
      <c r="L504" s="554" t="s">
        <v>173</v>
      </c>
      <c r="M504" s="565"/>
      <c r="N504" s="713" t="s">
        <v>86</v>
      </c>
      <c r="O504" s="713" t="s">
        <v>86</v>
      </c>
      <c r="P504" s="713" t="s">
        <v>86</v>
      </c>
      <c r="Q504" s="713" t="s">
        <v>86</v>
      </c>
      <c r="R504" s="595"/>
      <c r="S504" s="612"/>
      <c r="T504" s="612"/>
      <c r="U504" s="106"/>
      <c r="V504" s="106"/>
      <c r="W504" s="106"/>
      <c r="X504" s="106"/>
      <c r="Y504" s="106"/>
      <c r="Z504" s="106"/>
      <c r="AA504" s="106"/>
      <c r="AB504" s="106"/>
      <c r="AC504" s="106"/>
      <c r="AD504" s="110"/>
      <c r="AE504" s="110"/>
      <c r="AF504" s="110"/>
    </row>
    <row r="505">
      <c r="A505" s="106"/>
      <c r="B505" s="661">
        <f t="shared" si="6"/>
        <v>502</v>
      </c>
      <c r="C505" s="714" t="s">
        <v>881</v>
      </c>
      <c r="D505" s="720" t="s">
        <v>759</v>
      </c>
      <c r="E505" s="577"/>
      <c r="F505" s="579" t="s">
        <v>873</v>
      </c>
      <c r="G505" s="488" t="s">
        <v>915</v>
      </c>
      <c r="H505" s="503"/>
      <c r="I505" s="508"/>
      <c r="J505" s="508"/>
      <c r="K505" s="558" t="s">
        <v>926</v>
      </c>
      <c r="L505" s="554" t="s">
        <v>927</v>
      </c>
      <c r="M505" s="565"/>
      <c r="N505" s="713" t="s">
        <v>86</v>
      </c>
      <c r="O505" s="713" t="s">
        <v>86</v>
      </c>
      <c r="P505" s="713" t="s">
        <v>86</v>
      </c>
      <c r="Q505" s="713" t="s">
        <v>86</v>
      </c>
      <c r="R505" s="595"/>
      <c r="S505" s="612"/>
      <c r="T505" s="612"/>
      <c r="U505" s="106"/>
      <c r="V505" s="106"/>
      <c r="W505" s="106"/>
      <c r="X505" s="106"/>
      <c r="Y505" s="106"/>
      <c r="Z505" s="106"/>
      <c r="AA505" s="106"/>
      <c r="AB505" s="106"/>
      <c r="AC505" s="106"/>
      <c r="AD505" s="110"/>
      <c r="AE505" s="110"/>
      <c r="AF505" s="110"/>
    </row>
    <row r="506">
      <c r="A506" s="106"/>
      <c r="B506" s="661">
        <f t="shared" si="6"/>
        <v>503</v>
      </c>
      <c r="C506" s="714" t="s">
        <v>881</v>
      </c>
      <c r="D506" s="720" t="s">
        <v>759</v>
      </c>
      <c r="E506" s="577"/>
      <c r="F506" s="496"/>
      <c r="G506" s="567" t="s">
        <v>917</v>
      </c>
      <c r="H506" s="488" t="s">
        <v>918</v>
      </c>
      <c r="I506" s="508"/>
      <c r="J506" s="508"/>
      <c r="K506" s="558" t="s">
        <v>928</v>
      </c>
      <c r="L506" s="558" t="s">
        <v>929</v>
      </c>
      <c r="M506" s="565"/>
      <c r="N506" s="713" t="s">
        <v>86</v>
      </c>
      <c r="O506" s="713" t="s">
        <v>86</v>
      </c>
      <c r="P506" s="713" t="s">
        <v>86</v>
      </c>
      <c r="Q506" s="713" t="s">
        <v>86</v>
      </c>
      <c r="R506" s="595"/>
      <c r="S506" s="612"/>
      <c r="T506" s="612"/>
      <c r="U506" s="106"/>
      <c r="V506" s="106"/>
      <c r="W506" s="106"/>
      <c r="X506" s="106"/>
      <c r="Y506" s="106"/>
      <c r="Z506" s="106"/>
      <c r="AA506" s="106"/>
      <c r="AB506" s="106"/>
      <c r="AC506" s="106"/>
      <c r="AD506" s="110"/>
      <c r="AE506" s="110"/>
      <c r="AF506" s="110"/>
    </row>
    <row r="507">
      <c r="A507" s="106"/>
      <c r="B507" s="661">
        <f t="shared" si="6"/>
        <v>504</v>
      </c>
      <c r="C507" s="714" t="s">
        <v>881</v>
      </c>
      <c r="D507" s="720" t="s">
        <v>759</v>
      </c>
      <c r="E507" s="577"/>
      <c r="F507" s="509"/>
      <c r="G507" s="578"/>
      <c r="H507" s="488" t="s">
        <v>920</v>
      </c>
      <c r="I507" s="508"/>
      <c r="J507" s="508"/>
      <c r="K507" s="558" t="s">
        <v>930</v>
      </c>
      <c r="L507" s="554" t="s">
        <v>173</v>
      </c>
      <c r="M507" s="565"/>
      <c r="N507" s="713" t="s">
        <v>86</v>
      </c>
      <c r="O507" s="713" t="s">
        <v>86</v>
      </c>
      <c r="P507" s="713" t="s">
        <v>86</v>
      </c>
      <c r="Q507" s="713" t="s">
        <v>86</v>
      </c>
      <c r="R507" s="595"/>
      <c r="S507" s="612"/>
      <c r="T507" s="612"/>
      <c r="U507" s="106"/>
      <c r="V507" s="106"/>
      <c r="W507" s="106"/>
      <c r="X507" s="106"/>
      <c r="Y507" s="106"/>
      <c r="Z507" s="106"/>
      <c r="AA507" s="106"/>
      <c r="AB507" s="106"/>
      <c r="AC507" s="106"/>
      <c r="AD507" s="110"/>
      <c r="AE507" s="110"/>
      <c r="AF507" s="110"/>
    </row>
    <row r="508">
      <c r="A508" s="106"/>
      <c r="B508" s="661">
        <f t="shared" si="6"/>
        <v>505</v>
      </c>
      <c r="C508" s="714" t="s">
        <v>881</v>
      </c>
      <c r="D508" s="720" t="s">
        <v>759</v>
      </c>
      <c r="E508" s="577"/>
      <c r="F508" s="579" t="s">
        <v>875</v>
      </c>
      <c r="G508" s="488" t="s">
        <v>915</v>
      </c>
      <c r="H508" s="503"/>
      <c r="I508" s="508"/>
      <c r="J508" s="508"/>
      <c r="K508" s="558" t="s">
        <v>931</v>
      </c>
      <c r="L508" s="554" t="s">
        <v>908</v>
      </c>
      <c r="M508" s="565"/>
      <c r="N508" s="713" t="s">
        <v>86</v>
      </c>
      <c r="O508" s="713" t="s">
        <v>86</v>
      </c>
      <c r="P508" s="713" t="s">
        <v>86</v>
      </c>
      <c r="Q508" s="713" t="s">
        <v>86</v>
      </c>
      <c r="R508" s="595"/>
      <c r="S508" s="612"/>
      <c r="T508" s="612"/>
      <c r="U508" s="106"/>
      <c r="V508" s="106"/>
      <c r="W508" s="106"/>
      <c r="X508" s="106"/>
      <c r="Y508" s="106"/>
      <c r="Z508" s="106"/>
      <c r="AA508" s="106"/>
      <c r="AB508" s="106"/>
      <c r="AC508" s="106"/>
      <c r="AD508" s="110"/>
      <c r="AE508" s="110"/>
      <c r="AF508" s="110"/>
    </row>
    <row r="509">
      <c r="A509" s="106"/>
      <c r="B509" s="661">
        <f t="shared" si="6"/>
        <v>506</v>
      </c>
      <c r="C509" s="714" t="s">
        <v>881</v>
      </c>
      <c r="D509" s="720" t="s">
        <v>759</v>
      </c>
      <c r="E509" s="577"/>
      <c r="F509" s="496"/>
      <c r="G509" s="567" t="s">
        <v>917</v>
      </c>
      <c r="H509" s="488" t="s">
        <v>918</v>
      </c>
      <c r="I509" s="508"/>
      <c r="J509" s="508"/>
      <c r="K509" s="558" t="s">
        <v>932</v>
      </c>
      <c r="L509" s="558" t="s">
        <v>320</v>
      </c>
      <c r="M509" s="565"/>
      <c r="N509" s="713" t="s">
        <v>86</v>
      </c>
      <c r="O509" s="713" t="s">
        <v>86</v>
      </c>
      <c r="P509" s="713" t="s">
        <v>86</v>
      </c>
      <c r="Q509" s="713" t="s">
        <v>86</v>
      </c>
      <c r="R509" s="595"/>
      <c r="S509" s="612"/>
      <c r="T509" s="612"/>
      <c r="U509" s="106"/>
      <c r="V509" s="106"/>
      <c r="W509" s="106"/>
      <c r="X509" s="106"/>
      <c r="Y509" s="106"/>
      <c r="Z509" s="106"/>
      <c r="AA509" s="106"/>
      <c r="AB509" s="106"/>
      <c r="AC509" s="106"/>
      <c r="AD509" s="110"/>
      <c r="AE509" s="110"/>
      <c r="AF509" s="110"/>
    </row>
    <row r="510">
      <c r="A510" s="106"/>
      <c r="B510" s="661">
        <f t="shared" si="6"/>
        <v>507</v>
      </c>
      <c r="C510" s="714" t="s">
        <v>881</v>
      </c>
      <c r="D510" s="720" t="s">
        <v>759</v>
      </c>
      <c r="E510" s="577"/>
      <c r="F510" s="509"/>
      <c r="G510" s="578"/>
      <c r="H510" s="488" t="s">
        <v>920</v>
      </c>
      <c r="I510" s="508"/>
      <c r="J510" s="508"/>
      <c r="K510" s="558" t="s">
        <v>933</v>
      </c>
      <c r="L510" s="554" t="s">
        <v>173</v>
      </c>
      <c r="M510" s="565"/>
      <c r="N510" s="713" t="s">
        <v>86</v>
      </c>
      <c r="O510" s="713" t="s">
        <v>86</v>
      </c>
      <c r="P510" s="713" t="s">
        <v>86</v>
      </c>
      <c r="Q510" s="713" t="s">
        <v>86</v>
      </c>
      <c r="R510" s="595"/>
      <c r="S510" s="612"/>
      <c r="T510" s="612"/>
      <c r="U510" s="106"/>
      <c r="V510" s="106"/>
      <c r="W510" s="106"/>
      <c r="X510" s="106"/>
      <c r="Y510" s="106"/>
      <c r="Z510" s="106"/>
      <c r="AA510" s="106"/>
      <c r="AB510" s="106"/>
      <c r="AC510" s="106"/>
      <c r="AD510" s="110"/>
      <c r="AE510" s="110"/>
      <c r="AF510" s="110"/>
    </row>
    <row r="511">
      <c r="A511" s="106"/>
      <c r="B511" s="661">
        <f t="shared" si="6"/>
        <v>508</v>
      </c>
      <c r="C511" s="714" t="s">
        <v>881</v>
      </c>
      <c r="D511" s="720" t="s">
        <v>759</v>
      </c>
      <c r="E511" s="577"/>
      <c r="F511" s="579" t="s">
        <v>934</v>
      </c>
      <c r="G511" s="571" t="s">
        <v>935</v>
      </c>
      <c r="H511" s="503" t="s">
        <v>936</v>
      </c>
      <c r="I511" s="508"/>
      <c r="J511" s="508"/>
      <c r="K511" s="558" t="s">
        <v>937</v>
      </c>
      <c r="L511" s="558" t="s">
        <v>320</v>
      </c>
      <c r="M511" s="565"/>
      <c r="N511" s="713" t="s">
        <v>86</v>
      </c>
      <c r="O511" s="713" t="s">
        <v>86</v>
      </c>
      <c r="P511" s="713" t="s">
        <v>86</v>
      </c>
      <c r="Q511" s="713" t="s">
        <v>86</v>
      </c>
      <c r="R511" s="595"/>
      <c r="S511" s="612"/>
      <c r="T511" s="612"/>
      <c r="U511" s="106"/>
      <c r="V511" s="106"/>
      <c r="W511" s="106"/>
      <c r="X511" s="106"/>
      <c r="Y511" s="106"/>
      <c r="Z511" s="106"/>
      <c r="AA511" s="106"/>
      <c r="AB511" s="106"/>
      <c r="AC511" s="106"/>
      <c r="AD511" s="110"/>
      <c r="AE511" s="110"/>
      <c r="AF511" s="110"/>
    </row>
    <row r="512">
      <c r="A512" s="106"/>
      <c r="B512" s="661">
        <f t="shared" si="6"/>
        <v>509</v>
      </c>
      <c r="C512" s="714" t="s">
        <v>881</v>
      </c>
      <c r="D512" s="720" t="s">
        <v>759</v>
      </c>
      <c r="E512" s="577"/>
      <c r="F512" s="496"/>
      <c r="G512" s="498"/>
      <c r="H512" s="503" t="s">
        <v>938</v>
      </c>
      <c r="I512" s="508"/>
      <c r="J512" s="508"/>
      <c r="K512" s="554" t="s">
        <v>173</v>
      </c>
      <c r="L512" s="554" t="s">
        <v>173</v>
      </c>
      <c r="M512" s="565"/>
      <c r="N512" s="713" t="s">
        <v>86</v>
      </c>
      <c r="O512" s="713" t="s">
        <v>86</v>
      </c>
      <c r="P512" s="713" t="s">
        <v>86</v>
      </c>
      <c r="Q512" s="713" t="s">
        <v>86</v>
      </c>
      <c r="R512" s="595"/>
      <c r="S512" s="612"/>
      <c r="T512" s="612"/>
      <c r="U512" s="106"/>
      <c r="V512" s="106"/>
      <c r="W512" s="106"/>
      <c r="X512" s="106"/>
      <c r="Y512" s="106"/>
      <c r="Z512" s="106"/>
      <c r="AA512" s="106"/>
      <c r="AB512" s="106"/>
      <c r="AC512" s="106"/>
      <c r="AD512" s="110"/>
      <c r="AE512" s="110"/>
      <c r="AF512" s="110"/>
    </row>
    <row r="513">
      <c r="A513" s="106"/>
      <c r="B513" s="661">
        <f t="shared" si="6"/>
        <v>510</v>
      </c>
      <c r="C513" s="714" t="s">
        <v>881</v>
      </c>
      <c r="D513" s="720" t="s">
        <v>759</v>
      </c>
      <c r="E513" s="577"/>
      <c r="F513" s="496"/>
      <c r="G513" s="571" t="s">
        <v>939</v>
      </c>
      <c r="H513" s="503" t="s">
        <v>938</v>
      </c>
      <c r="I513" s="508"/>
      <c r="J513" s="508"/>
      <c r="K513" s="554" t="s">
        <v>173</v>
      </c>
      <c r="L513" s="558" t="s">
        <v>940</v>
      </c>
      <c r="M513" s="565"/>
      <c r="N513" s="713" t="s">
        <v>86</v>
      </c>
      <c r="O513" s="713" t="s">
        <v>86</v>
      </c>
      <c r="P513" s="713" t="s">
        <v>86</v>
      </c>
      <c r="Q513" s="713" t="s">
        <v>86</v>
      </c>
      <c r="R513" s="595"/>
      <c r="S513" s="612"/>
      <c r="T513" s="612"/>
      <c r="U513" s="106"/>
      <c r="V513" s="106"/>
      <c r="W513" s="106"/>
      <c r="X513" s="106"/>
      <c r="Y513" s="106"/>
      <c r="Z513" s="106"/>
      <c r="AA513" s="106"/>
      <c r="AB513" s="106"/>
      <c r="AC513" s="106"/>
      <c r="AD513" s="110"/>
      <c r="AE513" s="110"/>
      <c r="AF513" s="110"/>
    </row>
    <row r="514">
      <c r="A514" s="106"/>
      <c r="B514" s="661">
        <f t="shared" si="6"/>
        <v>511</v>
      </c>
      <c r="C514" s="714" t="s">
        <v>881</v>
      </c>
      <c r="D514" s="720" t="s">
        <v>759</v>
      </c>
      <c r="E514" s="577"/>
      <c r="F514" s="496"/>
      <c r="G514" s="580"/>
      <c r="H514" s="503" t="s">
        <v>936</v>
      </c>
      <c r="I514" s="508"/>
      <c r="J514" s="508"/>
      <c r="K514" s="554" t="s">
        <v>173</v>
      </c>
      <c r="L514" s="554" t="s">
        <v>173</v>
      </c>
      <c r="M514" s="565"/>
      <c r="N514" s="713" t="s">
        <v>86</v>
      </c>
      <c r="O514" s="713" t="s">
        <v>86</v>
      </c>
      <c r="P514" s="713" t="s">
        <v>86</v>
      </c>
      <c r="Q514" s="713" t="s">
        <v>86</v>
      </c>
      <c r="R514" s="595"/>
      <c r="S514" s="612"/>
      <c r="T514" s="612"/>
      <c r="U514" s="106"/>
      <c r="V514" s="106"/>
      <c r="W514" s="106"/>
      <c r="X514" s="106"/>
      <c r="Y514" s="106"/>
      <c r="Z514" s="106"/>
      <c r="AA514" s="106"/>
      <c r="AB514" s="106"/>
      <c r="AC514" s="106"/>
      <c r="AD514" s="110"/>
      <c r="AE514" s="110"/>
      <c r="AF514" s="110"/>
    </row>
    <row r="515">
      <c r="A515" s="106"/>
      <c r="B515" s="661">
        <f t="shared" si="6"/>
        <v>512</v>
      </c>
      <c r="C515" s="714" t="s">
        <v>881</v>
      </c>
      <c r="D515" s="720" t="s">
        <v>759</v>
      </c>
      <c r="E515" s="577"/>
      <c r="F515" s="579" t="s">
        <v>408</v>
      </c>
      <c r="G515" s="508" t="s">
        <v>915</v>
      </c>
      <c r="H515" s="503"/>
      <c r="I515" s="503"/>
      <c r="J515" s="503"/>
      <c r="K515" s="558" t="s">
        <v>941</v>
      </c>
      <c r="L515" s="554" t="s">
        <v>908</v>
      </c>
      <c r="M515" s="565"/>
      <c r="N515" s="713" t="s">
        <v>86</v>
      </c>
      <c r="O515" s="713" t="s">
        <v>86</v>
      </c>
      <c r="P515" s="713" t="s">
        <v>86</v>
      </c>
      <c r="Q515" s="713" t="s">
        <v>86</v>
      </c>
      <c r="R515" s="595"/>
      <c r="S515" s="612"/>
      <c r="T515" s="612"/>
      <c r="U515" s="106"/>
      <c r="V515" s="106"/>
      <c r="W515" s="106"/>
      <c r="X515" s="106"/>
      <c r="Y515" s="106"/>
      <c r="Z515" s="106"/>
      <c r="AA515" s="106"/>
      <c r="AB515" s="106"/>
      <c r="AC515" s="106"/>
      <c r="AD515" s="110"/>
      <c r="AE515" s="110"/>
      <c r="AF515" s="110"/>
    </row>
    <row r="516">
      <c r="A516" s="106"/>
      <c r="B516" s="661">
        <f t="shared" si="6"/>
        <v>513</v>
      </c>
      <c r="C516" s="714" t="s">
        <v>881</v>
      </c>
      <c r="D516" s="720" t="s">
        <v>759</v>
      </c>
      <c r="E516" s="577"/>
      <c r="F516" s="496"/>
      <c r="G516" s="567" t="s">
        <v>917</v>
      </c>
      <c r="H516" s="571" t="s">
        <v>942</v>
      </c>
      <c r="I516" s="503"/>
      <c r="J516" s="503"/>
      <c r="K516" s="558" t="s">
        <v>943</v>
      </c>
      <c r="L516" s="558" t="s">
        <v>320</v>
      </c>
      <c r="M516" s="565"/>
      <c r="N516" s="713" t="s">
        <v>86</v>
      </c>
      <c r="O516" s="713" t="s">
        <v>86</v>
      </c>
      <c r="P516" s="713" t="s">
        <v>86</v>
      </c>
      <c r="Q516" s="713" t="s">
        <v>86</v>
      </c>
      <c r="R516" s="595"/>
      <c r="S516" s="612"/>
      <c r="T516" s="612"/>
      <c r="U516" s="106"/>
      <c r="V516" s="106"/>
      <c r="W516" s="106"/>
      <c r="X516" s="106"/>
      <c r="Y516" s="106"/>
      <c r="Z516" s="106"/>
      <c r="AA516" s="106"/>
      <c r="AB516" s="106"/>
      <c r="AC516" s="106"/>
      <c r="AD516" s="110"/>
      <c r="AE516" s="110"/>
      <c r="AF516" s="110"/>
    </row>
    <row r="517">
      <c r="A517" s="106"/>
      <c r="B517" s="661">
        <f t="shared" si="6"/>
        <v>514</v>
      </c>
      <c r="C517" s="714" t="s">
        <v>881</v>
      </c>
      <c r="D517" s="720" t="s">
        <v>759</v>
      </c>
      <c r="E517" s="577"/>
      <c r="F517" s="496"/>
      <c r="G517" s="581"/>
      <c r="H517" s="571" t="s">
        <v>944</v>
      </c>
      <c r="I517" s="508" t="s">
        <v>945</v>
      </c>
      <c r="J517" s="508" t="s">
        <v>945</v>
      </c>
      <c r="K517" s="558" t="s">
        <v>946</v>
      </c>
      <c r="L517" s="554" t="s">
        <v>947</v>
      </c>
      <c r="M517" s="565"/>
      <c r="N517" s="713" t="s">
        <v>86</v>
      </c>
      <c r="O517" s="713" t="s">
        <v>86</v>
      </c>
      <c r="P517" s="713" t="s">
        <v>86</v>
      </c>
      <c r="Q517" s="713" t="s">
        <v>86</v>
      </c>
      <c r="R517" s="595"/>
      <c r="S517" s="612"/>
      <c r="T517" s="612"/>
      <c r="U517" s="106"/>
      <c r="V517" s="106"/>
      <c r="W517" s="106"/>
      <c r="X517" s="106"/>
      <c r="Y517" s="106"/>
      <c r="Z517" s="106"/>
      <c r="AA517" s="106"/>
      <c r="AB517" s="106"/>
      <c r="AC517" s="106"/>
      <c r="AD517" s="110"/>
      <c r="AE517" s="110"/>
      <c r="AF517" s="110"/>
    </row>
    <row r="518">
      <c r="A518" s="106"/>
      <c r="B518" s="661">
        <f t="shared" si="6"/>
        <v>515</v>
      </c>
      <c r="C518" s="714" t="s">
        <v>881</v>
      </c>
      <c r="D518" s="720" t="s">
        <v>759</v>
      </c>
      <c r="E518" s="577"/>
      <c r="F518" s="582"/>
      <c r="G518" s="508"/>
      <c r="H518" s="508"/>
      <c r="I518" s="508" t="s">
        <v>948</v>
      </c>
      <c r="J518" s="508" t="s">
        <v>948</v>
      </c>
      <c r="K518" s="554" t="s">
        <v>173</v>
      </c>
      <c r="L518" s="554" t="s">
        <v>173</v>
      </c>
      <c r="M518" s="565"/>
      <c r="N518" s="713" t="s">
        <v>86</v>
      </c>
      <c r="O518" s="713" t="s">
        <v>86</v>
      </c>
      <c r="P518" s="713" t="s">
        <v>86</v>
      </c>
      <c r="Q518" s="713" t="s">
        <v>86</v>
      </c>
      <c r="R518" s="595"/>
      <c r="S518" s="612"/>
      <c r="T518" s="612"/>
      <c r="U518" s="106"/>
      <c r="V518" s="106"/>
      <c r="W518" s="106"/>
      <c r="X518" s="106"/>
      <c r="Y518" s="106"/>
      <c r="Z518" s="106"/>
      <c r="AA518" s="106"/>
      <c r="AB518" s="106"/>
      <c r="AC518" s="106"/>
      <c r="AD518" s="110"/>
      <c r="AE518" s="110"/>
      <c r="AF518" s="110"/>
    </row>
    <row r="519">
      <c r="A519" s="106"/>
      <c r="B519" s="661">
        <f t="shared" si="6"/>
        <v>516</v>
      </c>
      <c r="C519" s="714" t="s">
        <v>881</v>
      </c>
      <c r="D519" s="720" t="s">
        <v>759</v>
      </c>
      <c r="E519" s="577"/>
      <c r="F519" s="582"/>
      <c r="G519" s="508"/>
      <c r="H519" s="508"/>
      <c r="I519" s="508" t="s">
        <v>949</v>
      </c>
      <c r="J519" s="508" t="s">
        <v>949</v>
      </c>
      <c r="K519" s="554" t="s">
        <v>173</v>
      </c>
      <c r="L519" s="554" t="s">
        <v>173</v>
      </c>
      <c r="M519" s="565"/>
      <c r="N519" s="713" t="s">
        <v>86</v>
      </c>
      <c r="O519" s="713" t="s">
        <v>86</v>
      </c>
      <c r="P519" s="713" t="s">
        <v>86</v>
      </c>
      <c r="Q519" s="713" t="s">
        <v>86</v>
      </c>
      <c r="R519" s="595"/>
      <c r="S519" s="612"/>
      <c r="T519" s="612"/>
      <c r="U519" s="106"/>
      <c r="V519" s="106"/>
      <c r="W519" s="106"/>
      <c r="X519" s="106"/>
      <c r="Y519" s="106"/>
      <c r="Z519" s="106"/>
      <c r="AA519" s="106"/>
      <c r="AB519" s="106"/>
      <c r="AC519" s="106"/>
      <c r="AD519" s="110"/>
      <c r="AE519" s="110"/>
      <c r="AF519" s="110"/>
    </row>
    <row r="520">
      <c r="A520" s="106"/>
      <c r="B520" s="661">
        <f t="shared" si="6"/>
        <v>517</v>
      </c>
      <c r="C520" s="714" t="s">
        <v>881</v>
      </c>
      <c r="D520" s="720" t="s">
        <v>759</v>
      </c>
      <c r="E520" s="577"/>
      <c r="F520" s="582"/>
      <c r="G520" s="508"/>
      <c r="H520" s="508"/>
      <c r="I520" s="508" t="s">
        <v>950</v>
      </c>
      <c r="J520" s="508" t="s">
        <v>950</v>
      </c>
      <c r="K520" s="554" t="s">
        <v>173</v>
      </c>
      <c r="L520" s="554" t="s">
        <v>173</v>
      </c>
      <c r="M520" s="565"/>
      <c r="N520" s="713" t="s">
        <v>86</v>
      </c>
      <c r="O520" s="713" t="s">
        <v>86</v>
      </c>
      <c r="P520" s="713" t="s">
        <v>86</v>
      </c>
      <c r="Q520" s="713" t="s">
        <v>86</v>
      </c>
      <c r="R520" s="595"/>
      <c r="S520" s="612"/>
      <c r="T520" s="612"/>
      <c r="U520" s="106"/>
      <c r="V520" s="106"/>
      <c r="W520" s="106"/>
      <c r="X520" s="106"/>
      <c r="Y520" s="106"/>
      <c r="Z520" s="106"/>
      <c r="AA520" s="106"/>
      <c r="AB520" s="106"/>
      <c r="AC520" s="106"/>
      <c r="AD520" s="110"/>
      <c r="AE520" s="110"/>
      <c r="AF520" s="110"/>
    </row>
    <row r="521">
      <c r="A521" s="106"/>
      <c r="B521" s="661">
        <f t="shared" si="6"/>
        <v>518</v>
      </c>
      <c r="C521" s="714" t="s">
        <v>881</v>
      </c>
      <c r="D521" s="720" t="s">
        <v>759</v>
      </c>
      <c r="E521" s="577"/>
      <c r="F521" s="583"/>
      <c r="G521" s="508"/>
      <c r="H521" s="508"/>
      <c r="I521" s="508" t="s">
        <v>951</v>
      </c>
      <c r="J521" s="508" t="s">
        <v>951</v>
      </c>
      <c r="K521" s="554" t="s">
        <v>173</v>
      </c>
      <c r="L521" s="554" t="s">
        <v>952</v>
      </c>
      <c r="M521" s="565"/>
      <c r="N521" s="713" t="s">
        <v>86</v>
      </c>
      <c r="O521" s="713" t="s">
        <v>86</v>
      </c>
      <c r="P521" s="713" t="s">
        <v>86</v>
      </c>
      <c r="Q521" s="713" t="s">
        <v>86</v>
      </c>
      <c r="R521" s="595"/>
      <c r="S521" s="612"/>
      <c r="T521" s="612"/>
      <c r="U521" s="106"/>
      <c r="V521" s="106"/>
      <c r="W521" s="106"/>
      <c r="X521" s="106"/>
      <c r="Y521" s="106"/>
      <c r="Z521" s="106"/>
      <c r="AA521" s="106"/>
      <c r="AB521" s="106"/>
      <c r="AC521" s="106"/>
      <c r="AD521" s="110"/>
      <c r="AE521" s="110"/>
      <c r="AF521" s="110"/>
    </row>
    <row r="522">
      <c r="A522" s="106"/>
      <c r="B522" s="661">
        <f t="shared" si="6"/>
        <v>519</v>
      </c>
      <c r="C522" s="714" t="s">
        <v>881</v>
      </c>
      <c r="D522" s="720" t="s">
        <v>759</v>
      </c>
      <c r="E522" s="577"/>
      <c r="F522" s="496" t="s">
        <v>953</v>
      </c>
      <c r="G522" s="488" t="s">
        <v>915</v>
      </c>
      <c r="H522" s="498"/>
      <c r="I522" s="508"/>
      <c r="J522" s="508"/>
      <c r="K522" s="558" t="s">
        <v>954</v>
      </c>
      <c r="L522" s="554" t="s">
        <v>908</v>
      </c>
      <c r="M522" s="565"/>
      <c r="N522" s="713" t="s">
        <v>86</v>
      </c>
      <c r="O522" s="713" t="s">
        <v>86</v>
      </c>
      <c r="P522" s="713" t="s">
        <v>86</v>
      </c>
      <c r="Q522" s="713" t="s">
        <v>86</v>
      </c>
      <c r="R522" s="595"/>
      <c r="S522" s="612"/>
      <c r="T522" s="612"/>
      <c r="U522" s="106"/>
      <c r="V522" s="106"/>
      <c r="W522" s="106"/>
      <c r="X522" s="106"/>
      <c r="Y522" s="106"/>
      <c r="Z522" s="106"/>
      <c r="AA522" s="106"/>
      <c r="AB522" s="106"/>
      <c r="AC522" s="106"/>
      <c r="AD522" s="110"/>
      <c r="AE522" s="110"/>
      <c r="AF522" s="110"/>
    </row>
    <row r="523">
      <c r="A523" s="106"/>
      <c r="B523" s="661">
        <f t="shared" si="6"/>
        <v>520</v>
      </c>
      <c r="C523" s="714" t="s">
        <v>881</v>
      </c>
      <c r="D523" s="720" t="s">
        <v>759</v>
      </c>
      <c r="E523" s="577"/>
      <c r="F523" s="496"/>
      <c r="G523" s="567" t="s">
        <v>917</v>
      </c>
      <c r="H523" s="488" t="s">
        <v>942</v>
      </c>
      <c r="I523" s="508"/>
      <c r="J523" s="508"/>
      <c r="K523" s="558" t="s">
        <v>955</v>
      </c>
      <c r="L523" s="558" t="s">
        <v>320</v>
      </c>
      <c r="M523" s="565"/>
      <c r="N523" s="713" t="s">
        <v>86</v>
      </c>
      <c r="O523" s="713" t="s">
        <v>86</v>
      </c>
      <c r="P523" s="713" t="s">
        <v>86</v>
      </c>
      <c r="Q523" s="713" t="s">
        <v>86</v>
      </c>
      <c r="R523" s="595"/>
      <c r="S523" s="612"/>
      <c r="T523" s="612"/>
      <c r="U523" s="106"/>
      <c r="V523" s="106"/>
      <c r="W523" s="106"/>
      <c r="X523" s="106"/>
      <c r="Y523" s="106"/>
      <c r="Z523" s="106"/>
      <c r="AA523" s="106"/>
      <c r="AB523" s="106"/>
      <c r="AC523" s="106"/>
      <c r="AD523" s="110"/>
      <c r="AE523" s="110"/>
      <c r="AF523" s="110"/>
    </row>
    <row r="524">
      <c r="A524" s="106"/>
      <c r="B524" s="661">
        <f t="shared" si="6"/>
        <v>521</v>
      </c>
      <c r="C524" s="714" t="s">
        <v>881</v>
      </c>
      <c r="D524" s="720" t="s">
        <v>759</v>
      </c>
      <c r="E524" s="577"/>
      <c r="F524" s="509"/>
      <c r="G524" s="581"/>
      <c r="H524" s="488" t="s">
        <v>944</v>
      </c>
      <c r="I524" s="508"/>
      <c r="J524" s="508"/>
      <c r="K524" s="558" t="s">
        <v>956</v>
      </c>
      <c r="L524" s="554" t="s">
        <v>173</v>
      </c>
      <c r="M524" s="565"/>
      <c r="N524" s="713" t="s">
        <v>86</v>
      </c>
      <c r="O524" s="713" t="s">
        <v>86</v>
      </c>
      <c r="P524" s="713" t="s">
        <v>86</v>
      </c>
      <c r="Q524" s="713" t="s">
        <v>86</v>
      </c>
      <c r="R524" s="595"/>
      <c r="S524" s="612"/>
      <c r="T524" s="612"/>
      <c r="U524" s="106"/>
      <c r="V524" s="106"/>
      <c r="W524" s="106"/>
      <c r="X524" s="106"/>
      <c r="Y524" s="106"/>
      <c r="Z524" s="106"/>
      <c r="AA524" s="106"/>
      <c r="AB524" s="106"/>
      <c r="AC524" s="106"/>
      <c r="AD524" s="110"/>
      <c r="AE524" s="110"/>
      <c r="AF524" s="110"/>
    </row>
    <row r="525">
      <c r="A525" s="106"/>
      <c r="B525" s="661">
        <f t="shared" si="6"/>
        <v>522</v>
      </c>
      <c r="C525" s="714" t="s">
        <v>881</v>
      </c>
      <c r="D525" s="720" t="s">
        <v>759</v>
      </c>
      <c r="E525" s="577"/>
      <c r="F525" s="579" t="s">
        <v>957</v>
      </c>
      <c r="G525" s="488" t="s">
        <v>915</v>
      </c>
      <c r="H525" s="503"/>
      <c r="I525" s="508"/>
      <c r="J525" s="508"/>
      <c r="K525" s="558" t="s">
        <v>958</v>
      </c>
      <c r="L525" s="554" t="s">
        <v>908</v>
      </c>
      <c r="M525" s="565"/>
      <c r="N525" s="713" t="s">
        <v>86</v>
      </c>
      <c r="O525" s="713" t="s">
        <v>86</v>
      </c>
      <c r="P525" s="713" t="s">
        <v>86</v>
      </c>
      <c r="Q525" s="713" t="s">
        <v>86</v>
      </c>
      <c r="R525" s="595"/>
      <c r="S525" s="612"/>
      <c r="T525" s="612"/>
      <c r="U525" s="106"/>
      <c r="V525" s="106"/>
      <c r="W525" s="106"/>
      <c r="X525" s="106"/>
      <c r="Y525" s="106"/>
      <c r="Z525" s="106"/>
      <c r="AA525" s="106"/>
      <c r="AB525" s="106"/>
      <c r="AC525" s="106"/>
      <c r="AD525" s="110"/>
      <c r="AE525" s="110"/>
      <c r="AF525" s="110"/>
    </row>
    <row r="526">
      <c r="A526" s="106"/>
      <c r="B526" s="661">
        <f t="shared" si="6"/>
        <v>523</v>
      </c>
      <c r="C526" s="714" t="s">
        <v>881</v>
      </c>
      <c r="D526" s="720" t="s">
        <v>759</v>
      </c>
      <c r="E526" s="577"/>
      <c r="F526" s="496"/>
      <c r="G526" s="567" t="s">
        <v>917</v>
      </c>
      <c r="H526" s="488" t="s">
        <v>942</v>
      </c>
      <c r="I526" s="508"/>
      <c r="J526" s="508"/>
      <c r="K526" s="558" t="s">
        <v>959</v>
      </c>
      <c r="L526" s="558" t="s">
        <v>320</v>
      </c>
      <c r="M526" s="565"/>
      <c r="N526" s="713" t="s">
        <v>86</v>
      </c>
      <c r="O526" s="713" t="s">
        <v>86</v>
      </c>
      <c r="P526" s="713" t="s">
        <v>86</v>
      </c>
      <c r="Q526" s="713" t="s">
        <v>86</v>
      </c>
      <c r="R526" s="595"/>
      <c r="S526" s="612"/>
      <c r="T526" s="612"/>
      <c r="U526" s="106"/>
      <c r="V526" s="106"/>
      <c r="W526" s="106"/>
      <c r="X526" s="106"/>
      <c r="Y526" s="106"/>
      <c r="Z526" s="106"/>
      <c r="AA526" s="106"/>
      <c r="AB526" s="106"/>
      <c r="AC526" s="106"/>
      <c r="AD526" s="110"/>
      <c r="AE526" s="110"/>
      <c r="AF526" s="110"/>
    </row>
    <row r="527">
      <c r="A527" s="106"/>
      <c r="B527" s="661">
        <f t="shared" si="6"/>
        <v>524</v>
      </c>
      <c r="C527" s="714" t="s">
        <v>881</v>
      </c>
      <c r="D527" s="720" t="s">
        <v>759</v>
      </c>
      <c r="E527" s="577"/>
      <c r="F527" s="509"/>
      <c r="G527" s="581"/>
      <c r="H527" s="488" t="s">
        <v>944</v>
      </c>
      <c r="I527" s="508"/>
      <c r="J527" s="508"/>
      <c r="K527" s="558" t="s">
        <v>960</v>
      </c>
      <c r="L527" s="554" t="s">
        <v>173</v>
      </c>
      <c r="M527" s="565"/>
      <c r="N527" s="713" t="s">
        <v>86</v>
      </c>
      <c r="O527" s="713" t="s">
        <v>86</v>
      </c>
      <c r="P527" s="713" t="s">
        <v>86</v>
      </c>
      <c r="Q527" s="713" t="s">
        <v>86</v>
      </c>
      <c r="R527" s="595"/>
      <c r="S527" s="612"/>
      <c r="T527" s="612"/>
      <c r="U527" s="106"/>
      <c r="V527" s="106"/>
      <c r="W527" s="106"/>
      <c r="X527" s="106"/>
      <c r="Y527" s="106"/>
      <c r="Z527" s="106"/>
      <c r="AA527" s="106"/>
      <c r="AB527" s="106"/>
      <c r="AC527" s="106"/>
      <c r="AD527" s="110"/>
      <c r="AE527" s="110"/>
      <c r="AF527" s="110"/>
    </row>
    <row r="528">
      <c r="A528" s="106"/>
      <c r="B528" s="661">
        <f t="shared" si="6"/>
        <v>525</v>
      </c>
      <c r="C528" s="714" t="s">
        <v>881</v>
      </c>
      <c r="D528" s="720" t="s">
        <v>759</v>
      </c>
      <c r="E528" s="577"/>
      <c r="F528" s="584" t="s">
        <v>961</v>
      </c>
      <c r="G528" s="488" t="s">
        <v>915</v>
      </c>
      <c r="H528" s="503"/>
      <c r="I528" s="508"/>
      <c r="J528" s="508"/>
      <c r="K528" s="558" t="s">
        <v>962</v>
      </c>
      <c r="L528" s="554" t="s">
        <v>908</v>
      </c>
      <c r="M528" s="565"/>
      <c r="N528" s="713" t="s">
        <v>86</v>
      </c>
      <c r="O528" s="713" t="s">
        <v>86</v>
      </c>
      <c r="P528" s="713" t="s">
        <v>86</v>
      </c>
      <c r="Q528" s="713" t="s">
        <v>86</v>
      </c>
      <c r="R528" s="595"/>
      <c r="S528" s="612"/>
      <c r="T528" s="612"/>
      <c r="U528" s="106"/>
      <c r="V528" s="106"/>
      <c r="W528" s="106"/>
      <c r="X528" s="106"/>
      <c r="Y528" s="106"/>
      <c r="Z528" s="106"/>
      <c r="AA528" s="106"/>
      <c r="AB528" s="106"/>
      <c r="AC528" s="106"/>
      <c r="AD528" s="110"/>
      <c r="AE528" s="110"/>
      <c r="AF528" s="110"/>
    </row>
    <row r="529">
      <c r="A529" s="106"/>
      <c r="B529" s="661">
        <f t="shared" si="6"/>
        <v>526</v>
      </c>
      <c r="C529" s="714" t="s">
        <v>881</v>
      </c>
      <c r="D529" s="720" t="s">
        <v>759</v>
      </c>
      <c r="E529" s="577"/>
      <c r="F529" s="496"/>
      <c r="G529" s="571" t="s">
        <v>917</v>
      </c>
      <c r="H529" s="488" t="s">
        <v>942</v>
      </c>
      <c r="I529" s="508"/>
      <c r="J529" s="508"/>
      <c r="K529" s="558" t="s">
        <v>963</v>
      </c>
      <c r="L529" s="558" t="s">
        <v>320</v>
      </c>
      <c r="M529" s="565"/>
      <c r="N529" s="713" t="s">
        <v>86</v>
      </c>
      <c r="O529" s="713" t="s">
        <v>86</v>
      </c>
      <c r="P529" s="713" t="s">
        <v>86</v>
      </c>
      <c r="Q529" s="713" t="s">
        <v>86</v>
      </c>
      <c r="R529" s="595"/>
      <c r="S529" s="612"/>
      <c r="T529" s="612"/>
      <c r="U529" s="106"/>
      <c r="V529" s="106"/>
      <c r="W529" s="106"/>
      <c r="X529" s="106"/>
      <c r="Y529" s="106"/>
      <c r="Z529" s="106"/>
      <c r="AA529" s="106"/>
      <c r="AB529" s="106"/>
      <c r="AC529" s="106"/>
      <c r="AD529" s="110"/>
      <c r="AE529" s="110"/>
      <c r="AF529" s="110"/>
    </row>
    <row r="530">
      <c r="A530" s="106"/>
      <c r="B530" s="661">
        <f t="shared" si="6"/>
        <v>527</v>
      </c>
      <c r="C530" s="714" t="s">
        <v>881</v>
      </c>
      <c r="D530" s="720" t="s">
        <v>759</v>
      </c>
      <c r="E530" s="577"/>
      <c r="F530" s="496"/>
      <c r="G530" s="580"/>
      <c r="H530" s="488" t="s">
        <v>944</v>
      </c>
      <c r="I530" s="508"/>
      <c r="J530" s="508"/>
      <c r="K530" s="558" t="s">
        <v>964</v>
      </c>
      <c r="L530" s="554" t="s">
        <v>173</v>
      </c>
      <c r="M530" s="565"/>
      <c r="N530" s="713" t="s">
        <v>86</v>
      </c>
      <c r="O530" s="713" t="s">
        <v>86</v>
      </c>
      <c r="P530" s="713" t="s">
        <v>86</v>
      </c>
      <c r="Q530" s="713" t="s">
        <v>86</v>
      </c>
      <c r="R530" s="595"/>
      <c r="S530" s="612"/>
      <c r="T530" s="612"/>
      <c r="U530" s="106"/>
      <c r="V530" s="106"/>
      <c r="W530" s="106"/>
      <c r="X530" s="106"/>
      <c r="Y530" s="106"/>
      <c r="Z530" s="106"/>
      <c r="AA530" s="106"/>
      <c r="AB530" s="106"/>
      <c r="AC530" s="106"/>
      <c r="AD530" s="110"/>
      <c r="AE530" s="110"/>
      <c r="AF530" s="110"/>
    </row>
    <row r="531">
      <c r="A531" s="106"/>
      <c r="B531" s="661">
        <f t="shared" si="6"/>
        <v>528</v>
      </c>
      <c r="C531" s="714" t="s">
        <v>881</v>
      </c>
      <c r="D531" s="720" t="s">
        <v>759</v>
      </c>
      <c r="E531" s="577"/>
      <c r="F531" s="584" t="s">
        <v>965</v>
      </c>
      <c r="G531" s="170" t="s">
        <v>915</v>
      </c>
      <c r="H531" s="168"/>
      <c r="I531" s="508"/>
      <c r="J531" s="508"/>
      <c r="K531" s="558" t="s">
        <v>966</v>
      </c>
      <c r="L531" s="554" t="s">
        <v>908</v>
      </c>
      <c r="M531" s="565"/>
      <c r="N531" s="713" t="s">
        <v>86</v>
      </c>
      <c r="O531" s="713" t="s">
        <v>86</v>
      </c>
      <c r="P531" s="713" t="s">
        <v>86</v>
      </c>
      <c r="Q531" s="713" t="s">
        <v>86</v>
      </c>
      <c r="R531" s="595"/>
      <c r="S531" s="612"/>
      <c r="T531" s="612"/>
      <c r="U531" s="106"/>
      <c r="V531" s="106"/>
      <c r="W531" s="106"/>
      <c r="X531" s="106"/>
      <c r="Y531" s="106"/>
      <c r="Z531" s="106"/>
      <c r="AA531" s="106"/>
      <c r="AB531" s="106"/>
      <c r="AC531" s="106"/>
      <c r="AD531" s="110"/>
      <c r="AE531" s="110"/>
      <c r="AF531" s="110"/>
    </row>
    <row r="532">
      <c r="A532" s="106"/>
      <c r="B532" s="661">
        <f t="shared" si="6"/>
        <v>529</v>
      </c>
      <c r="C532" s="714" t="s">
        <v>881</v>
      </c>
      <c r="D532" s="720" t="s">
        <v>759</v>
      </c>
      <c r="E532" s="577"/>
      <c r="F532" s="171"/>
      <c r="G532" s="166" t="s">
        <v>917</v>
      </c>
      <c r="H532" s="585" t="s">
        <v>942</v>
      </c>
      <c r="I532" s="508"/>
      <c r="J532" s="508"/>
      <c r="K532" s="558" t="s">
        <v>967</v>
      </c>
      <c r="L532" s="558" t="s">
        <v>968</v>
      </c>
      <c r="M532" s="565"/>
      <c r="N532" s="713" t="s">
        <v>86</v>
      </c>
      <c r="O532" s="713" t="s">
        <v>86</v>
      </c>
      <c r="P532" s="713" t="s">
        <v>86</v>
      </c>
      <c r="Q532" s="713" t="s">
        <v>86</v>
      </c>
      <c r="R532" s="595"/>
      <c r="S532" s="612"/>
      <c r="T532" s="612"/>
      <c r="U532" s="106"/>
      <c r="V532" s="106"/>
      <c r="W532" s="106"/>
      <c r="X532" s="106"/>
      <c r="Y532" s="106"/>
      <c r="Z532" s="106"/>
      <c r="AA532" s="106"/>
      <c r="AB532" s="106"/>
      <c r="AC532" s="106"/>
      <c r="AD532" s="110"/>
      <c r="AE532" s="110"/>
      <c r="AF532" s="110"/>
    </row>
    <row r="533">
      <c r="A533" s="106"/>
      <c r="B533" s="661">
        <f t="shared" si="6"/>
        <v>530</v>
      </c>
      <c r="C533" s="714" t="s">
        <v>881</v>
      </c>
      <c r="D533" s="720" t="s">
        <v>759</v>
      </c>
      <c r="E533" s="577"/>
      <c r="F533" s="171"/>
      <c r="G533" s="586"/>
      <c r="H533" s="587" t="s">
        <v>944</v>
      </c>
      <c r="I533" s="508"/>
      <c r="J533" s="508"/>
      <c r="K533" s="558" t="s">
        <v>969</v>
      </c>
      <c r="L533" s="554" t="s">
        <v>173</v>
      </c>
      <c r="M533" s="565"/>
      <c r="N533" s="713" t="s">
        <v>86</v>
      </c>
      <c r="O533" s="713" t="s">
        <v>86</v>
      </c>
      <c r="P533" s="713" t="s">
        <v>86</v>
      </c>
      <c r="Q533" s="713" t="s">
        <v>86</v>
      </c>
      <c r="R533" s="595"/>
      <c r="S533" s="612"/>
      <c r="T533" s="612"/>
      <c r="U533" s="106"/>
      <c r="V533" s="106"/>
      <c r="W533" s="106"/>
      <c r="X533" s="106"/>
      <c r="Y533" s="106"/>
      <c r="Z533" s="106"/>
      <c r="AA533" s="106"/>
      <c r="AB533" s="106"/>
      <c r="AC533" s="106"/>
      <c r="AD533" s="110"/>
      <c r="AE533" s="110"/>
      <c r="AF533" s="110"/>
    </row>
    <row r="534">
      <c r="A534" s="106"/>
      <c r="B534" s="661">
        <f t="shared" si="6"/>
        <v>531</v>
      </c>
      <c r="C534" s="714" t="s">
        <v>881</v>
      </c>
      <c r="D534" s="720" t="s">
        <v>759</v>
      </c>
      <c r="E534" s="588"/>
      <c r="F534" s="171" t="s">
        <v>970</v>
      </c>
      <c r="G534" s="589" t="s">
        <v>971</v>
      </c>
      <c r="H534" s="167" t="s">
        <v>972</v>
      </c>
      <c r="I534" s="508"/>
      <c r="J534" s="508"/>
      <c r="K534" s="590" t="s">
        <v>973</v>
      </c>
      <c r="L534" s="591" t="s">
        <v>974</v>
      </c>
      <c r="M534" s="565"/>
      <c r="N534" s="713" t="s">
        <v>86</v>
      </c>
      <c r="O534" s="713" t="s">
        <v>86</v>
      </c>
      <c r="P534" s="713" t="s">
        <v>86</v>
      </c>
      <c r="Q534" s="713" t="s">
        <v>86</v>
      </c>
      <c r="R534" s="595"/>
      <c r="S534" s="612"/>
      <c r="T534" s="612"/>
      <c r="U534" s="106"/>
      <c r="V534" s="106"/>
      <c r="W534" s="106"/>
      <c r="X534" s="106"/>
      <c r="Y534" s="106"/>
      <c r="Z534" s="106"/>
      <c r="AA534" s="106"/>
      <c r="AB534" s="106"/>
      <c r="AC534" s="106"/>
      <c r="AD534" s="110"/>
      <c r="AE534" s="110"/>
      <c r="AF534" s="110"/>
    </row>
    <row r="535">
      <c r="A535" s="106"/>
      <c r="B535" s="661">
        <f t="shared" si="6"/>
        <v>532</v>
      </c>
      <c r="C535" s="714" t="s">
        <v>881</v>
      </c>
      <c r="D535" s="720" t="s">
        <v>759</v>
      </c>
      <c r="E535" s="566" t="s">
        <v>975</v>
      </c>
      <c r="F535" s="493" t="s">
        <v>976</v>
      </c>
      <c r="G535" s="503"/>
      <c r="H535" s="508"/>
      <c r="I535" s="508"/>
      <c r="J535" s="508"/>
      <c r="K535" s="554" t="s">
        <v>173</v>
      </c>
      <c r="L535" s="554" t="s">
        <v>173</v>
      </c>
      <c r="M535" s="565"/>
      <c r="N535" s="713" t="s">
        <v>86</v>
      </c>
      <c r="O535" s="713" t="s">
        <v>86</v>
      </c>
      <c r="P535" s="713" t="s">
        <v>86</v>
      </c>
      <c r="Q535" s="713" t="s">
        <v>86</v>
      </c>
      <c r="R535" s="595"/>
      <c r="S535" s="612"/>
      <c r="T535" s="612"/>
      <c r="U535" s="106"/>
      <c r="V535" s="106"/>
      <c r="W535" s="106"/>
      <c r="X535" s="106"/>
      <c r="Y535" s="106"/>
      <c r="Z535" s="106"/>
      <c r="AA535" s="106"/>
      <c r="AB535" s="106"/>
      <c r="AC535" s="106"/>
      <c r="AD535" s="110"/>
      <c r="AE535" s="110"/>
      <c r="AF535" s="110"/>
    </row>
    <row r="536">
      <c r="A536" s="106"/>
      <c r="B536" s="661">
        <f t="shared" si="6"/>
        <v>533</v>
      </c>
      <c r="C536" s="714" t="s">
        <v>881</v>
      </c>
      <c r="D536" s="720" t="s">
        <v>759</v>
      </c>
      <c r="E536" s="497"/>
      <c r="F536" s="592" t="s">
        <v>977</v>
      </c>
      <c r="G536" s="503" t="s">
        <v>978</v>
      </c>
      <c r="H536" s="508"/>
      <c r="I536" s="508"/>
      <c r="J536" s="508"/>
      <c r="K536" s="554" t="s">
        <v>173</v>
      </c>
      <c r="L536" s="554" t="s">
        <v>173</v>
      </c>
      <c r="M536" s="565"/>
      <c r="N536" s="713" t="s">
        <v>86</v>
      </c>
      <c r="O536" s="713" t="s">
        <v>86</v>
      </c>
      <c r="P536" s="713" t="s">
        <v>86</v>
      </c>
      <c r="Q536" s="713" t="s">
        <v>86</v>
      </c>
      <c r="R536" s="595"/>
      <c r="S536" s="612"/>
      <c r="T536" s="612"/>
      <c r="U536" s="106"/>
      <c r="V536" s="106"/>
      <c r="W536" s="106"/>
      <c r="X536" s="106"/>
      <c r="Y536" s="106"/>
      <c r="Z536" s="106"/>
      <c r="AA536" s="106"/>
      <c r="AB536" s="106"/>
      <c r="AC536" s="106"/>
      <c r="AD536" s="110"/>
      <c r="AE536" s="110"/>
      <c r="AF536" s="110"/>
    </row>
    <row r="537">
      <c r="A537" s="106"/>
      <c r="B537" s="661">
        <f t="shared" si="6"/>
        <v>534</v>
      </c>
      <c r="C537" s="714" t="s">
        <v>881</v>
      </c>
      <c r="D537" s="720" t="s">
        <v>759</v>
      </c>
      <c r="E537" s="497"/>
      <c r="F537" s="593"/>
      <c r="G537" s="503" t="s">
        <v>595</v>
      </c>
      <c r="H537" s="508"/>
      <c r="I537" s="508"/>
      <c r="J537" s="508"/>
      <c r="K537" s="554" t="s">
        <v>173</v>
      </c>
      <c r="L537" s="554" t="s">
        <v>173</v>
      </c>
      <c r="M537" s="565"/>
      <c r="N537" s="713" t="s">
        <v>86</v>
      </c>
      <c r="O537" s="713" t="s">
        <v>86</v>
      </c>
      <c r="P537" s="713" t="s">
        <v>86</v>
      </c>
      <c r="Q537" s="713" t="s">
        <v>86</v>
      </c>
      <c r="R537" s="595"/>
      <c r="S537" s="612"/>
      <c r="T537" s="612"/>
      <c r="U537" s="106"/>
      <c r="V537" s="106"/>
      <c r="W537" s="106"/>
      <c r="X537" s="106"/>
      <c r="Y537" s="106"/>
      <c r="Z537" s="106"/>
      <c r="AA537" s="106"/>
      <c r="AB537" s="106"/>
      <c r="AC537" s="106"/>
      <c r="AD537" s="110"/>
      <c r="AE537" s="110"/>
      <c r="AF537" s="110"/>
    </row>
    <row r="538">
      <c r="A538" s="106"/>
      <c r="B538" s="661">
        <f t="shared" si="6"/>
        <v>535</v>
      </c>
      <c r="C538" s="714" t="s">
        <v>881</v>
      </c>
      <c r="D538" s="720" t="s">
        <v>759</v>
      </c>
      <c r="E538" s="497"/>
      <c r="F538" s="593"/>
      <c r="G538" s="503" t="s">
        <v>596</v>
      </c>
      <c r="H538" s="508"/>
      <c r="I538" s="508"/>
      <c r="J538" s="508"/>
      <c r="K538" s="554" t="s">
        <v>173</v>
      </c>
      <c r="L538" s="554" t="s">
        <v>173</v>
      </c>
      <c r="M538" s="565"/>
      <c r="N538" s="713" t="s">
        <v>86</v>
      </c>
      <c r="O538" s="713" t="s">
        <v>86</v>
      </c>
      <c r="P538" s="713" t="s">
        <v>86</v>
      </c>
      <c r="Q538" s="713" t="s">
        <v>86</v>
      </c>
      <c r="R538" s="595"/>
      <c r="S538" s="612"/>
      <c r="T538" s="612"/>
      <c r="U538" s="106"/>
      <c r="V538" s="106"/>
      <c r="W538" s="106"/>
      <c r="X538" s="106"/>
      <c r="Y538" s="106"/>
      <c r="Z538" s="106"/>
      <c r="AA538" s="106"/>
      <c r="AB538" s="106"/>
      <c r="AC538" s="106"/>
      <c r="AD538" s="110"/>
      <c r="AE538" s="110"/>
      <c r="AF538" s="110"/>
    </row>
    <row r="539">
      <c r="A539" s="106"/>
      <c r="B539" s="661">
        <f t="shared" si="6"/>
        <v>536</v>
      </c>
      <c r="C539" s="714" t="s">
        <v>881</v>
      </c>
      <c r="D539" s="720" t="s">
        <v>759</v>
      </c>
      <c r="E539" s="497"/>
      <c r="F539" s="593"/>
      <c r="G539" s="503" t="s">
        <v>597</v>
      </c>
      <c r="H539" s="508"/>
      <c r="I539" s="508"/>
      <c r="J539" s="508"/>
      <c r="K539" s="554" t="s">
        <v>173</v>
      </c>
      <c r="L539" s="554" t="s">
        <v>173</v>
      </c>
      <c r="M539" s="565"/>
      <c r="N539" s="713" t="s">
        <v>86</v>
      </c>
      <c r="O539" s="713" t="s">
        <v>86</v>
      </c>
      <c r="P539" s="713" t="s">
        <v>86</v>
      </c>
      <c r="Q539" s="713" t="s">
        <v>86</v>
      </c>
      <c r="R539" s="595"/>
      <c r="S539" s="612"/>
      <c r="T539" s="612"/>
      <c r="U539" s="106"/>
      <c r="V539" s="106"/>
      <c r="W539" s="106"/>
      <c r="X539" s="106"/>
      <c r="Y539" s="106"/>
      <c r="Z539" s="106"/>
      <c r="AA539" s="106"/>
      <c r="AB539" s="106"/>
      <c r="AC539" s="106"/>
      <c r="AD539" s="110"/>
      <c r="AE539" s="110"/>
      <c r="AF539" s="110"/>
    </row>
    <row r="540">
      <c r="A540" s="106"/>
      <c r="B540" s="661">
        <f t="shared" si="6"/>
        <v>537</v>
      </c>
      <c r="C540" s="714" t="s">
        <v>881</v>
      </c>
      <c r="D540" s="720" t="s">
        <v>759</v>
      </c>
      <c r="E540" s="497"/>
      <c r="F540" s="593"/>
      <c r="G540" s="503" t="s">
        <v>598</v>
      </c>
      <c r="H540" s="508"/>
      <c r="I540" s="508"/>
      <c r="J540" s="508"/>
      <c r="K540" s="554" t="s">
        <v>173</v>
      </c>
      <c r="L540" s="554" t="s">
        <v>173</v>
      </c>
      <c r="M540" s="565"/>
      <c r="N540" s="713" t="s">
        <v>86</v>
      </c>
      <c r="O540" s="713" t="s">
        <v>86</v>
      </c>
      <c r="P540" s="713" t="s">
        <v>86</v>
      </c>
      <c r="Q540" s="713" t="s">
        <v>86</v>
      </c>
      <c r="R540" s="595"/>
      <c r="S540" s="612"/>
      <c r="T540" s="612"/>
      <c r="U540" s="106"/>
      <c r="V540" s="106"/>
      <c r="W540" s="106"/>
      <c r="X540" s="106"/>
      <c r="Y540" s="106"/>
      <c r="Z540" s="106"/>
      <c r="AA540" s="106"/>
      <c r="AB540" s="106"/>
      <c r="AC540" s="106"/>
      <c r="AD540" s="110"/>
      <c r="AE540" s="110"/>
      <c r="AF540" s="110"/>
    </row>
    <row r="541">
      <c r="A541" s="106"/>
      <c r="B541" s="661">
        <f t="shared" si="6"/>
        <v>538</v>
      </c>
      <c r="C541" s="714" t="s">
        <v>881</v>
      </c>
      <c r="D541" s="720" t="s">
        <v>759</v>
      </c>
      <c r="E541" s="497"/>
      <c r="F541" s="593"/>
      <c r="G541" s="503" t="s">
        <v>979</v>
      </c>
      <c r="H541" s="508"/>
      <c r="I541" s="508"/>
      <c r="J541" s="508"/>
      <c r="K541" s="554" t="s">
        <v>173</v>
      </c>
      <c r="L541" s="554" t="s">
        <v>173</v>
      </c>
      <c r="M541" s="565"/>
      <c r="N541" s="713" t="s">
        <v>86</v>
      </c>
      <c r="O541" s="713" t="s">
        <v>86</v>
      </c>
      <c r="P541" s="713" t="s">
        <v>86</v>
      </c>
      <c r="Q541" s="713" t="s">
        <v>86</v>
      </c>
      <c r="R541" s="595"/>
      <c r="S541" s="612"/>
      <c r="T541" s="612"/>
      <c r="U541" s="106"/>
      <c r="V541" s="106"/>
      <c r="W541" s="106"/>
      <c r="X541" s="106"/>
      <c r="Y541" s="106"/>
      <c r="Z541" s="106"/>
      <c r="AA541" s="106"/>
      <c r="AB541" s="106"/>
      <c r="AC541" s="106"/>
      <c r="AD541" s="110"/>
      <c r="AE541" s="110"/>
      <c r="AF541" s="110"/>
    </row>
    <row r="542">
      <c r="A542" s="106"/>
      <c r="B542" s="661">
        <f t="shared" si="6"/>
        <v>539</v>
      </c>
      <c r="C542" s="714" t="s">
        <v>881</v>
      </c>
      <c r="D542" s="720" t="s">
        <v>759</v>
      </c>
      <c r="E542" s="497"/>
      <c r="F542" s="593"/>
      <c r="G542" s="503" t="s">
        <v>601</v>
      </c>
      <c r="H542" s="508"/>
      <c r="I542" s="508"/>
      <c r="J542" s="508"/>
      <c r="K542" s="554" t="s">
        <v>173</v>
      </c>
      <c r="L542" s="554" t="s">
        <v>173</v>
      </c>
      <c r="M542" s="565"/>
      <c r="N542" s="713" t="s">
        <v>86</v>
      </c>
      <c r="O542" s="713" t="s">
        <v>86</v>
      </c>
      <c r="P542" s="713" t="s">
        <v>86</v>
      </c>
      <c r="Q542" s="713" t="s">
        <v>86</v>
      </c>
      <c r="R542" s="595"/>
      <c r="S542" s="612"/>
      <c r="T542" s="612"/>
      <c r="U542" s="106"/>
      <c r="V542" s="106"/>
      <c r="W542" s="106"/>
      <c r="X542" s="106"/>
      <c r="Y542" s="106"/>
      <c r="Z542" s="106"/>
      <c r="AA542" s="106"/>
      <c r="AB542" s="106"/>
      <c r="AC542" s="106"/>
      <c r="AD542" s="110"/>
      <c r="AE542" s="110"/>
      <c r="AF542" s="110"/>
    </row>
    <row r="543">
      <c r="A543" s="106"/>
      <c r="B543" s="661">
        <f t="shared" si="6"/>
        <v>540</v>
      </c>
      <c r="C543" s="714" t="s">
        <v>881</v>
      </c>
      <c r="D543" s="720" t="s">
        <v>759</v>
      </c>
      <c r="E543" s="497"/>
      <c r="F543" s="593"/>
      <c r="G543" s="503" t="s">
        <v>980</v>
      </c>
      <c r="H543" s="508"/>
      <c r="I543" s="508"/>
      <c r="J543" s="508"/>
      <c r="K543" s="554" t="s">
        <v>173</v>
      </c>
      <c r="L543" s="554" t="s">
        <v>173</v>
      </c>
      <c r="M543" s="565"/>
      <c r="N543" s="713" t="s">
        <v>86</v>
      </c>
      <c r="O543" s="713" t="s">
        <v>86</v>
      </c>
      <c r="P543" s="713" t="s">
        <v>86</v>
      </c>
      <c r="Q543" s="713" t="s">
        <v>86</v>
      </c>
      <c r="R543" s="595"/>
      <c r="S543" s="612"/>
      <c r="T543" s="612"/>
      <c r="U543" s="106"/>
      <c r="V543" s="106"/>
      <c r="W543" s="106"/>
      <c r="X543" s="106"/>
      <c r="Y543" s="106"/>
      <c r="Z543" s="106"/>
      <c r="AA543" s="106"/>
      <c r="AB543" s="106"/>
      <c r="AC543" s="106"/>
      <c r="AD543" s="110"/>
      <c r="AE543" s="110"/>
      <c r="AF543" s="110"/>
    </row>
    <row r="544">
      <c r="A544" s="106"/>
      <c r="B544" s="661">
        <f t="shared" si="6"/>
        <v>541</v>
      </c>
      <c r="C544" s="714" t="s">
        <v>881</v>
      </c>
      <c r="D544" s="720" t="s">
        <v>759</v>
      </c>
      <c r="E544" s="497"/>
      <c r="F544" s="593"/>
      <c r="G544" s="503" t="s">
        <v>981</v>
      </c>
      <c r="H544" s="508"/>
      <c r="I544" s="508"/>
      <c r="J544" s="508"/>
      <c r="K544" s="554" t="s">
        <v>173</v>
      </c>
      <c r="L544" s="554" t="s">
        <v>173</v>
      </c>
      <c r="M544" s="565"/>
      <c r="N544" s="713" t="s">
        <v>86</v>
      </c>
      <c r="O544" s="713" t="s">
        <v>86</v>
      </c>
      <c r="P544" s="713" t="s">
        <v>86</v>
      </c>
      <c r="Q544" s="713" t="s">
        <v>86</v>
      </c>
      <c r="R544" s="595"/>
      <c r="S544" s="612"/>
      <c r="T544" s="612"/>
      <c r="U544" s="106"/>
      <c r="V544" s="106"/>
      <c r="W544" s="106"/>
      <c r="X544" s="106"/>
      <c r="Y544" s="106"/>
      <c r="Z544" s="106"/>
      <c r="AA544" s="106"/>
      <c r="AB544" s="106"/>
      <c r="AC544" s="106"/>
      <c r="AD544" s="110"/>
      <c r="AE544" s="110"/>
      <c r="AF544" s="110"/>
    </row>
    <row r="545">
      <c r="A545" s="106"/>
      <c r="B545" s="661">
        <f t="shared" si="6"/>
        <v>542</v>
      </c>
      <c r="C545" s="714" t="s">
        <v>881</v>
      </c>
      <c r="D545" s="720" t="s">
        <v>759</v>
      </c>
      <c r="E545" s="497"/>
      <c r="F545" s="593"/>
      <c r="G545" s="503" t="s">
        <v>609</v>
      </c>
      <c r="H545" s="508"/>
      <c r="I545" s="508"/>
      <c r="J545" s="508"/>
      <c r="K545" s="554" t="s">
        <v>173</v>
      </c>
      <c r="L545" s="554" t="s">
        <v>173</v>
      </c>
      <c r="M545" s="565"/>
      <c r="N545" s="713" t="s">
        <v>86</v>
      </c>
      <c r="O545" s="713" t="s">
        <v>86</v>
      </c>
      <c r="P545" s="713" t="s">
        <v>86</v>
      </c>
      <c r="Q545" s="713" t="s">
        <v>86</v>
      </c>
      <c r="R545" s="595"/>
      <c r="S545" s="612"/>
      <c r="T545" s="612"/>
      <c r="U545" s="106"/>
      <c r="V545" s="106"/>
      <c r="W545" s="106"/>
      <c r="X545" s="106"/>
      <c r="Y545" s="106"/>
      <c r="Z545" s="106"/>
      <c r="AA545" s="106"/>
      <c r="AB545" s="106"/>
      <c r="AC545" s="106"/>
      <c r="AD545" s="110"/>
      <c r="AE545" s="110"/>
      <c r="AF545" s="110"/>
    </row>
    <row r="546">
      <c r="A546" s="106"/>
      <c r="B546" s="661">
        <f t="shared" si="6"/>
        <v>543</v>
      </c>
      <c r="C546" s="714" t="s">
        <v>881</v>
      </c>
      <c r="D546" s="720" t="s">
        <v>759</v>
      </c>
      <c r="E546" s="498"/>
      <c r="F546" s="594"/>
      <c r="G546" s="503" t="s">
        <v>982</v>
      </c>
      <c r="H546" s="508"/>
      <c r="I546" s="508"/>
      <c r="J546" s="508"/>
      <c r="K546" s="554" t="s">
        <v>173</v>
      </c>
      <c r="L546" s="554" t="s">
        <v>173</v>
      </c>
      <c r="M546" s="565"/>
      <c r="N546" s="713" t="s">
        <v>86</v>
      </c>
      <c r="O546" s="713" t="s">
        <v>86</v>
      </c>
      <c r="P546" s="713" t="s">
        <v>86</v>
      </c>
      <c r="Q546" s="713" t="s">
        <v>86</v>
      </c>
      <c r="R546" s="595"/>
      <c r="S546" s="612"/>
      <c r="T546" s="612"/>
      <c r="U546" s="106"/>
      <c r="V546" s="106"/>
      <c r="W546" s="106"/>
      <c r="X546" s="106"/>
      <c r="Y546" s="106"/>
      <c r="Z546" s="106"/>
      <c r="AA546" s="106"/>
      <c r="AB546" s="106"/>
      <c r="AC546" s="106"/>
      <c r="AD546" s="110"/>
      <c r="AE546" s="110"/>
      <c r="AF546" s="110"/>
    </row>
    <row r="547">
      <c r="A547" s="106"/>
      <c r="B547" s="661">
        <f t="shared" si="6"/>
        <v>544</v>
      </c>
      <c r="C547" s="714" t="s">
        <v>881</v>
      </c>
      <c r="D547" s="720" t="s">
        <v>759</v>
      </c>
      <c r="E547" s="566" t="s">
        <v>983</v>
      </c>
      <c r="F547" s="595" t="s">
        <v>984</v>
      </c>
      <c r="G547" s="508"/>
      <c r="H547" s="508"/>
      <c r="I547" s="508"/>
      <c r="J547" s="508"/>
      <c r="K547" s="554" t="s">
        <v>173</v>
      </c>
      <c r="L547" s="554" t="s">
        <v>173</v>
      </c>
      <c r="M547" s="488"/>
      <c r="N547" s="713" t="s">
        <v>86</v>
      </c>
      <c r="O547" s="713" t="s">
        <v>86</v>
      </c>
      <c r="P547" s="713" t="s">
        <v>86</v>
      </c>
      <c r="Q547" s="713" t="s">
        <v>86</v>
      </c>
      <c r="R547" s="595"/>
      <c r="S547" s="612"/>
      <c r="T547" s="612"/>
      <c r="U547" s="106"/>
      <c r="V547" s="106"/>
      <c r="W547" s="106"/>
      <c r="X547" s="106"/>
      <c r="Y547" s="106"/>
      <c r="Z547" s="106"/>
      <c r="AA547" s="106"/>
      <c r="AB547" s="106"/>
      <c r="AC547" s="106"/>
      <c r="AD547" s="110"/>
      <c r="AE547" s="110"/>
      <c r="AF547" s="110"/>
    </row>
    <row r="548">
      <c r="A548" s="106"/>
      <c r="B548" s="661">
        <f t="shared" si="6"/>
        <v>545</v>
      </c>
      <c r="C548" s="714" t="s">
        <v>881</v>
      </c>
      <c r="D548" s="720" t="s">
        <v>759</v>
      </c>
      <c r="E548" s="498"/>
      <c r="F548" s="595" t="s">
        <v>985</v>
      </c>
      <c r="G548" s="508"/>
      <c r="H548" s="508"/>
      <c r="I548" s="508"/>
      <c r="J548" s="508"/>
      <c r="K548" s="554" t="s">
        <v>173</v>
      </c>
      <c r="L548" s="554" t="s">
        <v>173</v>
      </c>
      <c r="M548" s="488"/>
      <c r="N548" s="713" t="s">
        <v>86</v>
      </c>
      <c r="O548" s="713" t="s">
        <v>86</v>
      </c>
      <c r="P548" s="713" t="s">
        <v>86</v>
      </c>
      <c r="Q548" s="713" t="s">
        <v>86</v>
      </c>
      <c r="R548" s="595"/>
      <c r="S548" s="612"/>
      <c r="T548" s="612"/>
      <c r="U548" s="106"/>
      <c r="V548" s="106"/>
      <c r="W548" s="106"/>
      <c r="X548" s="106"/>
      <c r="Y548" s="106"/>
      <c r="Z548" s="106"/>
      <c r="AA548" s="106"/>
      <c r="AB548" s="106"/>
      <c r="AC548" s="106"/>
      <c r="AD548" s="110"/>
      <c r="AE548" s="110"/>
      <c r="AF548" s="110"/>
    </row>
    <row r="549">
      <c r="A549" s="106"/>
      <c r="B549" s="661">
        <f t="shared" si="6"/>
        <v>546</v>
      </c>
      <c r="C549" s="714" t="s">
        <v>881</v>
      </c>
      <c r="D549" s="720" t="s">
        <v>759</v>
      </c>
      <c r="E549" s="585" t="s">
        <v>986</v>
      </c>
      <c r="F549" s="592" t="s">
        <v>987</v>
      </c>
      <c r="G549" s="566" t="s">
        <v>988</v>
      </c>
      <c r="H549" s="488" t="s">
        <v>989</v>
      </c>
      <c r="I549" s="508"/>
      <c r="J549" s="508"/>
      <c r="K549" s="554" t="s">
        <v>990</v>
      </c>
      <c r="L549" s="554" t="s">
        <v>991</v>
      </c>
      <c r="M549" s="488"/>
      <c r="N549" s="713" t="s">
        <v>86</v>
      </c>
      <c r="O549" s="713" t="s">
        <v>86</v>
      </c>
      <c r="P549" s="713" t="s">
        <v>86</v>
      </c>
      <c r="Q549" s="713" t="s">
        <v>86</v>
      </c>
      <c r="R549" s="595"/>
      <c r="S549" s="612"/>
      <c r="T549" s="612"/>
      <c r="U549" s="106"/>
      <c r="V549" s="106"/>
      <c r="W549" s="106"/>
      <c r="X549" s="106"/>
      <c r="Y549" s="106"/>
      <c r="Z549" s="106"/>
      <c r="AA549" s="106"/>
      <c r="AB549" s="106"/>
      <c r="AC549" s="106"/>
      <c r="AD549" s="110"/>
      <c r="AE549" s="110"/>
      <c r="AF549" s="110"/>
    </row>
    <row r="550">
      <c r="A550" s="106"/>
      <c r="B550" s="661">
        <f t="shared" si="6"/>
        <v>547</v>
      </c>
      <c r="C550" s="714" t="s">
        <v>881</v>
      </c>
      <c r="D550" s="720" t="s">
        <v>759</v>
      </c>
      <c r="E550" s="596"/>
      <c r="F550" s="593"/>
      <c r="G550" s="498"/>
      <c r="H550" s="488" t="s">
        <v>992</v>
      </c>
      <c r="I550" s="508"/>
      <c r="J550" s="508"/>
      <c r="K550" s="554" t="s">
        <v>173</v>
      </c>
      <c r="L550" s="554" t="s">
        <v>173</v>
      </c>
      <c r="M550" s="488"/>
      <c r="N550" s="713" t="s">
        <v>86</v>
      </c>
      <c r="O550" s="713" t="s">
        <v>86</v>
      </c>
      <c r="P550" s="713" t="s">
        <v>86</v>
      </c>
      <c r="Q550" s="713" t="s">
        <v>86</v>
      </c>
      <c r="R550" s="595"/>
      <c r="S550" s="612"/>
      <c r="T550" s="612"/>
      <c r="U550" s="106"/>
      <c r="V550" s="106"/>
      <c r="W550" s="106"/>
      <c r="X550" s="106"/>
      <c r="Y550" s="106"/>
      <c r="Z550" s="106"/>
      <c r="AA550" s="106"/>
      <c r="AB550" s="106"/>
      <c r="AC550" s="106"/>
      <c r="AD550" s="110"/>
      <c r="AE550" s="110"/>
      <c r="AF550" s="110"/>
    </row>
    <row r="551">
      <c r="A551" s="106"/>
      <c r="B551" s="661">
        <f t="shared" si="6"/>
        <v>548</v>
      </c>
      <c r="C551" s="714" t="s">
        <v>881</v>
      </c>
      <c r="D551" s="720" t="s">
        <v>759</v>
      </c>
      <c r="E551" s="596"/>
      <c r="F551" s="593"/>
      <c r="G551" s="571" t="s">
        <v>641</v>
      </c>
      <c r="H551" s="488" t="s">
        <v>989</v>
      </c>
      <c r="I551" s="508"/>
      <c r="J551" s="508"/>
      <c r="K551" s="554" t="s">
        <v>173</v>
      </c>
      <c r="L551" s="554" t="s">
        <v>173</v>
      </c>
      <c r="M551" s="488"/>
      <c r="N551" s="713" t="s">
        <v>86</v>
      </c>
      <c r="O551" s="713" t="s">
        <v>86</v>
      </c>
      <c r="P551" s="713" t="s">
        <v>86</v>
      </c>
      <c r="Q551" s="713" t="s">
        <v>86</v>
      </c>
      <c r="R551" s="595"/>
      <c r="S551" s="612"/>
      <c r="T551" s="612"/>
      <c r="U551" s="106"/>
      <c r="V551" s="106"/>
      <c r="W551" s="106"/>
      <c r="X551" s="106"/>
      <c r="Y551" s="106"/>
      <c r="Z551" s="106"/>
      <c r="AA551" s="106"/>
      <c r="AB551" s="106"/>
      <c r="AC551" s="106"/>
      <c r="AD551" s="110"/>
      <c r="AE551" s="110"/>
      <c r="AF551" s="110"/>
    </row>
    <row r="552">
      <c r="A552" s="106"/>
      <c r="B552" s="661">
        <f t="shared" si="6"/>
        <v>549</v>
      </c>
      <c r="C552" s="714" t="s">
        <v>881</v>
      </c>
      <c r="D552" s="720" t="s">
        <v>759</v>
      </c>
      <c r="E552" s="596"/>
      <c r="F552" s="594"/>
      <c r="G552" s="498"/>
      <c r="H552" s="488" t="s">
        <v>992</v>
      </c>
      <c r="I552" s="508"/>
      <c r="J552" s="508"/>
      <c r="K552" s="554" t="s">
        <v>173</v>
      </c>
      <c r="L552" s="554" t="s">
        <v>173</v>
      </c>
      <c r="M552" s="488"/>
      <c r="N552" s="713" t="s">
        <v>86</v>
      </c>
      <c r="O552" s="713" t="s">
        <v>86</v>
      </c>
      <c r="P552" s="713" t="s">
        <v>86</v>
      </c>
      <c r="Q552" s="713" t="s">
        <v>86</v>
      </c>
      <c r="R552" s="595"/>
      <c r="S552" s="612"/>
      <c r="T552" s="612"/>
      <c r="U552" s="106"/>
      <c r="V552" s="106"/>
      <c r="W552" s="106"/>
      <c r="X552" s="106"/>
      <c r="Y552" s="106"/>
      <c r="Z552" s="106"/>
      <c r="AA552" s="106"/>
      <c r="AB552" s="106"/>
      <c r="AC552" s="106"/>
      <c r="AD552" s="110"/>
      <c r="AE552" s="110"/>
      <c r="AF552" s="110"/>
    </row>
    <row r="553">
      <c r="A553" s="106"/>
      <c r="B553" s="661">
        <f t="shared" si="6"/>
        <v>550</v>
      </c>
      <c r="C553" s="714" t="s">
        <v>881</v>
      </c>
      <c r="D553" s="720" t="s">
        <v>759</v>
      </c>
      <c r="E553" s="596"/>
      <c r="F553" s="597" t="s">
        <v>993</v>
      </c>
      <c r="G553" s="566" t="s">
        <v>988</v>
      </c>
      <c r="H553" s="488" t="s">
        <v>989</v>
      </c>
      <c r="I553" s="508"/>
      <c r="J553" s="508"/>
      <c r="K553" s="554" t="s">
        <v>173</v>
      </c>
      <c r="L553" s="554" t="s">
        <v>173</v>
      </c>
      <c r="M553" s="488"/>
      <c r="N553" s="713" t="s">
        <v>86</v>
      </c>
      <c r="O553" s="713" t="s">
        <v>86</v>
      </c>
      <c r="P553" s="713" t="s">
        <v>86</v>
      </c>
      <c r="Q553" s="713" t="s">
        <v>86</v>
      </c>
      <c r="R553" s="595"/>
      <c r="S553" s="612"/>
      <c r="T553" s="612"/>
      <c r="U553" s="106"/>
      <c r="V553" s="106"/>
      <c r="W553" s="106"/>
      <c r="X553" s="106"/>
      <c r="Y553" s="106"/>
      <c r="Z553" s="106"/>
      <c r="AA553" s="106"/>
      <c r="AB553" s="106"/>
      <c r="AC553" s="106"/>
      <c r="AD553" s="110"/>
      <c r="AE553" s="110"/>
      <c r="AF553" s="110"/>
    </row>
    <row r="554">
      <c r="A554" s="106"/>
      <c r="B554" s="661">
        <f t="shared" si="6"/>
        <v>551</v>
      </c>
      <c r="C554" s="714" t="s">
        <v>881</v>
      </c>
      <c r="D554" s="720" t="s">
        <v>759</v>
      </c>
      <c r="E554" s="596"/>
      <c r="F554" s="593"/>
      <c r="G554" s="498"/>
      <c r="H554" s="488" t="s">
        <v>992</v>
      </c>
      <c r="I554" s="508"/>
      <c r="J554" s="508"/>
      <c r="K554" s="554" t="s">
        <v>173</v>
      </c>
      <c r="L554" s="554" t="s">
        <v>173</v>
      </c>
      <c r="M554" s="488"/>
      <c r="N554" s="713" t="s">
        <v>86</v>
      </c>
      <c r="O554" s="713" t="s">
        <v>86</v>
      </c>
      <c r="P554" s="713" t="s">
        <v>86</v>
      </c>
      <c r="Q554" s="713" t="s">
        <v>86</v>
      </c>
      <c r="R554" s="595"/>
      <c r="S554" s="612"/>
      <c r="T554" s="612"/>
      <c r="U554" s="106"/>
      <c r="V554" s="106"/>
      <c r="W554" s="106"/>
      <c r="X554" s="106"/>
      <c r="Y554" s="106"/>
      <c r="Z554" s="106"/>
      <c r="AA554" s="106"/>
      <c r="AB554" s="106"/>
      <c r="AC554" s="106"/>
      <c r="AD554" s="110"/>
      <c r="AE554" s="110"/>
      <c r="AF554" s="110"/>
    </row>
    <row r="555">
      <c r="A555" s="106"/>
      <c r="B555" s="661">
        <f t="shared" si="6"/>
        <v>552</v>
      </c>
      <c r="C555" s="714" t="s">
        <v>881</v>
      </c>
      <c r="D555" s="720" t="s">
        <v>759</v>
      </c>
      <c r="E555" s="596"/>
      <c r="F555" s="593"/>
      <c r="G555" s="571" t="s">
        <v>641</v>
      </c>
      <c r="H555" s="488" t="s">
        <v>989</v>
      </c>
      <c r="I555" s="508"/>
      <c r="J555" s="508"/>
      <c r="K555" s="554" t="s">
        <v>173</v>
      </c>
      <c r="L555" s="554" t="s">
        <v>173</v>
      </c>
      <c r="M555" s="488"/>
      <c r="N555" s="713" t="s">
        <v>86</v>
      </c>
      <c r="O555" s="713" t="s">
        <v>86</v>
      </c>
      <c r="P555" s="713" t="s">
        <v>86</v>
      </c>
      <c r="Q555" s="713" t="s">
        <v>86</v>
      </c>
      <c r="R555" s="595"/>
      <c r="S555" s="612"/>
      <c r="T555" s="612"/>
      <c r="U555" s="106"/>
      <c r="V555" s="106"/>
      <c r="W555" s="106"/>
      <c r="X555" s="106"/>
      <c r="Y555" s="106"/>
      <c r="Z555" s="106"/>
      <c r="AA555" s="106"/>
      <c r="AB555" s="106"/>
      <c r="AC555" s="106"/>
      <c r="AD555" s="110"/>
      <c r="AE555" s="110"/>
      <c r="AF555" s="110"/>
    </row>
    <row r="556">
      <c r="A556" s="106"/>
      <c r="B556" s="661">
        <f t="shared" si="6"/>
        <v>553</v>
      </c>
      <c r="C556" s="714" t="s">
        <v>881</v>
      </c>
      <c r="D556" s="720" t="s">
        <v>759</v>
      </c>
      <c r="E556" s="596"/>
      <c r="F556" s="594"/>
      <c r="G556" s="498"/>
      <c r="H556" s="488" t="s">
        <v>992</v>
      </c>
      <c r="I556" s="508"/>
      <c r="J556" s="508"/>
      <c r="K556" s="554" t="s">
        <v>173</v>
      </c>
      <c r="L556" s="554" t="s">
        <v>173</v>
      </c>
      <c r="M556" s="488"/>
      <c r="N556" s="713" t="s">
        <v>86</v>
      </c>
      <c r="O556" s="713" t="s">
        <v>86</v>
      </c>
      <c r="P556" s="713" t="s">
        <v>86</v>
      </c>
      <c r="Q556" s="713" t="s">
        <v>86</v>
      </c>
      <c r="R556" s="595"/>
      <c r="S556" s="612"/>
      <c r="T556" s="612"/>
      <c r="U556" s="106"/>
      <c r="V556" s="106"/>
      <c r="W556" s="106"/>
      <c r="X556" s="106"/>
      <c r="Y556" s="106"/>
      <c r="Z556" s="106"/>
      <c r="AA556" s="106"/>
      <c r="AB556" s="106"/>
      <c r="AC556" s="106"/>
      <c r="AD556" s="110"/>
      <c r="AE556" s="110"/>
      <c r="AF556" s="110"/>
    </row>
    <row r="557">
      <c r="A557" s="106"/>
      <c r="B557" s="661">
        <f t="shared" si="6"/>
        <v>554</v>
      </c>
      <c r="C557" s="714" t="s">
        <v>881</v>
      </c>
      <c r="D557" s="720" t="s">
        <v>759</v>
      </c>
      <c r="E557" s="596"/>
      <c r="F557" s="592" t="s">
        <v>987</v>
      </c>
      <c r="G557" s="644">
        <v>0.0</v>
      </c>
      <c r="H557" s="508"/>
      <c r="I557" s="508"/>
      <c r="J557" s="508"/>
      <c r="K557" s="554" t="s">
        <v>173</v>
      </c>
      <c r="L557" s="554" t="s">
        <v>173</v>
      </c>
      <c r="M557" s="488"/>
      <c r="N557" s="713" t="s">
        <v>86</v>
      </c>
      <c r="O557" s="713" t="s">
        <v>86</v>
      </c>
      <c r="P557" s="713" t="s">
        <v>86</v>
      </c>
      <c r="Q557" s="713" t="s">
        <v>86</v>
      </c>
      <c r="R557" s="595"/>
      <c r="S557" s="612"/>
      <c r="T557" s="612"/>
      <c r="U557" s="106"/>
      <c r="V557" s="106"/>
      <c r="W557" s="106"/>
      <c r="X557" s="106"/>
      <c r="Y557" s="106"/>
      <c r="Z557" s="106"/>
      <c r="AA557" s="106"/>
      <c r="AB557" s="106"/>
      <c r="AC557" s="106"/>
      <c r="AD557" s="110"/>
      <c r="AE557" s="110"/>
      <c r="AF557" s="110"/>
    </row>
    <row r="558">
      <c r="A558" s="106"/>
      <c r="B558" s="661">
        <f t="shared" si="6"/>
        <v>555</v>
      </c>
      <c r="C558" s="714" t="s">
        <v>881</v>
      </c>
      <c r="D558" s="720" t="s">
        <v>759</v>
      </c>
      <c r="E558" s="596"/>
      <c r="F558" s="592"/>
      <c r="G558" s="645" t="s">
        <v>994</v>
      </c>
      <c r="H558" s="508"/>
      <c r="I558" s="508"/>
      <c r="J558" s="508"/>
      <c r="K558" s="554" t="s">
        <v>173</v>
      </c>
      <c r="L558" s="554" t="s">
        <v>173</v>
      </c>
      <c r="M558" s="488"/>
      <c r="N558" s="713" t="s">
        <v>86</v>
      </c>
      <c r="O558" s="713" t="s">
        <v>86</v>
      </c>
      <c r="P558" s="713" t="s">
        <v>86</v>
      </c>
      <c r="Q558" s="713" t="s">
        <v>86</v>
      </c>
      <c r="R558" s="595"/>
      <c r="S558" s="612"/>
      <c r="T558" s="612"/>
      <c r="U558" s="106"/>
      <c r="V558" s="106"/>
      <c r="W558" s="106"/>
      <c r="X558" s="106"/>
      <c r="Y558" s="106"/>
      <c r="Z558" s="106"/>
      <c r="AA558" s="106"/>
      <c r="AB558" s="106"/>
      <c r="AC558" s="106"/>
      <c r="AD558" s="110"/>
      <c r="AE558" s="110"/>
      <c r="AF558" s="110"/>
    </row>
    <row r="559">
      <c r="A559" s="106"/>
      <c r="B559" s="661">
        <f t="shared" si="6"/>
        <v>556</v>
      </c>
      <c r="C559" s="714" t="s">
        <v>881</v>
      </c>
      <c r="D559" s="720" t="s">
        <v>759</v>
      </c>
      <c r="E559" s="596"/>
      <c r="F559" s="592"/>
      <c r="G559" s="645" t="s">
        <v>995</v>
      </c>
      <c r="H559" s="508"/>
      <c r="I559" s="508"/>
      <c r="J559" s="508"/>
      <c r="K559" s="554" t="s">
        <v>173</v>
      </c>
      <c r="L559" s="554" t="s">
        <v>173</v>
      </c>
      <c r="M559" s="488"/>
      <c r="N559" s="713" t="s">
        <v>86</v>
      </c>
      <c r="O559" s="713" t="s">
        <v>86</v>
      </c>
      <c r="P559" s="713" t="s">
        <v>86</v>
      </c>
      <c r="Q559" s="713" t="s">
        <v>86</v>
      </c>
      <c r="R559" s="595"/>
      <c r="S559" s="612"/>
      <c r="T559" s="612"/>
      <c r="U559" s="106"/>
      <c r="V559" s="106"/>
      <c r="W559" s="106"/>
      <c r="X559" s="106"/>
      <c r="Y559" s="106"/>
      <c r="Z559" s="106"/>
      <c r="AA559" s="106"/>
      <c r="AB559" s="106"/>
      <c r="AC559" s="106"/>
      <c r="AD559" s="110"/>
      <c r="AE559" s="110"/>
      <c r="AF559" s="110"/>
    </row>
    <row r="560">
      <c r="A560" s="106"/>
      <c r="B560" s="661">
        <f t="shared" si="6"/>
        <v>557</v>
      </c>
      <c r="C560" s="714" t="s">
        <v>881</v>
      </c>
      <c r="D560" s="720" t="s">
        <v>759</v>
      </c>
      <c r="E560" s="596"/>
      <c r="F560" s="592"/>
      <c r="G560" s="498"/>
      <c r="H560" s="564" t="s">
        <v>1148</v>
      </c>
      <c r="I560" s="508"/>
      <c r="J560" s="508"/>
      <c r="K560" s="554" t="s">
        <v>173</v>
      </c>
      <c r="L560" s="554" t="s">
        <v>173</v>
      </c>
      <c r="M560" s="488"/>
      <c r="N560" s="713" t="s">
        <v>86</v>
      </c>
      <c r="O560" s="713" t="s">
        <v>86</v>
      </c>
      <c r="P560" s="713" t="s">
        <v>86</v>
      </c>
      <c r="Q560" s="713" t="s">
        <v>86</v>
      </c>
      <c r="R560" s="595"/>
      <c r="S560" s="612"/>
      <c r="T560" s="612"/>
      <c r="U560" s="106"/>
      <c r="V560" s="106"/>
      <c r="W560" s="106"/>
      <c r="X560" s="106"/>
      <c r="Y560" s="106"/>
      <c r="Z560" s="106"/>
      <c r="AA560" s="106"/>
      <c r="AB560" s="106"/>
      <c r="AC560" s="106"/>
      <c r="AD560" s="110"/>
      <c r="AE560" s="110"/>
      <c r="AF560" s="110"/>
    </row>
    <row r="561">
      <c r="A561" s="106"/>
      <c r="B561" s="661">
        <f t="shared" si="6"/>
        <v>558</v>
      </c>
      <c r="C561" s="714" t="s">
        <v>881</v>
      </c>
      <c r="D561" s="720" t="s">
        <v>759</v>
      </c>
      <c r="E561" s="610"/>
      <c r="F561" s="592"/>
      <c r="G561" s="501" t="s">
        <v>997</v>
      </c>
      <c r="H561" s="564" t="s">
        <v>1149</v>
      </c>
      <c r="I561" s="508"/>
      <c r="J561" s="508"/>
      <c r="K561" s="554" t="s">
        <v>173</v>
      </c>
      <c r="L561" s="554" t="s">
        <v>173</v>
      </c>
      <c r="M561" s="488"/>
      <c r="N561" s="713" t="s">
        <v>86</v>
      </c>
      <c r="O561" s="713" t="s">
        <v>86</v>
      </c>
      <c r="P561" s="713" t="s">
        <v>86</v>
      </c>
      <c r="Q561" s="713" t="s">
        <v>86</v>
      </c>
      <c r="R561" s="595"/>
      <c r="S561" s="612"/>
      <c r="T561" s="612"/>
      <c r="U561" s="106"/>
      <c r="V561" s="106"/>
      <c r="W561" s="106"/>
      <c r="X561" s="106"/>
      <c r="Y561" s="106"/>
      <c r="Z561" s="106"/>
      <c r="AA561" s="106"/>
      <c r="AB561" s="106"/>
      <c r="AC561" s="106"/>
      <c r="AD561" s="110"/>
      <c r="AE561" s="110"/>
      <c r="AF561" s="110"/>
    </row>
    <row r="562">
      <c r="A562" s="106"/>
      <c r="B562" s="661">
        <f t="shared" si="6"/>
        <v>559</v>
      </c>
      <c r="C562" s="714" t="s">
        <v>881</v>
      </c>
      <c r="D562" s="720" t="s">
        <v>759</v>
      </c>
      <c r="E562" s="602" t="s">
        <v>999</v>
      </c>
      <c r="F562" s="495" t="s">
        <v>1000</v>
      </c>
      <c r="G562" s="603">
        <v>0.0</v>
      </c>
      <c r="H562" s="564"/>
      <c r="I562" s="508"/>
      <c r="J562" s="508"/>
      <c r="K562" s="506" t="s">
        <v>1001</v>
      </c>
      <c r="L562" s="506" t="s">
        <v>1002</v>
      </c>
      <c r="M562" s="488"/>
      <c r="N562" s="713" t="s">
        <v>86</v>
      </c>
      <c r="O562" s="713" t="s">
        <v>86</v>
      </c>
      <c r="P562" s="713" t="s">
        <v>86</v>
      </c>
      <c r="Q562" s="713" t="s">
        <v>86</v>
      </c>
      <c r="R562" s="595"/>
      <c r="S562" s="612"/>
      <c r="T562" s="612"/>
      <c r="U562" s="106"/>
      <c r="V562" s="106"/>
      <c r="W562" s="106"/>
      <c r="X562" s="106"/>
      <c r="Y562" s="106"/>
      <c r="Z562" s="106"/>
      <c r="AA562" s="106"/>
      <c r="AB562" s="106"/>
      <c r="AC562" s="106"/>
      <c r="AD562" s="110"/>
      <c r="AE562" s="110"/>
      <c r="AF562" s="110"/>
    </row>
    <row r="563">
      <c r="A563" s="106"/>
      <c r="B563" s="661">
        <f t="shared" si="6"/>
        <v>560</v>
      </c>
      <c r="C563" s="714" t="s">
        <v>881</v>
      </c>
      <c r="D563" s="720" t="s">
        <v>759</v>
      </c>
      <c r="E563" s="604"/>
      <c r="F563" s="495"/>
      <c r="G563" s="603">
        <v>0.08</v>
      </c>
      <c r="H563" s="564"/>
      <c r="I563" s="508"/>
      <c r="J563" s="508"/>
      <c r="K563" s="506" t="s">
        <v>173</v>
      </c>
      <c r="L563" s="506" t="s">
        <v>173</v>
      </c>
      <c r="M563" s="488"/>
      <c r="N563" s="713" t="s">
        <v>86</v>
      </c>
      <c r="O563" s="713" t="s">
        <v>86</v>
      </c>
      <c r="P563" s="713" t="s">
        <v>86</v>
      </c>
      <c r="Q563" s="713" t="s">
        <v>86</v>
      </c>
      <c r="R563" s="595"/>
      <c r="S563" s="612"/>
      <c r="T563" s="612"/>
      <c r="U563" s="106"/>
      <c r="V563" s="106"/>
      <c r="W563" s="106"/>
      <c r="X563" s="106"/>
      <c r="Y563" s="106"/>
      <c r="Z563" s="106"/>
      <c r="AA563" s="106"/>
      <c r="AB563" s="106"/>
      <c r="AC563" s="106"/>
      <c r="AD563" s="110"/>
      <c r="AE563" s="110"/>
      <c r="AF563" s="110"/>
    </row>
    <row r="564">
      <c r="A564" s="106"/>
      <c r="B564" s="661">
        <f t="shared" si="6"/>
        <v>561</v>
      </c>
      <c r="C564" s="714" t="s">
        <v>881</v>
      </c>
      <c r="D564" s="720" t="s">
        <v>759</v>
      </c>
      <c r="E564" s="604"/>
      <c r="F564" s="495"/>
      <c r="G564" s="501" t="s">
        <v>995</v>
      </c>
      <c r="H564" s="564"/>
      <c r="I564" s="508"/>
      <c r="J564" s="508"/>
      <c r="K564" s="506" t="s">
        <v>173</v>
      </c>
      <c r="L564" s="506" t="s">
        <v>173</v>
      </c>
      <c r="M564" s="488"/>
      <c r="N564" s="713" t="s">
        <v>86</v>
      </c>
      <c r="O564" s="713" t="s">
        <v>86</v>
      </c>
      <c r="P564" s="713" t="s">
        <v>86</v>
      </c>
      <c r="Q564" s="713" t="s">
        <v>86</v>
      </c>
      <c r="R564" s="595"/>
      <c r="S564" s="612"/>
      <c r="T564" s="612"/>
      <c r="U564" s="106"/>
      <c r="V564" s="106"/>
      <c r="W564" s="106"/>
      <c r="X564" s="106"/>
      <c r="Y564" s="106"/>
      <c r="Z564" s="106"/>
      <c r="AA564" s="106"/>
      <c r="AB564" s="106"/>
      <c r="AC564" s="106"/>
      <c r="AD564" s="110"/>
      <c r="AE564" s="110"/>
      <c r="AF564" s="110"/>
    </row>
    <row r="565">
      <c r="A565" s="106"/>
      <c r="B565" s="661">
        <f t="shared" si="6"/>
        <v>562</v>
      </c>
      <c r="C565" s="714" t="s">
        <v>881</v>
      </c>
      <c r="D565" s="720" t="s">
        <v>759</v>
      </c>
      <c r="E565" s="604"/>
      <c r="F565" s="495"/>
      <c r="G565" s="501" t="s">
        <v>997</v>
      </c>
      <c r="H565" s="564"/>
      <c r="I565" s="508"/>
      <c r="J565" s="508"/>
      <c r="K565" s="506" t="s">
        <v>173</v>
      </c>
      <c r="L565" s="506" t="s">
        <v>173</v>
      </c>
      <c r="M565" s="488"/>
      <c r="N565" s="713" t="s">
        <v>86</v>
      </c>
      <c r="O565" s="713" t="s">
        <v>86</v>
      </c>
      <c r="P565" s="713" t="s">
        <v>86</v>
      </c>
      <c r="Q565" s="713" t="s">
        <v>86</v>
      </c>
      <c r="R565" s="595"/>
      <c r="S565" s="612"/>
      <c r="T565" s="612"/>
      <c r="U565" s="106"/>
      <c r="V565" s="106"/>
      <c r="W565" s="106"/>
      <c r="X565" s="106"/>
      <c r="Y565" s="106"/>
      <c r="Z565" s="106"/>
      <c r="AA565" s="106"/>
      <c r="AB565" s="106"/>
      <c r="AC565" s="106"/>
      <c r="AD565" s="110"/>
      <c r="AE565" s="110"/>
      <c r="AF565" s="110"/>
    </row>
    <row r="566">
      <c r="A566" s="106"/>
      <c r="B566" s="661">
        <f t="shared" si="6"/>
        <v>563</v>
      </c>
      <c r="C566" s="714" t="s">
        <v>881</v>
      </c>
      <c r="D566" s="720" t="s">
        <v>759</v>
      </c>
      <c r="E566" s="605"/>
      <c r="F566" s="495" t="s">
        <v>1003</v>
      </c>
      <c r="G566" s="501"/>
      <c r="H566" s="564"/>
      <c r="I566" s="508"/>
      <c r="J566" s="508"/>
      <c r="K566" s="506" t="s">
        <v>1004</v>
      </c>
      <c r="L566" s="506" t="s">
        <v>1005</v>
      </c>
      <c r="M566" s="488"/>
      <c r="N566" s="713" t="s">
        <v>86</v>
      </c>
      <c r="O566" s="713" t="s">
        <v>86</v>
      </c>
      <c r="P566" s="713" t="s">
        <v>86</v>
      </c>
      <c r="Q566" s="713" t="s">
        <v>86</v>
      </c>
      <c r="R566" s="595"/>
      <c r="S566" s="612"/>
      <c r="T566" s="612"/>
      <c r="U566" s="106"/>
      <c r="V566" s="106"/>
      <c r="W566" s="106"/>
      <c r="X566" s="106"/>
      <c r="Y566" s="106"/>
      <c r="Z566" s="106"/>
      <c r="AA566" s="106"/>
      <c r="AB566" s="106"/>
      <c r="AC566" s="106"/>
      <c r="AD566" s="110"/>
      <c r="AE566" s="110"/>
      <c r="AF566" s="110"/>
    </row>
    <row r="567">
      <c r="A567" s="106"/>
      <c r="B567" s="661">
        <f t="shared" si="6"/>
        <v>564</v>
      </c>
      <c r="C567" s="714" t="s">
        <v>881</v>
      </c>
      <c r="D567" s="720" t="s">
        <v>759</v>
      </c>
      <c r="E567" s="566" t="s">
        <v>1006</v>
      </c>
      <c r="F567" s="595" t="s">
        <v>1007</v>
      </c>
      <c r="G567" s="503"/>
      <c r="H567" s="508"/>
      <c r="I567" s="508"/>
      <c r="J567" s="508"/>
      <c r="K567" s="558" t="s">
        <v>1008</v>
      </c>
      <c r="L567" s="554" t="s">
        <v>908</v>
      </c>
      <c r="M567" s="488"/>
      <c r="N567" s="713" t="s">
        <v>86</v>
      </c>
      <c r="O567" s="713" t="s">
        <v>86</v>
      </c>
      <c r="P567" s="713" t="s">
        <v>86</v>
      </c>
      <c r="Q567" s="713" t="s">
        <v>86</v>
      </c>
      <c r="R567" s="595"/>
      <c r="S567" s="612"/>
      <c r="T567" s="612"/>
      <c r="U567" s="106"/>
      <c r="V567" s="106"/>
      <c r="W567" s="106"/>
      <c r="X567" s="106"/>
      <c r="Y567" s="106"/>
      <c r="Z567" s="106"/>
      <c r="AA567" s="106"/>
      <c r="AB567" s="106"/>
      <c r="AC567" s="106"/>
      <c r="AD567" s="110"/>
      <c r="AE567" s="110"/>
      <c r="AF567" s="110"/>
    </row>
    <row r="568">
      <c r="A568" s="106"/>
      <c r="B568" s="661">
        <f t="shared" si="6"/>
        <v>565</v>
      </c>
      <c r="C568" s="714" t="s">
        <v>881</v>
      </c>
      <c r="D568" s="720" t="s">
        <v>759</v>
      </c>
      <c r="E568" s="497"/>
      <c r="F568" s="592" t="s">
        <v>1009</v>
      </c>
      <c r="G568" s="488" t="s">
        <v>1010</v>
      </c>
      <c r="H568" s="508"/>
      <c r="I568" s="508"/>
      <c r="J568" s="508"/>
      <c r="K568" s="558" t="s">
        <v>1008</v>
      </c>
      <c r="L568" s="558" t="s">
        <v>320</v>
      </c>
      <c r="M568" s="488"/>
      <c r="N568" s="713" t="s">
        <v>86</v>
      </c>
      <c r="O568" s="713" t="s">
        <v>86</v>
      </c>
      <c r="P568" s="713" t="s">
        <v>86</v>
      </c>
      <c r="Q568" s="713" t="s">
        <v>86</v>
      </c>
      <c r="R568" s="595"/>
      <c r="S568" s="612"/>
      <c r="T568" s="612"/>
      <c r="U568" s="106"/>
      <c r="V568" s="106"/>
      <c r="W568" s="106"/>
      <c r="X568" s="106"/>
      <c r="Y568" s="106"/>
      <c r="Z568" s="106"/>
      <c r="AA568" s="106"/>
      <c r="AB568" s="106"/>
      <c r="AC568" s="106"/>
      <c r="AD568" s="110"/>
      <c r="AE568" s="110"/>
      <c r="AF568" s="110"/>
    </row>
    <row r="569">
      <c r="A569" s="106"/>
      <c r="B569" s="661">
        <f t="shared" si="6"/>
        <v>566</v>
      </c>
      <c r="C569" s="714" t="s">
        <v>881</v>
      </c>
      <c r="D569" s="720" t="s">
        <v>759</v>
      </c>
      <c r="E569" s="498"/>
      <c r="F569" s="594"/>
      <c r="G569" s="488" t="s">
        <v>1011</v>
      </c>
      <c r="H569" s="508"/>
      <c r="I569" s="508"/>
      <c r="J569" s="508"/>
      <c r="K569" s="554" t="s">
        <v>173</v>
      </c>
      <c r="L569" s="554" t="s">
        <v>173</v>
      </c>
      <c r="M569" s="488"/>
      <c r="N569" s="713" t="s">
        <v>86</v>
      </c>
      <c r="O569" s="713" t="s">
        <v>86</v>
      </c>
      <c r="P569" s="713" t="s">
        <v>86</v>
      </c>
      <c r="Q569" s="713" t="s">
        <v>86</v>
      </c>
      <c r="R569" s="595"/>
      <c r="S569" s="612"/>
      <c r="T569" s="612"/>
      <c r="U569" s="106"/>
      <c r="V569" s="106"/>
      <c r="W569" s="106"/>
      <c r="X569" s="106"/>
      <c r="Y569" s="106"/>
      <c r="Z569" s="106"/>
      <c r="AA569" s="106"/>
      <c r="AB569" s="106"/>
      <c r="AC569" s="106"/>
      <c r="AD569" s="110"/>
      <c r="AE569" s="110"/>
      <c r="AF569" s="110"/>
    </row>
    <row r="570">
      <c r="A570" s="106"/>
      <c r="B570" s="661">
        <f t="shared" si="6"/>
        <v>567</v>
      </c>
      <c r="C570" s="714" t="s">
        <v>881</v>
      </c>
      <c r="D570" s="720" t="s">
        <v>759</v>
      </c>
      <c r="E570" s="566" t="s">
        <v>1012</v>
      </c>
      <c r="F570" s="606" t="s">
        <v>1013</v>
      </c>
      <c r="G570" s="508"/>
      <c r="H570" s="508"/>
      <c r="I570" s="508"/>
      <c r="J570" s="508"/>
      <c r="K570" s="554" t="s">
        <v>173</v>
      </c>
      <c r="L570" s="554" t="s">
        <v>173</v>
      </c>
      <c r="M570" s="488"/>
      <c r="N570" s="713" t="s">
        <v>86</v>
      </c>
      <c r="O570" s="713" t="s">
        <v>86</v>
      </c>
      <c r="P570" s="713" t="s">
        <v>86</v>
      </c>
      <c r="Q570" s="713" t="s">
        <v>86</v>
      </c>
      <c r="R570" s="595"/>
      <c r="S570" s="612"/>
      <c r="T570" s="612"/>
      <c r="U570" s="106"/>
      <c r="V570" s="106"/>
      <c r="W570" s="106"/>
      <c r="X570" s="106"/>
      <c r="Y570" s="106"/>
      <c r="Z570" s="106"/>
      <c r="AA570" s="106"/>
      <c r="AB570" s="106"/>
      <c r="AC570" s="106"/>
      <c r="AD570" s="110"/>
      <c r="AE570" s="110"/>
      <c r="AF570" s="110"/>
    </row>
    <row r="571">
      <c r="A571" s="106"/>
      <c r="B571" s="661">
        <f t="shared" si="6"/>
        <v>568</v>
      </c>
      <c r="C571" s="714" t="s">
        <v>881</v>
      </c>
      <c r="D571" s="720" t="s">
        <v>759</v>
      </c>
      <c r="E571" s="497"/>
      <c r="F571" s="558" t="s">
        <v>1014</v>
      </c>
      <c r="G571" s="508"/>
      <c r="H571" s="508"/>
      <c r="I571" s="508"/>
      <c r="J571" s="508"/>
      <c r="K571" s="554" t="s">
        <v>173</v>
      </c>
      <c r="L571" s="554" t="s">
        <v>173</v>
      </c>
      <c r="M571" s="488"/>
      <c r="N571" s="713" t="s">
        <v>86</v>
      </c>
      <c r="O571" s="713" t="s">
        <v>86</v>
      </c>
      <c r="P571" s="713" t="s">
        <v>86</v>
      </c>
      <c r="Q571" s="713" t="s">
        <v>86</v>
      </c>
      <c r="R571" s="595"/>
      <c r="S571" s="612"/>
      <c r="T571" s="612"/>
      <c r="U571" s="106"/>
      <c r="V571" s="106"/>
      <c r="W571" s="106"/>
      <c r="X571" s="106"/>
      <c r="Y571" s="106"/>
      <c r="Z571" s="106"/>
      <c r="AA571" s="106"/>
      <c r="AB571" s="106"/>
      <c r="AC571" s="106"/>
      <c r="AD571" s="110"/>
      <c r="AE571" s="110"/>
      <c r="AF571" s="110"/>
    </row>
    <row r="572">
      <c r="A572" s="106"/>
      <c r="B572" s="661">
        <f t="shared" si="6"/>
        <v>569</v>
      </c>
      <c r="C572" s="714" t="s">
        <v>881</v>
      </c>
      <c r="D572" s="720" t="s">
        <v>759</v>
      </c>
      <c r="E572" s="497"/>
      <c r="F572" s="558" t="s">
        <v>1015</v>
      </c>
      <c r="G572" s="508"/>
      <c r="H572" s="508"/>
      <c r="I572" s="508"/>
      <c r="J572" s="508"/>
      <c r="K572" s="554" t="s">
        <v>173</v>
      </c>
      <c r="L572" s="554" t="s">
        <v>173</v>
      </c>
      <c r="M572" s="488"/>
      <c r="N572" s="713" t="s">
        <v>86</v>
      </c>
      <c r="O572" s="713" t="s">
        <v>86</v>
      </c>
      <c r="P572" s="713" t="s">
        <v>86</v>
      </c>
      <c r="Q572" s="713" t="s">
        <v>86</v>
      </c>
      <c r="R572" s="595"/>
      <c r="S572" s="612"/>
      <c r="T572" s="612"/>
      <c r="U572" s="106"/>
      <c r="V572" s="106"/>
      <c r="W572" s="106"/>
      <c r="X572" s="106"/>
      <c r="Y572" s="106"/>
      <c r="Z572" s="106"/>
      <c r="AA572" s="106"/>
      <c r="AB572" s="106"/>
      <c r="AC572" s="106"/>
      <c r="AD572" s="110"/>
      <c r="AE572" s="110"/>
      <c r="AF572" s="110"/>
    </row>
    <row r="573">
      <c r="A573" s="106"/>
      <c r="B573" s="661">
        <f t="shared" si="6"/>
        <v>570</v>
      </c>
      <c r="C573" s="714" t="s">
        <v>881</v>
      </c>
      <c r="D573" s="720" t="s">
        <v>759</v>
      </c>
      <c r="E573" s="497"/>
      <c r="F573" s="607" t="s">
        <v>1016</v>
      </c>
      <c r="G573" s="508"/>
      <c r="H573" s="508"/>
      <c r="I573" s="508"/>
      <c r="J573" s="508"/>
      <c r="K573" s="554" t="s">
        <v>173</v>
      </c>
      <c r="L573" s="554" t="s">
        <v>173</v>
      </c>
      <c r="M573" s="488"/>
      <c r="N573" s="713" t="s">
        <v>86</v>
      </c>
      <c r="O573" s="713" t="s">
        <v>86</v>
      </c>
      <c r="P573" s="713" t="s">
        <v>86</v>
      </c>
      <c r="Q573" s="713" t="s">
        <v>86</v>
      </c>
      <c r="R573" s="595"/>
      <c r="S573" s="612"/>
      <c r="T573" s="612"/>
      <c r="U573" s="106"/>
      <c r="V573" s="106"/>
      <c r="W573" s="106"/>
      <c r="X573" s="106"/>
      <c r="Y573" s="106"/>
      <c r="Z573" s="106"/>
      <c r="AA573" s="106"/>
      <c r="AB573" s="106"/>
      <c r="AC573" s="106"/>
      <c r="AD573" s="110"/>
      <c r="AE573" s="110"/>
      <c r="AF573" s="110"/>
    </row>
    <row r="574">
      <c r="A574" s="106"/>
      <c r="B574" s="661">
        <f t="shared" si="6"/>
        <v>571</v>
      </c>
      <c r="C574" s="714" t="s">
        <v>881</v>
      </c>
      <c r="D574" s="720" t="s">
        <v>759</v>
      </c>
      <c r="E574" s="497"/>
      <c r="F574" s="607" t="s">
        <v>1017</v>
      </c>
      <c r="G574" s="508"/>
      <c r="H574" s="508"/>
      <c r="I574" s="508"/>
      <c r="J574" s="508"/>
      <c r="K574" s="554" t="s">
        <v>173</v>
      </c>
      <c r="L574" s="554" t="s">
        <v>173</v>
      </c>
      <c r="M574" s="488"/>
      <c r="N574" s="713" t="s">
        <v>86</v>
      </c>
      <c r="O574" s="713" t="s">
        <v>86</v>
      </c>
      <c r="P574" s="713" t="s">
        <v>86</v>
      </c>
      <c r="Q574" s="713" t="s">
        <v>86</v>
      </c>
      <c r="R574" s="595"/>
      <c r="S574" s="612"/>
      <c r="T574" s="612"/>
      <c r="U574" s="106"/>
      <c r="V574" s="106"/>
      <c r="W574" s="106"/>
      <c r="X574" s="106"/>
      <c r="Y574" s="106"/>
      <c r="Z574" s="106"/>
      <c r="AA574" s="106"/>
      <c r="AB574" s="106"/>
      <c r="AC574" s="106"/>
      <c r="AD574" s="110"/>
      <c r="AE574" s="110"/>
      <c r="AF574" s="110"/>
    </row>
    <row r="575">
      <c r="A575" s="106"/>
      <c r="B575" s="661">
        <f t="shared" si="6"/>
        <v>572</v>
      </c>
      <c r="C575" s="714" t="s">
        <v>881</v>
      </c>
      <c r="D575" s="720" t="s">
        <v>759</v>
      </c>
      <c r="E575" s="498"/>
      <c r="F575" s="607" t="s">
        <v>1018</v>
      </c>
      <c r="G575" s="508"/>
      <c r="H575" s="508"/>
      <c r="I575" s="508"/>
      <c r="J575" s="508"/>
      <c r="K575" s="554" t="s">
        <v>173</v>
      </c>
      <c r="L575" s="554" t="s">
        <v>173</v>
      </c>
      <c r="M575" s="488"/>
      <c r="N575" s="713" t="s">
        <v>86</v>
      </c>
      <c r="O575" s="713" t="s">
        <v>86</v>
      </c>
      <c r="P575" s="713" t="s">
        <v>86</v>
      </c>
      <c r="Q575" s="713" t="s">
        <v>86</v>
      </c>
      <c r="R575" s="595"/>
      <c r="S575" s="612"/>
      <c r="T575" s="612"/>
      <c r="U575" s="106"/>
      <c r="V575" s="106"/>
      <c r="W575" s="106"/>
      <c r="X575" s="106"/>
      <c r="Y575" s="106"/>
      <c r="Z575" s="106"/>
      <c r="AA575" s="106"/>
      <c r="AB575" s="106"/>
      <c r="AC575" s="106"/>
      <c r="AD575" s="110"/>
      <c r="AE575" s="110"/>
      <c r="AF575" s="110"/>
    </row>
    <row r="576">
      <c r="A576" s="106"/>
      <c r="B576" s="661">
        <f t="shared" si="6"/>
        <v>573</v>
      </c>
      <c r="C576" s="714" t="s">
        <v>881</v>
      </c>
      <c r="D576" s="720" t="s">
        <v>759</v>
      </c>
      <c r="E576" s="585" t="s">
        <v>405</v>
      </c>
      <c r="F576" s="608" t="s">
        <v>1019</v>
      </c>
      <c r="G576" s="578"/>
      <c r="H576" s="503"/>
      <c r="I576" s="508"/>
      <c r="J576" s="508"/>
      <c r="K576" s="554" t="s">
        <v>173</v>
      </c>
      <c r="L576" s="554" t="s">
        <v>173</v>
      </c>
      <c r="M576" s="488"/>
      <c r="N576" s="713" t="s">
        <v>86</v>
      </c>
      <c r="O576" s="713" t="s">
        <v>86</v>
      </c>
      <c r="P576" s="713" t="s">
        <v>86</v>
      </c>
      <c r="Q576" s="713" t="s">
        <v>86</v>
      </c>
      <c r="R576" s="595"/>
      <c r="S576" s="612"/>
      <c r="T576" s="612"/>
      <c r="U576" s="106"/>
      <c r="V576" s="106"/>
      <c r="W576" s="106"/>
      <c r="X576" s="106"/>
      <c r="Y576" s="106"/>
      <c r="Z576" s="106"/>
      <c r="AA576" s="106"/>
      <c r="AB576" s="106"/>
      <c r="AC576" s="106"/>
      <c r="AD576" s="110"/>
      <c r="AE576" s="110"/>
      <c r="AF576" s="110"/>
    </row>
    <row r="577">
      <c r="A577" s="106"/>
      <c r="B577" s="661">
        <f t="shared" si="6"/>
        <v>574</v>
      </c>
      <c r="C577" s="714" t="s">
        <v>881</v>
      </c>
      <c r="D577" s="720" t="s">
        <v>759</v>
      </c>
      <c r="E577" s="596"/>
      <c r="F577" s="597" t="s">
        <v>1020</v>
      </c>
      <c r="G577" s="507" t="s">
        <v>1021</v>
      </c>
      <c r="H577" s="488" t="s">
        <v>1022</v>
      </c>
      <c r="I577" s="508"/>
      <c r="J577" s="508"/>
      <c r="K577" s="554" t="s">
        <v>173</v>
      </c>
      <c r="L577" s="554" t="s">
        <v>173</v>
      </c>
      <c r="M577" s="488"/>
      <c r="N577" s="713" t="s">
        <v>86</v>
      </c>
      <c r="O577" s="713" t="s">
        <v>86</v>
      </c>
      <c r="P577" s="713" t="s">
        <v>86</v>
      </c>
      <c r="Q577" s="713" t="s">
        <v>86</v>
      </c>
      <c r="R577" s="595"/>
      <c r="S577" s="612"/>
      <c r="T577" s="612"/>
      <c r="U577" s="106"/>
      <c r="V577" s="106"/>
      <c r="W577" s="106"/>
      <c r="X577" s="106"/>
      <c r="Y577" s="106"/>
      <c r="Z577" s="106"/>
      <c r="AA577" s="106"/>
      <c r="AB577" s="106"/>
      <c r="AC577" s="106"/>
      <c r="AD577" s="110"/>
      <c r="AE577" s="110"/>
      <c r="AF577" s="110"/>
    </row>
    <row r="578">
      <c r="A578" s="106"/>
      <c r="B578" s="661">
        <f t="shared" si="6"/>
        <v>575</v>
      </c>
      <c r="C578" s="714" t="s">
        <v>881</v>
      </c>
      <c r="D578" s="720" t="s">
        <v>759</v>
      </c>
      <c r="E578" s="596"/>
      <c r="F578" s="593"/>
      <c r="G578" s="496"/>
      <c r="H578" s="488" t="s">
        <v>1023</v>
      </c>
      <c r="I578" s="508"/>
      <c r="J578" s="508"/>
      <c r="K578" s="554" t="s">
        <v>173</v>
      </c>
      <c r="L578" s="554" t="s">
        <v>173</v>
      </c>
      <c r="M578" s="488"/>
      <c r="N578" s="713" t="s">
        <v>86</v>
      </c>
      <c r="O578" s="713" t="s">
        <v>86</v>
      </c>
      <c r="P578" s="713" t="s">
        <v>86</v>
      </c>
      <c r="Q578" s="713" t="s">
        <v>86</v>
      </c>
      <c r="R578" s="595"/>
      <c r="S578" s="612"/>
      <c r="T578" s="612"/>
      <c r="U578" s="106"/>
      <c r="V578" s="106"/>
      <c r="W578" s="106"/>
      <c r="X578" s="106"/>
      <c r="Y578" s="106"/>
      <c r="Z578" s="106"/>
      <c r="AA578" s="106"/>
      <c r="AB578" s="106"/>
      <c r="AC578" s="106"/>
      <c r="AD578" s="110"/>
      <c r="AE578" s="110"/>
      <c r="AF578" s="110"/>
    </row>
    <row r="579">
      <c r="A579" s="106"/>
      <c r="B579" s="661">
        <f t="shared" si="6"/>
        <v>576</v>
      </c>
      <c r="C579" s="714" t="s">
        <v>881</v>
      </c>
      <c r="D579" s="720" t="s">
        <v>759</v>
      </c>
      <c r="E579" s="596"/>
      <c r="F579" s="609"/>
      <c r="G579" s="571" t="s">
        <v>1024</v>
      </c>
      <c r="H579" s="507" t="s">
        <v>1022</v>
      </c>
      <c r="I579" s="508"/>
      <c r="J579" s="508"/>
      <c r="K579" s="554" t="s">
        <v>173</v>
      </c>
      <c r="L579" s="554" t="s">
        <v>173</v>
      </c>
      <c r="M579" s="488"/>
      <c r="N579" s="713" t="s">
        <v>86</v>
      </c>
      <c r="O579" s="713" t="s">
        <v>86</v>
      </c>
      <c r="P579" s="713" t="s">
        <v>86</v>
      </c>
      <c r="Q579" s="713" t="s">
        <v>86</v>
      </c>
      <c r="R579" s="595"/>
      <c r="S579" s="612"/>
      <c r="T579" s="612"/>
      <c r="U579" s="106"/>
      <c r="V579" s="106"/>
      <c r="W579" s="106"/>
      <c r="X579" s="106"/>
      <c r="Y579" s="106"/>
      <c r="Z579" s="106"/>
      <c r="AA579" s="106"/>
      <c r="AB579" s="106"/>
      <c r="AC579" s="106"/>
      <c r="AD579" s="110"/>
      <c r="AE579" s="110"/>
      <c r="AF579" s="110"/>
    </row>
    <row r="580">
      <c r="A580" s="106"/>
      <c r="B580" s="661">
        <f t="shared" si="6"/>
        <v>577</v>
      </c>
      <c r="C580" s="714" t="s">
        <v>881</v>
      </c>
      <c r="D580" s="720" t="s">
        <v>759</v>
      </c>
      <c r="E580" s="596"/>
      <c r="F580" s="609"/>
      <c r="G580" s="569"/>
      <c r="H580" s="571" t="s">
        <v>1023</v>
      </c>
      <c r="I580" s="508"/>
      <c r="J580" s="508"/>
      <c r="K580" s="554" t="s">
        <v>173</v>
      </c>
      <c r="L580" s="554" t="s">
        <v>173</v>
      </c>
      <c r="M580" s="488"/>
      <c r="N580" s="713" t="s">
        <v>86</v>
      </c>
      <c r="O580" s="713" t="s">
        <v>86</v>
      </c>
      <c r="P580" s="713" t="s">
        <v>86</v>
      </c>
      <c r="Q580" s="713" t="s">
        <v>86</v>
      </c>
      <c r="R580" s="595"/>
      <c r="S580" s="612"/>
      <c r="T580" s="612"/>
      <c r="U580" s="106"/>
      <c r="V580" s="106"/>
      <c r="W580" s="106"/>
      <c r="X580" s="106"/>
      <c r="Y580" s="106"/>
      <c r="Z580" s="106"/>
      <c r="AA580" s="106"/>
      <c r="AB580" s="106"/>
      <c r="AC580" s="106"/>
      <c r="AD580" s="110"/>
      <c r="AE580" s="110"/>
      <c r="AF580" s="110"/>
    </row>
    <row r="581">
      <c r="A581" s="106"/>
      <c r="B581" s="661">
        <f t="shared" si="6"/>
        <v>578</v>
      </c>
      <c r="C581" s="714" t="s">
        <v>881</v>
      </c>
      <c r="D581" s="720" t="s">
        <v>759</v>
      </c>
      <c r="E581" s="610"/>
      <c r="F581" s="609"/>
      <c r="G581" s="611"/>
      <c r="H581" s="498"/>
      <c r="I581" s="508"/>
      <c r="J581" s="508"/>
      <c r="K581" s="554" t="s">
        <v>173</v>
      </c>
      <c r="L581" s="554" t="s">
        <v>173</v>
      </c>
      <c r="M581" s="488"/>
      <c r="N581" s="713" t="s">
        <v>86</v>
      </c>
      <c r="O581" s="713" t="s">
        <v>86</v>
      </c>
      <c r="P581" s="713" t="s">
        <v>86</v>
      </c>
      <c r="Q581" s="713" t="s">
        <v>86</v>
      </c>
      <c r="R581" s="595"/>
      <c r="S581" s="612"/>
      <c r="T581" s="612"/>
      <c r="U581" s="106"/>
      <c r="V581" s="106"/>
      <c r="W581" s="106"/>
      <c r="X581" s="106"/>
      <c r="Y581" s="106"/>
      <c r="Z581" s="106"/>
      <c r="AA581" s="106"/>
      <c r="AB581" s="106"/>
      <c r="AC581" s="106"/>
      <c r="AD581" s="110"/>
      <c r="AE581" s="110"/>
      <c r="AF581" s="110"/>
    </row>
    <row r="582">
      <c r="A582" s="106"/>
      <c r="B582" s="661">
        <f t="shared" si="6"/>
        <v>579</v>
      </c>
      <c r="C582" s="714" t="s">
        <v>881</v>
      </c>
      <c r="D582" s="720" t="s">
        <v>759</v>
      </c>
      <c r="E582" s="566" t="s">
        <v>1025</v>
      </c>
      <c r="F582" s="612" t="s">
        <v>415</v>
      </c>
      <c r="G582" s="508"/>
      <c r="H582" s="508"/>
      <c r="I582" s="508"/>
      <c r="J582" s="508"/>
      <c r="K582" s="558" t="s">
        <v>1008</v>
      </c>
      <c r="L582" s="558" t="s">
        <v>320</v>
      </c>
      <c r="M582" s="488"/>
      <c r="N582" s="713" t="s">
        <v>86</v>
      </c>
      <c r="O582" s="713" t="s">
        <v>86</v>
      </c>
      <c r="P582" s="713" t="s">
        <v>86</v>
      </c>
      <c r="Q582" s="713" t="s">
        <v>86</v>
      </c>
      <c r="R582" s="595"/>
      <c r="S582" s="612"/>
      <c r="T582" s="612"/>
      <c r="U582" s="106"/>
      <c r="V582" s="106"/>
      <c r="W582" s="106"/>
      <c r="X582" s="106"/>
      <c r="Y582" s="106"/>
      <c r="Z582" s="106"/>
      <c r="AA582" s="106"/>
      <c r="AB582" s="106"/>
      <c r="AC582" s="106"/>
      <c r="AD582" s="110"/>
      <c r="AE582" s="110"/>
      <c r="AF582" s="110"/>
    </row>
    <row r="583">
      <c r="A583" s="106"/>
      <c r="B583" s="661">
        <f t="shared" si="6"/>
        <v>580</v>
      </c>
      <c r="C583" s="714" t="s">
        <v>881</v>
      </c>
      <c r="D583" s="720" t="s">
        <v>759</v>
      </c>
      <c r="E583" s="497"/>
      <c r="F583" s="612" t="s">
        <v>412</v>
      </c>
      <c r="G583" s="508"/>
      <c r="H583" s="508"/>
      <c r="I583" s="508"/>
      <c r="J583" s="508"/>
      <c r="K583" s="554" t="s">
        <v>173</v>
      </c>
      <c r="L583" s="554" t="s">
        <v>173</v>
      </c>
      <c r="M583" s="488"/>
      <c r="N583" s="713" t="s">
        <v>86</v>
      </c>
      <c r="O583" s="713" t="s">
        <v>86</v>
      </c>
      <c r="P583" s="713" t="s">
        <v>86</v>
      </c>
      <c r="Q583" s="713" t="s">
        <v>86</v>
      </c>
      <c r="R583" s="595"/>
      <c r="S583" s="612"/>
      <c r="T583" s="612"/>
      <c r="U583" s="106"/>
      <c r="V583" s="106"/>
      <c r="W583" s="106"/>
      <c r="X583" s="106"/>
      <c r="Y583" s="106"/>
      <c r="Z583" s="106"/>
      <c r="AA583" s="106"/>
      <c r="AB583" s="106"/>
      <c r="AC583" s="106"/>
      <c r="AD583" s="110"/>
      <c r="AE583" s="110"/>
      <c r="AF583" s="110"/>
    </row>
    <row r="584">
      <c r="A584" s="106"/>
      <c r="B584" s="661">
        <f t="shared" si="6"/>
        <v>581</v>
      </c>
      <c r="C584" s="714" t="s">
        <v>881</v>
      </c>
      <c r="D584" s="728" t="s">
        <v>759</v>
      </c>
      <c r="E584" s="566" t="s">
        <v>1026</v>
      </c>
      <c r="F584" s="608" t="s">
        <v>415</v>
      </c>
      <c r="G584" s="508"/>
      <c r="H584" s="508"/>
      <c r="I584" s="508"/>
      <c r="J584" s="508"/>
      <c r="K584" s="554" t="s">
        <v>173</v>
      </c>
      <c r="L584" s="554" t="s">
        <v>173</v>
      </c>
      <c r="M584" s="488"/>
      <c r="N584" s="713" t="s">
        <v>86</v>
      </c>
      <c r="O584" s="713" t="s">
        <v>86</v>
      </c>
      <c r="P584" s="713" t="s">
        <v>86</v>
      </c>
      <c r="Q584" s="713" t="s">
        <v>86</v>
      </c>
      <c r="R584" s="595"/>
      <c r="S584" s="612"/>
      <c r="T584" s="612"/>
      <c r="U584" s="106"/>
      <c r="V584" s="106"/>
      <c r="W584" s="106"/>
      <c r="X584" s="106"/>
      <c r="Y584" s="106"/>
      <c r="Z584" s="106"/>
      <c r="AA584" s="106"/>
      <c r="AB584" s="106"/>
      <c r="AC584" s="106"/>
      <c r="AD584" s="110"/>
      <c r="AE584" s="110"/>
      <c r="AF584" s="110"/>
    </row>
    <row r="585">
      <c r="A585" s="106"/>
      <c r="B585" s="661">
        <f t="shared" si="6"/>
        <v>582</v>
      </c>
      <c r="C585" s="714" t="s">
        <v>881</v>
      </c>
      <c r="D585" s="728" t="s">
        <v>759</v>
      </c>
      <c r="E585" s="569"/>
      <c r="F585" s="597" t="s">
        <v>412</v>
      </c>
      <c r="G585" s="508"/>
      <c r="H585" s="508"/>
      <c r="I585" s="508"/>
      <c r="J585" s="508"/>
      <c r="K585" s="554" t="s">
        <v>173</v>
      </c>
      <c r="L585" s="554" t="s">
        <v>173</v>
      </c>
      <c r="M585" s="488"/>
      <c r="N585" s="713" t="s">
        <v>86</v>
      </c>
      <c r="O585" s="713" t="s">
        <v>86</v>
      </c>
      <c r="P585" s="713" t="s">
        <v>86</v>
      </c>
      <c r="Q585" s="713" t="s">
        <v>86</v>
      </c>
      <c r="R585" s="595"/>
      <c r="S585" s="612"/>
      <c r="T585" s="612"/>
      <c r="U585" s="106"/>
      <c r="V585" s="106"/>
      <c r="W585" s="106"/>
      <c r="X585" s="106"/>
      <c r="Y585" s="106"/>
      <c r="Z585" s="106"/>
      <c r="AA585" s="106"/>
      <c r="AB585" s="106"/>
      <c r="AC585" s="106"/>
      <c r="AD585" s="110"/>
      <c r="AE585" s="110"/>
      <c r="AF585" s="110"/>
    </row>
    <row r="586">
      <c r="A586" s="106"/>
      <c r="B586" s="661">
        <f t="shared" si="6"/>
        <v>583</v>
      </c>
      <c r="C586" s="714" t="s">
        <v>881</v>
      </c>
      <c r="D586" s="728" t="s">
        <v>759</v>
      </c>
      <c r="E586" s="611"/>
      <c r="F586" s="646"/>
      <c r="G586" s="564" t="s">
        <v>1027</v>
      </c>
      <c r="H586" s="508"/>
      <c r="I586" s="508"/>
      <c r="J586" s="508"/>
      <c r="K586" s="565"/>
      <c r="L586" s="565"/>
      <c r="M586" s="488"/>
      <c r="N586" s="713" t="s">
        <v>86</v>
      </c>
      <c r="O586" s="713" t="s">
        <v>86</v>
      </c>
      <c r="P586" s="713" t="s">
        <v>86</v>
      </c>
      <c r="Q586" s="713" t="s">
        <v>86</v>
      </c>
      <c r="R586" s="595"/>
      <c r="S586" s="612"/>
      <c r="T586" s="612"/>
      <c r="U586" s="106"/>
      <c r="V586" s="106"/>
      <c r="W586" s="106"/>
      <c r="X586" s="106"/>
      <c r="Y586" s="106"/>
      <c r="Z586" s="106"/>
      <c r="AA586" s="106"/>
      <c r="AB586" s="106"/>
      <c r="AC586" s="106"/>
      <c r="AD586" s="110"/>
      <c r="AE586" s="110"/>
      <c r="AF586" s="110"/>
    </row>
    <row r="587">
      <c r="A587" s="106"/>
      <c r="B587" s="661">
        <f t="shared" si="6"/>
        <v>584</v>
      </c>
      <c r="C587" s="714" t="s">
        <v>881</v>
      </c>
      <c r="D587" s="720" t="s">
        <v>759</v>
      </c>
      <c r="E587" s="497" t="s">
        <v>410</v>
      </c>
      <c r="F587" s="646" t="s">
        <v>1028</v>
      </c>
      <c r="G587" s="503"/>
      <c r="H587" s="503"/>
      <c r="I587" s="503"/>
      <c r="J587" s="503"/>
      <c r="K587" s="558" t="s">
        <v>1008</v>
      </c>
      <c r="L587" s="554" t="s">
        <v>908</v>
      </c>
      <c r="M587" s="488"/>
      <c r="N587" s="713" t="s">
        <v>86</v>
      </c>
      <c r="O587" s="713" t="s">
        <v>86</v>
      </c>
      <c r="P587" s="713" t="s">
        <v>86</v>
      </c>
      <c r="Q587" s="713" t="s">
        <v>86</v>
      </c>
      <c r="R587" s="595"/>
      <c r="S587" s="612"/>
      <c r="T587" s="612"/>
      <c r="U587" s="106"/>
      <c r="V587" s="106"/>
      <c r="W587" s="106"/>
      <c r="X587" s="106"/>
      <c r="Y587" s="106"/>
      <c r="Z587" s="106"/>
      <c r="AA587" s="106"/>
      <c r="AB587" s="106"/>
      <c r="AC587" s="106"/>
      <c r="AD587" s="110"/>
      <c r="AE587" s="110"/>
      <c r="AF587" s="110"/>
    </row>
    <row r="588">
      <c r="A588" s="106"/>
      <c r="B588" s="661">
        <f t="shared" si="6"/>
        <v>585</v>
      </c>
      <c r="C588" s="714" t="s">
        <v>881</v>
      </c>
      <c r="D588" s="720" t="s">
        <v>759</v>
      </c>
      <c r="E588" s="497"/>
      <c r="F588" s="597" t="s">
        <v>1029</v>
      </c>
      <c r="G588" s="488" t="s">
        <v>1030</v>
      </c>
      <c r="H588" s="613"/>
      <c r="I588" s="614"/>
      <c r="J588" s="561"/>
      <c r="K588" s="554" t="s">
        <v>173</v>
      </c>
      <c r="L588" s="554" t="s">
        <v>173</v>
      </c>
      <c r="M588" s="488"/>
      <c r="N588" s="713" t="s">
        <v>86</v>
      </c>
      <c r="O588" s="713" t="s">
        <v>86</v>
      </c>
      <c r="P588" s="713" t="s">
        <v>86</v>
      </c>
      <c r="Q588" s="713" t="s">
        <v>86</v>
      </c>
      <c r="R588" s="595"/>
      <c r="S588" s="612"/>
      <c r="T588" s="612"/>
      <c r="U588" s="106"/>
      <c r="V588" s="106"/>
      <c r="W588" s="106"/>
      <c r="X588" s="106"/>
      <c r="Y588" s="106"/>
      <c r="Z588" s="106"/>
      <c r="AA588" s="106"/>
      <c r="AB588" s="106"/>
      <c r="AC588" s="106"/>
      <c r="AD588" s="110"/>
      <c r="AE588" s="110"/>
      <c r="AF588" s="110"/>
    </row>
    <row r="589">
      <c r="A589" s="106"/>
      <c r="B589" s="661">
        <f t="shared" si="6"/>
        <v>586</v>
      </c>
      <c r="C589" s="714" t="s">
        <v>881</v>
      </c>
      <c r="D589" s="720" t="s">
        <v>759</v>
      </c>
      <c r="E589" s="497"/>
      <c r="F589" s="593"/>
      <c r="G589" s="571" t="s">
        <v>1031</v>
      </c>
      <c r="H589" s="488" t="s">
        <v>1032</v>
      </c>
      <c r="I589" s="488" t="s">
        <v>1033</v>
      </c>
      <c r="J589" s="488" t="s">
        <v>1034</v>
      </c>
      <c r="K589" s="558" t="s">
        <v>1008</v>
      </c>
      <c r="L589" s="558" t="s">
        <v>320</v>
      </c>
      <c r="M589" s="488"/>
      <c r="N589" s="713" t="s">
        <v>86</v>
      </c>
      <c r="O589" s="713" t="s">
        <v>86</v>
      </c>
      <c r="P589" s="713" t="s">
        <v>86</v>
      </c>
      <c r="Q589" s="713" t="s">
        <v>86</v>
      </c>
      <c r="R589" s="595"/>
      <c r="S589" s="612"/>
      <c r="T589" s="612"/>
      <c r="U589" s="106"/>
      <c r="V589" s="106"/>
      <c r="W589" s="106"/>
      <c r="X589" s="106"/>
      <c r="Y589" s="106"/>
      <c r="Z589" s="106"/>
      <c r="AA589" s="106"/>
      <c r="AB589" s="106"/>
      <c r="AC589" s="106"/>
      <c r="AD589" s="110"/>
      <c r="AE589" s="110"/>
      <c r="AF589" s="110"/>
    </row>
    <row r="590">
      <c r="A590" s="106"/>
      <c r="B590" s="661">
        <f t="shared" si="6"/>
        <v>587</v>
      </c>
      <c r="C590" s="714" t="s">
        <v>881</v>
      </c>
      <c r="D590" s="720" t="s">
        <v>759</v>
      </c>
      <c r="E590" s="497"/>
      <c r="F590" s="593"/>
      <c r="G590" s="497"/>
      <c r="H590" s="488" t="s">
        <v>1035</v>
      </c>
      <c r="I590" s="488" t="s">
        <v>1033</v>
      </c>
      <c r="J590" s="488" t="s">
        <v>173</v>
      </c>
      <c r="K590" s="554" t="s">
        <v>173</v>
      </c>
      <c r="L590" s="554" t="s">
        <v>173</v>
      </c>
      <c r="M590" s="488"/>
      <c r="N590" s="713" t="s">
        <v>86</v>
      </c>
      <c r="O590" s="713" t="s">
        <v>86</v>
      </c>
      <c r="P590" s="713" t="s">
        <v>86</v>
      </c>
      <c r="Q590" s="713" t="s">
        <v>86</v>
      </c>
      <c r="R590" s="595"/>
      <c r="S590" s="612"/>
      <c r="T590" s="612"/>
      <c r="U590" s="106"/>
      <c r="V590" s="106"/>
      <c r="W590" s="106"/>
      <c r="X590" s="106"/>
      <c r="Y590" s="106"/>
      <c r="Z590" s="106"/>
      <c r="AA590" s="106"/>
      <c r="AB590" s="106"/>
      <c r="AC590" s="106"/>
      <c r="AD590" s="110"/>
      <c r="AE590" s="110"/>
      <c r="AF590" s="110"/>
    </row>
    <row r="591">
      <c r="A591" s="106"/>
      <c r="B591" s="661">
        <f t="shared" si="6"/>
        <v>588</v>
      </c>
      <c r="C591" s="714" t="s">
        <v>881</v>
      </c>
      <c r="D591" s="720" t="s">
        <v>759</v>
      </c>
      <c r="E591" s="497"/>
      <c r="F591" s="593"/>
      <c r="G591" s="497"/>
      <c r="H591" s="488" t="s">
        <v>1032</v>
      </c>
      <c r="I591" s="488" t="s">
        <v>1036</v>
      </c>
      <c r="J591" s="488" t="s">
        <v>173</v>
      </c>
      <c r="K591" s="554" t="s">
        <v>173</v>
      </c>
      <c r="L591" s="554" t="s">
        <v>173</v>
      </c>
      <c r="M591" s="488"/>
      <c r="N591" s="713" t="s">
        <v>86</v>
      </c>
      <c r="O591" s="713" t="s">
        <v>86</v>
      </c>
      <c r="P591" s="713" t="s">
        <v>86</v>
      </c>
      <c r="Q591" s="713" t="s">
        <v>86</v>
      </c>
      <c r="R591" s="595"/>
      <c r="S591" s="612"/>
      <c r="T591" s="612"/>
      <c r="U591" s="106"/>
      <c r="V591" s="106"/>
      <c r="W591" s="106"/>
      <c r="X591" s="106"/>
      <c r="Y591" s="106"/>
      <c r="Z591" s="106"/>
      <c r="AA591" s="106"/>
      <c r="AB591" s="106"/>
      <c r="AC591" s="106"/>
      <c r="AD591" s="110"/>
      <c r="AE591" s="110"/>
      <c r="AF591" s="110"/>
    </row>
    <row r="592">
      <c r="A592" s="106"/>
      <c r="B592" s="661">
        <f t="shared" si="6"/>
        <v>589</v>
      </c>
      <c r="C592" s="714" t="s">
        <v>881</v>
      </c>
      <c r="D592" s="720" t="s">
        <v>759</v>
      </c>
      <c r="E592" s="497"/>
      <c r="F592" s="593"/>
      <c r="G592" s="498"/>
      <c r="H592" s="488" t="s">
        <v>1035</v>
      </c>
      <c r="I592" s="488" t="s">
        <v>1036</v>
      </c>
      <c r="J592" s="488" t="s">
        <v>173</v>
      </c>
      <c r="K592" s="554" t="s">
        <v>173</v>
      </c>
      <c r="L592" s="554" t="s">
        <v>173</v>
      </c>
      <c r="M592" s="488"/>
      <c r="N592" s="713" t="s">
        <v>86</v>
      </c>
      <c r="O592" s="713" t="s">
        <v>86</v>
      </c>
      <c r="P592" s="713" t="s">
        <v>86</v>
      </c>
      <c r="Q592" s="713" t="s">
        <v>86</v>
      </c>
      <c r="R592" s="595"/>
      <c r="S592" s="612"/>
      <c r="T592" s="612"/>
      <c r="U592" s="106"/>
      <c r="V592" s="106"/>
      <c r="W592" s="106"/>
      <c r="X592" s="106"/>
      <c r="Y592" s="106"/>
      <c r="Z592" s="106"/>
      <c r="AA592" s="106"/>
      <c r="AB592" s="106"/>
      <c r="AC592" s="106"/>
      <c r="AD592" s="110"/>
      <c r="AE592" s="110"/>
      <c r="AF592" s="110"/>
    </row>
    <row r="593">
      <c r="A593" s="106"/>
      <c r="B593" s="661">
        <f t="shared" si="6"/>
        <v>590</v>
      </c>
      <c r="C593" s="714" t="s">
        <v>881</v>
      </c>
      <c r="D593" s="720" t="s">
        <v>759</v>
      </c>
      <c r="E593" s="497"/>
      <c r="F593" s="593"/>
      <c r="G593" s="571" t="s">
        <v>1037</v>
      </c>
      <c r="H593" s="488">
        <v>1.0</v>
      </c>
      <c r="I593" s="488" t="s">
        <v>1038</v>
      </c>
      <c r="J593" s="488" t="s">
        <v>173</v>
      </c>
      <c r="K593" s="554" t="s">
        <v>173</v>
      </c>
      <c r="L593" s="554" t="s">
        <v>173</v>
      </c>
      <c r="M593" s="488"/>
      <c r="N593" s="713" t="s">
        <v>86</v>
      </c>
      <c r="O593" s="713" t="s">
        <v>86</v>
      </c>
      <c r="P593" s="713" t="s">
        <v>86</v>
      </c>
      <c r="Q593" s="713" t="s">
        <v>86</v>
      </c>
      <c r="R593" s="595"/>
      <c r="S593" s="612"/>
      <c r="T593" s="612"/>
      <c r="U593" s="106"/>
      <c r="V593" s="106"/>
      <c r="W593" s="106"/>
      <c r="X593" s="106"/>
      <c r="Y593" s="106"/>
      <c r="Z593" s="106"/>
      <c r="AA593" s="106"/>
      <c r="AB593" s="106"/>
      <c r="AC593" s="106"/>
      <c r="AD593" s="110"/>
      <c r="AE593" s="110"/>
      <c r="AF593" s="110"/>
    </row>
    <row r="594">
      <c r="A594" s="106"/>
      <c r="B594" s="661">
        <f t="shared" si="6"/>
        <v>591</v>
      </c>
      <c r="C594" s="714" t="s">
        <v>881</v>
      </c>
      <c r="D594" s="720" t="s">
        <v>759</v>
      </c>
      <c r="E594" s="497"/>
      <c r="F594" s="593"/>
      <c r="G594" s="497"/>
      <c r="H594" s="488">
        <v>2.0</v>
      </c>
      <c r="I594" s="503" t="s">
        <v>173</v>
      </c>
      <c r="J594" s="488" t="s">
        <v>173</v>
      </c>
      <c r="K594" s="554" t="s">
        <v>173</v>
      </c>
      <c r="L594" s="554" t="s">
        <v>173</v>
      </c>
      <c r="M594" s="488"/>
      <c r="N594" s="713" t="s">
        <v>86</v>
      </c>
      <c r="O594" s="713" t="s">
        <v>86</v>
      </c>
      <c r="P594" s="713" t="s">
        <v>86</v>
      </c>
      <c r="Q594" s="713" t="s">
        <v>86</v>
      </c>
      <c r="R594" s="595"/>
      <c r="S594" s="612"/>
      <c r="T594" s="612"/>
      <c r="U594" s="106"/>
      <c r="V594" s="106"/>
      <c r="W594" s="106"/>
      <c r="X594" s="106"/>
      <c r="Y594" s="106"/>
      <c r="Z594" s="106"/>
      <c r="AA594" s="106"/>
      <c r="AB594" s="106"/>
      <c r="AC594" s="106"/>
      <c r="AD594" s="110"/>
      <c r="AE594" s="110"/>
      <c r="AF594" s="110"/>
    </row>
    <row r="595">
      <c r="A595" s="106"/>
      <c r="B595" s="661">
        <f t="shared" si="6"/>
        <v>592</v>
      </c>
      <c r="C595" s="714" t="s">
        <v>881</v>
      </c>
      <c r="D595" s="720" t="s">
        <v>759</v>
      </c>
      <c r="E595" s="497"/>
      <c r="F595" s="593"/>
      <c r="G595" s="497"/>
      <c r="H595" s="488">
        <v>3.0</v>
      </c>
      <c r="I595" s="503" t="s">
        <v>173</v>
      </c>
      <c r="J595" s="488" t="s">
        <v>173</v>
      </c>
      <c r="K595" s="554" t="s">
        <v>173</v>
      </c>
      <c r="L595" s="554" t="s">
        <v>173</v>
      </c>
      <c r="M595" s="488"/>
      <c r="N595" s="713" t="s">
        <v>86</v>
      </c>
      <c r="O595" s="713" t="s">
        <v>86</v>
      </c>
      <c r="P595" s="713" t="s">
        <v>86</v>
      </c>
      <c r="Q595" s="713" t="s">
        <v>86</v>
      </c>
      <c r="R595" s="595"/>
      <c r="S595" s="612"/>
      <c r="T595" s="612"/>
      <c r="U595" s="106"/>
      <c r="V595" s="106"/>
      <c r="W595" s="106"/>
      <c r="X595" s="106"/>
      <c r="Y595" s="106"/>
      <c r="Z595" s="106"/>
      <c r="AA595" s="106"/>
      <c r="AB595" s="106"/>
      <c r="AC595" s="106"/>
      <c r="AD595" s="110"/>
      <c r="AE595" s="110"/>
      <c r="AF595" s="110"/>
    </row>
    <row r="596">
      <c r="A596" s="106"/>
      <c r="B596" s="661">
        <f t="shared" si="6"/>
        <v>593</v>
      </c>
      <c r="C596" s="714" t="s">
        <v>881</v>
      </c>
      <c r="D596" s="720" t="s">
        <v>759</v>
      </c>
      <c r="E596" s="497"/>
      <c r="F596" s="593"/>
      <c r="G596" s="497"/>
      <c r="H596" s="488">
        <v>4.0</v>
      </c>
      <c r="I596" s="503" t="s">
        <v>173</v>
      </c>
      <c r="J596" s="488" t="s">
        <v>173</v>
      </c>
      <c r="K596" s="554" t="s">
        <v>173</v>
      </c>
      <c r="L596" s="554" t="s">
        <v>173</v>
      </c>
      <c r="M596" s="488"/>
      <c r="N596" s="713" t="s">
        <v>86</v>
      </c>
      <c r="O596" s="713" t="s">
        <v>86</v>
      </c>
      <c r="P596" s="713" t="s">
        <v>86</v>
      </c>
      <c r="Q596" s="713" t="s">
        <v>86</v>
      </c>
      <c r="R596" s="595"/>
      <c r="S596" s="612"/>
      <c r="T596" s="612"/>
      <c r="U596" s="106"/>
      <c r="V596" s="106"/>
      <c r="W596" s="106"/>
      <c r="X596" s="106"/>
      <c r="Y596" s="106"/>
      <c r="Z596" s="106"/>
      <c r="AA596" s="106"/>
      <c r="AB596" s="106"/>
      <c r="AC596" s="106"/>
      <c r="AD596" s="110"/>
      <c r="AE596" s="110"/>
      <c r="AF596" s="110"/>
    </row>
    <row r="597">
      <c r="A597" s="106"/>
      <c r="B597" s="661">
        <f t="shared" si="6"/>
        <v>594</v>
      </c>
      <c r="C597" s="714" t="s">
        <v>881</v>
      </c>
      <c r="D597" s="720" t="s">
        <v>759</v>
      </c>
      <c r="E597" s="498"/>
      <c r="F597" s="594"/>
      <c r="G597" s="498"/>
      <c r="H597" s="488">
        <v>5.0</v>
      </c>
      <c r="I597" s="503" t="s">
        <v>173</v>
      </c>
      <c r="J597" s="488" t="s">
        <v>173</v>
      </c>
      <c r="K597" s="554" t="s">
        <v>173</v>
      </c>
      <c r="L597" s="554" t="s">
        <v>173</v>
      </c>
      <c r="M597" s="488"/>
      <c r="N597" s="713" t="s">
        <v>86</v>
      </c>
      <c r="O597" s="713" t="s">
        <v>86</v>
      </c>
      <c r="P597" s="713" t="s">
        <v>86</v>
      </c>
      <c r="Q597" s="713" t="s">
        <v>86</v>
      </c>
      <c r="R597" s="595"/>
      <c r="S597" s="612"/>
      <c r="T597" s="612"/>
      <c r="U597" s="106"/>
      <c r="V597" s="106"/>
      <c r="W597" s="106"/>
      <c r="X597" s="106"/>
      <c r="Y597" s="106"/>
      <c r="Z597" s="106"/>
      <c r="AA597" s="106"/>
      <c r="AB597" s="106"/>
      <c r="AC597" s="106"/>
      <c r="AD597" s="110"/>
      <c r="AE597" s="110"/>
      <c r="AF597" s="110"/>
    </row>
    <row r="598">
      <c r="A598" s="106"/>
      <c r="B598" s="661">
        <f t="shared" si="6"/>
        <v>595</v>
      </c>
      <c r="C598" s="714" t="s">
        <v>881</v>
      </c>
      <c r="D598" s="720" t="s">
        <v>759</v>
      </c>
      <c r="E598" s="571" t="s">
        <v>863</v>
      </c>
      <c r="F598" s="612" t="s">
        <v>944</v>
      </c>
      <c r="G598" s="503"/>
      <c r="H598" s="503"/>
      <c r="I598" s="503"/>
      <c r="J598" s="503"/>
      <c r="K598" s="554" t="s">
        <v>173</v>
      </c>
      <c r="L598" s="554" t="s">
        <v>173</v>
      </c>
      <c r="M598" s="488"/>
      <c r="N598" s="713" t="s">
        <v>86</v>
      </c>
      <c r="O598" s="713" t="s">
        <v>86</v>
      </c>
      <c r="P598" s="713" t="s">
        <v>86</v>
      </c>
      <c r="Q598" s="713" t="s">
        <v>86</v>
      </c>
      <c r="R598" s="595"/>
      <c r="S598" s="612"/>
      <c r="T598" s="612"/>
      <c r="U598" s="106"/>
      <c r="V598" s="106"/>
      <c r="W598" s="106"/>
      <c r="X598" s="106"/>
      <c r="Y598" s="106"/>
      <c r="Z598" s="106"/>
      <c r="AA598" s="106"/>
      <c r="AB598" s="106"/>
      <c r="AC598" s="106"/>
      <c r="AD598" s="110"/>
      <c r="AE598" s="110"/>
      <c r="AF598" s="110"/>
    </row>
    <row r="599">
      <c r="A599" s="106"/>
      <c r="B599" s="661">
        <f t="shared" si="6"/>
        <v>596</v>
      </c>
      <c r="C599" s="714" t="s">
        <v>881</v>
      </c>
      <c r="D599" s="720" t="s">
        <v>759</v>
      </c>
      <c r="E599" s="497"/>
      <c r="F599" s="597" t="s">
        <v>942</v>
      </c>
      <c r="G599" s="503"/>
      <c r="H599" s="503"/>
      <c r="I599" s="503"/>
      <c r="J599" s="503"/>
      <c r="K599" s="554" t="s">
        <v>173</v>
      </c>
      <c r="L599" s="554" t="s">
        <v>173</v>
      </c>
      <c r="M599" s="488"/>
      <c r="N599" s="713" t="s">
        <v>86</v>
      </c>
      <c r="O599" s="713" t="s">
        <v>86</v>
      </c>
      <c r="P599" s="713" t="s">
        <v>86</v>
      </c>
      <c r="Q599" s="713" t="s">
        <v>86</v>
      </c>
      <c r="R599" s="595"/>
      <c r="S599" s="612"/>
      <c r="T599" s="612"/>
      <c r="U599" s="106"/>
      <c r="V599" s="106"/>
      <c r="W599" s="106"/>
      <c r="X599" s="106"/>
      <c r="Y599" s="106"/>
      <c r="Z599" s="106"/>
      <c r="AA599" s="106"/>
      <c r="AB599" s="106"/>
      <c r="AC599" s="106"/>
      <c r="AD599" s="110"/>
      <c r="AE599" s="110"/>
      <c r="AF599" s="110"/>
    </row>
    <row r="600">
      <c r="A600" s="106"/>
      <c r="B600" s="661">
        <f t="shared" si="6"/>
        <v>597</v>
      </c>
      <c r="C600" s="714" t="s">
        <v>881</v>
      </c>
      <c r="D600" s="720" t="s">
        <v>759</v>
      </c>
      <c r="E600" s="566" t="s">
        <v>1039</v>
      </c>
      <c r="F600" s="615" t="s">
        <v>652</v>
      </c>
      <c r="G600" s="558" t="s">
        <v>779</v>
      </c>
      <c r="H600" s="508"/>
      <c r="I600" s="508"/>
      <c r="J600" s="508"/>
      <c r="K600" s="506" t="s">
        <v>1040</v>
      </c>
      <c r="L600" s="506" t="s">
        <v>1041</v>
      </c>
      <c r="M600" s="488"/>
      <c r="N600" s="713" t="s">
        <v>86</v>
      </c>
      <c r="O600" s="713" t="s">
        <v>86</v>
      </c>
      <c r="P600" s="713" t="s">
        <v>86</v>
      </c>
      <c r="Q600" s="713" t="s">
        <v>86</v>
      </c>
      <c r="R600" s="595"/>
      <c r="S600" s="612"/>
      <c r="T600" s="612"/>
      <c r="U600" s="106"/>
      <c r="V600" s="106"/>
      <c r="W600" s="106"/>
      <c r="X600" s="106"/>
      <c r="Y600" s="106"/>
      <c r="Z600" s="106"/>
      <c r="AA600" s="106"/>
      <c r="AB600" s="106"/>
      <c r="AC600" s="106"/>
      <c r="AD600" s="110"/>
      <c r="AE600" s="110"/>
      <c r="AF600" s="110"/>
    </row>
    <row r="601">
      <c r="A601" s="106"/>
      <c r="B601" s="661">
        <f t="shared" si="6"/>
        <v>598</v>
      </c>
      <c r="C601" s="714" t="s">
        <v>881</v>
      </c>
      <c r="D601" s="720" t="s">
        <v>759</v>
      </c>
      <c r="E601" s="497"/>
      <c r="F601" s="616"/>
      <c r="G601" s="558" t="s">
        <v>1042</v>
      </c>
      <c r="H601" s="508"/>
      <c r="I601" s="508"/>
      <c r="J601" s="508"/>
      <c r="K601" s="554" t="s">
        <v>173</v>
      </c>
      <c r="L601" s="554" t="s">
        <v>173</v>
      </c>
      <c r="M601" s="488"/>
      <c r="N601" s="713" t="s">
        <v>86</v>
      </c>
      <c r="O601" s="713" t="s">
        <v>86</v>
      </c>
      <c r="P601" s="713" t="s">
        <v>86</v>
      </c>
      <c r="Q601" s="713" t="s">
        <v>86</v>
      </c>
      <c r="R601" s="595"/>
      <c r="S601" s="612"/>
      <c r="T601" s="612"/>
      <c r="U601" s="106"/>
      <c r="V601" s="106"/>
      <c r="W601" s="106"/>
      <c r="X601" s="106"/>
      <c r="Y601" s="106"/>
      <c r="Z601" s="106"/>
      <c r="AA601" s="106"/>
      <c r="AB601" s="106"/>
      <c r="AC601" s="106"/>
      <c r="AD601" s="110"/>
      <c r="AE601" s="110"/>
      <c r="AF601" s="110"/>
    </row>
    <row r="602">
      <c r="A602" s="106"/>
      <c r="B602" s="661">
        <f t="shared" si="6"/>
        <v>599</v>
      </c>
      <c r="C602" s="714" t="s">
        <v>881</v>
      </c>
      <c r="D602" s="720" t="s">
        <v>759</v>
      </c>
      <c r="E602" s="497"/>
      <c r="F602" s="616"/>
      <c r="G602" s="558" t="s">
        <v>1043</v>
      </c>
      <c r="H602" s="508"/>
      <c r="I602" s="508"/>
      <c r="J602" s="508"/>
      <c r="K602" s="554" t="s">
        <v>173</v>
      </c>
      <c r="L602" s="554" t="s">
        <v>173</v>
      </c>
      <c r="M602" s="488"/>
      <c r="N602" s="713" t="s">
        <v>86</v>
      </c>
      <c r="O602" s="713" t="s">
        <v>86</v>
      </c>
      <c r="P602" s="713" t="s">
        <v>86</v>
      </c>
      <c r="Q602" s="713" t="s">
        <v>86</v>
      </c>
      <c r="R602" s="595"/>
      <c r="S602" s="612"/>
      <c r="T602" s="612"/>
      <c r="U602" s="106"/>
      <c r="V602" s="106"/>
      <c r="W602" s="106"/>
      <c r="X602" s="106"/>
      <c r="Y602" s="106"/>
      <c r="Z602" s="106"/>
      <c r="AA602" s="106"/>
      <c r="AB602" s="106"/>
      <c r="AC602" s="106"/>
      <c r="AD602" s="110"/>
      <c r="AE602" s="110"/>
      <c r="AF602" s="110"/>
    </row>
    <row r="603">
      <c r="A603" s="106"/>
      <c r="B603" s="661">
        <f t="shared" si="6"/>
        <v>600</v>
      </c>
      <c r="C603" s="714" t="s">
        <v>881</v>
      </c>
      <c r="D603" s="720" t="s">
        <v>759</v>
      </c>
      <c r="E603" s="497"/>
      <c r="F603" s="616"/>
      <c r="G603" s="558" t="s">
        <v>1044</v>
      </c>
      <c r="H603" s="508"/>
      <c r="I603" s="508"/>
      <c r="J603" s="508"/>
      <c r="K603" s="554" t="s">
        <v>173</v>
      </c>
      <c r="L603" s="554" t="s">
        <v>173</v>
      </c>
      <c r="M603" s="488"/>
      <c r="N603" s="713" t="s">
        <v>86</v>
      </c>
      <c r="O603" s="713" t="s">
        <v>86</v>
      </c>
      <c r="P603" s="713" t="s">
        <v>86</v>
      </c>
      <c r="Q603" s="713" t="s">
        <v>86</v>
      </c>
      <c r="R603" s="595"/>
      <c r="S603" s="612"/>
      <c r="T603" s="612"/>
      <c r="U603" s="106"/>
      <c r="V603" s="106"/>
      <c r="W603" s="106"/>
      <c r="X603" s="106"/>
      <c r="Y603" s="106"/>
      <c r="Z603" s="106"/>
      <c r="AA603" s="106"/>
      <c r="AB603" s="106"/>
      <c r="AC603" s="106"/>
      <c r="AD603" s="110"/>
      <c r="AE603" s="110"/>
      <c r="AF603" s="110"/>
    </row>
    <row r="604">
      <c r="A604" s="106"/>
      <c r="B604" s="661">
        <f t="shared" si="6"/>
        <v>601</v>
      </c>
      <c r="C604" s="714" t="s">
        <v>881</v>
      </c>
      <c r="D604" s="720" t="s">
        <v>759</v>
      </c>
      <c r="E604" s="497"/>
      <c r="F604" s="616"/>
      <c r="G604" s="558" t="s">
        <v>1045</v>
      </c>
      <c r="H604" s="508"/>
      <c r="I604" s="508"/>
      <c r="J604" s="508"/>
      <c r="K604" s="554" t="s">
        <v>173</v>
      </c>
      <c r="L604" s="554" t="s">
        <v>173</v>
      </c>
      <c r="M604" s="488"/>
      <c r="N604" s="713" t="s">
        <v>86</v>
      </c>
      <c r="O604" s="713" t="s">
        <v>86</v>
      </c>
      <c r="P604" s="713" t="s">
        <v>86</v>
      </c>
      <c r="Q604" s="713" t="s">
        <v>86</v>
      </c>
      <c r="R604" s="595"/>
      <c r="S604" s="612"/>
      <c r="T604" s="612"/>
      <c r="U604" s="106"/>
      <c r="V604" s="106"/>
      <c r="W604" s="106"/>
      <c r="X604" s="106"/>
      <c r="Y604" s="106"/>
      <c r="Z604" s="106"/>
      <c r="AA604" s="106"/>
      <c r="AB604" s="106"/>
      <c r="AC604" s="106"/>
      <c r="AD604" s="110"/>
      <c r="AE604" s="110"/>
      <c r="AF604" s="110"/>
    </row>
    <row r="605">
      <c r="A605" s="106"/>
      <c r="B605" s="661">
        <f t="shared" si="6"/>
        <v>602</v>
      </c>
      <c r="C605" s="714" t="s">
        <v>881</v>
      </c>
      <c r="D605" s="720" t="s">
        <v>759</v>
      </c>
      <c r="E605" s="497"/>
      <c r="F605" s="616"/>
      <c r="G605" s="558" t="s">
        <v>1046</v>
      </c>
      <c r="H605" s="508"/>
      <c r="I605" s="508"/>
      <c r="J605" s="508"/>
      <c r="K605" s="554" t="s">
        <v>173</v>
      </c>
      <c r="L605" s="554" t="s">
        <v>173</v>
      </c>
      <c r="M605" s="488"/>
      <c r="N605" s="713" t="s">
        <v>86</v>
      </c>
      <c r="O605" s="713" t="s">
        <v>86</v>
      </c>
      <c r="P605" s="713" t="s">
        <v>86</v>
      </c>
      <c r="Q605" s="713" t="s">
        <v>86</v>
      </c>
      <c r="R605" s="595"/>
      <c r="S605" s="612"/>
      <c r="T605" s="612"/>
      <c r="U605" s="106"/>
      <c r="V605" s="106"/>
      <c r="W605" s="106"/>
      <c r="X605" s="106"/>
      <c r="Y605" s="106"/>
      <c r="Z605" s="106"/>
      <c r="AA605" s="106"/>
      <c r="AB605" s="106"/>
      <c r="AC605" s="106"/>
      <c r="AD605" s="110"/>
      <c r="AE605" s="110"/>
      <c r="AF605" s="110"/>
    </row>
    <row r="606">
      <c r="A606" s="106"/>
      <c r="B606" s="661">
        <f t="shared" si="6"/>
        <v>603</v>
      </c>
      <c r="C606" s="714" t="s">
        <v>881</v>
      </c>
      <c r="D606" s="720" t="s">
        <v>759</v>
      </c>
      <c r="E606" s="497"/>
      <c r="F606" s="617"/>
      <c r="G606" s="606" t="s">
        <v>1047</v>
      </c>
      <c r="H606" s="508"/>
      <c r="I606" s="508"/>
      <c r="J606" s="508"/>
      <c r="K606" s="554" t="s">
        <v>173</v>
      </c>
      <c r="L606" s="554" t="s">
        <v>173</v>
      </c>
      <c r="M606" s="488"/>
      <c r="N606" s="713" t="s">
        <v>86</v>
      </c>
      <c r="O606" s="713" t="s">
        <v>86</v>
      </c>
      <c r="P606" s="713" t="s">
        <v>86</v>
      </c>
      <c r="Q606" s="713" t="s">
        <v>86</v>
      </c>
      <c r="R606" s="595"/>
      <c r="S606" s="612"/>
      <c r="T606" s="612"/>
      <c r="U606" s="106"/>
      <c r="V606" s="106"/>
      <c r="W606" s="106"/>
      <c r="X606" s="106"/>
      <c r="Y606" s="106"/>
      <c r="Z606" s="106"/>
      <c r="AA606" s="106"/>
      <c r="AB606" s="106"/>
      <c r="AC606" s="106"/>
      <c r="AD606" s="110"/>
      <c r="AE606" s="110"/>
      <c r="AF606" s="110"/>
    </row>
    <row r="607">
      <c r="A607" s="106"/>
      <c r="B607" s="661">
        <f t="shared" si="6"/>
        <v>604</v>
      </c>
      <c r="C607" s="714" t="s">
        <v>881</v>
      </c>
      <c r="D607" s="720" t="s">
        <v>759</v>
      </c>
      <c r="E607" s="618"/>
      <c r="F607" s="556" t="s">
        <v>655</v>
      </c>
      <c r="G607" s="558" t="s">
        <v>779</v>
      </c>
      <c r="H607" s="508"/>
      <c r="I607" s="508"/>
      <c r="J607" s="508"/>
      <c r="K607" s="554" t="s">
        <v>173</v>
      </c>
      <c r="L607" s="554" t="s">
        <v>173</v>
      </c>
      <c r="M607" s="488"/>
      <c r="N607" s="713" t="s">
        <v>86</v>
      </c>
      <c r="O607" s="713" t="s">
        <v>86</v>
      </c>
      <c r="P607" s="713" t="s">
        <v>86</v>
      </c>
      <c r="Q607" s="713" t="s">
        <v>86</v>
      </c>
      <c r="R607" s="595"/>
      <c r="S607" s="612"/>
      <c r="T607" s="612"/>
      <c r="U607" s="106"/>
      <c r="V607" s="106"/>
      <c r="W607" s="106"/>
      <c r="X607" s="106"/>
      <c r="Y607" s="106"/>
      <c r="Z607" s="106"/>
      <c r="AA607" s="106"/>
      <c r="AB607" s="106"/>
      <c r="AC607" s="106"/>
      <c r="AD607" s="110"/>
      <c r="AE607" s="110"/>
      <c r="AF607" s="110"/>
    </row>
    <row r="608">
      <c r="A608" s="106"/>
      <c r="B608" s="661">
        <f t="shared" si="6"/>
        <v>605</v>
      </c>
      <c r="C608" s="714" t="s">
        <v>881</v>
      </c>
      <c r="D608" s="720" t="s">
        <v>759</v>
      </c>
      <c r="E608" s="618"/>
      <c r="F608" s="619"/>
      <c r="G608" s="558" t="s">
        <v>1042</v>
      </c>
      <c r="H608" s="508"/>
      <c r="I608" s="508"/>
      <c r="J608" s="508"/>
      <c r="K608" s="554" t="s">
        <v>173</v>
      </c>
      <c r="L608" s="554" t="s">
        <v>173</v>
      </c>
      <c r="M608" s="488"/>
      <c r="N608" s="713" t="s">
        <v>86</v>
      </c>
      <c r="O608" s="713" t="s">
        <v>86</v>
      </c>
      <c r="P608" s="713" t="s">
        <v>86</v>
      </c>
      <c r="Q608" s="713" t="s">
        <v>86</v>
      </c>
      <c r="R608" s="595"/>
      <c r="S608" s="612"/>
      <c r="T608" s="612"/>
      <c r="U608" s="106"/>
      <c r="V608" s="106"/>
      <c r="W608" s="106"/>
      <c r="X608" s="106"/>
      <c r="Y608" s="106"/>
      <c r="Z608" s="106"/>
      <c r="AA608" s="106"/>
      <c r="AB608" s="106"/>
      <c r="AC608" s="106"/>
      <c r="AD608" s="110"/>
      <c r="AE608" s="110"/>
      <c r="AF608" s="110"/>
    </row>
    <row r="609">
      <c r="A609" s="106"/>
      <c r="B609" s="661">
        <f t="shared" si="6"/>
        <v>606</v>
      </c>
      <c r="C609" s="714" t="s">
        <v>881</v>
      </c>
      <c r="D609" s="720" t="s">
        <v>759</v>
      </c>
      <c r="E609" s="618"/>
      <c r="F609" s="619"/>
      <c r="G609" s="558" t="s">
        <v>1043</v>
      </c>
      <c r="H609" s="508"/>
      <c r="I609" s="508"/>
      <c r="J609" s="508"/>
      <c r="K609" s="554" t="s">
        <v>173</v>
      </c>
      <c r="L609" s="554" t="s">
        <v>173</v>
      </c>
      <c r="M609" s="488"/>
      <c r="N609" s="713" t="s">
        <v>86</v>
      </c>
      <c r="O609" s="713" t="s">
        <v>86</v>
      </c>
      <c r="P609" s="713" t="s">
        <v>86</v>
      </c>
      <c r="Q609" s="713" t="s">
        <v>86</v>
      </c>
      <c r="R609" s="595"/>
      <c r="S609" s="612"/>
      <c r="T609" s="612"/>
      <c r="U609" s="106"/>
      <c r="V609" s="106"/>
      <c r="W609" s="106"/>
      <c r="X609" s="106"/>
      <c r="Y609" s="106"/>
      <c r="Z609" s="106"/>
      <c r="AA609" s="106"/>
      <c r="AB609" s="106"/>
      <c r="AC609" s="106"/>
      <c r="AD609" s="110"/>
      <c r="AE609" s="110"/>
      <c r="AF609" s="110"/>
    </row>
    <row r="610">
      <c r="A610" s="106"/>
      <c r="B610" s="661">
        <f t="shared" si="6"/>
        <v>607</v>
      </c>
      <c r="C610" s="714" t="s">
        <v>881</v>
      </c>
      <c r="D610" s="720" t="s">
        <v>759</v>
      </c>
      <c r="E610" s="618"/>
      <c r="F610" s="619"/>
      <c r="G610" s="558" t="s">
        <v>1044</v>
      </c>
      <c r="H610" s="508"/>
      <c r="I610" s="508"/>
      <c r="J610" s="508"/>
      <c r="K610" s="554" t="s">
        <v>173</v>
      </c>
      <c r="L610" s="554" t="s">
        <v>173</v>
      </c>
      <c r="M610" s="488"/>
      <c r="N610" s="713" t="s">
        <v>86</v>
      </c>
      <c r="O610" s="713" t="s">
        <v>86</v>
      </c>
      <c r="P610" s="713" t="s">
        <v>86</v>
      </c>
      <c r="Q610" s="713" t="s">
        <v>86</v>
      </c>
      <c r="R610" s="595"/>
      <c r="S610" s="612"/>
      <c r="T610" s="612"/>
      <c r="U610" s="106"/>
      <c r="V610" s="106"/>
      <c r="W610" s="106"/>
      <c r="X610" s="106"/>
      <c r="Y610" s="106"/>
      <c r="Z610" s="106"/>
      <c r="AA610" s="106"/>
      <c r="AB610" s="106"/>
      <c r="AC610" s="106"/>
      <c r="AD610" s="110"/>
      <c r="AE610" s="110"/>
      <c r="AF610" s="110"/>
    </row>
    <row r="611">
      <c r="A611" s="106"/>
      <c r="B611" s="661">
        <f t="shared" si="6"/>
        <v>608</v>
      </c>
      <c r="C611" s="714" t="s">
        <v>881</v>
      </c>
      <c r="D611" s="720" t="s">
        <v>759</v>
      </c>
      <c r="E611" s="618"/>
      <c r="F611" s="619"/>
      <c r="G611" s="558" t="s">
        <v>1045</v>
      </c>
      <c r="H611" s="508"/>
      <c r="I611" s="508"/>
      <c r="J611" s="508"/>
      <c r="K611" s="554" t="s">
        <v>173</v>
      </c>
      <c r="L611" s="554" t="s">
        <v>173</v>
      </c>
      <c r="M611" s="488"/>
      <c r="N611" s="713" t="s">
        <v>86</v>
      </c>
      <c r="O611" s="713" t="s">
        <v>86</v>
      </c>
      <c r="P611" s="713" t="s">
        <v>86</v>
      </c>
      <c r="Q611" s="713" t="s">
        <v>86</v>
      </c>
      <c r="R611" s="595"/>
      <c r="S611" s="612"/>
      <c r="T611" s="612"/>
      <c r="U611" s="106"/>
      <c r="V611" s="106"/>
      <c r="W611" s="106"/>
      <c r="X611" s="106"/>
      <c r="Y611" s="106"/>
      <c r="Z611" s="106"/>
      <c r="AA611" s="106"/>
      <c r="AB611" s="106"/>
      <c r="AC611" s="106"/>
      <c r="AD611" s="110"/>
      <c r="AE611" s="110"/>
      <c r="AF611" s="110"/>
    </row>
    <row r="612">
      <c r="A612" s="106"/>
      <c r="B612" s="661">
        <f t="shared" si="6"/>
        <v>609</v>
      </c>
      <c r="C612" s="714" t="s">
        <v>881</v>
      </c>
      <c r="D612" s="720" t="s">
        <v>759</v>
      </c>
      <c r="E612" s="618"/>
      <c r="F612" s="619"/>
      <c r="G612" s="558" t="s">
        <v>1046</v>
      </c>
      <c r="H612" s="508"/>
      <c r="I612" s="508"/>
      <c r="J612" s="508"/>
      <c r="K612" s="554" t="s">
        <v>173</v>
      </c>
      <c r="L612" s="554" t="s">
        <v>173</v>
      </c>
      <c r="M612" s="488"/>
      <c r="N612" s="713" t="s">
        <v>86</v>
      </c>
      <c r="O612" s="713" t="s">
        <v>86</v>
      </c>
      <c r="P612" s="713" t="s">
        <v>86</v>
      </c>
      <c r="Q612" s="713" t="s">
        <v>86</v>
      </c>
      <c r="R612" s="595"/>
      <c r="S612" s="612"/>
      <c r="T612" s="612"/>
      <c r="U612" s="106"/>
      <c r="V612" s="106"/>
      <c r="W612" s="106"/>
      <c r="X612" s="106"/>
      <c r="Y612" s="106"/>
      <c r="Z612" s="106"/>
      <c r="AA612" s="106"/>
      <c r="AB612" s="106"/>
      <c r="AC612" s="106"/>
      <c r="AD612" s="110"/>
      <c r="AE612" s="110"/>
      <c r="AF612" s="110"/>
    </row>
    <row r="613">
      <c r="A613" s="106"/>
      <c r="B613" s="661">
        <f t="shared" si="6"/>
        <v>610</v>
      </c>
      <c r="C613" s="714" t="s">
        <v>881</v>
      </c>
      <c r="D613" s="720" t="s">
        <v>759</v>
      </c>
      <c r="E613" s="618"/>
      <c r="F613" s="620"/>
      <c r="G613" s="606" t="s">
        <v>1047</v>
      </c>
      <c r="H613" s="508"/>
      <c r="I613" s="508"/>
      <c r="J613" s="508"/>
      <c r="K613" s="554" t="s">
        <v>173</v>
      </c>
      <c r="L613" s="554" t="s">
        <v>173</v>
      </c>
      <c r="M613" s="488"/>
      <c r="N613" s="713" t="s">
        <v>86</v>
      </c>
      <c r="O613" s="713" t="s">
        <v>86</v>
      </c>
      <c r="P613" s="713" t="s">
        <v>86</v>
      </c>
      <c r="Q613" s="713" t="s">
        <v>86</v>
      </c>
      <c r="R613" s="595"/>
      <c r="S613" s="612"/>
      <c r="T613" s="612"/>
      <c r="U613" s="106"/>
      <c r="V613" s="106"/>
      <c r="W613" s="106"/>
      <c r="X613" s="106"/>
      <c r="Y613" s="106"/>
      <c r="Z613" s="106"/>
      <c r="AA613" s="106"/>
      <c r="AB613" s="106"/>
      <c r="AC613" s="106"/>
      <c r="AD613" s="110"/>
      <c r="AE613" s="110"/>
      <c r="AF613" s="110"/>
    </row>
    <row r="614">
      <c r="A614" s="106"/>
      <c r="B614" s="661">
        <f t="shared" si="6"/>
        <v>611</v>
      </c>
      <c r="C614" s="714" t="s">
        <v>881</v>
      </c>
      <c r="D614" s="720" t="s">
        <v>759</v>
      </c>
      <c r="E614" s="618"/>
      <c r="F614" s="619" t="s">
        <v>1048</v>
      </c>
      <c r="G614" s="558" t="s">
        <v>779</v>
      </c>
      <c r="H614" s="508"/>
      <c r="I614" s="508"/>
      <c r="J614" s="508"/>
      <c r="K614" s="554" t="s">
        <v>173</v>
      </c>
      <c r="L614" s="554" t="s">
        <v>173</v>
      </c>
      <c r="M614" s="488"/>
      <c r="N614" s="713" t="s">
        <v>86</v>
      </c>
      <c r="O614" s="713" t="s">
        <v>86</v>
      </c>
      <c r="P614" s="713" t="s">
        <v>86</v>
      </c>
      <c r="Q614" s="713" t="s">
        <v>86</v>
      </c>
      <c r="R614" s="595"/>
      <c r="S614" s="612"/>
      <c r="T614" s="612"/>
      <c r="U614" s="106"/>
      <c r="V614" s="106"/>
      <c r="W614" s="106"/>
      <c r="X614" s="106"/>
      <c r="Y614" s="106"/>
      <c r="Z614" s="106"/>
      <c r="AA614" s="106"/>
      <c r="AB614" s="106"/>
      <c r="AC614" s="106"/>
      <c r="AD614" s="110"/>
      <c r="AE614" s="110"/>
      <c r="AF614" s="110"/>
    </row>
    <row r="615">
      <c r="A615" s="106"/>
      <c r="B615" s="661">
        <f t="shared" si="6"/>
        <v>612</v>
      </c>
      <c r="C615" s="714" t="s">
        <v>881</v>
      </c>
      <c r="D615" s="720" t="s">
        <v>759</v>
      </c>
      <c r="E615" s="618"/>
      <c r="F615" s="619"/>
      <c r="G615" s="558" t="s">
        <v>1042</v>
      </c>
      <c r="H615" s="508"/>
      <c r="I615" s="508"/>
      <c r="J615" s="508"/>
      <c r="K615" s="554" t="s">
        <v>173</v>
      </c>
      <c r="L615" s="554" t="s">
        <v>173</v>
      </c>
      <c r="M615" s="488"/>
      <c r="N615" s="713" t="s">
        <v>86</v>
      </c>
      <c r="O615" s="713" t="s">
        <v>86</v>
      </c>
      <c r="P615" s="713" t="s">
        <v>86</v>
      </c>
      <c r="Q615" s="713" t="s">
        <v>86</v>
      </c>
      <c r="R615" s="595"/>
      <c r="S615" s="612"/>
      <c r="T615" s="612"/>
      <c r="U615" s="106"/>
      <c r="V615" s="106"/>
      <c r="W615" s="106"/>
      <c r="X615" s="106"/>
      <c r="Y615" s="106"/>
      <c r="Z615" s="106"/>
      <c r="AA615" s="106"/>
      <c r="AB615" s="106"/>
      <c r="AC615" s="106"/>
      <c r="AD615" s="110"/>
      <c r="AE615" s="110"/>
      <c r="AF615" s="110"/>
    </row>
    <row r="616">
      <c r="A616" s="106"/>
      <c r="B616" s="661">
        <f t="shared" si="6"/>
        <v>613</v>
      </c>
      <c r="C616" s="714" t="s">
        <v>881</v>
      </c>
      <c r="D616" s="720" t="s">
        <v>759</v>
      </c>
      <c r="E616" s="618"/>
      <c r="F616" s="619"/>
      <c r="G616" s="558" t="s">
        <v>1043</v>
      </c>
      <c r="H616" s="508"/>
      <c r="I616" s="508"/>
      <c r="J616" s="508"/>
      <c r="K616" s="554" t="s">
        <v>173</v>
      </c>
      <c r="L616" s="554" t="s">
        <v>173</v>
      </c>
      <c r="M616" s="488"/>
      <c r="N616" s="713" t="s">
        <v>86</v>
      </c>
      <c r="O616" s="713" t="s">
        <v>86</v>
      </c>
      <c r="P616" s="713" t="s">
        <v>86</v>
      </c>
      <c r="Q616" s="713" t="s">
        <v>86</v>
      </c>
      <c r="R616" s="595"/>
      <c r="S616" s="612"/>
      <c r="T616" s="612"/>
      <c r="U616" s="106"/>
      <c r="V616" s="106"/>
      <c r="W616" s="106"/>
      <c r="X616" s="106"/>
      <c r="Y616" s="106"/>
      <c r="Z616" s="106"/>
      <c r="AA616" s="106"/>
      <c r="AB616" s="106"/>
      <c r="AC616" s="106"/>
      <c r="AD616" s="110"/>
      <c r="AE616" s="110"/>
      <c r="AF616" s="110"/>
    </row>
    <row r="617">
      <c r="A617" s="106"/>
      <c r="B617" s="661">
        <f t="shared" si="6"/>
        <v>614</v>
      </c>
      <c r="C617" s="714" t="s">
        <v>881</v>
      </c>
      <c r="D617" s="720" t="s">
        <v>759</v>
      </c>
      <c r="E617" s="618"/>
      <c r="F617" s="619"/>
      <c r="G617" s="558" t="s">
        <v>1044</v>
      </c>
      <c r="H617" s="508"/>
      <c r="I617" s="508"/>
      <c r="J617" s="508"/>
      <c r="K617" s="554" t="s">
        <v>173</v>
      </c>
      <c r="L617" s="554" t="s">
        <v>173</v>
      </c>
      <c r="M617" s="488"/>
      <c r="N617" s="713" t="s">
        <v>86</v>
      </c>
      <c r="O617" s="713" t="s">
        <v>86</v>
      </c>
      <c r="P617" s="713" t="s">
        <v>86</v>
      </c>
      <c r="Q617" s="713" t="s">
        <v>86</v>
      </c>
      <c r="R617" s="595"/>
      <c r="S617" s="612"/>
      <c r="T617" s="612"/>
      <c r="U617" s="106"/>
      <c r="V617" s="106"/>
      <c r="W617" s="106"/>
      <c r="X617" s="106"/>
      <c r="Y617" s="106"/>
      <c r="Z617" s="106"/>
      <c r="AA617" s="106"/>
      <c r="AB617" s="106"/>
      <c r="AC617" s="106"/>
      <c r="AD617" s="110"/>
      <c r="AE617" s="110"/>
      <c r="AF617" s="110"/>
    </row>
    <row r="618">
      <c r="A618" s="106"/>
      <c r="B618" s="661">
        <f t="shared" si="6"/>
        <v>615</v>
      </c>
      <c r="C618" s="714" t="s">
        <v>881</v>
      </c>
      <c r="D618" s="720" t="s">
        <v>759</v>
      </c>
      <c r="E618" s="618"/>
      <c r="F618" s="619"/>
      <c r="G618" s="558" t="s">
        <v>1045</v>
      </c>
      <c r="H618" s="508"/>
      <c r="I618" s="508"/>
      <c r="J618" s="508"/>
      <c r="K618" s="554" t="s">
        <v>173</v>
      </c>
      <c r="L618" s="554" t="s">
        <v>173</v>
      </c>
      <c r="M618" s="488"/>
      <c r="N618" s="713" t="s">
        <v>86</v>
      </c>
      <c r="O618" s="713" t="s">
        <v>86</v>
      </c>
      <c r="P618" s="713" t="s">
        <v>86</v>
      </c>
      <c r="Q618" s="713" t="s">
        <v>86</v>
      </c>
      <c r="R618" s="595"/>
      <c r="S618" s="612"/>
      <c r="T618" s="612"/>
      <c r="U618" s="106"/>
      <c r="V618" s="106"/>
      <c r="W618" s="106"/>
      <c r="X618" s="106"/>
      <c r="Y618" s="106"/>
      <c r="Z618" s="106"/>
      <c r="AA618" s="106"/>
      <c r="AB618" s="106"/>
      <c r="AC618" s="106"/>
      <c r="AD618" s="110"/>
      <c r="AE618" s="110"/>
      <c r="AF618" s="110"/>
    </row>
    <row r="619">
      <c r="A619" s="106"/>
      <c r="B619" s="661">
        <f t="shared" si="6"/>
        <v>616</v>
      </c>
      <c r="C619" s="714" t="s">
        <v>881</v>
      </c>
      <c r="D619" s="720" t="s">
        <v>759</v>
      </c>
      <c r="E619" s="618"/>
      <c r="F619" s="619"/>
      <c r="G619" s="558" t="s">
        <v>1046</v>
      </c>
      <c r="H619" s="508"/>
      <c r="I619" s="508"/>
      <c r="J619" s="508"/>
      <c r="K619" s="554" t="s">
        <v>173</v>
      </c>
      <c r="L619" s="554" t="s">
        <v>173</v>
      </c>
      <c r="M619" s="488"/>
      <c r="N619" s="713" t="s">
        <v>86</v>
      </c>
      <c r="O619" s="713" t="s">
        <v>86</v>
      </c>
      <c r="P619" s="713" t="s">
        <v>86</v>
      </c>
      <c r="Q619" s="713" t="s">
        <v>86</v>
      </c>
      <c r="R619" s="595"/>
      <c r="S619" s="612"/>
      <c r="T619" s="612"/>
      <c r="U619" s="106"/>
      <c r="V619" s="106"/>
      <c r="W619" s="106"/>
      <c r="X619" s="106"/>
      <c r="Y619" s="106"/>
      <c r="Z619" s="106"/>
      <c r="AA619" s="106"/>
      <c r="AB619" s="106"/>
      <c r="AC619" s="106"/>
      <c r="AD619" s="110"/>
      <c r="AE619" s="110"/>
      <c r="AF619" s="110"/>
    </row>
    <row r="620">
      <c r="A620" s="106"/>
      <c r="B620" s="661">
        <f t="shared" si="6"/>
        <v>617</v>
      </c>
      <c r="C620" s="714" t="s">
        <v>881</v>
      </c>
      <c r="D620" s="720" t="s">
        <v>759</v>
      </c>
      <c r="E620" s="618"/>
      <c r="F620" s="619"/>
      <c r="G620" s="606" t="s">
        <v>1047</v>
      </c>
      <c r="H620" s="508"/>
      <c r="I620" s="508"/>
      <c r="J620" s="508"/>
      <c r="K620" s="554" t="s">
        <v>173</v>
      </c>
      <c r="L620" s="554" t="s">
        <v>173</v>
      </c>
      <c r="M620" s="488"/>
      <c r="N620" s="713" t="s">
        <v>86</v>
      </c>
      <c r="O620" s="713" t="s">
        <v>86</v>
      </c>
      <c r="P620" s="713" t="s">
        <v>86</v>
      </c>
      <c r="Q620" s="713" t="s">
        <v>86</v>
      </c>
      <c r="R620" s="595"/>
      <c r="S620" s="612"/>
      <c r="T620" s="612"/>
      <c r="U620" s="106"/>
      <c r="V620" s="106"/>
      <c r="W620" s="106"/>
      <c r="X620" s="106"/>
      <c r="Y620" s="106"/>
      <c r="Z620" s="106"/>
      <c r="AA620" s="106"/>
      <c r="AB620" s="106"/>
      <c r="AC620" s="106"/>
      <c r="AD620" s="110"/>
      <c r="AE620" s="110"/>
      <c r="AF620" s="110"/>
    </row>
    <row r="621">
      <c r="A621" s="106"/>
      <c r="B621" s="661">
        <f t="shared" si="6"/>
        <v>618</v>
      </c>
      <c r="C621" s="714" t="s">
        <v>881</v>
      </c>
      <c r="D621" s="720" t="s">
        <v>759</v>
      </c>
      <c r="E621" s="618"/>
      <c r="F621" s="556" t="s">
        <v>1049</v>
      </c>
      <c r="G621" s="504" t="s">
        <v>1150</v>
      </c>
      <c r="H621" s="508"/>
      <c r="I621" s="508"/>
      <c r="J621" s="508"/>
      <c r="K621" s="506" t="s">
        <v>1050</v>
      </c>
      <c r="L621" s="506" t="s">
        <v>1051</v>
      </c>
      <c r="M621" s="488"/>
      <c r="N621" s="713" t="s">
        <v>86</v>
      </c>
      <c r="O621" s="713" t="s">
        <v>86</v>
      </c>
      <c r="P621" s="713" t="s">
        <v>86</v>
      </c>
      <c r="Q621" s="713" t="s">
        <v>86</v>
      </c>
      <c r="R621" s="595"/>
      <c r="S621" s="612"/>
      <c r="T621" s="612"/>
      <c r="U621" s="106"/>
      <c r="V621" s="106"/>
      <c r="W621" s="106"/>
      <c r="X621" s="106"/>
      <c r="Y621" s="106"/>
      <c r="Z621" s="106"/>
      <c r="AA621" s="106"/>
      <c r="AB621" s="106"/>
      <c r="AC621" s="106"/>
      <c r="AD621" s="110"/>
      <c r="AE621" s="110"/>
      <c r="AF621" s="110"/>
    </row>
    <row r="622">
      <c r="A622" s="106"/>
      <c r="B622" s="661">
        <f t="shared" si="6"/>
        <v>619</v>
      </c>
      <c r="C622" s="714" t="s">
        <v>881</v>
      </c>
      <c r="D622" s="720" t="s">
        <v>759</v>
      </c>
      <c r="E622" s="618"/>
      <c r="F622" s="619"/>
      <c r="G622" s="504" t="s">
        <v>1151</v>
      </c>
      <c r="H622" s="564" t="s">
        <v>1053</v>
      </c>
      <c r="I622" s="508"/>
      <c r="J622" s="508"/>
      <c r="K622" s="506" t="s">
        <v>1054</v>
      </c>
      <c r="L622" s="506" t="s">
        <v>1051</v>
      </c>
      <c r="M622" s="488"/>
      <c r="N622" s="713" t="s">
        <v>86</v>
      </c>
      <c r="O622" s="713" t="s">
        <v>86</v>
      </c>
      <c r="P622" s="713" t="s">
        <v>86</v>
      </c>
      <c r="Q622" s="713" t="s">
        <v>86</v>
      </c>
      <c r="R622" s="595"/>
      <c r="S622" s="612"/>
      <c r="T622" s="612"/>
      <c r="U622" s="106"/>
      <c r="V622" s="106"/>
      <c r="W622" s="106"/>
      <c r="X622" s="106"/>
      <c r="Y622" s="106"/>
      <c r="Z622" s="106"/>
      <c r="AA622" s="106"/>
      <c r="AB622" s="106"/>
      <c r="AC622" s="106"/>
      <c r="AD622" s="110"/>
      <c r="AE622" s="110"/>
      <c r="AF622" s="110"/>
    </row>
    <row r="623">
      <c r="A623" s="106"/>
      <c r="B623" s="661">
        <f t="shared" si="6"/>
        <v>620</v>
      </c>
      <c r="C623" s="714" t="s">
        <v>881</v>
      </c>
      <c r="D623" s="720" t="s">
        <v>759</v>
      </c>
      <c r="E623" s="618"/>
      <c r="F623" s="619"/>
      <c r="G623" s="504"/>
      <c r="H623" s="564" t="s">
        <v>1055</v>
      </c>
      <c r="I623" s="508"/>
      <c r="J623" s="508"/>
      <c r="K623" s="554" t="s">
        <v>173</v>
      </c>
      <c r="L623" s="554" t="s">
        <v>173</v>
      </c>
      <c r="M623" s="488"/>
      <c r="N623" s="713" t="s">
        <v>86</v>
      </c>
      <c r="O623" s="713" t="s">
        <v>86</v>
      </c>
      <c r="P623" s="713" t="s">
        <v>86</v>
      </c>
      <c r="Q623" s="713" t="s">
        <v>86</v>
      </c>
      <c r="R623" s="595"/>
      <c r="S623" s="612"/>
      <c r="T623" s="612"/>
      <c r="U623" s="106"/>
      <c r="V623" s="106"/>
      <c r="W623" s="106"/>
      <c r="X623" s="106"/>
      <c r="Y623" s="106"/>
      <c r="Z623" s="106"/>
      <c r="AA623" s="106"/>
      <c r="AB623" s="106"/>
      <c r="AC623" s="106"/>
      <c r="AD623" s="110"/>
      <c r="AE623" s="110"/>
      <c r="AF623" s="110"/>
    </row>
    <row r="624">
      <c r="A624" s="106"/>
      <c r="B624" s="661">
        <f t="shared" si="6"/>
        <v>621</v>
      </c>
      <c r="C624" s="714" t="s">
        <v>881</v>
      </c>
      <c r="D624" s="720" t="s">
        <v>759</v>
      </c>
      <c r="E624" s="618"/>
      <c r="F624" s="619"/>
      <c r="G624" s="504"/>
      <c r="H624" s="564" t="s">
        <v>1056</v>
      </c>
      <c r="I624" s="508"/>
      <c r="J624" s="508"/>
      <c r="K624" s="554" t="s">
        <v>173</v>
      </c>
      <c r="L624" s="554" t="s">
        <v>173</v>
      </c>
      <c r="M624" s="488"/>
      <c r="N624" s="713" t="s">
        <v>86</v>
      </c>
      <c r="O624" s="713" t="s">
        <v>86</v>
      </c>
      <c r="P624" s="713" t="s">
        <v>86</v>
      </c>
      <c r="Q624" s="713" t="s">
        <v>86</v>
      </c>
      <c r="R624" s="595"/>
      <c r="S624" s="612"/>
      <c r="T624" s="612"/>
      <c r="U624" s="106"/>
      <c r="V624" s="106"/>
      <c r="W624" s="106"/>
      <c r="X624" s="106"/>
      <c r="Y624" s="106"/>
      <c r="Z624" s="106"/>
      <c r="AA624" s="106"/>
      <c r="AB624" s="106"/>
      <c r="AC624" s="106"/>
      <c r="AD624" s="110"/>
      <c r="AE624" s="110"/>
      <c r="AF624" s="110"/>
    </row>
    <row r="625">
      <c r="A625" s="106"/>
      <c r="B625" s="661">
        <f t="shared" si="6"/>
        <v>622</v>
      </c>
      <c r="C625" s="714" t="s">
        <v>881</v>
      </c>
      <c r="D625" s="720" t="s">
        <v>759</v>
      </c>
      <c r="E625" s="618"/>
      <c r="F625" s="620"/>
      <c r="G625" s="504"/>
      <c r="H625" s="564" t="s">
        <v>1057</v>
      </c>
      <c r="I625" s="508"/>
      <c r="J625" s="508"/>
      <c r="K625" s="554" t="s">
        <v>173</v>
      </c>
      <c r="L625" s="554" t="s">
        <v>173</v>
      </c>
      <c r="M625" s="488"/>
      <c r="N625" s="713" t="s">
        <v>86</v>
      </c>
      <c r="O625" s="713" t="s">
        <v>86</v>
      </c>
      <c r="P625" s="713" t="s">
        <v>86</v>
      </c>
      <c r="Q625" s="713" t="s">
        <v>86</v>
      </c>
      <c r="R625" s="595"/>
      <c r="S625" s="612"/>
      <c r="T625" s="612"/>
      <c r="U625" s="106"/>
      <c r="V625" s="106"/>
      <c r="W625" s="106"/>
      <c r="X625" s="106"/>
      <c r="Y625" s="106"/>
      <c r="Z625" s="106"/>
      <c r="AA625" s="106"/>
      <c r="AB625" s="106"/>
      <c r="AC625" s="106"/>
      <c r="AD625" s="110"/>
      <c r="AE625" s="110"/>
      <c r="AF625" s="110"/>
    </row>
    <row r="626">
      <c r="A626" s="106"/>
      <c r="B626" s="661">
        <f t="shared" si="6"/>
        <v>623</v>
      </c>
      <c r="C626" s="714" t="s">
        <v>881</v>
      </c>
      <c r="D626" s="720" t="s">
        <v>759</v>
      </c>
      <c r="E626" s="618"/>
      <c r="F626" s="489" t="s">
        <v>1058</v>
      </c>
      <c r="G626" s="504"/>
      <c r="H626" s="508"/>
      <c r="I626" s="508"/>
      <c r="J626" s="508"/>
      <c r="K626" s="506" t="s">
        <v>1059</v>
      </c>
      <c r="L626" s="506" t="s">
        <v>1060</v>
      </c>
      <c r="M626" s="488"/>
      <c r="N626" s="713" t="s">
        <v>86</v>
      </c>
      <c r="O626" s="713" t="s">
        <v>86</v>
      </c>
      <c r="P626" s="713" t="s">
        <v>86</v>
      </c>
      <c r="Q626" s="713" t="s">
        <v>86</v>
      </c>
      <c r="R626" s="595"/>
      <c r="S626" s="612"/>
      <c r="T626" s="612"/>
      <c r="U626" s="106"/>
      <c r="V626" s="106"/>
      <c r="W626" s="106"/>
      <c r="X626" s="106"/>
      <c r="Y626" s="106"/>
      <c r="Z626" s="106"/>
      <c r="AA626" s="106"/>
      <c r="AB626" s="106"/>
      <c r="AC626" s="106"/>
      <c r="AD626" s="110"/>
      <c r="AE626" s="110"/>
      <c r="AF626" s="110"/>
    </row>
    <row r="627">
      <c r="A627" s="106"/>
      <c r="B627" s="661">
        <f t="shared" si="6"/>
        <v>624</v>
      </c>
      <c r="C627" s="714" t="s">
        <v>881</v>
      </c>
      <c r="D627" s="720" t="s">
        <v>759</v>
      </c>
      <c r="E627" s="618"/>
      <c r="F627" s="489" t="s">
        <v>1061</v>
      </c>
      <c r="G627" s="504"/>
      <c r="H627" s="508"/>
      <c r="I627" s="508"/>
      <c r="J627" s="508"/>
      <c r="K627" s="506" t="s">
        <v>1062</v>
      </c>
      <c r="L627" s="506" t="s">
        <v>1063</v>
      </c>
      <c r="M627" s="488"/>
      <c r="N627" s="713" t="s">
        <v>86</v>
      </c>
      <c r="O627" s="713" t="s">
        <v>86</v>
      </c>
      <c r="P627" s="713" t="s">
        <v>86</v>
      </c>
      <c r="Q627" s="713" t="s">
        <v>86</v>
      </c>
      <c r="R627" s="595"/>
      <c r="S627" s="612"/>
      <c r="T627" s="612"/>
      <c r="U627" s="106"/>
      <c r="V627" s="106"/>
      <c r="W627" s="106"/>
      <c r="X627" s="106"/>
      <c r="Y627" s="106"/>
      <c r="Z627" s="106"/>
      <c r="AA627" s="106"/>
      <c r="AB627" s="106"/>
      <c r="AC627" s="106"/>
      <c r="AD627" s="110"/>
      <c r="AE627" s="110"/>
      <c r="AF627" s="110"/>
    </row>
    <row r="628">
      <c r="A628" s="106"/>
      <c r="B628" s="661">
        <f t="shared" si="6"/>
        <v>625</v>
      </c>
      <c r="C628" s="714" t="s">
        <v>881</v>
      </c>
      <c r="D628" s="720" t="s">
        <v>759</v>
      </c>
      <c r="E628" s="618"/>
      <c r="F628" s="619" t="s">
        <v>839</v>
      </c>
      <c r="G628" s="504" t="s">
        <v>1064</v>
      </c>
      <c r="H628" s="508"/>
      <c r="I628" s="508"/>
      <c r="J628" s="508"/>
      <c r="K628" s="506" t="s">
        <v>1065</v>
      </c>
      <c r="L628" s="506" t="s">
        <v>1066</v>
      </c>
      <c r="M628" s="488"/>
      <c r="N628" s="713" t="s">
        <v>86</v>
      </c>
      <c r="O628" s="713" t="s">
        <v>86</v>
      </c>
      <c r="P628" s="713" t="s">
        <v>86</v>
      </c>
      <c r="Q628" s="713" t="s">
        <v>86</v>
      </c>
      <c r="R628" s="595"/>
      <c r="S628" s="612"/>
      <c r="T628" s="612"/>
      <c r="U628" s="106"/>
      <c r="V628" s="106"/>
      <c r="W628" s="106"/>
      <c r="X628" s="106"/>
      <c r="Y628" s="106"/>
      <c r="Z628" s="106"/>
      <c r="AA628" s="106"/>
      <c r="AB628" s="106"/>
      <c r="AC628" s="106"/>
      <c r="AD628" s="110"/>
      <c r="AE628" s="110"/>
      <c r="AF628" s="110"/>
    </row>
    <row r="629">
      <c r="A629" s="106"/>
      <c r="B629" s="661">
        <f t="shared" si="6"/>
        <v>626</v>
      </c>
      <c r="C629" s="714" t="s">
        <v>881</v>
      </c>
      <c r="D629" s="720" t="s">
        <v>759</v>
      </c>
      <c r="E629" s="618"/>
      <c r="F629" s="619"/>
      <c r="G629" s="504" t="s">
        <v>1067</v>
      </c>
      <c r="H629" s="508"/>
      <c r="I629" s="508"/>
      <c r="J629" s="508"/>
      <c r="K629" s="506" t="s">
        <v>1068</v>
      </c>
      <c r="L629" s="506" t="s">
        <v>1069</v>
      </c>
      <c r="M629" s="488"/>
      <c r="N629" s="713" t="s">
        <v>86</v>
      </c>
      <c r="O629" s="713" t="s">
        <v>86</v>
      </c>
      <c r="P629" s="713" t="s">
        <v>86</v>
      </c>
      <c r="Q629" s="713" t="s">
        <v>86</v>
      </c>
      <c r="R629" s="595"/>
      <c r="S629" s="612"/>
      <c r="T629" s="612"/>
      <c r="U629" s="106"/>
      <c r="V629" s="106"/>
      <c r="W629" s="106"/>
      <c r="X629" s="106"/>
      <c r="Y629" s="106"/>
      <c r="Z629" s="106"/>
      <c r="AA629" s="106"/>
      <c r="AB629" s="106"/>
      <c r="AC629" s="106"/>
      <c r="AD629" s="110"/>
      <c r="AE629" s="110"/>
      <c r="AF629" s="110"/>
    </row>
    <row r="630">
      <c r="A630" s="106"/>
      <c r="B630" s="661">
        <f t="shared" si="6"/>
        <v>627</v>
      </c>
      <c r="C630" s="714" t="s">
        <v>881</v>
      </c>
      <c r="D630" s="720" t="s">
        <v>759</v>
      </c>
      <c r="E630" s="618"/>
      <c r="F630" s="619"/>
      <c r="G630" s="504" t="s">
        <v>1070</v>
      </c>
      <c r="H630" s="508"/>
      <c r="I630" s="508"/>
      <c r="J630" s="508"/>
      <c r="K630" s="506" t="s">
        <v>1071</v>
      </c>
      <c r="L630" s="506" t="s">
        <v>1072</v>
      </c>
      <c r="M630" s="488"/>
      <c r="N630" s="713" t="s">
        <v>86</v>
      </c>
      <c r="O630" s="713" t="s">
        <v>86</v>
      </c>
      <c r="P630" s="713" t="s">
        <v>86</v>
      </c>
      <c r="Q630" s="713" t="s">
        <v>86</v>
      </c>
      <c r="R630" s="595"/>
      <c r="S630" s="612"/>
      <c r="T630" s="612"/>
      <c r="U630" s="106"/>
      <c r="V630" s="106"/>
      <c r="W630" s="106"/>
      <c r="X630" s="106"/>
      <c r="Y630" s="106"/>
      <c r="Z630" s="106"/>
      <c r="AA630" s="106"/>
      <c r="AB630" s="106"/>
      <c r="AC630" s="106"/>
      <c r="AD630" s="110"/>
      <c r="AE630" s="110"/>
      <c r="AF630" s="110"/>
    </row>
    <row r="631">
      <c r="A631" s="106"/>
      <c r="B631" s="661">
        <f t="shared" si="6"/>
        <v>628</v>
      </c>
      <c r="C631" s="714" t="s">
        <v>881</v>
      </c>
      <c r="D631" s="720" t="s">
        <v>759</v>
      </c>
      <c r="E631" s="618"/>
      <c r="F631" s="619"/>
      <c r="G631" s="504" t="s">
        <v>1073</v>
      </c>
      <c r="H631" s="508"/>
      <c r="I631" s="508"/>
      <c r="J631" s="508"/>
      <c r="K631" s="506" t="s">
        <v>1074</v>
      </c>
      <c r="L631" s="506" t="s">
        <v>1075</v>
      </c>
      <c r="M631" s="488"/>
      <c r="N631" s="713" t="s">
        <v>86</v>
      </c>
      <c r="O631" s="713" t="s">
        <v>86</v>
      </c>
      <c r="P631" s="713" t="s">
        <v>86</v>
      </c>
      <c r="Q631" s="713" t="s">
        <v>86</v>
      </c>
      <c r="R631" s="595"/>
      <c r="S631" s="612"/>
      <c r="T631" s="612"/>
      <c r="U631" s="106"/>
      <c r="V631" s="106"/>
      <c r="W631" s="106"/>
      <c r="X631" s="106"/>
      <c r="Y631" s="106"/>
      <c r="Z631" s="106"/>
      <c r="AA631" s="106"/>
      <c r="AB631" s="106"/>
      <c r="AC631" s="106"/>
      <c r="AD631" s="110"/>
      <c r="AE631" s="110"/>
      <c r="AF631" s="110"/>
    </row>
    <row r="632">
      <c r="A632" s="106"/>
      <c r="B632" s="661"/>
      <c r="C632" s="714" t="s">
        <v>881</v>
      </c>
      <c r="D632" s="720" t="s">
        <v>759</v>
      </c>
      <c r="E632" s="560"/>
      <c r="F632" s="619"/>
      <c r="G632" s="504" t="s">
        <v>1076</v>
      </c>
      <c r="H632" s="508"/>
      <c r="I632" s="508"/>
      <c r="J632" s="508"/>
      <c r="K632" s="506" t="s">
        <v>1077</v>
      </c>
      <c r="L632" s="506" t="s">
        <v>1078</v>
      </c>
      <c r="M632" s="488"/>
      <c r="N632" s="713" t="s">
        <v>86</v>
      </c>
      <c r="O632" s="713" t="s">
        <v>86</v>
      </c>
      <c r="P632" s="713" t="s">
        <v>86</v>
      </c>
      <c r="Q632" s="713" t="s">
        <v>86</v>
      </c>
      <c r="R632" s="595"/>
      <c r="S632" s="612"/>
      <c r="T632" s="612"/>
      <c r="U632" s="106"/>
      <c r="V632" s="106"/>
      <c r="W632" s="106"/>
      <c r="X632" s="106"/>
      <c r="Y632" s="106"/>
      <c r="Z632" s="106"/>
      <c r="AA632" s="106"/>
      <c r="AB632" s="106"/>
      <c r="AC632" s="106"/>
      <c r="AD632" s="110"/>
      <c r="AE632" s="110"/>
      <c r="AF632" s="110"/>
    </row>
    <row r="633">
      <c r="A633" s="106"/>
      <c r="B633" s="661">
        <f t="shared" ref="B633:B652" si="7">ROW()-ROW($B$3)</f>
        <v>630</v>
      </c>
      <c r="C633" s="714" t="s">
        <v>881</v>
      </c>
      <c r="D633" s="720" t="s">
        <v>759</v>
      </c>
      <c r="E633" s="500" t="s">
        <v>451</v>
      </c>
      <c r="F633" s="503"/>
      <c r="G633" s="503"/>
      <c r="H633" s="503"/>
      <c r="I633" s="503"/>
      <c r="J633" s="503"/>
      <c r="K633" s="493" t="s">
        <v>1079</v>
      </c>
      <c r="L633" s="494" t="s">
        <v>1080</v>
      </c>
      <c r="M633" s="488"/>
      <c r="N633" s="713" t="s">
        <v>86</v>
      </c>
      <c r="O633" s="713" t="s">
        <v>86</v>
      </c>
      <c r="P633" s="713" t="s">
        <v>86</v>
      </c>
      <c r="Q633" s="713" t="s">
        <v>86</v>
      </c>
      <c r="R633" s="595"/>
      <c r="S633" s="612"/>
      <c r="T633" s="612"/>
      <c r="U633" s="106"/>
      <c r="V633" s="106"/>
      <c r="W633" s="106"/>
      <c r="X633" s="106"/>
      <c r="Y633" s="106"/>
      <c r="Z633" s="106"/>
      <c r="AA633" s="106"/>
      <c r="AB633" s="106"/>
      <c r="AC633" s="106"/>
      <c r="AD633" s="110"/>
      <c r="AE633" s="110"/>
      <c r="AF633" s="110"/>
    </row>
    <row r="634">
      <c r="A634" s="106"/>
      <c r="B634" s="661">
        <f t="shared" si="7"/>
        <v>631</v>
      </c>
      <c r="C634" s="714" t="s">
        <v>881</v>
      </c>
      <c r="D634" s="720" t="s">
        <v>759</v>
      </c>
      <c r="E634" s="495" t="s">
        <v>1081</v>
      </c>
      <c r="F634" s="492" t="s">
        <v>1082</v>
      </c>
      <c r="G634" s="495" t="s">
        <v>1083</v>
      </c>
      <c r="H634" s="503"/>
      <c r="I634" s="503"/>
      <c r="J634" s="578"/>
      <c r="K634" s="502" t="s">
        <v>1084</v>
      </c>
      <c r="L634" s="621" t="s">
        <v>1085</v>
      </c>
      <c r="M634" s="488"/>
      <c r="N634" s="713" t="s">
        <v>86</v>
      </c>
      <c r="O634" s="713" t="s">
        <v>86</v>
      </c>
      <c r="P634" s="713" t="s">
        <v>86</v>
      </c>
      <c r="Q634" s="713" t="s">
        <v>86</v>
      </c>
      <c r="R634" s="595"/>
      <c r="S634" s="612"/>
      <c r="T634" s="612"/>
      <c r="U634" s="106"/>
      <c r="V634" s="106"/>
      <c r="W634" s="106"/>
      <c r="X634" s="106"/>
      <c r="Y634" s="106"/>
      <c r="Z634" s="106"/>
      <c r="AA634" s="106"/>
      <c r="AB634" s="106"/>
      <c r="AC634" s="106"/>
      <c r="AD634" s="110"/>
      <c r="AE634" s="110"/>
      <c r="AF634" s="110"/>
    </row>
    <row r="635">
      <c r="A635" s="106"/>
      <c r="B635" s="661">
        <f t="shared" si="7"/>
        <v>632</v>
      </c>
      <c r="C635" s="714" t="s">
        <v>881</v>
      </c>
      <c r="D635" s="720" t="s">
        <v>759</v>
      </c>
      <c r="E635" s="500"/>
      <c r="F635" s="502"/>
      <c r="G635" s="566" t="s">
        <v>1086</v>
      </c>
      <c r="H635" s="561" t="s">
        <v>1087</v>
      </c>
      <c r="I635" s="503"/>
      <c r="J635" s="583" t="s">
        <v>1088</v>
      </c>
      <c r="K635" s="583" t="s">
        <v>1089</v>
      </c>
      <c r="L635" s="583" t="s">
        <v>1090</v>
      </c>
      <c r="M635" s="488"/>
      <c r="N635" s="713" t="s">
        <v>86</v>
      </c>
      <c r="O635" s="713" t="s">
        <v>86</v>
      </c>
      <c r="P635" s="713" t="s">
        <v>86</v>
      </c>
      <c r="Q635" s="713" t="s">
        <v>86</v>
      </c>
      <c r="R635" s="595"/>
      <c r="S635" s="612"/>
      <c r="T635" s="612"/>
      <c r="U635" s="106"/>
      <c r="V635" s="106"/>
      <c r="W635" s="106"/>
      <c r="X635" s="106"/>
      <c r="Y635" s="106"/>
      <c r="Z635" s="106"/>
      <c r="AA635" s="106"/>
      <c r="AB635" s="106"/>
      <c r="AC635" s="106"/>
      <c r="AD635" s="110"/>
      <c r="AE635" s="110"/>
      <c r="AF635" s="110"/>
    </row>
    <row r="636">
      <c r="A636" s="106"/>
      <c r="B636" s="661">
        <f t="shared" si="7"/>
        <v>633</v>
      </c>
      <c r="C636" s="714" t="s">
        <v>881</v>
      </c>
      <c r="D636" s="720" t="s">
        <v>759</v>
      </c>
      <c r="E636" s="500"/>
      <c r="F636" s="502"/>
      <c r="G636" s="497"/>
      <c r="H636" s="561"/>
      <c r="I636" s="503"/>
      <c r="J636" s="583" t="s">
        <v>1091</v>
      </c>
      <c r="K636" s="583" t="s">
        <v>1092</v>
      </c>
      <c r="L636" s="509"/>
      <c r="M636" s="488"/>
      <c r="N636" s="713" t="s">
        <v>86</v>
      </c>
      <c r="O636" s="713" t="s">
        <v>86</v>
      </c>
      <c r="P636" s="713" t="s">
        <v>86</v>
      </c>
      <c r="Q636" s="713" t="s">
        <v>86</v>
      </c>
      <c r="R636" s="595"/>
      <c r="S636" s="612"/>
      <c r="T636" s="612"/>
      <c r="U636" s="106"/>
      <c r="V636" s="106"/>
      <c r="W636" s="106"/>
      <c r="X636" s="106"/>
      <c r="Y636" s="106"/>
      <c r="Z636" s="106"/>
      <c r="AA636" s="106"/>
      <c r="AB636" s="106"/>
      <c r="AC636" s="106"/>
      <c r="AD636" s="110"/>
      <c r="AE636" s="110"/>
      <c r="AF636" s="110"/>
    </row>
    <row r="637">
      <c r="A637" s="106"/>
      <c r="B637" s="661">
        <f t="shared" si="7"/>
        <v>634</v>
      </c>
      <c r="C637" s="714" t="s">
        <v>881</v>
      </c>
      <c r="D637" s="720" t="s">
        <v>759</v>
      </c>
      <c r="E637" s="500"/>
      <c r="F637" s="502"/>
      <c r="G637" s="497"/>
      <c r="H637" s="561" t="s">
        <v>1093</v>
      </c>
      <c r="I637" s="503"/>
      <c r="J637" s="509"/>
      <c r="K637" s="583" t="s">
        <v>1094</v>
      </c>
      <c r="L637" s="583" t="s">
        <v>173</v>
      </c>
      <c r="M637" s="488"/>
      <c r="N637" s="713" t="s">
        <v>86</v>
      </c>
      <c r="O637" s="713" t="s">
        <v>86</v>
      </c>
      <c r="P637" s="713" t="s">
        <v>86</v>
      </c>
      <c r="Q637" s="713" t="s">
        <v>86</v>
      </c>
      <c r="R637" s="595"/>
      <c r="S637" s="612"/>
      <c r="T637" s="612"/>
      <c r="U637" s="106"/>
      <c r="V637" s="106"/>
      <c r="W637" s="106"/>
      <c r="X637" s="106"/>
      <c r="Y637" s="106"/>
      <c r="Z637" s="106"/>
      <c r="AA637" s="106"/>
      <c r="AB637" s="106"/>
      <c r="AC637" s="106"/>
      <c r="AD637" s="110"/>
      <c r="AE637" s="110"/>
      <c r="AF637" s="110"/>
    </row>
    <row r="638">
      <c r="A638" s="106"/>
      <c r="B638" s="661">
        <f t="shared" si="7"/>
        <v>635</v>
      </c>
      <c r="C638" s="714" t="s">
        <v>881</v>
      </c>
      <c r="D638" s="720" t="s">
        <v>759</v>
      </c>
      <c r="E638" s="500"/>
      <c r="F638" s="502"/>
      <c r="G638" s="497"/>
      <c r="H638" s="561" t="s">
        <v>1095</v>
      </c>
      <c r="I638" s="503"/>
      <c r="J638" s="509"/>
      <c r="K638" s="583" t="s">
        <v>1096</v>
      </c>
      <c r="L638" s="583" t="s">
        <v>173</v>
      </c>
      <c r="M638" s="488"/>
      <c r="N638" s="713" t="s">
        <v>86</v>
      </c>
      <c r="O638" s="713" t="s">
        <v>86</v>
      </c>
      <c r="P638" s="713" t="s">
        <v>86</v>
      </c>
      <c r="Q638" s="713" t="s">
        <v>86</v>
      </c>
      <c r="R638" s="595"/>
      <c r="S638" s="612"/>
      <c r="T638" s="612"/>
      <c r="U638" s="106"/>
      <c r="V638" s="106"/>
      <c r="W638" s="106"/>
      <c r="X638" s="106"/>
      <c r="Y638" s="106"/>
      <c r="Z638" s="106"/>
      <c r="AA638" s="106"/>
      <c r="AB638" s="106"/>
      <c r="AC638" s="106"/>
      <c r="AD638" s="110"/>
      <c r="AE638" s="110"/>
      <c r="AF638" s="110"/>
    </row>
    <row r="639">
      <c r="A639" s="106"/>
      <c r="B639" s="661">
        <f t="shared" si="7"/>
        <v>636</v>
      </c>
      <c r="C639" s="714" t="s">
        <v>881</v>
      </c>
      <c r="D639" s="720" t="s">
        <v>759</v>
      </c>
      <c r="E639" s="623"/>
      <c r="F639" s="647"/>
      <c r="G639" s="630"/>
      <c r="H639" s="648" t="s">
        <v>244</v>
      </c>
      <c r="I639" s="627"/>
      <c r="J639" s="628"/>
      <c r="K639" s="629" t="s">
        <v>1097</v>
      </c>
      <c r="L639" s="629" t="s">
        <v>173</v>
      </c>
      <c r="M639" s="488"/>
      <c r="N639" s="713" t="s">
        <v>86</v>
      </c>
      <c r="O639" s="713" t="s">
        <v>86</v>
      </c>
      <c r="P639" s="713" t="s">
        <v>86</v>
      </c>
      <c r="Q639" s="713" t="s">
        <v>86</v>
      </c>
      <c r="R639" s="595"/>
      <c r="S639" s="612"/>
      <c r="T639" s="612"/>
      <c r="U639" s="106"/>
      <c r="V639" s="106"/>
      <c r="W639" s="106"/>
      <c r="X639" s="106"/>
      <c r="Y639" s="106"/>
      <c r="Z639" s="106"/>
      <c r="AA639" s="106"/>
      <c r="AB639" s="106"/>
      <c r="AC639" s="106"/>
      <c r="AD639" s="110"/>
      <c r="AE639" s="110"/>
      <c r="AF639" s="110"/>
    </row>
    <row r="640">
      <c r="A640" s="106"/>
      <c r="B640" s="661">
        <f t="shared" si="7"/>
        <v>637</v>
      </c>
      <c r="C640" s="714" t="s">
        <v>881</v>
      </c>
      <c r="D640" s="720" t="s">
        <v>759</v>
      </c>
      <c r="E640" s="623"/>
      <c r="F640" s="647"/>
      <c r="G640" s="630"/>
      <c r="H640" s="649" t="s">
        <v>1098</v>
      </c>
      <c r="I640" s="626" t="s">
        <v>1099</v>
      </c>
      <c r="J640" s="632"/>
      <c r="K640" s="633" t="s">
        <v>1100</v>
      </c>
      <c r="L640" s="634" t="s">
        <v>1101</v>
      </c>
      <c r="M640" s="488"/>
      <c r="N640" s="713" t="s">
        <v>86</v>
      </c>
      <c r="O640" s="713" t="s">
        <v>86</v>
      </c>
      <c r="P640" s="713" t="s">
        <v>86</v>
      </c>
      <c r="Q640" s="713" t="s">
        <v>86</v>
      </c>
      <c r="R640" s="595"/>
      <c r="S640" s="612"/>
      <c r="T640" s="612"/>
      <c r="U640" s="106"/>
      <c r="V640" s="106"/>
      <c r="W640" s="106"/>
      <c r="X640" s="106"/>
      <c r="Y640" s="106"/>
      <c r="Z640" s="106"/>
      <c r="AA640" s="106"/>
      <c r="AB640" s="106"/>
      <c r="AC640" s="106"/>
      <c r="AD640" s="110"/>
      <c r="AE640" s="110"/>
      <c r="AF640" s="110"/>
    </row>
    <row r="641">
      <c r="A641" s="106"/>
      <c r="B641" s="661">
        <f t="shared" si="7"/>
        <v>638</v>
      </c>
      <c r="C641" s="714" t="s">
        <v>881</v>
      </c>
      <c r="D641" s="720" t="s">
        <v>759</v>
      </c>
      <c r="E641" s="623"/>
      <c r="F641" s="650"/>
      <c r="G641" s="625"/>
      <c r="H641" s="628"/>
      <c r="I641" s="626" t="s">
        <v>1102</v>
      </c>
      <c r="J641" s="632"/>
      <c r="K641" s="633" t="s">
        <v>173</v>
      </c>
      <c r="L641" s="633" t="s">
        <v>173</v>
      </c>
      <c r="M641" s="488"/>
      <c r="N641" s="713" t="s">
        <v>86</v>
      </c>
      <c r="O641" s="713" t="s">
        <v>86</v>
      </c>
      <c r="P641" s="713" t="s">
        <v>86</v>
      </c>
      <c r="Q641" s="713" t="s">
        <v>86</v>
      </c>
      <c r="R641" s="595"/>
      <c r="S641" s="612"/>
      <c r="T641" s="612"/>
      <c r="U641" s="106"/>
      <c r="V641" s="106"/>
      <c r="W641" s="106"/>
      <c r="X641" s="106"/>
      <c r="Y641" s="106"/>
      <c r="Z641" s="106"/>
      <c r="AA641" s="106"/>
      <c r="AB641" s="106"/>
      <c r="AC641" s="106"/>
      <c r="AD641" s="110"/>
      <c r="AE641" s="110"/>
      <c r="AF641" s="110"/>
    </row>
    <row r="642">
      <c r="A642" s="106"/>
      <c r="B642" s="661">
        <f t="shared" si="7"/>
        <v>639</v>
      </c>
      <c r="C642" s="714" t="s">
        <v>881</v>
      </c>
      <c r="D642" s="720" t="s">
        <v>759</v>
      </c>
      <c r="E642" s="497"/>
      <c r="F642" s="504" t="s">
        <v>244</v>
      </c>
      <c r="G642" s="498"/>
      <c r="H642" s="503"/>
      <c r="I642" s="503"/>
      <c r="J642" s="503"/>
      <c r="K642" s="493" t="s">
        <v>1103</v>
      </c>
      <c r="L642" s="494" t="s">
        <v>1104</v>
      </c>
      <c r="M642" s="488"/>
      <c r="N642" s="713" t="s">
        <v>86</v>
      </c>
      <c r="O642" s="713" t="s">
        <v>86</v>
      </c>
      <c r="P642" s="713" t="s">
        <v>86</v>
      </c>
      <c r="Q642" s="713" t="s">
        <v>86</v>
      </c>
      <c r="R642" s="595"/>
      <c r="S642" s="612"/>
      <c r="T642" s="612"/>
      <c r="U642" s="106"/>
      <c r="V642" s="106"/>
      <c r="W642" s="106"/>
      <c r="X642" s="106"/>
      <c r="Y642" s="106"/>
      <c r="Z642" s="106"/>
      <c r="AA642" s="106"/>
      <c r="AB642" s="106"/>
      <c r="AC642" s="106"/>
      <c r="AD642" s="110"/>
      <c r="AE642" s="110"/>
      <c r="AF642" s="110"/>
    </row>
    <row r="643">
      <c r="A643" s="106"/>
      <c r="B643" s="661">
        <f t="shared" si="7"/>
        <v>640</v>
      </c>
      <c r="C643" s="714" t="s">
        <v>881</v>
      </c>
      <c r="D643" s="720" t="s">
        <v>759</v>
      </c>
      <c r="E643" s="639" t="s">
        <v>1132</v>
      </c>
      <c r="F643" s="640" t="s">
        <v>1133</v>
      </c>
      <c r="G643" s="504"/>
      <c r="H643" s="503"/>
      <c r="I643" s="503"/>
      <c r="J643" s="503"/>
      <c r="K643" s="554" t="s">
        <v>1134</v>
      </c>
      <c r="L643" s="641" t="s">
        <v>1135</v>
      </c>
      <c r="M643" s="488"/>
      <c r="N643" s="713" t="s">
        <v>86</v>
      </c>
      <c r="O643" s="713" t="s">
        <v>86</v>
      </c>
      <c r="P643" s="713" t="s">
        <v>86</v>
      </c>
      <c r="Q643" s="713" t="s">
        <v>86</v>
      </c>
      <c r="R643" s="595"/>
      <c r="S643" s="612"/>
      <c r="T643" s="612"/>
      <c r="U643" s="106"/>
      <c r="V643" s="106"/>
      <c r="W643" s="106"/>
      <c r="X643" s="106"/>
      <c r="Y643" s="106"/>
      <c r="Z643" s="106"/>
      <c r="AA643" s="106"/>
      <c r="AB643" s="106"/>
      <c r="AC643" s="106"/>
      <c r="AD643" s="110"/>
      <c r="AE643" s="110"/>
      <c r="AF643" s="110"/>
    </row>
    <row r="644">
      <c r="A644" s="106"/>
      <c r="B644" s="661">
        <f t="shared" si="7"/>
        <v>641</v>
      </c>
      <c r="C644" s="714" t="s">
        <v>881</v>
      </c>
      <c r="D644" s="720" t="s">
        <v>759</v>
      </c>
      <c r="E644" s="596"/>
      <c r="F644" s="640" t="s">
        <v>1136</v>
      </c>
      <c r="G644" s="504"/>
      <c r="H644" s="503"/>
      <c r="I644" s="503"/>
      <c r="J644" s="503"/>
      <c r="K644" s="554" t="s">
        <v>1134</v>
      </c>
      <c r="L644" s="641" t="s">
        <v>1135</v>
      </c>
      <c r="M644" s="488"/>
      <c r="N644" s="713" t="s">
        <v>86</v>
      </c>
      <c r="O644" s="713" t="s">
        <v>86</v>
      </c>
      <c r="P644" s="713" t="s">
        <v>86</v>
      </c>
      <c r="Q644" s="713" t="s">
        <v>86</v>
      </c>
      <c r="R644" s="595"/>
      <c r="S644" s="612"/>
      <c r="T644" s="612"/>
      <c r="U644" s="106"/>
      <c r="V644" s="106"/>
      <c r="W644" s="106"/>
      <c r="X644" s="106"/>
      <c r="Y644" s="106"/>
      <c r="Z644" s="106"/>
      <c r="AA644" s="106"/>
      <c r="AB644" s="106"/>
      <c r="AC644" s="106"/>
      <c r="AD644" s="110"/>
      <c r="AE644" s="110"/>
      <c r="AF644" s="110"/>
    </row>
    <row r="645">
      <c r="A645" s="106"/>
      <c r="B645" s="661">
        <f t="shared" si="7"/>
        <v>642</v>
      </c>
      <c r="C645" s="714" t="s">
        <v>881</v>
      </c>
      <c r="D645" s="720" t="s">
        <v>759</v>
      </c>
      <c r="E645" s="610"/>
      <c r="F645" s="640" t="s">
        <v>1137</v>
      </c>
      <c r="G645" s="504"/>
      <c r="H645" s="503"/>
      <c r="I645" s="503"/>
      <c r="J645" s="503"/>
      <c r="K645" s="554" t="s">
        <v>1134</v>
      </c>
      <c r="L645" s="554" t="s">
        <v>1138</v>
      </c>
      <c r="M645" s="488"/>
      <c r="N645" s="713" t="s">
        <v>86</v>
      </c>
      <c r="O645" s="713" t="s">
        <v>86</v>
      </c>
      <c r="P645" s="713" t="s">
        <v>86</v>
      </c>
      <c r="Q645" s="713" t="s">
        <v>86</v>
      </c>
      <c r="R645" s="595"/>
      <c r="S645" s="612"/>
      <c r="T645" s="612"/>
      <c r="U645" s="106"/>
      <c r="V645" s="106"/>
      <c r="W645" s="106"/>
      <c r="X645" s="106"/>
      <c r="Y645" s="106"/>
      <c r="Z645" s="106"/>
      <c r="AA645" s="106"/>
      <c r="AB645" s="106"/>
      <c r="AC645" s="106"/>
      <c r="AD645" s="110"/>
      <c r="AE645" s="110"/>
      <c r="AF645" s="110"/>
    </row>
    <row r="646">
      <c r="A646" s="428"/>
      <c r="B646" s="661">
        <f t="shared" si="7"/>
        <v>643</v>
      </c>
      <c r="C646" s="714" t="s">
        <v>881</v>
      </c>
      <c r="D646" s="733" t="s">
        <v>759</v>
      </c>
      <c r="E646" s="585" t="s">
        <v>1159</v>
      </c>
      <c r="F646" s="167" t="s">
        <v>1160</v>
      </c>
      <c r="G646" s="168"/>
      <c r="H646" s="639"/>
      <c r="I646" s="168"/>
      <c r="J646" s="168"/>
      <c r="K646" s="167" t="s">
        <v>1161</v>
      </c>
      <c r="L646" s="172" t="s">
        <v>320</v>
      </c>
      <c r="M646" s="167"/>
      <c r="N646" s="737" t="s">
        <v>84</v>
      </c>
      <c r="O646" s="713" t="s">
        <v>86</v>
      </c>
      <c r="P646" s="713" t="s">
        <v>86</v>
      </c>
      <c r="Q646" s="713" t="s">
        <v>86</v>
      </c>
      <c r="R646" s="738" t="s">
        <v>107</v>
      </c>
      <c r="S646" s="735"/>
      <c r="T646" s="735"/>
      <c r="U646" s="428"/>
      <c r="V646" s="428"/>
      <c r="W646" s="428"/>
      <c r="X646" s="428"/>
      <c r="Y646" s="428"/>
      <c r="Z646" s="428"/>
      <c r="AA646" s="428"/>
      <c r="AB646" s="428"/>
      <c r="AC646" s="428"/>
      <c r="AD646" s="736"/>
      <c r="AE646" s="736"/>
      <c r="AF646" s="736"/>
    </row>
    <row r="647">
      <c r="A647" s="428"/>
      <c r="B647" s="661">
        <f t="shared" si="7"/>
        <v>644</v>
      </c>
      <c r="C647" s="714" t="s">
        <v>881</v>
      </c>
      <c r="D647" s="733" t="s">
        <v>759</v>
      </c>
      <c r="E647" s="596"/>
      <c r="F647" s="167" t="s">
        <v>1162</v>
      </c>
      <c r="G647" s="651" t="s">
        <v>1163</v>
      </c>
      <c r="H647" s="585" t="s">
        <v>1164</v>
      </c>
      <c r="I647" s="170" t="s">
        <v>1165</v>
      </c>
      <c r="J647" s="167" t="s">
        <v>1166</v>
      </c>
      <c r="K647" s="167" t="s">
        <v>1167</v>
      </c>
      <c r="L647" s="172" t="s">
        <v>1168</v>
      </c>
      <c r="M647" s="167"/>
      <c r="N647" s="737" t="s">
        <v>84</v>
      </c>
      <c r="O647" s="713" t="s">
        <v>86</v>
      </c>
      <c r="P647" s="713" t="s">
        <v>86</v>
      </c>
      <c r="Q647" s="713" t="s">
        <v>86</v>
      </c>
      <c r="R647" s="738" t="s">
        <v>107</v>
      </c>
      <c r="S647" s="735"/>
      <c r="T647" s="735"/>
      <c r="U647" s="428"/>
      <c r="V647" s="428"/>
      <c r="W647" s="428"/>
      <c r="X647" s="428"/>
      <c r="Y647" s="428"/>
      <c r="Z647" s="428"/>
      <c r="AA647" s="428"/>
      <c r="AB647" s="428"/>
      <c r="AC647" s="428"/>
      <c r="AD647" s="736"/>
      <c r="AE647" s="736"/>
      <c r="AF647" s="736"/>
    </row>
    <row r="648">
      <c r="A648" s="428"/>
      <c r="B648" s="661">
        <f t="shared" si="7"/>
        <v>645</v>
      </c>
      <c r="C648" s="714" t="s">
        <v>881</v>
      </c>
      <c r="D648" s="733" t="s">
        <v>759</v>
      </c>
      <c r="E648" s="596"/>
      <c r="F648" s="168"/>
      <c r="G648" s="652"/>
      <c r="H648" s="596"/>
      <c r="I648" s="170" t="s">
        <v>1169</v>
      </c>
      <c r="J648" s="167" t="s">
        <v>1170</v>
      </c>
      <c r="K648" s="167" t="s">
        <v>173</v>
      </c>
      <c r="L648" s="172" t="s">
        <v>173</v>
      </c>
      <c r="M648" s="167"/>
      <c r="N648" s="737" t="s">
        <v>84</v>
      </c>
      <c r="O648" s="713" t="s">
        <v>86</v>
      </c>
      <c r="P648" s="713" t="s">
        <v>86</v>
      </c>
      <c r="Q648" s="713" t="s">
        <v>86</v>
      </c>
      <c r="R648" s="738" t="s">
        <v>107</v>
      </c>
      <c r="S648" s="735"/>
      <c r="T648" s="735"/>
      <c r="U648" s="428"/>
      <c r="V648" s="428"/>
      <c r="W648" s="428"/>
      <c r="X648" s="428"/>
      <c r="Y648" s="428"/>
      <c r="Z648" s="428"/>
      <c r="AA648" s="428"/>
      <c r="AB648" s="428"/>
      <c r="AC648" s="428"/>
      <c r="AD648" s="736"/>
      <c r="AE648" s="736"/>
      <c r="AF648" s="736"/>
    </row>
    <row r="649">
      <c r="A649" s="428"/>
      <c r="B649" s="661">
        <f t="shared" si="7"/>
        <v>646</v>
      </c>
      <c r="C649" s="714" t="s">
        <v>881</v>
      </c>
      <c r="D649" s="733" t="s">
        <v>759</v>
      </c>
      <c r="E649" s="596"/>
      <c r="F649" s="168"/>
      <c r="G649" s="652"/>
      <c r="H649" s="596"/>
      <c r="I649" s="170" t="s">
        <v>1171</v>
      </c>
      <c r="J649" s="167" t="s">
        <v>1172</v>
      </c>
      <c r="K649" s="167" t="s">
        <v>173</v>
      </c>
      <c r="L649" s="172" t="s">
        <v>173</v>
      </c>
      <c r="M649" s="167"/>
      <c r="N649" s="737" t="s">
        <v>84</v>
      </c>
      <c r="O649" s="713" t="s">
        <v>86</v>
      </c>
      <c r="P649" s="713" t="s">
        <v>86</v>
      </c>
      <c r="Q649" s="713" t="s">
        <v>86</v>
      </c>
      <c r="R649" s="738" t="s">
        <v>107</v>
      </c>
      <c r="S649" s="735"/>
      <c r="T649" s="735"/>
      <c r="U649" s="428"/>
      <c r="V649" s="428"/>
      <c r="W649" s="428"/>
      <c r="X649" s="428"/>
      <c r="Y649" s="428"/>
      <c r="Z649" s="428"/>
      <c r="AA649" s="428"/>
      <c r="AB649" s="428"/>
      <c r="AC649" s="428"/>
      <c r="AD649" s="736"/>
      <c r="AE649" s="736"/>
      <c r="AF649" s="736"/>
    </row>
    <row r="650">
      <c r="A650" s="428"/>
      <c r="B650" s="661">
        <f t="shared" si="7"/>
        <v>647</v>
      </c>
      <c r="C650" s="714" t="s">
        <v>881</v>
      </c>
      <c r="D650" s="733" t="s">
        <v>759</v>
      </c>
      <c r="E650" s="596"/>
      <c r="F650" s="168"/>
      <c r="G650" s="652"/>
      <c r="H650" s="585" t="s">
        <v>1173</v>
      </c>
      <c r="I650" s="170" t="s">
        <v>1174</v>
      </c>
      <c r="J650" s="168"/>
      <c r="K650" s="167" t="s">
        <v>1175</v>
      </c>
      <c r="L650" s="172" t="s">
        <v>173</v>
      </c>
      <c r="M650" s="167"/>
      <c r="N650" s="737" t="s">
        <v>84</v>
      </c>
      <c r="O650" s="713" t="s">
        <v>86</v>
      </c>
      <c r="P650" s="713" t="s">
        <v>86</v>
      </c>
      <c r="Q650" s="713" t="s">
        <v>86</v>
      </c>
      <c r="R650" s="738" t="s">
        <v>107</v>
      </c>
      <c r="S650" s="735"/>
      <c r="T650" s="735"/>
      <c r="U650" s="428"/>
      <c r="V650" s="428"/>
      <c r="W650" s="428"/>
      <c r="X650" s="428"/>
      <c r="Y650" s="428"/>
      <c r="Z650" s="428"/>
      <c r="AA650" s="428"/>
      <c r="AB650" s="428"/>
      <c r="AC650" s="428"/>
      <c r="AD650" s="736"/>
      <c r="AE650" s="736"/>
      <c r="AF650" s="736"/>
    </row>
    <row r="651">
      <c r="A651" s="428"/>
      <c r="B651" s="661">
        <f t="shared" si="7"/>
        <v>648</v>
      </c>
      <c r="C651" s="714" t="s">
        <v>881</v>
      </c>
      <c r="D651" s="733" t="s">
        <v>759</v>
      </c>
      <c r="E651" s="596"/>
      <c r="F651" s="168"/>
      <c r="G651" s="652"/>
      <c r="H651" s="596"/>
      <c r="I651" s="170" t="s">
        <v>1176</v>
      </c>
      <c r="J651" s="168"/>
      <c r="K651" s="167" t="s">
        <v>173</v>
      </c>
      <c r="L651" s="172" t="s">
        <v>173</v>
      </c>
      <c r="M651" s="167"/>
      <c r="N651" s="737" t="s">
        <v>84</v>
      </c>
      <c r="O651" s="713" t="s">
        <v>86</v>
      </c>
      <c r="P651" s="713" t="s">
        <v>86</v>
      </c>
      <c r="Q651" s="713" t="s">
        <v>86</v>
      </c>
      <c r="R651" s="738" t="s">
        <v>107</v>
      </c>
      <c r="S651" s="735"/>
      <c r="T651" s="735"/>
      <c r="U651" s="428"/>
      <c r="V651" s="428"/>
      <c r="W651" s="428"/>
      <c r="X651" s="428"/>
      <c r="Y651" s="428"/>
      <c r="Z651" s="428"/>
      <c r="AA651" s="428"/>
      <c r="AB651" s="428"/>
      <c r="AC651" s="428"/>
      <c r="AD651" s="736"/>
      <c r="AE651" s="736"/>
      <c r="AF651" s="736"/>
    </row>
    <row r="652">
      <c r="A652" s="428"/>
      <c r="B652" s="661">
        <f t="shared" si="7"/>
        <v>649</v>
      </c>
      <c r="C652" s="739" t="s">
        <v>881</v>
      </c>
      <c r="D652" s="733" t="s">
        <v>759</v>
      </c>
      <c r="E652" s="653" t="s">
        <v>759</v>
      </c>
      <c r="F652" s="610"/>
      <c r="G652" s="652"/>
      <c r="H652" s="610"/>
      <c r="I652" s="167" t="s">
        <v>1177</v>
      </c>
      <c r="J652" s="167"/>
      <c r="K652" s="167" t="s">
        <v>173</v>
      </c>
      <c r="L652" s="167" t="s">
        <v>173</v>
      </c>
      <c r="M652" s="172"/>
      <c r="N652" s="737" t="s">
        <v>84</v>
      </c>
      <c r="O652" s="713" t="s">
        <v>86</v>
      </c>
      <c r="P652" s="713" t="s">
        <v>86</v>
      </c>
      <c r="Q652" s="713" t="s">
        <v>86</v>
      </c>
      <c r="R652" s="738" t="s">
        <v>107</v>
      </c>
      <c r="S652" s="735"/>
      <c r="T652" s="735"/>
      <c r="U652" s="428"/>
      <c r="V652" s="428"/>
      <c r="W652" s="428"/>
      <c r="X652" s="428"/>
      <c r="Y652" s="428"/>
      <c r="Z652" s="428"/>
      <c r="AA652" s="428"/>
      <c r="AB652" s="428"/>
      <c r="AC652" s="428"/>
      <c r="AD652" s="736"/>
      <c r="AE652" s="736"/>
      <c r="AF652" s="736"/>
    </row>
    <row r="653">
      <c r="A653" s="110"/>
      <c r="B653" s="466"/>
      <c r="C653" s="110"/>
      <c r="D653" s="110"/>
      <c r="E653" s="110"/>
      <c r="F653" s="110"/>
      <c r="G653" s="110"/>
      <c r="H653" s="110"/>
      <c r="I653" s="110"/>
      <c r="J653" s="110"/>
      <c r="K653" s="110"/>
      <c r="L653" s="110"/>
      <c r="M653" s="468"/>
      <c r="N653" s="469"/>
      <c r="O653" s="470"/>
      <c r="P653" s="471"/>
      <c r="Q653" s="471"/>
      <c r="R653" s="116"/>
      <c r="S653" s="690"/>
      <c r="T653" s="690"/>
      <c r="U653" s="110"/>
      <c r="V653" s="110"/>
      <c r="W653" s="110"/>
      <c r="X653" s="110"/>
      <c r="Y653" s="110"/>
      <c r="Z653" s="110"/>
      <c r="AA653" s="110"/>
      <c r="AB653" s="110"/>
      <c r="AC653" s="110"/>
      <c r="AD653" s="110"/>
      <c r="AE653" s="110"/>
      <c r="AF653" s="110"/>
    </row>
    <row r="654">
      <c r="A654" s="110"/>
      <c r="B654" s="466"/>
      <c r="C654" s="110"/>
      <c r="D654" s="110"/>
      <c r="E654" s="110"/>
      <c r="F654" s="110"/>
      <c r="G654" s="110"/>
      <c r="H654" s="110"/>
      <c r="I654" s="110"/>
      <c r="J654" s="110"/>
      <c r="K654" s="110"/>
      <c r="L654" s="110"/>
      <c r="M654" s="468"/>
      <c r="N654" s="469"/>
      <c r="O654" s="470"/>
      <c r="P654" s="471"/>
      <c r="Q654" s="471"/>
      <c r="R654" s="116"/>
      <c r="S654" s="690"/>
      <c r="T654" s="690"/>
      <c r="U654" s="110"/>
      <c r="V654" s="110"/>
      <c r="W654" s="110"/>
      <c r="X654" s="110"/>
      <c r="Y654" s="110"/>
      <c r="Z654" s="110"/>
      <c r="AA654" s="110"/>
      <c r="AB654" s="110"/>
      <c r="AC654" s="110"/>
      <c r="AD654" s="110"/>
      <c r="AE654" s="110"/>
      <c r="AF654" s="110"/>
    </row>
    <row r="655">
      <c r="A655" s="110"/>
      <c r="B655" s="466"/>
      <c r="C655" s="110"/>
      <c r="D655" s="110"/>
      <c r="E655" s="110"/>
      <c r="F655" s="110"/>
      <c r="G655" s="110"/>
      <c r="H655" s="110"/>
      <c r="I655" s="110"/>
      <c r="J655" s="110"/>
      <c r="K655" s="110"/>
      <c r="L655" s="110"/>
      <c r="M655" s="468"/>
      <c r="N655" s="469"/>
      <c r="O655" s="470"/>
      <c r="P655" s="471"/>
      <c r="Q655" s="471"/>
      <c r="R655" s="116"/>
      <c r="S655" s="690"/>
      <c r="T655" s="690"/>
      <c r="U655" s="110"/>
      <c r="V655" s="110"/>
      <c r="W655" s="110"/>
      <c r="X655" s="110"/>
      <c r="Y655" s="110"/>
      <c r="Z655" s="110"/>
      <c r="AA655" s="110"/>
      <c r="AB655" s="110"/>
      <c r="AC655" s="110"/>
      <c r="AD655" s="110"/>
      <c r="AE655" s="110"/>
      <c r="AF655" s="110"/>
    </row>
    <row r="656">
      <c r="A656" s="110"/>
      <c r="B656" s="466"/>
      <c r="C656" s="110"/>
      <c r="D656" s="110"/>
      <c r="E656" s="110"/>
      <c r="F656" s="110"/>
      <c r="G656" s="110"/>
      <c r="H656" s="110"/>
      <c r="I656" s="110"/>
      <c r="J656" s="110"/>
      <c r="K656" s="110"/>
      <c r="L656" s="110"/>
      <c r="M656" s="468"/>
      <c r="N656" s="469"/>
      <c r="O656" s="470"/>
      <c r="P656" s="471"/>
      <c r="Q656" s="471"/>
      <c r="R656" s="116"/>
      <c r="S656" s="690"/>
      <c r="T656" s="690"/>
      <c r="U656" s="110"/>
      <c r="V656" s="110"/>
      <c r="W656" s="110"/>
      <c r="X656" s="110"/>
      <c r="Y656" s="110"/>
      <c r="Z656" s="110"/>
      <c r="AA656" s="110"/>
      <c r="AB656" s="110"/>
      <c r="AC656" s="110"/>
      <c r="AD656" s="110"/>
      <c r="AE656" s="110"/>
      <c r="AF656" s="110"/>
    </row>
    <row r="657">
      <c r="A657" s="110"/>
      <c r="B657" s="466"/>
      <c r="C657" s="110"/>
      <c r="D657" s="110"/>
      <c r="E657" s="110"/>
      <c r="F657" s="110"/>
      <c r="G657" s="110"/>
      <c r="H657" s="110"/>
      <c r="I657" s="110"/>
      <c r="J657" s="110"/>
      <c r="K657" s="110"/>
      <c r="L657" s="110"/>
      <c r="M657" s="468"/>
      <c r="N657" s="469"/>
      <c r="O657" s="470"/>
      <c r="P657" s="471"/>
      <c r="Q657" s="471"/>
      <c r="R657" s="116"/>
      <c r="S657" s="690"/>
      <c r="T657" s="690"/>
      <c r="U657" s="110"/>
      <c r="V657" s="110"/>
      <c r="W657" s="110"/>
      <c r="X657" s="110"/>
      <c r="Y657" s="110"/>
      <c r="Z657" s="110"/>
      <c r="AA657" s="110"/>
      <c r="AB657" s="110"/>
      <c r="AC657" s="110"/>
      <c r="AD657" s="110"/>
      <c r="AE657" s="110"/>
      <c r="AF657" s="110"/>
    </row>
    <row r="658">
      <c r="A658" s="110"/>
      <c r="B658" s="466"/>
      <c r="C658" s="110"/>
      <c r="D658" s="110"/>
      <c r="E658" s="110"/>
      <c r="F658" s="110"/>
      <c r="G658" s="110"/>
      <c r="H658" s="110"/>
      <c r="I658" s="110"/>
      <c r="J658" s="110"/>
      <c r="K658" s="110"/>
      <c r="L658" s="110"/>
      <c r="M658" s="468"/>
      <c r="N658" s="469"/>
      <c r="O658" s="470"/>
      <c r="P658" s="471"/>
      <c r="Q658" s="471"/>
      <c r="R658" s="116"/>
      <c r="S658" s="690"/>
      <c r="T658" s="690"/>
      <c r="U658" s="110"/>
      <c r="V658" s="110"/>
      <c r="W658" s="110"/>
      <c r="X658" s="110"/>
      <c r="Y658" s="110"/>
      <c r="Z658" s="110"/>
      <c r="AA658" s="110"/>
      <c r="AB658" s="110"/>
      <c r="AC658" s="110"/>
      <c r="AD658" s="110"/>
      <c r="AE658" s="110"/>
      <c r="AF658" s="110"/>
    </row>
    <row r="659">
      <c r="A659" s="110"/>
      <c r="B659" s="466"/>
      <c r="C659" s="110"/>
      <c r="D659" s="110"/>
      <c r="E659" s="110"/>
      <c r="F659" s="110"/>
      <c r="G659" s="110"/>
      <c r="H659" s="110"/>
      <c r="I659" s="110"/>
      <c r="J659" s="110"/>
      <c r="K659" s="110"/>
      <c r="L659" s="110"/>
      <c r="M659" s="468"/>
      <c r="N659" s="469"/>
      <c r="O659" s="470"/>
      <c r="P659" s="471"/>
      <c r="Q659" s="471"/>
      <c r="R659" s="116"/>
      <c r="S659" s="690"/>
      <c r="T659" s="690"/>
      <c r="U659" s="110"/>
      <c r="V659" s="110"/>
      <c r="W659" s="110"/>
      <c r="X659" s="110"/>
      <c r="Y659" s="110"/>
      <c r="Z659" s="110"/>
      <c r="AA659" s="110"/>
      <c r="AB659" s="110"/>
      <c r="AC659" s="110"/>
      <c r="AD659" s="110"/>
      <c r="AE659" s="110"/>
      <c r="AF659" s="110"/>
    </row>
    <row r="660">
      <c r="A660" s="110"/>
      <c r="B660" s="466"/>
      <c r="C660" s="110"/>
      <c r="D660" s="110"/>
      <c r="E660" s="110"/>
      <c r="F660" s="110"/>
      <c r="G660" s="110"/>
      <c r="H660" s="110"/>
      <c r="I660" s="110"/>
      <c r="J660" s="110"/>
      <c r="K660" s="110"/>
      <c r="L660" s="110"/>
      <c r="M660" s="468"/>
      <c r="N660" s="469"/>
      <c r="O660" s="470"/>
      <c r="P660" s="471"/>
      <c r="Q660" s="471"/>
      <c r="R660" s="116"/>
      <c r="S660" s="690"/>
      <c r="T660" s="690"/>
      <c r="U660" s="110"/>
      <c r="V660" s="110"/>
      <c r="W660" s="110"/>
      <c r="X660" s="110"/>
      <c r="Y660" s="110"/>
      <c r="Z660" s="110"/>
      <c r="AA660" s="110"/>
      <c r="AB660" s="110"/>
      <c r="AC660" s="110"/>
      <c r="AD660" s="110"/>
      <c r="AE660" s="110"/>
      <c r="AF660" s="110"/>
    </row>
    <row r="661">
      <c r="A661" s="110"/>
      <c r="B661" s="466"/>
      <c r="C661" s="110"/>
      <c r="D661" s="110"/>
      <c r="E661" s="110"/>
      <c r="F661" s="110"/>
      <c r="G661" s="110"/>
      <c r="H661" s="110"/>
      <c r="I661" s="110"/>
      <c r="J661" s="110"/>
      <c r="K661" s="110"/>
      <c r="L661" s="110"/>
      <c r="M661" s="468"/>
      <c r="N661" s="469"/>
      <c r="O661" s="470"/>
      <c r="P661" s="471"/>
      <c r="Q661" s="471"/>
      <c r="R661" s="116"/>
      <c r="S661" s="690"/>
      <c r="T661" s="690"/>
      <c r="U661" s="110"/>
      <c r="V661" s="110"/>
      <c r="W661" s="110"/>
      <c r="X661" s="110"/>
      <c r="Y661" s="110"/>
      <c r="Z661" s="110"/>
      <c r="AA661" s="110"/>
      <c r="AB661" s="110"/>
      <c r="AC661" s="110"/>
      <c r="AD661" s="110"/>
      <c r="AE661" s="110"/>
      <c r="AF661" s="110"/>
    </row>
    <row r="662">
      <c r="A662" s="110"/>
      <c r="B662" s="466"/>
      <c r="C662" s="110"/>
      <c r="D662" s="110"/>
      <c r="E662" s="110"/>
      <c r="F662" s="110"/>
      <c r="G662" s="110"/>
      <c r="H662" s="110"/>
      <c r="I662" s="110"/>
      <c r="J662" s="110"/>
      <c r="K662" s="110"/>
      <c r="L662" s="110"/>
      <c r="M662" s="468"/>
      <c r="N662" s="469"/>
      <c r="O662" s="470"/>
      <c r="P662" s="471"/>
      <c r="Q662" s="471"/>
      <c r="R662" s="116"/>
      <c r="S662" s="690"/>
      <c r="T662" s="690"/>
      <c r="U662" s="110"/>
      <c r="V662" s="110"/>
      <c r="W662" s="110"/>
      <c r="X662" s="110"/>
      <c r="Y662" s="110"/>
      <c r="Z662" s="110"/>
      <c r="AA662" s="110"/>
      <c r="AB662" s="110"/>
      <c r="AC662" s="110"/>
      <c r="AD662" s="110"/>
      <c r="AE662" s="110"/>
      <c r="AF662" s="110"/>
    </row>
    <row r="663">
      <c r="A663" s="110"/>
      <c r="B663" s="466"/>
      <c r="C663" s="110"/>
      <c r="D663" s="110"/>
      <c r="E663" s="110"/>
      <c r="F663" s="110"/>
      <c r="G663" s="110"/>
      <c r="H663" s="110"/>
      <c r="I663" s="110"/>
      <c r="J663" s="110"/>
      <c r="K663" s="110"/>
      <c r="L663" s="110"/>
      <c r="M663" s="468"/>
      <c r="N663" s="469"/>
      <c r="O663" s="470"/>
      <c r="P663" s="471"/>
      <c r="Q663" s="471"/>
      <c r="R663" s="116"/>
      <c r="S663" s="690"/>
      <c r="T663" s="690"/>
      <c r="U663" s="110"/>
      <c r="V663" s="110"/>
      <c r="W663" s="110"/>
      <c r="X663" s="110"/>
      <c r="Y663" s="110"/>
      <c r="Z663" s="110"/>
      <c r="AA663" s="110"/>
      <c r="AB663" s="110"/>
      <c r="AC663" s="110"/>
      <c r="AD663" s="110"/>
      <c r="AE663" s="110"/>
      <c r="AF663" s="110"/>
    </row>
    <row r="664">
      <c r="A664" s="110"/>
      <c r="B664" s="466"/>
      <c r="C664" s="110"/>
      <c r="D664" s="110"/>
      <c r="E664" s="110"/>
      <c r="F664" s="110"/>
      <c r="G664" s="110"/>
      <c r="H664" s="110"/>
      <c r="I664" s="110"/>
      <c r="J664" s="110"/>
      <c r="K664" s="110"/>
      <c r="L664" s="110"/>
      <c r="M664" s="468"/>
      <c r="N664" s="469"/>
      <c r="O664" s="470"/>
      <c r="P664" s="471"/>
      <c r="Q664" s="471"/>
      <c r="R664" s="116"/>
      <c r="S664" s="690"/>
      <c r="T664" s="690"/>
      <c r="U664" s="110"/>
      <c r="V664" s="110"/>
      <c r="W664" s="110"/>
      <c r="X664" s="110"/>
      <c r="Y664" s="110"/>
      <c r="Z664" s="110"/>
      <c r="AA664" s="110"/>
      <c r="AB664" s="110"/>
      <c r="AC664" s="110"/>
      <c r="AD664" s="110"/>
      <c r="AE664" s="110"/>
      <c r="AF664" s="110"/>
    </row>
    <row r="665">
      <c r="A665" s="110"/>
      <c r="B665" s="466"/>
      <c r="C665" s="110"/>
      <c r="D665" s="110"/>
      <c r="E665" s="110"/>
      <c r="F665" s="110"/>
      <c r="G665" s="110"/>
      <c r="H665" s="110"/>
      <c r="I665" s="110"/>
      <c r="J665" s="110"/>
      <c r="K665" s="110"/>
      <c r="L665" s="110"/>
      <c r="M665" s="468"/>
      <c r="N665" s="469"/>
      <c r="O665" s="470"/>
      <c r="P665" s="471"/>
      <c r="Q665" s="471"/>
      <c r="R665" s="116"/>
      <c r="S665" s="690"/>
      <c r="T665" s="690"/>
      <c r="U665" s="110"/>
      <c r="V665" s="110"/>
      <c r="W665" s="110"/>
      <c r="X665" s="110"/>
      <c r="Y665" s="110"/>
      <c r="Z665" s="110"/>
      <c r="AA665" s="110"/>
      <c r="AB665" s="110"/>
      <c r="AC665" s="110"/>
      <c r="AD665" s="110"/>
      <c r="AE665" s="110"/>
      <c r="AF665" s="110"/>
    </row>
    <row r="666">
      <c r="A666" s="110"/>
      <c r="B666" s="466"/>
      <c r="C666" s="110"/>
      <c r="D666" s="110"/>
      <c r="E666" s="110"/>
      <c r="F666" s="110"/>
      <c r="G666" s="110"/>
      <c r="H666" s="110"/>
      <c r="I666" s="110"/>
      <c r="J666" s="110"/>
      <c r="K666" s="110"/>
      <c r="L666" s="110"/>
      <c r="M666" s="468"/>
      <c r="N666" s="469"/>
      <c r="O666" s="470"/>
      <c r="P666" s="471"/>
      <c r="Q666" s="471"/>
      <c r="R666" s="116"/>
      <c r="S666" s="690"/>
      <c r="T666" s="690"/>
      <c r="U666" s="110"/>
      <c r="V666" s="110"/>
      <c r="W666" s="110"/>
      <c r="X666" s="110"/>
      <c r="Y666" s="110"/>
      <c r="Z666" s="110"/>
      <c r="AA666" s="110"/>
      <c r="AB666" s="110"/>
      <c r="AC666" s="110"/>
      <c r="AD666" s="110"/>
      <c r="AE666" s="110"/>
      <c r="AF666" s="110"/>
    </row>
    <row r="667">
      <c r="A667" s="110"/>
      <c r="B667" s="466"/>
      <c r="C667" s="110"/>
      <c r="D667" s="110"/>
      <c r="E667" s="110"/>
      <c r="F667" s="110"/>
      <c r="G667" s="110"/>
      <c r="H667" s="110"/>
      <c r="I667" s="110"/>
      <c r="J667" s="110"/>
      <c r="K667" s="110"/>
      <c r="L667" s="110"/>
      <c r="M667" s="468"/>
      <c r="N667" s="469"/>
      <c r="O667" s="470"/>
      <c r="P667" s="471"/>
      <c r="Q667" s="471"/>
      <c r="R667" s="116"/>
      <c r="S667" s="690"/>
      <c r="T667" s="690"/>
      <c r="U667" s="110"/>
      <c r="V667" s="110"/>
      <c r="W667" s="110"/>
      <c r="X667" s="110"/>
      <c r="Y667" s="110"/>
      <c r="Z667" s="110"/>
      <c r="AA667" s="110"/>
      <c r="AB667" s="110"/>
      <c r="AC667" s="110"/>
      <c r="AD667" s="110"/>
      <c r="AE667" s="110"/>
      <c r="AF667" s="110"/>
    </row>
    <row r="668">
      <c r="A668" s="110"/>
      <c r="B668" s="466"/>
      <c r="C668" s="110"/>
      <c r="D668" s="110"/>
      <c r="E668" s="110"/>
      <c r="F668" s="110"/>
      <c r="G668" s="110"/>
      <c r="H668" s="110"/>
      <c r="I668" s="110"/>
      <c r="J668" s="110"/>
      <c r="K668" s="110"/>
      <c r="L668" s="110"/>
      <c r="M668" s="468"/>
      <c r="N668" s="469"/>
      <c r="O668" s="470"/>
      <c r="P668" s="471"/>
      <c r="Q668" s="471"/>
      <c r="R668" s="116"/>
      <c r="S668" s="690"/>
      <c r="T668" s="690"/>
      <c r="U668" s="110"/>
      <c r="V668" s="110"/>
      <c r="W668" s="110"/>
      <c r="X668" s="110"/>
      <c r="Y668" s="110"/>
      <c r="Z668" s="110"/>
      <c r="AA668" s="110"/>
      <c r="AB668" s="110"/>
      <c r="AC668" s="110"/>
      <c r="AD668" s="110"/>
      <c r="AE668" s="110"/>
      <c r="AF668" s="110"/>
    </row>
    <row r="669">
      <c r="A669" s="110"/>
      <c r="B669" s="466"/>
      <c r="C669" s="110"/>
      <c r="D669" s="110"/>
      <c r="E669" s="110"/>
      <c r="F669" s="110"/>
      <c r="G669" s="110"/>
      <c r="H669" s="110"/>
      <c r="I669" s="110"/>
      <c r="J669" s="110"/>
      <c r="K669" s="110"/>
      <c r="L669" s="110"/>
      <c r="M669" s="468"/>
      <c r="N669" s="469"/>
      <c r="O669" s="470"/>
      <c r="P669" s="471"/>
      <c r="Q669" s="471"/>
      <c r="R669" s="116"/>
      <c r="S669" s="690"/>
      <c r="T669" s="690"/>
      <c r="U669" s="110"/>
      <c r="V669" s="110"/>
      <c r="W669" s="110"/>
      <c r="X669" s="110"/>
      <c r="Y669" s="110"/>
      <c r="Z669" s="110"/>
      <c r="AA669" s="110"/>
      <c r="AB669" s="110"/>
      <c r="AC669" s="110"/>
      <c r="AD669" s="110"/>
      <c r="AE669" s="110"/>
      <c r="AF669" s="110"/>
    </row>
    <row r="670">
      <c r="A670" s="110"/>
      <c r="B670" s="466"/>
      <c r="C670" s="110"/>
      <c r="D670" s="110"/>
      <c r="E670" s="110"/>
      <c r="F670" s="110"/>
      <c r="G670" s="110"/>
      <c r="H670" s="110"/>
      <c r="I670" s="110"/>
      <c r="J670" s="110"/>
      <c r="K670" s="110"/>
      <c r="L670" s="110"/>
      <c r="M670" s="468"/>
      <c r="N670" s="469"/>
      <c r="O670" s="470"/>
      <c r="P670" s="471"/>
      <c r="Q670" s="471"/>
      <c r="R670" s="116"/>
      <c r="S670" s="690"/>
      <c r="T670" s="690"/>
      <c r="U670" s="110"/>
      <c r="V670" s="110"/>
      <c r="W670" s="110"/>
      <c r="X670" s="110"/>
      <c r="Y670" s="110"/>
      <c r="Z670" s="110"/>
      <c r="AA670" s="110"/>
      <c r="AB670" s="110"/>
      <c r="AC670" s="110"/>
      <c r="AD670" s="110"/>
      <c r="AE670" s="110"/>
      <c r="AF670" s="110"/>
    </row>
    <row r="671">
      <c r="A671" s="110"/>
      <c r="B671" s="466"/>
      <c r="C671" s="110"/>
      <c r="D671" s="110"/>
      <c r="E671" s="110"/>
      <c r="F671" s="110"/>
      <c r="G671" s="110"/>
      <c r="H671" s="110"/>
      <c r="I671" s="110"/>
      <c r="J671" s="110"/>
      <c r="K671" s="110"/>
      <c r="L671" s="110"/>
      <c r="M671" s="468"/>
      <c r="N671" s="469"/>
      <c r="O671" s="470"/>
      <c r="P671" s="471"/>
      <c r="Q671" s="471"/>
      <c r="R671" s="116"/>
      <c r="S671" s="690"/>
      <c r="T671" s="690"/>
      <c r="U671" s="110"/>
      <c r="V671" s="110"/>
      <c r="W671" s="110"/>
      <c r="X671" s="110"/>
      <c r="Y671" s="110"/>
      <c r="Z671" s="110"/>
      <c r="AA671" s="110"/>
      <c r="AB671" s="110"/>
      <c r="AC671" s="110"/>
      <c r="AD671" s="110"/>
      <c r="AE671" s="110"/>
      <c r="AF671" s="110"/>
    </row>
    <row r="672">
      <c r="A672" s="110"/>
      <c r="B672" s="466"/>
      <c r="C672" s="110"/>
      <c r="D672" s="110"/>
      <c r="E672" s="110"/>
      <c r="F672" s="110"/>
      <c r="G672" s="110"/>
      <c r="H672" s="110"/>
      <c r="I672" s="110"/>
      <c r="J672" s="110"/>
      <c r="K672" s="110"/>
      <c r="L672" s="110"/>
      <c r="M672" s="468"/>
      <c r="N672" s="469"/>
      <c r="O672" s="470"/>
      <c r="P672" s="471"/>
      <c r="Q672" s="471"/>
      <c r="R672" s="116"/>
      <c r="S672" s="690"/>
      <c r="T672" s="690"/>
      <c r="U672" s="110"/>
      <c r="V672" s="110"/>
      <c r="W672" s="110"/>
      <c r="X672" s="110"/>
      <c r="Y672" s="110"/>
      <c r="Z672" s="110"/>
      <c r="AA672" s="110"/>
      <c r="AB672" s="110"/>
      <c r="AC672" s="110"/>
      <c r="AD672" s="110"/>
      <c r="AE672" s="110"/>
      <c r="AF672" s="110"/>
    </row>
    <row r="673">
      <c r="A673" s="110"/>
      <c r="B673" s="466"/>
      <c r="C673" s="110"/>
      <c r="D673" s="110"/>
      <c r="E673" s="110"/>
      <c r="F673" s="110"/>
      <c r="G673" s="110"/>
      <c r="H673" s="110"/>
      <c r="I673" s="110"/>
      <c r="J673" s="110"/>
      <c r="K673" s="110"/>
      <c r="L673" s="110"/>
      <c r="M673" s="468"/>
      <c r="N673" s="469"/>
      <c r="O673" s="470"/>
      <c r="P673" s="471"/>
      <c r="Q673" s="471"/>
      <c r="R673" s="116"/>
      <c r="S673" s="690"/>
      <c r="T673" s="690"/>
      <c r="U673" s="110"/>
      <c r="V673" s="110"/>
      <c r="W673" s="110"/>
      <c r="X673" s="110"/>
      <c r="Y673" s="110"/>
      <c r="Z673" s="110"/>
      <c r="AA673" s="110"/>
      <c r="AB673" s="110"/>
      <c r="AC673" s="110"/>
      <c r="AD673" s="110"/>
      <c r="AE673" s="110"/>
      <c r="AF673" s="110"/>
    </row>
    <row r="674">
      <c r="A674" s="110"/>
      <c r="B674" s="466"/>
      <c r="C674" s="110"/>
      <c r="D674" s="110"/>
      <c r="E674" s="110"/>
      <c r="F674" s="110"/>
      <c r="G674" s="110"/>
      <c r="H674" s="110"/>
      <c r="I674" s="110"/>
      <c r="J674" s="110"/>
      <c r="K674" s="110"/>
      <c r="L674" s="110"/>
      <c r="M674" s="468"/>
      <c r="N674" s="469"/>
      <c r="O674" s="470"/>
      <c r="P674" s="471"/>
      <c r="Q674" s="471"/>
      <c r="R674" s="116"/>
      <c r="S674" s="690"/>
      <c r="T674" s="690"/>
      <c r="U674" s="110"/>
      <c r="V674" s="110"/>
      <c r="W674" s="110"/>
      <c r="X674" s="110"/>
      <c r="Y674" s="110"/>
      <c r="Z674" s="110"/>
      <c r="AA674" s="110"/>
      <c r="AB674" s="110"/>
      <c r="AC674" s="110"/>
      <c r="AD674" s="110"/>
      <c r="AE674" s="110"/>
      <c r="AF674" s="110"/>
    </row>
    <row r="675">
      <c r="A675" s="110"/>
      <c r="B675" s="466"/>
      <c r="C675" s="110"/>
      <c r="D675" s="110"/>
      <c r="E675" s="110"/>
      <c r="F675" s="110"/>
      <c r="G675" s="110"/>
      <c r="H675" s="110"/>
      <c r="I675" s="110"/>
      <c r="J675" s="110"/>
      <c r="K675" s="110"/>
      <c r="L675" s="110"/>
      <c r="M675" s="468"/>
      <c r="N675" s="469"/>
      <c r="O675" s="470"/>
      <c r="P675" s="471"/>
      <c r="Q675" s="471"/>
      <c r="R675" s="116"/>
      <c r="S675" s="690"/>
      <c r="T675" s="690"/>
      <c r="U675" s="110"/>
      <c r="V675" s="110"/>
      <c r="W675" s="110"/>
      <c r="X675" s="110"/>
      <c r="Y675" s="110"/>
      <c r="Z675" s="110"/>
      <c r="AA675" s="110"/>
      <c r="AB675" s="110"/>
      <c r="AC675" s="110"/>
      <c r="AD675" s="110"/>
      <c r="AE675" s="110"/>
      <c r="AF675" s="110"/>
    </row>
    <row r="676">
      <c r="A676" s="110"/>
      <c r="B676" s="466"/>
      <c r="C676" s="110"/>
      <c r="D676" s="110"/>
      <c r="E676" s="110"/>
      <c r="F676" s="110"/>
      <c r="G676" s="110"/>
      <c r="H676" s="110"/>
      <c r="I676" s="110"/>
      <c r="J676" s="110"/>
      <c r="K676" s="110"/>
      <c r="L676" s="110"/>
      <c r="M676" s="468"/>
      <c r="N676" s="469"/>
      <c r="O676" s="470"/>
      <c r="P676" s="471"/>
      <c r="Q676" s="471"/>
      <c r="R676" s="116"/>
      <c r="S676" s="690"/>
      <c r="T676" s="690"/>
      <c r="U676" s="110"/>
      <c r="V676" s="110"/>
      <c r="W676" s="110"/>
      <c r="X676" s="110"/>
      <c r="Y676" s="110"/>
      <c r="Z676" s="110"/>
      <c r="AA676" s="110"/>
      <c r="AB676" s="110"/>
      <c r="AC676" s="110"/>
      <c r="AD676" s="110"/>
      <c r="AE676" s="110"/>
      <c r="AF676" s="110"/>
    </row>
    <row r="677">
      <c r="A677" s="110"/>
      <c r="B677" s="466"/>
      <c r="C677" s="110"/>
      <c r="D677" s="110"/>
      <c r="E677" s="110"/>
      <c r="F677" s="110"/>
      <c r="G677" s="110"/>
      <c r="H677" s="110"/>
      <c r="I677" s="110"/>
      <c r="J677" s="110"/>
      <c r="K677" s="110"/>
      <c r="L677" s="110"/>
      <c r="M677" s="468"/>
      <c r="N677" s="469"/>
      <c r="O677" s="470"/>
      <c r="P677" s="471"/>
      <c r="Q677" s="471"/>
      <c r="R677" s="116"/>
      <c r="S677" s="690"/>
      <c r="T677" s="690"/>
      <c r="U677" s="110"/>
      <c r="V677" s="110"/>
      <c r="W677" s="110"/>
      <c r="X677" s="110"/>
      <c r="Y677" s="110"/>
      <c r="Z677" s="110"/>
      <c r="AA677" s="110"/>
      <c r="AB677" s="110"/>
      <c r="AC677" s="110"/>
      <c r="AD677" s="110"/>
      <c r="AE677" s="110"/>
      <c r="AF677" s="110"/>
    </row>
    <row r="678">
      <c r="A678" s="110"/>
      <c r="B678" s="466"/>
      <c r="C678" s="110"/>
      <c r="D678" s="110"/>
      <c r="E678" s="110"/>
      <c r="F678" s="110"/>
      <c r="G678" s="110"/>
      <c r="H678" s="110"/>
      <c r="I678" s="110"/>
      <c r="J678" s="110"/>
      <c r="K678" s="110"/>
      <c r="L678" s="110"/>
      <c r="M678" s="468"/>
      <c r="N678" s="469"/>
      <c r="O678" s="470"/>
      <c r="P678" s="471"/>
      <c r="Q678" s="471"/>
      <c r="R678" s="116"/>
      <c r="S678" s="690"/>
      <c r="T678" s="690"/>
      <c r="U678" s="110"/>
      <c r="V678" s="110"/>
      <c r="W678" s="110"/>
      <c r="X678" s="110"/>
      <c r="Y678" s="110"/>
      <c r="Z678" s="110"/>
      <c r="AA678" s="110"/>
      <c r="AB678" s="110"/>
      <c r="AC678" s="110"/>
      <c r="AD678" s="110"/>
      <c r="AE678" s="110"/>
      <c r="AF678" s="110"/>
    </row>
    <row r="679">
      <c r="A679" s="110"/>
      <c r="B679" s="466"/>
      <c r="C679" s="110"/>
      <c r="D679" s="110"/>
      <c r="E679" s="110"/>
      <c r="F679" s="110"/>
      <c r="G679" s="110"/>
      <c r="H679" s="110"/>
      <c r="I679" s="110"/>
      <c r="J679" s="110"/>
      <c r="K679" s="110"/>
      <c r="L679" s="110"/>
      <c r="M679" s="468"/>
      <c r="N679" s="469"/>
      <c r="O679" s="470"/>
      <c r="P679" s="471"/>
      <c r="Q679" s="471"/>
      <c r="R679" s="116"/>
      <c r="S679" s="690"/>
      <c r="T679" s="690"/>
      <c r="U679" s="110"/>
      <c r="V679" s="110"/>
      <c r="W679" s="110"/>
      <c r="X679" s="110"/>
      <c r="Y679" s="110"/>
      <c r="Z679" s="110"/>
      <c r="AA679" s="110"/>
      <c r="AB679" s="110"/>
      <c r="AC679" s="110"/>
      <c r="AD679" s="110"/>
      <c r="AE679" s="110"/>
      <c r="AF679" s="110"/>
    </row>
    <row r="680">
      <c r="A680" s="110"/>
      <c r="B680" s="466"/>
      <c r="C680" s="110"/>
      <c r="D680" s="110"/>
      <c r="E680" s="110"/>
      <c r="F680" s="110"/>
      <c r="G680" s="110"/>
      <c r="H680" s="110"/>
      <c r="I680" s="110"/>
      <c r="J680" s="110"/>
      <c r="K680" s="110"/>
      <c r="L680" s="110"/>
      <c r="M680" s="468"/>
      <c r="N680" s="469"/>
      <c r="O680" s="470"/>
      <c r="P680" s="471"/>
      <c r="Q680" s="471"/>
      <c r="R680" s="116"/>
      <c r="S680" s="690"/>
      <c r="T680" s="690"/>
      <c r="U680" s="110"/>
      <c r="V680" s="110"/>
      <c r="W680" s="110"/>
      <c r="X680" s="110"/>
      <c r="Y680" s="110"/>
      <c r="Z680" s="110"/>
      <c r="AA680" s="110"/>
      <c r="AB680" s="110"/>
      <c r="AC680" s="110"/>
      <c r="AD680" s="110"/>
      <c r="AE680" s="110"/>
      <c r="AF680" s="110"/>
    </row>
    <row r="681">
      <c r="A681" s="110"/>
      <c r="B681" s="466"/>
      <c r="C681" s="110"/>
      <c r="D681" s="110"/>
      <c r="E681" s="110"/>
      <c r="F681" s="110"/>
      <c r="G681" s="110"/>
      <c r="H681" s="110"/>
      <c r="I681" s="110"/>
      <c r="J681" s="110"/>
      <c r="K681" s="110"/>
      <c r="L681" s="110"/>
      <c r="M681" s="468"/>
      <c r="N681" s="469"/>
      <c r="O681" s="470"/>
      <c r="P681" s="471"/>
      <c r="Q681" s="471"/>
      <c r="R681" s="116"/>
      <c r="S681" s="690"/>
      <c r="T681" s="690"/>
      <c r="U681" s="110"/>
      <c r="V681" s="110"/>
      <c r="W681" s="110"/>
      <c r="X681" s="110"/>
      <c r="Y681" s="110"/>
      <c r="Z681" s="110"/>
      <c r="AA681" s="110"/>
      <c r="AB681" s="110"/>
      <c r="AC681" s="110"/>
      <c r="AD681" s="110"/>
      <c r="AE681" s="110"/>
      <c r="AF681" s="110"/>
    </row>
    <row r="682">
      <c r="A682" s="110"/>
      <c r="B682" s="466"/>
      <c r="C682" s="110"/>
      <c r="D682" s="110"/>
      <c r="E682" s="110"/>
      <c r="F682" s="110"/>
      <c r="G682" s="110"/>
      <c r="H682" s="110"/>
      <c r="I682" s="110"/>
      <c r="J682" s="110"/>
      <c r="K682" s="110"/>
      <c r="L682" s="110"/>
      <c r="M682" s="468"/>
      <c r="N682" s="469"/>
      <c r="O682" s="470"/>
      <c r="P682" s="471"/>
      <c r="Q682" s="471"/>
      <c r="R682" s="116"/>
      <c r="S682" s="690"/>
      <c r="T682" s="690"/>
      <c r="U682" s="110"/>
      <c r="V682" s="110"/>
      <c r="W682" s="110"/>
      <c r="X682" s="110"/>
      <c r="Y682" s="110"/>
      <c r="Z682" s="110"/>
      <c r="AA682" s="110"/>
      <c r="AB682" s="110"/>
      <c r="AC682" s="110"/>
      <c r="AD682" s="110"/>
      <c r="AE682" s="110"/>
      <c r="AF682" s="110"/>
    </row>
    <row r="683">
      <c r="A683" s="110"/>
      <c r="B683" s="466"/>
      <c r="C683" s="110"/>
      <c r="D683" s="110"/>
      <c r="E683" s="110"/>
      <c r="F683" s="110"/>
      <c r="G683" s="110"/>
      <c r="H683" s="110"/>
      <c r="I683" s="110"/>
      <c r="J683" s="110"/>
      <c r="K683" s="110"/>
      <c r="L683" s="110"/>
      <c r="M683" s="468"/>
      <c r="N683" s="469"/>
      <c r="O683" s="470"/>
      <c r="P683" s="471"/>
      <c r="Q683" s="471"/>
      <c r="R683" s="116"/>
      <c r="S683" s="690"/>
      <c r="T683" s="690"/>
      <c r="U683" s="110"/>
      <c r="V683" s="110"/>
      <c r="W683" s="110"/>
      <c r="X683" s="110"/>
      <c r="Y683" s="110"/>
      <c r="Z683" s="110"/>
      <c r="AA683" s="110"/>
      <c r="AB683" s="110"/>
      <c r="AC683" s="110"/>
      <c r="AD683" s="110"/>
      <c r="AE683" s="110"/>
      <c r="AF683" s="110"/>
    </row>
    <row r="684">
      <c r="A684" s="110"/>
      <c r="B684" s="466"/>
      <c r="C684" s="110"/>
      <c r="D684" s="110"/>
      <c r="E684" s="110"/>
      <c r="F684" s="110"/>
      <c r="G684" s="110"/>
      <c r="H684" s="110"/>
      <c r="I684" s="110"/>
      <c r="J684" s="110"/>
      <c r="K684" s="110"/>
      <c r="L684" s="110"/>
      <c r="M684" s="468"/>
      <c r="N684" s="469"/>
      <c r="O684" s="470"/>
      <c r="P684" s="471"/>
      <c r="Q684" s="471"/>
      <c r="R684" s="116"/>
      <c r="S684" s="690"/>
      <c r="T684" s="690"/>
      <c r="U684" s="110"/>
      <c r="V684" s="110"/>
      <c r="W684" s="110"/>
      <c r="X684" s="110"/>
      <c r="Y684" s="110"/>
      <c r="Z684" s="110"/>
      <c r="AA684" s="110"/>
      <c r="AB684" s="110"/>
      <c r="AC684" s="110"/>
      <c r="AD684" s="110"/>
      <c r="AE684" s="110"/>
      <c r="AF684" s="110"/>
    </row>
    <row r="685">
      <c r="A685" s="110"/>
      <c r="B685" s="466"/>
      <c r="C685" s="110"/>
      <c r="D685" s="110"/>
      <c r="E685" s="110"/>
      <c r="F685" s="110"/>
      <c r="G685" s="110"/>
      <c r="H685" s="110"/>
      <c r="I685" s="110"/>
      <c r="J685" s="110"/>
      <c r="K685" s="110"/>
      <c r="L685" s="110"/>
      <c r="M685" s="468"/>
      <c r="N685" s="469"/>
      <c r="O685" s="470"/>
      <c r="P685" s="471"/>
      <c r="Q685" s="471"/>
      <c r="R685" s="116"/>
      <c r="S685" s="690"/>
      <c r="T685" s="690"/>
      <c r="U685" s="110"/>
      <c r="V685" s="110"/>
      <c r="W685" s="110"/>
      <c r="X685" s="110"/>
      <c r="Y685" s="110"/>
      <c r="Z685" s="110"/>
      <c r="AA685" s="110"/>
      <c r="AB685" s="110"/>
      <c r="AC685" s="110"/>
      <c r="AD685" s="110"/>
      <c r="AE685" s="110"/>
      <c r="AF685" s="110"/>
    </row>
    <row r="686">
      <c r="A686" s="110"/>
      <c r="B686" s="466"/>
      <c r="C686" s="110"/>
      <c r="D686" s="110"/>
      <c r="E686" s="110"/>
      <c r="F686" s="110"/>
      <c r="G686" s="110"/>
      <c r="H686" s="110"/>
      <c r="I686" s="110"/>
      <c r="J686" s="110"/>
      <c r="K686" s="110"/>
      <c r="L686" s="110"/>
      <c r="M686" s="468"/>
      <c r="N686" s="469"/>
      <c r="O686" s="470"/>
      <c r="P686" s="471"/>
      <c r="Q686" s="471"/>
      <c r="R686" s="116"/>
      <c r="S686" s="690"/>
      <c r="T686" s="690"/>
      <c r="U686" s="110"/>
      <c r="V686" s="110"/>
      <c r="W686" s="110"/>
      <c r="X686" s="110"/>
      <c r="Y686" s="110"/>
      <c r="Z686" s="110"/>
      <c r="AA686" s="110"/>
      <c r="AB686" s="110"/>
      <c r="AC686" s="110"/>
      <c r="AD686" s="110"/>
      <c r="AE686" s="110"/>
      <c r="AF686" s="110"/>
    </row>
    <row r="687">
      <c r="A687" s="110"/>
      <c r="B687" s="466"/>
      <c r="C687" s="110"/>
      <c r="D687" s="110"/>
      <c r="E687" s="110"/>
      <c r="F687" s="110"/>
      <c r="G687" s="110"/>
      <c r="H687" s="110"/>
      <c r="I687" s="110"/>
      <c r="J687" s="110"/>
      <c r="K687" s="110"/>
      <c r="L687" s="110"/>
      <c r="M687" s="468"/>
      <c r="N687" s="469"/>
      <c r="O687" s="470"/>
      <c r="P687" s="471"/>
      <c r="Q687" s="471"/>
      <c r="R687" s="116"/>
      <c r="S687" s="690"/>
      <c r="T687" s="690"/>
      <c r="U687" s="110"/>
      <c r="V687" s="110"/>
      <c r="W687" s="110"/>
      <c r="X687" s="110"/>
      <c r="Y687" s="110"/>
      <c r="Z687" s="110"/>
      <c r="AA687" s="110"/>
      <c r="AB687" s="110"/>
      <c r="AC687" s="110"/>
      <c r="AD687" s="110"/>
      <c r="AE687" s="110"/>
      <c r="AF687" s="110"/>
    </row>
    <row r="688">
      <c r="A688" s="110"/>
      <c r="B688" s="466"/>
      <c r="C688" s="110"/>
      <c r="D688" s="110"/>
      <c r="E688" s="110"/>
      <c r="F688" s="110"/>
      <c r="G688" s="110"/>
      <c r="H688" s="110"/>
      <c r="I688" s="110"/>
      <c r="J688" s="110"/>
      <c r="K688" s="110"/>
      <c r="L688" s="110"/>
      <c r="M688" s="468"/>
      <c r="N688" s="469"/>
      <c r="O688" s="470"/>
      <c r="P688" s="471"/>
      <c r="Q688" s="471"/>
      <c r="R688" s="116"/>
      <c r="S688" s="690"/>
      <c r="T688" s="690"/>
      <c r="U688" s="110"/>
      <c r="V688" s="110"/>
      <c r="W688" s="110"/>
      <c r="X688" s="110"/>
      <c r="Y688" s="110"/>
      <c r="Z688" s="110"/>
      <c r="AA688" s="110"/>
      <c r="AB688" s="110"/>
      <c r="AC688" s="110"/>
      <c r="AD688" s="110"/>
      <c r="AE688" s="110"/>
      <c r="AF688" s="110"/>
    </row>
    <row r="689">
      <c r="A689" s="110"/>
      <c r="B689" s="466"/>
      <c r="C689" s="110"/>
      <c r="D689" s="110"/>
      <c r="E689" s="110"/>
      <c r="F689" s="110"/>
      <c r="G689" s="110"/>
      <c r="H689" s="110"/>
      <c r="I689" s="110"/>
      <c r="J689" s="110"/>
      <c r="K689" s="110"/>
      <c r="L689" s="110"/>
      <c r="M689" s="468"/>
      <c r="N689" s="469"/>
      <c r="O689" s="470"/>
      <c r="P689" s="471"/>
      <c r="Q689" s="471"/>
      <c r="R689" s="116"/>
      <c r="S689" s="690"/>
      <c r="T689" s="690"/>
      <c r="U689" s="110"/>
      <c r="V689" s="110"/>
      <c r="W689" s="110"/>
      <c r="X689" s="110"/>
      <c r="Y689" s="110"/>
      <c r="Z689" s="110"/>
      <c r="AA689" s="110"/>
      <c r="AB689" s="110"/>
      <c r="AC689" s="110"/>
      <c r="AD689" s="110"/>
      <c r="AE689" s="110"/>
      <c r="AF689" s="110"/>
    </row>
    <row r="690">
      <c r="A690" s="110"/>
      <c r="B690" s="466"/>
      <c r="C690" s="110"/>
      <c r="D690" s="110"/>
      <c r="E690" s="110"/>
      <c r="F690" s="110"/>
      <c r="G690" s="110"/>
      <c r="H690" s="110"/>
      <c r="I690" s="110"/>
      <c r="J690" s="110"/>
      <c r="K690" s="110"/>
      <c r="L690" s="110"/>
      <c r="M690" s="468"/>
      <c r="N690" s="469"/>
      <c r="O690" s="470"/>
      <c r="P690" s="471"/>
      <c r="Q690" s="471"/>
      <c r="R690" s="116"/>
      <c r="S690" s="690"/>
      <c r="T690" s="690"/>
      <c r="U690" s="110"/>
      <c r="V690" s="110"/>
      <c r="W690" s="110"/>
      <c r="X690" s="110"/>
      <c r="Y690" s="110"/>
      <c r="Z690" s="110"/>
      <c r="AA690" s="110"/>
      <c r="AB690" s="110"/>
      <c r="AC690" s="110"/>
      <c r="AD690" s="110"/>
      <c r="AE690" s="110"/>
      <c r="AF690" s="110"/>
    </row>
    <row r="691">
      <c r="A691" s="110"/>
      <c r="B691" s="466"/>
      <c r="C691" s="110"/>
      <c r="D691" s="110"/>
      <c r="E691" s="110"/>
      <c r="F691" s="110"/>
      <c r="G691" s="110"/>
      <c r="H691" s="110"/>
      <c r="I691" s="110"/>
      <c r="J691" s="110"/>
      <c r="K691" s="110"/>
      <c r="L691" s="110"/>
      <c r="M691" s="468"/>
      <c r="N691" s="469"/>
      <c r="O691" s="470"/>
      <c r="P691" s="471"/>
      <c r="Q691" s="471"/>
      <c r="R691" s="116"/>
      <c r="S691" s="690"/>
      <c r="T691" s="690"/>
      <c r="U691" s="110"/>
      <c r="V691" s="110"/>
      <c r="W691" s="110"/>
      <c r="X691" s="110"/>
      <c r="Y691" s="110"/>
      <c r="Z691" s="110"/>
      <c r="AA691" s="110"/>
      <c r="AB691" s="110"/>
      <c r="AC691" s="110"/>
      <c r="AD691" s="110"/>
      <c r="AE691" s="110"/>
      <c r="AF691" s="110"/>
    </row>
    <row r="692">
      <c r="A692" s="110"/>
      <c r="B692" s="466"/>
      <c r="C692" s="110"/>
      <c r="D692" s="110"/>
      <c r="E692" s="110"/>
      <c r="F692" s="110"/>
      <c r="G692" s="110"/>
      <c r="H692" s="110"/>
      <c r="I692" s="110"/>
      <c r="J692" s="110"/>
      <c r="K692" s="110"/>
      <c r="L692" s="110"/>
      <c r="M692" s="468"/>
      <c r="N692" s="469"/>
      <c r="O692" s="470"/>
      <c r="P692" s="471"/>
      <c r="Q692" s="471"/>
      <c r="R692" s="116"/>
      <c r="S692" s="690"/>
      <c r="T692" s="690"/>
      <c r="U692" s="110"/>
      <c r="V692" s="110"/>
      <c r="W692" s="110"/>
      <c r="X692" s="110"/>
      <c r="Y692" s="110"/>
      <c r="Z692" s="110"/>
      <c r="AA692" s="110"/>
      <c r="AB692" s="110"/>
      <c r="AC692" s="110"/>
      <c r="AD692" s="110"/>
      <c r="AE692" s="110"/>
      <c r="AF692" s="110"/>
    </row>
    <row r="693">
      <c r="A693" s="110"/>
      <c r="B693" s="466"/>
      <c r="C693" s="110"/>
      <c r="D693" s="110"/>
      <c r="E693" s="110"/>
      <c r="F693" s="110"/>
      <c r="G693" s="110"/>
      <c r="H693" s="110"/>
      <c r="I693" s="110"/>
      <c r="J693" s="110"/>
      <c r="K693" s="110"/>
      <c r="L693" s="110"/>
      <c r="M693" s="468"/>
      <c r="N693" s="469"/>
      <c r="O693" s="470"/>
      <c r="P693" s="471"/>
      <c r="Q693" s="471"/>
      <c r="R693" s="116"/>
      <c r="S693" s="690"/>
      <c r="T693" s="690"/>
      <c r="U693" s="110"/>
      <c r="V693" s="110"/>
      <c r="W693" s="110"/>
      <c r="X693" s="110"/>
      <c r="Y693" s="110"/>
      <c r="Z693" s="110"/>
      <c r="AA693" s="110"/>
      <c r="AB693" s="110"/>
      <c r="AC693" s="110"/>
      <c r="AD693" s="110"/>
      <c r="AE693" s="110"/>
      <c r="AF693" s="110"/>
    </row>
    <row r="694">
      <c r="A694" s="110"/>
      <c r="B694" s="466"/>
      <c r="C694" s="110"/>
      <c r="D694" s="110"/>
      <c r="E694" s="110"/>
      <c r="F694" s="110"/>
      <c r="G694" s="110"/>
      <c r="H694" s="110"/>
      <c r="I694" s="110"/>
      <c r="J694" s="110"/>
      <c r="K694" s="110"/>
      <c r="L694" s="110"/>
      <c r="M694" s="468"/>
      <c r="N694" s="469"/>
      <c r="O694" s="470"/>
      <c r="P694" s="471"/>
      <c r="Q694" s="471"/>
      <c r="R694" s="116"/>
      <c r="S694" s="690"/>
      <c r="T694" s="690"/>
      <c r="U694" s="110"/>
      <c r="V694" s="110"/>
      <c r="W694" s="110"/>
      <c r="X694" s="110"/>
      <c r="Y694" s="110"/>
      <c r="Z694" s="110"/>
      <c r="AA694" s="110"/>
      <c r="AB694" s="110"/>
      <c r="AC694" s="110"/>
      <c r="AD694" s="110"/>
      <c r="AE694" s="110"/>
      <c r="AF694" s="110"/>
    </row>
    <row r="695">
      <c r="A695" s="110"/>
      <c r="B695" s="466"/>
      <c r="C695" s="110"/>
      <c r="D695" s="110"/>
      <c r="E695" s="110"/>
      <c r="F695" s="110"/>
      <c r="G695" s="110"/>
      <c r="H695" s="110"/>
      <c r="I695" s="110"/>
      <c r="J695" s="110"/>
      <c r="K695" s="110"/>
      <c r="L695" s="110"/>
      <c r="M695" s="468"/>
      <c r="N695" s="469"/>
      <c r="O695" s="470"/>
      <c r="P695" s="471"/>
      <c r="Q695" s="471"/>
      <c r="R695" s="116"/>
      <c r="S695" s="690"/>
      <c r="T695" s="690"/>
      <c r="U695" s="110"/>
      <c r="V695" s="110"/>
      <c r="W695" s="110"/>
      <c r="X695" s="110"/>
      <c r="Y695" s="110"/>
      <c r="Z695" s="110"/>
      <c r="AA695" s="110"/>
      <c r="AB695" s="110"/>
      <c r="AC695" s="110"/>
      <c r="AD695" s="110"/>
      <c r="AE695" s="110"/>
      <c r="AF695" s="110"/>
    </row>
    <row r="696">
      <c r="A696" s="110"/>
      <c r="B696" s="466"/>
      <c r="C696" s="110"/>
      <c r="D696" s="110"/>
      <c r="E696" s="110"/>
      <c r="F696" s="110"/>
      <c r="G696" s="110"/>
      <c r="H696" s="110"/>
      <c r="I696" s="110"/>
      <c r="J696" s="110"/>
      <c r="K696" s="110"/>
      <c r="L696" s="110"/>
      <c r="M696" s="468"/>
      <c r="N696" s="469"/>
      <c r="O696" s="470"/>
      <c r="P696" s="471"/>
      <c r="Q696" s="471"/>
      <c r="R696" s="116"/>
      <c r="S696" s="690"/>
      <c r="T696" s="690"/>
      <c r="U696" s="110"/>
      <c r="V696" s="110"/>
      <c r="W696" s="110"/>
      <c r="X696" s="110"/>
      <c r="Y696" s="110"/>
      <c r="Z696" s="110"/>
      <c r="AA696" s="110"/>
      <c r="AB696" s="110"/>
      <c r="AC696" s="110"/>
      <c r="AD696" s="110"/>
      <c r="AE696" s="110"/>
      <c r="AF696" s="110"/>
    </row>
    <row r="697">
      <c r="A697" s="110"/>
      <c r="B697" s="466"/>
      <c r="C697" s="110"/>
      <c r="D697" s="110"/>
      <c r="E697" s="110"/>
      <c r="F697" s="110"/>
      <c r="G697" s="110"/>
      <c r="H697" s="110"/>
      <c r="I697" s="110"/>
      <c r="J697" s="110"/>
      <c r="K697" s="110"/>
      <c r="L697" s="110"/>
      <c r="M697" s="468"/>
      <c r="N697" s="469"/>
      <c r="O697" s="470"/>
      <c r="P697" s="471"/>
      <c r="Q697" s="471"/>
      <c r="R697" s="116"/>
      <c r="S697" s="690"/>
      <c r="T697" s="690"/>
      <c r="U697" s="110"/>
      <c r="V697" s="110"/>
      <c r="W697" s="110"/>
      <c r="X697" s="110"/>
      <c r="Y697" s="110"/>
      <c r="Z697" s="110"/>
      <c r="AA697" s="110"/>
      <c r="AB697" s="110"/>
      <c r="AC697" s="110"/>
      <c r="AD697" s="110"/>
      <c r="AE697" s="110"/>
      <c r="AF697" s="110"/>
    </row>
    <row r="698">
      <c r="A698" s="110"/>
      <c r="B698" s="466"/>
      <c r="C698" s="110"/>
      <c r="D698" s="110"/>
      <c r="E698" s="110"/>
      <c r="F698" s="110"/>
      <c r="G698" s="110"/>
      <c r="H698" s="110"/>
      <c r="I698" s="110"/>
      <c r="J698" s="110"/>
      <c r="K698" s="110"/>
      <c r="L698" s="110"/>
      <c r="M698" s="468"/>
      <c r="N698" s="469"/>
      <c r="O698" s="470"/>
      <c r="P698" s="471"/>
      <c r="Q698" s="471"/>
      <c r="R698" s="116"/>
      <c r="S698" s="690"/>
      <c r="T698" s="690"/>
      <c r="U698" s="110"/>
      <c r="V698" s="110"/>
      <c r="W698" s="110"/>
      <c r="X698" s="110"/>
      <c r="Y698" s="110"/>
      <c r="Z698" s="110"/>
      <c r="AA698" s="110"/>
      <c r="AB698" s="110"/>
      <c r="AC698" s="110"/>
      <c r="AD698" s="110"/>
      <c r="AE698" s="110"/>
      <c r="AF698" s="110"/>
    </row>
    <row r="699">
      <c r="A699" s="110"/>
      <c r="B699" s="466"/>
      <c r="C699" s="110"/>
      <c r="D699" s="110"/>
      <c r="E699" s="110"/>
      <c r="F699" s="110"/>
      <c r="G699" s="110"/>
      <c r="H699" s="110"/>
      <c r="I699" s="110"/>
      <c r="J699" s="110"/>
      <c r="K699" s="110"/>
      <c r="L699" s="110"/>
      <c r="M699" s="468"/>
      <c r="N699" s="469"/>
      <c r="O699" s="470"/>
      <c r="P699" s="471"/>
      <c r="Q699" s="471"/>
      <c r="R699" s="116"/>
      <c r="S699" s="690"/>
      <c r="T699" s="690"/>
      <c r="U699" s="110"/>
      <c r="V699" s="110"/>
      <c r="W699" s="110"/>
      <c r="X699" s="110"/>
      <c r="Y699" s="110"/>
      <c r="Z699" s="110"/>
      <c r="AA699" s="110"/>
      <c r="AB699" s="110"/>
      <c r="AC699" s="110"/>
      <c r="AD699" s="110"/>
      <c r="AE699" s="110"/>
      <c r="AF699" s="110"/>
    </row>
    <row r="700">
      <c r="A700" s="110"/>
      <c r="B700" s="466"/>
      <c r="C700" s="110"/>
      <c r="D700" s="110"/>
      <c r="E700" s="110"/>
      <c r="F700" s="110"/>
      <c r="G700" s="110"/>
      <c r="H700" s="110"/>
      <c r="I700" s="110"/>
      <c r="J700" s="110"/>
      <c r="K700" s="110"/>
      <c r="L700" s="110"/>
      <c r="M700" s="468"/>
      <c r="N700" s="469"/>
      <c r="O700" s="470"/>
      <c r="P700" s="471"/>
      <c r="Q700" s="471"/>
      <c r="R700" s="116"/>
      <c r="S700" s="690"/>
      <c r="T700" s="690"/>
      <c r="U700" s="110"/>
      <c r="V700" s="110"/>
      <c r="W700" s="110"/>
      <c r="X700" s="110"/>
      <c r="Y700" s="110"/>
      <c r="Z700" s="110"/>
      <c r="AA700" s="110"/>
      <c r="AB700" s="110"/>
      <c r="AC700" s="110"/>
      <c r="AD700" s="110"/>
      <c r="AE700" s="110"/>
      <c r="AF700" s="110"/>
    </row>
    <row r="701">
      <c r="A701" s="110"/>
      <c r="B701" s="466"/>
      <c r="C701" s="110"/>
      <c r="D701" s="110"/>
      <c r="E701" s="110"/>
      <c r="F701" s="110"/>
      <c r="G701" s="110"/>
      <c r="H701" s="110"/>
      <c r="I701" s="110"/>
      <c r="J701" s="110"/>
      <c r="K701" s="110"/>
      <c r="L701" s="110"/>
      <c r="M701" s="468"/>
      <c r="N701" s="469"/>
      <c r="O701" s="470"/>
      <c r="P701" s="471"/>
      <c r="Q701" s="471"/>
      <c r="R701" s="116"/>
      <c r="S701" s="690"/>
      <c r="T701" s="690"/>
      <c r="U701" s="110"/>
      <c r="V701" s="110"/>
      <c r="W701" s="110"/>
      <c r="X701" s="110"/>
      <c r="Y701" s="110"/>
      <c r="Z701" s="110"/>
      <c r="AA701" s="110"/>
      <c r="AB701" s="110"/>
      <c r="AC701" s="110"/>
      <c r="AD701" s="110"/>
      <c r="AE701" s="110"/>
      <c r="AF701" s="110"/>
    </row>
    <row r="702">
      <c r="A702" s="110"/>
      <c r="B702" s="466"/>
      <c r="C702" s="110"/>
      <c r="D702" s="110"/>
      <c r="E702" s="110"/>
      <c r="F702" s="110"/>
      <c r="G702" s="110"/>
      <c r="H702" s="110"/>
      <c r="I702" s="110"/>
      <c r="J702" s="110"/>
      <c r="K702" s="110"/>
      <c r="L702" s="110"/>
      <c r="M702" s="468"/>
      <c r="N702" s="469"/>
      <c r="O702" s="470"/>
      <c r="P702" s="471"/>
      <c r="Q702" s="471"/>
      <c r="R702" s="116"/>
      <c r="S702" s="690"/>
      <c r="T702" s="690"/>
      <c r="U702" s="110"/>
      <c r="V702" s="110"/>
      <c r="W702" s="110"/>
      <c r="X702" s="110"/>
      <c r="Y702" s="110"/>
      <c r="Z702" s="110"/>
      <c r="AA702" s="110"/>
      <c r="AB702" s="110"/>
      <c r="AC702" s="110"/>
      <c r="AD702" s="110"/>
      <c r="AE702" s="110"/>
      <c r="AF702" s="110"/>
    </row>
    <row r="703">
      <c r="A703" s="110"/>
      <c r="B703" s="466"/>
      <c r="C703" s="110"/>
      <c r="D703" s="110"/>
      <c r="E703" s="110"/>
      <c r="F703" s="110"/>
      <c r="G703" s="110"/>
      <c r="H703" s="110"/>
      <c r="I703" s="110"/>
      <c r="J703" s="110"/>
      <c r="K703" s="110"/>
      <c r="L703" s="110"/>
      <c r="M703" s="468"/>
      <c r="N703" s="469"/>
      <c r="O703" s="470"/>
      <c r="P703" s="471"/>
      <c r="Q703" s="471"/>
      <c r="R703" s="116"/>
      <c r="S703" s="690"/>
      <c r="T703" s="690"/>
      <c r="U703" s="110"/>
      <c r="V703" s="110"/>
      <c r="W703" s="110"/>
      <c r="X703" s="110"/>
      <c r="Y703" s="110"/>
      <c r="Z703" s="110"/>
      <c r="AA703" s="110"/>
      <c r="AB703" s="110"/>
      <c r="AC703" s="110"/>
      <c r="AD703" s="110"/>
      <c r="AE703" s="110"/>
      <c r="AF703" s="110"/>
    </row>
    <row r="704">
      <c r="A704" s="110"/>
      <c r="B704" s="466"/>
      <c r="C704" s="110"/>
      <c r="D704" s="110"/>
      <c r="E704" s="110"/>
      <c r="F704" s="110"/>
      <c r="G704" s="110"/>
      <c r="H704" s="110"/>
      <c r="I704" s="110"/>
      <c r="J704" s="110"/>
      <c r="K704" s="110"/>
      <c r="L704" s="110"/>
      <c r="M704" s="468"/>
      <c r="N704" s="469"/>
      <c r="O704" s="470"/>
      <c r="P704" s="471"/>
      <c r="Q704" s="471"/>
      <c r="R704" s="116"/>
      <c r="S704" s="690"/>
      <c r="T704" s="690"/>
      <c r="U704" s="110"/>
      <c r="V704" s="110"/>
      <c r="W704" s="110"/>
      <c r="X704" s="110"/>
      <c r="Y704" s="110"/>
      <c r="Z704" s="110"/>
      <c r="AA704" s="110"/>
      <c r="AB704" s="110"/>
      <c r="AC704" s="110"/>
      <c r="AD704" s="110"/>
      <c r="AE704" s="110"/>
      <c r="AF704" s="110"/>
    </row>
    <row r="705">
      <c r="A705" s="110"/>
      <c r="B705" s="466"/>
      <c r="C705" s="110"/>
      <c r="D705" s="110"/>
      <c r="E705" s="110"/>
      <c r="F705" s="110"/>
      <c r="G705" s="110"/>
      <c r="H705" s="110"/>
      <c r="I705" s="110"/>
      <c r="J705" s="110"/>
      <c r="K705" s="110"/>
      <c r="L705" s="110"/>
      <c r="M705" s="468"/>
      <c r="N705" s="469"/>
      <c r="O705" s="470"/>
      <c r="P705" s="471"/>
      <c r="Q705" s="471"/>
      <c r="R705" s="116"/>
      <c r="S705" s="690"/>
      <c r="T705" s="690"/>
      <c r="U705" s="110"/>
      <c r="V705" s="110"/>
      <c r="W705" s="110"/>
      <c r="X705" s="110"/>
      <c r="Y705" s="110"/>
      <c r="Z705" s="110"/>
      <c r="AA705" s="110"/>
      <c r="AB705" s="110"/>
      <c r="AC705" s="110"/>
      <c r="AD705" s="110"/>
      <c r="AE705" s="110"/>
      <c r="AF705" s="110"/>
    </row>
    <row r="706">
      <c r="A706" s="110"/>
      <c r="B706" s="466"/>
      <c r="C706" s="110"/>
      <c r="D706" s="110"/>
      <c r="E706" s="110"/>
      <c r="F706" s="110"/>
      <c r="G706" s="110"/>
      <c r="H706" s="110"/>
      <c r="I706" s="110"/>
      <c r="J706" s="110"/>
      <c r="K706" s="110"/>
      <c r="L706" s="110"/>
      <c r="M706" s="468"/>
      <c r="N706" s="469"/>
      <c r="O706" s="470"/>
      <c r="P706" s="471"/>
      <c r="Q706" s="471"/>
      <c r="R706" s="116"/>
      <c r="S706" s="690"/>
      <c r="T706" s="690"/>
      <c r="U706" s="110"/>
      <c r="V706" s="110"/>
      <c r="W706" s="110"/>
      <c r="X706" s="110"/>
      <c r="Y706" s="110"/>
      <c r="Z706" s="110"/>
      <c r="AA706" s="110"/>
      <c r="AB706" s="110"/>
      <c r="AC706" s="110"/>
      <c r="AD706" s="110"/>
      <c r="AE706" s="110"/>
      <c r="AF706" s="110"/>
    </row>
    <row r="707">
      <c r="A707" s="110"/>
      <c r="B707" s="466"/>
      <c r="C707" s="110"/>
      <c r="D707" s="110"/>
      <c r="E707" s="110"/>
      <c r="F707" s="110"/>
      <c r="G707" s="110"/>
      <c r="H707" s="110"/>
      <c r="I707" s="110"/>
      <c r="J707" s="110"/>
      <c r="K707" s="110"/>
      <c r="L707" s="110"/>
      <c r="M707" s="468"/>
      <c r="N707" s="469"/>
      <c r="O707" s="470"/>
      <c r="P707" s="471"/>
      <c r="Q707" s="471"/>
      <c r="R707" s="116"/>
      <c r="S707" s="690"/>
      <c r="T707" s="690"/>
      <c r="U707" s="110"/>
      <c r="V707" s="110"/>
      <c r="W707" s="110"/>
      <c r="X707" s="110"/>
      <c r="Y707" s="110"/>
      <c r="Z707" s="110"/>
      <c r="AA707" s="110"/>
      <c r="AB707" s="110"/>
      <c r="AC707" s="110"/>
      <c r="AD707" s="110"/>
      <c r="AE707" s="110"/>
      <c r="AF707" s="110"/>
    </row>
    <row r="708">
      <c r="A708" s="110"/>
      <c r="B708" s="466"/>
      <c r="C708" s="110"/>
      <c r="D708" s="110"/>
      <c r="E708" s="110"/>
      <c r="F708" s="110"/>
      <c r="G708" s="110"/>
      <c r="H708" s="110"/>
      <c r="I708" s="110"/>
      <c r="J708" s="110"/>
      <c r="K708" s="110"/>
      <c r="L708" s="110"/>
      <c r="M708" s="468"/>
      <c r="N708" s="469"/>
      <c r="O708" s="470"/>
      <c r="P708" s="471"/>
      <c r="Q708" s="471"/>
      <c r="R708" s="116"/>
      <c r="S708" s="690"/>
      <c r="T708" s="690"/>
      <c r="U708" s="110"/>
      <c r="V708" s="110"/>
      <c r="W708" s="110"/>
      <c r="X708" s="110"/>
      <c r="Y708" s="110"/>
      <c r="Z708" s="110"/>
      <c r="AA708" s="110"/>
      <c r="AB708" s="110"/>
      <c r="AC708" s="110"/>
      <c r="AD708" s="110"/>
      <c r="AE708" s="110"/>
      <c r="AF708" s="110"/>
    </row>
    <row r="709">
      <c r="A709" s="110"/>
      <c r="B709" s="466"/>
      <c r="C709" s="110"/>
      <c r="D709" s="110"/>
      <c r="E709" s="110"/>
      <c r="F709" s="110"/>
      <c r="G709" s="110"/>
      <c r="H709" s="110"/>
      <c r="I709" s="110"/>
      <c r="J709" s="110"/>
      <c r="K709" s="110"/>
      <c r="L709" s="110"/>
      <c r="M709" s="468"/>
      <c r="N709" s="469"/>
      <c r="O709" s="470"/>
      <c r="P709" s="471"/>
      <c r="Q709" s="471"/>
      <c r="R709" s="116"/>
      <c r="S709" s="690"/>
      <c r="T709" s="690"/>
      <c r="U709" s="110"/>
      <c r="V709" s="110"/>
      <c r="W709" s="110"/>
      <c r="X709" s="110"/>
      <c r="Y709" s="110"/>
      <c r="Z709" s="110"/>
      <c r="AA709" s="110"/>
      <c r="AB709" s="110"/>
      <c r="AC709" s="110"/>
      <c r="AD709" s="110"/>
      <c r="AE709" s="110"/>
      <c r="AF709" s="110"/>
    </row>
    <row r="710">
      <c r="A710" s="110"/>
      <c r="B710" s="466"/>
      <c r="C710" s="110"/>
      <c r="D710" s="110"/>
      <c r="E710" s="110"/>
      <c r="F710" s="110"/>
      <c r="G710" s="110"/>
      <c r="H710" s="110"/>
      <c r="I710" s="110"/>
      <c r="J710" s="110"/>
      <c r="K710" s="110"/>
      <c r="L710" s="110"/>
      <c r="M710" s="468"/>
      <c r="N710" s="469"/>
      <c r="O710" s="470"/>
      <c r="P710" s="471"/>
      <c r="Q710" s="471"/>
      <c r="R710" s="116"/>
      <c r="S710" s="690"/>
      <c r="T710" s="690"/>
      <c r="U710" s="110"/>
      <c r="V710" s="110"/>
      <c r="W710" s="110"/>
      <c r="X710" s="110"/>
      <c r="Y710" s="110"/>
      <c r="Z710" s="110"/>
      <c r="AA710" s="110"/>
      <c r="AB710" s="110"/>
      <c r="AC710" s="110"/>
      <c r="AD710" s="110"/>
      <c r="AE710" s="110"/>
      <c r="AF710" s="110"/>
    </row>
    <row r="711">
      <c r="A711" s="110"/>
      <c r="B711" s="466"/>
      <c r="C711" s="110"/>
      <c r="D711" s="110"/>
      <c r="E711" s="110"/>
      <c r="F711" s="110"/>
      <c r="G711" s="110"/>
      <c r="H711" s="110"/>
      <c r="I711" s="110"/>
      <c r="J711" s="110"/>
      <c r="K711" s="110"/>
      <c r="L711" s="110"/>
      <c r="M711" s="468"/>
      <c r="N711" s="469"/>
      <c r="O711" s="470"/>
      <c r="P711" s="471"/>
      <c r="Q711" s="471"/>
      <c r="R711" s="116"/>
      <c r="S711" s="690"/>
      <c r="T711" s="690"/>
      <c r="U711" s="110"/>
      <c r="V711" s="110"/>
      <c r="W711" s="110"/>
      <c r="X711" s="110"/>
      <c r="Y711" s="110"/>
      <c r="Z711" s="110"/>
      <c r="AA711" s="110"/>
      <c r="AB711" s="110"/>
      <c r="AC711" s="110"/>
      <c r="AD711" s="110"/>
      <c r="AE711" s="110"/>
      <c r="AF711" s="110"/>
    </row>
    <row r="712">
      <c r="A712" s="110"/>
      <c r="B712" s="466"/>
      <c r="C712" s="110"/>
      <c r="D712" s="110"/>
      <c r="E712" s="110"/>
      <c r="F712" s="110"/>
      <c r="G712" s="110"/>
      <c r="H712" s="110"/>
      <c r="I712" s="110"/>
      <c r="J712" s="110"/>
      <c r="K712" s="110"/>
      <c r="L712" s="110"/>
      <c r="M712" s="468"/>
      <c r="N712" s="469"/>
      <c r="O712" s="470"/>
      <c r="P712" s="471"/>
      <c r="Q712" s="471"/>
      <c r="R712" s="116"/>
      <c r="S712" s="690"/>
      <c r="T712" s="690"/>
      <c r="U712" s="110"/>
      <c r="V712" s="110"/>
      <c r="W712" s="110"/>
      <c r="X712" s="110"/>
      <c r="Y712" s="110"/>
      <c r="Z712" s="110"/>
      <c r="AA712" s="110"/>
      <c r="AB712" s="110"/>
      <c r="AC712" s="110"/>
      <c r="AD712" s="110"/>
      <c r="AE712" s="110"/>
      <c r="AF712" s="110"/>
    </row>
    <row r="713">
      <c r="A713" s="110"/>
      <c r="B713" s="466"/>
      <c r="C713" s="110"/>
      <c r="D713" s="110"/>
      <c r="E713" s="110"/>
      <c r="F713" s="110"/>
      <c r="G713" s="110"/>
      <c r="H713" s="110"/>
      <c r="I713" s="110"/>
      <c r="J713" s="110"/>
      <c r="K713" s="110"/>
      <c r="L713" s="110"/>
      <c r="M713" s="468"/>
      <c r="N713" s="469"/>
      <c r="O713" s="470"/>
      <c r="P713" s="471"/>
      <c r="Q713" s="471"/>
      <c r="R713" s="116"/>
      <c r="S713" s="690"/>
      <c r="T713" s="690"/>
      <c r="U713" s="110"/>
      <c r="V713" s="110"/>
      <c r="W713" s="110"/>
      <c r="X713" s="110"/>
      <c r="Y713" s="110"/>
      <c r="Z713" s="110"/>
      <c r="AA713" s="110"/>
      <c r="AB713" s="110"/>
      <c r="AC713" s="110"/>
      <c r="AD713" s="110"/>
      <c r="AE713" s="110"/>
      <c r="AF713" s="110"/>
    </row>
    <row r="714">
      <c r="A714" s="110"/>
      <c r="B714" s="466"/>
      <c r="C714" s="110"/>
      <c r="D714" s="110"/>
      <c r="E714" s="110"/>
      <c r="F714" s="110"/>
      <c r="G714" s="110"/>
      <c r="H714" s="110"/>
      <c r="I714" s="110"/>
      <c r="J714" s="110"/>
      <c r="K714" s="110"/>
      <c r="L714" s="110"/>
      <c r="M714" s="468"/>
      <c r="N714" s="469"/>
      <c r="O714" s="470"/>
      <c r="P714" s="471"/>
      <c r="Q714" s="471"/>
      <c r="R714" s="116"/>
      <c r="S714" s="690"/>
      <c r="T714" s="690"/>
      <c r="U714" s="110"/>
      <c r="V714" s="110"/>
      <c r="W714" s="110"/>
      <c r="X714" s="110"/>
      <c r="Y714" s="110"/>
      <c r="Z714" s="110"/>
      <c r="AA714" s="110"/>
      <c r="AB714" s="110"/>
      <c r="AC714" s="110"/>
      <c r="AD714" s="110"/>
      <c r="AE714" s="110"/>
      <c r="AF714" s="110"/>
    </row>
    <row r="715">
      <c r="A715" s="110"/>
      <c r="B715" s="466"/>
      <c r="C715" s="110"/>
      <c r="D715" s="110"/>
      <c r="E715" s="110"/>
      <c r="F715" s="110"/>
      <c r="G715" s="110"/>
      <c r="H715" s="110"/>
      <c r="I715" s="110"/>
      <c r="J715" s="110"/>
      <c r="K715" s="110"/>
      <c r="L715" s="110"/>
      <c r="M715" s="468"/>
      <c r="N715" s="469"/>
      <c r="O715" s="470"/>
      <c r="P715" s="471"/>
      <c r="Q715" s="471"/>
      <c r="R715" s="116"/>
      <c r="S715" s="690"/>
      <c r="T715" s="690"/>
      <c r="U715" s="110"/>
      <c r="V715" s="110"/>
      <c r="W715" s="110"/>
      <c r="X715" s="110"/>
      <c r="Y715" s="110"/>
      <c r="Z715" s="110"/>
      <c r="AA715" s="110"/>
      <c r="AB715" s="110"/>
      <c r="AC715" s="110"/>
      <c r="AD715" s="110"/>
      <c r="AE715" s="110"/>
      <c r="AF715" s="110"/>
    </row>
    <row r="716">
      <c r="A716" s="110"/>
      <c r="B716" s="466"/>
      <c r="C716" s="110"/>
      <c r="D716" s="110"/>
      <c r="E716" s="110"/>
      <c r="F716" s="110"/>
      <c r="G716" s="110"/>
      <c r="H716" s="110"/>
      <c r="I716" s="110"/>
      <c r="J716" s="110"/>
      <c r="K716" s="110"/>
      <c r="L716" s="110"/>
      <c r="M716" s="468"/>
      <c r="N716" s="469"/>
      <c r="O716" s="470"/>
      <c r="P716" s="471"/>
      <c r="Q716" s="471"/>
      <c r="R716" s="116"/>
      <c r="S716" s="690"/>
      <c r="T716" s="690"/>
      <c r="U716" s="110"/>
      <c r="V716" s="110"/>
      <c r="W716" s="110"/>
      <c r="X716" s="110"/>
      <c r="Y716" s="110"/>
      <c r="Z716" s="110"/>
      <c r="AA716" s="110"/>
      <c r="AB716" s="110"/>
      <c r="AC716" s="110"/>
      <c r="AD716" s="110"/>
      <c r="AE716" s="110"/>
      <c r="AF716" s="110"/>
    </row>
    <row r="717">
      <c r="A717" s="110"/>
      <c r="B717" s="466"/>
      <c r="C717" s="110"/>
      <c r="D717" s="110"/>
      <c r="E717" s="110"/>
      <c r="F717" s="110"/>
      <c r="G717" s="110"/>
      <c r="H717" s="110"/>
      <c r="I717" s="110"/>
      <c r="J717" s="110"/>
      <c r="K717" s="110"/>
      <c r="L717" s="110"/>
      <c r="M717" s="468"/>
      <c r="N717" s="469"/>
      <c r="O717" s="470"/>
      <c r="P717" s="471"/>
      <c r="Q717" s="471"/>
      <c r="R717" s="116"/>
      <c r="S717" s="690"/>
      <c r="T717" s="690"/>
      <c r="U717" s="110"/>
      <c r="V717" s="110"/>
      <c r="W717" s="110"/>
      <c r="X717" s="110"/>
      <c r="Y717" s="110"/>
      <c r="Z717" s="110"/>
      <c r="AA717" s="110"/>
      <c r="AB717" s="110"/>
      <c r="AC717" s="110"/>
      <c r="AD717" s="110"/>
      <c r="AE717" s="110"/>
      <c r="AF717" s="110"/>
    </row>
    <row r="718">
      <c r="A718" s="110"/>
      <c r="B718" s="466"/>
      <c r="C718" s="110"/>
      <c r="D718" s="110"/>
      <c r="E718" s="110"/>
      <c r="F718" s="110"/>
      <c r="G718" s="110"/>
      <c r="H718" s="110"/>
      <c r="I718" s="110"/>
      <c r="J718" s="110"/>
      <c r="K718" s="110"/>
      <c r="L718" s="110"/>
      <c r="M718" s="468"/>
      <c r="N718" s="469"/>
      <c r="O718" s="470"/>
      <c r="P718" s="471"/>
      <c r="Q718" s="471"/>
      <c r="R718" s="116"/>
      <c r="S718" s="690"/>
      <c r="T718" s="690"/>
      <c r="U718" s="110"/>
      <c r="V718" s="110"/>
      <c r="W718" s="110"/>
      <c r="X718" s="110"/>
      <c r="Y718" s="110"/>
      <c r="Z718" s="110"/>
      <c r="AA718" s="110"/>
      <c r="AB718" s="110"/>
      <c r="AC718" s="110"/>
      <c r="AD718" s="110"/>
      <c r="AE718" s="110"/>
      <c r="AF718" s="110"/>
    </row>
    <row r="719">
      <c r="A719" s="110"/>
      <c r="B719" s="466"/>
      <c r="C719" s="110"/>
      <c r="D719" s="110"/>
      <c r="E719" s="110"/>
      <c r="F719" s="110"/>
      <c r="G719" s="110"/>
      <c r="H719" s="110"/>
      <c r="I719" s="110"/>
      <c r="J719" s="110"/>
      <c r="K719" s="110"/>
      <c r="L719" s="110"/>
      <c r="M719" s="468"/>
      <c r="N719" s="469"/>
      <c r="O719" s="470"/>
      <c r="P719" s="471"/>
      <c r="Q719" s="471"/>
      <c r="R719" s="116"/>
      <c r="S719" s="690"/>
      <c r="T719" s="690"/>
      <c r="U719" s="110"/>
      <c r="V719" s="110"/>
      <c r="W719" s="110"/>
      <c r="X719" s="110"/>
      <c r="Y719" s="110"/>
      <c r="Z719" s="110"/>
      <c r="AA719" s="110"/>
      <c r="AB719" s="110"/>
      <c r="AC719" s="110"/>
      <c r="AD719" s="110"/>
      <c r="AE719" s="110"/>
      <c r="AF719" s="110"/>
    </row>
    <row r="720">
      <c r="A720" s="110"/>
      <c r="B720" s="466"/>
      <c r="C720" s="110"/>
      <c r="D720" s="110"/>
      <c r="E720" s="110"/>
      <c r="F720" s="110"/>
      <c r="G720" s="110"/>
      <c r="H720" s="110"/>
      <c r="I720" s="110"/>
      <c r="J720" s="110"/>
      <c r="K720" s="110"/>
      <c r="L720" s="110"/>
      <c r="M720" s="468"/>
      <c r="N720" s="469"/>
      <c r="O720" s="470"/>
      <c r="P720" s="471"/>
      <c r="Q720" s="471"/>
      <c r="R720" s="116"/>
      <c r="S720" s="690"/>
      <c r="T720" s="690"/>
      <c r="U720" s="110"/>
      <c r="V720" s="110"/>
      <c r="W720" s="110"/>
      <c r="X720" s="110"/>
      <c r="Y720" s="110"/>
      <c r="Z720" s="110"/>
      <c r="AA720" s="110"/>
      <c r="AB720" s="110"/>
      <c r="AC720" s="110"/>
      <c r="AD720" s="110"/>
      <c r="AE720" s="110"/>
      <c r="AF720" s="110"/>
    </row>
    <row r="721">
      <c r="A721" s="110"/>
      <c r="B721" s="466"/>
      <c r="C721" s="110"/>
      <c r="D721" s="110"/>
      <c r="E721" s="110"/>
      <c r="F721" s="110"/>
      <c r="G721" s="110"/>
      <c r="H721" s="110"/>
      <c r="I721" s="110"/>
      <c r="J721" s="110"/>
      <c r="K721" s="110"/>
      <c r="L721" s="110"/>
      <c r="M721" s="468"/>
      <c r="N721" s="469"/>
      <c r="O721" s="470"/>
      <c r="P721" s="471"/>
      <c r="Q721" s="471"/>
      <c r="R721" s="116"/>
      <c r="S721" s="690"/>
      <c r="T721" s="690"/>
      <c r="U721" s="110"/>
      <c r="V721" s="110"/>
      <c r="W721" s="110"/>
      <c r="X721" s="110"/>
      <c r="Y721" s="110"/>
      <c r="Z721" s="110"/>
      <c r="AA721" s="110"/>
      <c r="AB721" s="110"/>
      <c r="AC721" s="110"/>
      <c r="AD721" s="110"/>
      <c r="AE721" s="110"/>
      <c r="AF721" s="110"/>
    </row>
    <row r="722">
      <c r="A722" s="110"/>
      <c r="B722" s="466"/>
      <c r="C722" s="110"/>
      <c r="D722" s="110"/>
      <c r="E722" s="110"/>
      <c r="F722" s="110"/>
      <c r="G722" s="110"/>
      <c r="H722" s="110"/>
      <c r="I722" s="110"/>
      <c r="J722" s="110"/>
      <c r="K722" s="110"/>
      <c r="L722" s="110"/>
      <c r="M722" s="468"/>
      <c r="N722" s="469"/>
      <c r="O722" s="470"/>
      <c r="P722" s="471"/>
      <c r="Q722" s="471"/>
      <c r="R722" s="116"/>
      <c r="S722" s="690"/>
      <c r="T722" s="690"/>
      <c r="U722" s="110"/>
      <c r="V722" s="110"/>
      <c r="W722" s="110"/>
      <c r="X722" s="110"/>
      <c r="Y722" s="110"/>
      <c r="Z722" s="110"/>
      <c r="AA722" s="110"/>
      <c r="AB722" s="110"/>
      <c r="AC722" s="110"/>
      <c r="AD722" s="110"/>
      <c r="AE722" s="110"/>
      <c r="AF722" s="110"/>
    </row>
    <row r="723">
      <c r="A723" s="110"/>
      <c r="B723" s="466"/>
      <c r="C723" s="110"/>
      <c r="D723" s="110"/>
      <c r="E723" s="110"/>
      <c r="F723" s="110"/>
      <c r="G723" s="110"/>
      <c r="H723" s="110"/>
      <c r="I723" s="110"/>
      <c r="J723" s="110"/>
      <c r="K723" s="110"/>
      <c r="L723" s="110"/>
      <c r="M723" s="468"/>
      <c r="N723" s="469"/>
      <c r="O723" s="470"/>
      <c r="P723" s="471"/>
      <c r="Q723" s="471"/>
      <c r="R723" s="116"/>
      <c r="S723" s="690"/>
      <c r="T723" s="690"/>
      <c r="U723" s="110"/>
      <c r="V723" s="110"/>
      <c r="W723" s="110"/>
      <c r="X723" s="110"/>
      <c r="Y723" s="110"/>
      <c r="Z723" s="110"/>
      <c r="AA723" s="110"/>
      <c r="AB723" s="110"/>
      <c r="AC723" s="110"/>
      <c r="AD723" s="110"/>
      <c r="AE723" s="110"/>
      <c r="AF723" s="110"/>
    </row>
    <row r="724">
      <c r="A724" s="110"/>
      <c r="B724" s="466"/>
      <c r="C724" s="110"/>
      <c r="D724" s="110"/>
      <c r="E724" s="110"/>
      <c r="F724" s="110"/>
      <c r="G724" s="110"/>
      <c r="H724" s="110"/>
      <c r="I724" s="110"/>
      <c r="J724" s="110"/>
      <c r="K724" s="110"/>
      <c r="L724" s="110"/>
      <c r="M724" s="468"/>
      <c r="N724" s="469"/>
      <c r="O724" s="470"/>
      <c r="P724" s="471"/>
      <c r="Q724" s="471"/>
      <c r="R724" s="116"/>
      <c r="S724" s="690"/>
      <c r="T724" s="690"/>
      <c r="U724" s="110"/>
      <c r="V724" s="110"/>
      <c r="W724" s="110"/>
      <c r="X724" s="110"/>
      <c r="Y724" s="110"/>
      <c r="Z724" s="110"/>
      <c r="AA724" s="110"/>
      <c r="AB724" s="110"/>
      <c r="AC724" s="110"/>
      <c r="AD724" s="110"/>
      <c r="AE724" s="110"/>
      <c r="AF724" s="110"/>
    </row>
    <row r="725">
      <c r="A725" s="110"/>
      <c r="B725" s="466"/>
      <c r="C725" s="110"/>
      <c r="D725" s="110"/>
      <c r="E725" s="110"/>
      <c r="F725" s="110"/>
      <c r="G725" s="110"/>
      <c r="H725" s="110"/>
      <c r="I725" s="110"/>
      <c r="J725" s="110"/>
      <c r="K725" s="110"/>
      <c r="L725" s="110"/>
      <c r="M725" s="468"/>
      <c r="N725" s="469"/>
      <c r="O725" s="470"/>
      <c r="P725" s="471"/>
      <c r="Q725" s="471"/>
      <c r="R725" s="116"/>
      <c r="S725" s="690"/>
      <c r="T725" s="690"/>
      <c r="U725" s="110"/>
      <c r="V725" s="110"/>
      <c r="W725" s="110"/>
      <c r="X725" s="110"/>
      <c r="Y725" s="110"/>
      <c r="Z725" s="110"/>
      <c r="AA725" s="110"/>
      <c r="AB725" s="110"/>
      <c r="AC725" s="110"/>
      <c r="AD725" s="110"/>
      <c r="AE725" s="110"/>
      <c r="AF725" s="110"/>
    </row>
    <row r="726">
      <c r="A726" s="110"/>
      <c r="B726" s="466"/>
      <c r="C726" s="110"/>
      <c r="D726" s="110"/>
      <c r="E726" s="110"/>
      <c r="F726" s="110"/>
      <c r="G726" s="110"/>
      <c r="H726" s="110"/>
      <c r="I726" s="110"/>
      <c r="J726" s="110"/>
      <c r="K726" s="110"/>
      <c r="L726" s="110"/>
      <c r="M726" s="468"/>
      <c r="N726" s="469"/>
      <c r="O726" s="470"/>
      <c r="P726" s="471"/>
      <c r="Q726" s="471"/>
      <c r="R726" s="116"/>
      <c r="S726" s="690"/>
      <c r="T726" s="690"/>
      <c r="U726" s="110"/>
      <c r="V726" s="110"/>
      <c r="W726" s="110"/>
      <c r="X726" s="110"/>
      <c r="Y726" s="110"/>
      <c r="Z726" s="110"/>
      <c r="AA726" s="110"/>
      <c r="AB726" s="110"/>
      <c r="AC726" s="110"/>
      <c r="AD726" s="110"/>
      <c r="AE726" s="110"/>
      <c r="AF726" s="110"/>
    </row>
    <row r="727">
      <c r="A727" s="110"/>
      <c r="B727" s="466"/>
      <c r="C727" s="110"/>
      <c r="D727" s="110"/>
      <c r="E727" s="110"/>
      <c r="F727" s="110"/>
      <c r="G727" s="110"/>
      <c r="H727" s="110"/>
      <c r="I727" s="110"/>
      <c r="J727" s="110"/>
      <c r="K727" s="110"/>
      <c r="L727" s="110"/>
      <c r="M727" s="468"/>
      <c r="N727" s="469"/>
      <c r="O727" s="470"/>
      <c r="P727" s="471"/>
      <c r="Q727" s="471"/>
      <c r="R727" s="116"/>
      <c r="S727" s="690"/>
      <c r="T727" s="690"/>
      <c r="U727" s="110"/>
      <c r="V727" s="110"/>
      <c r="W727" s="110"/>
      <c r="X727" s="110"/>
      <c r="Y727" s="110"/>
      <c r="Z727" s="110"/>
      <c r="AA727" s="110"/>
      <c r="AB727" s="110"/>
      <c r="AC727" s="110"/>
      <c r="AD727" s="110"/>
      <c r="AE727" s="110"/>
      <c r="AF727" s="110"/>
    </row>
    <row r="728">
      <c r="A728" s="110"/>
      <c r="B728" s="466"/>
      <c r="C728" s="110"/>
      <c r="D728" s="110"/>
      <c r="E728" s="110"/>
      <c r="F728" s="110"/>
      <c r="G728" s="110"/>
      <c r="H728" s="110"/>
      <c r="I728" s="110"/>
      <c r="J728" s="110"/>
      <c r="K728" s="110"/>
      <c r="L728" s="110"/>
      <c r="M728" s="468"/>
      <c r="N728" s="469"/>
      <c r="O728" s="470"/>
      <c r="P728" s="471"/>
      <c r="Q728" s="471"/>
      <c r="R728" s="116"/>
      <c r="S728" s="690"/>
      <c r="T728" s="690"/>
      <c r="U728" s="110"/>
      <c r="V728" s="110"/>
      <c r="W728" s="110"/>
      <c r="X728" s="110"/>
      <c r="Y728" s="110"/>
      <c r="Z728" s="110"/>
      <c r="AA728" s="110"/>
      <c r="AB728" s="110"/>
      <c r="AC728" s="110"/>
      <c r="AD728" s="110"/>
      <c r="AE728" s="110"/>
      <c r="AF728" s="110"/>
    </row>
    <row r="729">
      <c r="A729" s="110"/>
      <c r="B729" s="466"/>
      <c r="C729" s="110"/>
      <c r="D729" s="110"/>
      <c r="E729" s="110"/>
      <c r="F729" s="110"/>
      <c r="G729" s="110"/>
      <c r="H729" s="110"/>
      <c r="I729" s="110"/>
      <c r="J729" s="110"/>
      <c r="K729" s="110"/>
      <c r="L729" s="110"/>
      <c r="M729" s="468"/>
      <c r="N729" s="469"/>
      <c r="O729" s="470"/>
      <c r="P729" s="471"/>
      <c r="Q729" s="471"/>
      <c r="R729" s="116"/>
      <c r="S729" s="690"/>
      <c r="T729" s="690"/>
      <c r="U729" s="110"/>
      <c r="V729" s="110"/>
      <c r="W729" s="110"/>
      <c r="X729" s="110"/>
      <c r="Y729" s="110"/>
      <c r="Z729" s="110"/>
      <c r="AA729" s="110"/>
      <c r="AB729" s="110"/>
      <c r="AC729" s="110"/>
      <c r="AD729" s="110"/>
      <c r="AE729" s="110"/>
      <c r="AF729" s="110"/>
    </row>
    <row r="730">
      <c r="A730" s="110"/>
      <c r="B730" s="466"/>
      <c r="C730" s="110"/>
      <c r="D730" s="110"/>
      <c r="E730" s="110"/>
      <c r="F730" s="110"/>
      <c r="G730" s="110"/>
      <c r="H730" s="110"/>
      <c r="I730" s="110"/>
      <c r="J730" s="110"/>
      <c r="K730" s="110"/>
      <c r="L730" s="110"/>
      <c r="M730" s="468"/>
      <c r="N730" s="469"/>
      <c r="O730" s="470"/>
      <c r="P730" s="471"/>
      <c r="Q730" s="471"/>
      <c r="R730" s="116"/>
      <c r="S730" s="690"/>
      <c r="T730" s="690"/>
      <c r="U730" s="110"/>
      <c r="V730" s="110"/>
      <c r="W730" s="110"/>
      <c r="X730" s="110"/>
      <c r="Y730" s="110"/>
      <c r="Z730" s="110"/>
      <c r="AA730" s="110"/>
      <c r="AB730" s="110"/>
      <c r="AC730" s="110"/>
      <c r="AD730" s="110"/>
      <c r="AE730" s="110"/>
      <c r="AF730" s="110"/>
    </row>
    <row r="731">
      <c r="A731" s="110"/>
      <c r="B731" s="466"/>
      <c r="C731" s="110"/>
      <c r="D731" s="110"/>
      <c r="E731" s="110"/>
      <c r="F731" s="110"/>
      <c r="G731" s="110"/>
      <c r="H731" s="110"/>
      <c r="I731" s="110"/>
      <c r="J731" s="110"/>
      <c r="K731" s="110"/>
      <c r="L731" s="110"/>
      <c r="M731" s="468"/>
      <c r="N731" s="469"/>
      <c r="O731" s="470"/>
      <c r="P731" s="471"/>
      <c r="Q731" s="471"/>
      <c r="R731" s="116"/>
      <c r="S731" s="690"/>
      <c r="T731" s="690"/>
      <c r="U731" s="110"/>
      <c r="V731" s="110"/>
      <c r="W731" s="110"/>
      <c r="X731" s="110"/>
      <c r="Y731" s="110"/>
      <c r="Z731" s="110"/>
      <c r="AA731" s="110"/>
      <c r="AB731" s="110"/>
      <c r="AC731" s="110"/>
      <c r="AD731" s="110"/>
      <c r="AE731" s="110"/>
      <c r="AF731" s="110"/>
    </row>
    <row r="732">
      <c r="A732" s="110"/>
      <c r="B732" s="466"/>
      <c r="C732" s="110"/>
      <c r="D732" s="110"/>
      <c r="E732" s="110"/>
      <c r="F732" s="110"/>
      <c r="G732" s="110"/>
      <c r="H732" s="110"/>
      <c r="I732" s="110"/>
      <c r="J732" s="110"/>
      <c r="K732" s="110"/>
      <c r="L732" s="110"/>
      <c r="M732" s="468"/>
      <c r="N732" s="469"/>
      <c r="O732" s="470"/>
      <c r="P732" s="471"/>
      <c r="Q732" s="471"/>
      <c r="R732" s="116"/>
      <c r="S732" s="690"/>
      <c r="T732" s="690"/>
      <c r="U732" s="110"/>
      <c r="V732" s="110"/>
      <c r="W732" s="110"/>
      <c r="X732" s="110"/>
      <c r="Y732" s="110"/>
      <c r="Z732" s="110"/>
      <c r="AA732" s="110"/>
      <c r="AB732" s="110"/>
      <c r="AC732" s="110"/>
      <c r="AD732" s="110"/>
      <c r="AE732" s="110"/>
      <c r="AF732" s="110"/>
    </row>
    <row r="733">
      <c r="A733" s="110"/>
      <c r="B733" s="466"/>
      <c r="C733" s="110"/>
      <c r="D733" s="110"/>
      <c r="E733" s="110"/>
      <c r="F733" s="110"/>
      <c r="G733" s="110"/>
      <c r="H733" s="110"/>
      <c r="I733" s="110"/>
      <c r="J733" s="110"/>
      <c r="K733" s="110"/>
      <c r="L733" s="110"/>
      <c r="M733" s="468"/>
      <c r="N733" s="469"/>
      <c r="O733" s="470"/>
      <c r="P733" s="471"/>
      <c r="Q733" s="471"/>
      <c r="R733" s="116"/>
      <c r="S733" s="690"/>
      <c r="T733" s="690"/>
      <c r="U733" s="110"/>
      <c r="V733" s="110"/>
      <c r="W733" s="110"/>
      <c r="X733" s="110"/>
      <c r="Y733" s="110"/>
      <c r="Z733" s="110"/>
      <c r="AA733" s="110"/>
      <c r="AB733" s="110"/>
      <c r="AC733" s="110"/>
      <c r="AD733" s="110"/>
      <c r="AE733" s="110"/>
      <c r="AF733" s="110"/>
    </row>
    <row r="734">
      <c r="A734" s="110"/>
      <c r="B734" s="466"/>
      <c r="C734" s="110"/>
      <c r="D734" s="110"/>
      <c r="E734" s="110"/>
      <c r="F734" s="110"/>
      <c r="G734" s="110"/>
      <c r="H734" s="110"/>
      <c r="I734" s="110"/>
      <c r="J734" s="110"/>
      <c r="K734" s="110"/>
      <c r="L734" s="110"/>
      <c r="M734" s="468"/>
      <c r="N734" s="469"/>
      <c r="O734" s="470"/>
      <c r="P734" s="471"/>
      <c r="Q734" s="471"/>
      <c r="R734" s="116"/>
      <c r="S734" s="690"/>
      <c r="T734" s="690"/>
      <c r="U734" s="110"/>
      <c r="V734" s="110"/>
      <c r="W734" s="110"/>
      <c r="X734" s="110"/>
      <c r="Y734" s="110"/>
      <c r="Z734" s="110"/>
      <c r="AA734" s="110"/>
      <c r="AB734" s="110"/>
      <c r="AC734" s="110"/>
      <c r="AD734" s="110"/>
      <c r="AE734" s="110"/>
      <c r="AF734" s="110"/>
    </row>
    <row r="735">
      <c r="A735" s="110"/>
      <c r="B735" s="466"/>
      <c r="C735" s="110"/>
      <c r="D735" s="110"/>
      <c r="E735" s="110"/>
      <c r="F735" s="110"/>
      <c r="G735" s="110"/>
      <c r="H735" s="110"/>
      <c r="I735" s="110"/>
      <c r="J735" s="110"/>
      <c r="K735" s="110"/>
      <c r="L735" s="110"/>
      <c r="M735" s="468"/>
      <c r="N735" s="469"/>
      <c r="O735" s="470"/>
      <c r="P735" s="471"/>
      <c r="Q735" s="471"/>
      <c r="R735" s="116"/>
      <c r="S735" s="690"/>
      <c r="T735" s="690"/>
      <c r="U735" s="110"/>
      <c r="V735" s="110"/>
      <c r="W735" s="110"/>
      <c r="X735" s="110"/>
      <c r="Y735" s="110"/>
      <c r="Z735" s="110"/>
      <c r="AA735" s="110"/>
      <c r="AB735" s="110"/>
      <c r="AC735" s="110"/>
      <c r="AD735" s="110"/>
      <c r="AE735" s="110"/>
      <c r="AF735" s="110"/>
    </row>
    <row r="736">
      <c r="A736" s="110"/>
      <c r="B736" s="466"/>
      <c r="C736" s="110"/>
      <c r="D736" s="110"/>
      <c r="E736" s="110"/>
      <c r="F736" s="110"/>
      <c r="G736" s="110"/>
      <c r="H736" s="110"/>
      <c r="I736" s="110"/>
      <c r="J736" s="110"/>
      <c r="K736" s="110"/>
      <c r="L736" s="110"/>
      <c r="M736" s="468"/>
      <c r="N736" s="469"/>
      <c r="O736" s="470"/>
      <c r="P736" s="471"/>
      <c r="Q736" s="471"/>
      <c r="R736" s="116"/>
      <c r="S736" s="690"/>
      <c r="T736" s="690"/>
      <c r="U736" s="110"/>
      <c r="V736" s="110"/>
      <c r="W736" s="110"/>
      <c r="X736" s="110"/>
      <c r="Y736" s="110"/>
      <c r="Z736" s="110"/>
      <c r="AA736" s="110"/>
      <c r="AB736" s="110"/>
      <c r="AC736" s="110"/>
      <c r="AD736" s="110"/>
      <c r="AE736" s="110"/>
      <c r="AF736" s="110"/>
    </row>
    <row r="737">
      <c r="A737" s="110"/>
      <c r="B737" s="466"/>
      <c r="C737" s="110"/>
      <c r="D737" s="110"/>
      <c r="E737" s="110"/>
      <c r="F737" s="110"/>
      <c r="G737" s="110"/>
      <c r="H737" s="110"/>
      <c r="I737" s="110"/>
      <c r="J737" s="110"/>
      <c r="K737" s="110"/>
      <c r="L737" s="110"/>
      <c r="M737" s="468"/>
      <c r="N737" s="469"/>
      <c r="O737" s="470"/>
      <c r="P737" s="471"/>
      <c r="Q737" s="471"/>
      <c r="R737" s="116"/>
      <c r="S737" s="690"/>
      <c r="T737" s="690"/>
      <c r="U737" s="110"/>
      <c r="V737" s="110"/>
      <c r="W737" s="110"/>
      <c r="X737" s="110"/>
      <c r="Y737" s="110"/>
      <c r="Z737" s="110"/>
      <c r="AA737" s="110"/>
      <c r="AB737" s="110"/>
      <c r="AC737" s="110"/>
      <c r="AD737" s="110"/>
      <c r="AE737" s="110"/>
      <c r="AF737" s="110"/>
    </row>
    <row r="738">
      <c r="A738" s="110"/>
      <c r="B738" s="466"/>
      <c r="C738" s="110"/>
      <c r="D738" s="110"/>
      <c r="E738" s="110"/>
      <c r="F738" s="110"/>
      <c r="G738" s="110"/>
      <c r="H738" s="110"/>
      <c r="I738" s="110"/>
      <c r="J738" s="110"/>
      <c r="K738" s="110"/>
      <c r="L738" s="110"/>
      <c r="M738" s="468"/>
      <c r="N738" s="469"/>
      <c r="O738" s="470"/>
      <c r="P738" s="471"/>
      <c r="Q738" s="471"/>
      <c r="R738" s="116"/>
      <c r="S738" s="690"/>
      <c r="T738" s="690"/>
      <c r="U738" s="110"/>
      <c r="V738" s="110"/>
      <c r="W738" s="110"/>
      <c r="X738" s="110"/>
      <c r="Y738" s="110"/>
      <c r="Z738" s="110"/>
      <c r="AA738" s="110"/>
      <c r="AB738" s="110"/>
      <c r="AC738" s="110"/>
      <c r="AD738" s="110"/>
      <c r="AE738" s="110"/>
      <c r="AF738" s="110"/>
    </row>
    <row r="739">
      <c r="A739" s="110"/>
      <c r="B739" s="466"/>
      <c r="C739" s="110"/>
      <c r="D739" s="110"/>
      <c r="E739" s="110"/>
      <c r="F739" s="110"/>
      <c r="G739" s="110"/>
      <c r="H739" s="110"/>
      <c r="I739" s="110"/>
      <c r="J739" s="110"/>
      <c r="K739" s="110"/>
      <c r="L739" s="110"/>
      <c r="M739" s="468"/>
      <c r="N739" s="469"/>
      <c r="O739" s="470"/>
      <c r="P739" s="471"/>
      <c r="Q739" s="471"/>
      <c r="R739" s="116"/>
      <c r="S739" s="690"/>
      <c r="T739" s="690"/>
      <c r="U739" s="110"/>
      <c r="V739" s="110"/>
      <c r="W739" s="110"/>
      <c r="X739" s="110"/>
      <c r="Y739" s="110"/>
      <c r="Z739" s="110"/>
      <c r="AA739" s="110"/>
      <c r="AB739" s="110"/>
      <c r="AC739" s="110"/>
      <c r="AD739" s="110"/>
      <c r="AE739" s="110"/>
      <c r="AF739" s="110"/>
    </row>
    <row r="740">
      <c r="A740" s="110"/>
      <c r="B740" s="466"/>
      <c r="C740" s="110"/>
      <c r="D740" s="110"/>
      <c r="E740" s="110"/>
      <c r="F740" s="110"/>
      <c r="G740" s="110"/>
      <c r="H740" s="110"/>
      <c r="I740" s="110"/>
      <c r="J740" s="110"/>
      <c r="K740" s="110"/>
      <c r="L740" s="110"/>
      <c r="M740" s="468"/>
      <c r="N740" s="469"/>
      <c r="O740" s="470"/>
      <c r="P740" s="471"/>
      <c r="Q740" s="471"/>
      <c r="R740" s="116"/>
      <c r="S740" s="690"/>
      <c r="T740" s="690"/>
      <c r="U740" s="110"/>
      <c r="V740" s="110"/>
      <c r="W740" s="110"/>
      <c r="X740" s="110"/>
      <c r="Y740" s="110"/>
      <c r="Z740" s="110"/>
      <c r="AA740" s="110"/>
      <c r="AB740" s="110"/>
      <c r="AC740" s="110"/>
      <c r="AD740" s="110"/>
      <c r="AE740" s="110"/>
      <c r="AF740" s="110"/>
    </row>
    <row r="741">
      <c r="A741" s="110"/>
      <c r="B741" s="466"/>
      <c r="C741" s="110"/>
      <c r="D741" s="110"/>
      <c r="E741" s="110"/>
      <c r="F741" s="110"/>
      <c r="G741" s="110"/>
      <c r="H741" s="110"/>
      <c r="I741" s="110"/>
      <c r="J741" s="110"/>
      <c r="K741" s="110"/>
      <c r="L741" s="110"/>
      <c r="M741" s="468"/>
      <c r="N741" s="469"/>
      <c r="O741" s="470"/>
      <c r="P741" s="471"/>
      <c r="Q741" s="471"/>
      <c r="R741" s="116"/>
      <c r="S741" s="690"/>
      <c r="T741" s="690"/>
      <c r="U741" s="110"/>
      <c r="V741" s="110"/>
      <c r="W741" s="110"/>
      <c r="X741" s="110"/>
      <c r="Y741" s="110"/>
      <c r="Z741" s="110"/>
      <c r="AA741" s="110"/>
      <c r="AB741" s="110"/>
      <c r="AC741" s="110"/>
      <c r="AD741" s="110"/>
      <c r="AE741" s="110"/>
      <c r="AF741" s="110"/>
    </row>
    <row r="742">
      <c r="A742" s="110"/>
      <c r="B742" s="466"/>
      <c r="C742" s="110"/>
      <c r="D742" s="110"/>
      <c r="E742" s="110"/>
      <c r="F742" s="110"/>
      <c r="G742" s="110"/>
      <c r="H742" s="110"/>
      <c r="I742" s="110"/>
      <c r="J742" s="110"/>
      <c r="K742" s="110"/>
      <c r="L742" s="110"/>
      <c r="M742" s="468"/>
      <c r="N742" s="469"/>
      <c r="O742" s="470"/>
      <c r="P742" s="471"/>
      <c r="Q742" s="471"/>
      <c r="R742" s="116"/>
      <c r="S742" s="690"/>
      <c r="T742" s="690"/>
      <c r="U742" s="110"/>
      <c r="V742" s="110"/>
      <c r="W742" s="110"/>
      <c r="X742" s="110"/>
      <c r="Y742" s="110"/>
      <c r="Z742" s="110"/>
      <c r="AA742" s="110"/>
      <c r="AB742" s="110"/>
      <c r="AC742" s="110"/>
      <c r="AD742" s="110"/>
      <c r="AE742" s="110"/>
      <c r="AF742" s="110"/>
    </row>
    <row r="743">
      <c r="A743" s="110"/>
      <c r="B743" s="466"/>
      <c r="C743" s="110"/>
      <c r="D743" s="110"/>
      <c r="E743" s="110"/>
      <c r="F743" s="110"/>
      <c r="G743" s="110"/>
      <c r="H743" s="110"/>
      <c r="I743" s="110"/>
      <c r="J743" s="110"/>
      <c r="K743" s="110"/>
      <c r="L743" s="110"/>
      <c r="M743" s="468"/>
      <c r="N743" s="469"/>
      <c r="O743" s="470"/>
      <c r="P743" s="471"/>
      <c r="Q743" s="471"/>
      <c r="R743" s="116"/>
      <c r="S743" s="690"/>
      <c r="T743" s="690"/>
      <c r="U743" s="110"/>
      <c r="V743" s="110"/>
      <c r="W743" s="110"/>
      <c r="X743" s="110"/>
      <c r="Y743" s="110"/>
      <c r="Z743" s="110"/>
      <c r="AA743" s="110"/>
      <c r="AB743" s="110"/>
      <c r="AC743" s="110"/>
      <c r="AD743" s="110"/>
      <c r="AE743" s="110"/>
      <c r="AF743" s="110"/>
    </row>
    <row r="744">
      <c r="A744" s="110"/>
      <c r="B744" s="466"/>
      <c r="C744" s="110"/>
      <c r="D744" s="110"/>
      <c r="E744" s="110"/>
      <c r="F744" s="110"/>
      <c r="G744" s="110"/>
      <c r="H744" s="110"/>
      <c r="I744" s="110"/>
      <c r="J744" s="110"/>
      <c r="K744" s="110"/>
      <c r="L744" s="110"/>
      <c r="M744" s="468"/>
      <c r="N744" s="469"/>
      <c r="O744" s="470"/>
      <c r="P744" s="471"/>
      <c r="Q744" s="471"/>
      <c r="R744" s="116"/>
      <c r="S744" s="690"/>
      <c r="T744" s="690"/>
      <c r="U744" s="110"/>
      <c r="V744" s="110"/>
      <c r="W744" s="110"/>
      <c r="X744" s="110"/>
      <c r="Y744" s="110"/>
      <c r="Z744" s="110"/>
      <c r="AA744" s="110"/>
      <c r="AB744" s="110"/>
      <c r="AC744" s="110"/>
      <c r="AD744" s="110"/>
      <c r="AE744" s="110"/>
      <c r="AF744" s="110"/>
    </row>
    <row r="745">
      <c r="A745" s="110"/>
      <c r="B745" s="466"/>
      <c r="C745" s="110"/>
      <c r="D745" s="110"/>
      <c r="E745" s="110"/>
      <c r="F745" s="110"/>
      <c r="G745" s="110"/>
      <c r="H745" s="110"/>
      <c r="I745" s="110"/>
      <c r="J745" s="110"/>
      <c r="K745" s="110"/>
      <c r="L745" s="110"/>
      <c r="M745" s="468"/>
      <c r="N745" s="469"/>
      <c r="O745" s="470"/>
      <c r="P745" s="471"/>
      <c r="Q745" s="471"/>
      <c r="R745" s="116"/>
      <c r="S745" s="690"/>
      <c r="T745" s="690"/>
      <c r="U745" s="110"/>
      <c r="V745" s="110"/>
      <c r="W745" s="110"/>
      <c r="X745" s="110"/>
      <c r="Y745" s="110"/>
      <c r="Z745" s="110"/>
      <c r="AA745" s="110"/>
      <c r="AB745" s="110"/>
      <c r="AC745" s="110"/>
      <c r="AD745" s="110"/>
      <c r="AE745" s="110"/>
      <c r="AF745" s="110"/>
    </row>
    <row r="746">
      <c r="A746" s="110"/>
      <c r="B746" s="466"/>
      <c r="C746" s="110"/>
      <c r="D746" s="110"/>
      <c r="E746" s="110"/>
      <c r="F746" s="110"/>
      <c r="G746" s="110"/>
      <c r="H746" s="110"/>
      <c r="I746" s="110"/>
      <c r="J746" s="110"/>
      <c r="K746" s="110"/>
      <c r="L746" s="110"/>
      <c r="M746" s="468"/>
      <c r="N746" s="469"/>
      <c r="O746" s="470"/>
      <c r="P746" s="471"/>
      <c r="Q746" s="471"/>
      <c r="R746" s="116"/>
      <c r="S746" s="690"/>
      <c r="T746" s="690"/>
      <c r="U746" s="110"/>
      <c r="V746" s="110"/>
      <c r="W746" s="110"/>
      <c r="X746" s="110"/>
      <c r="Y746" s="110"/>
      <c r="Z746" s="110"/>
      <c r="AA746" s="110"/>
      <c r="AB746" s="110"/>
      <c r="AC746" s="110"/>
      <c r="AD746" s="110"/>
      <c r="AE746" s="110"/>
      <c r="AF746" s="110"/>
    </row>
    <row r="747">
      <c r="A747" s="110"/>
      <c r="B747" s="466"/>
      <c r="C747" s="110"/>
      <c r="D747" s="110"/>
      <c r="E747" s="110"/>
      <c r="F747" s="110"/>
      <c r="G747" s="110"/>
      <c r="H747" s="110"/>
      <c r="I747" s="110"/>
      <c r="J747" s="110"/>
      <c r="K747" s="110"/>
      <c r="L747" s="110"/>
      <c r="M747" s="468"/>
      <c r="N747" s="469"/>
      <c r="O747" s="470"/>
      <c r="P747" s="471"/>
      <c r="Q747" s="471"/>
      <c r="R747" s="116"/>
      <c r="S747" s="690"/>
      <c r="T747" s="690"/>
      <c r="U747" s="110"/>
      <c r="V747" s="110"/>
      <c r="W747" s="110"/>
      <c r="X747" s="110"/>
      <c r="Y747" s="110"/>
      <c r="Z747" s="110"/>
      <c r="AA747" s="110"/>
      <c r="AB747" s="110"/>
      <c r="AC747" s="110"/>
      <c r="AD747" s="110"/>
      <c r="AE747" s="110"/>
      <c r="AF747" s="110"/>
    </row>
    <row r="748">
      <c r="A748" s="110"/>
      <c r="B748" s="466"/>
      <c r="C748" s="110"/>
      <c r="D748" s="110"/>
      <c r="E748" s="110"/>
      <c r="F748" s="110"/>
      <c r="G748" s="110"/>
      <c r="H748" s="110"/>
      <c r="I748" s="110"/>
      <c r="J748" s="110"/>
      <c r="K748" s="110"/>
      <c r="L748" s="110"/>
      <c r="M748" s="468"/>
      <c r="N748" s="469"/>
      <c r="O748" s="470"/>
      <c r="P748" s="471"/>
      <c r="Q748" s="471"/>
      <c r="R748" s="116"/>
      <c r="S748" s="690"/>
      <c r="T748" s="690"/>
      <c r="U748" s="110"/>
      <c r="V748" s="110"/>
      <c r="W748" s="110"/>
      <c r="X748" s="110"/>
      <c r="Y748" s="110"/>
      <c r="Z748" s="110"/>
      <c r="AA748" s="110"/>
      <c r="AB748" s="110"/>
      <c r="AC748" s="110"/>
      <c r="AD748" s="110"/>
      <c r="AE748" s="110"/>
      <c r="AF748" s="110"/>
    </row>
    <row r="749">
      <c r="A749" s="110"/>
      <c r="B749" s="466"/>
      <c r="C749" s="110"/>
      <c r="D749" s="110"/>
      <c r="E749" s="110"/>
      <c r="F749" s="110"/>
      <c r="G749" s="110"/>
      <c r="H749" s="110"/>
      <c r="I749" s="110"/>
      <c r="J749" s="110"/>
      <c r="K749" s="110"/>
      <c r="L749" s="110"/>
      <c r="M749" s="468"/>
      <c r="N749" s="469"/>
      <c r="O749" s="470"/>
      <c r="P749" s="471"/>
      <c r="Q749" s="471"/>
      <c r="R749" s="116"/>
      <c r="S749" s="690"/>
      <c r="T749" s="690"/>
      <c r="U749" s="110"/>
      <c r="V749" s="110"/>
      <c r="W749" s="110"/>
      <c r="X749" s="110"/>
      <c r="Y749" s="110"/>
      <c r="Z749" s="110"/>
      <c r="AA749" s="110"/>
      <c r="AB749" s="110"/>
      <c r="AC749" s="110"/>
      <c r="AD749" s="110"/>
      <c r="AE749" s="110"/>
      <c r="AF749" s="110"/>
    </row>
    <row r="750">
      <c r="A750" s="110"/>
      <c r="B750" s="466"/>
      <c r="C750" s="110"/>
      <c r="D750" s="110"/>
      <c r="E750" s="110"/>
      <c r="F750" s="110"/>
      <c r="G750" s="110"/>
      <c r="H750" s="110"/>
      <c r="I750" s="110"/>
      <c r="J750" s="110"/>
      <c r="K750" s="110"/>
      <c r="L750" s="110"/>
      <c r="M750" s="468"/>
      <c r="N750" s="469"/>
      <c r="O750" s="470"/>
      <c r="P750" s="471"/>
      <c r="Q750" s="471"/>
      <c r="R750" s="116"/>
      <c r="S750" s="690"/>
      <c r="T750" s="690"/>
      <c r="U750" s="110"/>
      <c r="V750" s="110"/>
      <c r="W750" s="110"/>
      <c r="X750" s="110"/>
      <c r="Y750" s="110"/>
      <c r="Z750" s="110"/>
      <c r="AA750" s="110"/>
      <c r="AB750" s="110"/>
      <c r="AC750" s="110"/>
      <c r="AD750" s="110"/>
      <c r="AE750" s="110"/>
      <c r="AF750" s="110"/>
    </row>
    <row r="751">
      <c r="A751" s="110"/>
      <c r="B751" s="466"/>
      <c r="C751" s="110"/>
      <c r="D751" s="110"/>
      <c r="E751" s="110"/>
      <c r="F751" s="110"/>
      <c r="G751" s="110"/>
      <c r="H751" s="110"/>
      <c r="I751" s="110"/>
      <c r="J751" s="110"/>
      <c r="K751" s="110"/>
      <c r="L751" s="110"/>
      <c r="M751" s="468"/>
      <c r="N751" s="469"/>
      <c r="O751" s="470"/>
      <c r="P751" s="471"/>
      <c r="Q751" s="471"/>
      <c r="R751" s="116"/>
      <c r="S751" s="690"/>
      <c r="T751" s="690"/>
      <c r="U751" s="110"/>
      <c r="V751" s="110"/>
      <c r="W751" s="110"/>
      <c r="X751" s="110"/>
      <c r="Y751" s="110"/>
      <c r="Z751" s="110"/>
      <c r="AA751" s="110"/>
      <c r="AB751" s="110"/>
      <c r="AC751" s="110"/>
      <c r="AD751" s="110"/>
      <c r="AE751" s="110"/>
      <c r="AF751" s="110"/>
    </row>
    <row r="752">
      <c r="A752" s="110"/>
      <c r="B752" s="466"/>
      <c r="C752" s="110"/>
      <c r="D752" s="110"/>
      <c r="E752" s="110"/>
      <c r="F752" s="110"/>
      <c r="G752" s="110"/>
      <c r="H752" s="110"/>
      <c r="I752" s="110"/>
      <c r="J752" s="110"/>
      <c r="K752" s="110"/>
      <c r="L752" s="110"/>
      <c r="M752" s="468"/>
      <c r="N752" s="469"/>
      <c r="O752" s="470"/>
      <c r="P752" s="471"/>
      <c r="Q752" s="471"/>
      <c r="R752" s="116"/>
      <c r="S752" s="690"/>
      <c r="T752" s="690"/>
      <c r="U752" s="110"/>
      <c r="V752" s="110"/>
      <c r="W752" s="110"/>
      <c r="X752" s="110"/>
      <c r="Y752" s="110"/>
      <c r="Z752" s="110"/>
      <c r="AA752" s="110"/>
      <c r="AB752" s="110"/>
      <c r="AC752" s="110"/>
      <c r="AD752" s="110"/>
      <c r="AE752" s="110"/>
      <c r="AF752" s="110"/>
    </row>
    <row r="753">
      <c r="A753" s="110"/>
      <c r="B753" s="466"/>
      <c r="C753" s="110"/>
      <c r="D753" s="110"/>
      <c r="E753" s="110"/>
      <c r="F753" s="110"/>
      <c r="G753" s="110"/>
      <c r="H753" s="110"/>
      <c r="I753" s="110"/>
      <c r="J753" s="110"/>
      <c r="K753" s="110"/>
      <c r="L753" s="110"/>
      <c r="M753" s="468"/>
      <c r="N753" s="469"/>
      <c r="O753" s="470"/>
      <c r="P753" s="471"/>
      <c r="Q753" s="471"/>
      <c r="R753" s="116"/>
      <c r="S753" s="690"/>
      <c r="T753" s="690"/>
      <c r="U753" s="110"/>
      <c r="V753" s="110"/>
      <c r="W753" s="110"/>
      <c r="X753" s="110"/>
      <c r="Y753" s="110"/>
      <c r="Z753" s="110"/>
      <c r="AA753" s="110"/>
      <c r="AB753" s="110"/>
      <c r="AC753" s="110"/>
      <c r="AD753" s="110"/>
      <c r="AE753" s="110"/>
      <c r="AF753" s="110"/>
    </row>
    <row r="754">
      <c r="A754" s="110"/>
      <c r="B754" s="466"/>
      <c r="C754" s="110"/>
      <c r="D754" s="110"/>
      <c r="E754" s="110"/>
      <c r="F754" s="110"/>
      <c r="G754" s="110"/>
      <c r="H754" s="110"/>
      <c r="I754" s="110"/>
      <c r="J754" s="110"/>
      <c r="K754" s="110"/>
      <c r="L754" s="110"/>
      <c r="M754" s="468"/>
      <c r="N754" s="469"/>
      <c r="O754" s="470"/>
      <c r="P754" s="471"/>
      <c r="Q754" s="471"/>
      <c r="R754" s="116"/>
      <c r="S754" s="690"/>
      <c r="T754" s="690"/>
      <c r="U754" s="110"/>
      <c r="V754" s="110"/>
      <c r="W754" s="110"/>
      <c r="X754" s="110"/>
      <c r="Y754" s="110"/>
      <c r="Z754" s="110"/>
      <c r="AA754" s="110"/>
      <c r="AB754" s="110"/>
      <c r="AC754" s="110"/>
      <c r="AD754" s="110"/>
      <c r="AE754" s="110"/>
      <c r="AF754" s="110"/>
    </row>
    <row r="755">
      <c r="A755" s="110"/>
      <c r="B755" s="466"/>
      <c r="C755" s="110"/>
      <c r="D755" s="110"/>
      <c r="E755" s="110"/>
      <c r="F755" s="110"/>
      <c r="G755" s="110"/>
      <c r="H755" s="110"/>
      <c r="I755" s="110"/>
      <c r="J755" s="110"/>
      <c r="K755" s="110"/>
      <c r="L755" s="110"/>
      <c r="M755" s="468"/>
      <c r="N755" s="469"/>
      <c r="O755" s="470"/>
      <c r="P755" s="471"/>
      <c r="Q755" s="471"/>
      <c r="R755" s="116"/>
      <c r="S755" s="690"/>
      <c r="T755" s="690"/>
      <c r="U755" s="110"/>
      <c r="V755" s="110"/>
      <c r="W755" s="110"/>
      <c r="X755" s="110"/>
      <c r="Y755" s="110"/>
      <c r="Z755" s="110"/>
      <c r="AA755" s="110"/>
      <c r="AB755" s="110"/>
      <c r="AC755" s="110"/>
      <c r="AD755" s="110"/>
      <c r="AE755" s="110"/>
      <c r="AF755" s="110"/>
    </row>
    <row r="756">
      <c r="A756" s="110"/>
      <c r="B756" s="466"/>
      <c r="C756" s="110"/>
      <c r="D756" s="110"/>
      <c r="E756" s="110"/>
      <c r="F756" s="110"/>
      <c r="G756" s="110"/>
      <c r="H756" s="110"/>
      <c r="I756" s="110"/>
      <c r="J756" s="110"/>
      <c r="K756" s="110"/>
      <c r="L756" s="110"/>
      <c r="M756" s="468"/>
      <c r="N756" s="469"/>
      <c r="O756" s="470"/>
      <c r="P756" s="471"/>
      <c r="Q756" s="471"/>
      <c r="R756" s="116"/>
      <c r="S756" s="690"/>
      <c r="T756" s="690"/>
      <c r="U756" s="110"/>
      <c r="V756" s="110"/>
      <c r="W756" s="110"/>
      <c r="X756" s="110"/>
      <c r="Y756" s="110"/>
      <c r="Z756" s="110"/>
      <c r="AA756" s="110"/>
      <c r="AB756" s="110"/>
      <c r="AC756" s="110"/>
      <c r="AD756" s="110"/>
      <c r="AE756" s="110"/>
      <c r="AF756" s="110"/>
    </row>
    <row r="757">
      <c r="A757" s="110"/>
      <c r="B757" s="466"/>
      <c r="C757" s="110"/>
      <c r="D757" s="110"/>
      <c r="E757" s="110"/>
      <c r="F757" s="110"/>
      <c r="G757" s="110"/>
      <c r="H757" s="110"/>
      <c r="I757" s="110"/>
      <c r="J757" s="110"/>
      <c r="K757" s="110"/>
      <c r="L757" s="110"/>
      <c r="M757" s="468"/>
      <c r="N757" s="469"/>
      <c r="O757" s="470"/>
      <c r="P757" s="471"/>
      <c r="Q757" s="471"/>
      <c r="R757" s="116"/>
      <c r="S757" s="690"/>
      <c r="T757" s="690"/>
      <c r="U757" s="110"/>
      <c r="V757" s="110"/>
      <c r="W757" s="110"/>
      <c r="X757" s="110"/>
      <c r="Y757" s="110"/>
      <c r="Z757" s="110"/>
      <c r="AA757" s="110"/>
      <c r="AB757" s="110"/>
      <c r="AC757" s="110"/>
      <c r="AD757" s="110"/>
      <c r="AE757" s="110"/>
      <c r="AF757" s="110"/>
    </row>
    <row r="758">
      <c r="A758" s="110"/>
      <c r="B758" s="466"/>
      <c r="C758" s="110"/>
      <c r="D758" s="110"/>
      <c r="E758" s="110"/>
      <c r="F758" s="110"/>
      <c r="G758" s="110"/>
      <c r="H758" s="110"/>
      <c r="I758" s="110"/>
      <c r="J758" s="110"/>
      <c r="K758" s="110"/>
      <c r="L758" s="110"/>
      <c r="M758" s="468"/>
      <c r="N758" s="469"/>
      <c r="O758" s="470"/>
      <c r="P758" s="471"/>
      <c r="Q758" s="471"/>
      <c r="R758" s="116"/>
      <c r="S758" s="690"/>
      <c r="T758" s="690"/>
      <c r="U758" s="110"/>
      <c r="V758" s="110"/>
      <c r="W758" s="110"/>
      <c r="X758" s="110"/>
      <c r="Y758" s="110"/>
      <c r="Z758" s="110"/>
      <c r="AA758" s="110"/>
      <c r="AB758" s="110"/>
      <c r="AC758" s="110"/>
      <c r="AD758" s="110"/>
      <c r="AE758" s="110"/>
      <c r="AF758" s="110"/>
    </row>
    <row r="759">
      <c r="A759" s="110"/>
      <c r="B759" s="466"/>
      <c r="C759" s="110"/>
      <c r="D759" s="110"/>
      <c r="E759" s="110"/>
      <c r="F759" s="110"/>
      <c r="G759" s="110"/>
      <c r="H759" s="110"/>
      <c r="I759" s="110"/>
      <c r="J759" s="110"/>
      <c r="K759" s="110"/>
      <c r="L759" s="110"/>
      <c r="M759" s="468"/>
      <c r="N759" s="469"/>
      <c r="O759" s="470"/>
      <c r="P759" s="471"/>
      <c r="Q759" s="471"/>
      <c r="R759" s="116"/>
      <c r="S759" s="690"/>
      <c r="T759" s="690"/>
      <c r="U759" s="110"/>
      <c r="V759" s="110"/>
      <c r="W759" s="110"/>
      <c r="X759" s="110"/>
      <c r="Y759" s="110"/>
      <c r="Z759" s="110"/>
      <c r="AA759" s="110"/>
      <c r="AB759" s="110"/>
      <c r="AC759" s="110"/>
      <c r="AD759" s="110"/>
      <c r="AE759" s="110"/>
      <c r="AF759" s="110"/>
    </row>
    <row r="760">
      <c r="A760" s="110"/>
      <c r="B760" s="466"/>
      <c r="C760" s="110"/>
      <c r="D760" s="110"/>
      <c r="E760" s="110"/>
      <c r="F760" s="110"/>
      <c r="G760" s="110"/>
      <c r="H760" s="110"/>
      <c r="I760" s="110"/>
      <c r="J760" s="110"/>
      <c r="K760" s="110"/>
      <c r="L760" s="110"/>
      <c r="M760" s="468"/>
      <c r="N760" s="469"/>
      <c r="O760" s="470"/>
      <c r="P760" s="471"/>
      <c r="Q760" s="471"/>
      <c r="R760" s="116"/>
      <c r="S760" s="690"/>
      <c r="T760" s="690"/>
      <c r="U760" s="110"/>
      <c r="V760" s="110"/>
      <c r="W760" s="110"/>
      <c r="X760" s="110"/>
      <c r="Y760" s="110"/>
      <c r="Z760" s="110"/>
      <c r="AA760" s="110"/>
      <c r="AB760" s="110"/>
      <c r="AC760" s="110"/>
      <c r="AD760" s="110"/>
      <c r="AE760" s="110"/>
      <c r="AF760" s="110"/>
    </row>
    <row r="761">
      <c r="A761" s="110"/>
      <c r="B761" s="466"/>
      <c r="C761" s="110"/>
      <c r="D761" s="110"/>
      <c r="E761" s="110"/>
      <c r="F761" s="110"/>
      <c r="G761" s="110"/>
      <c r="H761" s="110"/>
      <c r="I761" s="110"/>
      <c r="J761" s="110"/>
      <c r="K761" s="110"/>
      <c r="L761" s="110"/>
      <c r="M761" s="468"/>
      <c r="N761" s="469"/>
      <c r="O761" s="470"/>
      <c r="P761" s="471"/>
      <c r="Q761" s="471"/>
      <c r="R761" s="116"/>
      <c r="S761" s="690"/>
      <c r="T761" s="690"/>
      <c r="U761" s="110"/>
      <c r="V761" s="110"/>
      <c r="W761" s="110"/>
      <c r="X761" s="110"/>
      <c r="Y761" s="110"/>
      <c r="Z761" s="110"/>
      <c r="AA761" s="110"/>
      <c r="AB761" s="110"/>
      <c r="AC761" s="110"/>
      <c r="AD761" s="110"/>
      <c r="AE761" s="110"/>
      <c r="AF761" s="110"/>
    </row>
    <row r="762">
      <c r="A762" s="110"/>
      <c r="B762" s="466"/>
      <c r="C762" s="110"/>
      <c r="D762" s="110"/>
      <c r="E762" s="110"/>
      <c r="F762" s="110"/>
      <c r="G762" s="110"/>
      <c r="H762" s="110"/>
      <c r="I762" s="110"/>
      <c r="J762" s="110"/>
      <c r="K762" s="110"/>
      <c r="L762" s="110"/>
      <c r="M762" s="468"/>
      <c r="N762" s="469"/>
      <c r="O762" s="470"/>
      <c r="P762" s="471"/>
      <c r="Q762" s="471"/>
      <c r="R762" s="116"/>
      <c r="S762" s="690"/>
      <c r="T762" s="690"/>
      <c r="U762" s="110"/>
      <c r="V762" s="110"/>
      <c r="W762" s="110"/>
      <c r="X762" s="110"/>
      <c r="Y762" s="110"/>
      <c r="Z762" s="110"/>
      <c r="AA762" s="110"/>
      <c r="AB762" s="110"/>
      <c r="AC762" s="110"/>
      <c r="AD762" s="110"/>
      <c r="AE762" s="110"/>
      <c r="AF762" s="110"/>
    </row>
    <row r="763">
      <c r="A763" s="110"/>
      <c r="B763" s="466"/>
      <c r="C763" s="110"/>
      <c r="D763" s="110"/>
      <c r="E763" s="110"/>
      <c r="F763" s="110"/>
      <c r="G763" s="110"/>
      <c r="H763" s="110"/>
      <c r="I763" s="110"/>
      <c r="J763" s="110"/>
      <c r="K763" s="110"/>
      <c r="L763" s="110"/>
      <c r="M763" s="468"/>
      <c r="N763" s="469"/>
      <c r="O763" s="470"/>
      <c r="P763" s="471"/>
      <c r="Q763" s="471"/>
      <c r="R763" s="116"/>
      <c r="S763" s="690"/>
      <c r="T763" s="690"/>
      <c r="U763" s="110"/>
      <c r="V763" s="110"/>
      <c r="W763" s="110"/>
      <c r="X763" s="110"/>
      <c r="Y763" s="110"/>
      <c r="Z763" s="110"/>
      <c r="AA763" s="110"/>
      <c r="AB763" s="110"/>
      <c r="AC763" s="110"/>
      <c r="AD763" s="110"/>
      <c r="AE763" s="110"/>
      <c r="AF763" s="110"/>
    </row>
    <row r="764">
      <c r="A764" s="110"/>
      <c r="B764" s="466"/>
      <c r="C764" s="110"/>
      <c r="D764" s="110"/>
      <c r="E764" s="110"/>
      <c r="F764" s="110"/>
      <c r="G764" s="110"/>
      <c r="H764" s="110"/>
      <c r="I764" s="110"/>
      <c r="J764" s="110"/>
      <c r="K764" s="110"/>
      <c r="L764" s="110"/>
      <c r="M764" s="468"/>
      <c r="N764" s="469"/>
      <c r="O764" s="470"/>
      <c r="P764" s="471"/>
      <c r="Q764" s="471"/>
      <c r="R764" s="116"/>
      <c r="S764" s="690"/>
      <c r="T764" s="690"/>
      <c r="U764" s="110"/>
      <c r="V764" s="110"/>
      <c r="W764" s="110"/>
      <c r="X764" s="110"/>
      <c r="Y764" s="110"/>
      <c r="Z764" s="110"/>
      <c r="AA764" s="110"/>
      <c r="AB764" s="110"/>
      <c r="AC764" s="110"/>
      <c r="AD764" s="110"/>
      <c r="AE764" s="110"/>
      <c r="AF764" s="110"/>
    </row>
    <row r="765">
      <c r="A765" s="110"/>
      <c r="B765" s="466"/>
      <c r="C765" s="110"/>
      <c r="D765" s="110"/>
      <c r="E765" s="110"/>
      <c r="F765" s="110"/>
      <c r="G765" s="110"/>
      <c r="H765" s="110"/>
      <c r="I765" s="110"/>
      <c r="J765" s="110"/>
      <c r="K765" s="110"/>
      <c r="L765" s="110"/>
      <c r="M765" s="468"/>
      <c r="N765" s="469"/>
      <c r="O765" s="470"/>
      <c r="P765" s="471"/>
      <c r="Q765" s="471"/>
      <c r="R765" s="116"/>
      <c r="S765" s="690"/>
      <c r="T765" s="690"/>
      <c r="U765" s="110"/>
      <c r="V765" s="110"/>
      <c r="W765" s="110"/>
      <c r="X765" s="110"/>
      <c r="Y765" s="110"/>
      <c r="Z765" s="110"/>
      <c r="AA765" s="110"/>
      <c r="AB765" s="110"/>
      <c r="AC765" s="110"/>
      <c r="AD765" s="110"/>
      <c r="AE765" s="110"/>
      <c r="AF765" s="110"/>
    </row>
    <row r="766">
      <c r="A766" s="110"/>
      <c r="B766" s="466"/>
      <c r="C766" s="110"/>
      <c r="D766" s="110"/>
      <c r="E766" s="110"/>
      <c r="F766" s="110"/>
      <c r="G766" s="110"/>
      <c r="H766" s="110"/>
      <c r="I766" s="110"/>
      <c r="J766" s="110"/>
      <c r="K766" s="110"/>
      <c r="L766" s="110"/>
      <c r="M766" s="468"/>
      <c r="N766" s="469"/>
      <c r="O766" s="470"/>
      <c r="P766" s="471"/>
      <c r="Q766" s="471"/>
      <c r="R766" s="116"/>
      <c r="S766" s="690"/>
      <c r="T766" s="690"/>
      <c r="U766" s="110"/>
      <c r="V766" s="110"/>
      <c r="W766" s="110"/>
      <c r="X766" s="110"/>
      <c r="Y766" s="110"/>
      <c r="Z766" s="110"/>
      <c r="AA766" s="110"/>
      <c r="AB766" s="110"/>
      <c r="AC766" s="110"/>
      <c r="AD766" s="110"/>
      <c r="AE766" s="110"/>
      <c r="AF766" s="110"/>
    </row>
    <row r="767">
      <c r="A767" s="110"/>
      <c r="B767" s="466"/>
      <c r="C767" s="110"/>
      <c r="D767" s="110"/>
      <c r="E767" s="110"/>
      <c r="F767" s="110"/>
      <c r="G767" s="110"/>
      <c r="H767" s="110"/>
      <c r="I767" s="110"/>
      <c r="J767" s="110"/>
      <c r="K767" s="110"/>
      <c r="L767" s="110"/>
      <c r="M767" s="468"/>
      <c r="N767" s="469"/>
      <c r="O767" s="470"/>
      <c r="P767" s="471"/>
      <c r="Q767" s="471"/>
      <c r="R767" s="116"/>
      <c r="S767" s="690"/>
      <c r="T767" s="690"/>
      <c r="U767" s="110"/>
      <c r="V767" s="110"/>
      <c r="W767" s="110"/>
      <c r="X767" s="110"/>
      <c r="Y767" s="110"/>
      <c r="Z767" s="110"/>
      <c r="AA767" s="110"/>
      <c r="AB767" s="110"/>
      <c r="AC767" s="110"/>
      <c r="AD767" s="110"/>
      <c r="AE767" s="110"/>
      <c r="AF767" s="110"/>
    </row>
    <row r="768">
      <c r="A768" s="110"/>
      <c r="B768" s="466"/>
      <c r="C768" s="110"/>
      <c r="D768" s="110"/>
      <c r="E768" s="110"/>
      <c r="F768" s="110"/>
      <c r="G768" s="110"/>
      <c r="H768" s="110"/>
      <c r="I768" s="110"/>
      <c r="J768" s="110"/>
      <c r="K768" s="110"/>
      <c r="L768" s="110"/>
      <c r="M768" s="468"/>
      <c r="N768" s="469"/>
      <c r="O768" s="470"/>
      <c r="P768" s="471"/>
      <c r="Q768" s="471"/>
      <c r="R768" s="116"/>
      <c r="S768" s="690"/>
      <c r="T768" s="690"/>
      <c r="U768" s="110"/>
      <c r="V768" s="110"/>
      <c r="W768" s="110"/>
      <c r="X768" s="110"/>
      <c r="Y768" s="110"/>
      <c r="Z768" s="110"/>
      <c r="AA768" s="110"/>
      <c r="AB768" s="110"/>
      <c r="AC768" s="110"/>
      <c r="AD768" s="110"/>
      <c r="AE768" s="110"/>
      <c r="AF768" s="110"/>
    </row>
    <row r="769">
      <c r="A769" s="110"/>
      <c r="B769" s="466"/>
      <c r="C769" s="110"/>
      <c r="D769" s="110"/>
      <c r="E769" s="110"/>
      <c r="F769" s="110"/>
      <c r="G769" s="110"/>
      <c r="H769" s="110"/>
      <c r="I769" s="110"/>
      <c r="J769" s="110"/>
      <c r="K769" s="110"/>
      <c r="L769" s="110"/>
      <c r="M769" s="468"/>
      <c r="N769" s="469"/>
      <c r="O769" s="470"/>
      <c r="P769" s="471"/>
      <c r="Q769" s="471"/>
      <c r="R769" s="116"/>
      <c r="S769" s="690"/>
      <c r="T769" s="690"/>
      <c r="U769" s="110"/>
      <c r="V769" s="110"/>
      <c r="W769" s="110"/>
      <c r="X769" s="110"/>
      <c r="Y769" s="110"/>
      <c r="Z769" s="110"/>
      <c r="AA769" s="110"/>
      <c r="AB769" s="110"/>
      <c r="AC769" s="110"/>
      <c r="AD769" s="110"/>
      <c r="AE769" s="110"/>
      <c r="AF769" s="110"/>
    </row>
    <row r="770">
      <c r="A770" s="110"/>
      <c r="B770" s="466"/>
      <c r="C770" s="110"/>
      <c r="D770" s="110"/>
      <c r="E770" s="110"/>
      <c r="F770" s="110"/>
      <c r="G770" s="110"/>
      <c r="H770" s="110"/>
      <c r="I770" s="110"/>
      <c r="J770" s="110"/>
      <c r="K770" s="110"/>
      <c r="L770" s="110"/>
      <c r="M770" s="468"/>
      <c r="N770" s="469"/>
      <c r="O770" s="470"/>
      <c r="P770" s="471"/>
      <c r="Q770" s="471"/>
      <c r="R770" s="116"/>
      <c r="S770" s="690"/>
      <c r="T770" s="690"/>
      <c r="U770" s="110"/>
      <c r="V770" s="110"/>
      <c r="W770" s="110"/>
      <c r="X770" s="110"/>
      <c r="Y770" s="110"/>
      <c r="Z770" s="110"/>
      <c r="AA770" s="110"/>
      <c r="AB770" s="110"/>
      <c r="AC770" s="110"/>
      <c r="AD770" s="110"/>
      <c r="AE770" s="110"/>
      <c r="AF770" s="110"/>
    </row>
    <row r="771">
      <c r="A771" s="110"/>
      <c r="B771" s="466"/>
      <c r="C771" s="110"/>
      <c r="D771" s="110"/>
      <c r="E771" s="110"/>
      <c r="F771" s="110"/>
      <c r="G771" s="110"/>
      <c r="H771" s="110"/>
      <c r="I771" s="110"/>
      <c r="J771" s="110"/>
      <c r="K771" s="110"/>
      <c r="L771" s="110"/>
      <c r="M771" s="468"/>
      <c r="N771" s="469"/>
      <c r="O771" s="470"/>
      <c r="P771" s="471"/>
      <c r="Q771" s="471"/>
      <c r="R771" s="116"/>
      <c r="S771" s="690"/>
      <c r="T771" s="690"/>
      <c r="U771" s="110"/>
      <c r="V771" s="110"/>
      <c r="W771" s="110"/>
      <c r="X771" s="110"/>
      <c r="Y771" s="110"/>
      <c r="Z771" s="110"/>
      <c r="AA771" s="110"/>
      <c r="AB771" s="110"/>
      <c r="AC771" s="110"/>
      <c r="AD771" s="110"/>
      <c r="AE771" s="110"/>
      <c r="AF771" s="110"/>
    </row>
    <row r="772">
      <c r="A772" s="110"/>
      <c r="B772" s="466"/>
      <c r="C772" s="110"/>
      <c r="D772" s="110"/>
      <c r="E772" s="110"/>
      <c r="F772" s="110"/>
      <c r="G772" s="110"/>
      <c r="H772" s="110"/>
      <c r="I772" s="110"/>
      <c r="J772" s="110"/>
      <c r="K772" s="110"/>
      <c r="L772" s="110"/>
      <c r="M772" s="468"/>
      <c r="N772" s="469"/>
      <c r="O772" s="470"/>
      <c r="P772" s="471"/>
      <c r="Q772" s="471"/>
      <c r="R772" s="116"/>
      <c r="S772" s="690"/>
      <c r="T772" s="690"/>
      <c r="U772" s="110"/>
      <c r="V772" s="110"/>
      <c r="W772" s="110"/>
      <c r="X772" s="110"/>
      <c r="Y772" s="110"/>
      <c r="Z772" s="110"/>
      <c r="AA772" s="110"/>
      <c r="AB772" s="110"/>
      <c r="AC772" s="110"/>
      <c r="AD772" s="110"/>
      <c r="AE772" s="110"/>
      <c r="AF772" s="110"/>
    </row>
    <row r="773">
      <c r="A773" s="110"/>
      <c r="B773" s="466"/>
      <c r="C773" s="110"/>
      <c r="D773" s="110"/>
      <c r="E773" s="110"/>
      <c r="F773" s="110"/>
      <c r="G773" s="110"/>
      <c r="H773" s="110"/>
      <c r="I773" s="110"/>
      <c r="J773" s="110"/>
      <c r="K773" s="110"/>
      <c r="L773" s="110"/>
      <c r="M773" s="468"/>
      <c r="N773" s="469"/>
      <c r="O773" s="470"/>
      <c r="P773" s="471"/>
      <c r="Q773" s="471"/>
      <c r="R773" s="116"/>
      <c r="S773" s="690"/>
      <c r="T773" s="690"/>
      <c r="U773" s="110"/>
      <c r="V773" s="110"/>
      <c r="W773" s="110"/>
      <c r="X773" s="110"/>
      <c r="Y773" s="110"/>
      <c r="Z773" s="110"/>
      <c r="AA773" s="110"/>
      <c r="AB773" s="110"/>
      <c r="AC773" s="110"/>
      <c r="AD773" s="110"/>
      <c r="AE773" s="110"/>
      <c r="AF773" s="110"/>
    </row>
    <row r="774">
      <c r="A774" s="110"/>
      <c r="B774" s="466"/>
      <c r="C774" s="110"/>
      <c r="D774" s="110"/>
      <c r="E774" s="110"/>
      <c r="F774" s="110"/>
      <c r="G774" s="110"/>
      <c r="H774" s="110"/>
      <c r="I774" s="110"/>
      <c r="J774" s="110"/>
      <c r="K774" s="110"/>
      <c r="L774" s="110"/>
      <c r="M774" s="468"/>
      <c r="N774" s="469"/>
      <c r="O774" s="470"/>
      <c r="P774" s="471"/>
      <c r="Q774" s="471"/>
      <c r="R774" s="116"/>
      <c r="S774" s="690"/>
      <c r="T774" s="690"/>
      <c r="U774" s="110"/>
      <c r="V774" s="110"/>
      <c r="W774" s="110"/>
      <c r="X774" s="110"/>
      <c r="Y774" s="110"/>
      <c r="Z774" s="110"/>
      <c r="AA774" s="110"/>
      <c r="AB774" s="110"/>
      <c r="AC774" s="110"/>
      <c r="AD774" s="110"/>
      <c r="AE774" s="110"/>
      <c r="AF774" s="110"/>
    </row>
    <row r="775">
      <c r="A775" s="110"/>
      <c r="B775" s="466"/>
      <c r="C775" s="110"/>
      <c r="D775" s="110"/>
      <c r="E775" s="110"/>
      <c r="F775" s="110"/>
      <c r="G775" s="110"/>
      <c r="H775" s="110"/>
      <c r="I775" s="110"/>
      <c r="J775" s="110"/>
      <c r="K775" s="110"/>
      <c r="L775" s="110"/>
      <c r="M775" s="468"/>
      <c r="N775" s="469"/>
      <c r="O775" s="470"/>
      <c r="P775" s="471"/>
      <c r="Q775" s="471"/>
      <c r="R775" s="116"/>
      <c r="S775" s="690"/>
      <c r="T775" s="690"/>
      <c r="U775" s="110"/>
      <c r="V775" s="110"/>
      <c r="W775" s="110"/>
      <c r="X775" s="110"/>
      <c r="Y775" s="110"/>
      <c r="Z775" s="110"/>
      <c r="AA775" s="110"/>
      <c r="AB775" s="110"/>
      <c r="AC775" s="110"/>
      <c r="AD775" s="110"/>
      <c r="AE775" s="110"/>
      <c r="AF775" s="110"/>
    </row>
    <row r="776">
      <c r="A776" s="110"/>
      <c r="B776" s="466"/>
      <c r="C776" s="110"/>
      <c r="D776" s="110"/>
      <c r="E776" s="110"/>
      <c r="F776" s="110"/>
      <c r="G776" s="110"/>
      <c r="H776" s="110"/>
      <c r="I776" s="110"/>
      <c r="J776" s="110"/>
      <c r="K776" s="110"/>
      <c r="L776" s="110"/>
      <c r="M776" s="468"/>
      <c r="N776" s="469"/>
      <c r="O776" s="470"/>
      <c r="P776" s="471"/>
      <c r="Q776" s="471"/>
      <c r="R776" s="116"/>
      <c r="S776" s="690"/>
      <c r="T776" s="690"/>
      <c r="U776" s="110"/>
      <c r="V776" s="110"/>
      <c r="W776" s="110"/>
      <c r="X776" s="110"/>
      <c r="Y776" s="110"/>
      <c r="Z776" s="110"/>
      <c r="AA776" s="110"/>
      <c r="AB776" s="110"/>
      <c r="AC776" s="110"/>
      <c r="AD776" s="110"/>
      <c r="AE776" s="110"/>
      <c r="AF776" s="110"/>
    </row>
    <row r="777">
      <c r="A777" s="110"/>
      <c r="B777" s="466"/>
      <c r="C777" s="110"/>
      <c r="D777" s="110"/>
      <c r="E777" s="110"/>
      <c r="F777" s="110"/>
      <c r="G777" s="110"/>
      <c r="H777" s="110"/>
      <c r="I777" s="110"/>
      <c r="J777" s="110"/>
      <c r="K777" s="110"/>
      <c r="L777" s="110"/>
      <c r="M777" s="468"/>
      <c r="N777" s="469"/>
      <c r="O777" s="470"/>
      <c r="P777" s="471"/>
      <c r="Q777" s="471"/>
      <c r="R777" s="116"/>
      <c r="S777" s="690"/>
      <c r="T777" s="690"/>
      <c r="U777" s="110"/>
      <c r="V777" s="110"/>
      <c r="W777" s="110"/>
      <c r="X777" s="110"/>
      <c r="Y777" s="110"/>
      <c r="Z777" s="110"/>
      <c r="AA777" s="110"/>
      <c r="AB777" s="110"/>
      <c r="AC777" s="110"/>
      <c r="AD777" s="110"/>
      <c r="AE777" s="110"/>
      <c r="AF777" s="110"/>
    </row>
    <row r="778">
      <c r="A778" s="110"/>
      <c r="B778" s="466"/>
      <c r="C778" s="110"/>
      <c r="D778" s="110"/>
      <c r="E778" s="110"/>
      <c r="F778" s="110"/>
      <c r="G778" s="110"/>
      <c r="H778" s="110"/>
      <c r="I778" s="110"/>
      <c r="J778" s="110"/>
      <c r="K778" s="110"/>
      <c r="L778" s="110"/>
      <c r="M778" s="468"/>
      <c r="N778" s="469"/>
      <c r="O778" s="470"/>
      <c r="P778" s="471"/>
      <c r="Q778" s="471"/>
      <c r="R778" s="116"/>
      <c r="S778" s="690"/>
      <c r="T778" s="690"/>
      <c r="U778" s="110"/>
      <c r="V778" s="110"/>
      <c r="W778" s="110"/>
      <c r="X778" s="110"/>
      <c r="Y778" s="110"/>
      <c r="Z778" s="110"/>
      <c r="AA778" s="110"/>
      <c r="AB778" s="110"/>
      <c r="AC778" s="110"/>
      <c r="AD778" s="110"/>
      <c r="AE778" s="110"/>
      <c r="AF778" s="110"/>
    </row>
    <row r="779">
      <c r="A779" s="110"/>
      <c r="B779" s="466"/>
      <c r="C779" s="110"/>
      <c r="D779" s="110"/>
      <c r="E779" s="110"/>
      <c r="F779" s="110"/>
      <c r="G779" s="110"/>
      <c r="H779" s="110"/>
      <c r="I779" s="110"/>
      <c r="J779" s="110"/>
      <c r="K779" s="110"/>
      <c r="L779" s="110"/>
      <c r="M779" s="468"/>
      <c r="N779" s="469"/>
      <c r="O779" s="470"/>
      <c r="P779" s="471"/>
      <c r="Q779" s="471"/>
      <c r="R779" s="116"/>
      <c r="S779" s="690"/>
      <c r="T779" s="690"/>
      <c r="U779" s="110"/>
      <c r="V779" s="110"/>
      <c r="W779" s="110"/>
      <c r="X779" s="110"/>
      <c r="Y779" s="110"/>
      <c r="Z779" s="110"/>
      <c r="AA779" s="110"/>
      <c r="AB779" s="110"/>
      <c r="AC779" s="110"/>
      <c r="AD779" s="110"/>
      <c r="AE779" s="110"/>
      <c r="AF779" s="110"/>
    </row>
    <row r="780">
      <c r="A780" s="110"/>
      <c r="B780" s="466"/>
      <c r="C780" s="110"/>
      <c r="D780" s="110"/>
      <c r="E780" s="110"/>
      <c r="F780" s="110"/>
      <c r="G780" s="110"/>
      <c r="H780" s="110"/>
      <c r="I780" s="110"/>
      <c r="J780" s="110"/>
      <c r="K780" s="110"/>
      <c r="L780" s="110"/>
      <c r="M780" s="468"/>
      <c r="N780" s="469"/>
      <c r="O780" s="470"/>
      <c r="P780" s="471"/>
      <c r="Q780" s="471"/>
      <c r="R780" s="116"/>
      <c r="S780" s="690"/>
      <c r="T780" s="690"/>
      <c r="U780" s="110"/>
      <c r="V780" s="110"/>
      <c r="W780" s="110"/>
      <c r="X780" s="110"/>
      <c r="Y780" s="110"/>
      <c r="Z780" s="110"/>
      <c r="AA780" s="110"/>
      <c r="AB780" s="110"/>
      <c r="AC780" s="110"/>
      <c r="AD780" s="110"/>
      <c r="AE780" s="110"/>
      <c r="AF780" s="110"/>
    </row>
    <row r="781">
      <c r="A781" s="110"/>
      <c r="B781" s="466"/>
      <c r="C781" s="110"/>
      <c r="D781" s="110"/>
      <c r="E781" s="110"/>
      <c r="F781" s="110"/>
      <c r="G781" s="110"/>
      <c r="H781" s="110"/>
      <c r="I781" s="110"/>
      <c r="J781" s="110"/>
      <c r="K781" s="110"/>
      <c r="L781" s="110"/>
      <c r="M781" s="468"/>
      <c r="N781" s="469"/>
      <c r="O781" s="470"/>
      <c r="P781" s="471"/>
      <c r="Q781" s="471"/>
      <c r="R781" s="116"/>
      <c r="S781" s="690"/>
      <c r="T781" s="690"/>
      <c r="U781" s="110"/>
      <c r="V781" s="110"/>
      <c r="W781" s="110"/>
      <c r="X781" s="110"/>
      <c r="Y781" s="110"/>
      <c r="Z781" s="110"/>
      <c r="AA781" s="110"/>
      <c r="AB781" s="110"/>
      <c r="AC781" s="110"/>
      <c r="AD781" s="110"/>
      <c r="AE781" s="110"/>
      <c r="AF781" s="110"/>
    </row>
    <row r="782">
      <c r="A782" s="110"/>
      <c r="B782" s="466"/>
      <c r="C782" s="110"/>
      <c r="D782" s="110"/>
      <c r="E782" s="110"/>
      <c r="F782" s="110"/>
      <c r="G782" s="110"/>
      <c r="H782" s="110"/>
      <c r="I782" s="110"/>
      <c r="J782" s="110"/>
      <c r="K782" s="110"/>
      <c r="L782" s="110"/>
      <c r="M782" s="468"/>
      <c r="N782" s="469"/>
      <c r="O782" s="470"/>
      <c r="P782" s="471"/>
      <c r="Q782" s="471"/>
      <c r="R782" s="116"/>
      <c r="S782" s="690"/>
      <c r="T782" s="690"/>
      <c r="U782" s="110"/>
      <c r="V782" s="110"/>
      <c r="W782" s="110"/>
      <c r="X782" s="110"/>
      <c r="Y782" s="110"/>
      <c r="Z782" s="110"/>
      <c r="AA782" s="110"/>
      <c r="AB782" s="110"/>
      <c r="AC782" s="110"/>
      <c r="AD782" s="110"/>
      <c r="AE782" s="110"/>
      <c r="AF782" s="110"/>
    </row>
    <row r="783">
      <c r="A783" s="110"/>
      <c r="B783" s="466"/>
      <c r="C783" s="110"/>
      <c r="D783" s="110"/>
      <c r="E783" s="110"/>
      <c r="F783" s="110"/>
      <c r="G783" s="110"/>
      <c r="H783" s="110"/>
      <c r="I783" s="110"/>
      <c r="J783" s="110"/>
      <c r="K783" s="110"/>
      <c r="L783" s="110"/>
      <c r="M783" s="468"/>
      <c r="N783" s="469"/>
      <c r="O783" s="470"/>
      <c r="P783" s="471"/>
      <c r="Q783" s="471"/>
      <c r="R783" s="116"/>
      <c r="S783" s="690"/>
      <c r="T783" s="690"/>
      <c r="U783" s="110"/>
      <c r="V783" s="110"/>
      <c r="W783" s="110"/>
      <c r="X783" s="110"/>
      <c r="Y783" s="110"/>
      <c r="Z783" s="110"/>
      <c r="AA783" s="110"/>
      <c r="AB783" s="110"/>
      <c r="AC783" s="110"/>
      <c r="AD783" s="110"/>
      <c r="AE783" s="110"/>
      <c r="AF783" s="110"/>
    </row>
    <row r="784">
      <c r="A784" s="110"/>
      <c r="B784" s="466"/>
      <c r="C784" s="110"/>
      <c r="D784" s="110"/>
      <c r="E784" s="110"/>
      <c r="F784" s="110"/>
      <c r="G784" s="110"/>
      <c r="H784" s="110"/>
      <c r="I784" s="110"/>
      <c r="J784" s="110"/>
      <c r="K784" s="110"/>
      <c r="L784" s="110"/>
      <c r="M784" s="468"/>
      <c r="N784" s="469"/>
      <c r="O784" s="470"/>
      <c r="P784" s="471"/>
      <c r="Q784" s="471"/>
      <c r="R784" s="116"/>
      <c r="S784" s="690"/>
      <c r="T784" s="690"/>
      <c r="U784" s="110"/>
      <c r="V784" s="110"/>
      <c r="W784" s="110"/>
      <c r="X784" s="110"/>
      <c r="Y784" s="110"/>
      <c r="Z784" s="110"/>
      <c r="AA784" s="110"/>
      <c r="AB784" s="110"/>
      <c r="AC784" s="110"/>
      <c r="AD784" s="110"/>
      <c r="AE784" s="110"/>
      <c r="AF784" s="110"/>
    </row>
    <row r="785">
      <c r="A785" s="110"/>
      <c r="B785" s="466"/>
      <c r="C785" s="110"/>
      <c r="D785" s="110"/>
      <c r="E785" s="110"/>
      <c r="F785" s="110"/>
      <c r="G785" s="110"/>
      <c r="H785" s="110"/>
      <c r="I785" s="110"/>
      <c r="J785" s="110"/>
      <c r="K785" s="110"/>
      <c r="L785" s="110"/>
      <c r="M785" s="468"/>
      <c r="N785" s="469"/>
      <c r="O785" s="470"/>
      <c r="P785" s="471"/>
      <c r="Q785" s="471"/>
      <c r="R785" s="116"/>
      <c r="S785" s="690"/>
      <c r="T785" s="690"/>
      <c r="U785" s="110"/>
      <c r="V785" s="110"/>
      <c r="W785" s="110"/>
      <c r="X785" s="110"/>
      <c r="Y785" s="110"/>
      <c r="Z785" s="110"/>
      <c r="AA785" s="110"/>
      <c r="AB785" s="110"/>
      <c r="AC785" s="110"/>
      <c r="AD785" s="110"/>
      <c r="AE785" s="110"/>
      <c r="AF785" s="110"/>
    </row>
    <row r="786">
      <c r="A786" s="110"/>
      <c r="B786" s="466"/>
      <c r="C786" s="110"/>
      <c r="D786" s="110"/>
      <c r="E786" s="110"/>
      <c r="F786" s="110"/>
      <c r="G786" s="110"/>
      <c r="H786" s="110"/>
      <c r="I786" s="110"/>
      <c r="J786" s="110"/>
      <c r="K786" s="110"/>
      <c r="L786" s="110"/>
      <c r="M786" s="468"/>
      <c r="N786" s="469"/>
      <c r="O786" s="470"/>
      <c r="P786" s="471"/>
      <c r="Q786" s="471"/>
      <c r="R786" s="116"/>
      <c r="S786" s="690"/>
      <c r="T786" s="690"/>
      <c r="U786" s="110"/>
      <c r="V786" s="110"/>
      <c r="W786" s="110"/>
      <c r="X786" s="110"/>
      <c r="Y786" s="110"/>
      <c r="Z786" s="110"/>
      <c r="AA786" s="110"/>
      <c r="AB786" s="110"/>
      <c r="AC786" s="110"/>
      <c r="AD786" s="110"/>
      <c r="AE786" s="110"/>
      <c r="AF786" s="110"/>
    </row>
    <row r="787">
      <c r="A787" s="110"/>
      <c r="B787" s="466"/>
      <c r="C787" s="110"/>
      <c r="D787" s="110"/>
      <c r="E787" s="110"/>
      <c r="F787" s="110"/>
      <c r="G787" s="110"/>
      <c r="H787" s="110"/>
      <c r="I787" s="110"/>
      <c r="J787" s="110"/>
      <c r="K787" s="110"/>
      <c r="L787" s="110"/>
      <c r="M787" s="468"/>
      <c r="N787" s="469"/>
      <c r="O787" s="470"/>
      <c r="P787" s="471"/>
      <c r="Q787" s="471"/>
      <c r="R787" s="116"/>
      <c r="S787" s="690"/>
      <c r="T787" s="690"/>
      <c r="U787" s="110"/>
      <c r="V787" s="110"/>
      <c r="W787" s="110"/>
      <c r="X787" s="110"/>
      <c r="Y787" s="110"/>
      <c r="Z787" s="110"/>
      <c r="AA787" s="110"/>
      <c r="AB787" s="110"/>
      <c r="AC787" s="110"/>
      <c r="AD787" s="110"/>
      <c r="AE787" s="110"/>
      <c r="AF787" s="110"/>
    </row>
    <row r="788">
      <c r="A788" s="110"/>
      <c r="B788" s="466"/>
      <c r="C788" s="110"/>
      <c r="D788" s="110"/>
      <c r="E788" s="110"/>
      <c r="F788" s="110"/>
      <c r="G788" s="110"/>
      <c r="H788" s="110"/>
      <c r="I788" s="110"/>
      <c r="J788" s="110"/>
      <c r="K788" s="110"/>
      <c r="L788" s="110"/>
      <c r="M788" s="468"/>
      <c r="N788" s="469"/>
      <c r="O788" s="470"/>
      <c r="P788" s="471"/>
      <c r="Q788" s="471"/>
      <c r="R788" s="116"/>
      <c r="S788" s="690"/>
      <c r="T788" s="690"/>
      <c r="U788" s="110"/>
      <c r="V788" s="110"/>
      <c r="W788" s="110"/>
      <c r="X788" s="110"/>
      <c r="Y788" s="110"/>
      <c r="Z788" s="110"/>
      <c r="AA788" s="110"/>
      <c r="AB788" s="110"/>
      <c r="AC788" s="110"/>
      <c r="AD788" s="110"/>
      <c r="AE788" s="110"/>
      <c r="AF788" s="110"/>
    </row>
    <row r="789">
      <c r="A789" s="110"/>
      <c r="B789" s="466"/>
      <c r="C789" s="110"/>
      <c r="D789" s="110"/>
      <c r="E789" s="110"/>
      <c r="F789" s="110"/>
      <c r="G789" s="110"/>
      <c r="H789" s="110"/>
      <c r="I789" s="110"/>
      <c r="J789" s="110"/>
      <c r="K789" s="110"/>
      <c r="L789" s="110"/>
      <c r="M789" s="468"/>
      <c r="N789" s="469"/>
      <c r="O789" s="470"/>
      <c r="P789" s="471"/>
      <c r="Q789" s="471"/>
      <c r="R789" s="116"/>
      <c r="S789" s="690"/>
      <c r="T789" s="690"/>
      <c r="U789" s="110"/>
      <c r="V789" s="110"/>
      <c r="W789" s="110"/>
      <c r="X789" s="110"/>
      <c r="Y789" s="110"/>
      <c r="Z789" s="110"/>
      <c r="AA789" s="110"/>
      <c r="AB789" s="110"/>
      <c r="AC789" s="110"/>
      <c r="AD789" s="110"/>
      <c r="AE789" s="110"/>
      <c r="AF789" s="110"/>
    </row>
    <row r="790">
      <c r="A790" s="110"/>
      <c r="B790" s="466"/>
      <c r="C790" s="110"/>
      <c r="D790" s="110"/>
      <c r="E790" s="110"/>
      <c r="F790" s="110"/>
      <c r="G790" s="110"/>
      <c r="H790" s="110"/>
      <c r="I790" s="110"/>
      <c r="J790" s="110"/>
      <c r="K790" s="110"/>
      <c r="L790" s="110"/>
      <c r="M790" s="468"/>
      <c r="N790" s="469"/>
      <c r="O790" s="470"/>
      <c r="P790" s="471"/>
      <c r="Q790" s="471"/>
      <c r="R790" s="116"/>
      <c r="S790" s="690"/>
      <c r="T790" s="690"/>
      <c r="U790" s="110"/>
      <c r="V790" s="110"/>
      <c r="W790" s="110"/>
      <c r="X790" s="110"/>
      <c r="Y790" s="110"/>
      <c r="Z790" s="110"/>
      <c r="AA790" s="110"/>
      <c r="AB790" s="110"/>
      <c r="AC790" s="110"/>
      <c r="AD790" s="110"/>
      <c r="AE790" s="110"/>
      <c r="AF790" s="110"/>
    </row>
    <row r="791">
      <c r="A791" s="110"/>
      <c r="B791" s="466"/>
      <c r="C791" s="110"/>
      <c r="D791" s="110"/>
      <c r="E791" s="110"/>
      <c r="F791" s="110"/>
      <c r="G791" s="110"/>
      <c r="H791" s="110"/>
      <c r="I791" s="110"/>
      <c r="J791" s="110"/>
      <c r="K791" s="110"/>
      <c r="L791" s="110"/>
      <c r="M791" s="468"/>
      <c r="N791" s="469"/>
      <c r="O791" s="470"/>
      <c r="P791" s="471"/>
      <c r="Q791" s="471"/>
      <c r="R791" s="116"/>
      <c r="S791" s="690"/>
      <c r="T791" s="690"/>
      <c r="U791" s="110"/>
      <c r="V791" s="110"/>
      <c r="W791" s="110"/>
      <c r="X791" s="110"/>
      <c r="Y791" s="110"/>
      <c r="Z791" s="110"/>
      <c r="AA791" s="110"/>
      <c r="AB791" s="110"/>
      <c r="AC791" s="110"/>
      <c r="AD791" s="110"/>
      <c r="AE791" s="110"/>
      <c r="AF791" s="110"/>
    </row>
    <row r="792">
      <c r="A792" s="110"/>
      <c r="B792" s="466"/>
      <c r="C792" s="110"/>
      <c r="D792" s="110"/>
      <c r="E792" s="110"/>
      <c r="F792" s="110"/>
      <c r="G792" s="110"/>
      <c r="H792" s="110"/>
      <c r="I792" s="110"/>
      <c r="J792" s="110"/>
      <c r="K792" s="110"/>
      <c r="L792" s="110"/>
      <c r="M792" s="468"/>
      <c r="N792" s="469"/>
      <c r="O792" s="470"/>
      <c r="P792" s="471"/>
      <c r="Q792" s="471"/>
      <c r="R792" s="116"/>
      <c r="S792" s="690"/>
      <c r="T792" s="690"/>
      <c r="U792" s="110"/>
      <c r="V792" s="110"/>
      <c r="W792" s="110"/>
      <c r="X792" s="110"/>
      <c r="Y792" s="110"/>
      <c r="Z792" s="110"/>
      <c r="AA792" s="110"/>
      <c r="AB792" s="110"/>
      <c r="AC792" s="110"/>
      <c r="AD792" s="110"/>
      <c r="AE792" s="110"/>
      <c r="AF792" s="110"/>
    </row>
    <row r="793">
      <c r="A793" s="110"/>
      <c r="B793" s="466"/>
      <c r="C793" s="110"/>
      <c r="D793" s="110"/>
      <c r="E793" s="110"/>
      <c r="F793" s="110"/>
      <c r="G793" s="110"/>
      <c r="H793" s="110"/>
      <c r="I793" s="110"/>
      <c r="J793" s="110"/>
      <c r="K793" s="110"/>
      <c r="L793" s="110"/>
      <c r="M793" s="468"/>
      <c r="N793" s="469"/>
      <c r="O793" s="470"/>
      <c r="P793" s="471"/>
      <c r="Q793" s="471"/>
      <c r="R793" s="116"/>
      <c r="S793" s="690"/>
      <c r="T793" s="690"/>
      <c r="U793" s="110"/>
      <c r="V793" s="110"/>
      <c r="W793" s="110"/>
      <c r="X793" s="110"/>
      <c r="Y793" s="110"/>
      <c r="Z793" s="110"/>
      <c r="AA793" s="110"/>
      <c r="AB793" s="110"/>
      <c r="AC793" s="110"/>
      <c r="AD793" s="110"/>
      <c r="AE793" s="110"/>
      <c r="AF793" s="110"/>
    </row>
    <row r="794">
      <c r="A794" s="110"/>
      <c r="B794" s="466"/>
      <c r="C794" s="110"/>
      <c r="D794" s="110"/>
      <c r="E794" s="110"/>
      <c r="F794" s="110"/>
      <c r="G794" s="110"/>
      <c r="H794" s="110"/>
      <c r="I794" s="110"/>
      <c r="J794" s="110"/>
      <c r="K794" s="110"/>
      <c r="L794" s="110"/>
      <c r="M794" s="468"/>
      <c r="N794" s="469"/>
      <c r="O794" s="470"/>
      <c r="P794" s="471"/>
      <c r="Q794" s="471"/>
      <c r="R794" s="116"/>
      <c r="S794" s="690"/>
      <c r="T794" s="690"/>
      <c r="U794" s="110"/>
      <c r="V794" s="110"/>
      <c r="W794" s="110"/>
      <c r="X794" s="110"/>
      <c r="Y794" s="110"/>
      <c r="Z794" s="110"/>
      <c r="AA794" s="110"/>
      <c r="AB794" s="110"/>
      <c r="AC794" s="110"/>
      <c r="AD794" s="110"/>
      <c r="AE794" s="110"/>
      <c r="AF794" s="110"/>
    </row>
    <row r="795">
      <c r="A795" s="110"/>
      <c r="B795" s="466"/>
      <c r="C795" s="110"/>
      <c r="D795" s="110"/>
      <c r="E795" s="110"/>
      <c r="F795" s="110"/>
      <c r="G795" s="110"/>
      <c r="H795" s="110"/>
      <c r="I795" s="110"/>
      <c r="J795" s="110"/>
      <c r="K795" s="110"/>
      <c r="L795" s="110"/>
      <c r="M795" s="468"/>
      <c r="N795" s="469"/>
      <c r="O795" s="470"/>
      <c r="P795" s="471"/>
      <c r="Q795" s="471"/>
      <c r="R795" s="116"/>
      <c r="S795" s="690"/>
      <c r="T795" s="690"/>
      <c r="U795" s="110"/>
      <c r="V795" s="110"/>
      <c r="W795" s="110"/>
      <c r="X795" s="110"/>
      <c r="Y795" s="110"/>
      <c r="Z795" s="110"/>
      <c r="AA795" s="110"/>
      <c r="AB795" s="110"/>
      <c r="AC795" s="110"/>
      <c r="AD795" s="110"/>
      <c r="AE795" s="110"/>
      <c r="AF795" s="110"/>
    </row>
    <row r="796">
      <c r="A796" s="110"/>
      <c r="B796" s="466"/>
      <c r="C796" s="110"/>
      <c r="D796" s="110"/>
      <c r="E796" s="110"/>
      <c r="F796" s="110"/>
      <c r="G796" s="110"/>
      <c r="H796" s="110"/>
      <c r="I796" s="110"/>
      <c r="J796" s="110"/>
      <c r="K796" s="110"/>
      <c r="L796" s="110"/>
      <c r="M796" s="468"/>
      <c r="N796" s="469"/>
      <c r="O796" s="470"/>
      <c r="P796" s="471"/>
      <c r="Q796" s="471"/>
      <c r="R796" s="116"/>
      <c r="S796" s="690"/>
      <c r="T796" s="690"/>
      <c r="U796" s="110"/>
      <c r="V796" s="110"/>
      <c r="W796" s="110"/>
      <c r="X796" s="110"/>
      <c r="Y796" s="110"/>
      <c r="Z796" s="110"/>
      <c r="AA796" s="110"/>
      <c r="AB796" s="110"/>
      <c r="AC796" s="110"/>
      <c r="AD796" s="110"/>
      <c r="AE796" s="110"/>
      <c r="AF796" s="110"/>
    </row>
    <row r="797">
      <c r="A797" s="110"/>
      <c r="B797" s="466"/>
      <c r="C797" s="110"/>
      <c r="D797" s="110"/>
      <c r="E797" s="110"/>
      <c r="F797" s="110"/>
      <c r="G797" s="110"/>
      <c r="H797" s="110"/>
      <c r="I797" s="110"/>
      <c r="J797" s="110"/>
      <c r="K797" s="110"/>
      <c r="L797" s="110"/>
      <c r="M797" s="468"/>
      <c r="N797" s="469"/>
      <c r="O797" s="470"/>
      <c r="P797" s="471"/>
      <c r="Q797" s="471"/>
      <c r="R797" s="116"/>
      <c r="S797" s="690"/>
      <c r="T797" s="690"/>
      <c r="U797" s="110"/>
      <c r="V797" s="110"/>
      <c r="W797" s="110"/>
      <c r="X797" s="110"/>
      <c r="Y797" s="110"/>
      <c r="Z797" s="110"/>
      <c r="AA797" s="110"/>
      <c r="AB797" s="110"/>
      <c r="AC797" s="110"/>
      <c r="AD797" s="110"/>
      <c r="AE797" s="110"/>
      <c r="AF797" s="110"/>
    </row>
    <row r="798">
      <c r="A798" s="110"/>
      <c r="B798" s="466"/>
      <c r="C798" s="110"/>
      <c r="D798" s="110"/>
      <c r="E798" s="110"/>
      <c r="F798" s="110"/>
      <c r="G798" s="110"/>
      <c r="H798" s="110"/>
      <c r="I798" s="110"/>
      <c r="J798" s="110"/>
      <c r="K798" s="110"/>
      <c r="L798" s="110"/>
      <c r="M798" s="468"/>
      <c r="N798" s="469"/>
      <c r="O798" s="470"/>
      <c r="P798" s="471"/>
      <c r="Q798" s="471"/>
      <c r="R798" s="116"/>
      <c r="S798" s="690"/>
      <c r="T798" s="690"/>
      <c r="U798" s="110"/>
      <c r="V798" s="110"/>
      <c r="W798" s="110"/>
      <c r="X798" s="110"/>
      <c r="Y798" s="110"/>
      <c r="Z798" s="110"/>
      <c r="AA798" s="110"/>
      <c r="AB798" s="110"/>
      <c r="AC798" s="110"/>
      <c r="AD798" s="110"/>
      <c r="AE798" s="110"/>
      <c r="AF798" s="110"/>
    </row>
    <row r="799">
      <c r="A799" s="110"/>
      <c r="B799" s="466"/>
      <c r="C799" s="110"/>
      <c r="D799" s="110"/>
      <c r="E799" s="110"/>
      <c r="F799" s="110"/>
      <c r="G799" s="110"/>
      <c r="H799" s="110"/>
      <c r="I799" s="110"/>
      <c r="J799" s="110"/>
      <c r="K799" s="110"/>
      <c r="L799" s="110"/>
      <c r="M799" s="468"/>
      <c r="N799" s="469"/>
      <c r="O799" s="470"/>
      <c r="P799" s="471"/>
      <c r="Q799" s="471"/>
      <c r="R799" s="116"/>
      <c r="S799" s="690"/>
      <c r="T799" s="690"/>
      <c r="U799" s="110"/>
      <c r="V799" s="110"/>
      <c r="W799" s="110"/>
      <c r="X799" s="110"/>
      <c r="Y799" s="110"/>
      <c r="Z799" s="110"/>
      <c r="AA799" s="110"/>
      <c r="AB799" s="110"/>
      <c r="AC799" s="110"/>
      <c r="AD799" s="110"/>
      <c r="AE799" s="110"/>
      <c r="AF799" s="110"/>
    </row>
    <row r="800">
      <c r="A800" s="110"/>
      <c r="B800" s="466"/>
      <c r="C800" s="110"/>
      <c r="D800" s="110"/>
      <c r="E800" s="110"/>
      <c r="F800" s="110"/>
      <c r="G800" s="110"/>
      <c r="H800" s="110"/>
      <c r="I800" s="110"/>
      <c r="J800" s="110"/>
      <c r="K800" s="110"/>
      <c r="L800" s="110"/>
      <c r="M800" s="468"/>
      <c r="N800" s="469"/>
      <c r="O800" s="470"/>
      <c r="P800" s="471"/>
      <c r="Q800" s="471"/>
      <c r="R800" s="116"/>
      <c r="S800" s="690"/>
      <c r="T800" s="690"/>
      <c r="U800" s="110"/>
      <c r="V800" s="110"/>
      <c r="W800" s="110"/>
      <c r="X800" s="110"/>
      <c r="Y800" s="110"/>
      <c r="Z800" s="110"/>
      <c r="AA800" s="110"/>
      <c r="AB800" s="110"/>
      <c r="AC800" s="110"/>
      <c r="AD800" s="110"/>
      <c r="AE800" s="110"/>
      <c r="AF800" s="110"/>
    </row>
    <row r="801">
      <c r="A801" s="110"/>
      <c r="B801" s="466"/>
      <c r="C801" s="110"/>
      <c r="D801" s="110"/>
      <c r="E801" s="110"/>
      <c r="F801" s="110"/>
      <c r="G801" s="110"/>
      <c r="H801" s="110"/>
      <c r="I801" s="110"/>
      <c r="J801" s="110"/>
      <c r="K801" s="110"/>
      <c r="L801" s="110"/>
      <c r="M801" s="468"/>
      <c r="N801" s="469"/>
      <c r="O801" s="470"/>
      <c r="P801" s="471"/>
      <c r="Q801" s="471"/>
      <c r="R801" s="116"/>
      <c r="S801" s="690"/>
      <c r="T801" s="690"/>
      <c r="U801" s="110"/>
      <c r="V801" s="110"/>
      <c r="W801" s="110"/>
      <c r="X801" s="110"/>
      <c r="Y801" s="110"/>
      <c r="Z801" s="110"/>
      <c r="AA801" s="110"/>
      <c r="AB801" s="110"/>
      <c r="AC801" s="110"/>
      <c r="AD801" s="110"/>
      <c r="AE801" s="110"/>
      <c r="AF801" s="110"/>
    </row>
    <row r="802">
      <c r="A802" s="110"/>
      <c r="B802" s="466"/>
      <c r="C802" s="110"/>
      <c r="D802" s="110"/>
      <c r="E802" s="110"/>
      <c r="F802" s="110"/>
      <c r="G802" s="110"/>
      <c r="H802" s="110"/>
      <c r="I802" s="110"/>
      <c r="J802" s="110"/>
      <c r="K802" s="110"/>
      <c r="L802" s="110"/>
      <c r="M802" s="468"/>
      <c r="N802" s="469"/>
      <c r="O802" s="470"/>
      <c r="P802" s="471"/>
      <c r="Q802" s="471"/>
      <c r="R802" s="116"/>
      <c r="S802" s="690"/>
      <c r="T802" s="690"/>
      <c r="U802" s="110"/>
      <c r="V802" s="110"/>
      <c r="W802" s="110"/>
      <c r="X802" s="110"/>
      <c r="Y802" s="110"/>
      <c r="Z802" s="110"/>
      <c r="AA802" s="110"/>
      <c r="AB802" s="110"/>
      <c r="AC802" s="110"/>
      <c r="AD802" s="110"/>
      <c r="AE802" s="110"/>
      <c r="AF802" s="110"/>
    </row>
    <row r="803">
      <c r="A803" s="110"/>
      <c r="B803" s="466"/>
      <c r="C803" s="110"/>
      <c r="D803" s="110"/>
      <c r="E803" s="110"/>
      <c r="F803" s="110"/>
      <c r="G803" s="110"/>
      <c r="H803" s="110"/>
      <c r="I803" s="110"/>
      <c r="J803" s="110"/>
      <c r="K803" s="110"/>
      <c r="L803" s="110"/>
      <c r="M803" s="468"/>
      <c r="N803" s="469"/>
      <c r="O803" s="470"/>
      <c r="P803" s="471"/>
      <c r="Q803" s="471"/>
      <c r="R803" s="116"/>
      <c r="S803" s="690"/>
      <c r="T803" s="690"/>
      <c r="U803" s="110"/>
      <c r="V803" s="110"/>
      <c r="W803" s="110"/>
      <c r="X803" s="110"/>
      <c r="Y803" s="110"/>
      <c r="Z803" s="110"/>
      <c r="AA803" s="110"/>
      <c r="AB803" s="110"/>
      <c r="AC803" s="110"/>
      <c r="AD803" s="110"/>
      <c r="AE803" s="110"/>
      <c r="AF803" s="110"/>
    </row>
    <row r="804">
      <c r="A804" s="110"/>
      <c r="B804" s="466"/>
      <c r="C804" s="110"/>
      <c r="D804" s="110"/>
      <c r="E804" s="110"/>
      <c r="F804" s="110"/>
      <c r="G804" s="110"/>
      <c r="H804" s="110"/>
      <c r="I804" s="110"/>
      <c r="J804" s="110"/>
      <c r="K804" s="110"/>
      <c r="L804" s="110"/>
      <c r="M804" s="468"/>
      <c r="N804" s="469"/>
      <c r="O804" s="470"/>
      <c r="P804" s="471"/>
      <c r="Q804" s="471"/>
      <c r="R804" s="116"/>
      <c r="S804" s="690"/>
      <c r="T804" s="690"/>
      <c r="U804" s="110"/>
      <c r="V804" s="110"/>
      <c r="W804" s="110"/>
      <c r="X804" s="110"/>
      <c r="Y804" s="110"/>
      <c r="Z804" s="110"/>
      <c r="AA804" s="110"/>
      <c r="AB804" s="110"/>
      <c r="AC804" s="110"/>
      <c r="AD804" s="110"/>
      <c r="AE804" s="110"/>
      <c r="AF804" s="110"/>
    </row>
    <row r="805">
      <c r="A805" s="110"/>
      <c r="B805" s="466"/>
      <c r="C805" s="110"/>
      <c r="D805" s="110"/>
      <c r="E805" s="110"/>
      <c r="F805" s="110"/>
      <c r="G805" s="110"/>
      <c r="H805" s="110"/>
      <c r="I805" s="110"/>
      <c r="J805" s="110"/>
      <c r="K805" s="110"/>
      <c r="L805" s="110"/>
      <c r="M805" s="468"/>
      <c r="N805" s="469"/>
      <c r="O805" s="470"/>
      <c r="P805" s="471"/>
      <c r="Q805" s="471"/>
      <c r="R805" s="116"/>
      <c r="S805" s="690"/>
      <c r="T805" s="690"/>
      <c r="U805" s="110"/>
      <c r="V805" s="110"/>
      <c r="W805" s="110"/>
      <c r="X805" s="110"/>
      <c r="Y805" s="110"/>
      <c r="Z805" s="110"/>
      <c r="AA805" s="110"/>
      <c r="AB805" s="110"/>
      <c r="AC805" s="110"/>
      <c r="AD805" s="110"/>
      <c r="AE805" s="110"/>
      <c r="AF805" s="110"/>
    </row>
    <row r="806">
      <c r="A806" s="110"/>
      <c r="B806" s="466"/>
      <c r="C806" s="110"/>
      <c r="D806" s="110"/>
      <c r="E806" s="110"/>
      <c r="F806" s="110"/>
      <c r="G806" s="110"/>
      <c r="H806" s="110"/>
      <c r="I806" s="110"/>
      <c r="J806" s="110"/>
      <c r="K806" s="110"/>
      <c r="L806" s="110"/>
      <c r="M806" s="468"/>
      <c r="N806" s="469"/>
      <c r="O806" s="470"/>
      <c r="P806" s="471"/>
      <c r="Q806" s="471"/>
      <c r="R806" s="116"/>
      <c r="S806" s="690"/>
      <c r="T806" s="690"/>
      <c r="U806" s="110"/>
      <c r="V806" s="110"/>
      <c r="W806" s="110"/>
      <c r="X806" s="110"/>
      <c r="Y806" s="110"/>
      <c r="Z806" s="110"/>
      <c r="AA806" s="110"/>
      <c r="AB806" s="110"/>
      <c r="AC806" s="110"/>
      <c r="AD806" s="110"/>
      <c r="AE806" s="110"/>
      <c r="AF806" s="110"/>
    </row>
    <row r="807">
      <c r="A807" s="110"/>
      <c r="B807" s="466"/>
      <c r="C807" s="110"/>
      <c r="D807" s="110"/>
      <c r="E807" s="110"/>
      <c r="F807" s="110"/>
      <c r="G807" s="110"/>
      <c r="H807" s="110"/>
      <c r="I807" s="110"/>
      <c r="J807" s="110"/>
      <c r="K807" s="110"/>
      <c r="L807" s="110"/>
      <c r="M807" s="468"/>
      <c r="N807" s="469"/>
      <c r="O807" s="470"/>
      <c r="P807" s="471"/>
      <c r="Q807" s="471"/>
      <c r="R807" s="116"/>
      <c r="S807" s="690"/>
      <c r="T807" s="690"/>
      <c r="U807" s="110"/>
      <c r="V807" s="110"/>
      <c r="W807" s="110"/>
      <c r="X807" s="110"/>
      <c r="Y807" s="110"/>
      <c r="Z807" s="110"/>
      <c r="AA807" s="110"/>
      <c r="AB807" s="110"/>
      <c r="AC807" s="110"/>
      <c r="AD807" s="110"/>
      <c r="AE807" s="110"/>
      <c r="AF807" s="110"/>
    </row>
    <row r="808">
      <c r="A808" s="110"/>
      <c r="B808" s="466"/>
      <c r="C808" s="110"/>
      <c r="D808" s="110"/>
      <c r="E808" s="110"/>
      <c r="F808" s="110"/>
      <c r="G808" s="110"/>
      <c r="H808" s="110"/>
      <c r="I808" s="110"/>
      <c r="J808" s="110"/>
      <c r="K808" s="110"/>
      <c r="L808" s="110"/>
      <c r="M808" s="468"/>
      <c r="N808" s="469"/>
      <c r="O808" s="470"/>
      <c r="P808" s="471"/>
      <c r="Q808" s="471"/>
      <c r="R808" s="116"/>
      <c r="S808" s="690"/>
      <c r="T808" s="690"/>
      <c r="U808" s="110"/>
      <c r="V808" s="110"/>
      <c r="W808" s="110"/>
      <c r="X808" s="110"/>
      <c r="Y808" s="110"/>
      <c r="Z808" s="110"/>
      <c r="AA808" s="110"/>
      <c r="AB808" s="110"/>
      <c r="AC808" s="110"/>
      <c r="AD808" s="110"/>
      <c r="AE808" s="110"/>
      <c r="AF808" s="110"/>
    </row>
    <row r="809">
      <c r="A809" s="110"/>
      <c r="B809" s="466"/>
      <c r="C809" s="110"/>
      <c r="D809" s="110"/>
      <c r="E809" s="110"/>
      <c r="F809" s="110"/>
      <c r="G809" s="110"/>
      <c r="H809" s="110"/>
      <c r="I809" s="110"/>
      <c r="J809" s="110"/>
      <c r="K809" s="110"/>
      <c r="L809" s="110"/>
      <c r="M809" s="468"/>
      <c r="N809" s="469"/>
      <c r="O809" s="470"/>
      <c r="P809" s="471"/>
      <c r="Q809" s="471"/>
      <c r="R809" s="116"/>
      <c r="S809" s="690"/>
      <c r="T809" s="690"/>
      <c r="U809" s="110"/>
      <c r="V809" s="110"/>
      <c r="W809" s="110"/>
      <c r="X809" s="110"/>
      <c r="Y809" s="110"/>
      <c r="Z809" s="110"/>
      <c r="AA809" s="110"/>
      <c r="AB809" s="110"/>
      <c r="AC809" s="110"/>
      <c r="AD809" s="110"/>
      <c r="AE809" s="110"/>
      <c r="AF809" s="110"/>
    </row>
    <row r="810">
      <c r="A810" s="110"/>
      <c r="B810" s="466"/>
      <c r="C810" s="110"/>
      <c r="D810" s="110"/>
      <c r="E810" s="110"/>
      <c r="F810" s="110"/>
      <c r="G810" s="110"/>
      <c r="H810" s="110"/>
      <c r="I810" s="110"/>
      <c r="J810" s="110"/>
      <c r="K810" s="110"/>
      <c r="L810" s="110"/>
      <c r="M810" s="468"/>
      <c r="N810" s="469"/>
      <c r="O810" s="470"/>
      <c r="P810" s="471"/>
      <c r="Q810" s="471"/>
      <c r="R810" s="116"/>
      <c r="S810" s="690"/>
      <c r="T810" s="690"/>
      <c r="U810" s="110"/>
      <c r="V810" s="110"/>
      <c r="W810" s="110"/>
      <c r="X810" s="110"/>
      <c r="Y810" s="110"/>
      <c r="Z810" s="110"/>
      <c r="AA810" s="110"/>
      <c r="AB810" s="110"/>
      <c r="AC810" s="110"/>
      <c r="AD810" s="110"/>
      <c r="AE810" s="110"/>
      <c r="AF810" s="110"/>
    </row>
    <row r="811">
      <c r="A811" s="110"/>
      <c r="B811" s="466"/>
      <c r="C811" s="110"/>
      <c r="D811" s="110"/>
      <c r="E811" s="110"/>
      <c r="F811" s="110"/>
      <c r="G811" s="110"/>
      <c r="H811" s="110"/>
      <c r="I811" s="110"/>
      <c r="J811" s="110"/>
      <c r="K811" s="110"/>
      <c r="L811" s="110"/>
      <c r="M811" s="468"/>
      <c r="N811" s="469"/>
      <c r="O811" s="470"/>
      <c r="P811" s="471"/>
      <c r="Q811" s="471"/>
      <c r="R811" s="116"/>
      <c r="S811" s="690"/>
      <c r="T811" s="690"/>
      <c r="U811" s="110"/>
      <c r="V811" s="110"/>
      <c r="W811" s="110"/>
      <c r="X811" s="110"/>
      <c r="Y811" s="110"/>
      <c r="Z811" s="110"/>
      <c r="AA811" s="110"/>
      <c r="AB811" s="110"/>
      <c r="AC811" s="110"/>
      <c r="AD811" s="110"/>
      <c r="AE811" s="110"/>
      <c r="AF811" s="110"/>
    </row>
    <row r="812">
      <c r="A812" s="110"/>
      <c r="B812" s="466"/>
      <c r="C812" s="110"/>
      <c r="D812" s="110"/>
      <c r="E812" s="110"/>
      <c r="F812" s="110"/>
      <c r="G812" s="110"/>
      <c r="H812" s="110"/>
      <c r="I812" s="110"/>
      <c r="J812" s="110"/>
      <c r="K812" s="110"/>
      <c r="L812" s="110"/>
      <c r="M812" s="468"/>
      <c r="N812" s="469"/>
      <c r="O812" s="470"/>
      <c r="P812" s="471"/>
      <c r="Q812" s="471"/>
      <c r="R812" s="116"/>
      <c r="S812" s="690"/>
      <c r="T812" s="690"/>
      <c r="U812" s="110"/>
      <c r="V812" s="110"/>
      <c r="W812" s="110"/>
      <c r="X812" s="110"/>
      <c r="Y812" s="110"/>
      <c r="Z812" s="110"/>
      <c r="AA812" s="110"/>
      <c r="AB812" s="110"/>
      <c r="AC812" s="110"/>
      <c r="AD812" s="110"/>
      <c r="AE812" s="110"/>
      <c r="AF812" s="110"/>
    </row>
    <row r="813">
      <c r="A813" s="110"/>
      <c r="B813" s="466"/>
      <c r="C813" s="110"/>
      <c r="D813" s="110"/>
      <c r="E813" s="110"/>
      <c r="F813" s="110"/>
      <c r="G813" s="110"/>
      <c r="H813" s="110"/>
      <c r="I813" s="110"/>
      <c r="J813" s="110"/>
      <c r="K813" s="110"/>
      <c r="L813" s="110"/>
      <c r="M813" s="468"/>
      <c r="N813" s="469"/>
      <c r="O813" s="470"/>
      <c r="P813" s="471"/>
      <c r="Q813" s="471"/>
      <c r="R813" s="116"/>
      <c r="S813" s="690"/>
      <c r="T813" s="690"/>
      <c r="U813" s="110"/>
      <c r="V813" s="110"/>
      <c r="W813" s="110"/>
      <c r="X813" s="110"/>
      <c r="Y813" s="110"/>
      <c r="Z813" s="110"/>
      <c r="AA813" s="110"/>
      <c r="AB813" s="110"/>
      <c r="AC813" s="110"/>
      <c r="AD813" s="110"/>
      <c r="AE813" s="110"/>
      <c r="AF813" s="110"/>
    </row>
    <row r="814">
      <c r="A814" s="110"/>
      <c r="B814" s="466"/>
      <c r="C814" s="110"/>
      <c r="D814" s="110"/>
      <c r="E814" s="110"/>
      <c r="F814" s="110"/>
      <c r="G814" s="110"/>
      <c r="H814" s="110"/>
      <c r="I814" s="110"/>
      <c r="J814" s="110"/>
      <c r="K814" s="110"/>
      <c r="L814" s="110"/>
      <c r="M814" s="468"/>
      <c r="N814" s="469"/>
      <c r="O814" s="470"/>
      <c r="P814" s="471"/>
      <c r="Q814" s="471"/>
      <c r="R814" s="116"/>
      <c r="S814" s="690"/>
      <c r="T814" s="690"/>
      <c r="U814" s="110"/>
      <c r="V814" s="110"/>
      <c r="W814" s="110"/>
      <c r="X814" s="110"/>
      <c r="Y814" s="110"/>
      <c r="Z814" s="110"/>
      <c r="AA814" s="110"/>
      <c r="AB814" s="110"/>
      <c r="AC814" s="110"/>
      <c r="AD814" s="110"/>
      <c r="AE814" s="110"/>
      <c r="AF814" s="110"/>
    </row>
    <row r="815">
      <c r="A815" s="110"/>
      <c r="B815" s="466"/>
      <c r="C815" s="110"/>
      <c r="D815" s="110"/>
      <c r="E815" s="110"/>
      <c r="F815" s="110"/>
      <c r="G815" s="110"/>
      <c r="H815" s="110"/>
      <c r="I815" s="110"/>
      <c r="J815" s="110"/>
      <c r="K815" s="110"/>
      <c r="L815" s="110"/>
      <c r="M815" s="468"/>
      <c r="N815" s="469"/>
      <c r="O815" s="470"/>
      <c r="P815" s="471"/>
      <c r="Q815" s="471"/>
      <c r="R815" s="116"/>
      <c r="S815" s="690"/>
      <c r="T815" s="690"/>
      <c r="U815" s="110"/>
      <c r="V815" s="110"/>
      <c r="W815" s="110"/>
      <c r="X815" s="110"/>
      <c r="Y815" s="110"/>
      <c r="Z815" s="110"/>
      <c r="AA815" s="110"/>
      <c r="AB815" s="110"/>
      <c r="AC815" s="110"/>
      <c r="AD815" s="110"/>
      <c r="AE815" s="110"/>
      <c r="AF815" s="110"/>
    </row>
    <row r="816">
      <c r="A816" s="110"/>
      <c r="B816" s="466"/>
      <c r="C816" s="110"/>
      <c r="D816" s="110"/>
      <c r="E816" s="110"/>
      <c r="F816" s="110"/>
      <c r="G816" s="110"/>
      <c r="H816" s="110"/>
      <c r="I816" s="110"/>
      <c r="J816" s="110"/>
      <c r="K816" s="110"/>
      <c r="L816" s="110"/>
      <c r="M816" s="468"/>
      <c r="N816" s="469"/>
      <c r="O816" s="470"/>
      <c r="P816" s="471"/>
      <c r="Q816" s="471"/>
      <c r="R816" s="116"/>
      <c r="S816" s="690"/>
      <c r="T816" s="690"/>
      <c r="U816" s="110"/>
      <c r="V816" s="110"/>
      <c r="W816" s="110"/>
      <c r="X816" s="110"/>
      <c r="Y816" s="110"/>
      <c r="Z816" s="110"/>
      <c r="AA816" s="110"/>
      <c r="AB816" s="110"/>
      <c r="AC816" s="110"/>
      <c r="AD816" s="110"/>
      <c r="AE816" s="110"/>
      <c r="AF816" s="110"/>
    </row>
    <row r="817">
      <c r="A817" s="110"/>
      <c r="B817" s="466"/>
      <c r="C817" s="110"/>
      <c r="D817" s="110"/>
      <c r="E817" s="110"/>
      <c r="F817" s="110"/>
      <c r="G817" s="110"/>
      <c r="H817" s="110"/>
      <c r="I817" s="110"/>
      <c r="J817" s="110"/>
      <c r="K817" s="110"/>
      <c r="L817" s="110"/>
      <c r="M817" s="468"/>
      <c r="N817" s="469"/>
      <c r="O817" s="470"/>
      <c r="P817" s="471"/>
      <c r="Q817" s="471"/>
      <c r="R817" s="116"/>
      <c r="S817" s="690"/>
      <c r="T817" s="690"/>
      <c r="U817" s="110"/>
      <c r="V817" s="110"/>
      <c r="W817" s="110"/>
      <c r="X817" s="110"/>
      <c r="Y817" s="110"/>
      <c r="Z817" s="110"/>
      <c r="AA817" s="110"/>
      <c r="AB817" s="110"/>
      <c r="AC817" s="110"/>
      <c r="AD817" s="110"/>
      <c r="AE817" s="110"/>
      <c r="AF817" s="110"/>
    </row>
    <row r="818">
      <c r="A818" s="110"/>
      <c r="B818" s="466"/>
      <c r="C818" s="110"/>
      <c r="D818" s="110"/>
      <c r="E818" s="110"/>
      <c r="F818" s="110"/>
      <c r="G818" s="110"/>
      <c r="H818" s="110"/>
      <c r="I818" s="110"/>
      <c r="J818" s="110"/>
      <c r="K818" s="110"/>
      <c r="L818" s="110"/>
      <c r="M818" s="468"/>
      <c r="N818" s="469"/>
      <c r="O818" s="470"/>
      <c r="P818" s="471"/>
      <c r="Q818" s="471"/>
      <c r="R818" s="116"/>
      <c r="S818" s="690"/>
      <c r="T818" s="690"/>
      <c r="U818" s="110"/>
      <c r="V818" s="110"/>
      <c r="W818" s="110"/>
      <c r="X818" s="110"/>
      <c r="Y818" s="110"/>
      <c r="Z818" s="110"/>
      <c r="AA818" s="110"/>
      <c r="AB818" s="110"/>
      <c r="AC818" s="110"/>
      <c r="AD818" s="110"/>
      <c r="AE818" s="110"/>
      <c r="AF818" s="110"/>
    </row>
    <row r="819">
      <c r="A819" s="110"/>
      <c r="B819" s="466"/>
      <c r="C819" s="110"/>
      <c r="D819" s="110"/>
      <c r="E819" s="110"/>
      <c r="F819" s="110"/>
      <c r="G819" s="110"/>
      <c r="H819" s="110"/>
      <c r="I819" s="110"/>
      <c r="J819" s="110"/>
      <c r="K819" s="110"/>
      <c r="L819" s="110"/>
      <c r="M819" s="468"/>
      <c r="N819" s="469"/>
      <c r="O819" s="470"/>
      <c r="P819" s="471"/>
      <c r="Q819" s="471"/>
      <c r="R819" s="116"/>
      <c r="S819" s="690"/>
      <c r="T819" s="690"/>
      <c r="U819" s="110"/>
      <c r="V819" s="110"/>
      <c r="W819" s="110"/>
      <c r="X819" s="110"/>
      <c r="Y819" s="110"/>
      <c r="Z819" s="110"/>
      <c r="AA819" s="110"/>
      <c r="AB819" s="110"/>
      <c r="AC819" s="110"/>
      <c r="AD819" s="110"/>
      <c r="AE819" s="110"/>
      <c r="AF819" s="110"/>
    </row>
    <row r="820">
      <c r="A820" s="110"/>
      <c r="B820" s="466"/>
      <c r="C820" s="110"/>
      <c r="D820" s="110"/>
      <c r="E820" s="110"/>
      <c r="F820" s="110"/>
      <c r="G820" s="110"/>
      <c r="H820" s="110"/>
      <c r="I820" s="110"/>
      <c r="J820" s="110"/>
      <c r="K820" s="110"/>
      <c r="L820" s="110"/>
      <c r="M820" s="468"/>
      <c r="N820" s="469"/>
      <c r="O820" s="470"/>
      <c r="P820" s="471"/>
      <c r="Q820" s="471"/>
      <c r="R820" s="116"/>
      <c r="S820" s="690"/>
      <c r="T820" s="690"/>
      <c r="U820" s="110"/>
      <c r="V820" s="110"/>
      <c r="W820" s="110"/>
      <c r="X820" s="110"/>
      <c r="Y820" s="110"/>
      <c r="Z820" s="110"/>
      <c r="AA820" s="110"/>
      <c r="AB820" s="110"/>
      <c r="AC820" s="110"/>
      <c r="AD820" s="110"/>
      <c r="AE820" s="110"/>
      <c r="AF820" s="110"/>
    </row>
    <row r="821">
      <c r="A821" s="110"/>
      <c r="B821" s="466"/>
      <c r="C821" s="110"/>
      <c r="D821" s="110"/>
      <c r="E821" s="110"/>
      <c r="F821" s="110"/>
      <c r="G821" s="110"/>
      <c r="H821" s="110"/>
      <c r="I821" s="110"/>
      <c r="J821" s="110"/>
      <c r="K821" s="110"/>
      <c r="L821" s="110"/>
      <c r="M821" s="468"/>
      <c r="N821" s="469"/>
      <c r="O821" s="470"/>
      <c r="P821" s="471"/>
      <c r="Q821" s="471"/>
      <c r="R821" s="116"/>
      <c r="S821" s="690"/>
      <c r="T821" s="690"/>
      <c r="U821" s="110"/>
      <c r="V821" s="110"/>
      <c r="W821" s="110"/>
      <c r="X821" s="110"/>
      <c r="Y821" s="110"/>
      <c r="Z821" s="110"/>
      <c r="AA821" s="110"/>
      <c r="AB821" s="110"/>
      <c r="AC821" s="110"/>
      <c r="AD821" s="110"/>
      <c r="AE821" s="110"/>
      <c r="AF821" s="110"/>
    </row>
    <row r="822">
      <c r="A822" s="110"/>
      <c r="B822" s="466"/>
      <c r="C822" s="110"/>
      <c r="D822" s="110"/>
      <c r="E822" s="110"/>
      <c r="F822" s="110"/>
      <c r="G822" s="110"/>
      <c r="H822" s="110"/>
      <c r="I822" s="110"/>
      <c r="J822" s="110"/>
      <c r="K822" s="110"/>
      <c r="L822" s="110"/>
      <c r="M822" s="468"/>
      <c r="N822" s="469"/>
      <c r="O822" s="470"/>
      <c r="P822" s="471"/>
      <c r="Q822" s="471"/>
      <c r="R822" s="116"/>
      <c r="S822" s="690"/>
      <c r="T822" s="690"/>
      <c r="U822" s="110"/>
      <c r="V822" s="110"/>
      <c r="W822" s="110"/>
      <c r="X822" s="110"/>
      <c r="Y822" s="110"/>
      <c r="Z822" s="110"/>
      <c r="AA822" s="110"/>
      <c r="AB822" s="110"/>
      <c r="AC822" s="110"/>
      <c r="AD822" s="110"/>
      <c r="AE822" s="110"/>
      <c r="AF822" s="110"/>
    </row>
    <row r="823">
      <c r="A823" s="110"/>
      <c r="B823" s="466"/>
      <c r="C823" s="110"/>
      <c r="D823" s="110"/>
      <c r="E823" s="110"/>
      <c r="F823" s="110"/>
      <c r="G823" s="110"/>
      <c r="H823" s="110"/>
      <c r="I823" s="110"/>
      <c r="J823" s="110"/>
      <c r="K823" s="110"/>
      <c r="L823" s="110"/>
      <c r="M823" s="468"/>
      <c r="N823" s="469"/>
      <c r="O823" s="470"/>
      <c r="P823" s="471"/>
      <c r="Q823" s="471"/>
      <c r="R823" s="116"/>
      <c r="S823" s="690"/>
      <c r="T823" s="690"/>
      <c r="U823" s="110"/>
      <c r="V823" s="110"/>
      <c r="W823" s="110"/>
      <c r="X823" s="110"/>
      <c r="Y823" s="110"/>
      <c r="Z823" s="110"/>
      <c r="AA823" s="110"/>
      <c r="AB823" s="110"/>
      <c r="AC823" s="110"/>
      <c r="AD823" s="110"/>
      <c r="AE823" s="110"/>
      <c r="AF823" s="110"/>
    </row>
    <row r="824">
      <c r="A824" s="110"/>
      <c r="B824" s="466"/>
      <c r="C824" s="110"/>
      <c r="D824" s="110"/>
      <c r="E824" s="110"/>
      <c r="F824" s="110"/>
      <c r="G824" s="110"/>
      <c r="H824" s="110"/>
      <c r="I824" s="110"/>
      <c r="J824" s="110"/>
      <c r="K824" s="110"/>
      <c r="L824" s="110"/>
      <c r="M824" s="468"/>
      <c r="N824" s="469"/>
      <c r="O824" s="470"/>
      <c r="P824" s="471"/>
      <c r="Q824" s="471"/>
      <c r="R824" s="116"/>
      <c r="S824" s="690"/>
      <c r="T824" s="690"/>
      <c r="U824" s="110"/>
      <c r="V824" s="110"/>
      <c r="W824" s="110"/>
      <c r="X824" s="110"/>
      <c r="Y824" s="110"/>
      <c r="Z824" s="110"/>
      <c r="AA824" s="110"/>
      <c r="AB824" s="110"/>
      <c r="AC824" s="110"/>
      <c r="AD824" s="110"/>
      <c r="AE824" s="110"/>
      <c r="AF824" s="110"/>
    </row>
    <row r="825">
      <c r="A825" s="110"/>
      <c r="B825" s="466"/>
      <c r="C825" s="110"/>
      <c r="D825" s="110"/>
      <c r="E825" s="110"/>
      <c r="F825" s="110"/>
      <c r="G825" s="110"/>
      <c r="H825" s="110"/>
      <c r="I825" s="110"/>
      <c r="J825" s="110"/>
      <c r="K825" s="110"/>
      <c r="L825" s="110"/>
      <c r="M825" s="468"/>
      <c r="N825" s="469"/>
      <c r="O825" s="470"/>
      <c r="P825" s="471"/>
      <c r="Q825" s="471"/>
      <c r="R825" s="116"/>
      <c r="S825" s="690"/>
      <c r="T825" s="690"/>
      <c r="U825" s="110"/>
      <c r="V825" s="110"/>
      <c r="W825" s="110"/>
      <c r="X825" s="110"/>
      <c r="Y825" s="110"/>
      <c r="Z825" s="110"/>
      <c r="AA825" s="110"/>
      <c r="AB825" s="110"/>
      <c r="AC825" s="110"/>
      <c r="AD825" s="110"/>
      <c r="AE825" s="110"/>
      <c r="AF825" s="110"/>
    </row>
    <row r="826">
      <c r="A826" s="110"/>
      <c r="B826" s="466"/>
      <c r="C826" s="110"/>
      <c r="D826" s="110"/>
      <c r="E826" s="110"/>
      <c r="F826" s="110"/>
      <c r="G826" s="110"/>
      <c r="H826" s="110"/>
      <c r="I826" s="110"/>
      <c r="J826" s="110"/>
      <c r="K826" s="110"/>
      <c r="L826" s="110"/>
      <c r="M826" s="468"/>
      <c r="N826" s="469"/>
      <c r="O826" s="470"/>
      <c r="P826" s="471"/>
      <c r="Q826" s="471"/>
      <c r="R826" s="116"/>
      <c r="S826" s="690"/>
      <c r="T826" s="690"/>
      <c r="U826" s="110"/>
      <c r="V826" s="110"/>
      <c r="W826" s="110"/>
      <c r="X826" s="110"/>
      <c r="Y826" s="110"/>
      <c r="Z826" s="110"/>
      <c r="AA826" s="110"/>
      <c r="AB826" s="110"/>
      <c r="AC826" s="110"/>
      <c r="AD826" s="110"/>
      <c r="AE826" s="110"/>
      <c r="AF826" s="110"/>
    </row>
    <row r="827">
      <c r="A827" s="110"/>
      <c r="B827" s="466"/>
      <c r="C827" s="110"/>
      <c r="D827" s="110"/>
      <c r="E827" s="110"/>
      <c r="F827" s="110"/>
      <c r="G827" s="110"/>
      <c r="H827" s="110"/>
      <c r="I827" s="110"/>
      <c r="J827" s="110"/>
      <c r="K827" s="110"/>
      <c r="L827" s="110"/>
      <c r="M827" s="468"/>
      <c r="N827" s="469"/>
      <c r="O827" s="470"/>
      <c r="P827" s="471"/>
      <c r="Q827" s="471"/>
      <c r="R827" s="116"/>
      <c r="S827" s="690"/>
      <c r="T827" s="690"/>
      <c r="U827" s="110"/>
      <c r="V827" s="110"/>
      <c r="W827" s="110"/>
      <c r="X827" s="110"/>
      <c r="Y827" s="110"/>
      <c r="Z827" s="110"/>
      <c r="AA827" s="110"/>
      <c r="AB827" s="110"/>
      <c r="AC827" s="110"/>
      <c r="AD827" s="110"/>
      <c r="AE827" s="110"/>
      <c r="AF827" s="110"/>
    </row>
    <row r="828">
      <c r="A828" s="110"/>
      <c r="B828" s="466"/>
      <c r="C828" s="110"/>
      <c r="D828" s="110"/>
      <c r="E828" s="110"/>
      <c r="F828" s="110"/>
      <c r="G828" s="110"/>
      <c r="H828" s="110"/>
      <c r="I828" s="110"/>
      <c r="J828" s="110"/>
      <c r="K828" s="110"/>
      <c r="L828" s="110"/>
      <c r="M828" s="468"/>
      <c r="N828" s="469"/>
      <c r="O828" s="470"/>
      <c r="P828" s="471"/>
      <c r="Q828" s="471"/>
      <c r="R828" s="116"/>
      <c r="S828" s="690"/>
      <c r="T828" s="690"/>
      <c r="U828" s="110"/>
      <c r="V828" s="110"/>
      <c r="W828" s="110"/>
      <c r="X828" s="110"/>
      <c r="Y828" s="110"/>
      <c r="Z828" s="110"/>
      <c r="AA828" s="110"/>
      <c r="AB828" s="110"/>
      <c r="AC828" s="110"/>
      <c r="AD828" s="110"/>
      <c r="AE828" s="110"/>
      <c r="AF828" s="110"/>
    </row>
    <row r="829">
      <c r="A829" s="110"/>
      <c r="B829" s="466"/>
      <c r="C829" s="110"/>
      <c r="D829" s="110"/>
      <c r="E829" s="110"/>
      <c r="F829" s="110"/>
      <c r="G829" s="110"/>
      <c r="H829" s="110"/>
      <c r="I829" s="110"/>
      <c r="J829" s="110"/>
      <c r="K829" s="110"/>
      <c r="L829" s="110"/>
      <c r="M829" s="468"/>
      <c r="N829" s="469"/>
      <c r="O829" s="470"/>
      <c r="P829" s="471"/>
      <c r="Q829" s="471"/>
      <c r="R829" s="116"/>
      <c r="S829" s="690"/>
      <c r="T829" s="690"/>
      <c r="U829" s="110"/>
      <c r="V829" s="110"/>
      <c r="W829" s="110"/>
      <c r="X829" s="110"/>
      <c r="Y829" s="110"/>
      <c r="Z829" s="110"/>
      <c r="AA829" s="110"/>
      <c r="AB829" s="110"/>
      <c r="AC829" s="110"/>
      <c r="AD829" s="110"/>
      <c r="AE829" s="110"/>
      <c r="AF829" s="110"/>
    </row>
    <row r="830">
      <c r="A830" s="110"/>
      <c r="B830" s="466"/>
      <c r="C830" s="110"/>
      <c r="D830" s="110"/>
      <c r="E830" s="110"/>
      <c r="F830" s="110"/>
      <c r="G830" s="110"/>
      <c r="H830" s="110"/>
      <c r="I830" s="110"/>
      <c r="J830" s="110"/>
      <c r="K830" s="110"/>
      <c r="L830" s="110"/>
      <c r="M830" s="468"/>
      <c r="N830" s="469"/>
      <c r="O830" s="470"/>
      <c r="P830" s="471"/>
      <c r="Q830" s="471"/>
      <c r="R830" s="116"/>
      <c r="S830" s="690"/>
      <c r="T830" s="690"/>
      <c r="U830" s="110"/>
      <c r="V830" s="110"/>
      <c r="W830" s="110"/>
      <c r="X830" s="110"/>
      <c r="Y830" s="110"/>
      <c r="Z830" s="110"/>
      <c r="AA830" s="110"/>
      <c r="AB830" s="110"/>
      <c r="AC830" s="110"/>
      <c r="AD830" s="110"/>
      <c r="AE830" s="110"/>
      <c r="AF830" s="110"/>
    </row>
    <row r="831">
      <c r="A831" s="110"/>
      <c r="B831" s="466"/>
      <c r="C831" s="110"/>
      <c r="D831" s="110"/>
      <c r="E831" s="110"/>
      <c r="F831" s="110"/>
      <c r="G831" s="110"/>
      <c r="H831" s="110"/>
      <c r="I831" s="110"/>
      <c r="J831" s="110"/>
      <c r="K831" s="110"/>
      <c r="L831" s="110"/>
      <c r="M831" s="468"/>
      <c r="N831" s="469"/>
      <c r="O831" s="470"/>
      <c r="P831" s="471"/>
      <c r="Q831" s="471"/>
      <c r="R831" s="116"/>
      <c r="S831" s="690"/>
      <c r="T831" s="690"/>
      <c r="U831" s="110"/>
      <c r="V831" s="110"/>
      <c r="W831" s="110"/>
      <c r="X831" s="110"/>
      <c r="Y831" s="110"/>
      <c r="Z831" s="110"/>
      <c r="AA831" s="110"/>
      <c r="AB831" s="110"/>
      <c r="AC831" s="110"/>
      <c r="AD831" s="110"/>
      <c r="AE831" s="110"/>
      <c r="AF831" s="110"/>
    </row>
    <row r="832">
      <c r="A832" s="110"/>
      <c r="B832" s="466"/>
      <c r="C832" s="110"/>
      <c r="D832" s="110"/>
      <c r="E832" s="110"/>
      <c r="F832" s="110"/>
      <c r="G832" s="110"/>
      <c r="H832" s="110"/>
      <c r="I832" s="110"/>
      <c r="J832" s="110"/>
      <c r="K832" s="110"/>
      <c r="L832" s="110"/>
      <c r="M832" s="468"/>
      <c r="N832" s="469"/>
      <c r="O832" s="470"/>
      <c r="P832" s="471"/>
      <c r="Q832" s="471"/>
      <c r="R832" s="116"/>
      <c r="S832" s="690"/>
      <c r="T832" s="690"/>
      <c r="U832" s="110"/>
      <c r="V832" s="110"/>
      <c r="W832" s="110"/>
      <c r="X832" s="110"/>
      <c r="Y832" s="110"/>
      <c r="Z832" s="110"/>
      <c r="AA832" s="110"/>
      <c r="AB832" s="110"/>
      <c r="AC832" s="110"/>
      <c r="AD832" s="110"/>
      <c r="AE832" s="110"/>
      <c r="AF832" s="110"/>
    </row>
    <row r="833">
      <c r="A833" s="110"/>
      <c r="B833" s="466"/>
      <c r="C833" s="110"/>
      <c r="D833" s="110"/>
      <c r="E833" s="110"/>
      <c r="F833" s="110"/>
      <c r="G833" s="110"/>
      <c r="H833" s="110"/>
      <c r="I833" s="110"/>
      <c r="J833" s="110"/>
      <c r="K833" s="110"/>
      <c r="L833" s="110"/>
      <c r="M833" s="468"/>
      <c r="N833" s="469"/>
      <c r="O833" s="470"/>
      <c r="P833" s="471"/>
      <c r="Q833" s="471"/>
      <c r="R833" s="116"/>
      <c r="S833" s="690"/>
      <c r="T833" s="690"/>
      <c r="U833" s="110"/>
      <c r="V833" s="110"/>
      <c r="W833" s="110"/>
      <c r="X833" s="110"/>
      <c r="Y833" s="110"/>
      <c r="Z833" s="110"/>
      <c r="AA833" s="110"/>
      <c r="AB833" s="110"/>
      <c r="AC833" s="110"/>
      <c r="AD833" s="110"/>
      <c r="AE833" s="110"/>
      <c r="AF833" s="110"/>
    </row>
    <row r="834">
      <c r="A834" s="110"/>
      <c r="B834" s="466"/>
      <c r="C834" s="110"/>
      <c r="D834" s="110"/>
      <c r="E834" s="110"/>
      <c r="F834" s="110"/>
      <c r="G834" s="110"/>
      <c r="H834" s="110"/>
      <c r="I834" s="110"/>
      <c r="J834" s="110"/>
      <c r="K834" s="110"/>
      <c r="L834" s="110"/>
      <c r="M834" s="468"/>
      <c r="N834" s="469"/>
      <c r="O834" s="470"/>
      <c r="P834" s="471"/>
      <c r="Q834" s="471"/>
      <c r="R834" s="116"/>
      <c r="S834" s="690"/>
      <c r="T834" s="690"/>
      <c r="U834" s="110"/>
      <c r="V834" s="110"/>
      <c r="W834" s="110"/>
      <c r="X834" s="110"/>
      <c r="Y834" s="110"/>
      <c r="Z834" s="110"/>
      <c r="AA834" s="110"/>
      <c r="AB834" s="110"/>
      <c r="AC834" s="110"/>
      <c r="AD834" s="110"/>
      <c r="AE834" s="110"/>
      <c r="AF834" s="110"/>
    </row>
    <row r="835">
      <c r="A835" s="110"/>
      <c r="B835" s="466"/>
      <c r="C835" s="110"/>
      <c r="D835" s="110"/>
      <c r="E835" s="110"/>
      <c r="F835" s="110"/>
      <c r="G835" s="110"/>
      <c r="H835" s="110"/>
      <c r="I835" s="110"/>
      <c r="J835" s="110"/>
      <c r="K835" s="110"/>
      <c r="L835" s="110"/>
      <c r="M835" s="468"/>
      <c r="N835" s="469"/>
      <c r="O835" s="470"/>
      <c r="P835" s="471"/>
      <c r="Q835" s="471"/>
      <c r="R835" s="116"/>
      <c r="S835" s="690"/>
      <c r="T835" s="690"/>
      <c r="U835" s="110"/>
      <c r="V835" s="110"/>
      <c r="W835" s="110"/>
      <c r="X835" s="110"/>
      <c r="Y835" s="110"/>
      <c r="Z835" s="110"/>
      <c r="AA835" s="110"/>
      <c r="AB835" s="110"/>
      <c r="AC835" s="110"/>
      <c r="AD835" s="110"/>
      <c r="AE835" s="110"/>
      <c r="AF835" s="110"/>
    </row>
    <row r="836">
      <c r="A836" s="110"/>
      <c r="B836" s="466"/>
      <c r="C836" s="110"/>
      <c r="D836" s="110"/>
      <c r="E836" s="110"/>
      <c r="F836" s="110"/>
      <c r="G836" s="110"/>
      <c r="H836" s="110"/>
      <c r="I836" s="110"/>
      <c r="J836" s="110"/>
      <c r="K836" s="110"/>
      <c r="L836" s="110"/>
      <c r="M836" s="468"/>
      <c r="N836" s="469"/>
      <c r="O836" s="470"/>
      <c r="P836" s="471"/>
      <c r="Q836" s="471"/>
      <c r="R836" s="116"/>
      <c r="S836" s="690"/>
      <c r="T836" s="690"/>
      <c r="U836" s="110"/>
      <c r="V836" s="110"/>
      <c r="W836" s="110"/>
      <c r="X836" s="110"/>
      <c r="Y836" s="110"/>
      <c r="Z836" s="110"/>
      <c r="AA836" s="110"/>
      <c r="AB836" s="110"/>
      <c r="AC836" s="110"/>
      <c r="AD836" s="110"/>
      <c r="AE836" s="110"/>
      <c r="AF836" s="110"/>
    </row>
    <row r="837">
      <c r="A837" s="110"/>
      <c r="B837" s="466"/>
      <c r="C837" s="110"/>
      <c r="D837" s="110"/>
      <c r="E837" s="110"/>
      <c r="F837" s="110"/>
      <c r="G837" s="110"/>
      <c r="H837" s="110"/>
      <c r="I837" s="110"/>
      <c r="J837" s="110"/>
      <c r="K837" s="110"/>
      <c r="L837" s="110"/>
      <c r="M837" s="468"/>
      <c r="N837" s="469"/>
      <c r="O837" s="470"/>
      <c r="P837" s="471"/>
      <c r="Q837" s="471"/>
      <c r="R837" s="116"/>
      <c r="S837" s="690"/>
      <c r="T837" s="690"/>
      <c r="U837" s="110"/>
      <c r="V837" s="110"/>
      <c r="W837" s="110"/>
      <c r="X837" s="110"/>
      <c r="Y837" s="110"/>
      <c r="Z837" s="110"/>
      <c r="AA837" s="110"/>
      <c r="AB837" s="110"/>
      <c r="AC837" s="110"/>
      <c r="AD837" s="110"/>
      <c r="AE837" s="110"/>
      <c r="AF837" s="110"/>
    </row>
    <row r="838">
      <c r="A838" s="110"/>
      <c r="B838" s="466"/>
      <c r="C838" s="110"/>
      <c r="D838" s="110"/>
      <c r="E838" s="110"/>
      <c r="F838" s="110"/>
      <c r="G838" s="110"/>
      <c r="H838" s="110"/>
      <c r="I838" s="110"/>
      <c r="J838" s="110"/>
      <c r="K838" s="110"/>
      <c r="L838" s="110"/>
      <c r="M838" s="468"/>
      <c r="N838" s="469"/>
      <c r="O838" s="470"/>
      <c r="P838" s="471"/>
      <c r="Q838" s="471"/>
      <c r="R838" s="116"/>
      <c r="S838" s="690"/>
      <c r="T838" s="690"/>
      <c r="U838" s="110"/>
      <c r="V838" s="110"/>
      <c r="W838" s="110"/>
      <c r="X838" s="110"/>
      <c r="Y838" s="110"/>
      <c r="Z838" s="110"/>
      <c r="AA838" s="110"/>
      <c r="AB838" s="110"/>
      <c r="AC838" s="110"/>
      <c r="AD838" s="110"/>
      <c r="AE838" s="110"/>
      <c r="AF838" s="110"/>
    </row>
    <row r="839">
      <c r="A839" s="110"/>
      <c r="B839" s="466"/>
      <c r="C839" s="110"/>
      <c r="D839" s="110"/>
      <c r="E839" s="110"/>
      <c r="F839" s="110"/>
      <c r="G839" s="110"/>
      <c r="H839" s="110"/>
      <c r="I839" s="110"/>
      <c r="J839" s="110"/>
      <c r="K839" s="110"/>
      <c r="L839" s="110"/>
      <c r="M839" s="468"/>
      <c r="N839" s="469"/>
      <c r="O839" s="470"/>
      <c r="P839" s="471"/>
      <c r="Q839" s="471"/>
      <c r="R839" s="116"/>
      <c r="S839" s="690"/>
      <c r="T839" s="690"/>
      <c r="U839" s="110"/>
      <c r="V839" s="110"/>
      <c r="W839" s="110"/>
      <c r="X839" s="110"/>
      <c r="Y839" s="110"/>
      <c r="Z839" s="110"/>
      <c r="AA839" s="110"/>
      <c r="AB839" s="110"/>
      <c r="AC839" s="110"/>
      <c r="AD839" s="110"/>
      <c r="AE839" s="110"/>
      <c r="AF839" s="110"/>
    </row>
    <row r="840">
      <c r="A840" s="110"/>
      <c r="B840" s="466"/>
      <c r="C840" s="110"/>
      <c r="D840" s="110"/>
      <c r="E840" s="110"/>
      <c r="F840" s="110"/>
      <c r="G840" s="110"/>
      <c r="H840" s="110"/>
      <c r="I840" s="110"/>
      <c r="J840" s="110"/>
      <c r="K840" s="110"/>
      <c r="L840" s="110"/>
      <c r="M840" s="468"/>
      <c r="N840" s="469"/>
      <c r="O840" s="470"/>
      <c r="P840" s="471"/>
      <c r="Q840" s="471"/>
      <c r="R840" s="116"/>
      <c r="S840" s="690"/>
      <c r="T840" s="690"/>
      <c r="U840" s="110"/>
      <c r="V840" s="110"/>
      <c r="W840" s="110"/>
      <c r="X840" s="110"/>
      <c r="Y840" s="110"/>
      <c r="Z840" s="110"/>
      <c r="AA840" s="110"/>
      <c r="AB840" s="110"/>
      <c r="AC840" s="110"/>
      <c r="AD840" s="110"/>
      <c r="AE840" s="110"/>
      <c r="AF840" s="110"/>
    </row>
    <row r="841">
      <c r="A841" s="110"/>
      <c r="B841" s="466"/>
      <c r="C841" s="110"/>
      <c r="D841" s="110"/>
      <c r="E841" s="110"/>
      <c r="F841" s="110"/>
      <c r="G841" s="110"/>
      <c r="H841" s="110"/>
      <c r="I841" s="110"/>
      <c r="J841" s="110"/>
      <c r="K841" s="110"/>
      <c r="L841" s="110"/>
      <c r="M841" s="468"/>
      <c r="N841" s="469"/>
      <c r="O841" s="470"/>
      <c r="P841" s="471"/>
      <c r="Q841" s="471"/>
      <c r="R841" s="116"/>
      <c r="S841" s="690"/>
      <c r="T841" s="690"/>
      <c r="U841" s="110"/>
      <c r="V841" s="110"/>
      <c r="W841" s="110"/>
      <c r="X841" s="110"/>
      <c r="Y841" s="110"/>
      <c r="Z841" s="110"/>
      <c r="AA841" s="110"/>
      <c r="AB841" s="110"/>
      <c r="AC841" s="110"/>
      <c r="AD841" s="110"/>
      <c r="AE841" s="110"/>
      <c r="AF841" s="110"/>
    </row>
    <row r="842">
      <c r="A842" s="110"/>
      <c r="B842" s="466"/>
      <c r="C842" s="110"/>
      <c r="D842" s="110"/>
      <c r="E842" s="110"/>
      <c r="F842" s="110"/>
      <c r="G842" s="110"/>
      <c r="H842" s="110"/>
      <c r="I842" s="110"/>
      <c r="J842" s="110"/>
      <c r="K842" s="110"/>
      <c r="L842" s="110"/>
      <c r="M842" s="468"/>
      <c r="N842" s="469"/>
      <c r="O842" s="470"/>
      <c r="P842" s="471"/>
      <c r="Q842" s="471"/>
      <c r="R842" s="116"/>
      <c r="S842" s="690"/>
      <c r="T842" s="690"/>
      <c r="U842" s="110"/>
      <c r="V842" s="110"/>
      <c r="W842" s="110"/>
      <c r="X842" s="110"/>
      <c r="Y842" s="110"/>
      <c r="Z842" s="110"/>
      <c r="AA842" s="110"/>
      <c r="AB842" s="110"/>
      <c r="AC842" s="110"/>
      <c r="AD842" s="110"/>
      <c r="AE842" s="110"/>
      <c r="AF842" s="110"/>
    </row>
    <row r="843">
      <c r="A843" s="110"/>
      <c r="B843" s="466"/>
      <c r="C843" s="110"/>
      <c r="D843" s="110"/>
      <c r="E843" s="110"/>
      <c r="F843" s="110"/>
      <c r="G843" s="110"/>
      <c r="H843" s="110"/>
      <c r="I843" s="110"/>
      <c r="J843" s="110"/>
      <c r="K843" s="110"/>
      <c r="L843" s="110"/>
      <c r="M843" s="468"/>
      <c r="N843" s="469"/>
      <c r="O843" s="470"/>
      <c r="P843" s="471"/>
      <c r="Q843" s="471"/>
      <c r="R843" s="116"/>
      <c r="S843" s="690"/>
      <c r="T843" s="690"/>
      <c r="U843" s="110"/>
      <c r="V843" s="110"/>
      <c r="W843" s="110"/>
      <c r="X843" s="110"/>
      <c r="Y843" s="110"/>
      <c r="Z843" s="110"/>
      <c r="AA843" s="110"/>
      <c r="AB843" s="110"/>
      <c r="AC843" s="110"/>
      <c r="AD843" s="110"/>
      <c r="AE843" s="110"/>
      <c r="AF843" s="110"/>
    </row>
    <row r="844">
      <c r="A844" s="110"/>
      <c r="B844" s="466"/>
      <c r="C844" s="110"/>
      <c r="D844" s="110"/>
      <c r="E844" s="110"/>
      <c r="F844" s="110"/>
      <c r="G844" s="110"/>
      <c r="H844" s="110"/>
      <c r="I844" s="110"/>
      <c r="J844" s="110"/>
      <c r="K844" s="110"/>
      <c r="L844" s="110"/>
      <c r="M844" s="468"/>
      <c r="N844" s="469"/>
      <c r="O844" s="470"/>
      <c r="P844" s="471"/>
      <c r="Q844" s="471"/>
      <c r="R844" s="116"/>
      <c r="S844" s="690"/>
      <c r="T844" s="690"/>
      <c r="U844" s="110"/>
      <c r="V844" s="110"/>
      <c r="W844" s="110"/>
      <c r="X844" s="110"/>
      <c r="Y844" s="110"/>
      <c r="Z844" s="110"/>
      <c r="AA844" s="110"/>
      <c r="AB844" s="110"/>
      <c r="AC844" s="110"/>
      <c r="AD844" s="110"/>
      <c r="AE844" s="110"/>
      <c r="AF844" s="110"/>
    </row>
    <row r="845">
      <c r="A845" s="110"/>
      <c r="B845" s="466"/>
      <c r="C845" s="110"/>
      <c r="D845" s="110"/>
      <c r="E845" s="110"/>
      <c r="F845" s="110"/>
      <c r="G845" s="110"/>
      <c r="H845" s="110"/>
      <c r="I845" s="110"/>
      <c r="J845" s="110"/>
      <c r="K845" s="110"/>
      <c r="L845" s="110"/>
      <c r="M845" s="468"/>
      <c r="N845" s="469"/>
      <c r="O845" s="470"/>
      <c r="P845" s="471"/>
      <c r="Q845" s="471"/>
      <c r="R845" s="116"/>
      <c r="S845" s="690"/>
      <c r="T845" s="690"/>
      <c r="U845" s="110"/>
      <c r="V845" s="110"/>
      <c r="W845" s="110"/>
      <c r="X845" s="110"/>
      <c r="Y845" s="110"/>
      <c r="Z845" s="110"/>
      <c r="AA845" s="110"/>
      <c r="AB845" s="110"/>
      <c r="AC845" s="110"/>
      <c r="AD845" s="110"/>
      <c r="AE845" s="110"/>
      <c r="AF845" s="110"/>
    </row>
    <row r="846">
      <c r="A846" s="110"/>
      <c r="B846" s="466"/>
      <c r="C846" s="110"/>
      <c r="D846" s="110"/>
      <c r="E846" s="110"/>
      <c r="F846" s="110"/>
      <c r="G846" s="110"/>
      <c r="H846" s="110"/>
      <c r="I846" s="110"/>
      <c r="J846" s="110"/>
      <c r="K846" s="110"/>
      <c r="L846" s="110"/>
      <c r="M846" s="468"/>
      <c r="N846" s="469"/>
      <c r="O846" s="470"/>
      <c r="P846" s="471"/>
      <c r="Q846" s="471"/>
      <c r="R846" s="116"/>
      <c r="S846" s="690"/>
      <c r="T846" s="690"/>
      <c r="U846" s="110"/>
      <c r="V846" s="110"/>
      <c r="W846" s="110"/>
      <c r="X846" s="110"/>
      <c r="Y846" s="110"/>
      <c r="Z846" s="110"/>
      <c r="AA846" s="110"/>
      <c r="AB846" s="110"/>
      <c r="AC846" s="110"/>
      <c r="AD846" s="110"/>
      <c r="AE846" s="110"/>
      <c r="AF846" s="110"/>
    </row>
    <row r="847">
      <c r="A847" s="110"/>
      <c r="B847" s="466"/>
      <c r="C847" s="110"/>
      <c r="D847" s="110"/>
      <c r="E847" s="110"/>
      <c r="F847" s="110"/>
      <c r="G847" s="110"/>
      <c r="H847" s="110"/>
      <c r="I847" s="110"/>
      <c r="J847" s="110"/>
      <c r="K847" s="110"/>
      <c r="L847" s="110"/>
      <c r="M847" s="468"/>
      <c r="N847" s="469"/>
      <c r="O847" s="470"/>
      <c r="P847" s="471"/>
      <c r="Q847" s="471"/>
      <c r="R847" s="116"/>
      <c r="S847" s="690"/>
      <c r="T847" s="690"/>
      <c r="U847" s="110"/>
      <c r="V847" s="110"/>
      <c r="W847" s="110"/>
      <c r="X847" s="110"/>
      <c r="Y847" s="110"/>
      <c r="Z847" s="110"/>
      <c r="AA847" s="110"/>
      <c r="AB847" s="110"/>
      <c r="AC847" s="110"/>
      <c r="AD847" s="110"/>
      <c r="AE847" s="110"/>
      <c r="AF847" s="110"/>
    </row>
    <row r="848">
      <c r="A848" s="110"/>
      <c r="B848" s="466"/>
      <c r="C848" s="110"/>
      <c r="D848" s="110"/>
      <c r="E848" s="110"/>
      <c r="F848" s="110"/>
      <c r="G848" s="110"/>
      <c r="H848" s="110"/>
      <c r="I848" s="110"/>
      <c r="J848" s="110"/>
      <c r="K848" s="110"/>
      <c r="L848" s="110"/>
      <c r="M848" s="468"/>
      <c r="N848" s="469"/>
      <c r="O848" s="470"/>
      <c r="P848" s="471"/>
      <c r="Q848" s="471"/>
      <c r="R848" s="116"/>
      <c r="S848" s="690"/>
      <c r="T848" s="690"/>
      <c r="U848" s="110"/>
      <c r="V848" s="110"/>
      <c r="W848" s="110"/>
      <c r="X848" s="110"/>
      <c r="Y848" s="110"/>
      <c r="Z848" s="110"/>
      <c r="AA848" s="110"/>
      <c r="AB848" s="110"/>
      <c r="AC848" s="110"/>
      <c r="AD848" s="110"/>
      <c r="AE848" s="110"/>
      <c r="AF848" s="110"/>
    </row>
    <row r="849">
      <c r="A849" s="110"/>
      <c r="B849" s="466"/>
      <c r="C849" s="110"/>
      <c r="D849" s="110"/>
      <c r="E849" s="110"/>
      <c r="F849" s="110"/>
      <c r="G849" s="110"/>
      <c r="H849" s="110"/>
      <c r="I849" s="110"/>
      <c r="J849" s="110"/>
      <c r="K849" s="110"/>
      <c r="L849" s="110"/>
      <c r="M849" s="468"/>
      <c r="N849" s="469"/>
      <c r="O849" s="470"/>
      <c r="P849" s="471"/>
      <c r="Q849" s="471"/>
      <c r="R849" s="116"/>
      <c r="S849" s="690"/>
      <c r="T849" s="690"/>
      <c r="U849" s="110"/>
      <c r="V849" s="110"/>
      <c r="W849" s="110"/>
      <c r="X849" s="110"/>
      <c r="Y849" s="110"/>
      <c r="Z849" s="110"/>
      <c r="AA849" s="110"/>
      <c r="AB849" s="110"/>
      <c r="AC849" s="110"/>
      <c r="AD849" s="110"/>
      <c r="AE849" s="110"/>
      <c r="AF849" s="110"/>
    </row>
    <row r="850">
      <c r="A850" s="110"/>
      <c r="B850" s="466"/>
      <c r="C850" s="110"/>
      <c r="D850" s="110"/>
      <c r="E850" s="110"/>
      <c r="F850" s="110"/>
      <c r="G850" s="110"/>
      <c r="H850" s="110"/>
      <c r="I850" s="110"/>
      <c r="J850" s="110"/>
      <c r="K850" s="110"/>
      <c r="L850" s="110"/>
      <c r="M850" s="468"/>
      <c r="N850" s="469"/>
      <c r="O850" s="470"/>
      <c r="P850" s="471"/>
      <c r="Q850" s="471"/>
      <c r="R850" s="116"/>
      <c r="S850" s="690"/>
      <c r="T850" s="690"/>
      <c r="U850" s="110"/>
      <c r="V850" s="110"/>
      <c r="W850" s="110"/>
      <c r="X850" s="110"/>
      <c r="Y850" s="110"/>
      <c r="Z850" s="110"/>
      <c r="AA850" s="110"/>
      <c r="AB850" s="110"/>
      <c r="AC850" s="110"/>
      <c r="AD850" s="110"/>
      <c r="AE850" s="110"/>
      <c r="AF850" s="110"/>
    </row>
    <row r="851">
      <c r="A851" s="110"/>
      <c r="B851" s="466"/>
      <c r="C851" s="110"/>
      <c r="D851" s="110"/>
      <c r="E851" s="110"/>
      <c r="F851" s="110"/>
      <c r="G851" s="110"/>
      <c r="H851" s="110"/>
      <c r="I851" s="110"/>
      <c r="J851" s="110"/>
      <c r="K851" s="110"/>
      <c r="L851" s="110"/>
      <c r="M851" s="468"/>
      <c r="N851" s="469"/>
      <c r="O851" s="470"/>
      <c r="P851" s="471"/>
      <c r="Q851" s="471"/>
      <c r="R851" s="116"/>
      <c r="S851" s="690"/>
      <c r="T851" s="690"/>
      <c r="U851" s="110"/>
      <c r="V851" s="110"/>
      <c r="W851" s="110"/>
      <c r="X851" s="110"/>
      <c r="Y851" s="110"/>
      <c r="Z851" s="110"/>
      <c r="AA851" s="110"/>
      <c r="AB851" s="110"/>
      <c r="AC851" s="110"/>
      <c r="AD851" s="110"/>
      <c r="AE851" s="110"/>
      <c r="AF851" s="110"/>
    </row>
    <row r="852">
      <c r="A852" s="110"/>
      <c r="B852" s="466"/>
      <c r="C852" s="110"/>
      <c r="D852" s="110"/>
      <c r="E852" s="110"/>
      <c r="F852" s="110"/>
      <c r="G852" s="110"/>
      <c r="H852" s="110"/>
      <c r="I852" s="110"/>
      <c r="J852" s="110"/>
      <c r="K852" s="110"/>
      <c r="L852" s="110"/>
      <c r="M852" s="468"/>
      <c r="N852" s="469"/>
      <c r="O852" s="470"/>
      <c r="P852" s="471"/>
      <c r="Q852" s="471"/>
      <c r="R852" s="116"/>
      <c r="S852" s="690"/>
      <c r="T852" s="690"/>
      <c r="U852" s="110"/>
      <c r="V852" s="110"/>
      <c r="W852" s="110"/>
      <c r="X852" s="110"/>
      <c r="Y852" s="110"/>
      <c r="Z852" s="110"/>
      <c r="AA852" s="110"/>
      <c r="AB852" s="110"/>
      <c r="AC852" s="110"/>
      <c r="AD852" s="110"/>
      <c r="AE852" s="110"/>
      <c r="AF852" s="110"/>
    </row>
    <row r="853">
      <c r="A853" s="110"/>
      <c r="B853" s="466"/>
      <c r="C853" s="110"/>
      <c r="D853" s="110"/>
      <c r="E853" s="110"/>
      <c r="F853" s="110"/>
      <c r="G853" s="110"/>
      <c r="H853" s="110"/>
      <c r="I853" s="110"/>
      <c r="J853" s="110"/>
      <c r="K853" s="110"/>
      <c r="L853" s="110"/>
      <c r="M853" s="468"/>
      <c r="N853" s="469"/>
      <c r="O853" s="470"/>
      <c r="P853" s="471"/>
      <c r="Q853" s="471"/>
      <c r="R853" s="116"/>
      <c r="S853" s="690"/>
      <c r="T853" s="690"/>
      <c r="U853" s="110"/>
      <c r="V853" s="110"/>
      <c r="W853" s="110"/>
      <c r="X853" s="110"/>
      <c r="Y853" s="110"/>
      <c r="Z853" s="110"/>
      <c r="AA853" s="110"/>
      <c r="AB853" s="110"/>
      <c r="AC853" s="110"/>
      <c r="AD853" s="110"/>
      <c r="AE853" s="110"/>
      <c r="AF853" s="110"/>
    </row>
    <row r="854">
      <c r="A854" s="110"/>
      <c r="B854" s="466"/>
      <c r="C854" s="110"/>
      <c r="D854" s="110"/>
      <c r="E854" s="110"/>
      <c r="F854" s="110"/>
      <c r="G854" s="110"/>
      <c r="H854" s="110"/>
      <c r="I854" s="110"/>
      <c r="J854" s="110"/>
      <c r="K854" s="110"/>
      <c r="L854" s="110"/>
      <c r="M854" s="468"/>
      <c r="N854" s="469"/>
      <c r="O854" s="470"/>
      <c r="P854" s="471"/>
      <c r="Q854" s="471"/>
      <c r="R854" s="116"/>
      <c r="S854" s="690"/>
      <c r="T854" s="690"/>
      <c r="U854" s="110"/>
      <c r="V854" s="110"/>
      <c r="W854" s="110"/>
      <c r="X854" s="110"/>
      <c r="Y854" s="110"/>
      <c r="Z854" s="110"/>
      <c r="AA854" s="110"/>
      <c r="AB854" s="110"/>
      <c r="AC854" s="110"/>
      <c r="AD854" s="110"/>
      <c r="AE854" s="110"/>
      <c r="AF854" s="110"/>
    </row>
    <row r="855">
      <c r="A855" s="110"/>
      <c r="B855" s="466"/>
      <c r="C855" s="110"/>
      <c r="D855" s="110"/>
      <c r="E855" s="110"/>
      <c r="F855" s="110"/>
      <c r="G855" s="110"/>
      <c r="H855" s="110"/>
      <c r="I855" s="110"/>
      <c r="J855" s="110"/>
      <c r="K855" s="110"/>
      <c r="L855" s="110"/>
      <c r="M855" s="468"/>
      <c r="N855" s="469"/>
      <c r="O855" s="470"/>
      <c r="P855" s="471"/>
      <c r="Q855" s="471"/>
      <c r="R855" s="116"/>
      <c r="S855" s="690"/>
      <c r="T855" s="690"/>
      <c r="U855" s="110"/>
      <c r="V855" s="110"/>
      <c r="W855" s="110"/>
      <c r="X855" s="110"/>
      <c r="Y855" s="110"/>
      <c r="Z855" s="110"/>
      <c r="AA855" s="110"/>
      <c r="AB855" s="110"/>
      <c r="AC855" s="110"/>
      <c r="AD855" s="110"/>
      <c r="AE855" s="110"/>
      <c r="AF855" s="110"/>
    </row>
    <row r="856">
      <c r="A856" s="110"/>
      <c r="B856" s="466"/>
      <c r="C856" s="110"/>
      <c r="D856" s="110"/>
      <c r="E856" s="110"/>
      <c r="F856" s="110"/>
      <c r="G856" s="110"/>
      <c r="H856" s="110"/>
      <c r="I856" s="110"/>
      <c r="J856" s="110"/>
      <c r="K856" s="110"/>
      <c r="L856" s="110"/>
      <c r="M856" s="468"/>
      <c r="N856" s="469"/>
      <c r="O856" s="470"/>
      <c r="P856" s="471"/>
      <c r="Q856" s="471"/>
      <c r="R856" s="116"/>
      <c r="S856" s="690"/>
      <c r="T856" s="690"/>
      <c r="U856" s="110"/>
      <c r="V856" s="110"/>
      <c r="W856" s="110"/>
      <c r="X856" s="110"/>
      <c r="Y856" s="110"/>
      <c r="Z856" s="110"/>
      <c r="AA856" s="110"/>
      <c r="AB856" s="110"/>
      <c r="AC856" s="110"/>
      <c r="AD856" s="110"/>
      <c r="AE856" s="110"/>
      <c r="AF856" s="110"/>
    </row>
    <row r="857">
      <c r="A857" s="110"/>
      <c r="B857" s="466"/>
      <c r="C857" s="110"/>
      <c r="D857" s="110"/>
      <c r="E857" s="110"/>
      <c r="F857" s="110"/>
      <c r="G857" s="110"/>
      <c r="H857" s="110"/>
      <c r="I857" s="110"/>
      <c r="J857" s="110"/>
      <c r="K857" s="110"/>
      <c r="L857" s="110"/>
      <c r="M857" s="468"/>
      <c r="N857" s="469"/>
      <c r="O857" s="470"/>
      <c r="P857" s="471"/>
      <c r="Q857" s="471"/>
      <c r="R857" s="116"/>
      <c r="S857" s="690"/>
      <c r="T857" s="690"/>
      <c r="U857" s="110"/>
      <c r="V857" s="110"/>
      <c r="W857" s="110"/>
      <c r="X857" s="110"/>
      <c r="Y857" s="110"/>
      <c r="Z857" s="110"/>
      <c r="AA857" s="110"/>
      <c r="AB857" s="110"/>
      <c r="AC857" s="110"/>
      <c r="AD857" s="110"/>
      <c r="AE857" s="110"/>
      <c r="AF857" s="110"/>
    </row>
    <row r="858">
      <c r="A858" s="110"/>
      <c r="B858" s="466"/>
      <c r="C858" s="110"/>
      <c r="D858" s="110"/>
      <c r="E858" s="110"/>
      <c r="F858" s="110"/>
      <c r="G858" s="110"/>
      <c r="H858" s="110"/>
      <c r="I858" s="110"/>
      <c r="J858" s="110"/>
      <c r="K858" s="110"/>
      <c r="L858" s="110"/>
      <c r="M858" s="468"/>
      <c r="N858" s="469"/>
      <c r="O858" s="470"/>
      <c r="P858" s="471"/>
      <c r="Q858" s="471"/>
      <c r="R858" s="116"/>
      <c r="S858" s="690"/>
      <c r="T858" s="690"/>
      <c r="U858" s="110"/>
      <c r="V858" s="110"/>
      <c r="W858" s="110"/>
      <c r="X858" s="110"/>
      <c r="Y858" s="110"/>
      <c r="Z858" s="110"/>
      <c r="AA858" s="110"/>
      <c r="AB858" s="110"/>
      <c r="AC858" s="110"/>
      <c r="AD858" s="110"/>
      <c r="AE858" s="110"/>
      <c r="AF858" s="110"/>
    </row>
    <row r="859">
      <c r="A859" s="110"/>
      <c r="B859" s="466"/>
      <c r="C859" s="110"/>
      <c r="D859" s="110"/>
      <c r="E859" s="110"/>
      <c r="F859" s="110"/>
      <c r="G859" s="110"/>
      <c r="H859" s="110"/>
      <c r="I859" s="110"/>
      <c r="J859" s="110"/>
      <c r="K859" s="110"/>
      <c r="L859" s="110"/>
      <c r="M859" s="468"/>
      <c r="N859" s="469"/>
      <c r="O859" s="470"/>
      <c r="P859" s="471"/>
      <c r="Q859" s="471"/>
      <c r="R859" s="116"/>
      <c r="S859" s="690"/>
      <c r="T859" s="690"/>
      <c r="U859" s="110"/>
      <c r="V859" s="110"/>
      <c r="W859" s="110"/>
      <c r="X859" s="110"/>
      <c r="Y859" s="110"/>
      <c r="Z859" s="110"/>
      <c r="AA859" s="110"/>
      <c r="AB859" s="110"/>
      <c r="AC859" s="110"/>
      <c r="AD859" s="110"/>
      <c r="AE859" s="110"/>
      <c r="AF859" s="110"/>
    </row>
    <row r="860">
      <c r="A860" s="110"/>
      <c r="B860" s="466"/>
      <c r="C860" s="110"/>
      <c r="D860" s="110"/>
      <c r="E860" s="110"/>
      <c r="F860" s="110"/>
      <c r="G860" s="110"/>
      <c r="H860" s="110"/>
      <c r="I860" s="110"/>
      <c r="J860" s="110"/>
      <c r="K860" s="110"/>
      <c r="L860" s="110"/>
      <c r="M860" s="468"/>
      <c r="N860" s="469"/>
      <c r="O860" s="470"/>
      <c r="P860" s="471"/>
      <c r="Q860" s="471"/>
      <c r="R860" s="116"/>
      <c r="S860" s="690"/>
      <c r="T860" s="690"/>
      <c r="U860" s="110"/>
      <c r="V860" s="110"/>
      <c r="W860" s="110"/>
      <c r="X860" s="110"/>
      <c r="Y860" s="110"/>
      <c r="Z860" s="110"/>
      <c r="AA860" s="110"/>
      <c r="AB860" s="110"/>
      <c r="AC860" s="110"/>
      <c r="AD860" s="110"/>
      <c r="AE860" s="110"/>
      <c r="AF860" s="110"/>
    </row>
    <row r="861">
      <c r="A861" s="110"/>
      <c r="B861" s="466"/>
      <c r="C861" s="110"/>
      <c r="D861" s="110"/>
      <c r="E861" s="110"/>
      <c r="F861" s="110"/>
      <c r="G861" s="110"/>
      <c r="H861" s="110"/>
      <c r="I861" s="110"/>
      <c r="J861" s="110"/>
      <c r="K861" s="110"/>
      <c r="L861" s="110"/>
      <c r="M861" s="468"/>
      <c r="N861" s="469"/>
      <c r="O861" s="470"/>
      <c r="P861" s="471"/>
      <c r="Q861" s="471"/>
      <c r="R861" s="116"/>
      <c r="S861" s="690"/>
      <c r="T861" s="690"/>
      <c r="U861" s="110"/>
      <c r="V861" s="110"/>
      <c r="W861" s="110"/>
      <c r="X861" s="110"/>
      <c r="Y861" s="110"/>
      <c r="Z861" s="110"/>
      <c r="AA861" s="110"/>
      <c r="AB861" s="110"/>
      <c r="AC861" s="110"/>
      <c r="AD861" s="110"/>
      <c r="AE861" s="110"/>
      <c r="AF861" s="110"/>
    </row>
    <row r="862">
      <c r="A862" s="110"/>
      <c r="B862" s="466"/>
      <c r="C862" s="110"/>
      <c r="D862" s="110"/>
      <c r="E862" s="110"/>
      <c r="F862" s="110"/>
      <c r="G862" s="110"/>
      <c r="H862" s="110"/>
      <c r="I862" s="110"/>
      <c r="J862" s="110"/>
      <c r="K862" s="110"/>
      <c r="L862" s="110"/>
      <c r="M862" s="468"/>
      <c r="N862" s="469"/>
      <c r="O862" s="470"/>
      <c r="P862" s="471"/>
      <c r="Q862" s="471"/>
      <c r="R862" s="116"/>
      <c r="S862" s="690"/>
      <c r="T862" s="690"/>
      <c r="U862" s="110"/>
      <c r="V862" s="110"/>
      <c r="W862" s="110"/>
      <c r="X862" s="110"/>
      <c r="Y862" s="110"/>
      <c r="Z862" s="110"/>
      <c r="AA862" s="110"/>
      <c r="AB862" s="110"/>
      <c r="AC862" s="110"/>
      <c r="AD862" s="110"/>
      <c r="AE862" s="110"/>
      <c r="AF862" s="110"/>
    </row>
    <row r="863">
      <c r="A863" s="110"/>
      <c r="B863" s="466"/>
      <c r="C863" s="110"/>
      <c r="D863" s="110"/>
      <c r="E863" s="110"/>
      <c r="F863" s="110"/>
      <c r="G863" s="110"/>
      <c r="H863" s="110"/>
      <c r="I863" s="110"/>
      <c r="J863" s="110"/>
      <c r="K863" s="110"/>
      <c r="L863" s="110"/>
      <c r="M863" s="468"/>
      <c r="N863" s="469"/>
      <c r="O863" s="470"/>
      <c r="P863" s="471"/>
      <c r="Q863" s="471"/>
      <c r="R863" s="116"/>
      <c r="S863" s="690"/>
      <c r="T863" s="690"/>
      <c r="U863" s="110"/>
      <c r="V863" s="110"/>
      <c r="W863" s="110"/>
      <c r="X863" s="110"/>
      <c r="Y863" s="110"/>
      <c r="Z863" s="110"/>
      <c r="AA863" s="110"/>
      <c r="AB863" s="110"/>
      <c r="AC863" s="110"/>
      <c r="AD863" s="110"/>
      <c r="AE863" s="110"/>
      <c r="AF863" s="110"/>
    </row>
    <row r="864">
      <c r="A864" s="110"/>
      <c r="B864" s="466"/>
      <c r="C864" s="110"/>
      <c r="D864" s="110"/>
      <c r="E864" s="110"/>
      <c r="F864" s="110"/>
      <c r="G864" s="110"/>
      <c r="H864" s="110"/>
      <c r="I864" s="110"/>
      <c r="J864" s="110"/>
      <c r="K864" s="110"/>
      <c r="L864" s="110"/>
      <c r="M864" s="468"/>
      <c r="N864" s="469"/>
      <c r="O864" s="470"/>
      <c r="P864" s="471"/>
      <c r="Q864" s="471"/>
      <c r="R864" s="116"/>
      <c r="S864" s="690"/>
      <c r="T864" s="690"/>
      <c r="U864" s="110"/>
      <c r="V864" s="110"/>
      <c r="W864" s="110"/>
      <c r="X864" s="110"/>
      <c r="Y864" s="110"/>
      <c r="Z864" s="110"/>
      <c r="AA864" s="110"/>
      <c r="AB864" s="110"/>
      <c r="AC864" s="110"/>
      <c r="AD864" s="110"/>
      <c r="AE864" s="110"/>
      <c r="AF864" s="110"/>
    </row>
    <row r="865">
      <c r="A865" s="110"/>
      <c r="B865" s="466"/>
      <c r="C865" s="110"/>
      <c r="D865" s="110"/>
      <c r="E865" s="110"/>
      <c r="F865" s="110"/>
      <c r="G865" s="110"/>
      <c r="H865" s="110"/>
      <c r="I865" s="110"/>
      <c r="J865" s="110"/>
      <c r="K865" s="110"/>
      <c r="L865" s="110"/>
      <c r="M865" s="468"/>
      <c r="N865" s="469"/>
      <c r="O865" s="470"/>
      <c r="P865" s="471"/>
      <c r="Q865" s="471"/>
      <c r="R865" s="116"/>
      <c r="S865" s="690"/>
      <c r="T865" s="690"/>
      <c r="U865" s="110"/>
      <c r="V865" s="110"/>
      <c r="W865" s="110"/>
      <c r="X865" s="110"/>
      <c r="Y865" s="110"/>
      <c r="Z865" s="110"/>
      <c r="AA865" s="110"/>
      <c r="AB865" s="110"/>
      <c r="AC865" s="110"/>
      <c r="AD865" s="110"/>
      <c r="AE865" s="110"/>
      <c r="AF865" s="110"/>
    </row>
    <row r="866">
      <c r="A866" s="110"/>
      <c r="B866" s="466"/>
      <c r="C866" s="110"/>
      <c r="D866" s="110"/>
      <c r="E866" s="110"/>
      <c r="F866" s="110"/>
      <c r="G866" s="110"/>
      <c r="H866" s="110"/>
      <c r="I866" s="110"/>
      <c r="J866" s="110"/>
      <c r="K866" s="110"/>
      <c r="L866" s="110"/>
      <c r="M866" s="468"/>
      <c r="N866" s="469"/>
      <c r="O866" s="470"/>
      <c r="P866" s="471"/>
      <c r="Q866" s="471"/>
      <c r="R866" s="116"/>
      <c r="S866" s="690"/>
      <c r="T866" s="690"/>
      <c r="U866" s="110"/>
      <c r="V866" s="110"/>
      <c r="W866" s="110"/>
      <c r="X866" s="110"/>
      <c r="Y866" s="110"/>
      <c r="Z866" s="110"/>
      <c r="AA866" s="110"/>
      <c r="AB866" s="110"/>
      <c r="AC866" s="110"/>
      <c r="AD866" s="110"/>
      <c r="AE866" s="110"/>
      <c r="AF866" s="110"/>
    </row>
    <row r="867">
      <c r="A867" s="110"/>
      <c r="B867" s="466"/>
      <c r="C867" s="110"/>
      <c r="D867" s="110"/>
      <c r="E867" s="110"/>
      <c r="F867" s="110"/>
      <c r="G867" s="110"/>
      <c r="H867" s="110"/>
      <c r="I867" s="110"/>
      <c r="J867" s="110"/>
      <c r="K867" s="110"/>
      <c r="L867" s="110"/>
      <c r="M867" s="468"/>
      <c r="N867" s="469"/>
      <c r="O867" s="470"/>
      <c r="P867" s="471"/>
      <c r="Q867" s="471"/>
      <c r="R867" s="116"/>
      <c r="S867" s="690"/>
      <c r="T867" s="690"/>
      <c r="U867" s="110"/>
      <c r="V867" s="110"/>
      <c r="W867" s="110"/>
      <c r="X867" s="110"/>
      <c r="Y867" s="110"/>
      <c r="Z867" s="110"/>
      <c r="AA867" s="110"/>
      <c r="AB867" s="110"/>
      <c r="AC867" s="110"/>
      <c r="AD867" s="110"/>
      <c r="AE867" s="110"/>
      <c r="AF867" s="110"/>
    </row>
    <row r="868">
      <c r="A868" s="110"/>
      <c r="B868" s="466"/>
      <c r="C868" s="110"/>
      <c r="D868" s="110"/>
      <c r="E868" s="110"/>
      <c r="F868" s="110"/>
      <c r="G868" s="110"/>
      <c r="H868" s="110"/>
      <c r="I868" s="110"/>
      <c r="J868" s="110"/>
      <c r="K868" s="110"/>
      <c r="L868" s="110"/>
      <c r="M868" s="468"/>
      <c r="N868" s="469"/>
      <c r="O868" s="470"/>
      <c r="P868" s="471"/>
      <c r="Q868" s="471"/>
      <c r="R868" s="116"/>
      <c r="S868" s="690"/>
      <c r="T868" s="690"/>
      <c r="U868" s="110"/>
      <c r="V868" s="110"/>
      <c r="W868" s="110"/>
      <c r="X868" s="110"/>
      <c r="Y868" s="110"/>
      <c r="Z868" s="110"/>
      <c r="AA868" s="110"/>
      <c r="AB868" s="110"/>
      <c r="AC868" s="110"/>
      <c r="AD868" s="110"/>
      <c r="AE868" s="110"/>
      <c r="AF868" s="110"/>
    </row>
    <row r="869">
      <c r="A869" s="110"/>
      <c r="B869" s="466"/>
      <c r="C869" s="110"/>
      <c r="D869" s="110"/>
      <c r="E869" s="110"/>
      <c r="F869" s="110"/>
      <c r="G869" s="110"/>
      <c r="H869" s="110"/>
      <c r="I869" s="110"/>
      <c r="J869" s="110"/>
      <c r="K869" s="110"/>
      <c r="L869" s="110"/>
      <c r="M869" s="468"/>
      <c r="N869" s="469"/>
      <c r="O869" s="470"/>
      <c r="P869" s="471"/>
      <c r="Q869" s="471"/>
      <c r="R869" s="116"/>
      <c r="S869" s="690"/>
      <c r="T869" s="690"/>
      <c r="U869" s="110"/>
      <c r="V869" s="110"/>
      <c r="W869" s="110"/>
      <c r="X869" s="110"/>
      <c r="Y869" s="110"/>
      <c r="Z869" s="110"/>
      <c r="AA869" s="110"/>
      <c r="AB869" s="110"/>
      <c r="AC869" s="110"/>
      <c r="AD869" s="110"/>
      <c r="AE869" s="110"/>
      <c r="AF869" s="110"/>
    </row>
    <row r="870">
      <c r="A870" s="110"/>
      <c r="B870" s="466"/>
      <c r="C870" s="110"/>
      <c r="D870" s="110"/>
      <c r="E870" s="110"/>
      <c r="F870" s="110"/>
      <c r="G870" s="110"/>
      <c r="H870" s="110"/>
      <c r="I870" s="110"/>
      <c r="J870" s="110"/>
      <c r="K870" s="110"/>
      <c r="L870" s="110"/>
      <c r="M870" s="468"/>
      <c r="N870" s="469"/>
      <c r="O870" s="470"/>
      <c r="P870" s="471"/>
      <c r="Q870" s="471"/>
      <c r="R870" s="116"/>
      <c r="S870" s="690"/>
      <c r="T870" s="690"/>
      <c r="U870" s="110"/>
      <c r="V870" s="110"/>
      <c r="W870" s="110"/>
      <c r="X870" s="110"/>
      <c r="Y870" s="110"/>
      <c r="Z870" s="110"/>
      <c r="AA870" s="110"/>
      <c r="AB870" s="110"/>
      <c r="AC870" s="110"/>
      <c r="AD870" s="110"/>
      <c r="AE870" s="110"/>
      <c r="AF870" s="110"/>
    </row>
    <row r="871">
      <c r="A871" s="110"/>
      <c r="B871" s="466"/>
      <c r="C871" s="110"/>
      <c r="D871" s="110"/>
      <c r="E871" s="110"/>
      <c r="F871" s="110"/>
      <c r="G871" s="110"/>
      <c r="H871" s="110"/>
      <c r="I871" s="110"/>
      <c r="J871" s="110"/>
      <c r="K871" s="110"/>
      <c r="L871" s="110"/>
      <c r="M871" s="468"/>
      <c r="N871" s="469"/>
      <c r="O871" s="470"/>
      <c r="P871" s="471"/>
      <c r="Q871" s="471"/>
      <c r="R871" s="116"/>
      <c r="S871" s="690"/>
      <c r="T871" s="690"/>
      <c r="U871" s="110"/>
      <c r="V871" s="110"/>
      <c r="W871" s="110"/>
      <c r="X871" s="110"/>
      <c r="Y871" s="110"/>
      <c r="Z871" s="110"/>
      <c r="AA871" s="110"/>
      <c r="AB871" s="110"/>
      <c r="AC871" s="110"/>
      <c r="AD871" s="110"/>
      <c r="AE871" s="110"/>
      <c r="AF871" s="110"/>
    </row>
    <row r="872">
      <c r="A872" s="110"/>
      <c r="B872" s="466"/>
      <c r="C872" s="110"/>
      <c r="D872" s="110"/>
      <c r="E872" s="110"/>
      <c r="F872" s="110"/>
      <c r="G872" s="110"/>
      <c r="H872" s="110"/>
      <c r="I872" s="110"/>
      <c r="J872" s="110"/>
      <c r="K872" s="110"/>
      <c r="L872" s="110"/>
      <c r="M872" s="468"/>
      <c r="N872" s="469"/>
      <c r="O872" s="470"/>
      <c r="P872" s="471"/>
      <c r="Q872" s="471"/>
      <c r="R872" s="116"/>
      <c r="S872" s="690"/>
      <c r="T872" s="690"/>
      <c r="U872" s="110"/>
      <c r="V872" s="110"/>
      <c r="W872" s="110"/>
      <c r="X872" s="110"/>
      <c r="Y872" s="110"/>
      <c r="Z872" s="110"/>
      <c r="AA872" s="110"/>
      <c r="AB872" s="110"/>
      <c r="AC872" s="110"/>
      <c r="AD872" s="110"/>
      <c r="AE872" s="110"/>
      <c r="AF872" s="110"/>
    </row>
    <row r="873">
      <c r="A873" s="110"/>
      <c r="B873" s="466"/>
      <c r="C873" s="110"/>
      <c r="D873" s="110"/>
      <c r="E873" s="110"/>
      <c r="F873" s="110"/>
      <c r="G873" s="110"/>
      <c r="H873" s="110"/>
      <c r="I873" s="110"/>
      <c r="J873" s="110"/>
      <c r="K873" s="110"/>
      <c r="L873" s="110"/>
      <c r="M873" s="468"/>
      <c r="N873" s="469"/>
      <c r="O873" s="470"/>
      <c r="P873" s="471"/>
      <c r="Q873" s="471"/>
      <c r="R873" s="116"/>
      <c r="S873" s="690"/>
      <c r="T873" s="690"/>
      <c r="U873" s="110"/>
      <c r="V873" s="110"/>
      <c r="W873" s="110"/>
      <c r="X873" s="110"/>
      <c r="Y873" s="110"/>
      <c r="Z873" s="110"/>
      <c r="AA873" s="110"/>
      <c r="AB873" s="110"/>
      <c r="AC873" s="110"/>
      <c r="AD873" s="110"/>
      <c r="AE873" s="110"/>
      <c r="AF873" s="110"/>
    </row>
    <row r="874">
      <c r="A874" s="110"/>
      <c r="B874" s="466"/>
      <c r="C874" s="110"/>
      <c r="D874" s="110"/>
      <c r="E874" s="110"/>
      <c r="F874" s="110"/>
      <c r="G874" s="110"/>
      <c r="H874" s="110"/>
      <c r="I874" s="110"/>
      <c r="J874" s="110"/>
      <c r="K874" s="110"/>
      <c r="L874" s="110"/>
      <c r="M874" s="468"/>
      <c r="N874" s="469"/>
      <c r="O874" s="470"/>
      <c r="P874" s="471"/>
      <c r="Q874" s="471"/>
      <c r="R874" s="116"/>
      <c r="S874" s="690"/>
      <c r="T874" s="690"/>
      <c r="U874" s="110"/>
      <c r="V874" s="110"/>
      <c r="W874" s="110"/>
      <c r="X874" s="110"/>
      <c r="Y874" s="110"/>
      <c r="Z874" s="110"/>
      <c r="AA874" s="110"/>
      <c r="AB874" s="110"/>
      <c r="AC874" s="110"/>
      <c r="AD874" s="110"/>
      <c r="AE874" s="110"/>
      <c r="AF874" s="110"/>
    </row>
    <row r="875">
      <c r="A875" s="110"/>
      <c r="B875" s="466"/>
      <c r="C875" s="110"/>
      <c r="D875" s="110"/>
      <c r="E875" s="110"/>
      <c r="F875" s="110"/>
      <c r="G875" s="110"/>
      <c r="H875" s="110"/>
      <c r="I875" s="110"/>
      <c r="J875" s="110"/>
      <c r="K875" s="110"/>
      <c r="L875" s="110"/>
      <c r="M875" s="468"/>
      <c r="N875" s="469"/>
      <c r="O875" s="470"/>
      <c r="P875" s="471"/>
      <c r="Q875" s="471"/>
      <c r="R875" s="116"/>
      <c r="S875" s="690"/>
      <c r="T875" s="690"/>
      <c r="U875" s="110"/>
      <c r="V875" s="110"/>
      <c r="W875" s="110"/>
      <c r="X875" s="110"/>
      <c r="Y875" s="110"/>
      <c r="Z875" s="110"/>
      <c r="AA875" s="110"/>
      <c r="AB875" s="110"/>
      <c r="AC875" s="110"/>
      <c r="AD875" s="110"/>
      <c r="AE875" s="110"/>
      <c r="AF875" s="110"/>
    </row>
    <row r="876">
      <c r="A876" s="110"/>
      <c r="B876" s="466"/>
      <c r="C876" s="110"/>
      <c r="D876" s="110"/>
      <c r="E876" s="110"/>
      <c r="F876" s="110"/>
      <c r="G876" s="110"/>
      <c r="H876" s="110"/>
      <c r="I876" s="110"/>
      <c r="J876" s="110"/>
      <c r="K876" s="110"/>
      <c r="L876" s="110"/>
      <c r="M876" s="468"/>
      <c r="N876" s="469"/>
      <c r="O876" s="470"/>
      <c r="P876" s="471"/>
      <c r="Q876" s="471"/>
      <c r="R876" s="116"/>
      <c r="S876" s="690"/>
      <c r="T876" s="690"/>
      <c r="U876" s="110"/>
      <c r="V876" s="110"/>
      <c r="W876" s="110"/>
      <c r="X876" s="110"/>
      <c r="Y876" s="110"/>
      <c r="Z876" s="110"/>
      <c r="AA876" s="110"/>
      <c r="AB876" s="110"/>
      <c r="AC876" s="110"/>
      <c r="AD876" s="110"/>
      <c r="AE876" s="110"/>
      <c r="AF876" s="110"/>
    </row>
    <row r="877">
      <c r="A877" s="110"/>
      <c r="B877" s="466"/>
      <c r="C877" s="110"/>
      <c r="D877" s="110"/>
      <c r="E877" s="110"/>
      <c r="F877" s="110"/>
      <c r="G877" s="110"/>
      <c r="H877" s="110"/>
      <c r="I877" s="110"/>
      <c r="J877" s="110"/>
      <c r="K877" s="110"/>
      <c r="L877" s="110"/>
      <c r="M877" s="468"/>
      <c r="N877" s="469"/>
      <c r="O877" s="470"/>
      <c r="P877" s="471"/>
      <c r="Q877" s="471"/>
      <c r="R877" s="116"/>
      <c r="S877" s="690"/>
      <c r="T877" s="690"/>
      <c r="U877" s="110"/>
      <c r="V877" s="110"/>
      <c r="W877" s="110"/>
      <c r="X877" s="110"/>
      <c r="Y877" s="110"/>
      <c r="Z877" s="110"/>
      <c r="AA877" s="110"/>
      <c r="AB877" s="110"/>
      <c r="AC877" s="110"/>
      <c r="AD877" s="110"/>
      <c r="AE877" s="110"/>
      <c r="AF877" s="110"/>
    </row>
    <row r="878">
      <c r="A878" s="110"/>
      <c r="B878" s="466"/>
      <c r="C878" s="110"/>
      <c r="D878" s="110"/>
      <c r="E878" s="110"/>
      <c r="F878" s="110"/>
      <c r="G878" s="110"/>
      <c r="H878" s="110"/>
      <c r="I878" s="110"/>
      <c r="J878" s="110"/>
      <c r="K878" s="110"/>
      <c r="L878" s="110"/>
      <c r="M878" s="468"/>
      <c r="N878" s="469"/>
      <c r="O878" s="470"/>
      <c r="P878" s="471"/>
      <c r="Q878" s="471"/>
      <c r="R878" s="116"/>
      <c r="S878" s="690"/>
      <c r="T878" s="690"/>
      <c r="U878" s="110"/>
      <c r="V878" s="110"/>
      <c r="W878" s="110"/>
      <c r="X878" s="110"/>
      <c r="Y878" s="110"/>
      <c r="Z878" s="110"/>
      <c r="AA878" s="110"/>
      <c r="AB878" s="110"/>
      <c r="AC878" s="110"/>
      <c r="AD878" s="110"/>
      <c r="AE878" s="110"/>
      <c r="AF878" s="110"/>
    </row>
    <row r="879">
      <c r="A879" s="110"/>
      <c r="B879" s="466"/>
      <c r="C879" s="110"/>
      <c r="D879" s="110"/>
      <c r="E879" s="110"/>
      <c r="F879" s="110"/>
      <c r="G879" s="110"/>
      <c r="H879" s="110"/>
      <c r="I879" s="110"/>
      <c r="J879" s="110"/>
      <c r="K879" s="110"/>
      <c r="L879" s="110"/>
      <c r="M879" s="468"/>
      <c r="N879" s="469"/>
      <c r="O879" s="470"/>
      <c r="P879" s="471"/>
      <c r="Q879" s="471"/>
      <c r="R879" s="116"/>
      <c r="S879" s="690"/>
      <c r="T879" s="690"/>
      <c r="U879" s="110"/>
      <c r="V879" s="110"/>
      <c r="W879" s="110"/>
      <c r="X879" s="110"/>
      <c r="Y879" s="110"/>
      <c r="Z879" s="110"/>
      <c r="AA879" s="110"/>
      <c r="AB879" s="110"/>
      <c r="AC879" s="110"/>
      <c r="AD879" s="110"/>
      <c r="AE879" s="110"/>
      <c r="AF879" s="110"/>
    </row>
    <row r="880">
      <c r="A880" s="110"/>
      <c r="B880" s="466"/>
      <c r="C880" s="110"/>
      <c r="D880" s="110"/>
      <c r="E880" s="110"/>
      <c r="F880" s="110"/>
      <c r="G880" s="110"/>
      <c r="H880" s="110"/>
      <c r="I880" s="110"/>
      <c r="J880" s="110"/>
      <c r="K880" s="110"/>
      <c r="L880" s="110"/>
      <c r="M880" s="468"/>
      <c r="N880" s="469"/>
      <c r="O880" s="470"/>
      <c r="P880" s="471"/>
      <c r="Q880" s="471"/>
      <c r="R880" s="116"/>
      <c r="S880" s="690"/>
      <c r="T880" s="690"/>
      <c r="U880" s="110"/>
      <c r="V880" s="110"/>
      <c r="W880" s="110"/>
      <c r="X880" s="110"/>
      <c r="Y880" s="110"/>
      <c r="Z880" s="110"/>
      <c r="AA880" s="110"/>
      <c r="AB880" s="110"/>
      <c r="AC880" s="110"/>
      <c r="AD880" s="110"/>
      <c r="AE880" s="110"/>
      <c r="AF880" s="110"/>
    </row>
    <row r="881">
      <c r="A881" s="110"/>
      <c r="B881" s="466"/>
      <c r="C881" s="110"/>
      <c r="D881" s="110"/>
      <c r="E881" s="110"/>
      <c r="F881" s="110"/>
      <c r="G881" s="110"/>
      <c r="H881" s="110"/>
      <c r="I881" s="110"/>
      <c r="J881" s="110"/>
      <c r="K881" s="110"/>
      <c r="L881" s="110"/>
      <c r="M881" s="468"/>
      <c r="N881" s="469"/>
      <c r="O881" s="470"/>
      <c r="P881" s="471"/>
      <c r="Q881" s="471"/>
      <c r="R881" s="116"/>
      <c r="S881" s="690"/>
      <c r="T881" s="690"/>
      <c r="U881" s="110"/>
      <c r="V881" s="110"/>
      <c r="W881" s="110"/>
      <c r="X881" s="110"/>
      <c r="Y881" s="110"/>
      <c r="Z881" s="110"/>
      <c r="AA881" s="110"/>
      <c r="AB881" s="110"/>
      <c r="AC881" s="110"/>
      <c r="AD881" s="110"/>
      <c r="AE881" s="110"/>
      <c r="AF881" s="110"/>
    </row>
    <row r="882">
      <c r="A882" s="110"/>
      <c r="B882" s="466"/>
      <c r="C882" s="110"/>
      <c r="D882" s="110"/>
      <c r="E882" s="110"/>
      <c r="F882" s="110"/>
      <c r="G882" s="110"/>
      <c r="H882" s="110"/>
      <c r="I882" s="110"/>
      <c r="J882" s="110"/>
      <c r="K882" s="110"/>
      <c r="L882" s="110"/>
      <c r="M882" s="468"/>
      <c r="N882" s="469"/>
      <c r="O882" s="470"/>
      <c r="P882" s="471"/>
      <c r="Q882" s="471"/>
      <c r="R882" s="116"/>
      <c r="S882" s="690"/>
      <c r="T882" s="690"/>
      <c r="U882" s="110"/>
      <c r="V882" s="110"/>
      <c r="W882" s="110"/>
      <c r="X882" s="110"/>
      <c r="Y882" s="110"/>
      <c r="Z882" s="110"/>
      <c r="AA882" s="110"/>
      <c r="AB882" s="110"/>
      <c r="AC882" s="110"/>
      <c r="AD882" s="110"/>
      <c r="AE882" s="110"/>
      <c r="AF882" s="110"/>
    </row>
    <row r="883">
      <c r="A883" s="110"/>
      <c r="B883" s="466"/>
      <c r="C883" s="110"/>
      <c r="D883" s="110"/>
      <c r="E883" s="110"/>
      <c r="F883" s="110"/>
      <c r="G883" s="110"/>
      <c r="H883" s="110"/>
      <c r="I883" s="110"/>
      <c r="J883" s="110"/>
      <c r="K883" s="110"/>
      <c r="L883" s="110"/>
      <c r="M883" s="468"/>
      <c r="N883" s="469"/>
      <c r="O883" s="470"/>
      <c r="P883" s="471"/>
      <c r="Q883" s="471"/>
      <c r="R883" s="116"/>
      <c r="S883" s="690"/>
      <c r="T883" s="690"/>
      <c r="U883" s="110"/>
      <c r="V883" s="110"/>
      <c r="W883" s="110"/>
      <c r="X883" s="110"/>
      <c r="Y883" s="110"/>
      <c r="Z883" s="110"/>
      <c r="AA883" s="110"/>
      <c r="AB883" s="110"/>
      <c r="AC883" s="110"/>
      <c r="AD883" s="110"/>
      <c r="AE883" s="110"/>
      <c r="AF883" s="110"/>
    </row>
    <row r="884">
      <c r="A884" s="110"/>
      <c r="B884" s="466"/>
      <c r="C884" s="110"/>
      <c r="D884" s="110"/>
      <c r="E884" s="110"/>
      <c r="F884" s="110"/>
      <c r="G884" s="110"/>
      <c r="H884" s="110"/>
      <c r="I884" s="110"/>
      <c r="J884" s="110"/>
      <c r="K884" s="110"/>
      <c r="L884" s="110"/>
      <c r="M884" s="468"/>
      <c r="N884" s="469"/>
      <c r="O884" s="470"/>
      <c r="P884" s="471"/>
      <c r="Q884" s="471"/>
      <c r="R884" s="116"/>
      <c r="S884" s="690"/>
      <c r="T884" s="690"/>
      <c r="U884" s="110"/>
      <c r="V884" s="110"/>
      <c r="W884" s="110"/>
      <c r="X884" s="110"/>
      <c r="Y884" s="110"/>
      <c r="Z884" s="110"/>
      <c r="AA884" s="110"/>
      <c r="AB884" s="110"/>
      <c r="AC884" s="110"/>
      <c r="AD884" s="110"/>
      <c r="AE884" s="110"/>
      <c r="AF884" s="110"/>
    </row>
    <row r="885">
      <c r="A885" s="110"/>
      <c r="B885" s="466"/>
      <c r="C885" s="110"/>
      <c r="D885" s="110"/>
      <c r="E885" s="110"/>
      <c r="F885" s="110"/>
      <c r="G885" s="110"/>
      <c r="H885" s="110"/>
      <c r="I885" s="110"/>
      <c r="J885" s="110"/>
      <c r="K885" s="110"/>
      <c r="L885" s="110"/>
      <c r="M885" s="468"/>
      <c r="N885" s="469"/>
      <c r="O885" s="470"/>
      <c r="P885" s="471"/>
      <c r="Q885" s="471"/>
      <c r="R885" s="116"/>
      <c r="S885" s="690"/>
      <c r="T885" s="690"/>
      <c r="U885" s="110"/>
      <c r="V885" s="110"/>
      <c r="W885" s="110"/>
      <c r="X885" s="110"/>
      <c r="Y885" s="110"/>
      <c r="Z885" s="110"/>
      <c r="AA885" s="110"/>
      <c r="AB885" s="110"/>
      <c r="AC885" s="110"/>
      <c r="AD885" s="110"/>
      <c r="AE885" s="110"/>
      <c r="AF885" s="110"/>
    </row>
    <row r="886">
      <c r="A886" s="110"/>
      <c r="B886" s="466"/>
      <c r="C886" s="110"/>
      <c r="D886" s="110"/>
      <c r="E886" s="110"/>
      <c r="F886" s="110"/>
      <c r="G886" s="110"/>
      <c r="H886" s="110"/>
      <c r="I886" s="110"/>
      <c r="J886" s="110"/>
      <c r="K886" s="110"/>
      <c r="L886" s="110"/>
      <c r="M886" s="468"/>
      <c r="N886" s="469"/>
      <c r="O886" s="470"/>
      <c r="P886" s="471"/>
      <c r="Q886" s="471"/>
      <c r="R886" s="116"/>
      <c r="S886" s="690"/>
      <c r="T886" s="690"/>
      <c r="U886" s="110"/>
      <c r="V886" s="110"/>
      <c r="W886" s="110"/>
      <c r="X886" s="110"/>
      <c r="Y886" s="110"/>
      <c r="Z886" s="110"/>
      <c r="AA886" s="110"/>
      <c r="AB886" s="110"/>
      <c r="AC886" s="110"/>
      <c r="AD886" s="110"/>
      <c r="AE886" s="110"/>
      <c r="AF886" s="110"/>
    </row>
    <row r="887">
      <c r="A887" s="110"/>
      <c r="B887" s="466"/>
      <c r="C887" s="110"/>
      <c r="D887" s="110"/>
      <c r="E887" s="110"/>
      <c r="F887" s="110"/>
      <c r="G887" s="110"/>
      <c r="H887" s="110"/>
      <c r="I887" s="110"/>
      <c r="J887" s="110"/>
      <c r="K887" s="110"/>
      <c r="L887" s="110"/>
      <c r="M887" s="468"/>
      <c r="N887" s="469"/>
      <c r="O887" s="470"/>
      <c r="P887" s="471"/>
      <c r="Q887" s="471"/>
      <c r="R887" s="116"/>
      <c r="S887" s="690"/>
      <c r="T887" s="690"/>
      <c r="U887" s="110"/>
      <c r="V887" s="110"/>
      <c r="W887" s="110"/>
      <c r="X887" s="110"/>
      <c r="Y887" s="110"/>
      <c r="Z887" s="110"/>
      <c r="AA887" s="110"/>
      <c r="AB887" s="110"/>
      <c r="AC887" s="110"/>
      <c r="AD887" s="110"/>
      <c r="AE887" s="110"/>
      <c r="AF887" s="110"/>
    </row>
    <row r="888">
      <c r="A888" s="110"/>
      <c r="B888" s="466"/>
      <c r="C888" s="110"/>
      <c r="D888" s="110"/>
      <c r="E888" s="110"/>
      <c r="F888" s="110"/>
      <c r="G888" s="110"/>
      <c r="H888" s="110"/>
      <c r="I888" s="110"/>
      <c r="J888" s="110"/>
      <c r="K888" s="110"/>
      <c r="L888" s="110"/>
      <c r="M888" s="468"/>
      <c r="N888" s="469"/>
      <c r="O888" s="470"/>
      <c r="P888" s="471"/>
      <c r="Q888" s="471"/>
      <c r="R888" s="116"/>
      <c r="S888" s="690"/>
      <c r="T888" s="690"/>
      <c r="U888" s="110"/>
      <c r="V888" s="110"/>
      <c r="W888" s="110"/>
      <c r="X888" s="110"/>
      <c r="Y888" s="110"/>
      <c r="Z888" s="110"/>
      <c r="AA888" s="110"/>
      <c r="AB888" s="110"/>
      <c r="AC888" s="110"/>
      <c r="AD888" s="110"/>
      <c r="AE888" s="110"/>
      <c r="AF888" s="110"/>
    </row>
    <row r="889">
      <c r="A889" s="110"/>
      <c r="B889" s="466"/>
      <c r="C889" s="110"/>
      <c r="D889" s="110"/>
      <c r="E889" s="110"/>
      <c r="F889" s="110"/>
      <c r="G889" s="110"/>
      <c r="H889" s="110"/>
      <c r="I889" s="110"/>
      <c r="J889" s="110"/>
      <c r="K889" s="110"/>
      <c r="L889" s="110"/>
      <c r="M889" s="468"/>
      <c r="N889" s="469"/>
      <c r="O889" s="470"/>
      <c r="P889" s="471"/>
      <c r="Q889" s="471"/>
      <c r="R889" s="116"/>
      <c r="S889" s="690"/>
      <c r="T889" s="690"/>
      <c r="U889" s="110"/>
      <c r="V889" s="110"/>
      <c r="W889" s="110"/>
      <c r="X889" s="110"/>
      <c r="Y889" s="110"/>
      <c r="Z889" s="110"/>
      <c r="AA889" s="110"/>
      <c r="AB889" s="110"/>
      <c r="AC889" s="110"/>
      <c r="AD889" s="110"/>
      <c r="AE889" s="110"/>
      <c r="AF889" s="110"/>
    </row>
    <row r="890">
      <c r="A890" s="110"/>
      <c r="B890" s="466"/>
      <c r="C890" s="110"/>
      <c r="D890" s="110"/>
      <c r="E890" s="110"/>
      <c r="F890" s="110"/>
      <c r="G890" s="110"/>
      <c r="H890" s="110"/>
      <c r="I890" s="110"/>
      <c r="J890" s="110"/>
      <c r="K890" s="110"/>
      <c r="L890" s="110"/>
      <c r="M890" s="468"/>
      <c r="N890" s="469"/>
      <c r="O890" s="470"/>
      <c r="P890" s="471"/>
      <c r="Q890" s="471"/>
      <c r="R890" s="116"/>
      <c r="S890" s="690"/>
      <c r="T890" s="690"/>
      <c r="U890" s="110"/>
      <c r="V890" s="110"/>
      <c r="W890" s="110"/>
      <c r="X890" s="110"/>
      <c r="Y890" s="110"/>
      <c r="Z890" s="110"/>
      <c r="AA890" s="110"/>
      <c r="AB890" s="110"/>
      <c r="AC890" s="110"/>
      <c r="AD890" s="110"/>
      <c r="AE890" s="110"/>
      <c r="AF890" s="110"/>
    </row>
    <row r="891">
      <c r="A891" s="110"/>
      <c r="B891" s="466"/>
      <c r="C891" s="110"/>
      <c r="D891" s="110"/>
      <c r="E891" s="110"/>
      <c r="F891" s="110"/>
      <c r="G891" s="110"/>
      <c r="H891" s="110"/>
      <c r="I891" s="110"/>
      <c r="J891" s="110"/>
      <c r="K891" s="110"/>
      <c r="L891" s="110"/>
      <c r="M891" s="468"/>
      <c r="N891" s="469"/>
      <c r="O891" s="470"/>
      <c r="P891" s="471"/>
      <c r="Q891" s="471"/>
      <c r="R891" s="116"/>
      <c r="S891" s="690"/>
      <c r="T891" s="690"/>
      <c r="U891" s="110"/>
      <c r="V891" s="110"/>
      <c r="W891" s="110"/>
      <c r="X891" s="110"/>
      <c r="Y891" s="110"/>
      <c r="Z891" s="110"/>
      <c r="AA891" s="110"/>
      <c r="AB891" s="110"/>
      <c r="AC891" s="110"/>
      <c r="AD891" s="110"/>
      <c r="AE891" s="110"/>
      <c r="AF891" s="110"/>
    </row>
    <row r="892">
      <c r="A892" s="110"/>
      <c r="B892" s="466"/>
      <c r="C892" s="110"/>
      <c r="D892" s="110"/>
      <c r="E892" s="110"/>
      <c r="F892" s="110"/>
      <c r="G892" s="110"/>
      <c r="H892" s="110"/>
      <c r="I892" s="110"/>
      <c r="J892" s="110"/>
      <c r="K892" s="110"/>
      <c r="L892" s="110"/>
      <c r="M892" s="468"/>
      <c r="N892" s="469"/>
      <c r="O892" s="470"/>
      <c r="P892" s="471"/>
      <c r="Q892" s="471"/>
      <c r="R892" s="116"/>
      <c r="S892" s="690"/>
      <c r="T892" s="690"/>
      <c r="U892" s="110"/>
      <c r="V892" s="110"/>
      <c r="W892" s="110"/>
      <c r="X892" s="110"/>
      <c r="Y892" s="110"/>
      <c r="Z892" s="110"/>
      <c r="AA892" s="110"/>
      <c r="AB892" s="110"/>
      <c r="AC892" s="110"/>
      <c r="AD892" s="110"/>
      <c r="AE892" s="110"/>
      <c r="AF892" s="110"/>
    </row>
    <row r="893">
      <c r="A893" s="110"/>
      <c r="B893" s="466"/>
      <c r="C893" s="110"/>
      <c r="D893" s="110"/>
      <c r="E893" s="110"/>
      <c r="F893" s="110"/>
      <c r="G893" s="110"/>
      <c r="H893" s="110"/>
      <c r="I893" s="110"/>
      <c r="J893" s="110"/>
      <c r="K893" s="110"/>
      <c r="L893" s="110"/>
      <c r="M893" s="468"/>
      <c r="N893" s="469"/>
      <c r="O893" s="470"/>
      <c r="P893" s="471"/>
      <c r="Q893" s="471"/>
      <c r="R893" s="116"/>
      <c r="S893" s="690"/>
      <c r="T893" s="690"/>
      <c r="U893" s="110"/>
      <c r="V893" s="110"/>
      <c r="W893" s="110"/>
      <c r="X893" s="110"/>
      <c r="Y893" s="110"/>
      <c r="Z893" s="110"/>
      <c r="AA893" s="110"/>
      <c r="AB893" s="110"/>
      <c r="AC893" s="110"/>
      <c r="AD893" s="110"/>
      <c r="AE893" s="110"/>
      <c r="AF893" s="110"/>
    </row>
    <row r="894">
      <c r="A894" s="110"/>
      <c r="B894" s="466"/>
      <c r="C894" s="110"/>
      <c r="D894" s="110"/>
      <c r="E894" s="110"/>
      <c r="F894" s="110"/>
      <c r="G894" s="110"/>
      <c r="H894" s="110"/>
      <c r="I894" s="110"/>
      <c r="J894" s="110"/>
      <c r="K894" s="110"/>
      <c r="L894" s="110"/>
      <c r="M894" s="468"/>
      <c r="N894" s="469"/>
      <c r="O894" s="470"/>
      <c r="P894" s="471"/>
      <c r="Q894" s="471"/>
      <c r="R894" s="116"/>
      <c r="S894" s="690"/>
      <c r="T894" s="690"/>
      <c r="U894" s="110"/>
      <c r="V894" s="110"/>
      <c r="W894" s="110"/>
      <c r="X894" s="110"/>
      <c r="Y894" s="110"/>
      <c r="Z894" s="110"/>
      <c r="AA894" s="110"/>
      <c r="AB894" s="110"/>
      <c r="AC894" s="110"/>
      <c r="AD894" s="110"/>
      <c r="AE894" s="110"/>
      <c r="AF894" s="110"/>
    </row>
    <row r="895">
      <c r="A895" s="110"/>
      <c r="B895" s="466"/>
      <c r="C895" s="110"/>
      <c r="D895" s="110"/>
      <c r="E895" s="110"/>
      <c r="F895" s="110"/>
      <c r="G895" s="110"/>
      <c r="H895" s="110"/>
      <c r="I895" s="110"/>
      <c r="J895" s="110"/>
      <c r="K895" s="110"/>
      <c r="L895" s="110"/>
      <c r="M895" s="468"/>
      <c r="N895" s="469"/>
      <c r="O895" s="470"/>
      <c r="P895" s="471"/>
      <c r="Q895" s="471"/>
      <c r="R895" s="116"/>
      <c r="S895" s="690"/>
      <c r="T895" s="690"/>
      <c r="U895" s="110"/>
      <c r="V895" s="110"/>
      <c r="W895" s="110"/>
      <c r="X895" s="110"/>
      <c r="Y895" s="110"/>
      <c r="Z895" s="110"/>
      <c r="AA895" s="110"/>
      <c r="AB895" s="110"/>
      <c r="AC895" s="110"/>
      <c r="AD895" s="110"/>
      <c r="AE895" s="110"/>
      <c r="AF895" s="110"/>
    </row>
    <row r="896">
      <c r="A896" s="110"/>
      <c r="B896" s="466"/>
      <c r="C896" s="110"/>
      <c r="D896" s="110"/>
      <c r="E896" s="110"/>
      <c r="F896" s="110"/>
      <c r="G896" s="110"/>
      <c r="H896" s="110"/>
      <c r="I896" s="110"/>
      <c r="J896" s="110"/>
      <c r="K896" s="110"/>
      <c r="L896" s="110"/>
      <c r="M896" s="468"/>
      <c r="N896" s="469"/>
      <c r="O896" s="470"/>
      <c r="P896" s="471"/>
      <c r="Q896" s="471"/>
      <c r="R896" s="116"/>
      <c r="S896" s="690"/>
      <c r="T896" s="690"/>
      <c r="U896" s="110"/>
      <c r="V896" s="110"/>
      <c r="W896" s="110"/>
      <c r="X896" s="110"/>
      <c r="Y896" s="110"/>
      <c r="Z896" s="110"/>
      <c r="AA896" s="110"/>
      <c r="AB896" s="110"/>
      <c r="AC896" s="110"/>
      <c r="AD896" s="110"/>
      <c r="AE896" s="110"/>
      <c r="AF896" s="110"/>
    </row>
    <row r="897">
      <c r="A897" s="110"/>
      <c r="B897" s="466"/>
      <c r="C897" s="110"/>
      <c r="D897" s="110"/>
      <c r="E897" s="110"/>
      <c r="F897" s="110"/>
      <c r="G897" s="110"/>
      <c r="H897" s="110"/>
      <c r="I897" s="110"/>
      <c r="J897" s="110"/>
      <c r="K897" s="110"/>
      <c r="L897" s="110"/>
      <c r="M897" s="468"/>
      <c r="N897" s="469"/>
      <c r="O897" s="470"/>
      <c r="P897" s="471"/>
      <c r="Q897" s="471"/>
      <c r="R897" s="116"/>
      <c r="S897" s="690"/>
      <c r="T897" s="690"/>
      <c r="U897" s="110"/>
      <c r="V897" s="110"/>
      <c r="W897" s="110"/>
      <c r="X897" s="110"/>
      <c r="Y897" s="110"/>
      <c r="Z897" s="110"/>
      <c r="AA897" s="110"/>
      <c r="AB897" s="110"/>
      <c r="AC897" s="110"/>
      <c r="AD897" s="110"/>
      <c r="AE897" s="110"/>
      <c r="AF897" s="110"/>
    </row>
    <row r="898">
      <c r="A898" s="110"/>
      <c r="B898" s="466"/>
      <c r="C898" s="110"/>
      <c r="D898" s="110"/>
      <c r="E898" s="110"/>
      <c r="F898" s="110"/>
      <c r="G898" s="110"/>
      <c r="H898" s="110"/>
      <c r="I898" s="110"/>
      <c r="J898" s="110"/>
      <c r="K898" s="110"/>
      <c r="L898" s="110"/>
      <c r="M898" s="468"/>
      <c r="N898" s="469"/>
      <c r="O898" s="470"/>
      <c r="P898" s="471"/>
      <c r="Q898" s="471"/>
      <c r="R898" s="116"/>
      <c r="S898" s="690"/>
      <c r="T898" s="690"/>
      <c r="U898" s="110"/>
      <c r="V898" s="110"/>
      <c r="W898" s="110"/>
      <c r="X898" s="110"/>
      <c r="Y898" s="110"/>
      <c r="Z898" s="110"/>
      <c r="AA898" s="110"/>
      <c r="AB898" s="110"/>
      <c r="AC898" s="110"/>
      <c r="AD898" s="110"/>
      <c r="AE898" s="110"/>
      <c r="AF898" s="110"/>
    </row>
    <row r="899">
      <c r="A899" s="110"/>
      <c r="B899" s="466"/>
      <c r="C899" s="110"/>
      <c r="D899" s="110"/>
      <c r="E899" s="110"/>
      <c r="F899" s="110"/>
      <c r="G899" s="110"/>
      <c r="H899" s="110"/>
      <c r="I899" s="110"/>
      <c r="J899" s="110"/>
      <c r="K899" s="110"/>
      <c r="L899" s="110"/>
      <c r="M899" s="468"/>
      <c r="N899" s="469"/>
      <c r="O899" s="470"/>
      <c r="P899" s="471"/>
      <c r="Q899" s="471"/>
      <c r="R899" s="116"/>
      <c r="S899" s="690"/>
      <c r="T899" s="690"/>
      <c r="U899" s="110"/>
      <c r="V899" s="110"/>
      <c r="W899" s="110"/>
      <c r="X899" s="110"/>
      <c r="Y899" s="110"/>
      <c r="Z899" s="110"/>
      <c r="AA899" s="110"/>
      <c r="AB899" s="110"/>
      <c r="AC899" s="110"/>
      <c r="AD899" s="110"/>
      <c r="AE899" s="110"/>
      <c r="AF899" s="110"/>
    </row>
    <row r="900">
      <c r="A900" s="110"/>
      <c r="B900" s="466"/>
      <c r="C900" s="110"/>
      <c r="D900" s="110"/>
      <c r="E900" s="110"/>
      <c r="F900" s="110"/>
      <c r="G900" s="110"/>
      <c r="H900" s="110"/>
      <c r="I900" s="110"/>
      <c r="J900" s="110"/>
      <c r="K900" s="110"/>
      <c r="L900" s="110"/>
      <c r="M900" s="468"/>
      <c r="N900" s="469"/>
      <c r="O900" s="470"/>
      <c r="P900" s="471"/>
      <c r="Q900" s="471"/>
      <c r="R900" s="116"/>
      <c r="S900" s="690"/>
      <c r="T900" s="690"/>
      <c r="U900" s="110"/>
      <c r="V900" s="110"/>
      <c r="W900" s="110"/>
      <c r="X900" s="110"/>
      <c r="Y900" s="110"/>
      <c r="Z900" s="110"/>
      <c r="AA900" s="110"/>
      <c r="AB900" s="110"/>
      <c r="AC900" s="110"/>
      <c r="AD900" s="110"/>
      <c r="AE900" s="110"/>
      <c r="AF900" s="110"/>
    </row>
    <row r="901">
      <c r="A901" s="110"/>
      <c r="B901" s="466"/>
      <c r="C901" s="110"/>
      <c r="D901" s="110"/>
      <c r="E901" s="110"/>
      <c r="F901" s="110"/>
      <c r="G901" s="110"/>
      <c r="H901" s="110"/>
      <c r="I901" s="110"/>
      <c r="J901" s="110"/>
      <c r="K901" s="110"/>
      <c r="L901" s="110"/>
      <c r="M901" s="468"/>
      <c r="N901" s="469"/>
      <c r="O901" s="470"/>
      <c r="P901" s="471"/>
      <c r="Q901" s="471"/>
      <c r="R901" s="116"/>
      <c r="S901" s="690"/>
      <c r="T901" s="690"/>
      <c r="U901" s="110"/>
      <c r="V901" s="110"/>
      <c r="W901" s="110"/>
      <c r="X901" s="110"/>
      <c r="Y901" s="110"/>
      <c r="Z901" s="110"/>
      <c r="AA901" s="110"/>
      <c r="AB901" s="110"/>
      <c r="AC901" s="110"/>
      <c r="AD901" s="110"/>
      <c r="AE901" s="110"/>
      <c r="AF901" s="110"/>
    </row>
    <row r="902">
      <c r="A902" s="110"/>
      <c r="B902" s="466"/>
      <c r="C902" s="110"/>
      <c r="D902" s="110"/>
      <c r="E902" s="110"/>
      <c r="F902" s="110"/>
      <c r="G902" s="110"/>
      <c r="H902" s="110"/>
      <c r="I902" s="110"/>
      <c r="J902" s="110"/>
      <c r="K902" s="110"/>
      <c r="L902" s="110"/>
      <c r="M902" s="468"/>
      <c r="N902" s="469"/>
      <c r="O902" s="470"/>
      <c r="P902" s="471"/>
      <c r="Q902" s="471"/>
      <c r="R902" s="116"/>
      <c r="S902" s="690"/>
      <c r="T902" s="690"/>
      <c r="U902" s="110"/>
      <c r="V902" s="110"/>
      <c r="W902" s="110"/>
      <c r="X902" s="110"/>
      <c r="Y902" s="110"/>
      <c r="Z902" s="110"/>
      <c r="AA902" s="110"/>
      <c r="AB902" s="110"/>
      <c r="AC902" s="110"/>
      <c r="AD902" s="110"/>
      <c r="AE902" s="110"/>
      <c r="AF902" s="110"/>
    </row>
    <row r="903">
      <c r="A903" s="110"/>
      <c r="B903" s="466"/>
      <c r="C903" s="110"/>
      <c r="D903" s="110"/>
      <c r="E903" s="110"/>
      <c r="F903" s="110"/>
      <c r="G903" s="110"/>
      <c r="H903" s="110"/>
      <c r="I903" s="110"/>
      <c r="J903" s="110"/>
      <c r="K903" s="110"/>
      <c r="L903" s="110"/>
      <c r="M903" s="468"/>
      <c r="N903" s="469"/>
      <c r="O903" s="470"/>
      <c r="P903" s="471"/>
      <c r="Q903" s="471"/>
      <c r="R903" s="116"/>
      <c r="S903" s="690"/>
      <c r="T903" s="690"/>
      <c r="U903" s="110"/>
      <c r="V903" s="110"/>
      <c r="W903" s="110"/>
      <c r="X903" s="110"/>
      <c r="Y903" s="110"/>
      <c r="Z903" s="110"/>
      <c r="AA903" s="110"/>
      <c r="AB903" s="110"/>
      <c r="AC903" s="110"/>
      <c r="AD903" s="110"/>
      <c r="AE903" s="110"/>
      <c r="AF903" s="110"/>
    </row>
    <row r="904">
      <c r="A904" s="110"/>
      <c r="B904" s="466"/>
      <c r="C904" s="110"/>
      <c r="D904" s="110"/>
      <c r="E904" s="110"/>
      <c r="F904" s="110"/>
      <c r="G904" s="110"/>
      <c r="H904" s="110"/>
      <c r="I904" s="110"/>
      <c r="J904" s="110"/>
      <c r="K904" s="110"/>
      <c r="L904" s="110"/>
      <c r="M904" s="468"/>
      <c r="N904" s="469"/>
      <c r="O904" s="470"/>
      <c r="P904" s="471"/>
      <c r="Q904" s="471"/>
      <c r="R904" s="116"/>
      <c r="S904" s="690"/>
      <c r="T904" s="690"/>
      <c r="U904" s="110"/>
      <c r="V904" s="110"/>
      <c r="W904" s="110"/>
      <c r="X904" s="110"/>
      <c r="Y904" s="110"/>
      <c r="Z904" s="110"/>
      <c r="AA904" s="110"/>
      <c r="AB904" s="110"/>
      <c r="AC904" s="110"/>
      <c r="AD904" s="110"/>
      <c r="AE904" s="110"/>
      <c r="AF904" s="110"/>
    </row>
    <row r="905">
      <c r="A905" s="110"/>
      <c r="B905" s="466"/>
      <c r="C905" s="110"/>
      <c r="D905" s="110"/>
      <c r="E905" s="110"/>
      <c r="F905" s="110"/>
      <c r="G905" s="110"/>
      <c r="H905" s="110"/>
      <c r="I905" s="110"/>
      <c r="J905" s="110"/>
      <c r="K905" s="110"/>
      <c r="L905" s="110"/>
      <c r="M905" s="468"/>
      <c r="N905" s="469"/>
      <c r="O905" s="470"/>
      <c r="P905" s="471"/>
      <c r="Q905" s="471"/>
      <c r="R905" s="116"/>
      <c r="S905" s="690"/>
      <c r="T905" s="690"/>
      <c r="U905" s="110"/>
      <c r="V905" s="110"/>
      <c r="W905" s="110"/>
      <c r="X905" s="110"/>
      <c r="Y905" s="110"/>
      <c r="Z905" s="110"/>
      <c r="AA905" s="110"/>
      <c r="AB905" s="110"/>
      <c r="AC905" s="110"/>
      <c r="AD905" s="110"/>
      <c r="AE905" s="110"/>
      <c r="AF905" s="110"/>
    </row>
    <row r="906">
      <c r="A906" s="110"/>
      <c r="B906" s="466"/>
      <c r="C906" s="110"/>
      <c r="D906" s="110"/>
      <c r="E906" s="110"/>
      <c r="F906" s="110"/>
      <c r="G906" s="110"/>
      <c r="H906" s="110"/>
      <c r="I906" s="110"/>
      <c r="J906" s="110"/>
      <c r="K906" s="110"/>
      <c r="L906" s="110"/>
      <c r="M906" s="468"/>
      <c r="N906" s="469"/>
      <c r="O906" s="470"/>
      <c r="P906" s="471"/>
      <c r="Q906" s="471"/>
      <c r="R906" s="116"/>
      <c r="S906" s="690"/>
      <c r="T906" s="690"/>
      <c r="U906" s="110"/>
      <c r="V906" s="110"/>
      <c r="W906" s="110"/>
      <c r="X906" s="110"/>
      <c r="Y906" s="110"/>
      <c r="Z906" s="110"/>
      <c r="AA906" s="110"/>
      <c r="AB906" s="110"/>
      <c r="AC906" s="110"/>
      <c r="AD906" s="110"/>
      <c r="AE906" s="110"/>
      <c r="AF906" s="110"/>
    </row>
    <row r="907">
      <c r="A907" s="110"/>
      <c r="B907" s="466"/>
      <c r="C907" s="110"/>
      <c r="D907" s="110"/>
      <c r="E907" s="110"/>
      <c r="F907" s="110"/>
      <c r="G907" s="110"/>
      <c r="H907" s="110"/>
      <c r="I907" s="110"/>
      <c r="J907" s="110"/>
      <c r="K907" s="110"/>
      <c r="L907" s="110"/>
      <c r="M907" s="468"/>
      <c r="N907" s="469"/>
      <c r="O907" s="470"/>
      <c r="P907" s="471"/>
      <c r="Q907" s="471"/>
      <c r="R907" s="116"/>
      <c r="S907" s="690"/>
      <c r="T907" s="690"/>
      <c r="U907" s="110"/>
      <c r="V907" s="110"/>
      <c r="W907" s="110"/>
      <c r="X907" s="110"/>
      <c r="Y907" s="110"/>
      <c r="Z907" s="110"/>
      <c r="AA907" s="110"/>
      <c r="AB907" s="110"/>
      <c r="AC907" s="110"/>
      <c r="AD907" s="110"/>
      <c r="AE907" s="110"/>
      <c r="AF907" s="110"/>
    </row>
    <row r="908">
      <c r="A908" s="110"/>
      <c r="B908" s="466"/>
      <c r="C908" s="110"/>
      <c r="D908" s="110"/>
      <c r="E908" s="110"/>
      <c r="F908" s="110"/>
      <c r="G908" s="110"/>
      <c r="H908" s="110"/>
      <c r="I908" s="110"/>
      <c r="J908" s="110"/>
      <c r="K908" s="110"/>
      <c r="L908" s="110"/>
      <c r="M908" s="468"/>
      <c r="N908" s="469"/>
      <c r="O908" s="470"/>
      <c r="P908" s="471"/>
      <c r="Q908" s="471"/>
      <c r="R908" s="116"/>
      <c r="S908" s="690"/>
      <c r="T908" s="690"/>
      <c r="U908" s="110"/>
      <c r="V908" s="110"/>
      <c r="W908" s="110"/>
      <c r="X908" s="110"/>
      <c r="Y908" s="110"/>
      <c r="Z908" s="110"/>
      <c r="AA908" s="110"/>
      <c r="AB908" s="110"/>
      <c r="AC908" s="110"/>
      <c r="AD908" s="110"/>
      <c r="AE908" s="110"/>
      <c r="AF908" s="110"/>
    </row>
    <row r="909">
      <c r="A909" s="110"/>
      <c r="B909" s="466"/>
      <c r="C909" s="110"/>
      <c r="D909" s="110"/>
      <c r="E909" s="110"/>
      <c r="F909" s="110"/>
      <c r="G909" s="110"/>
      <c r="H909" s="110"/>
      <c r="I909" s="110"/>
      <c r="J909" s="110"/>
      <c r="K909" s="110"/>
      <c r="L909" s="110"/>
      <c r="M909" s="468"/>
      <c r="N909" s="469"/>
      <c r="O909" s="470"/>
      <c r="P909" s="471"/>
      <c r="Q909" s="471"/>
      <c r="R909" s="116"/>
      <c r="S909" s="690"/>
      <c r="T909" s="690"/>
      <c r="U909" s="110"/>
      <c r="V909" s="110"/>
      <c r="W909" s="110"/>
      <c r="X909" s="110"/>
      <c r="Y909" s="110"/>
      <c r="Z909" s="110"/>
      <c r="AA909" s="110"/>
      <c r="AB909" s="110"/>
      <c r="AC909" s="110"/>
      <c r="AD909" s="110"/>
      <c r="AE909" s="110"/>
      <c r="AF909" s="110"/>
    </row>
    <row r="910">
      <c r="A910" s="110"/>
      <c r="B910" s="466"/>
      <c r="C910" s="110"/>
      <c r="D910" s="110"/>
      <c r="E910" s="110"/>
      <c r="F910" s="110"/>
      <c r="G910" s="110"/>
      <c r="H910" s="110"/>
      <c r="I910" s="110"/>
      <c r="J910" s="110"/>
      <c r="K910" s="110"/>
      <c r="L910" s="110"/>
      <c r="M910" s="468"/>
      <c r="N910" s="469"/>
      <c r="O910" s="470"/>
      <c r="P910" s="471"/>
      <c r="Q910" s="471"/>
      <c r="R910" s="116"/>
      <c r="S910" s="690"/>
      <c r="T910" s="690"/>
      <c r="U910" s="110"/>
      <c r="V910" s="110"/>
      <c r="W910" s="110"/>
      <c r="X910" s="110"/>
      <c r="Y910" s="110"/>
      <c r="Z910" s="110"/>
      <c r="AA910" s="110"/>
      <c r="AB910" s="110"/>
      <c r="AC910" s="110"/>
      <c r="AD910" s="110"/>
      <c r="AE910" s="110"/>
      <c r="AF910" s="110"/>
    </row>
    <row r="911">
      <c r="A911" s="110"/>
      <c r="B911" s="466"/>
      <c r="C911" s="110"/>
      <c r="D911" s="110"/>
      <c r="E911" s="110"/>
      <c r="F911" s="110"/>
      <c r="G911" s="110"/>
      <c r="H911" s="110"/>
      <c r="I911" s="110"/>
      <c r="J911" s="110"/>
      <c r="K911" s="110"/>
      <c r="L911" s="110"/>
      <c r="M911" s="468"/>
      <c r="N911" s="469"/>
      <c r="O911" s="470"/>
      <c r="P911" s="471"/>
      <c r="Q911" s="471"/>
      <c r="R911" s="116"/>
      <c r="S911" s="690"/>
      <c r="T911" s="690"/>
      <c r="U911" s="110"/>
      <c r="V911" s="110"/>
      <c r="W911" s="110"/>
      <c r="X911" s="110"/>
      <c r="Y911" s="110"/>
      <c r="Z911" s="110"/>
      <c r="AA911" s="110"/>
      <c r="AB911" s="110"/>
      <c r="AC911" s="110"/>
      <c r="AD911" s="110"/>
      <c r="AE911" s="110"/>
      <c r="AF911" s="110"/>
    </row>
    <row r="912">
      <c r="A912" s="110"/>
      <c r="B912" s="466"/>
      <c r="C912" s="110"/>
      <c r="D912" s="110"/>
      <c r="E912" s="110"/>
      <c r="F912" s="110"/>
      <c r="G912" s="110"/>
      <c r="H912" s="110"/>
      <c r="I912" s="110"/>
      <c r="J912" s="110"/>
      <c r="K912" s="110"/>
      <c r="L912" s="110"/>
      <c r="M912" s="468"/>
      <c r="N912" s="469"/>
      <c r="O912" s="470"/>
      <c r="P912" s="471"/>
      <c r="Q912" s="471"/>
      <c r="R912" s="116"/>
      <c r="S912" s="690"/>
      <c r="T912" s="690"/>
      <c r="U912" s="110"/>
      <c r="V912" s="110"/>
      <c r="W912" s="110"/>
      <c r="X912" s="110"/>
      <c r="Y912" s="110"/>
      <c r="Z912" s="110"/>
      <c r="AA912" s="110"/>
      <c r="AB912" s="110"/>
      <c r="AC912" s="110"/>
      <c r="AD912" s="110"/>
      <c r="AE912" s="110"/>
      <c r="AF912" s="110"/>
    </row>
    <row r="913">
      <c r="A913" s="110"/>
      <c r="B913" s="466"/>
      <c r="C913" s="110"/>
      <c r="D913" s="110"/>
      <c r="E913" s="110"/>
      <c r="F913" s="110"/>
      <c r="G913" s="110"/>
      <c r="H913" s="110"/>
      <c r="I913" s="110"/>
      <c r="J913" s="110"/>
      <c r="K913" s="110"/>
      <c r="L913" s="110"/>
      <c r="M913" s="468"/>
      <c r="N913" s="469"/>
      <c r="O913" s="470"/>
      <c r="P913" s="471"/>
      <c r="Q913" s="471"/>
      <c r="R913" s="116"/>
      <c r="S913" s="690"/>
      <c r="T913" s="690"/>
      <c r="U913" s="110"/>
      <c r="V913" s="110"/>
      <c r="W913" s="110"/>
      <c r="X913" s="110"/>
      <c r="Y913" s="110"/>
      <c r="Z913" s="110"/>
      <c r="AA913" s="110"/>
      <c r="AB913" s="110"/>
      <c r="AC913" s="110"/>
      <c r="AD913" s="110"/>
      <c r="AE913" s="110"/>
      <c r="AF913" s="110"/>
    </row>
    <row r="914">
      <c r="A914" s="110"/>
      <c r="B914" s="466"/>
      <c r="C914" s="110"/>
      <c r="D914" s="110"/>
      <c r="E914" s="110"/>
      <c r="F914" s="110"/>
      <c r="G914" s="110"/>
      <c r="H914" s="110"/>
      <c r="I914" s="110"/>
      <c r="J914" s="110"/>
      <c r="K914" s="110"/>
      <c r="L914" s="110"/>
      <c r="M914" s="468"/>
      <c r="N914" s="469"/>
      <c r="O914" s="470"/>
      <c r="P914" s="471"/>
      <c r="Q914" s="471"/>
      <c r="R914" s="116"/>
      <c r="S914" s="690"/>
      <c r="T914" s="690"/>
      <c r="U914" s="110"/>
      <c r="V914" s="110"/>
      <c r="W914" s="110"/>
      <c r="X914" s="110"/>
      <c r="Y914" s="110"/>
      <c r="Z914" s="110"/>
      <c r="AA914" s="110"/>
      <c r="AB914" s="110"/>
      <c r="AC914" s="110"/>
      <c r="AD914" s="110"/>
      <c r="AE914" s="110"/>
      <c r="AF914" s="110"/>
    </row>
    <row r="915">
      <c r="A915" s="110"/>
      <c r="B915" s="466"/>
      <c r="C915" s="110"/>
      <c r="D915" s="110"/>
      <c r="E915" s="110"/>
      <c r="F915" s="110"/>
      <c r="G915" s="110"/>
      <c r="H915" s="110"/>
      <c r="I915" s="110"/>
      <c r="J915" s="110"/>
      <c r="K915" s="110"/>
      <c r="L915" s="110"/>
      <c r="M915" s="468"/>
      <c r="N915" s="469"/>
      <c r="O915" s="470"/>
      <c r="P915" s="471"/>
      <c r="Q915" s="471"/>
      <c r="R915" s="116"/>
      <c r="S915" s="690"/>
      <c r="T915" s="690"/>
      <c r="U915" s="110"/>
      <c r="V915" s="110"/>
      <c r="W915" s="110"/>
      <c r="X915" s="110"/>
      <c r="Y915" s="110"/>
      <c r="Z915" s="110"/>
      <c r="AA915" s="110"/>
      <c r="AB915" s="110"/>
      <c r="AC915" s="110"/>
      <c r="AD915" s="110"/>
      <c r="AE915" s="110"/>
      <c r="AF915" s="110"/>
    </row>
    <row r="916">
      <c r="A916" s="110"/>
      <c r="B916" s="466"/>
      <c r="C916" s="110"/>
      <c r="D916" s="110"/>
      <c r="E916" s="110"/>
      <c r="F916" s="110"/>
      <c r="G916" s="110"/>
      <c r="H916" s="110"/>
      <c r="I916" s="110"/>
      <c r="J916" s="110"/>
      <c r="K916" s="110"/>
      <c r="L916" s="110"/>
      <c r="M916" s="468"/>
      <c r="N916" s="469"/>
      <c r="O916" s="470"/>
      <c r="P916" s="471"/>
      <c r="Q916" s="471"/>
      <c r="R916" s="116"/>
      <c r="S916" s="690"/>
      <c r="T916" s="690"/>
      <c r="U916" s="110"/>
      <c r="V916" s="110"/>
      <c r="W916" s="110"/>
      <c r="X916" s="110"/>
      <c r="Y916" s="110"/>
      <c r="Z916" s="110"/>
      <c r="AA916" s="110"/>
      <c r="AB916" s="110"/>
      <c r="AC916" s="110"/>
      <c r="AD916" s="110"/>
      <c r="AE916" s="110"/>
      <c r="AF916" s="110"/>
    </row>
    <row r="917">
      <c r="A917" s="110"/>
      <c r="B917" s="466"/>
      <c r="C917" s="110"/>
      <c r="D917" s="110"/>
      <c r="E917" s="110"/>
      <c r="F917" s="110"/>
      <c r="G917" s="110"/>
      <c r="H917" s="110"/>
      <c r="I917" s="110"/>
      <c r="J917" s="110"/>
      <c r="K917" s="110"/>
      <c r="L917" s="110"/>
      <c r="M917" s="468"/>
      <c r="N917" s="469"/>
      <c r="O917" s="470"/>
      <c r="P917" s="471"/>
      <c r="Q917" s="471"/>
      <c r="R917" s="116"/>
      <c r="S917" s="690"/>
      <c r="T917" s="690"/>
      <c r="U917" s="110"/>
      <c r="V917" s="110"/>
      <c r="W917" s="110"/>
      <c r="X917" s="110"/>
      <c r="Y917" s="110"/>
      <c r="Z917" s="110"/>
      <c r="AA917" s="110"/>
      <c r="AB917" s="110"/>
      <c r="AC917" s="110"/>
      <c r="AD917" s="110"/>
      <c r="AE917" s="110"/>
      <c r="AF917" s="110"/>
    </row>
    <row r="918">
      <c r="A918" s="110"/>
      <c r="B918" s="466"/>
      <c r="C918" s="110"/>
      <c r="D918" s="110"/>
      <c r="E918" s="110"/>
      <c r="F918" s="110"/>
      <c r="G918" s="110"/>
      <c r="H918" s="110"/>
      <c r="I918" s="110"/>
      <c r="J918" s="110"/>
      <c r="K918" s="110"/>
      <c r="L918" s="110"/>
      <c r="M918" s="468"/>
      <c r="N918" s="469"/>
      <c r="O918" s="470"/>
      <c r="P918" s="471"/>
      <c r="Q918" s="471"/>
      <c r="R918" s="116"/>
      <c r="S918" s="690"/>
      <c r="T918" s="690"/>
      <c r="U918" s="110"/>
      <c r="V918" s="110"/>
      <c r="W918" s="110"/>
      <c r="X918" s="110"/>
      <c r="Y918" s="110"/>
      <c r="Z918" s="110"/>
      <c r="AA918" s="110"/>
      <c r="AB918" s="110"/>
      <c r="AC918" s="110"/>
      <c r="AD918" s="110"/>
      <c r="AE918" s="110"/>
      <c r="AF918" s="110"/>
    </row>
    <row r="919">
      <c r="A919" s="110"/>
      <c r="B919" s="466"/>
      <c r="C919" s="110"/>
      <c r="D919" s="110"/>
      <c r="E919" s="110"/>
      <c r="F919" s="110"/>
      <c r="G919" s="110"/>
      <c r="H919" s="110"/>
      <c r="I919" s="110"/>
      <c r="J919" s="110"/>
      <c r="K919" s="110"/>
      <c r="L919" s="110"/>
      <c r="M919" s="468"/>
      <c r="N919" s="469"/>
      <c r="O919" s="470"/>
      <c r="P919" s="471"/>
      <c r="Q919" s="471"/>
      <c r="R919" s="116"/>
      <c r="S919" s="690"/>
      <c r="T919" s="690"/>
      <c r="U919" s="110"/>
      <c r="V919" s="110"/>
      <c r="W919" s="110"/>
      <c r="X919" s="110"/>
      <c r="Y919" s="110"/>
      <c r="Z919" s="110"/>
      <c r="AA919" s="110"/>
      <c r="AB919" s="110"/>
      <c r="AC919" s="110"/>
      <c r="AD919" s="110"/>
      <c r="AE919" s="110"/>
      <c r="AF919" s="110"/>
    </row>
    <row r="920">
      <c r="A920" s="110"/>
      <c r="B920" s="466"/>
      <c r="C920" s="110"/>
      <c r="D920" s="110"/>
      <c r="E920" s="110"/>
      <c r="F920" s="110"/>
      <c r="G920" s="110"/>
      <c r="H920" s="110"/>
      <c r="I920" s="110"/>
      <c r="J920" s="110"/>
      <c r="K920" s="110"/>
      <c r="L920" s="110"/>
      <c r="M920" s="468"/>
      <c r="N920" s="469"/>
      <c r="O920" s="470"/>
      <c r="P920" s="471"/>
      <c r="Q920" s="471"/>
      <c r="R920" s="116"/>
      <c r="S920" s="690"/>
      <c r="T920" s="690"/>
      <c r="U920" s="110"/>
      <c r="V920" s="110"/>
      <c r="W920" s="110"/>
      <c r="X920" s="110"/>
      <c r="Y920" s="110"/>
      <c r="Z920" s="110"/>
      <c r="AA920" s="110"/>
      <c r="AB920" s="110"/>
      <c r="AC920" s="110"/>
      <c r="AD920" s="110"/>
      <c r="AE920" s="110"/>
      <c r="AF920" s="110"/>
    </row>
    <row r="921">
      <c r="A921" s="110"/>
      <c r="B921" s="466"/>
      <c r="C921" s="110"/>
      <c r="D921" s="110"/>
      <c r="E921" s="110"/>
      <c r="F921" s="110"/>
      <c r="G921" s="110"/>
      <c r="H921" s="110"/>
      <c r="I921" s="110"/>
      <c r="J921" s="110"/>
      <c r="K921" s="110"/>
      <c r="L921" s="110"/>
      <c r="M921" s="468"/>
      <c r="N921" s="469"/>
      <c r="O921" s="470"/>
      <c r="P921" s="471"/>
      <c r="Q921" s="471"/>
      <c r="R921" s="116"/>
      <c r="S921" s="690"/>
      <c r="T921" s="690"/>
      <c r="U921" s="110"/>
      <c r="V921" s="110"/>
      <c r="W921" s="110"/>
      <c r="X921" s="110"/>
      <c r="Y921" s="110"/>
      <c r="Z921" s="110"/>
      <c r="AA921" s="110"/>
      <c r="AB921" s="110"/>
      <c r="AC921" s="110"/>
      <c r="AD921" s="110"/>
      <c r="AE921" s="110"/>
      <c r="AF921" s="110"/>
    </row>
    <row r="922">
      <c r="A922" s="110"/>
      <c r="B922" s="466"/>
      <c r="C922" s="110"/>
      <c r="D922" s="110"/>
      <c r="E922" s="110"/>
      <c r="F922" s="110"/>
      <c r="G922" s="110"/>
      <c r="H922" s="110"/>
      <c r="I922" s="110"/>
      <c r="J922" s="110"/>
      <c r="K922" s="110"/>
      <c r="L922" s="110"/>
      <c r="M922" s="468"/>
      <c r="N922" s="469"/>
      <c r="O922" s="470"/>
      <c r="P922" s="471"/>
      <c r="Q922" s="471"/>
      <c r="R922" s="116"/>
      <c r="S922" s="690"/>
      <c r="T922" s="690"/>
      <c r="U922" s="110"/>
      <c r="V922" s="110"/>
      <c r="W922" s="110"/>
      <c r="X922" s="110"/>
      <c r="Y922" s="110"/>
      <c r="Z922" s="110"/>
      <c r="AA922" s="110"/>
      <c r="AB922" s="110"/>
      <c r="AC922" s="110"/>
      <c r="AD922" s="110"/>
      <c r="AE922" s="110"/>
      <c r="AF922" s="110"/>
    </row>
    <row r="923">
      <c r="A923" s="110"/>
      <c r="B923" s="466"/>
      <c r="C923" s="110"/>
      <c r="D923" s="110"/>
      <c r="E923" s="110"/>
      <c r="F923" s="110"/>
      <c r="G923" s="110"/>
      <c r="H923" s="110"/>
      <c r="I923" s="110"/>
      <c r="J923" s="110"/>
      <c r="K923" s="110"/>
      <c r="L923" s="110"/>
      <c r="M923" s="468"/>
      <c r="N923" s="469"/>
      <c r="O923" s="470"/>
      <c r="P923" s="471"/>
      <c r="Q923" s="471"/>
      <c r="R923" s="116"/>
      <c r="S923" s="690"/>
      <c r="T923" s="690"/>
      <c r="U923" s="110"/>
      <c r="V923" s="110"/>
      <c r="W923" s="110"/>
      <c r="X923" s="110"/>
      <c r="Y923" s="110"/>
      <c r="Z923" s="110"/>
      <c r="AA923" s="110"/>
      <c r="AB923" s="110"/>
      <c r="AC923" s="110"/>
      <c r="AD923" s="110"/>
      <c r="AE923" s="110"/>
      <c r="AF923" s="110"/>
    </row>
    <row r="924">
      <c r="A924" s="110"/>
      <c r="B924" s="466"/>
      <c r="C924" s="110"/>
      <c r="D924" s="110"/>
      <c r="E924" s="110"/>
      <c r="F924" s="110"/>
      <c r="G924" s="110"/>
      <c r="H924" s="110"/>
      <c r="I924" s="110"/>
      <c r="J924" s="110"/>
      <c r="K924" s="110"/>
      <c r="L924" s="110"/>
      <c r="M924" s="468"/>
      <c r="N924" s="469"/>
      <c r="O924" s="470"/>
      <c r="P924" s="471"/>
      <c r="Q924" s="471"/>
      <c r="R924" s="116"/>
      <c r="S924" s="690"/>
      <c r="T924" s="690"/>
      <c r="U924" s="110"/>
      <c r="V924" s="110"/>
      <c r="W924" s="110"/>
      <c r="X924" s="110"/>
      <c r="Y924" s="110"/>
      <c r="Z924" s="110"/>
      <c r="AA924" s="110"/>
      <c r="AB924" s="110"/>
      <c r="AC924" s="110"/>
      <c r="AD924" s="110"/>
      <c r="AE924" s="110"/>
      <c r="AF924" s="110"/>
    </row>
    <row r="925">
      <c r="A925" s="110"/>
      <c r="B925" s="466"/>
      <c r="C925" s="110"/>
      <c r="D925" s="110"/>
      <c r="E925" s="110"/>
      <c r="F925" s="110"/>
      <c r="G925" s="110"/>
      <c r="H925" s="110"/>
      <c r="I925" s="110"/>
      <c r="J925" s="110"/>
      <c r="K925" s="110"/>
      <c r="L925" s="110"/>
      <c r="M925" s="468"/>
      <c r="N925" s="469"/>
      <c r="O925" s="470"/>
      <c r="P925" s="471"/>
      <c r="Q925" s="471"/>
      <c r="R925" s="116"/>
      <c r="S925" s="690"/>
      <c r="T925" s="690"/>
      <c r="U925" s="110"/>
      <c r="V925" s="110"/>
      <c r="W925" s="110"/>
      <c r="X925" s="110"/>
      <c r="Y925" s="110"/>
      <c r="Z925" s="110"/>
      <c r="AA925" s="110"/>
      <c r="AB925" s="110"/>
      <c r="AC925" s="110"/>
      <c r="AD925" s="110"/>
      <c r="AE925" s="110"/>
      <c r="AF925" s="110"/>
    </row>
    <row r="926">
      <c r="A926" s="110"/>
      <c r="B926" s="466"/>
      <c r="C926" s="110"/>
      <c r="D926" s="110"/>
      <c r="E926" s="110"/>
      <c r="F926" s="110"/>
      <c r="G926" s="110"/>
      <c r="H926" s="110"/>
      <c r="I926" s="110"/>
      <c r="J926" s="110"/>
      <c r="K926" s="110"/>
      <c r="L926" s="110"/>
      <c r="M926" s="468"/>
      <c r="N926" s="469"/>
      <c r="O926" s="470"/>
      <c r="P926" s="471"/>
      <c r="Q926" s="471"/>
      <c r="R926" s="116"/>
      <c r="S926" s="690"/>
      <c r="T926" s="690"/>
      <c r="U926" s="110"/>
      <c r="V926" s="110"/>
      <c r="W926" s="110"/>
      <c r="X926" s="110"/>
      <c r="Y926" s="110"/>
      <c r="Z926" s="110"/>
      <c r="AA926" s="110"/>
      <c r="AB926" s="110"/>
      <c r="AC926" s="110"/>
      <c r="AD926" s="110"/>
      <c r="AE926" s="110"/>
      <c r="AF926" s="110"/>
    </row>
    <row r="927">
      <c r="A927" s="110"/>
      <c r="B927" s="466"/>
      <c r="C927" s="110"/>
      <c r="D927" s="110"/>
      <c r="E927" s="110"/>
      <c r="F927" s="110"/>
      <c r="G927" s="110"/>
      <c r="H927" s="110"/>
      <c r="I927" s="110"/>
      <c r="J927" s="110"/>
      <c r="K927" s="110"/>
      <c r="L927" s="110"/>
      <c r="M927" s="468"/>
      <c r="N927" s="469"/>
      <c r="O927" s="470"/>
      <c r="P927" s="471"/>
      <c r="Q927" s="471"/>
      <c r="R927" s="116"/>
      <c r="S927" s="690"/>
      <c r="T927" s="690"/>
      <c r="U927" s="110"/>
      <c r="V927" s="110"/>
      <c r="W927" s="110"/>
      <c r="X927" s="110"/>
      <c r="Y927" s="110"/>
      <c r="Z927" s="110"/>
      <c r="AA927" s="110"/>
      <c r="AB927" s="110"/>
      <c r="AC927" s="110"/>
      <c r="AD927" s="110"/>
      <c r="AE927" s="110"/>
      <c r="AF927" s="110"/>
    </row>
    <row r="928">
      <c r="A928" s="110"/>
      <c r="B928" s="466"/>
      <c r="C928" s="110"/>
      <c r="D928" s="110"/>
      <c r="E928" s="110"/>
      <c r="F928" s="110"/>
      <c r="G928" s="110"/>
      <c r="H928" s="110"/>
      <c r="I928" s="110"/>
      <c r="J928" s="110"/>
      <c r="K928" s="110"/>
      <c r="L928" s="110"/>
      <c r="M928" s="468"/>
      <c r="N928" s="469"/>
      <c r="O928" s="470"/>
      <c r="P928" s="471"/>
      <c r="Q928" s="471"/>
      <c r="R928" s="116"/>
      <c r="S928" s="690"/>
      <c r="T928" s="690"/>
      <c r="U928" s="110"/>
      <c r="V928" s="110"/>
      <c r="W928" s="110"/>
      <c r="X928" s="110"/>
      <c r="Y928" s="110"/>
      <c r="Z928" s="110"/>
      <c r="AA928" s="110"/>
      <c r="AB928" s="110"/>
      <c r="AC928" s="110"/>
      <c r="AD928" s="110"/>
      <c r="AE928" s="110"/>
      <c r="AF928" s="110"/>
    </row>
    <row r="929">
      <c r="A929" s="110"/>
      <c r="B929" s="466"/>
      <c r="C929" s="110"/>
      <c r="D929" s="110"/>
      <c r="E929" s="110"/>
      <c r="F929" s="110"/>
      <c r="G929" s="110"/>
      <c r="H929" s="110"/>
      <c r="I929" s="110"/>
      <c r="J929" s="110"/>
      <c r="K929" s="110"/>
      <c r="L929" s="110"/>
      <c r="M929" s="468"/>
      <c r="N929" s="469"/>
      <c r="O929" s="470"/>
      <c r="P929" s="471"/>
      <c r="Q929" s="471"/>
      <c r="R929" s="116"/>
      <c r="S929" s="690"/>
      <c r="T929" s="690"/>
      <c r="U929" s="110"/>
      <c r="V929" s="110"/>
      <c r="W929" s="110"/>
      <c r="X929" s="110"/>
      <c r="Y929" s="110"/>
      <c r="Z929" s="110"/>
      <c r="AA929" s="110"/>
      <c r="AB929" s="110"/>
      <c r="AC929" s="110"/>
      <c r="AD929" s="110"/>
      <c r="AE929" s="110"/>
      <c r="AF929" s="110"/>
    </row>
    <row r="930">
      <c r="A930" s="110"/>
      <c r="B930" s="466"/>
      <c r="C930" s="110"/>
      <c r="D930" s="110"/>
      <c r="E930" s="110"/>
      <c r="F930" s="110"/>
      <c r="G930" s="110"/>
      <c r="H930" s="110"/>
      <c r="I930" s="110"/>
      <c r="J930" s="110"/>
      <c r="K930" s="110"/>
      <c r="L930" s="110"/>
      <c r="M930" s="468"/>
      <c r="N930" s="469"/>
      <c r="O930" s="470"/>
      <c r="P930" s="471"/>
      <c r="Q930" s="471"/>
      <c r="R930" s="116"/>
      <c r="S930" s="690"/>
      <c r="T930" s="690"/>
      <c r="U930" s="110"/>
      <c r="V930" s="110"/>
      <c r="W930" s="110"/>
      <c r="X930" s="110"/>
      <c r="Y930" s="110"/>
      <c r="Z930" s="110"/>
      <c r="AA930" s="110"/>
      <c r="AB930" s="110"/>
      <c r="AC930" s="110"/>
      <c r="AD930" s="110"/>
      <c r="AE930" s="110"/>
      <c r="AF930" s="110"/>
    </row>
    <row r="931">
      <c r="A931" s="110"/>
      <c r="B931" s="466"/>
      <c r="C931" s="110"/>
      <c r="D931" s="110"/>
      <c r="E931" s="110"/>
      <c r="F931" s="110"/>
      <c r="G931" s="110"/>
      <c r="H931" s="110"/>
      <c r="I931" s="110"/>
      <c r="J931" s="110"/>
      <c r="K931" s="110"/>
      <c r="L931" s="110"/>
      <c r="M931" s="468"/>
      <c r="N931" s="469"/>
      <c r="O931" s="470"/>
      <c r="P931" s="471"/>
      <c r="Q931" s="471"/>
      <c r="R931" s="116"/>
      <c r="S931" s="690"/>
      <c r="T931" s="690"/>
      <c r="U931" s="110"/>
      <c r="V931" s="110"/>
      <c r="W931" s="110"/>
      <c r="X931" s="110"/>
      <c r="Y931" s="110"/>
      <c r="Z931" s="110"/>
      <c r="AA931" s="110"/>
      <c r="AB931" s="110"/>
      <c r="AC931" s="110"/>
      <c r="AD931" s="110"/>
      <c r="AE931" s="110"/>
      <c r="AF931" s="110"/>
    </row>
    <row r="932">
      <c r="A932" s="110"/>
      <c r="B932" s="466"/>
      <c r="C932" s="110"/>
      <c r="D932" s="110"/>
      <c r="E932" s="110"/>
      <c r="F932" s="110"/>
      <c r="G932" s="110"/>
      <c r="H932" s="110"/>
      <c r="I932" s="110"/>
      <c r="J932" s="110"/>
      <c r="K932" s="110"/>
      <c r="L932" s="110"/>
      <c r="M932" s="468"/>
      <c r="N932" s="469"/>
      <c r="O932" s="470"/>
      <c r="P932" s="471"/>
      <c r="Q932" s="471"/>
      <c r="R932" s="116"/>
      <c r="S932" s="690"/>
      <c r="T932" s="690"/>
      <c r="U932" s="110"/>
      <c r="V932" s="110"/>
      <c r="W932" s="110"/>
      <c r="X932" s="110"/>
      <c r="Y932" s="110"/>
      <c r="Z932" s="110"/>
      <c r="AA932" s="110"/>
      <c r="AB932" s="110"/>
      <c r="AC932" s="110"/>
      <c r="AD932" s="110"/>
      <c r="AE932" s="110"/>
      <c r="AF932" s="110"/>
    </row>
    <row r="933">
      <c r="A933" s="110"/>
      <c r="B933" s="466"/>
      <c r="C933" s="110"/>
      <c r="D933" s="110"/>
      <c r="E933" s="110"/>
      <c r="F933" s="110"/>
      <c r="G933" s="110"/>
      <c r="H933" s="110"/>
      <c r="I933" s="110"/>
      <c r="J933" s="110"/>
      <c r="K933" s="110"/>
      <c r="L933" s="110"/>
      <c r="M933" s="468"/>
      <c r="N933" s="469"/>
      <c r="O933" s="470"/>
      <c r="P933" s="471"/>
      <c r="Q933" s="471"/>
      <c r="R933" s="116"/>
      <c r="S933" s="690"/>
      <c r="T933" s="690"/>
      <c r="U933" s="110"/>
      <c r="V933" s="110"/>
      <c r="W933" s="110"/>
      <c r="X933" s="110"/>
      <c r="Y933" s="110"/>
      <c r="Z933" s="110"/>
      <c r="AA933" s="110"/>
      <c r="AB933" s="110"/>
      <c r="AC933" s="110"/>
      <c r="AD933" s="110"/>
      <c r="AE933" s="110"/>
      <c r="AF933" s="110"/>
    </row>
    <row r="934">
      <c r="A934" s="110"/>
      <c r="B934" s="466"/>
      <c r="C934" s="110"/>
      <c r="D934" s="110"/>
      <c r="E934" s="110"/>
      <c r="F934" s="110"/>
      <c r="G934" s="110"/>
      <c r="H934" s="110"/>
      <c r="I934" s="110"/>
      <c r="J934" s="110"/>
      <c r="K934" s="110"/>
      <c r="L934" s="110"/>
      <c r="M934" s="468"/>
      <c r="N934" s="469"/>
      <c r="O934" s="470"/>
      <c r="P934" s="471"/>
      <c r="Q934" s="471"/>
      <c r="R934" s="116"/>
      <c r="S934" s="690"/>
      <c r="T934" s="690"/>
      <c r="U934" s="110"/>
      <c r="V934" s="110"/>
      <c r="W934" s="110"/>
      <c r="X934" s="110"/>
      <c r="Y934" s="110"/>
      <c r="Z934" s="110"/>
      <c r="AA934" s="110"/>
      <c r="AB934" s="110"/>
      <c r="AC934" s="110"/>
      <c r="AD934" s="110"/>
      <c r="AE934" s="110"/>
      <c r="AF934" s="110"/>
    </row>
    <row r="935">
      <c r="A935" s="110"/>
      <c r="B935" s="466"/>
      <c r="C935" s="110"/>
      <c r="D935" s="110"/>
      <c r="E935" s="110"/>
      <c r="F935" s="110"/>
      <c r="G935" s="110"/>
      <c r="H935" s="110"/>
      <c r="I935" s="110"/>
      <c r="J935" s="110"/>
      <c r="K935" s="110"/>
      <c r="L935" s="110"/>
      <c r="M935" s="468"/>
      <c r="N935" s="469"/>
      <c r="O935" s="470"/>
      <c r="P935" s="471"/>
      <c r="Q935" s="471"/>
      <c r="R935" s="116"/>
      <c r="S935" s="690"/>
      <c r="T935" s="690"/>
      <c r="U935" s="110"/>
      <c r="V935" s="110"/>
      <c r="W935" s="110"/>
      <c r="X935" s="110"/>
      <c r="Y935" s="110"/>
      <c r="Z935" s="110"/>
      <c r="AA935" s="110"/>
      <c r="AB935" s="110"/>
      <c r="AC935" s="110"/>
      <c r="AD935" s="110"/>
      <c r="AE935" s="110"/>
      <c r="AF935" s="110"/>
    </row>
    <row r="936">
      <c r="A936" s="110"/>
      <c r="B936" s="466"/>
      <c r="C936" s="110"/>
      <c r="D936" s="110"/>
      <c r="E936" s="110"/>
      <c r="F936" s="110"/>
      <c r="G936" s="110"/>
      <c r="H936" s="110"/>
      <c r="I936" s="110"/>
      <c r="J936" s="110"/>
      <c r="K936" s="110"/>
      <c r="L936" s="110"/>
      <c r="M936" s="468"/>
      <c r="N936" s="469"/>
      <c r="O936" s="470"/>
      <c r="P936" s="471"/>
      <c r="Q936" s="471"/>
      <c r="R936" s="116"/>
      <c r="S936" s="690"/>
      <c r="T936" s="690"/>
      <c r="U936" s="110"/>
      <c r="V936" s="110"/>
      <c r="W936" s="110"/>
      <c r="X936" s="110"/>
      <c r="Y936" s="110"/>
      <c r="Z936" s="110"/>
      <c r="AA936" s="110"/>
      <c r="AB936" s="110"/>
      <c r="AC936" s="110"/>
      <c r="AD936" s="110"/>
      <c r="AE936" s="110"/>
      <c r="AF936" s="110"/>
    </row>
    <row r="937">
      <c r="A937" s="110"/>
      <c r="B937" s="466"/>
      <c r="C937" s="110"/>
      <c r="D937" s="110"/>
      <c r="E937" s="110"/>
      <c r="F937" s="110"/>
      <c r="G937" s="110"/>
      <c r="H937" s="110"/>
      <c r="I937" s="110"/>
      <c r="J937" s="110"/>
      <c r="K937" s="110"/>
      <c r="L937" s="110"/>
      <c r="M937" s="468"/>
      <c r="N937" s="469"/>
      <c r="O937" s="470"/>
      <c r="P937" s="471"/>
      <c r="Q937" s="471"/>
      <c r="R937" s="116"/>
      <c r="S937" s="690"/>
      <c r="T937" s="690"/>
      <c r="U937" s="110"/>
      <c r="V937" s="110"/>
      <c r="W937" s="110"/>
      <c r="X937" s="110"/>
      <c r="Y937" s="110"/>
      <c r="Z937" s="110"/>
      <c r="AA937" s="110"/>
      <c r="AB937" s="110"/>
      <c r="AC937" s="110"/>
      <c r="AD937" s="110"/>
      <c r="AE937" s="110"/>
      <c r="AF937" s="110"/>
    </row>
    <row r="938">
      <c r="A938" s="110"/>
      <c r="B938" s="466"/>
      <c r="C938" s="110"/>
      <c r="D938" s="110"/>
      <c r="E938" s="110"/>
      <c r="F938" s="110"/>
      <c r="G938" s="110"/>
      <c r="H938" s="110"/>
      <c r="I938" s="110"/>
      <c r="J938" s="110"/>
      <c r="K938" s="110"/>
      <c r="L938" s="110"/>
      <c r="M938" s="468"/>
      <c r="N938" s="469"/>
      <c r="O938" s="470"/>
      <c r="P938" s="471"/>
      <c r="Q938" s="471"/>
      <c r="R938" s="116"/>
      <c r="S938" s="690"/>
      <c r="T938" s="690"/>
      <c r="U938" s="110"/>
      <c r="V938" s="110"/>
      <c r="W938" s="110"/>
      <c r="X938" s="110"/>
      <c r="Y938" s="110"/>
      <c r="Z938" s="110"/>
      <c r="AA938" s="110"/>
      <c r="AB938" s="110"/>
      <c r="AC938" s="110"/>
      <c r="AD938" s="110"/>
      <c r="AE938" s="110"/>
      <c r="AF938" s="110"/>
    </row>
    <row r="939">
      <c r="A939" s="110"/>
      <c r="B939" s="466"/>
      <c r="C939" s="110"/>
      <c r="D939" s="110"/>
      <c r="E939" s="110"/>
      <c r="F939" s="110"/>
      <c r="G939" s="110"/>
      <c r="H939" s="110"/>
      <c r="I939" s="110"/>
      <c r="J939" s="110"/>
      <c r="K939" s="110"/>
      <c r="L939" s="110"/>
      <c r="M939" s="468"/>
      <c r="N939" s="469"/>
      <c r="O939" s="470"/>
      <c r="P939" s="471"/>
      <c r="Q939" s="471"/>
      <c r="R939" s="116"/>
      <c r="S939" s="690"/>
      <c r="T939" s="690"/>
      <c r="U939" s="110"/>
      <c r="V939" s="110"/>
      <c r="W939" s="110"/>
      <c r="X939" s="110"/>
      <c r="Y939" s="110"/>
      <c r="Z939" s="110"/>
      <c r="AA939" s="110"/>
      <c r="AB939" s="110"/>
      <c r="AC939" s="110"/>
      <c r="AD939" s="110"/>
      <c r="AE939" s="110"/>
      <c r="AF939" s="110"/>
    </row>
    <row r="940">
      <c r="A940" s="110"/>
      <c r="B940" s="466"/>
      <c r="C940" s="110"/>
      <c r="D940" s="110"/>
      <c r="E940" s="110"/>
      <c r="F940" s="110"/>
      <c r="G940" s="110"/>
      <c r="H940" s="110"/>
      <c r="I940" s="110"/>
      <c r="J940" s="110"/>
      <c r="K940" s="110"/>
      <c r="L940" s="110"/>
      <c r="M940" s="468"/>
      <c r="N940" s="469"/>
      <c r="O940" s="470"/>
      <c r="P940" s="471"/>
      <c r="Q940" s="471"/>
      <c r="R940" s="116"/>
      <c r="S940" s="690"/>
      <c r="T940" s="690"/>
      <c r="U940" s="110"/>
      <c r="V940" s="110"/>
      <c r="W940" s="110"/>
      <c r="X940" s="110"/>
      <c r="Y940" s="110"/>
      <c r="Z940" s="110"/>
      <c r="AA940" s="110"/>
      <c r="AB940" s="110"/>
      <c r="AC940" s="110"/>
      <c r="AD940" s="110"/>
      <c r="AE940" s="110"/>
      <c r="AF940" s="110"/>
    </row>
    <row r="941">
      <c r="A941" s="110"/>
      <c r="B941" s="466"/>
      <c r="C941" s="110"/>
      <c r="D941" s="110"/>
      <c r="E941" s="110"/>
      <c r="F941" s="110"/>
      <c r="G941" s="110"/>
      <c r="H941" s="110"/>
      <c r="I941" s="110"/>
      <c r="J941" s="110"/>
      <c r="K941" s="110"/>
      <c r="L941" s="110"/>
      <c r="M941" s="468"/>
      <c r="N941" s="469"/>
      <c r="O941" s="470"/>
      <c r="P941" s="471"/>
      <c r="Q941" s="471"/>
      <c r="R941" s="116"/>
      <c r="S941" s="690"/>
      <c r="T941" s="690"/>
      <c r="U941" s="110"/>
      <c r="V941" s="110"/>
      <c r="W941" s="110"/>
      <c r="X941" s="110"/>
      <c r="Y941" s="110"/>
      <c r="Z941" s="110"/>
      <c r="AA941" s="110"/>
      <c r="AB941" s="110"/>
      <c r="AC941" s="110"/>
      <c r="AD941" s="110"/>
      <c r="AE941" s="110"/>
      <c r="AF941" s="110"/>
    </row>
    <row r="942">
      <c r="A942" s="110"/>
      <c r="B942" s="466"/>
      <c r="C942" s="110"/>
      <c r="D942" s="110"/>
      <c r="E942" s="110"/>
      <c r="F942" s="110"/>
      <c r="G942" s="110"/>
      <c r="H942" s="110"/>
      <c r="I942" s="110"/>
      <c r="J942" s="110"/>
      <c r="K942" s="110"/>
      <c r="L942" s="110"/>
      <c r="M942" s="468"/>
      <c r="N942" s="469"/>
      <c r="O942" s="470"/>
      <c r="P942" s="471"/>
      <c r="Q942" s="471"/>
      <c r="R942" s="116"/>
      <c r="S942" s="690"/>
      <c r="T942" s="690"/>
      <c r="U942" s="110"/>
      <c r="V942" s="110"/>
      <c r="W942" s="110"/>
      <c r="X942" s="110"/>
      <c r="Y942" s="110"/>
      <c r="Z942" s="110"/>
      <c r="AA942" s="110"/>
      <c r="AB942" s="110"/>
      <c r="AC942" s="110"/>
      <c r="AD942" s="110"/>
      <c r="AE942" s="110"/>
      <c r="AF942" s="110"/>
    </row>
    <row r="943">
      <c r="A943" s="110"/>
      <c r="B943" s="466"/>
      <c r="C943" s="110"/>
      <c r="D943" s="110"/>
      <c r="E943" s="110"/>
      <c r="F943" s="110"/>
      <c r="G943" s="110"/>
      <c r="H943" s="110"/>
      <c r="I943" s="110"/>
      <c r="J943" s="110"/>
      <c r="K943" s="110"/>
      <c r="L943" s="110"/>
      <c r="M943" s="468"/>
      <c r="N943" s="469"/>
      <c r="O943" s="470"/>
      <c r="P943" s="471"/>
      <c r="Q943" s="471"/>
      <c r="R943" s="116"/>
      <c r="S943" s="690"/>
      <c r="T943" s="690"/>
      <c r="U943" s="110"/>
      <c r="V943" s="110"/>
      <c r="W943" s="110"/>
      <c r="X943" s="110"/>
      <c r="Y943" s="110"/>
      <c r="Z943" s="110"/>
      <c r="AA943" s="110"/>
      <c r="AB943" s="110"/>
      <c r="AC943" s="110"/>
      <c r="AD943" s="110"/>
      <c r="AE943" s="110"/>
      <c r="AF943" s="110"/>
    </row>
    <row r="944">
      <c r="A944" s="110"/>
      <c r="B944" s="466"/>
      <c r="C944" s="110"/>
      <c r="D944" s="110"/>
      <c r="E944" s="110"/>
      <c r="F944" s="110"/>
      <c r="G944" s="110"/>
      <c r="H944" s="110"/>
      <c r="I944" s="110"/>
      <c r="J944" s="110"/>
      <c r="K944" s="110"/>
      <c r="L944" s="110"/>
      <c r="M944" s="468"/>
      <c r="N944" s="469"/>
      <c r="O944" s="470"/>
      <c r="P944" s="471"/>
      <c r="Q944" s="471"/>
      <c r="R944" s="116"/>
      <c r="S944" s="690"/>
      <c r="T944" s="690"/>
      <c r="U944" s="110"/>
      <c r="V944" s="110"/>
      <c r="W944" s="110"/>
      <c r="X944" s="110"/>
      <c r="Y944" s="110"/>
      <c r="Z944" s="110"/>
      <c r="AA944" s="110"/>
      <c r="AB944" s="110"/>
      <c r="AC944" s="110"/>
      <c r="AD944" s="110"/>
      <c r="AE944" s="110"/>
      <c r="AF944" s="110"/>
    </row>
    <row r="945">
      <c r="A945" s="110"/>
      <c r="B945" s="466"/>
      <c r="C945" s="110"/>
      <c r="D945" s="110"/>
      <c r="E945" s="110"/>
      <c r="F945" s="110"/>
      <c r="G945" s="110"/>
      <c r="H945" s="110"/>
      <c r="I945" s="110"/>
      <c r="J945" s="110"/>
      <c r="K945" s="110"/>
      <c r="L945" s="110"/>
      <c r="M945" s="468"/>
      <c r="N945" s="469"/>
      <c r="O945" s="470"/>
      <c r="P945" s="471"/>
      <c r="Q945" s="471"/>
      <c r="R945" s="116"/>
      <c r="S945" s="690"/>
      <c r="T945" s="690"/>
      <c r="U945" s="110"/>
      <c r="V945" s="110"/>
      <c r="W945" s="110"/>
      <c r="X945" s="110"/>
      <c r="Y945" s="110"/>
      <c r="Z945" s="110"/>
      <c r="AA945" s="110"/>
      <c r="AB945" s="110"/>
      <c r="AC945" s="110"/>
      <c r="AD945" s="110"/>
      <c r="AE945" s="110"/>
      <c r="AF945" s="110"/>
    </row>
    <row r="946">
      <c r="A946" s="110"/>
      <c r="B946" s="466"/>
      <c r="C946" s="110"/>
      <c r="D946" s="110"/>
      <c r="E946" s="110"/>
      <c r="F946" s="110"/>
      <c r="G946" s="110"/>
      <c r="H946" s="110"/>
      <c r="I946" s="110"/>
      <c r="J946" s="110"/>
      <c r="K946" s="110"/>
      <c r="L946" s="110"/>
      <c r="M946" s="468"/>
      <c r="N946" s="469"/>
      <c r="O946" s="470"/>
      <c r="P946" s="471"/>
      <c r="Q946" s="471"/>
      <c r="R946" s="116"/>
      <c r="S946" s="690"/>
      <c r="T946" s="690"/>
      <c r="U946" s="110"/>
      <c r="V946" s="110"/>
      <c r="W946" s="110"/>
      <c r="X946" s="110"/>
      <c r="Y946" s="110"/>
      <c r="Z946" s="110"/>
      <c r="AA946" s="110"/>
      <c r="AB946" s="110"/>
      <c r="AC946" s="110"/>
      <c r="AD946" s="110"/>
      <c r="AE946" s="110"/>
      <c r="AF946" s="110"/>
    </row>
    <row r="947">
      <c r="A947" s="110"/>
      <c r="B947" s="466"/>
      <c r="C947" s="110"/>
      <c r="D947" s="110"/>
      <c r="E947" s="110"/>
      <c r="F947" s="110"/>
      <c r="G947" s="110"/>
      <c r="H947" s="110"/>
      <c r="I947" s="110"/>
      <c r="J947" s="110"/>
      <c r="K947" s="110"/>
      <c r="L947" s="110"/>
      <c r="M947" s="468"/>
      <c r="N947" s="469"/>
      <c r="O947" s="470"/>
      <c r="P947" s="471"/>
      <c r="Q947" s="471"/>
      <c r="R947" s="116"/>
      <c r="S947" s="690"/>
      <c r="T947" s="690"/>
      <c r="U947" s="110"/>
      <c r="V947" s="110"/>
      <c r="W947" s="110"/>
      <c r="X947" s="110"/>
      <c r="Y947" s="110"/>
      <c r="Z947" s="110"/>
      <c r="AA947" s="110"/>
      <c r="AB947" s="110"/>
      <c r="AC947" s="110"/>
      <c r="AD947" s="110"/>
      <c r="AE947" s="110"/>
      <c r="AF947" s="110"/>
    </row>
    <row r="948">
      <c r="A948" s="110"/>
      <c r="B948" s="466"/>
      <c r="C948" s="110"/>
      <c r="D948" s="110"/>
      <c r="E948" s="110"/>
      <c r="F948" s="110"/>
      <c r="G948" s="110"/>
      <c r="H948" s="110"/>
      <c r="I948" s="110"/>
      <c r="J948" s="110"/>
      <c r="K948" s="110"/>
      <c r="L948" s="110"/>
      <c r="M948" s="468"/>
      <c r="N948" s="469"/>
      <c r="O948" s="470"/>
      <c r="P948" s="471"/>
      <c r="Q948" s="471"/>
      <c r="R948" s="116"/>
      <c r="S948" s="690"/>
      <c r="T948" s="690"/>
      <c r="U948" s="110"/>
      <c r="V948" s="110"/>
      <c r="W948" s="110"/>
      <c r="X948" s="110"/>
      <c r="Y948" s="110"/>
      <c r="Z948" s="110"/>
      <c r="AA948" s="110"/>
      <c r="AB948" s="110"/>
      <c r="AC948" s="110"/>
      <c r="AD948" s="110"/>
      <c r="AE948" s="110"/>
      <c r="AF948" s="110"/>
    </row>
    <row r="949">
      <c r="A949" s="110"/>
      <c r="B949" s="466"/>
      <c r="C949" s="110"/>
      <c r="D949" s="110"/>
      <c r="E949" s="110"/>
      <c r="F949" s="110"/>
      <c r="G949" s="110"/>
      <c r="H949" s="110"/>
      <c r="I949" s="110"/>
      <c r="J949" s="110"/>
      <c r="K949" s="110"/>
      <c r="L949" s="110"/>
      <c r="M949" s="468"/>
      <c r="N949" s="469"/>
      <c r="O949" s="470"/>
      <c r="P949" s="471"/>
      <c r="Q949" s="471"/>
      <c r="R949" s="116"/>
      <c r="S949" s="690"/>
      <c r="T949" s="690"/>
      <c r="U949" s="110"/>
      <c r="V949" s="110"/>
      <c r="W949" s="110"/>
      <c r="X949" s="110"/>
      <c r="Y949" s="110"/>
      <c r="Z949" s="110"/>
      <c r="AA949" s="110"/>
      <c r="AB949" s="110"/>
      <c r="AC949" s="110"/>
      <c r="AD949" s="110"/>
      <c r="AE949" s="110"/>
      <c r="AF949" s="110"/>
    </row>
    <row r="950">
      <c r="A950" s="110"/>
      <c r="B950" s="466"/>
      <c r="C950" s="110"/>
      <c r="D950" s="110"/>
      <c r="E950" s="110"/>
      <c r="F950" s="110"/>
      <c r="G950" s="110"/>
      <c r="H950" s="110"/>
      <c r="I950" s="110"/>
      <c r="J950" s="110"/>
      <c r="K950" s="110"/>
      <c r="L950" s="110"/>
      <c r="M950" s="468"/>
      <c r="N950" s="469"/>
      <c r="O950" s="470"/>
      <c r="P950" s="471"/>
      <c r="Q950" s="471"/>
      <c r="R950" s="116"/>
      <c r="S950" s="690"/>
      <c r="T950" s="690"/>
      <c r="U950" s="110"/>
      <c r="V950" s="110"/>
      <c r="W950" s="110"/>
      <c r="X950" s="110"/>
      <c r="Y950" s="110"/>
      <c r="Z950" s="110"/>
      <c r="AA950" s="110"/>
      <c r="AB950" s="110"/>
      <c r="AC950" s="110"/>
      <c r="AD950" s="110"/>
      <c r="AE950" s="110"/>
      <c r="AF950" s="110"/>
    </row>
    <row r="951">
      <c r="A951" s="110"/>
      <c r="B951" s="466"/>
      <c r="C951" s="110"/>
      <c r="D951" s="110"/>
      <c r="E951" s="110"/>
      <c r="F951" s="110"/>
      <c r="G951" s="110"/>
      <c r="H951" s="110"/>
      <c r="I951" s="110"/>
      <c r="J951" s="110"/>
      <c r="K951" s="110"/>
      <c r="L951" s="110"/>
      <c r="M951" s="468"/>
      <c r="N951" s="469"/>
      <c r="O951" s="470"/>
      <c r="P951" s="471"/>
      <c r="Q951" s="471"/>
      <c r="R951" s="116"/>
      <c r="S951" s="690"/>
      <c r="T951" s="690"/>
      <c r="U951" s="110"/>
      <c r="V951" s="110"/>
      <c r="W951" s="110"/>
      <c r="X951" s="110"/>
      <c r="Y951" s="110"/>
      <c r="Z951" s="110"/>
      <c r="AA951" s="110"/>
      <c r="AB951" s="110"/>
      <c r="AC951" s="110"/>
      <c r="AD951" s="110"/>
      <c r="AE951" s="110"/>
      <c r="AF951" s="110"/>
    </row>
    <row r="952">
      <c r="A952" s="110"/>
      <c r="B952" s="466"/>
      <c r="C952" s="110"/>
      <c r="D952" s="110"/>
      <c r="E952" s="110"/>
      <c r="F952" s="110"/>
      <c r="G952" s="110"/>
      <c r="H952" s="110"/>
      <c r="I952" s="110"/>
      <c r="J952" s="110"/>
      <c r="K952" s="110"/>
      <c r="L952" s="110"/>
      <c r="M952" s="468"/>
      <c r="N952" s="469"/>
      <c r="O952" s="470"/>
      <c r="P952" s="471"/>
      <c r="Q952" s="471"/>
      <c r="R952" s="116"/>
      <c r="S952" s="690"/>
      <c r="T952" s="690"/>
      <c r="U952" s="110"/>
      <c r="V952" s="110"/>
      <c r="W952" s="110"/>
      <c r="X952" s="110"/>
      <c r="Y952" s="110"/>
      <c r="Z952" s="110"/>
      <c r="AA952" s="110"/>
      <c r="AB952" s="110"/>
      <c r="AC952" s="110"/>
      <c r="AD952" s="110"/>
      <c r="AE952" s="110"/>
      <c r="AF952" s="110"/>
    </row>
    <row r="953">
      <c r="A953" s="110"/>
      <c r="B953" s="466"/>
      <c r="C953" s="110"/>
      <c r="D953" s="110"/>
      <c r="E953" s="110"/>
      <c r="F953" s="110"/>
      <c r="G953" s="110"/>
      <c r="H953" s="110"/>
      <c r="I953" s="110"/>
      <c r="J953" s="110"/>
      <c r="K953" s="110"/>
      <c r="L953" s="110"/>
      <c r="M953" s="468"/>
      <c r="N953" s="469"/>
      <c r="O953" s="470"/>
      <c r="P953" s="471"/>
      <c r="Q953" s="471"/>
      <c r="R953" s="116"/>
      <c r="S953" s="690"/>
      <c r="T953" s="690"/>
      <c r="U953" s="110"/>
      <c r="V953" s="110"/>
      <c r="W953" s="110"/>
      <c r="X953" s="110"/>
      <c r="Y953" s="110"/>
      <c r="Z953" s="110"/>
      <c r="AA953" s="110"/>
      <c r="AB953" s="110"/>
      <c r="AC953" s="110"/>
      <c r="AD953" s="110"/>
      <c r="AE953" s="110"/>
      <c r="AF953" s="110"/>
    </row>
    <row r="954">
      <c r="A954" s="110"/>
      <c r="B954" s="466"/>
      <c r="C954" s="110"/>
      <c r="D954" s="110"/>
      <c r="E954" s="110"/>
      <c r="F954" s="110"/>
      <c r="G954" s="110"/>
      <c r="H954" s="110"/>
      <c r="I954" s="110"/>
      <c r="J954" s="110"/>
      <c r="K954" s="110"/>
      <c r="L954" s="110"/>
      <c r="M954" s="468"/>
      <c r="N954" s="469"/>
      <c r="O954" s="470"/>
      <c r="P954" s="471"/>
      <c r="Q954" s="471"/>
      <c r="R954" s="116"/>
      <c r="S954" s="690"/>
      <c r="T954" s="690"/>
      <c r="U954" s="110"/>
      <c r="V954" s="110"/>
      <c r="W954" s="110"/>
      <c r="X954" s="110"/>
      <c r="Y954" s="110"/>
      <c r="Z954" s="110"/>
      <c r="AA954" s="110"/>
      <c r="AB954" s="110"/>
      <c r="AC954" s="110"/>
      <c r="AD954" s="110"/>
      <c r="AE954" s="110"/>
      <c r="AF954" s="110"/>
    </row>
    <row r="955">
      <c r="A955" s="110"/>
      <c r="B955" s="466"/>
      <c r="C955" s="110"/>
      <c r="D955" s="110"/>
      <c r="E955" s="110"/>
      <c r="F955" s="110"/>
      <c r="G955" s="110"/>
      <c r="H955" s="110"/>
      <c r="I955" s="110"/>
      <c r="J955" s="110"/>
      <c r="K955" s="110"/>
      <c r="L955" s="110"/>
      <c r="M955" s="468"/>
      <c r="N955" s="469"/>
      <c r="O955" s="470"/>
      <c r="P955" s="471"/>
      <c r="Q955" s="471"/>
      <c r="R955" s="116"/>
      <c r="S955" s="690"/>
      <c r="T955" s="690"/>
      <c r="U955" s="110"/>
      <c r="V955" s="110"/>
      <c r="W955" s="110"/>
      <c r="X955" s="110"/>
      <c r="Y955" s="110"/>
      <c r="Z955" s="110"/>
      <c r="AA955" s="110"/>
      <c r="AB955" s="110"/>
      <c r="AC955" s="110"/>
      <c r="AD955" s="110"/>
      <c r="AE955" s="110"/>
      <c r="AF955" s="110"/>
    </row>
    <row r="956">
      <c r="A956" s="110"/>
      <c r="B956" s="466"/>
      <c r="C956" s="110"/>
      <c r="D956" s="110"/>
      <c r="E956" s="110"/>
      <c r="F956" s="110"/>
      <c r="G956" s="110"/>
      <c r="H956" s="110"/>
      <c r="I956" s="110"/>
      <c r="J956" s="110"/>
      <c r="K956" s="110"/>
      <c r="L956" s="110"/>
      <c r="M956" s="468"/>
      <c r="N956" s="469"/>
      <c r="O956" s="470"/>
      <c r="P956" s="471"/>
      <c r="Q956" s="471"/>
      <c r="R956" s="116"/>
      <c r="S956" s="690"/>
      <c r="T956" s="690"/>
      <c r="U956" s="110"/>
      <c r="V956" s="110"/>
      <c r="W956" s="110"/>
      <c r="X956" s="110"/>
      <c r="Y956" s="110"/>
      <c r="Z956" s="110"/>
      <c r="AA956" s="110"/>
      <c r="AB956" s="110"/>
      <c r="AC956" s="110"/>
      <c r="AD956" s="110"/>
      <c r="AE956" s="110"/>
      <c r="AF956" s="110"/>
    </row>
    <row r="957">
      <c r="A957" s="110"/>
      <c r="B957" s="466"/>
      <c r="C957" s="110"/>
      <c r="D957" s="110"/>
      <c r="E957" s="110"/>
      <c r="F957" s="110"/>
      <c r="G957" s="110"/>
      <c r="H957" s="110"/>
      <c r="I957" s="110"/>
      <c r="J957" s="110"/>
      <c r="K957" s="110"/>
      <c r="L957" s="110"/>
      <c r="M957" s="468"/>
      <c r="N957" s="469"/>
      <c r="O957" s="470"/>
      <c r="P957" s="471"/>
      <c r="Q957" s="471"/>
      <c r="R957" s="116"/>
      <c r="S957" s="690"/>
      <c r="T957" s="690"/>
      <c r="U957" s="110"/>
      <c r="V957" s="110"/>
      <c r="W957" s="110"/>
      <c r="X957" s="110"/>
      <c r="Y957" s="110"/>
      <c r="Z957" s="110"/>
      <c r="AA957" s="110"/>
      <c r="AB957" s="110"/>
      <c r="AC957" s="110"/>
      <c r="AD957" s="110"/>
      <c r="AE957" s="110"/>
      <c r="AF957" s="110"/>
    </row>
    <row r="958">
      <c r="A958" s="110"/>
      <c r="B958" s="466"/>
      <c r="C958" s="110"/>
      <c r="D958" s="110"/>
      <c r="E958" s="110"/>
      <c r="F958" s="110"/>
      <c r="G958" s="110"/>
      <c r="H958" s="110"/>
      <c r="I958" s="110"/>
      <c r="J958" s="110"/>
      <c r="K958" s="110"/>
      <c r="L958" s="110"/>
      <c r="M958" s="468"/>
      <c r="N958" s="469"/>
      <c r="O958" s="470"/>
      <c r="P958" s="471"/>
      <c r="Q958" s="471"/>
      <c r="R958" s="116"/>
      <c r="S958" s="690"/>
      <c r="T958" s="690"/>
      <c r="U958" s="110"/>
      <c r="V958" s="110"/>
      <c r="W958" s="110"/>
      <c r="X958" s="110"/>
      <c r="Y958" s="110"/>
      <c r="Z958" s="110"/>
      <c r="AA958" s="110"/>
      <c r="AB958" s="110"/>
      <c r="AC958" s="110"/>
      <c r="AD958" s="110"/>
      <c r="AE958" s="110"/>
      <c r="AF958" s="110"/>
    </row>
    <row r="959">
      <c r="A959" s="110"/>
      <c r="B959" s="466"/>
      <c r="C959" s="110"/>
      <c r="D959" s="110"/>
      <c r="E959" s="110"/>
      <c r="F959" s="110"/>
      <c r="G959" s="110"/>
      <c r="H959" s="110"/>
      <c r="I959" s="110"/>
      <c r="J959" s="110"/>
      <c r="K959" s="110"/>
      <c r="L959" s="110"/>
      <c r="M959" s="468"/>
      <c r="N959" s="469"/>
      <c r="O959" s="470"/>
      <c r="P959" s="471"/>
      <c r="Q959" s="471"/>
      <c r="R959" s="116"/>
      <c r="S959" s="690"/>
      <c r="T959" s="690"/>
      <c r="U959" s="110"/>
      <c r="V959" s="110"/>
      <c r="W959" s="110"/>
      <c r="X959" s="110"/>
      <c r="Y959" s="110"/>
      <c r="Z959" s="110"/>
      <c r="AA959" s="110"/>
      <c r="AB959" s="110"/>
      <c r="AC959" s="110"/>
      <c r="AD959" s="110"/>
      <c r="AE959" s="110"/>
      <c r="AF959" s="110"/>
    </row>
    <row r="960">
      <c r="A960" s="110"/>
      <c r="B960" s="466"/>
      <c r="C960" s="110"/>
      <c r="D960" s="110"/>
      <c r="E960" s="110"/>
      <c r="F960" s="110"/>
      <c r="G960" s="110"/>
      <c r="H960" s="110"/>
      <c r="I960" s="110"/>
      <c r="J960" s="110"/>
      <c r="K960" s="110"/>
      <c r="L960" s="110"/>
      <c r="M960" s="468"/>
      <c r="N960" s="469"/>
      <c r="O960" s="470"/>
      <c r="P960" s="471"/>
      <c r="Q960" s="471"/>
      <c r="R960" s="116"/>
      <c r="S960" s="690"/>
      <c r="T960" s="690"/>
      <c r="U960" s="110"/>
      <c r="V960" s="110"/>
      <c r="W960" s="110"/>
      <c r="X960" s="110"/>
      <c r="Y960" s="110"/>
      <c r="Z960" s="110"/>
      <c r="AA960" s="110"/>
      <c r="AB960" s="110"/>
      <c r="AC960" s="110"/>
      <c r="AD960" s="110"/>
      <c r="AE960" s="110"/>
      <c r="AF960" s="110"/>
    </row>
    <row r="961">
      <c r="A961" s="110"/>
      <c r="B961" s="466"/>
      <c r="C961" s="110"/>
      <c r="D961" s="110"/>
      <c r="E961" s="110"/>
      <c r="F961" s="110"/>
      <c r="G961" s="110"/>
      <c r="H961" s="110"/>
      <c r="I961" s="110"/>
      <c r="J961" s="110"/>
      <c r="K961" s="110"/>
      <c r="L961" s="110"/>
      <c r="M961" s="468"/>
      <c r="N961" s="469"/>
      <c r="O961" s="470"/>
      <c r="P961" s="471"/>
      <c r="Q961" s="471"/>
      <c r="R961" s="116"/>
      <c r="S961" s="690"/>
      <c r="T961" s="690"/>
      <c r="U961" s="110"/>
      <c r="V961" s="110"/>
      <c r="W961" s="110"/>
      <c r="X961" s="110"/>
      <c r="Y961" s="110"/>
      <c r="Z961" s="110"/>
      <c r="AA961" s="110"/>
      <c r="AB961" s="110"/>
      <c r="AC961" s="110"/>
      <c r="AD961" s="110"/>
      <c r="AE961" s="110"/>
      <c r="AF961" s="110"/>
    </row>
    <row r="962">
      <c r="A962" s="110"/>
      <c r="B962" s="466"/>
      <c r="C962" s="110"/>
      <c r="D962" s="110"/>
      <c r="E962" s="110"/>
      <c r="F962" s="110"/>
      <c r="G962" s="110"/>
      <c r="H962" s="110"/>
      <c r="I962" s="110"/>
      <c r="J962" s="110"/>
      <c r="K962" s="110"/>
      <c r="L962" s="110"/>
      <c r="M962" s="468"/>
      <c r="N962" s="469"/>
      <c r="O962" s="470"/>
      <c r="P962" s="471"/>
      <c r="Q962" s="471"/>
      <c r="R962" s="116"/>
      <c r="S962" s="690"/>
      <c r="T962" s="690"/>
      <c r="U962" s="110"/>
      <c r="V962" s="110"/>
      <c r="W962" s="110"/>
      <c r="X962" s="110"/>
      <c r="Y962" s="110"/>
      <c r="Z962" s="110"/>
      <c r="AA962" s="110"/>
      <c r="AB962" s="110"/>
      <c r="AC962" s="110"/>
      <c r="AD962" s="110"/>
      <c r="AE962" s="110"/>
      <c r="AF962" s="110"/>
    </row>
    <row r="963">
      <c r="A963" s="110"/>
      <c r="B963" s="466"/>
      <c r="C963" s="110"/>
      <c r="D963" s="110"/>
      <c r="E963" s="110"/>
      <c r="F963" s="110"/>
      <c r="G963" s="110"/>
      <c r="H963" s="110"/>
      <c r="I963" s="110"/>
      <c r="J963" s="110"/>
      <c r="K963" s="110"/>
      <c r="L963" s="110"/>
      <c r="M963" s="468"/>
      <c r="N963" s="469"/>
      <c r="O963" s="470"/>
      <c r="P963" s="471"/>
      <c r="Q963" s="471"/>
      <c r="R963" s="116"/>
      <c r="S963" s="690"/>
      <c r="T963" s="690"/>
      <c r="U963" s="110"/>
      <c r="V963" s="110"/>
      <c r="W963" s="110"/>
      <c r="X963" s="110"/>
      <c r="Y963" s="110"/>
      <c r="Z963" s="110"/>
      <c r="AA963" s="110"/>
      <c r="AB963" s="110"/>
      <c r="AC963" s="110"/>
      <c r="AD963" s="110"/>
      <c r="AE963" s="110"/>
      <c r="AF963" s="110"/>
    </row>
    <row r="964">
      <c r="A964" s="110"/>
      <c r="B964" s="466"/>
      <c r="C964" s="110"/>
      <c r="D964" s="110"/>
      <c r="E964" s="110"/>
      <c r="F964" s="110"/>
      <c r="G964" s="110"/>
      <c r="H964" s="110"/>
      <c r="I964" s="110"/>
      <c r="J964" s="110"/>
      <c r="K964" s="110"/>
      <c r="L964" s="110"/>
      <c r="M964" s="468"/>
      <c r="N964" s="469"/>
      <c r="O964" s="470"/>
      <c r="P964" s="471"/>
      <c r="Q964" s="471"/>
      <c r="R964" s="116"/>
      <c r="S964" s="690"/>
      <c r="T964" s="690"/>
      <c r="U964" s="110"/>
      <c r="V964" s="110"/>
      <c r="W964" s="110"/>
      <c r="X964" s="110"/>
      <c r="Y964" s="110"/>
      <c r="Z964" s="110"/>
      <c r="AA964" s="110"/>
      <c r="AB964" s="110"/>
      <c r="AC964" s="110"/>
      <c r="AD964" s="110"/>
      <c r="AE964" s="110"/>
      <c r="AF964" s="110"/>
    </row>
    <row r="965">
      <c r="A965" s="110"/>
      <c r="B965" s="466"/>
      <c r="C965" s="110"/>
      <c r="D965" s="110"/>
      <c r="E965" s="110"/>
      <c r="F965" s="110"/>
      <c r="G965" s="110"/>
      <c r="H965" s="110"/>
      <c r="I965" s="110"/>
      <c r="J965" s="110"/>
      <c r="K965" s="110"/>
      <c r="L965" s="110"/>
      <c r="M965" s="468"/>
      <c r="N965" s="469"/>
      <c r="O965" s="470"/>
      <c r="P965" s="471"/>
      <c r="Q965" s="471"/>
      <c r="R965" s="116"/>
      <c r="S965" s="690"/>
      <c r="T965" s="690"/>
      <c r="U965" s="110"/>
      <c r="V965" s="110"/>
      <c r="W965" s="110"/>
      <c r="X965" s="110"/>
      <c r="Y965" s="110"/>
      <c r="Z965" s="110"/>
      <c r="AA965" s="110"/>
      <c r="AB965" s="110"/>
      <c r="AC965" s="110"/>
      <c r="AD965" s="110"/>
      <c r="AE965" s="110"/>
      <c r="AF965" s="110"/>
    </row>
    <row r="966">
      <c r="A966" s="110"/>
      <c r="B966" s="466"/>
      <c r="C966" s="110"/>
      <c r="D966" s="110"/>
      <c r="E966" s="110"/>
      <c r="F966" s="110"/>
      <c r="G966" s="110"/>
      <c r="H966" s="110"/>
      <c r="I966" s="110"/>
      <c r="J966" s="110"/>
      <c r="K966" s="110"/>
      <c r="L966" s="110"/>
      <c r="M966" s="468"/>
      <c r="N966" s="469"/>
      <c r="O966" s="470"/>
      <c r="P966" s="471"/>
      <c r="Q966" s="471"/>
      <c r="R966" s="116"/>
      <c r="S966" s="690"/>
      <c r="T966" s="690"/>
      <c r="U966" s="110"/>
      <c r="V966" s="110"/>
      <c r="W966" s="110"/>
      <c r="X966" s="110"/>
      <c r="Y966" s="110"/>
      <c r="Z966" s="110"/>
      <c r="AA966" s="110"/>
      <c r="AB966" s="110"/>
      <c r="AC966" s="110"/>
      <c r="AD966" s="110"/>
      <c r="AE966" s="110"/>
      <c r="AF966" s="110"/>
    </row>
    <row r="967">
      <c r="A967" s="110"/>
      <c r="B967" s="466"/>
      <c r="C967" s="110"/>
      <c r="D967" s="110"/>
      <c r="E967" s="110"/>
      <c r="F967" s="110"/>
      <c r="G967" s="110"/>
      <c r="H967" s="110"/>
      <c r="I967" s="110"/>
      <c r="J967" s="110"/>
      <c r="K967" s="110"/>
      <c r="L967" s="110"/>
      <c r="M967" s="468"/>
      <c r="N967" s="469"/>
      <c r="O967" s="470"/>
      <c r="P967" s="471"/>
      <c r="Q967" s="471"/>
      <c r="R967" s="116"/>
      <c r="S967" s="690"/>
      <c r="T967" s="690"/>
      <c r="U967" s="110"/>
      <c r="V967" s="110"/>
      <c r="W967" s="110"/>
      <c r="X967" s="110"/>
      <c r="Y967" s="110"/>
      <c r="Z967" s="110"/>
      <c r="AA967" s="110"/>
      <c r="AB967" s="110"/>
      <c r="AC967" s="110"/>
      <c r="AD967" s="110"/>
      <c r="AE967" s="110"/>
      <c r="AF967" s="110"/>
    </row>
    <row r="968">
      <c r="A968" s="110"/>
      <c r="B968" s="466"/>
      <c r="C968" s="110"/>
      <c r="D968" s="110"/>
      <c r="E968" s="110"/>
      <c r="F968" s="110"/>
      <c r="G968" s="110"/>
      <c r="H968" s="110"/>
      <c r="I968" s="110"/>
      <c r="J968" s="110"/>
      <c r="K968" s="110"/>
      <c r="L968" s="110"/>
      <c r="M968" s="468"/>
      <c r="N968" s="469"/>
      <c r="O968" s="470"/>
      <c r="P968" s="471"/>
      <c r="Q968" s="471"/>
      <c r="R968" s="116"/>
      <c r="S968" s="690"/>
      <c r="T968" s="690"/>
      <c r="U968" s="110"/>
      <c r="V968" s="110"/>
      <c r="W968" s="110"/>
      <c r="X968" s="110"/>
      <c r="Y968" s="110"/>
      <c r="Z968" s="110"/>
      <c r="AA968" s="110"/>
      <c r="AB968" s="110"/>
      <c r="AC968" s="110"/>
      <c r="AD968" s="110"/>
      <c r="AE968" s="110"/>
      <c r="AF968" s="110"/>
    </row>
    <row r="969">
      <c r="A969" s="110"/>
      <c r="B969" s="466"/>
      <c r="C969" s="110"/>
      <c r="D969" s="110"/>
      <c r="E969" s="110"/>
      <c r="F969" s="110"/>
      <c r="G969" s="110"/>
      <c r="H969" s="110"/>
      <c r="I969" s="110"/>
      <c r="J969" s="110"/>
      <c r="K969" s="110"/>
      <c r="L969" s="110"/>
      <c r="M969" s="468"/>
      <c r="N969" s="469"/>
      <c r="O969" s="470"/>
      <c r="P969" s="471"/>
      <c r="Q969" s="471"/>
      <c r="R969" s="116"/>
      <c r="S969" s="690"/>
      <c r="T969" s="690"/>
      <c r="U969" s="110"/>
      <c r="V969" s="110"/>
      <c r="W969" s="110"/>
      <c r="X969" s="110"/>
      <c r="Y969" s="110"/>
      <c r="Z969" s="110"/>
      <c r="AA969" s="110"/>
      <c r="AB969" s="110"/>
      <c r="AC969" s="110"/>
      <c r="AD969" s="110"/>
      <c r="AE969" s="110"/>
      <c r="AF969" s="110"/>
    </row>
    <row r="970">
      <c r="A970" s="110"/>
      <c r="B970" s="466"/>
      <c r="C970" s="110"/>
      <c r="D970" s="110"/>
      <c r="E970" s="110"/>
      <c r="F970" s="110"/>
      <c r="G970" s="110"/>
      <c r="H970" s="110"/>
      <c r="I970" s="110"/>
      <c r="J970" s="110"/>
      <c r="K970" s="110"/>
      <c r="L970" s="110"/>
      <c r="M970" s="468"/>
      <c r="N970" s="469"/>
      <c r="O970" s="470"/>
      <c r="P970" s="471"/>
      <c r="Q970" s="471"/>
      <c r="R970" s="116"/>
      <c r="S970" s="690"/>
      <c r="T970" s="690"/>
      <c r="U970" s="110"/>
      <c r="V970" s="110"/>
      <c r="W970" s="110"/>
      <c r="X970" s="110"/>
      <c r="Y970" s="110"/>
      <c r="Z970" s="110"/>
      <c r="AA970" s="110"/>
      <c r="AB970" s="110"/>
      <c r="AC970" s="110"/>
      <c r="AD970" s="110"/>
      <c r="AE970" s="110"/>
      <c r="AF970" s="110"/>
    </row>
    <row r="971">
      <c r="A971" s="110"/>
      <c r="B971" s="466"/>
      <c r="C971" s="110"/>
      <c r="D971" s="110"/>
      <c r="E971" s="110"/>
      <c r="F971" s="110"/>
      <c r="G971" s="110"/>
      <c r="H971" s="110"/>
      <c r="I971" s="110"/>
      <c r="J971" s="110"/>
      <c r="K971" s="110"/>
      <c r="L971" s="110"/>
      <c r="M971" s="468"/>
      <c r="N971" s="469"/>
      <c r="O971" s="470"/>
      <c r="P971" s="471"/>
      <c r="Q971" s="471"/>
      <c r="R971" s="116"/>
      <c r="S971" s="690"/>
      <c r="T971" s="690"/>
      <c r="U971" s="110"/>
      <c r="V971" s="110"/>
      <c r="W971" s="110"/>
      <c r="X971" s="110"/>
      <c r="Y971" s="110"/>
      <c r="Z971" s="110"/>
      <c r="AA971" s="110"/>
      <c r="AB971" s="110"/>
      <c r="AC971" s="110"/>
      <c r="AD971" s="110"/>
      <c r="AE971" s="110"/>
      <c r="AF971" s="110"/>
    </row>
    <row r="972">
      <c r="A972" s="110"/>
      <c r="B972" s="466"/>
      <c r="C972" s="110"/>
      <c r="D972" s="110"/>
      <c r="E972" s="110"/>
      <c r="F972" s="110"/>
      <c r="G972" s="110"/>
      <c r="H972" s="110"/>
      <c r="I972" s="110"/>
      <c r="J972" s="110"/>
      <c r="K972" s="110"/>
      <c r="L972" s="110"/>
      <c r="M972" s="468"/>
      <c r="N972" s="469"/>
      <c r="O972" s="470"/>
      <c r="P972" s="471"/>
      <c r="Q972" s="471"/>
      <c r="R972" s="116"/>
      <c r="S972" s="690"/>
      <c r="T972" s="690"/>
      <c r="U972" s="110"/>
      <c r="V972" s="110"/>
      <c r="W972" s="110"/>
      <c r="X972" s="110"/>
      <c r="Y972" s="110"/>
      <c r="Z972" s="110"/>
      <c r="AA972" s="110"/>
      <c r="AB972" s="110"/>
      <c r="AC972" s="110"/>
      <c r="AD972" s="110"/>
      <c r="AE972" s="110"/>
      <c r="AF972" s="110"/>
    </row>
    <row r="973">
      <c r="A973" s="110"/>
      <c r="B973" s="466"/>
      <c r="C973" s="110"/>
      <c r="D973" s="110"/>
      <c r="E973" s="110"/>
      <c r="F973" s="110"/>
      <c r="G973" s="110"/>
      <c r="H973" s="110"/>
      <c r="I973" s="110"/>
      <c r="J973" s="110"/>
      <c r="K973" s="110"/>
      <c r="L973" s="110"/>
      <c r="M973" s="468"/>
      <c r="N973" s="469"/>
      <c r="O973" s="470"/>
      <c r="P973" s="471"/>
      <c r="Q973" s="471"/>
      <c r="R973" s="116"/>
      <c r="S973" s="690"/>
      <c r="T973" s="690"/>
      <c r="U973" s="110"/>
      <c r="V973" s="110"/>
      <c r="W973" s="110"/>
      <c r="X973" s="110"/>
      <c r="Y973" s="110"/>
      <c r="Z973" s="110"/>
      <c r="AA973" s="110"/>
      <c r="AB973" s="110"/>
      <c r="AC973" s="110"/>
      <c r="AD973" s="110"/>
      <c r="AE973" s="110"/>
      <c r="AF973" s="110"/>
    </row>
    <row r="974">
      <c r="A974" s="110"/>
      <c r="B974" s="466"/>
      <c r="C974" s="110"/>
      <c r="D974" s="110"/>
      <c r="E974" s="110"/>
      <c r="F974" s="110"/>
      <c r="G974" s="110"/>
      <c r="H974" s="110"/>
      <c r="I974" s="110"/>
      <c r="J974" s="110"/>
      <c r="K974" s="110"/>
      <c r="L974" s="110"/>
      <c r="M974" s="468"/>
      <c r="N974" s="469"/>
      <c r="O974" s="470"/>
      <c r="P974" s="471"/>
      <c r="Q974" s="471"/>
      <c r="R974" s="116"/>
      <c r="S974" s="690"/>
      <c r="T974" s="690"/>
      <c r="U974" s="110"/>
      <c r="V974" s="110"/>
      <c r="W974" s="110"/>
      <c r="X974" s="110"/>
      <c r="Y974" s="110"/>
      <c r="Z974" s="110"/>
      <c r="AA974" s="110"/>
      <c r="AB974" s="110"/>
      <c r="AC974" s="110"/>
      <c r="AD974" s="110"/>
      <c r="AE974" s="110"/>
      <c r="AF974" s="110"/>
    </row>
    <row r="975">
      <c r="A975" s="110"/>
      <c r="B975" s="466"/>
      <c r="C975" s="110"/>
      <c r="D975" s="110"/>
      <c r="E975" s="110"/>
      <c r="F975" s="110"/>
      <c r="G975" s="110"/>
      <c r="H975" s="110"/>
      <c r="I975" s="110"/>
      <c r="J975" s="110"/>
      <c r="K975" s="110"/>
      <c r="L975" s="110"/>
      <c r="M975" s="468"/>
      <c r="N975" s="469"/>
      <c r="O975" s="470"/>
      <c r="P975" s="471"/>
      <c r="Q975" s="471"/>
      <c r="R975" s="116"/>
      <c r="S975" s="690"/>
      <c r="T975" s="690"/>
      <c r="U975" s="110"/>
      <c r="V975" s="110"/>
      <c r="W975" s="110"/>
      <c r="X975" s="110"/>
      <c r="Y975" s="110"/>
      <c r="Z975" s="110"/>
      <c r="AA975" s="110"/>
      <c r="AB975" s="110"/>
      <c r="AC975" s="110"/>
      <c r="AD975" s="110"/>
      <c r="AE975" s="110"/>
      <c r="AF975" s="110"/>
    </row>
    <row r="976">
      <c r="A976" s="110"/>
      <c r="B976" s="466"/>
      <c r="C976" s="110"/>
      <c r="D976" s="110"/>
      <c r="E976" s="110"/>
      <c r="F976" s="110"/>
      <c r="G976" s="110"/>
      <c r="H976" s="110"/>
      <c r="I976" s="110"/>
      <c r="J976" s="110"/>
      <c r="K976" s="110"/>
      <c r="L976" s="110"/>
      <c r="M976" s="468"/>
      <c r="N976" s="469"/>
      <c r="O976" s="470"/>
      <c r="P976" s="471"/>
      <c r="Q976" s="471"/>
      <c r="R976" s="116"/>
      <c r="S976" s="690"/>
      <c r="T976" s="690"/>
      <c r="U976" s="110"/>
      <c r="V976" s="110"/>
      <c r="W976" s="110"/>
      <c r="X976" s="110"/>
      <c r="Y976" s="110"/>
      <c r="Z976" s="110"/>
      <c r="AA976" s="110"/>
      <c r="AB976" s="110"/>
      <c r="AC976" s="110"/>
      <c r="AD976" s="110"/>
      <c r="AE976" s="110"/>
      <c r="AF976" s="110"/>
    </row>
    <row r="977">
      <c r="A977" s="110"/>
      <c r="B977" s="466"/>
      <c r="C977" s="110"/>
      <c r="D977" s="110"/>
      <c r="E977" s="110"/>
      <c r="F977" s="110"/>
      <c r="G977" s="110"/>
      <c r="H977" s="110"/>
      <c r="I977" s="110"/>
      <c r="J977" s="110"/>
      <c r="K977" s="110"/>
      <c r="L977" s="110"/>
      <c r="M977" s="468"/>
      <c r="N977" s="469"/>
      <c r="O977" s="470"/>
      <c r="P977" s="471"/>
      <c r="Q977" s="471"/>
      <c r="R977" s="116"/>
      <c r="S977" s="690"/>
      <c r="T977" s="690"/>
      <c r="U977" s="110"/>
      <c r="V977" s="110"/>
      <c r="W977" s="110"/>
      <c r="X977" s="110"/>
      <c r="Y977" s="110"/>
      <c r="Z977" s="110"/>
      <c r="AA977" s="110"/>
      <c r="AB977" s="110"/>
      <c r="AC977" s="110"/>
      <c r="AD977" s="110"/>
      <c r="AE977" s="110"/>
      <c r="AF977" s="110"/>
    </row>
    <row r="978">
      <c r="A978" s="110"/>
      <c r="B978" s="466"/>
      <c r="C978" s="110"/>
      <c r="D978" s="110"/>
      <c r="E978" s="110"/>
      <c r="F978" s="110"/>
      <c r="G978" s="110"/>
      <c r="H978" s="110"/>
      <c r="I978" s="110"/>
      <c r="J978" s="110"/>
      <c r="K978" s="110"/>
      <c r="L978" s="110"/>
      <c r="M978" s="468"/>
      <c r="N978" s="469"/>
      <c r="O978" s="470"/>
      <c r="P978" s="471"/>
      <c r="Q978" s="471"/>
      <c r="R978" s="116"/>
      <c r="S978" s="690"/>
      <c r="T978" s="690"/>
      <c r="U978" s="110"/>
      <c r="V978" s="110"/>
      <c r="W978" s="110"/>
      <c r="X978" s="110"/>
      <c r="Y978" s="110"/>
      <c r="Z978" s="110"/>
      <c r="AA978" s="110"/>
      <c r="AB978" s="110"/>
      <c r="AC978" s="110"/>
      <c r="AD978" s="110"/>
      <c r="AE978" s="110"/>
      <c r="AF978" s="110"/>
    </row>
    <row r="979">
      <c r="A979" s="110"/>
      <c r="B979" s="466"/>
      <c r="C979" s="110"/>
      <c r="D979" s="110"/>
      <c r="E979" s="110"/>
      <c r="F979" s="110"/>
      <c r="G979" s="110"/>
      <c r="H979" s="110"/>
      <c r="I979" s="110"/>
      <c r="J979" s="110"/>
      <c r="K979" s="110"/>
      <c r="L979" s="110"/>
      <c r="M979" s="468"/>
      <c r="N979" s="469"/>
      <c r="O979" s="470"/>
      <c r="P979" s="471"/>
      <c r="Q979" s="471"/>
      <c r="R979" s="116"/>
      <c r="S979" s="690"/>
      <c r="T979" s="690"/>
      <c r="U979" s="110"/>
      <c r="V979" s="110"/>
      <c r="W979" s="110"/>
      <c r="X979" s="110"/>
      <c r="Y979" s="110"/>
      <c r="Z979" s="110"/>
      <c r="AA979" s="110"/>
      <c r="AB979" s="110"/>
      <c r="AC979" s="110"/>
      <c r="AD979" s="110"/>
      <c r="AE979" s="110"/>
      <c r="AF979" s="110"/>
    </row>
    <row r="980">
      <c r="A980" s="110"/>
      <c r="B980" s="466"/>
      <c r="C980" s="110"/>
      <c r="D980" s="110"/>
      <c r="E980" s="110"/>
      <c r="F980" s="110"/>
      <c r="G980" s="110"/>
      <c r="H980" s="110"/>
      <c r="I980" s="110"/>
      <c r="J980" s="110"/>
      <c r="K980" s="110"/>
      <c r="L980" s="110"/>
      <c r="M980" s="468"/>
      <c r="N980" s="469"/>
      <c r="O980" s="470"/>
      <c r="P980" s="471"/>
      <c r="Q980" s="471"/>
      <c r="R980" s="116"/>
      <c r="S980" s="690"/>
      <c r="T980" s="690"/>
      <c r="U980" s="110"/>
      <c r="V980" s="110"/>
      <c r="W980" s="110"/>
      <c r="X980" s="110"/>
      <c r="Y980" s="110"/>
      <c r="Z980" s="110"/>
      <c r="AA980" s="110"/>
      <c r="AB980" s="110"/>
      <c r="AC980" s="110"/>
      <c r="AD980" s="110"/>
      <c r="AE980" s="110"/>
      <c r="AF980" s="110"/>
    </row>
    <row r="981">
      <c r="A981" s="110"/>
      <c r="B981" s="466"/>
      <c r="C981" s="110"/>
      <c r="D981" s="110"/>
      <c r="E981" s="110"/>
      <c r="F981" s="110"/>
      <c r="G981" s="110"/>
      <c r="H981" s="110"/>
      <c r="I981" s="110"/>
      <c r="J981" s="110"/>
      <c r="K981" s="110"/>
      <c r="L981" s="110"/>
      <c r="M981" s="468"/>
      <c r="N981" s="469"/>
      <c r="O981" s="470"/>
      <c r="P981" s="471"/>
      <c r="Q981" s="471"/>
      <c r="R981" s="116"/>
      <c r="S981" s="690"/>
      <c r="T981" s="690"/>
      <c r="U981" s="110"/>
      <c r="V981" s="110"/>
      <c r="W981" s="110"/>
      <c r="X981" s="110"/>
      <c r="Y981" s="110"/>
      <c r="Z981" s="110"/>
      <c r="AA981" s="110"/>
      <c r="AB981" s="110"/>
      <c r="AC981" s="110"/>
      <c r="AD981" s="110"/>
      <c r="AE981" s="110"/>
      <c r="AF981" s="110"/>
    </row>
    <row r="982">
      <c r="A982" s="110"/>
      <c r="B982" s="466"/>
      <c r="C982" s="110"/>
      <c r="D982" s="110"/>
      <c r="E982" s="110"/>
      <c r="F982" s="110"/>
      <c r="G982" s="110"/>
      <c r="H982" s="110"/>
      <c r="I982" s="110"/>
      <c r="J982" s="110"/>
      <c r="K982" s="110"/>
      <c r="L982" s="110"/>
      <c r="M982" s="468"/>
      <c r="N982" s="469"/>
      <c r="O982" s="470"/>
      <c r="P982" s="471"/>
      <c r="Q982" s="471"/>
      <c r="R982" s="116"/>
      <c r="S982" s="690"/>
      <c r="T982" s="690"/>
      <c r="U982" s="110"/>
      <c r="V982" s="110"/>
      <c r="W982" s="110"/>
      <c r="X982" s="110"/>
      <c r="Y982" s="110"/>
      <c r="Z982" s="110"/>
      <c r="AA982" s="110"/>
      <c r="AB982" s="110"/>
      <c r="AC982" s="110"/>
      <c r="AD982" s="110"/>
      <c r="AE982" s="110"/>
      <c r="AF982" s="110"/>
    </row>
    <row r="983">
      <c r="A983" s="110"/>
      <c r="B983" s="466"/>
      <c r="C983" s="110"/>
      <c r="D983" s="110"/>
      <c r="E983" s="110"/>
      <c r="F983" s="110"/>
      <c r="G983" s="110"/>
      <c r="H983" s="110"/>
      <c r="I983" s="110"/>
      <c r="J983" s="110"/>
      <c r="K983" s="110"/>
      <c r="L983" s="110"/>
      <c r="M983" s="468"/>
      <c r="N983" s="469"/>
      <c r="O983" s="470"/>
      <c r="P983" s="471"/>
      <c r="Q983" s="471"/>
      <c r="R983" s="116"/>
      <c r="S983" s="690"/>
      <c r="T983" s="690"/>
      <c r="U983" s="110"/>
      <c r="V983" s="110"/>
      <c r="W983" s="110"/>
      <c r="X983" s="110"/>
      <c r="Y983" s="110"/>
      <c r="Z983" s="110"/>
      <c r="AA983" s="110"/>
      <c r="AB983" s="110"/>
      <c r="AC983" s="110"/>
      <c r="AD983" s="110"/>
      <c r="AE983" s="110"/>
      <c r="AF983" s="110"/>
    </row>
    <row r="984">
      <c r="A984" s="110"/>
      <c r="B984" s="466"/>
      <c r="C984" s="110"/>
      <c r="D984" s="110"/>
      <c r="E984" s="110"/>
      <c r="F984" s="110"/>
      <c r="G984" s="110"/>
      <c r="H984" s="110"/>
      <c r="I984" s="110"/>
      <c r="J984" s="110"/>
      <c r="K984" s="110"/>
      <c r="L984" s="110"/>
      <c r="M984" s="468"/>
      <c r="N984" s="469"/>
      <c r="O984" s="470"/>
      <c r="P984" s="471"/>
      <c r="Q984" s="471"/>
      <c r="R984" s="116"/>
      <c r="S984" s="690"/>
      <c r="T984" s="690"/>
      <c r="U984" s="110"/>
      <c r="V984" s="110"/>
      <c r="W984" s="110"/>
      <c r="X984" s="110"/>
      <c r="Y984" s="110"/>
      <c r="Z984" s="110"/>
      <c r="AA984" s="110"/>
      <c r="AB984" s="110"/>
      <c r="AC984" s="110"/>
      <c r="AD984" s="110"/>
      <c r="AE984" s="110"/>
      <c r="AF984" s="110"/>
    </row>
    <row r="985">
      <c r="A985" s="110"/>
      <c r="B985" s="466"/>
      <c r="C985" s="110"/>
      <c r="D985" s="110"/>
      <c r="E985" s="110"/>
      <c r="F985" s="110"/>
      <c r="G985" s="110"/>
      <c r="H985" s="110"/>
      <c r="I985" s="110"/>
      <c r="J985" s="110"/>
      <c r="K985" s="110"/>
      <c r="L985" s="110"/>
      <c r="M985" s="468"/>
      <c r="N985" s="469"/>
      <c r="O985" s="470"/>
      <c r="P985" s="471"/>
      <c r="Q985" s="471"/>
      <c r="R985" s="116"/>
      <c r="S985" s="690"/>
      <c r="T985" s="690"/>
      <c r="U985" s="110"/>
      <c r="V985" s="110"/>
      <c r="W985" s="110"/>
      <c r="X985" s="110"/>
      <c r="Y985" s="110"/>
      <c r="Z985" s="110"/>
      <c r="AA985" s="110"/>
      <c r="AB985" s="110"/>
      <c r="AC985" s="110"/>
      <c r="AD985" s="110"/>
      <c r="AE985" s="110"/>
      <c r="AF985" s="110"/>
    </row>
    <row r="986">
      <c r="A986" s="110"/>
      <c r="B986" s="466"/>
      <c r="C986" s="110"/>
      <c r="D986" s="110"/>
      <c r="E986" s="110"/>
      <c r="F986" s="110"/>
      <c r="G986" s="110"/>
      <c r="H986" s="110"/>
      <c r="I986" s="110"/>
      <c r="J986" s="110"/>
      <c r="K986" s="110"/>
      <c r="L986" s="110"/>
      <c r="M986" s="468"/>
      <c r="N986" s="469"/>
      <c r="O986" s="470"/>
      <c r="P986" s="471"/>
      <c r="Q986" s="471"/>
      <c r="R986" s="116"/>
      <c r="S986" s="690"/>
      <c r="T986" s="690"/>
      <c r="U986" s="110"/>
      <c r="V986" s="110"/>
      <c r="W986" s="110"/>
      <c r="X986" s="110"/>
      <c r="Y986" s="110"/>
      <c r="Z986" s="110"/>
      <c r="AA986" s="110"/>
      <c r="AB986" s="110"/>
      <c r="AC986" s="110"/>
      <c r="AD986" s="110"/>
      <c r="AE986" s="110"/>
      <c r="AF986" s="110"/>
    </row>
    <row r="987">
      <c r="A987" s="110"/>
      <c r="B987" s="466"/>
      <c r="C987" s="110"/>
      <c r="D987" s="110"/>
      <c r="E987" s="110"/>
      <c r="F987" s="110"/>
      <c r="G987" s="110"/>
      <c r="H987" s="110"/>
      <c r="I987" s="110"/>
      <c r="J987" s="110"/>
      <c r="K987" s="110"/>
      <c r="L987" s="110"/>
      <c r="M987" s="468"/>
      <c r="N987" s="469"/>
      <c r="O987" s="470"/>
      <c r="P987" s="471"/>
      <c r="Q987" s="471"/>
      <c r="R987" s="116"/>
      <c r="S987" s="690"/>
      <c r="T987" s="690"/>
      <c r="U987" s="110"/>
      <c r="V987" s="110"/>
      <c r="W987" s="110"/>
      <c r="X987" s="110"/>
      <c r="Y987" s="110"/>
      <c r="Z987" s="110"/>
      <c r="AA987" s="110"/>
      <c r="AB987" s="110"/>
      <c r="AC987" s="110"/>
      <c r="AD987" s="110"/>
      <c r="AE987" s="110"/>
      <c r="AF987" s="110"/>
    </row>
    <row r="988">
      <c r="A988" s="110"/>
      <c r="B988" s="466"/>
      <c r="C988" s="110"/>
      <c r="D988" s="110"/>
      <c r="E988" s="110"/>
      <c r="F988" s="110"/>
      <c r="G988" s="110"/>
      <c r="H988" s="110"/>
      <c r="I988" s="110"/>
      <c r="J988" s="110"/>
      <c r="K988" s="110"/>
      <c r="L988" s="110"/>
      <c r="M988" s="468"/>
      <c r="N988" s="469"/>
      <c r="O988" s="470"/>
      <c r="P988" s="471"/>
      <c r="Q988" s="471"/>
      <c r="R988" s="116"/>
      <c r="S988" s="690"/>
      <c r="T988" s="690"/>
      <c r="U988" s="110"/>
      <c r="V988" s="110"/>
      <c r="W988" s="110"/>
      <c r="X988" s="110"/>
      <c r="Y988" s="110"/>
      <c r="Z988" s="110"/>
      <c r="AA988" s="110"/>
      <c r="AB988" s="110"/>
      <c r="AC988" s="110"/>
      <c r="AD988" s="110"/>
      <c r="AE988" s="110"/>
      <c r="AF988" s="110"/>
    </row>
    <row r="989">
      <c r="A989" s="110"/>
      <c r="B989" s="466"/>
      <c r="C989" s="110"/>
      <c r="D989" s="110"/>
      <c r="E989" s="110"/>
      <c r="F989" s="110"/>
      <c r="G989" s="110"/>
      <c r="H989" s="110"/>
      <c r="I989" s="110"/>
      <c r="J989" s="110"/>
      <c r="K989" s="110"/>
      <c r="L989" s="110"/>
      <c r="M989" s="468"/>
      <c r="N989" s="469"/>
      <c r="O989" s="470"/>
      <c r="P989" s="471"/>
      <c r="Q989" s="471"/>
      <c r="R989" s="116"/>
      <c r="S989" s="690"/>
      <c r="T989" s="690"/>
      <c r="U989" s="110"/>
      <c r="V989" s="110"/>
      <c r="W989" s="110"/>
      <c r="X989" s="110"/>
      <c r="Y989" s="110"/>
      <c r="Z989" s="110"/>
      <c r="AA989" s="110"/>
      <c r="AB989" s="110"/>
      <c r="AC989" s="110"/>
      <c r="AD989" s="110"/>
      <c r="AE989" s="110"/>
      <c r="AF989" s="110"/>
    </row>
    <row r="990">
      <c r="A990" s="110"/>
      <c r="B990" s="466"/>
      <c r="C990" s="110"/>
      <c r="D990" s="110"/>
      <c r="E990" s="110"/>
      <c r="F990" s="110"/>
      <c r="G990" s="110"/>
      <c r="H990" s="110"/>
      <c r="I990" s="110"/>
      <c r="J990" s="110"/>
      <c r="K990" s="110"/>
      <c r="L990" s="110"/>
      <c r="M990" s="468"/>
      <c r="N990" s="469"/>
      <c r="O990" s="470"/>
      <c r="P990" s="471"/>
      <c r="Q990" s="471"/>
      <c r="R990" s="116"/>
      <c r="S990" s="690"/>
      <c r="T990" s="690"/>
      <c r="U990" s="110"/>
      <c r="V990" s="110"/>
      <c r="W990" s="110"/>
      <c r="X990" s="110"/>
      <c r="Y990" s="110"/>
      <c r="Z990" s="110"/>
      <c r="AA990" s="110"/>
      <c r="AB990" s="110"/>
      <c r="AC990" s="110"/>
      <c r="AD990" s="110"/>
      <c r="AE990" s="110"/>
      <c r="AF990" s="110"/>
    </row>
    <row r="991">
      <c r="A991" s="110"/>
      <c r="B991" s="466"/>
      <c r="C991" s="110"/>
      <c r="D991" s="110"/>
      <c r="E991" s="110"/>
      <c r="F991" s="110"/>
      <c r="G991" s="110"/>
      <c r="H991" s="110"/>
      <c r="I991" s="110"/>
      <c r="J991" s="110"/>
      <c r="K991" s="110"/>
      <c r="L991" s="110"/>
      <c r="M991" s="468"/>
      <c r="N991" s="469"/>
      <c r="O991" s="470"/>
      <c r="P991" s="471"/>
      <c r="Q991" s="471"/>
      <c r="R991" s="116"/>
      <c r="S991" s="690"/>
      <c r="T991" s="690"/>
      <c r="U991" s="110"/>
      <c r="V991" s="110"/>
      <c r="W991" s="110"/>
      <c r="X991" s="110"/>
      <c r="Y991" s="110"/>
      <c r="Z991" s="110"/>
      <c r="AA991" s="110"/>
      <c r="AB991" s="110"/>
      <c r="AC991" s="110"/>
      <c r="AD991" s="110"/>
      <c r="AE991" s="110"/>
      <c r="AF991" s="110"/>
    </row>
    <row r="992">
      <c r="A992" s="110"/>
      <c r="B992" s="466"/>
      <c r="C992" s="110"/>
      <c r="D992" s="110"/>
      <c r="E992" s="110"/>
      <c r="F992" s="110"/>
      <c r="G992" s="110"/>
      <c r="H992" s="110"/>
      <c r="I992" s="110"/>
      <c r="J992" s="110"/>
      <c r="K992" s="110"/>
      <c r="L992" s="110"/>
      <c r="M992" s="468"/>
      <c r="N992" s="469"/>
      <c r="O992" s="470"/>
      <c r="P992" s="471"/>
      <c r="Q992" s="471"/>
      <c r="R992" s="116"/>
      <c r="S992" s="690"/>
      <c r="T992" s="690"/>
      <c r="U992" s="110"/>
      <c r="V992" s="110"/>
      <c r="W992" s="110"/>
      <c r="X992" s="110"/>
      <c r="Y992" s="110"/>
      <c r="Z992" s="110"/>
      <c r="AA992" s="110"/>
      <c r="AB992" s="110"/>
      <c r="AC992" s="110"/>
      <c r="AD992" s="110"/>
      <c r="AE992" s="110"/>
      <c r="AF992" s="110"/>
    </row>
    <row r="993">
      <c r="A993" s="110"/>
      <c r="B993" s="466"/>
      <c r="C993" s="110"/>
      <c r="D993" s="110"/>
      <c r="E993" s="110"/>
      <c r="F993" s="110"/>
      <c r="G993" s="110"/>
      <c r="H993" s="110"/>
      <c r="I993" s="110"/>
      <c r="J993" s="110"/>
      <c r="K993" s="110"/>
      <c r="L993" s="110"/>
      <c r="M993" s="468"/>
      <c r="N993" s="469"/>
      <c r="O993" s="470"/>
      <c r="P993" s="471"/>
      <c r="Q993" s="471"/>
      <c r="R993" s="116"/>
      <c r="S993" s="690"/>
      <c r="T993" s="690"/>
      <c r="U993" s="110"/>
      <c r="V993" s="110"/>
      <c r="W993" s="110"/>
      <c r="X993" s="110"/>
      <c r="Y993" s="110"/>
      <c r="Z993" s="110"/>
      <c r="AA993" s="110"/>
      <c r="AB993" s="110"/>
      <c r="AC993" s="110"/>
      <c r="AD993" s="110"/>
      <c r="AE993" s="110"/>
      <c r="AF993" s="110"/>
    </row>
    <row r="994">
      <c r="A994" s="110"/>
      <c r="B994" s="466"/>
      <c r="C994" s="110"/>
      <c r="D994" s="110"/>
      <c r="E994" s="110"/>
      <c r="F994" s="110"/>
      <c r="G994" s="110"/>
      <c r="H994" s="110"/>
      <c r="I994" s="110"/>
      <c r="J994" s="110"/>
      <c r="K994" s="110"/>
      <c r="L994" s="110"/>
      <c r="M994" s="468"/>
      <c r="N994" s="469"/>
      <c r="O994" s="470"/>
      <c r="P994" s="471"/>
      <c r="Q994" s="471"/>
      <c r="R994" s="116"/>
      <c r="S994" s="690"/>
      <c r="T994" s="690"/>
      <c r="U994" s="110"/>
      <c r="V994" s="110"/>
      <c r="W994" s="110"/>
      <c r="X994" s="110"/>
      <c r="Y994" s="110"/>
      <c r="Z994" s="110"/>
      <c r="AA994" s="110"/>
      <c r="AB994" s="110"/>
      <c r="AC994" s="110"/>
      <c r="AD994" s="110"/>
      <c r="AE994" s="110"/>
      <c r="AF994" s="110"/>
    </row>
    <row r="995">
      <c r="A995" s="110"/>
      <c r="B995" s="466"/>
      <c r="C995" s="110"/>
      <c r="D995" s="110"/>
      <c r="E995" s="110"/>
      <c r="F995" s="110"/>
      <c r="G995" s="110"/>
      <c r="H995" s="110"/>
      <c r="I995" s="110"/>
      <c r="J995" s="110"/>
      <c r="K995" s="110"/>
      <c r="L995" s="110"/>
      <c r="M995" s="468"/>
      <c r="N995" s="469"/>
      <c r="O995" s="470"/>
      <c r="P995" s="471"/>
      <c r="Q995" s="471"/>
      <c r="R995" s="116"/>
      <c r="S995" s="690"/>
      <c r="T995" s="690"/>
      <c r="U995" s="110"/>
      <c r="V995" s="110"/>
      <c r="W995" s="110"/>
      <c r="X995" s="110"/>
      <c r="Y995" s="110"/>
      <c r="Z995" s="110"/>
      <c r="AA995" s="110"/>
      <c r="AB995" s="110"/>
      <c r="AC995" s="110"/>
      <c r="AD995" s="110"/>
      <c r="AE995" s="110"/>
      <c r="AF995" s="110"/>
    </row>
    <row r="996">
      <c r="A996" s="110"/>
      <c r="B996" s="466"/>
      <c r="C996" s="110"/>
      <c r="D996" s="110"/>
      <c r="E996" s="110"/>
      <c r="F996" s="110"/>
      <c r="G996" s="110"/>
      <c r="H996" s="110"/>
      <c r="I996" s="110"/>
      <c r="J996" s="110"/>
      <c r="K996" s="110"/>
      <c r="L996" s="110"/>
      <c r="M996" s="468"/>
      <c r="N996" s="469"/>
      <c r="O996" s="470"/>
      <c r="P996" s="471"/>
      <c r="Q996" s="471"/>
      <c r="R996" s="116"/>
      <c r="S996" s="690"/>
      <c r="T996" s="690"/>
      <c r="U996" s="110"/>
      <c r="V996" s="110"/>
      <c r="W996" s="110"/>
      <c r="X996" s="110"/>
      <c r="Y996" s="110"/>
      <c r="Z996" s="110"/>
      <c r="AA996" s="110"/>
      <c r="AB996" s="110"/>
      <c r="AC996" s="110"/>
      <c r="AD996" s="110"/>
      <c r="AE996" s="110"/>
      <c r="AF996" s="110"/>
    </row>
    <row r="997">
      <c r="A997" s="110"/>
      <c r="B997" s="466"/>
      <c r="C997" s="110"/>
      <c r="D997" s="110"/>
      <c r="E997" s="110"/>
      <c r="F997" s="110"/>
      <c r="G997" s="110"/>
      <c r="H997" s="110"/>
      <c r="I997" s="110"/>
      <c r="J997" s="110"/>
      <c r="K997" s="110"/>
      <c r="L997" s="110"/>
      <c r="M997" s="468"/>
      <c r="N997" s="469"/>
      <c r="O997" s="470"/>
      <c r="P997" s="471"/>
      <c r="Q997" s="471"/>
      <c r="R997" s="116"/>
      <c r="S997" s="690"/>
      <c r="T997" s="690"/>
      <c r="U997" s="110"/>
      <c r="V997" s="110"/>
      <c r="W997" s="110"/>
      <c r="X997" s="110"/>
      <c r="Y997" s="110"/>
      <c r="Z997" s="110"/>
      <c r="AA997" s="110"/>
      <c r="AB997" s="110"/>
      <c r="AC997" s="110"/>
      <c r="AD997" s="110"/>
      <c r="AE997" s="110"/>
      <c r="AF997" s="110"/>
    </row>
    <row r="998">
      <c r="A998" s="110"/>
      <c r="B998" s="466"/>
      <c r="C998" s="110"/>
      <c r="D998" s="110"/>
      <c r="E998" s="110"/>
      <c r="F998" s="110"/>
      <c r="G998" s="110"/>
      <c r="H998" s="110"/>
      <c r="I998" s="110"/>
      <c r="J998" s="110"/>
      <c r="K998" s="110"/>
      <c r="L998" s="110"/>
      <c r="M998" s="468"/>
      <c r="N998" s="469"/>
      <c r="O998" s="470"/>
      <c r="P998" s="471"/>
      <c r="Q998" s="471"/>
      <c r="R998" s="116"/>
      <c r="S998" s="690"/>
      <c r="T998" s="690"/>
      <c r="U998" s="110"/>
      <c r="V998" s="110"/>
      <c r="W998" s="110"/>
      <c r="X998" s="110"/>
      <c r="Y998" s="110"/>
      <c r="Z998" s="110"/>
      <c r="AA998" s="110"/>
      <c r="AB998" s="110"/>
      <c r="AC998" s="110"/>
      <c r="AD998" s="110"/>
      <c r="AE998" s="110"/>
      <c r="AF998" s="110"/>
    </row>
    <row r="999">
      <c r="A999" s="110"/>
      <c r="B999" s="466"/>
      <c r="C999" s="110"/>
      <c r="D999" s="110"/>
      <c r="E999" s="110"/>
      <c r="F999" s="110"/>
      <c r="G999" s="110"/>
      <c r="H999" s="110"/>
      <c r="I999" s="110"/>
      <c r="J999" s="110"/>
      <c r="K999" s="110"/>
      <c r="L999" s="110"/>
      <c r="M999" s="468"/>
      <c r="N999" s="469"/>
      <c r="O999" s="470"/>
      <c r="P999" s="471"/>
      <c r="Q999" s="471"/>
      <c r="R999" s="116"/>
      <c r="S999" s="690"/>
      <c r="T999" s="690"/>
      <c r="U999" s="110"/>
      <c r="V999" s="110"/>
      <c r="W999" s="110"/>
      <c r="X999" s="110"/>
      <c r="Y999" s="110"/>
      <c r="Z999" s="110"/>
      <c r="AA999" s="110"/>
      <c r="AB999" s="110"/>
      <c r="AC999" s="110"/>
      <c r="AD999" s="110"/>
      <c r="AE999" s="110"/>
      <c r="AF999" s="110"/>
    </row>
    <row r="1000">
      <c r="A1000" s="110"/>
      <c r="B1000" s="466"/>
      <c r="C1000" s="110"/>
      <c r="D1000" s="110"/>
      <c r="E1000" s="110"/>
      <c r="F1000" s="110"/>
      <c r="G1000" s="110"/>
      <c r="H1000" s="110"/>
      <c r="I1000" s="110"/>
      <c r="J1000" s="110"/>
      <c r="K1000" s="110"/>
      <c r="L1000" s="110"/>
      <c r="M1000" s="468"/>
      <c r="N1000" s="469"/>
      <c r="O1000" s="470"/>
      <c r="P1000" s="471"/>
      <c r="Q1000" s="471"/>
      <c r="R1000" s="116"/>
      <c r="S1000" s="690"/>
      <c r="T1000" s="690"/>
      <c r="U1000" s="110"/>
      <c r="V1000" s="110"/>
      <c r="W1000" s="110"/>
      <c r="X1000" s="110"/>
      <c r="Y1000" s="110"/>
      <c r="Z1000" s="110"/>
      <c r="AA1000" s="110"/>
      <c r="AB1000" s="110"/>
      <c r="AC1000" s="110"/>
      <c r="AD1000" s="110"/>
      <c r="AE1000" s="110"/>
      <c r="AF1000" s="110"/>
    </row>
    <row r="1001">
      <c r="A1001" s="110"/>
      <c r="B1001" s="466"/>
      <c r="C1001" s="110"/>
      <c r="D1001" s="110"/>
      <c r="E1001" s="110"/>
      <c r="F1001" s="110"/>
      <c r="G1001" s="110"/>
      <c r="H1001" s="110"/>
      <c r="I1001" s="110"/>
      <c r="J1001" s="110"/>
      <c r="K1001" s="110"/>
      <c r="L1001" s="110"/>
      <c r="M1001" s="468"/>
      <c r="N1001" s="469"/>
      <c r="O1001" s="470"/>
      <c r="P1001" s="471"/>
      <c r="Q1001" s="471"/>
      <c r="R1001" s="116"/>
      <c r="S1001" s="690"/>
      <c r="T1001" s="690"/>
      <c r="U1001" s="110"/>
      <c r="V1001" s="110"/>
      <c r="W1001" s="110"/>
      <c r="X1001" s="110"/>
      <c r="Y1001" s="110"/>
      <c r="Z1001" s="110"/>
      <c r="AA1001" s="110"/>
      <c r="AB1001" s="110"/>
      <c r="AC1001" s="110"/>
      <c r="AD1001" s="110"/>
      <c r="AE1001" s="110"/>
      <c r="AF1001" s="110"/>
    </row>
    <row r="1002">
      <c r="A1002" s="110"/>
      <c r="B1002" s="466"/>
      <c r="C1002" s="110"/>
      <c r="D1002" s="110"/>
      <c r="E1002" s="110"/>
      <c r="F1002" s="110"/>
      <c r="G1002" s="110"/>
      <c r="H1002" s="110"/>
      <c r="I1002" s="110"/>
      <c r="J1002" s="110"/>
      <c r="K1002" s="110"/>
      <c r="L1002" s="110"/>
      <c r="M1002" s="468"/>
      <c r="N1002" s="469"/>
      <c r="O1002" s="470"/>
      <c r="P1002" s="471"/>
      <c r="Q1002" s="471"/>
      <c r="R1002" s="116"/>
      <c r="S1002" s="690"/>
      <c r="T1002" s="690"/>
      <c r="U1002" s="110"/>
      <c r="V1002" s="110"/>
      <c r="W1002" s="110"/>
      <c r="X1002" s="110"/>
      <c r="Y1002" s="110"/>
      <c r="Z1002" s="110"/>
      <c r="AA1002" s="110"/>
      <c r="AB1002" s="110"/>
      <c r="AC1002" s="110"/>
      <c r="AD1002" s="110"/>
      <c r="AE1002" s="110"/>
      <c r="AF1002" s="110"/>
    </row>
    <row r="1003">
      <c r="A1003" s="110"/>
      <c r="B1003" s="466"/>
      <c r="C1003" s="110"/>
      <c r="D1003" s="110"/>
      <c r="E1003" s="110"/>
      <c r="F1003" s="110"/>
      <c r="G1003" s="110"/>
      <c r="H1003" s="110"/>
      <c r="I1003" s="110"/>
      <c r="J1003" s="110"/>
      <c r="K1003" s="110"/>
      <c r="L1003" s="110"/>
      <c r="M1003" s="468"/>
      <c r="N1003" s="469"/>
      <c r="O1003" s="470"/>
      <c r="P1003" s="471"/>
      <c r="Q1003" s="471"/>
      <c r="R1003" s="116"/>
      <c r="S1003" s="690"/>
      <c r="T1003" s="690"/>
      <c r="U1003" s="110"/>
      <c r="V1003" s="110"/>
      <c r="W1003" s="110"/>
      <c r="X1003" s="110"/>
      <c r="Y1003" s="110"/>
      <c r="Z1003" s="110"/>
      <c r="AA1003" s="110"/>
      <c r="AB1003" s="110"/>
      <c r="AC1003" s="110"/>
      <c r="AD1003" s="110"/>
      <c r="AE1003" s="110"/>
      <c r="AF1003" s="110"/>
    </row>
    <row r="1004">
      <c r="A1004" s="110"/>
      <c r="B1004" s="466"/>
      <c r="C1004" s="110"/>
      <c r="D1004" s="110"/>
      <c r="E1004" s="110"/>
      <c r="F1004" s="110"/>
      <c r="G1004" s="110"/>
      <c r="H1004" s="110"/>
      <c r="I1004" s="110"/>
      <c r="J1004" s="110"/>
      <c r="K1004" s="110"/>
      <c r="L1004" s="110"/>
      <c r="M1004" s="468"/>
      <c r="N1004" s="469"/>
      <c r="O1004" s="470"/>
      <c r="P1004" s="471"/>
      <c r="Q1004" s="471"/>
      <c r="R1004" s="116"/>
      <c r="S1004" s="690"/>
      <c r="T1004" s="690"/>
      <c r="U1004" s="110"/>
      <c r="V1004" s="110"/>
      <c r="W1004" s="110"/>
      <c r="X1004" s="110"/>
      <c r="Y1004" s="110"/>
      <c r="Z1004" s="110"/>
      <c r="AA1004" s="110"/>
      <c r="AB1004" s="110"/>
      <c r="AC1004" s="110"/>
      <c r="AD1004" s="110"/>
      <c r="AE1004" s="110"/>
      <c r="AF1004" s="110"/>
    </row>
    <row r="1005">
      <c r="A1005" s="110"/>
      <c r="B1005" s="466"/>
      <c r="C1005" s="110"/>
      <c r="D1005" s="110"/>
      <c r="E1005" s="110"/>
      <c r="F1005" s="110"/>
      <c r="G1005" s="110"/>
      <c r="H1005" s="110"/>
      <c r="I1005" s="110"/>
      <c r="J1005" s="110"/>
      <c r="K1005" s="110"/>
      <c r="L1005" s="110"/>
      <c r="M1005" s="468"/>
      <c r="N1005" s="469"/>
      <c r="O1005" s="470"/>
      <c r="P1005" s="471"/>
      <c r="Q1005" s="471"/>
      <c r="R1005" s="116"/>
      <c r="S1005" s="690"/>
      <c r="T1005" s="690"/>
      <c r="U1005" s="110"/>
      <c r="V1005" s="110"/>
      <c r="W1005" s="110"/>
      <c r="X1005" s="110"/>
      <c r="Y1005" s="110"/>
      <c r="Z1005" s="110"/>
      <c r="AA1005" s="110"/>
      <c r="AB1005" s="110"/>
      <c r="AC1005" s="110"/>
      <c r="AD1005" s="110"/>
      <c r="AE1005" s="110"/>
      <c r="AF1005" s="110"/>
    </row>
    <row r="1006">
      <c r="A1006" s="110"/>
      <c r="B1006" s="466"/>
      <c r="C1006" s="110"/>
      <c r="D1006" s="110"/>
      <c r="E1006" s="110"/>
      <c r="F1006" s="110"/>
      <c r="G1006" s="110"/>
      <c r="H1006" s="110"/>
      <c r="I1006" s="110"/>
      <c r="J1006" s="110"/>
      <c r="K1006" s="110"/>
      <c r="L1006" s="110"/>
      <c r="M1006" s="468"/>
      <c r="N1006" s="469"/>
      <c r="O1006" s="470"/>
      <c r="P1006" s="471"/>
      <c r="Q1006" s="471"/>
      <c r="R1006" s="116"/>
      <c r="S1006" s="690"/>
      <c r="T1006" s="690"/>
      <c r="U1006" s="110"/>
      <c r="V1006" s="110"/>
      <c r="W1006" s="110"/>
      <c r="X1006" s="110"/>
      <c r="Y1006" s="110"/>
      <c r="Z1006" s="110"/>
      <c r="AA1006" s="110"/>
      <c r="AB1006" s="110"/>
      <c r="AC1006" s="110"/>
      <c r="AD1006" s="110"/>
      <c r="AE1006" s="110"/>
      <c r="AF1006" s="110"/>
    </row>
    <row r="1007">
      <c r="A1007" s="110"/>
      <c r="B1007" s="466"/>
      <c r="C1007" s="110"/>
      <c r="D1007" s="110"/>
      <c r="E1007" s="110"/>
      <c r="F1007" s="110"/>
      <c r="G1007" s="110"/>
      <c r="H1007" s="110"/>
      <c r="I1007" s="110"/>
      <c r="J1007" s="110"/>
      <c r="K1007" s="110"/>
      <c r="L1007" s="110"/>
      <c r="M1007" s="468"/>
      <c r="N1007" s="469"/>
      <c r="O1007" s="470"/>
      <c r="P1007" s="471"/>
      <c r="Q1007" s="471"/>
      <c r="R1007" s="116"/>
      <c r="S1007" s="690"/>
      <c r="T1007" s="690"/>
      <c r="U1007" s="110"/>
      <c r="V1007" s="110"/>
      <c r="W1007" s="110"/>
      <c r="X1007" s="110"/>
      <c r="Y1007" s="110"/>
      <c r="Z1007" s="110"/>
      <c r="AA1007" s="110"/>
      <c r="AB1007" s="110"/>
      <c r="AC1007" s="110"/>
      <c r="AD1007" s="110"/>
      <c r="AE1007" s="110"/>
      <c r="AF1007" s="110"/>
    </row>
    <row r="1008">
      <c r="A1008" s="110"/>
      <c r="B1008" s="466"/>
      <c r="C1008" s="110"/>
      <c r="D1008" s="110"/>
      <c r="E1008" s="110"/>
      <c r="F1008" s="110"/>
      <c r="G1008" s="110"/>
      <c r="H1008" s="110"/>
      <c r="I1008" s="110"/>
      <c r="J1008" s="110"/>
      <c r="K1008" s="110"/>
      <c r="L1008" s="110"/>
      <c r="M1008" s="468"/>
      <c r="N1008" s="469"/>
      <c r="O1008" s="470"/>
      <c r="P1008" s="471"/>
      <c r="Q1008" s="471"/>
      <c r="R1008" s="116"/>
      <c r="S1008" s="690"/>
      <c r="T1008" s="690"/>
      <c r="U1008" s="110"/>
      <c r="V1008" s="110"/>
      <c r="W1008" s="110"/>
      <c r="X1008" s="110"/>
      <c r="Y1008" s="110"/>
      <c r="Z1008" s="110"/>
      <c r="AA1008" s="110"/>
      <c r="AB1008" s="110"/>
      <c r="AC1008" s="110"/>
      <c r="AD1008" s="110"/>
      <c r="AE1008" s="110"/>
      <c r="AF1008" s="110"/>
    </row>
    <row r="1009">
      <c r="A1009" s="110"/>
      <c r="B1009" s="466"/>
      <c r="C1009" s="110"/>
      <c r="D1009" s="110"/>
      <c r="E1009" s="110"/>
      <c r="F1009" s="110"/>
      <c r="G1009" s="110"/>
      <c r="H1009" s="110"/>
      <c r="I1009" s="110"/>
      <c r="J1009" s="110"/>
      <c r="K1009" s="110"/>
      <c r="L1009" s="110"/>
      <c r="M1009" s="468"/>
      <c r="N1009" s="469"/>
      <c r="O1009" s="470"/>
      <c r="P1009" s="471"/>
      <c r="Q1009" s="471"/>
      <c r="R1009" s="116"/>
      <c r="S1009" s="690"/>
      <c r="T1009" s="690"/>
      <c r="U1009" s="110"/>
      <c r="V1009" s="110"/>
      <c r="W1009" s="110"/>
      <c r="X1009" s="110"/>
      <c r="Y1009" s="110"/>
      <c r="Z1009" s="110"/>
      <c r="AA1009" s="110"/>
      <c r="AB1009" s="110"/>
      <c r="AC1009" s="110"/>
      <c r="AD1009" s="110"/>
      <c r="AE1009" s="110"/>
      <c r="AF1009" s="110"/>
    </row>
    <row r="1010">
      <c r="A1010" s="110"/>
      <c r="B1010" s="466"/>
      <c r="C1010" s="110"/>
      <c r="D1010" s="110"/>
      <c r="E1010" s="110"/>
      <c r="F1010" s="110"/>
      <c r="G1010" s="110"/>
      <c r="H1010" s="110"/>
      <c r="I1010" s="110"/>
      <c r="J1010" s="110"/>
      <c r="K1010" s="110"/>
      <c r="L1010" s="110"/>
      <c r="M1010" s="468"/>
      <c r="N1010" s="469"/>
      <c r="O1010" s="470"/>
      <c r="P1010" s="471"/>
      <c r="Q1010" s="471"/>
      <c r="R1010" s="116"/>
      <c r="S1010" s="690"/>
      <c r="T1010" s="690"/>
      <c r="U1010" s="110"/>
      <c r="V1010" s="110"/>
      <c r="W1010" s="110"/>
      <c r="X1010" s="110"/>
      <c r="Y1010" s="110"/>
      <c r="Z1010" s="110"/>
      <c r="AA1010" s="110"/>
      <c r="AB1010" s="110"/>
      <c r="AC1010" s="110"/>
      <c r="AD1010" s="110"/>
      <c r="AE1010" s="110"/>
      <c r="AF1010" s="110"/>
    </row>
    <row r="1011">
      <c r="A1011" s="110"/>
      <c r="B1011" s="466"/>
      <c r="C1011" s="110"/>
      <c r="D1011" s="110"/>
      <c r="E1011" s="110"/>
      <c r="F1011" s="110"/>
      <c r="G1011" s="110"/>
      <c r="H1011" s="110"/>
      <c r="I1011" s="110"/>
      <c r="J1011" s="110"/>
      <c r="K1011" s="110"/>
      <c r="L1011" s="110"/>
      <c r="M1011" s="468"/>
      <c r="N1011" s="469"/>
      <c r="O1011" s="470"/>
      <c r="P1011" s="471"/>
      <c r="Q1011" s="471"/>
      <c r="R1011" s="116"/>
      <c r="S1011" s="690"/>
      <c r="T1011" s="690"/>
      <c r="U1011" s="110"/>
      <c r="V1011" s="110"/>
      <c r="W1011" s="110"/>
      <c r="X1011" s="110"/>
      <c r="Y1011" s="110"/>
      <c r="Z1011" s="110"/>
      <c r="AA1011" s="110"/>
      <c r="AB1011" s="110"/>
      <c r="AC1011" s="110"/>
      <c r="AD1011" s="110"/>
      <c r="AE1011" s="110"/>
      <c r="AF1011" s="110"/>
    </row>
    <row r="1012">
      <c r="A1012" s="110"/>
      <c r="B1012" s="466"/>
      <c r="C1012" s="110"/>
      <c r="D1012" s="110"/>
      <c r="E1012" s="110"/>
      <c r="F1012" s="110"/>
      <c r="G1012" s="110"/>
      <c r="H1012" s="110"/>
      <c r="I1012" s="110"/>
      <c r="J1012" s="110"/>
      <c r="K1012" s="110"/>
      <c r="L1012" s="110"/>
      <c r="M1012" s="468"/>
      <c r="N1012" s="469"/>
      <c r="O1012" s="470"/>
      <c r="P1012" s="471"/>
      <c r="Q1012" s="471"/>
      <c r="R1012" s="116"/>
      <c r="S1012" s="690"/>
      <c r="T1012" s="690"/>
      <c r="U1012" s="110"/>
      <c r="V1012" s="110"/>
      <c r="W1012" s="110"/>
      <c r="X1012" s="110"/>
      <c r="Y1012" s="110"/>
      <c r="Z1012" s="110"/>
      <c r="AA1012" s="110"/>
      <c r="AB1012" s="110"/>
      <c r="AC1012" s="110"/>
      <c r="AD1012" s="110"/>
      <c r="AE1012" s="110"/>
      <c r="AF1012" s="110"/>
    </row>
    <row r="1013">
      <c r="A1013" s="110"/>
      <c r="B1013" s="466"/>
      <c r="C1013" s="110"/>
      <c r="D1013" s="110"/>
      <c r="E1013" s="110"/>
      <c r="F1013" s="110"/>
      <c r="G1013" s="110"/>
      <c r="H1013" s="110"/>
      <c r="I1013" s="110"/>
      <c r="J1013" s="110"/>
      <c r="K1013" s="110"/>
      <c r="L1013" s="110"/>
      <c r="M1013" s="468"/>
      <c r="N1013" s="469"/>
      <c r="O1013" s="470"/>
      <c r="P1013" s="471"/>
      <c r="Q1013" s="471"/>
      <c r="R1013" s="116"/>
      <c r="S1013" s="690"/>
      <c r="T1013" s="690"/>
      <c r="U1013" s="110"/>
      <c r="V1013" s="110"/>
      <c r="W1013" s="110"/>
      <c r="X1013" s="110"/>
      <c r="Y1013" s="110"/>
      <c r="Z1013" s="110"/>
      <c r="AA1013" s="110"/>
      <c r="AB1013" s="110"/>
      <c r="AC1013" s="110"/>
      <c r="AD1013" s="110"/>
      <c r="AE1013" s="110"/>
      <c r="AF1013" s="110"/>
    </row>
    <row r="1014">
      <c r="A1014" s="110"/>
      <c r="B1014" s="466"/>
      <c r="C1014" s="110"/>
      <c r="D1014" s="110"/>
      <c r="E1014" s="110"/>
      <c r="F1014" s="110"/>
      <c r="G1014" s="110"/>
      <c r="H1014" s="110"/>
      <c r="I1014" s="110"/>
      <c r="J1014" s="110"/>
      <c r="K1014" s="110"/>
      <c r="L1014" s="110"/>
      <c r="M1014" s="468"/>
      <c r="N1014" s="469"/>
      <c r="O1014" s="470"/>
      <c r="P1014" s="471"/>
      <c r="Q1014" s="471"/>
      <c r="R1014" s="116"/>
      <c r="S1014" s="690"/>
      <c r="T1014" s="690"/>
      <c r="U1014" s="110"/>
      <c r="V1014" s="110"/>
      <c r="W1014" s="110"/>
      <c r="X1014" s="110"/>
      <c r="Y1014" s="110"/>
      <c r="Z1014" s="110"/>
      <c r="AA1014" s="110"/>
      <c r="AB1014" s="110"/>
      <c r="AC1014" s="110"/>
      <c r="AD1014" s="110"/>
      <c r="AE1014" s="110"/>
      <c r="AF1014" s="110"/>
    </row>
    <row r="1015">
      <c r="A1015" s="110"/>
      <c r="B1015" s="466"/>
      <c r="C1015" s="110"/>
      <c r="D1015" s="110"/>
      <c r="E1015" s="110"/>
      <c r="F1015" s="110"/>
      <c r="G1015" s="110"/>
      <c r="H1015" s="110"/>
      <c r="I1015" s="110"/>
      <c r="J1015" s="110"/>
      <c r="K1015" s="110"/>
      <c r="L1015" s="110"/>
      <c r="M1015" s="468"/>
      <c r="N1015" s="469"/>
      <c r="O1015" s="470"/>
      <c r="P1015" s="471"/>
      <c r="Q1015" s="471"/>
      <c r="R1015" s="116"/>
      <c r="S1015" s="690"/>
      <c r="T1015" s="690"/>
      <c r="U1015" s="110"/>
      <c r="V1015" s="110"/>
      <c r="W1015" s="110"/>
      <c r="X1015" s="110"/>
      <c r="Y1015" s="110"/>
      <c r="Z1015" s="110"/>
      <c r="AA1015" s="110"/>
      <c r="AB1015" s="110"/>
      <c r="AC1015" s="110"/>
      <c r="AD1015" s="110"/>
      <c r="AE1015" s="110"/>
      <c r="AF1015" s="110"/>
    </row>
    <row r="1016">
      <c r="A1016" s="110"/>
      <c r="B1016" s="466"/>
      <c r="C1016" s="110"/>
      <c r="D1016" s="110"/>
      <c r="E1016" s="110"/>
      <c r="F1016" s="110"/>
      <c r="G1016" s="110"/>
      <c r="H1016" s="110"/>
      <c r="I1016" s="110"/>
      <c r="J1016" s="110"/>
      <c r="K1016" s="110"/>
      <c r="L1016" s="110"/>
      <c r="M1016" s="468"/>
      <c r="N1016" s="469"/>
      <c r="O1016" s="470"/>
      <c r="P1016" s="471"/>
      <c r="Q1016" s="471"/>
      <c r="R1016" s="116"/>
      <c r="S1016" s="690"/>
      <c r="T1016" s="690"/>
      <c r="U1016" s="110"/>
      <c r="V1016" s="110"/>
      <c r="W1016" s="110"/>
      <c r="X1016" s="110"/>
      <c r="Y1016" s="110"/>
      <c r="Z1016" s="110"/>
      <c r="AA1016" s="110"/>
      <c r="AB1016" s="110"/>
      <c r="AC1016" s="110"/>
      <c r="AD1016" s="110"/>
      <c r="AE1016" s="110"/>
      <c r="AF1016" s="110"/>
    </row>
    <row r="1017">
      <c r="A1017" s="110"/>
      <c r="B1017" s="466"/>
      <c r="C1017" s="110"/>
      <c r="D1017" s="110"/>
      <c r="E1017" s="110"/>
      <c r="F1017" s="110"/>
      <c r="G1017" s="110"/>
      <c r="H1017" s="110"/>
      <c r="I1017" s="110"/>
      <c r="J1017" s="110"/>
      <c r="K1017" s="110"/>
      <c r="L1017" s="110"/>
      <c r="M1017" s="468"/>
      <c r="N1017" s="469"/>
      <c r="O1017" s="470"/>
      <c r="P1017" s="471"/>
      <c r="Q1017" s="471"/>
      <c r="R1017" s="116"/>
      <c r="S1017" s="690"/>
      <c r="T1017" s="690"/>
      <c r="U1017" s="110"/>
      <c r="V1017" s="110"/>
      <c r="W1017" s="110"/>
      <c r="X1017" s="110"/>
      <c r="Y1017" s="110"/>
      <c r="Z1017" s="110"/>
      <c r="AA1017" s="110"/>
      <c r="AB1017" s="110"/>
      <c r="AC1017" s="110"/>
      <c r="AD1017" s="110"/>
      <c r="AE1017" s="110"/>
      <c r="AF1017" s="110"/>
    </row>
    <row r="1018">
      <c r="A1018" s="110"/>
      <c r="B1018" s="466"/>
      <c r="C1018" s="110"/>
      <c r="D1018" s="110"/>
      <c r="E1018" s="110"/>
      <c r="F1018" s="110"/>
      <c r="G1018" s="110"/>
      <c r="H1018" s="110"/>
      <c r="I1018" s="110"/>
      <c r="J1018" s="110"/>
      <c r="K1018" s="110"/>
      <c r="L1018" s="110"/>
      <c r="M1018" s="468"/>
      <c r="N1018" s="469"/>
      <c r="O1018" s="470"/>
      <c r="P1018" s="471"/>
      <c r="Q1018" s="471"/>
      <c r="R1018" s="116"/>
      <c r="S1018" s="690"/>
      <c r="T1018" s="690"/>
      <c r="U1018" s="110"/>
      <c r="V1018" s="110"/>
      <c r="W1018" s="110"/>
      <c r="X1018" s="110"/>
      <c r="Y1018" s="110"/>
      <c r="Z1018" s="110"/>
      <c r="AA1018" s="110"/>
      <c r="AB1018" s="110"/>
      <c r="AC1018" s="110"/>
      <c r="AD1018" s="110"/>
      <c r="AE1018" s="110"/>
      <c r="AF1018" s="110"/>
    </row>
    <row r="1019">
      <c r="A1019" s="110"/>
      <c r="B1019" s="466"/>
      <c r="C1019" s="110"/>
      <c r="D1019" s="110"/>
      <c r="E1019" s="110"/>
      <c r="F1019" s="110"/>
      <c r="G1019" s="110"/>
      <c r="H1019" s="110"/>
      <c r="I1019" s="110"/>
      <c r="J1019" s="110"/>
      <c r="K1019" s="110"/>
      <c r="L1019" s="110"/>
      <c r="M1019" s="468"/>
      <c r="N1019" s="469"/>
      <c r="O1019" s="470"/>
      <c r="P1019" s="471"/>
      <c r="Q1019" s="471"/>
      <c r="R1019" s="116"/>
      <c r="S1019" s="690"/>
      <c r="T1019" s="690"/>
      <c r="U1019" s="110"/>
      <c r="V1019" s="110"/>
      <c r="W1019" s="110"/>
      <c r="X1019" s="110"/>
      <c r="Y1019" s="110"/>
      <c r="Z1019" s="110"/>
      <c r="AA1019" s="110"/>
      <c r="AB1019" s="110"/>
      <c r="AC1019" s="110"/>
      <c r="AD1019" s="110"/>
      <c r="AE1019" s="110"/>
      <c r="AF1019" s="110"/>
    </row>
    <row r="1020">
      <c r="A1020" s="110"/>
      <c r="B1020" s="466"/>
      <c r="C1020" s="110"/>
      <c r="D1020" s="110"/>
      <c r="E1020" s="110"/>
      <c r="F1020" s="110"/>
      <c r="G1020" s="110"/>
      <c r="H1020" s="110"/>
      <c r="I1020" s="110"/>
      <c r="J1020" s="110"/>
      <c r="K1020" s="110"/>
      <c r="L1020" s="110"/>
      <c r="M1020" s="468"/>
      <c r="N1020" s="469"/>
      <c r="O1020" s="470"/>
      <c r="P1020" s="471"/>
      <c r="Q1020" s="471"/>
      <c r="R1020" s="116"/>
      <c r="S1020" s="690"/>
      <c r="T1020" s="690"/>
      <c r="U1020" s="110"/>
      <c r="V1020" s="110"/>
      <c r="W1020" s="110"/>
      <c r="X1020" s="110"/>
      <c r="Y1020" s="110"/>
      <c r="Z1020" s="110"/>
      <c r="AA1020" s="110"/>
      <c r="AB1020" s="110"/>
      <c r="AC1020" s="110"/>
      <c r="AD1020" s="110"/>
      <c r="AE1020" s="110"/>
      <c r="AF1020" s="110"/>
    </row>
    <row r="1021">
      <c r="A1021" s="110"/>
      <c r="B1021" s="466"/>
      <c r="C1021" s="110"/>
      <c r="D1021" s="110"/>
      <c r="E1021" s="110"/>
      <c r="F1021" s="110"/>
      <c r="G1021" s="110"/>
      <c r="H1021" s="110"/>
      <c r="I1021" s="110"/>
      <c r="J1021" s="110"/>
      <c r="K1021" s="110"/>
      <c r="L1021" s="110"/>
      <c r="M1021" s="468"/>
      <c r="N1021" s="469"/>
      <c r="O1021" s="470"/>
      <c r="P1021" s="471"/>
      <c r="Q1021" s="471"/>
      <c r="R1021" s="116"/>
      <c r="S1021" s="690"/>
      <c r="T1021" s="690"/>
      <c r="U1021" s="110"/>
      <c r="V1021" s="110"/>
      <c r="W1021" s="110"/>
      <c r="X1021" s="110"/>
      <c r="Y1021" s="110"/>
      <c r="Z1021" s="110"/>
      <c r="AA1021" s="110"/>
      <c r="AB1021" s="110"/>
      <c r="AC1021" s="110"/>
      <c r="AD1021" s="110"/>
      <c r="AE1021" s="110"/>
      <c r="AF1021" s="110"/>
    </row>
    <row r="1022">
      <c r="A1022" s="110"/>
      <c r="B1022" s="466"/>
      <c r="C1022" s="110"/>
      <c r="D1022" s="110"/>
      <c r="E1022" s="110"/>
      <c r="F1022" s="110"/>
      <c r="G1022" s="110"/>
      <c r="H1022" s="110"/>
      <c r="I1022" s="110"/>
      <c r="J1022" s="110"/>
      <c r="K1022" s="110"/>
      <c r="L1022" s="110"/>
      <c r="M1022" s="468"/>
      <c r="N1022" s="469"/>
      <c r="O1022" s="470"/>
      <c r="P1022" s="471"/>
      <c r="Q1022" s="471"/>
      <c r="R1022" s="116"/>
      <c r="S1022" s="690"/>
      <c r="T1022" s="690"/>
      <c r="U1022" s="110"/>
      <c r="V1022" s="110"/>
      <c r="W1022" s="110"/>
      <c r="X1022" s="110"/>
      <c r="Y1022" s="110"/>
      <c r="Z1022" s="110"/>
      <c r="AA1022" s="110"/>
      <c r="AB1022" s="110"/>
      <c r="AC1022" s="110"/>
      <c r="AD1022" s="110"/>
      <c r="AE1022" s="110"/>
      <c r="AF1022" s="110"/>
    </row>
    <row r="1023">
      <c r="A1023" s="110"/>
      <c r="B1023" s="466"/>
      <c r="C1023" s="110"/>
      <c r="D1023" s="110"/>
      <c r="E1023" s="110"/>
      <c r="F1023" s="110"/>
      <c r="G1023" s="110"/>
      <c r="H1023" s="110"/>
      <c r="I1023" s="110"/>
      <c r="J1023" s="110"/>
      <c r="K1023" s="110"/>
      <c r="L1023" s="110"/>
      <c r="M1023" s="468"/>
      <c r="N1023" s="469"/>
      <c r="O1023" s="470"/>
      <c r="P1023" s="471"/>
      <c r="Q1023" s="471"/>
      <c r="R1023" s="116"/>
      <c r="S1023" s="690"/>
      <c r="T1023" s="690"/>
      <c r="U1023" s="110"/>
      <c r="V1023" s="110"/>
      <c r="W1023" s="110"/>
      <c r="X1023" s="110"/>
      <c r="Y1023" s="110"/>
      <c r="Z1023" s="110"/>
      <c r="AA1023" s="110"/>
      <c r="AB1023" s="110"/>
      <c r="AC1023" s="110"/>
      <c r="AD1023" s="110"/>
      <c r="AE1023" s="110"/>
      <c r="AF1023" s="110"/>
    </row>
    <row r="1024">
      <c r="A1024" s="110"/>
      <c r="B1024" s="466"/>
      <c r="C1024" s="110"/>
      <c r="D1024" s="110"/>
      <c r="E1024" s="110"/>
      <c r="F1024" s="110"/>
      <c r="G1024" s="110"/>
      <c r="H1024" s="110"/>
      <c r="I1024" s="110"/>
      <c r="J1024" s="110"/>
      <c r="K1024" s="110"/>
      <c r="L1024" s="110"/>
      <c r="M1024" s="468"/>
      <c r="N1024" s="469"/>
      <c r="O1024" s="470"/>
      <c r="P1024" s="471"/>
      <c r="Q1024" s="471"/>
      <c r="R1024" s="116"/>
      <c r="S1024" s="690"/>
      <c r="T1024" s="690"/>
      <c r="U1024" s="110"/>
      <c r="V1024" s="110"/>
      <c r="W1024" s="110"/>
      <c r="X1024" s="110"/>
      <c r="Y1024" s="110"/>
      <c r="Z1024" s="110"/>
      <c r="AA1024" s="110"/>
      <c r="AB1024" s="110"/>
      <c r="AC1024" s="110"/>
      <c r="AD1024" s="110"/>
      <c r="AE1024" s="110"/>
      <c r="AF1024" s="110"/>
    </row>
    <row r="1025">
      <c r="A1025" s="110"/>
      <c r="B1025" s="466"/>
      <c r="C1025" s="110"/>
      <c r="D1025" s="110"/>
      <c r="E1025" s="110"/>
      <c r="F1025" s="110"/>
      <c r="G1025" s="110"/>
      <c r="H1025" s="110"/>
      <c r="I1025" s="110"/>
      <c r="J1025" s="110"/>
      <c r="K1025" s="110"/>
      <c r="L1025" s="110"/>
      <c r="M1025" s="468"/>
      <c r="N1025" s="469"/>
      <c r="O1025" s="470"/>
      <c r="P1025" s="471"/>
      <c r="Q1025" s="471"/>
      <c r="R1025" s="116"/>
      <c r="S1025" s="690"/>
      <c r="T1025" s="690"/>
      <c r="U1025" s="110"/>
      <c r="V1025" s="110"/>
      <c r="W1025" s="110"/>
      <c r="X1025" s="110"/>
      <c r="Y1025" s="110"/>
      <c r="Z1025" s="110"/>
      <c r="AA1025" s="110"/>
      <c r="AB1025" s="110"/>
      <c r="AC1025" s="110"/>
      <c r="AD1025" s="110"/>
      <c r="AE1025" s="110"/>
      <c r="AF1025" s="110"/>
    </row>
    <row r="1026">
      <c r="A1026" s="110"/>
      <c r="B1026" s="466"/>
      <c r="C1026" s="110"/>
      <c r="D1026" s="110"/>
      <c r="E1026" s="110"/>
      <c r="F1026" s="110"/>
      <c r="G1026" s="110"/>
      <c r="H1026" s="110"/>
      <c r="I1026" s="110"/>
      <c r="J1026" s="110"/>
      <c r="K1026" s="110"/>
      <c r="L1026" s="110"/>
      <c r="M1026" s="468"/>
      <c r="N1026" s="469"/>
      <c r="O1026" s="470"/>
      <c r="P1026" s="471"/>
      <c r="Q1026" s="471"/>
      <c r="R1026" s="116"/>
      <c r="S1026" s="690"/>
      <c r="T1026" s="690"/>
      <c r="U1026" s="110"/>
      <c r="V1026" s="110"/>
      <c r="W1026" s="110"/>
      <c r="X1026" s="110"/>
      <c r="Y1026" s="110"/>
      <c r="Z1026" s="110"/>
      <c r="AA1026" s="110"/>
      <c r="AB1026" s="110"/>
      <c r="AC1026" s="110"/>
      <c r="AD1026" s="110"/>
      <c r="AE1026" s="110"/>
      <c r="AF1026" s="110"/>
    </row>
    <row r="1027">
      <c r="A1027" s="110"/>
      <c r="B1027" s="466"/>
      <c r="C1027" s="110"/>
      <c r="D1027" s="110"/>
      <c r="E1027" s="110"/>
      <c r="F1027" s="110"/>
      <c r="G1027" s="110"/>
      <c r="H1027" s="110"/>
      <c r="I1027" s="110"/>
      <c r="J1027" s="110"/>
      <c r="K1027" s="110"/>
      <c r="L1027" s="110"/>
      <c r="M1027" s="468"/>
      <c r="N1027" s="469"/>
      <c r="O1027" s="470"/>
      <c r="P1027" s="471"/>
      <c r="Q1027" s="471"/>
      <c r="R1027" s="116"/>
      <c r="S1027" s="690"/>
      <c r="T1027" s="690"/>
      <c r="U1027" s="110"/>
      <c r="V1027" s="110"/>
      <c r="W1027" s="110"/>
      <c r="X1027" s="110"/>
      <c r="Y1027" s="110"/>
      <c r="Z1027" s="110"/>
      <c r="AA1027" s="110"/>
      <c r="AB1027" s="110"/>
      <c r="AC1027" s="110"/>
      <c r="AD1027" s="110"/>
      <c r="AE1027" s="110"/>
      <c r="AF1027" s="110"/>
    </row>
    <row r="1028">
      <c r="A1028" s="110"/>
      <c r="B1028" s="466"/>
      <c r="C1028" s="110"/>
      <c r="D1028" s="110"/>
      <c r="E1028" s="110"/>
      <c r="F1028" s="110"/>
      <c r="G1028" s="110"/>
      <c r="H1028" s="110"/>
      <c r="I1028" s="110"/>
      <c r="J1028" s="110"/>
      <c r="K1028" s="110"/>
      <c r="L1028" s="110"/>
      <c r="M1028" s="468"/>
      <c r="N1028" s="469"/>
      <c r="O1028" s="470"/>
      <c r="P1028" s="471"/>
      <c r="Q1028" s="471"/>
      <c r="R1028" s="116"/>
      <c r="S1028" s="690"/>
      <c r="T1028" s="690"/>
      <c r="U1028" s="110"/>
      <c r="V1028" s="110"/>
      <c r="W1028" s="110"/>
      <c r="X1028" s="110"/>
      <c r="Y1028" s="110"/>
      <c r="Z1028" s="110"/>
      <c r="AA1028" s="110"/>
      <c r="AB1028" s="110"/>
      <c r="AC1028" s="110"/>
      <c r="AD1028" s="110"/>
      <c r="AE1028" s="110"/>
      <c r="AF1028" s="110"/>
    </row>
    <row r="1029">
      <c r="A1029" s="110"/>
      <c r="B1029" s="466"/>
      <c r="C1029" s="110"/>
      <c r="D1029" s="110"/>
      <c r="E1029" s="110"/>
      <c r="F1029" s="110"/>
      <c r="G1029" s="110"/>
      <c r="H1029" s="110"/>
      <c r="I1029" s="110"/>
      <c r="J1029" s="110"/>
      <c r="K1029" s="110"/>
      <c r="L1029" s="110"/>
      <c r="M1029" s="468"/>
      <c r="N1029" s="469"/>
      <c r="O1029" s="470"/>
      <c r="P1029" s="471"/>
      <c r="Q1029" s="471"/>
      <c r="R1029" s="116"/>
      <c r="S1029" s="690"/>
      <c r="T1029" s="690"/>
      <c r="U1029" s="110"/>
      <c r="V1029" s="110"/>
      <c r="W1029" s="110"/>
      <c r="X1029" s="110"/>
      <c r="Y1029" s="110"/>
      <c r="Z1029" s="110"/>
      <c r="AA1029" s="110"/>
      <c r="AB1029" s="110"/>
      <c r="AC1029" s="110"/>
      <c r="AD1029" s="110"/>
      <c r="AE1029" s="110"/>
      <c r="AF1029" s="110"/>
    </row>
    <row r="1030">
      <c r="A1030" s="110"/>
      <c r="B1030" s="466"/>
      <c r="C1030" s="110"/>
      <c r="D1030" s="110"/>
      <c r="E1030" s="110"/>
      <c r="F1030" s="110"/>
      <c r="G1030" s="110"/>
      <c r="H1030" s="110"/>
      <c r="I1030" s="110"/>
      <c r="J1030" s="110"/>
      <c r="K1030" s="110"/>
      <c r="L1030" s="110"/>
      <c r="M1030" s="468"/>
      <c r="N1030" s="469"/>
      <c r="O1030" s="470"/>
      <c r="P1030" s="471"/>
      <c r="Q1030" s="471"/>
      <c r="R1030" s="116"/>
      <c r="S1030" s="690"/>
      <c r="T1030" s="690"/>
      <c r="U1030" s="110"/>
      <c r="V1030" s="110"/>
      <c r="W1030" s="110"/>
      <c r="X1030" s="110"/>
      <c r="Y1030" s="110"/>
      <c r="Z1030" s="110"/>
      <c r="AA1030" s="110"/>
      <c r="AB1030" s="110"/>
      <c r="AC1030" s="110"/>
      <c r="AD1030" s="110"/>
      <c r="AE1030" s="110"/>
      <c r="AF1030" s="110"/>
    </row>
    <row r="1031">
      <c r="A1031" s="110"/>
      <c r="B1031" s="466"/>
      <c r="C1031" s="110"/>
      <c r="D1031" s="110"/>
      <c r="E1031" s="110"/>
      <c r="F1031" s="110"/>
      <c r="G1031" s="110"/>
      <c r="H1031" s="110"/>
      <c r="I1031" s="110"/>
      <c r="J1031" s="110"/>
      <c r="K1031" s="110"/>
      <c r="L1031" s="110"/>
      <c r="M1031" s="468"/>
      <c r="N1031" s="469"/>
      <c r="O1031" s="470"/>
      <c r="P1031" s="471"/>
      <c r="Q1031" s="471"/>
      <c r="R1031" s="116"/>
      <c r="S1031" s="690"/>
      <c r="T1031" s="690"/>
      <c r="U1031" s="110"/>
      <c r="V1031" s="110"/>
      <c r="W1031" s="110"/>
      <c r="X1031" s="110"/>
      <c r="Y1031" s="110"/>
      <c r="Z1031" s="110"/>
      <c r="AA1031" s="110"/>
      <c r="AB1031" s="110"/>
      <c r="AC1031" s="110"/>
      <c r="AD1031" s="110"/>
      <c r="AE1031" s="110"/>
      <c r="AF1031" s="110"/>
    </row>
    <row r="1032">
      <c r="A1032" s="110"/>
      <c r="B1032" s="466"/>
      <c r="C1032" s="110"/>
      <c r="D1032" s="110"/>
      <c r="E1032" s="110"/>
      <c r="F1032" s="110"/>
      <c r="G1032" s="110"/>
      <c r="H1032" s="110"/>
      <c r="I1032" s="110"/>
      <c r="J1032" s="110"/>
      <c r="K1032" s="110"/>
      <c r="L1032" s="110"/>
      <c r="M1032" s="468"/>
      <c r="N1032" s="469"/>
      <c r="O1032" s="470"/>
      <c r="P1032" s="471"/>
      <c r="Q1032" s="471"/>
      <c r="R1032" s="116"/>
      <c r="S1032" s="690"/>
      <c r="T1032" s="690"/>
      <c r="U1032" s="110"/>
      <c r="V1032" s="110"/>
      <c r="W1032" s="110"/>
      <c r="X1032" s="110"/>
      <c r="Y1032" s="110"/>
      <c r="Z1032" s="110"/>
      <c r="AA1032" s="110"/>
      <c r="AB1032" s="110"/>
      <c r="AC1032" s="110"/>
      <c r="AD1032" s="110"/>
      <c r="AE1032" s="110"/>
      <c r="AF1032" s="110"/>
    </row>
    <row r="1033">
      <c r="A1033" s="110"/>
      <c r="B1033" s="466"/>
      <c r="C1033" s="110"/>
      <c r="D1033" s="110"/>
      <c r="E1033" s="110"/>
      <c r="F1033" s="110"/>
      <c r="G1033" s="110"/>
      <c r="H1033" s="110"/>
      <c r="I1033" s="110"/>
      <c r="J1033" s="110"/>
      <c r="K1033" s="110"/>
      <c r="L1033" s="110"/>
      <c r="M1033" s="468"/>
      <c r="N1033" s="469"/>
      <c r="O1033" s="470"/>
      <c r="P1033" s="471"/>
      <c r="Q1033" s="471"/>
      <c r="R1033" s="116"/>
      <c r="S1033" s="690"/>
      <c r="T1033" s="690"/>
      <c r="U1033" s="110"/>
      <c r="V1033" s="110"/>
      <c r="W1033" s="110"/>
      <c r="X1033" s="110"/>
      <c r="Y1033" s="110"/>
      <c r="Z1033" s="110"/>
      <c r="AA1033" s="110"/>
      <c r="AB1033" s="110"/>
      <c r="AC1033" s="110"/>
      <c r="AD1033" s="110"/>
      <c r="AE1033" s="110"/>
      <c r="AF1033" s="110"/>
    </row>
    <row r="1034">
      <c r="A1034" s="110"/>
      <c r="B1034" s="466"/>
      <c r="C1034" s="110"/>
      <c r="D1034" s="110"/>
      <c r="E1034" s="110"/>
      <c r="F1034" s="110"/>
      <c r="G1034" s="110"/>
      <c r="H1034" s="110"/>
      <c r="I1034" s="110"/>
      <c r="J1034" s="110"/>
      <c r="K1034" s="110"/>
      <c r="L1034" s="110"/>
      <c r="M1034" s="468"/>
      <c r="N1034" s="469"/>
      <c r="O1034" s="470"/>
      <c r="P1034" s="471"/>
      <c r="Q1034" s="471"/>
      <c r="R1034" s="116"/>
      <c r="S1034" s="690"/>
      <c r="T1034" s="690"/>
      <c r="U1034" s="110"/>
      <c r="V1034" s="110"/>
      <c r="W1034" s="110"/>
      <c r="X1034" s="110"/>
      <c r="Y1034" s="110"/>
      <c r="Z1034" s="110"/>
      <c r="AA1034" s="110"/>
      <c r="AB1034" s="110"/>
      <c r="AC1034" s="110"/>
      <c r="AD1034" s="110"/>
      <c r="AE1034" s="110"/>
      <c r="AF1034" s="110"/>
    </row>
    <row r="1035">
      <c r="A1035" s="110"/>
      <c r="B1035" s="466"/>
      <c r="C1035" s="110"/>
      <c r="D1035" s="110"/>
      <c r="E1035" s="110"/>
      <c r="F1035" s="110"/>
      <c r="G1035" s="110"/>
      <c r="H1035" s="110"/>
      <c r="I1035" s="110"/>
      <c r="J1035" s="110"/>
      <c r="K1035" s="110"/>
      <c r="L1035" s="110"/>
      <c r="M1035" s="468"/>
      <c r="N1035" s="469"/>
      <c r="O1035" s="470"/>
      <c r="P1035" s="471"/>
      <c r="Q1035" s="471"/>
      <c r="R1035" s="116"/>
      <c r="S1035" s="690"/>
      <c r="T1035" s="690"/>
      <c r="U1035" s="110"/>
      <c r="V1035" s="110"/>
      <c r="W1035" s="110"/>
      <c r="X1035" s="110"/>
      <c r="Y1035" s="110"/>
      <c r="Z1035" s="110"/>
      <c r="AA1035" s="110"/>
      <c r="AB1035" s="110"/>
      <c r="AC1035" s="110"/>
      <c r="AD1035" s="110"/>
      <c r="AE1035" s="110"/>
      <c r="AF1035" s="110"/>
    </row>
    <row r="1036">
      <c r="A1036" s="110"/>
      <c r="B1036" s="466"/>
      <c r="C1036" s="110"/>
      <c r="D1036" s="110"/>
      <c r="E1036" s="110"/>
      <c r="F1036" s="110"/>
      <c r="G1036" s="110"/>
      <c r="H1036" s="110"/>
      <c r="I1036" s="110"/>
      <c r="J1036" s="110"/>
      <c r="K1036" s="110"/>
      <c r="L1036" s="110"/>
      <c r="M1036" s="468"/>
      <c r="N1036" s="469"/>
      <c r="O1036" s="470"/>
      <c r="P1036" s="471"/>
      <c r="Q1036" s="471"/>
      <c r="R1036" s="116"/>
      <c r="S1036" s="690"/>
      <c r="T1036" s="690"/>
      <c r="U1036" s="110"/>
      <c r="V1036" s="110"/>
      <c r="W1036" s="110"/>
      <c r="X1036" s="110"/>
      <c r="Y1036" s="110"/>
      <c r="Z1036" s="110"/>
      <c r="AA1036" s="110"/>
      <c r="AB1036" s="110"/>
      <c r="AC1036" s="110"/>
      <c r="AD1036" s="110"/>
      <c r="AE1036" s="110"/>
      <c r="AF1036" s="110"/>
    </row>
    <row r="1037">
      <c r="A1037" s="110"/>
      <c r="B1037" s="466"/>
      <c r="C1037" s="110"/>
      <c r="D1037" s="110"/>
      <c r="E1037" s="110"/>
      <c r="F1037" s="110"/>
      <c r="G1037" s="110"/>
      <c r="H1037" s="110"/>
      <c r="I1037" s="110"/>
      <c r="J1037" s="110"/>
      <c r="K1037" s="110"/>
      <c r="L1037" s="110"/>
      <c r="M1037" s="468"/>
      <c r="N1037" s="469"/>
      <c r="O1037" s="470"/>
      <c r="P1037" s="471"/>
      <c r="Q1037" s="471"/>
      <c r="R1037" s="116"/>
      <c r="S1037" s="690"/>
      <c r="T1037" s="690"/>
      <c r="U1037" s="110"/>
      <c r="V1037" s="110"/>
      <c r="W1037" s="110"/>
      <c r="X1037" s="110"/>
      <c r="Y1037" s="110"/>
      <c r="Z1037" s="110"/>
      <c r="AA1037" s="110"/>
      <c r="AB1037" s="110"/>
      <c r="AC1037" s="110"/>
      <c r="AD1037" s="110"/>
      <c r="AE1037" s="110"/>
      <c r="AF1037" s="110"/>
    </row>
    <row r="1038">
      <c r="A1038" s="110"/>
      <c r="B1038" s="466"/>
      <c r="C1038" s="110"/>
      <c r="D1038" s="110"/>
      <c r="E1038" s="110"/>
      <c r="F1038" s="110"/>
      <c r="G1038" s="110"/>
      <c r="H1038" s="110"/>
      <c r="I1038" s="110"/>
      <c r="J1038" s="110"/>
      <c r="K1038" s="110"/>
      <c r="L1038" s="110"/>
      <c r="M1038" s="468"/>
      <c r="N1038" s="469"/>
      <c r="O1038" s="470"/>
      <c r="P1038" s="471"/>
      <c r="Q1038" s="471"/>
      <c r="R1038" s="116"/>
      <c r="S1038" s="690"/>
      <c r="T1038" s="690"/>
      <c r="U1038" s="110"/>
      <c r="V1038" s="110"/>
      <c r="W1038" s="110"/>
      <c r="X1038" s="110"/>
      <c r="Y1038" s="110"/>
      <c r="Z1038" s="110"/>
      <c r="AA1038" s="110"/>
      <c r="AB1038" s="110"/>
      <c r="AC1038" s="110"/>
      <c r="AD1038" s="110"/>
      <c r="AE1038" s="110"/>
      <c r="AF1038" s="110"/>
    </row>
    <row r="1039">
      <c r="A1039" s="110"/>
      <c r="B1039" s="466"/>
      <c r="C1039" s="110"/>
      <c r="D1039" s="110"/>
      <c r="E1039" s="110"/>
      <c r="F1039" s="110"/>
      <c r="G1039" s="110"/>
      <c r="H1039" s="110"/>
      <c r="I1039" s="110"/>
      <c r="J1039" s="110"/>
      <c r="K1039" s="110"/>
      <c r="L1039" s="110"/>
      <c r="M1039" s="468"/>
      <c r="N1039" s="469"/>
      <c r="O1039" s="470"/>
      <c r="P1039" s="471"/>
      <c r="Q1039" s="471"/>
      <c r="R1039" s="116"/>
      <c r="S1039" s="690"/>
      <c r="T1039" s="690"/>
      <c r="U1039" s="110"/>
      <c r="V1039" s="110"/>
      <c r="W1039" s="110"/>
      <c r="X1039" s="110"/>
      <c r="Y1039" s="110"/>
      <c r="Z1039" s="110"/>
      <c r="AA1039" s="110"/>
      <c r="AB1039" s="110"/>
      <c r="AC1039" s="110"/>
      <c r="AD1039" s="110"/>
      <c r="AE1039" s="110"/>
      <c r="AF1039" s="110"/>
    </row>
    <row r="1040">
      <c r="A1040" s="110"/>
      <c r="B1040" s="466"/>
      <c r="C1040" s="110"/>
      <c r="D1040" s="110"/>
      <c r="E1040" s="110"/>
      <c r="F1040" s="110"/>
      <c r="G1040" s="110"/>
      <c r="H1040" s="110"/>
      <c r="I1040" s="110"/>
      <c r="J1040" s="110"/>
      <c r="K1040" s="110"/>
      <c r="L1040" s="110"/>
      <c r="M1040" s="468"/>
      <c r="N1040" s="469"/>
      <c r="O1040" s="470"/>
      <c r="P1040" s="471"/>
      <c r="Q1040" s="471"/>
      <c r="R1040" s="116"/>
      <c r="S1040" s="690"/>
      <c r="T1040" s="690"/>
      <c r="U1040" s="110"/>
      <c r="V1040" s="110"/>
      <c r="W1040" s="110"/>
      <c r="X1040" s="110"/>
      <c r="Y1040" s="110"/>
      <c r="Z1040" s="110"/>
      <c r="AA1040" s="110"/>
      <c r="AB1040" s="110"/>
      <c r="AC1040" s="110"/>
      <c r="AD1040" s="110"/>
      <c r="AE1040" s="110"/>
      <c r="AF1040" s="110"/>
    </row>
    <row r="1041">
      <c r="A1041" s="110"/>
      <c r="B1041" s="466"/>
      <c r="C1041" s="110"/>
      <c r="D1041" s="110"/>
      <c r="E1041" s="110"/>
      <c r="F1041" s="110"/>
      <c r="G1041" s="110"/>
      <c r="H1041" s="110"/>
      <c r="I1041" s="110"/>
      <c r="J1041" s="110"/>
      <c r="K1041" s="110"/>
      <c r="L1041" s="110"/>
      <c r="M1041" s="468"/>
      <c r="N1041" s="469"/>
      <c r="O1041" s="470"/>
      <c r="P1041" s="471"/>
      <c r="Q1041" s="471"/>
      <c r="R1041" s="116"/>
      <c r="S1041" s="690"/>
      <c r="T1041" s="690"/>
      <c r="U1041" s="110"/>
      <c r="V1041" s="110"/>
      <c r="W1041" s="110"/>
      <c r="X1041" s="110"/>
      <c r="Y1041" s="110"/>
      <c r="Z1041" s="110"/>
      <c r="AA1041" s="110"/>
      <c r="AB1041" s="110"/>
      <c r="AC1041" s="110"/>
      <c r="AD1041" s="110"/>
      <c r="AE1041" s="110"/>
      <c r="AF1041" s="110"/>
    </row>
    <row r="1042">
      <c r="A1042" s="110"/>
      <c r="B1042" s="466"/>
      <c r="C1042" s="110"/>
      <c r="D1042" s="110"/>
      <c r="E1042" s="110"/>
      <c r="F1042" s="110"/>
      <c r="G1042" s="110"/>
      <c r="H1042" s="110"/>
      <c r="I1042" s="110"/>
      <c r="J1042" s="110"/>
      <c r="K1042" s="110"/>
      <c r="L1042" s="110"/>
      <c r="M1042" s="468"/>
      <c r="N1042" s="469"/>
      <c r="O1042" s="470"/>
      <c r="P1042" s="471"/>
      <c r="Q1042" s="471"/>
      <c r="R1042" s="116"/>
      <c r="S1042" s="690"/>
      <c r="T1042" s="690"/>
      <c r="U1042" s="110"/>
      <c r="V1042" s="110"/>
      <c r="W1042" s="110"/>
      <c r="X1042" s="110"/>
      <c r="Y1042" s="110"/>
      <c r="Z1042" s="110"/>
      <c r="AA1042" s="110"/>
      <c r="AB1042" s="110"/>
      <c r="AC1042" s="110"/>
      <c r="AD1042" s="110"/>
      <c r="AE1042" s="110"/>
      <c r="AF1042" s="110"/>
    </row>
    <row r="1043">
      <c r="A1043" s="110"/>
      <c r="B1043" s="466"/>
      <c r="C1043" s="110"/>
      <c r="D1043" s="110"/>
      <c r="E1043" s="110"/>
      <c r="F1043" s="110"/>
      <c r="G1043" s="110"/>
      <c r="H1043" s="110"/>
      <c r="I1043" s="110"/>
      <c r="J1043" s="110"/>
      <c r="K1043" s="110"/>
      <c r="L1043" s="110"/>
      <c r="M1043" s="468"/>
      <c r="N1043" s="469"/>
      <c r="O1043" s="470"/>
      <c r="P1043" s="471"/>
      <c r="Q1043" s="471"/>
      <c r="R1043" s="116"/>
      <c r="S1043" s="690"/>
      <c r="T1043" s="690"/>
      <c r="U1043" s="110"/>
      <c r="V1043" s="110"/>
      <c r="W1043" s="110"/>
      <c r="X1043" s="110"/>
      <c r="Y1043" s="110"/>
      <c r="Z1043" s="110"/>
      <c r="AA1043" s="110"/>
      <c r="AB1043" s="110"/>
      <c r="AC1043" s="110"/>
      <c r="AD1043" s="110"/>
      <c r="AE1043" s="110"/>
      <c r="AF1043" s="110"/>
    </row>
    <row r="1044">
      <c r="A1044" s="110"/>
      <c r="B1044" s="466"/>
      <c r="C1044" s="110"/>
      <c r="D1044" s="110"/>
      <c r="E1044" s="110"/>
      <c r="F1044" s="110"/>
      <c r="G1044" s="110"/>
      <c r="H1044" s="110"/>
      <c r="I1044" s="110"/>
      <c r="J1044" s="110"/>
      <c r="K1044" s="110"/>
      <c r="L1044" s="110"/>
      <c r="M1044" s="468"/>
      <c r="N1044" s="469"/>
      <c r="O1044" s="470"/>
      <c r="P1044" s="471"/>
      <c r="Q1044" s="471"/>
      <c r="R1044" s="116"/>
      <c r="S1044" s="690"/>
      <c r="T1044" s="690"/>
      <c r="U1044" s="110"/>
      <c r="V1044" s="110"/>
      <c r="W1044" s="110"/>
      <c r="X1044" s="110"/>
      <c r="Y1044" s="110"/>
      <c r="Z1044" s="110"/>
      <c r="AA1044" s="110"/>
      <c r="AB1044" s="110"/>
      <c r="AC1044" s="110"/>
      <c r="AD1044" s="110"/>
      <c r="AE1044" s="110"/>
      <c r="AF1044" s="110"/>
    </row>
    <row r="1045">
      <c r="A1045" s="110"/>
      <c r="B1045" s="466"/>
      <c r="C1045" s="110"/>
      <c r="D1045" s="110"/>
      <c r="E1045" s="110"/>
      <c r="F1045" s="110"/>
      <c r="G1045" s="110"/>
      <c r="H1045" s="110"/>
      <c r="I1045" s="110"/>
      <c r="J1045" s="110"/>
      <c r="K1045" s="110"/>
      <c r="L1045" s="110"/>
      <c r="M1045" s="468"/>
      <c r="N1045" s="469"/>
      <c r="O1045" s="470"/>
      <c r="P1045" s="471"/>
      <c r="Q1045" s="471"/>
      <c r="R1045" s="116"/>
      <c r="S1045" s="690"/>
      <c r="T1045" s="690"/>
      <c r="U1045" s="110"/>
      <c r="V1045" s="110"/>
      <c r="W1045" s="110"/>
      <c r="X1045" s="110"/>
      <c r="Y1045" s="110"/>
      <c r="Z1045" s="110"/>
      <c r="AA1045" s="110"/>
      <c r="AB1045" s="110"/>
      <c r="AC1045" s="110"/>
      <c r="AD1045" s="110"/>
      <c r="AE1045" s="110"/>
      <c r="AF1045" s="110"/>
    </row>
    <row r="1046">
      <c r="A1046" s="110"/>
      <c r="B1046" s="466"/>
      <c r="C1046" s="110"/>
      <c r="D1046" s="110"/>
      <c r="E1046" s="110"/>
      <c r="F1046" s="110"/>
      <c r="G1046" s="110"/>
      <c r="H1046" s="110"/>
      <c r="I1046" s="110"/>
      <c r="J1046" s="110"/>
      <c r="K1046" s="110"/>
      <c r="L1046" s="110"/>
      <c r="M1046" s="468"/>
      <c r="N1046" s="469"/>
      <c r="O1046" s="470"/>
      <c r="P1046" s="471"/>
      <c r="Q1046" s="471"/>
      <c r="R1046" s="116"/>
      <c r="S1046" s="690"/>
      <c r="T1046" s="690"/>
      <c r="U1046" s="110"/>
      <c r="V1046" s="110"/>
      <c r="W1046" s="110"/>
      <c r="X1046" s="110"/>
      <c r="Y1046" s="110"/>
      <c r="Z1046" s="110"/>
      <c r="AA1046" s="110"/>
      <c r="AB1046" s="110"/>
      <c r="AC1046" s="110"/>
      <c r="AD1046" s="110"/>
      <c r="AE1046" s="110"/>
      <c r="AF1046" s="110"/>
    </row>
    <row r="1047">
      <c r="A1047" s="110"/>
      <c r="B1047" s="466"/>
      <c r="C1047" s="110"/>
      <c r="D1047" s="110"/>
      <c r="E1047" s="110"/>
      <c r="F1047" s="110"/>
      <c r="G1047" s="110"/>
      <c r="H1047" s="110"/>
      <c r="I1047" s="110"/>
      <c r="J1047" s="110"/>
      <c r="K1047" s="110"/>
      <c r="L1047" s="110"/>
      <c r="M1047" s="468"/>
      <c r="N1047" s="469"/>
      <c r="O1047" s="470"/>
      <c r="P1047" s="471"/>
      <c r="Q1047" s="471"/>
      <c r="R1047" s="116"/>
      <c r="S1047" s="690"/>
      <c r="T1047" s="690"/>
      <c r="U1047" s="110"/>
      <c r="V1047" s="110"/>
      <c r="W1047" s="110"/>
      <c r="X1047" s="110"/>
      <c r="Y1047" s="110"/>
      <c r="Z1047" s="110"/>
      <c r="AA1047" s="110"/>
      <c r="AB1047" s="110"/>
      <c r="AC1047" s="110"/>
      <c r="AD1047" s="110"/>
      <c r="AE1047" s="110"/>
      <c r="AF1047" s="110"/>
    </row>
    <row r="1048">
      <c r="A1048" s="110"/>
      <c r="B1048" s="466"/>
      <c r="C1048" s="110"/>
      <c r="D1048" s="110"/>
      <c r="E1048" s="110"/>
      <c r="F1048" s="110"/>
      <c r="G1048" s="110"/>
      <c r="H1048" s="110"/>
      <c r="I1048" s="110"/>
      <c r="J1048" s="110"/>
      <c r="K1048" s="110"/>
      <c r="L1048" s="110"/>
      <c r="M1048" s="468"/>
      <c r="N1048" s="469"/>
      <c r="O1048" s="470"/>
      <c r="P1048" s="471"/>
      <c r="Q1048" s="471"/>
      <c r="R1048" s="116"/>
      <c r="S1048" s="690"/>
      <c r="T1048" s="690"/>
      <c r="U1048" s="110"/>
      <c r="V1048" s="110"/>
      <c r="W1048" s="110"/>
      <c r="X1048" s="110"/>
      <c r="Y1048" s="110"/>
      <c r="Z1048" s="110"/>
      <c r="AA1048" s="110"/>
      <c r="AB1048" s="110"/>
      <c r="AC1048" s="110"/>
      <c r="AD1048" s="110"/>
      <c r="AE1048" s="110"/>
      <c r="AF1048" s="110"/>
    </row>
    <row r="1049">
      <c r="A1049" s="110"/>
      <c r="B1049" s="466"/>
      <c r="C1049" s="110"/>
      <c r="D1049" s="110"/>
      <c r="E1049" s="110"/>
      <c r="F1049" s="110"/>
      <c r="G1049" s="110"/>
      <c r="H1049" s="110"/>
      <c r="I1049" s="110"/>
      <c r="J1049" s="110"/>
      <c r="K1049" s="110"/>
      <c r="L1049" s="110"/>
      <c r="M1049" s="468"/>
      <c r="N1049" s="469"/>
      <c r="O1049" s="470"/>
      <c r="P1049" s="471"/>
      <c r="Q1049" s="471"/>
      <c r="R1049" s="116"/>
      <c r="S1049" s="690"/>
      <c r="T1049" s="690"/>
      <c r="U1049" s="110"/>
      <c r="V1049" s="110"/>
      <c r="W1049" s="110"/>
      <c r="X1049" s="110"/>
      <c r="Y1049" s="110"/>
      <c r="Z1049" s="110"/>
      <c r="AA1049" s="110"/>
      <c r="AB1049" s="110"/>
      <c r="AC1049" s="110"/>
      <c r="AD1049" s="110"/>
      <c r="AE1049" s="110"/>
      <c r="AF1049" s="110"/>
    </row>
    <row r="1050">
      <c r="A1050" s="110"/>
      <c r="B1050" s="466"/>
      <c r="C1050" s="110"/>
      <c r="D1050" s="110"/>
      <c r="E1050" s="110"/>
      <c r="F1050" s="110"/>
      <c r="G1050" s="110"/>
      <c r="H1050" s="110"/>
      <c r="I1050" s="110"/>
      <c r="J1050" s="110"/>
      <c r="K1050" s="110"/>
      <c r="L1050" s="110"/>
      <c r="M1050" s="468"/>
      <c r="N1050" s="469"/>
      <c r="O1050" s="470"/>
      <c r="P1050" s="471"/>
      <c r="Q1050" s="471"/>
      <c r="R1050" s="116"/>
      <c r="S1050" s="690"/>
      <c r="T1050" s="690"/>
      <c r="U1050" s="110"/>
      <c r="V1050" s="110"/>
      <c r="W1050" s="110"/>
      <c r="X1050" s="110"/>
      <c r="Y1050" s="110"/>
      <c r="Z1050" s="110"/>
      <c r="AA1050" s="110"/>
      <c r="AB1050" s="110"/>
      <c r="AC1050" s="110"/>
      <c r="AD1050" s="110"/>
      <c r="AE1050" s="110"/>
      <c r="AF1050" s="110"/>
    </row>
    <row r="1051">
      <c r="A1051" s="110"/>
      <c r="B1051" s="466"/>
      <c r="C1051" s="110"/>
      <c r="D1051" s="110"/>
      <c r="E1051" s="110"/>
      <c r="F1051" s="110"/>
      <c r="G1051" s="110"/>
      <c r="H1051" s="110"/>
      <c r="I1051" s="110"/>
      <c r="J1051" s="110"/>
      <c r="K1051" s="110"/>
      <c r="L1051" s="110"/>
      <c r="M1051" s="468"/>
      <c r="N1051" s="469"/>
      <c r="O1051" s="470"/>
      <c r="P1051" s="471"/>
      <c r="Q1051" s="471"/>
      <c r="R1051" s="116"/>
      <c r="S1051" s="690"/>
      <c r="T1051" s="690"/>
      <c r="U1051" s="110"/>
      <c r="V1051" s="110"/>
      <c r="W1051" s="110"/>
      <c r="X1051" s="110"/>
      <c r="Y1051" s="110"/>
      <c r="Z1051" s="110"/>
      <c r="AA1051" s="110"/>
      <c r="AB1051" s="110"/>
      <c r="AC1051" s="110"/>
      <c r="AD1051" s="110"/>
      <c r="AE1051" s="110"/>
      <c r="AF1051" s="110"/>
    </row>
    <row r="1052">
      <c r="A1052" s="110"/>
      <c r="B1052" s="466"/>
      <c r="C1052" s="110"/>
      <c r="D1052" s="110"/>
      <c r="E1052" s="110"/>
      <c r="F1052" s="110"/>
      <c r="G1052" s="110"/>
      <c r="H1052" s="110"/>
      <c r="I1052" s="110"/>
      <c r="J1052" s="110"/>
      <c r="K1052" s="110"/>
      <c r="L1052" s="110"/>
      <c r="M1052" s="468"/>
      <c r="N1052" s="469"/>
      <c r="O1052" s="470"/>
      <c r="P1052" s="471"/>
      <c r="Q1052" s="471"/>
      <c r="R1052" s="116"/>
      <c r="S1052" s="690"/>
      <c r="T1052" s="690"/>
      <c r="U1052" s="110"/>
      <c r="V1052" s="110"/>
      <c r="W1052" s="110"/>
      <c r="X1052" s="110"/>
      <c r="Y1052" s="110"/>
      <c r="Z1052" s="110"/>
      <c r="AA1052" s="110"/>
      <c r="AB1052" s="110"/>
      <c r="AC1052" s="110"/>
      <c r="AD1052" s="110"/>
      <c r="AE1052" s="110"/>
      <c r="AF1052" s="110"/>
    </row>
    <row r="1053">
      <c r="A1053" s="110"/>
      <c r="B1053" s="466"/>
      <c r="C1053" s="110"/>
      <c r="D1053" s="110"/>
      <c r="E1053" s="110"/>
      <c r="F1053" s="110"/>
      <c r="G1053" s="110"/>
      <c r="H1053" s="110"/>
      <c r="I1053" s="110"/>
      <c r="J1053" s="110"/>
      <c r="K1053" s="110"/>
      <c r="L1053" s="110"/>
      <c r="M1053" s="468"/>
      <c r="N1053" s="469"/>
      <c r="O1053" s="470"/>
      <c r="P1053" s="471"/>
      <c r="Q1053" s="471"/>
      <c r="R1053" s="116"/>
      <c r="S1053" s="690"/>
      <c r="T1053" s="690"/>
      <c r="U1053" s="110"/>
      <c r="V1053" s="110"/>
      <c r="W1053" s="110"/>
      <c r="X1053" s="110"/>
      <c r="Y1053" s="110"/>
      <c r="Z1053" s="110"/>
      <c r="AA1053" s="110"/>
      <c r="AB1053" s="110"/>
      <c r="AC1053" s="110"/>
      <c r="AD1053" s="110"/>
      <c r="AE1053" s="110"/>
      <c r="AF1053" s="110"/>
    </row>
    <row r="1054">
      <c r="A1054" s="110"/>
      <c r="B1054" s="466"/>
      <c r="C1054" s="110"/>
      <c r="D1054" s="110"/>
      <c r="E1054" s="110"/>
      <c r="F1054" s="110"/>
      <c r="G1054" s="110"/>
      <c r="H1054" s="110"/>
      <c r="I1054" s="110"/>
      <c r="J1054" s="110"/>
      <c r="K1054" s="110"/>
      <c r="L1054" s="110"/>
      <c r="M1054" s="468"/>
      <c r="N1054" s="469"/>
      <c r="O1054" s="470"/>
      <c r="P1054" s="471"/>
      <c r="Q1054" s="471"/>
      <c r="R1054" s="116"/>
      <c r="S1054" s="690"/>
      <c r="T1054" s="690"/>
      <c r="U1054" s="110"/>
      <c r="V1054" s="110"/>
      <c r="W1054" s="110"/>
      <c r="X1054" s="110"/>
      <c r="Y1054" s="110"/>
      <c r="Z1054" s="110"/>
      <c r="AA1054" s="110"/>
      <c r="AB1054" s="110"/>
      <c r="AC1054" s="110"/>
      <c r="AD1054" s="110"/>
      <c r="AE1054" s="110"/>
      <c r="AF1054" s="110"/>
    </row>
    <row r="1055">
      <c r="A1055" s="110"/>
      <c r="B1055" s="466"/>
      <c r="C1055" s="110"/>
      <c r="D1055" s="110"/>
      <c r="E1055" s="110"/>
      <c r="F1055" s="110"/>
      <c r="G1055" s="110"/>
      <c r="H1055" s="110"/>
      <c r="I1055" s="110"/>
      <c r="J1055" s="110"/>
      <c r="K1055" s="110"/>
      <c r="L1055" s="110"/>
      <c r="M1055" s="468"/>
      <c r="N1055" s="469"/>
      <c r="O1055" s="470"/>
      <c r="P1055" s="471"/>
      <c r="Q1055" s="471"/>
      <c r="R1055" s="116"/>
      <c r="S1055" s="690"/>
      <c r="T1055" s="690"/>
      <c r="U1055" s="110"/>
      <c r="V1055" s="110"/>
      <c r="W1055" s="110"/>
      <c r="X1055" s="110"/>
      <c r="Y1055" s="110"/>
      <c r="Z1055" s="110"/>
      <c r="AA1055" s="110"/>
      <c r="AB1055" s="110"/>
      <c r="AC1055" s="110"/>
      <c r="AD1055" s="110"/>
      <c r="AE1055" s="110"/>
      <c r="AF1055" s="110"/>
    </row>
    <row r="1056">
      <c r="A1056" s="110"/>
      <c r="B1056" s="466"/>
      <c r="C1056" s="110"/>
      <c r="D1056" s="110"/>
      <c r="E1056" s="110"/>
      <c r="F1056" s="110"/>
      <c r="G1056" s="110"/>
      <c r="H1056" s="110"/>
      <c r="I1056" s="110"/>
      <c r="J1056" s="110"/>
      <c r="K1056" s="110"/>
      <c r="L1056" s="110"/>
      <c r="M1056" s="468"/>
      <c r="N1056" s="469"/>
      <c r="O1056" s="470"/>
      <c r="P1056" s="471"/>
      <c r="Q1056" s="471"/>
      <c r="R1056" s="116"/>
      <c r="S1056" s="690"/>
      <c r="T1056" s="690"/>
      <c r="U1056" s="110"/>
      <c r="V1056" s="110"/>
      <c r="W1056" s="110"/>
      <c r="X1056" s="110"/>
      <c r="Y1056" s="110"/>
      <c r="Z1056" s="110"/>
      <c r="AA1056" s="110"/>
      <c r="AB1056" s="110"/>
      <c r="AC1056" s="110"/>
      <c r="AD1056" s="110"/>
      <c r="AE1056" s="110"/>
      <c r="AF1056" s="110"/>
    </row>
    <row r="1057">
      <c r="A1057" s="110"/>
      <c r="B1057" s="466"/>
      <c r="C1057" s="110"/>
      <c r="D1057" s="110"/>
      <c r="E1057" s="110"/>
      <c r="F1057" s="110"/>
      <c r="G1057" s="110"/>
      <c r="H1057" s="110"/>
      <c r="I1057" s="110"/>
      <c r="J1057" s="110"/>
      <c r="K1057" s="110"/>
      <c r="L1057" s="110"/>
      <c r="M1057" s="468"/>
      <c r="N1057" s="469"/>
      <c r="O1057" s="470"/>
      <c r="P1057" s="471"/>
      <c r="Q1057" s="471"/>
      <c r="R1057" s="116"/>
      <c r="S1057" s="690"/>
      <c r="T1057" s="690"/>
      <c r="U1057" s="110"/>
      <c r="V1057" s="110"/>
      <c r="W1057" s="110"/>
      <c r="X1057" s="110"/>
      <c r="Y1057" s="110"/>
      <c r="Z1057" s="110"/>
      <c r="AA1057" s="110"/>
      <c r="AB1057" s="110"/>
      <c r="AC1057" s="110"/>
      <c r="AD1057" s="110"/>
      <c r="AE1057" s="110"/>
      <c r="AF1057" s="110"/>
    </row>
    <row r="1058">
      <c r="A1058" s="110"/>
      <c r="B1058" s="466"/>
      <c r="C1058" s="110"/>
      <c r="D1058" s="110"/>
      <c r="E1058" s="110"/>
      <c r="F1058" s="110"/>
      <c r="G1058" s="110"/>
      <c r="H1058" s="110"/>
      <c r="I1058" s="110"/>
      <c r="J1058" s="110"/>
      <c r="K1058" s="110"/>
      <c r="L1058" s="110"/>
      <c r="M1058" s="468"/>
      <c r="N1058" s="469"/>
      <c r="O1058" s="470"/>
      <c r="P1058" s="471"/>
      <c r="Q1058" s="471"/>
      <c r="R1058" s="116"/>
      <c r="S1058" s="690"/>
      <c r="T1058" s="690"/>
      <c r="U1058" s="110"/>
      <c r="V1058" s="110"/>
      <c r="W1058" s="110"/>
      <c r="X1058" s="110"/>
      <c r="Y1058" s="110"/>
      <c r="Z1058" s="110"/>
      <c r="AA1058" s="110"/>
      <c r="AB1058" s="110"/>
      <c r="AC1058" s="110"/>
      <c r="AD1058" s="110"/>
      <c r="AE1058" s="110"/>
      <c r="AF1058" s="110"/>
    </row>
    <row r="1059">
      <c r="A1059" s="110"/>
      <c r="B1059" s="466"/>
      <c r="C1059" s="110"/>
      <c r="D1059" s="110"/>
      <c r="E1059" s="110"/>
      <c r="F1059" s="110"/>
      <c r="G1059" s="110"/>
      <c r="H1059" s="110"/>
      <c r="I1059" s="110"/>
      <c r="J1059" s="110"/>
      <c r="K1059" s="110"/>
      <c r="L1059" s="110"/>
      <c r="M1059" s="468"/>
      <c r="N1059" s="469"/>
      <c r="O1059" s="470"/>
      <c r="P1059" s="471"/>
      <c r="Q1059" s="471"/>
      <c r="R1059" s="116"/>
      <c r="S1059" s="690"/>
      <c r="T1059" s="690"/>
      <c r="U1059" s="110"/>
      <c r="V1059" s="110"/>
      <c r="W1059" s="110"/>
      <c r="X1059" s="110"/>
      <c r="Y1059" s="110"/>
      <c r="Z1059" s="110"/>
      <c r="AA1059" s="110"/>
      <c r="AB1059" s="110"/>
      <c r="AC1059" s="110"/>
      <c r="AD1059" s="110"/>
      <c r="AE1059" s="110"/>
      <c r="AF1059" s="110"/>
    </row>
    <row r="1060">
      <c r="A1060" s="110"/>
      <c r="B1060" s="466"/>
      <c r="C1060" s="110"/>
      <c r="D1060" s="110"/>
      <c r="E1060" s="110"/>
      <c r="F1060" s="110"/>
      <c r="G1060" s="110"/>
      <c r="H1060" s="110"/>
      <c r="I1060" s="110"/>
      <c r="J1060" s="110"/>
      <c r="K1060" s="110"/>
      <c r="L1060" s="110"/>
      <c r="M1060" s="468"/>
      <c r="N1060" s="469"/>
      <c r="O1060" s="470"/>
      <c r="P1060" s="471"/>
      <c r="Q1060" s="471"/>
      <c r="R1060" s="116"/>
      <c r="S1060" s="690"/>
      <c r="T1060" s="690"/>
      <c r="U1060" s="110"/>
      <c r="V1060" s="110"/>
      <c r="W1060" s="110"/>
      <c r="X1060" s="110"/>
      <c r="Y1060" s="110"/>
      <c r="Z1060" s="110"/>
      <c r="AA1060" s="110"/>
      <c r="AB1060" s="110"/>
      <c r="AC1060" s="110"/>
      <c r="AD1060" s="110"/>
      <c r="AE1060" s="110"/>
      <c r="AF1060" s="110"/>
    </row>
    <row r="1061">
      <c r="A1061" s="110"/>
      <c r="B1061" s="466"/>
      <c r="C1061" s="110"/>
      <c r="D1061" s="110"/>
      <c r="E1061" s="110"/>
      <c r="F1061" s="110"/>
      <c r="G1061" s="110"/>
      <c r="H1061" s="110"/>
      <c r="I1061" s="110"/>
      <c r="J1061" s="110"/>
      <c r="K1061" s="110"/>
      <c r="L1061" s="110"/>
      <c r="M1061" s="468"/>
      <c r="N1061" s="469"/>
      <c r="O1061" s="470"/>
      <c r="P1061" s="471"/>
      <c r="Q1061" s="471"/>
      <c r="R1061" s="116"/>
      <c r="S1061" s="690"/>
      <c r="T1061" s="690"/>
      <c r="U1061" s="110"/>
      <c r="V1061" s="110"/>
      <c r="W1061" s="110"/>
      <c r="X1061" s="110"/>
      <c r="Y1061" s="110"/>
      <c r="Z1061" s="110"/>
      <c r="AA1061" s="110"/>
      <c r="AB1061" s="110"/>
      <c r="AC1061" s="110"/>
      <c r="AD1061" s="110"/>
      <c r="AE1061" s="110"/>
      <c r="AF1061" s="110"/>
    </row>
    <row r="1062">
      <c r="A1062" s="110"/>
      <c r="B1062" s="466"/>
      <c r="C1062" s="110"/>
      <c r="D1062" s="110"/>
      <c r="E1062" s="110"/>
      <c r="F1062" s="110"/>
      <c r="G1062" s="110"/>
      <c r="H1062" s="110"/>
      <c r="I1062" s="110"/>
      <c r="J1062" s="110"/>
      <c r="K1062" s="110"/>
      <c r="L1062" s="110"/>
      <c r="M1062" s="468"/>
      <c r="N1062" s="469"/>
      <c r="O1062" s="470"/>
      <c r="P1062" s="471"/>
      <c r="Q1062" s="471"/>
      <c r="R1062" s="116"/>
      <c r="S1062" s="690"/>
      <c r="T1062" s="690"/>
      <c r="U1062" s="110"/>
      <c r="V1062" s="110"/>
      <c r="W1062" s="110"/>
      <c r="X1062" s="110"/>
      <c r="Y1062" s="110"/>
      <c r="Z1062" s="110"/>
      <c r="AA1062" s="110"/>
      <c r="AB1062" s="110"/>
      <c r="AC1062" s="110"/>
      <c r="AD1062" s="110"/>
      <c r="AE1062" s="110"/>
      <c r="AF1062" s="110"/>
    </row>
    <row r="1063">
      <c r="A1063" s="110"/>
      <c r="B1063" s="466"/>
      <c r="C1063" s="110"/>
      <c r="D1063" s="110"/>
      <c r="E1063" s="110"/>
      <c r="F1063" s="110"/>
      <c r="G1063" s="110"/>
      <c r="H1063" s="110"/>
      <c r="I1063" s="110"/>
      <c r="J1063" s="110"/>
      <c r="K1063" s="110"/>
      <c r="L1063" s="110"/>
      <c r="M1063" s="468"/>
      <c r="N1063" s="469"/>
      <c r="O1063" s="470"/>
      <c r="P1063" s="471"/>
      <c r="Q1063" s="471"/>
      <c r="R1063" s="116"/>
      <c r="S1063" s="690"/>
      <c r="T1063" s="690"/>
      <c r="U1063" s="110"/>
      <c r="V1063" s="110"/>
      <c r="W1063" s="110"/>
      <c r="X1063" s="110"/>
      <c r="Y1063" s="110"/>
      <c r="Z1063" s="110"/>
      <c r="AA1063" s="110"/>
      <c r="AB1063" s="110"/>
      <c r="AC1063" s="110"/>
      <c r="AD1063" s="110"/>
      <c r="AE1063" s="110"/>
      <c r="AF1063" s="110"/>
    </row>
    <row r="1064">
      <c r="A1064" s="110"/>
      <c r="B1064" s="466"/>
      <c r="C1064" s="110"/>
      <c r="D1064" s="110"/>
      <c r="E1064" s="110"/>
      <c r="F1064" s="110"/>
      <c r="G1064" s="110"/>
      <c r="H1064" s="110"/>
      <c r="I1064" s="110"/>
      <c r="J1064" s="110"/>
      <c r="K1064" s="110"/>
      <c r="L1064" s="110"/>
      <c r="M1064" s="468"/>
      <c r="N1064" s="469"/>
      <c r="O1064" s="470"/>
      <c r="P1064" s="471"/>
      <c r="Q1064" s="471"/>
      <c r="R1064" s="116"/>
      <c r="S1064" s="690"/>
      <c r="T1064" s="690"/>
      <c r="U1064" s="110"/>
      <c r="V1064" s="110"/>
      <c r="W1064" s="110"/>
      <c r="X1064" s="110"/>
      <c r="Y1064" s="110"/>
      <c r="Z1064" s="110"/>
      <c r="AA1064" s="110"/>
      <c r="AB1064" s="110"/>
      <c r="AC1064" s="110"/>
      <c r="AD1064" s="110"/>
      <c r="AE1064" s="110"/>
      <c r="AF1064" s="110"/>
    </row>
    <row r="1065">
      <c r="A1065" s="110"/>
      <c r="B1065" s="466"/>
      <c r="C1065" s="110"/>
      <c r="D1065" s="110"/>
      <c r="E1065" s="110"/>
      <c r="F1065" s="110"/>
      <c r="G1065" s="110"/>
      <c r="H1065" s="110"/>
      <c r="I1065" s="110"/>
      <c r="J1065" s="110"/>
      <c r="K1065" s="110"/>
      <c r="L1065" s="110"/>
      <c r="M1065" s="468"/>
      <c r="N1065" s="469"/>
      <c r="O1065" s="470"/>
      <c r="P1065" s="471"/>
      <c r="Q1065" s="471"/>
      <c r="R1065" s="116"/>
      <c r="S1065" s="690"/>
      <c r="T1065" s="690"/>
      <c r="U1065" s="110"/>
      <c r="V1065" s="110"/>
      <c r="W1065" s="110"/>
      <c r="X1065" s="110"/>
      <c r="Y1065" s="110"/>
      <c r="Z1065" s="110"/>
      <c r="AA1065" s="110"/>
      <c r="AB1065" s="110"/>
      <c r="AC1065" s="110"/>
      <c r="AD1065" s="110"/>
      <c r="AE1065" s="110"/>
      <c r="AF1065" s="110"/>
    </row>
    <row r="1066">
      <c r="A1066" s="110"/>
      <c r="B1066" s="466"/>
      <c r="C1066" s="110"/>
      <c r="D1066" s="110"/>
      <c r="E1066" s="110"/>
      <c r="F1066" s="110"/>
      <c r="G1066" s="110"/>
      <c r="H1066" s="110"/>
      <c r="I1066" s="110"/>
      <c r="J1066" s="110"/>
      <c r="K1066" s="110"/>
      <c r="L1066" s="110"/>
      <c r="M1066" s="468"/>
      <c r="N1066" s="469"/>
      <c r="O1066" s="470"/>
      <c r="P1066" s="471"/>
      <c r="Q1066" s="471"/>
      <c r="R1066" s="116"/>
      <c r="S1066" s="690"/>
      <c r="T1066" s="690"/>
      <c r="U1066" s="110"/>
      <c r="V1066" s="110"/>
      <c r="W1066" s="110"/>
      <c r="X1066" s="110"/>
      <c r="Y1066" s="110"/>
      <c r="Z1066" s="110"/>
      <c r="AA1066" s="110"/>
      <c r="AB1066" s="110"/>
      <c r="AC1066" s="110"/>
      <c r="AD1066" s="110"/>
      <c r="AE1066" s="110"/>
      <c r="AF1066" s="110"/>
    </row>
    <row r="1067">
      <c r="A1067" s="110"/>
      <c r="B1067" s="466"/>
      <c r="C1067" s="110"/>
      <c r="D1067" s="110"/>
      <c r="E1067" s="110"/>
      <c r="F1067" s="110"/>
      <c r="G1067" s="110"/>
      <c r="H1067" s="110"/>
      <c r="I1067" s="110"/>
      <c r="J1067" s="110"/>
      <c r="K1067" s="110"/>
      <c r="L1067" s="110"/>
      <c r="M1067" s="468"/>
      <c r="N1067" s="469"/>
      <c r="O1067" s="470"/>
      <c r="P1067" s="471"/>
      <c r="Q1067" s="471"/>
      <c r="R1067" s="116"/>
      <c r="S1067" s="690"/>
      <c r="T1067" s="690"/>
      <c r="U1067" s="110"/>
      <c r="V1067" s="110"/>
      <c r="W1067" s="110"/>
      <c r="X1067" s="110"/>
      <c r="Y1067" s="110"/>
      <c r="Z1067" s="110"/>
      <c r="AA1067" s="110"/>
      <c r="AB1067" s="110"/>
      <c r="AC1067" s="110"/>
      <c r="AD1067" s="110"/>
      <c r="AE1067" s="110"/>
      <c r="AF1067" s="110"/>
    </row>
    <row r="1068">
      <c r="A1068" s="110"/>
      <c r="B1068" s="466"/>
      <c r="C1068" s="110"/>
      <c r="D1068" s="110"/>
      <c r="E1068" s="110"/>
      <c r="F1068" s="110"/>
      <c r="G1068" s="110"/>
      <c r="H1068" s="110"/>
      <c r="I1068" s="110"/>
      <c r="J1068" s="110"/>
      <c r="K1068" s="110"/>
      <c r="L1068" s="110"/>
      <c r="M1068" s="468"/>
      <c r="N1068" s="469"/>
      <c r="O1068" s="470"/>
      <c r="P1068" s="471"/>
      <c r="Q1068" s="471"/>
      <c r="R1068" s="116"/>
      <c r="S1068" s="690"/>
      <c r="T1068" s="690"/>
      <c r="U1068" s="110"/>
      <c r="V1068" s="110"/>
      <c r="W1068" s="110"/>
      <c r="X1068" s="110"/>
      <c r="Y1068" s="110"/>
      <c r="Z1068" s="110"/>
      <c r="AA1068" s="110"/>
      <c r="AB1068" s="110"/>
      <c r="AC1068" s="110"/>
      <c r="AD1068" s="110"/>
      <c r="AE1068" s="110"/>
      <c r="AF1068" s="110"/>
    </row>
    <row r="1069">
      <c r="A1069" s="110"/>
      <c r="B1069" s="466"/>
      <c r="C1069" s="110"/>
      <c r="D1069" s="110"/>
      <c r="E1069" s="110"/>
      <c r="F1069" s="110"/>
      <c r="G1069" s="110"/>
      <c r="H1069" s="110"/>
      <c r="I1069" s="110"/>
      <c r="J1069" s="110"/>
      <c r="K1069" s="110"/>
      <c r="L1069" s="110"/>
      <c r="M1069" s="468"/>
      <c r="N1069" s="469"/>
      <c r="O1069" s="470"/>
      <c r="P1069" s="471"/>
      <c r="Q1069" s="471"/>
      <c r="R1069" s="116"/>
      <c r="S1069" s="690"/>
      <c r="T1069" s="690"/>
      <c r="U1069" s="110"/>
      <c r="V1069" s="110"/>
      <c r="W1069" s="110"/>
      <c r="X1069" s="110"/>
      <c r="Y1069" s="110"/>
      <c r="Z1069" s="110"/>
      <c r="AA1069" s="110"/>
      <c r="AB1069" s="110"/>
      <c r="AC1069" s="110"/>
      <c r="AD1069" s="110"/>
      <c r="AE1069" s="110"/>
      <c r="AF1069" s="110"/>
    </row>
    <row r="1070">
      <c r="A1070" s="110"/>
      <c r="B1070" s="466"/>
      <c r="C1070" s="110"/>
      <c r="D1070" s="110"/>
      <c r="E1070" s="110"/>
      <c r="F1070" s="110"/>
      <c r="G1070" s="110"/>
      <c r="H1070" s="110"/>
      <c r="I1070" s="110"/>
      <c r="J1070" s="110"/>
      <c r="K1070" s="110"/>
      <c r="L1070" s="110"/>
      <c r="M1070" s="468"/>
      <c r="N1070" s="469"/>
      <c r="O1070" s="470"/>
      <c r="P1070" s="471"/>
      <c r="Q1070" s="471"/>
      <c r="R1070" s="116"/>
      <c r="S1070" s="690"/>
      <c r="T1070" s="690"/>
      <c r="U1070" s="110"/>
      <c r="V1070" s="110"/>
      <c r="W1070" s="110"/>
      <c r="X1070" s="110"/>
      <c r="Y1070" s="110"/>
      <c r="Z1070" s="110"/>
      <c r="AA1070" s="110"/>
      <c r="AB1070" s="110"/>
      <c r="AC1070" s="110"/>
      <c r="AD1070" s="110"/>
      <c r="AE1070" s="110"/>
      <c r="AF1070" s="110"/>
    </row>
    <row r="1071">
      <c r="A1071" s="110"/>
      <c r="B1071" s="466"/>
      <c r="C1071" s="110"/>
      <c r="D1071" s="110"/>
      <c r="E1071" s="110"/>
      <c r="F1071" s="110"/>
      <c r="G1071" s="110"/>
      <c r="H1071" s="110"/>
      <c r="I1071" s="110"/>
      <c r="J1071" s="110"/>
      <c r="K1071" s="110"/>
      <c r="L1071" s="110"/>
      <c r="M1071" s="468"/>
      <c r="N1071" s="469"/>
      <c r="O1071" s="470"/>
      <c r="P1071" s="471"/>
      <c r="Q1071" s="471"/>
      <c r="R1071" s="116"/>
      <c r="S1071" s="690"/>
      <c r="T1071" s="690"/>
      <c r="U1071" s="110"/>
      <c r="V1071" s="110"/>
      <c r="W1071" s="110"/>
      <c r="X1071" s="110"/>
      <c r="Y1071" s="110"/>
      <c r="Z1071" s="110"/>
      <c r="AA1071" s="110"/>
      <c r="AB1071" s="110"/>
      <c r="AC1071" s="110"/>
      <c r="AD1071" s="110"/>
      <c r="AE1071" s="110"/>
      <c r="AF1071" s="110"/>
    </row>
    <row r="1072">
      <c r="A1072" s="110"/>
      <c r="B1072" s="466"/>
      <c r="C1072" s="110"/>
      <c r="D1072" s="110"/>
      <c r="E1072" s="110"/>
      <c r="F1072" s="110"/>
      <c r="G1072" s="110"/>
      <c r="H1072" s="110"/>
      <c r="I1072" s="110"/>
      <c r="J1072" s="110"/>
      <c r="K1072" s="110"/>
      <c r="L1072" s="110"/>
      <c r="M1072" s="468"/>
      <c r="N1072" s="469"/>
      <c r="O1072" s="470"/>
      <c r="P1072" s="471"/>
      <c r="Q1072" s="471"/>
      <c r="R1072" s="116"/>
      <c r="S1072" s="690"/>
      <c r="T1072" s="690"/>
      <c r="U1072" s="110"/>
      <c r="V1072" s="110"/>
      <c r="W1072" s="110"/>
      <c r="X1072" s="110"/>
      <c r="Y1072" s="110"/>
      <c r="Z1072" s="110"/>
      <c r="AA1072" s="110"/>
      <c r="AB1072" s="110"/>
      <c r="AC1072" s="110"/>
      <c r="AD1072" s="110"/>
      <c r="AE1072" s="110"/>
      <c r="AF1072" s="110"/>
    </row>
    <row r="1073">
      <c r="A1073" s="110"/>
      <c r="B1073" s="466"/>
      <c r="C1073" s="110"/>
      <c r="D1073" s="110"/>
      <c r="E1073" s="110"/>
      <c r="F1073" s="110"/>
      <c r="G1073" s="110"/>
      <c r="H1073" s="110"/>
      <c r="I1073" s="110"/>
      <c r="J1073" s="110"/>
      <c r="K1073" s="110"/>
      <c r="L1073" s="110"/>
      <c r="M1073" s="468"/>
      <c r="N1073" s="469"/>
      <c r="O1073" s="470"/>
      <c r="P1073" s="471"/>
      <c r="Q1073" s="471"/>
      <c r="R1073" s="116"/>
      <c r="S1073" s="690"/>
      <c r="T1073" s="690"/>
      <c r="U1073" s="110"/>
      <c r="V1073" s="110"/>
      <c r="W1073" s="110"/>
      <c r="X1073" s="110"/>
      <c r="Y1073" s="110"/>
      <c r="Z1073" s="110"/>
      <c r="AA1073" s="110"/>
      <c r="AB1073" s="110"/>
      <c r="AC1073" s="110"/>
      <c r="AD1073" s="110"/>
      <c r="AE1073" s="110"/>
      <c r="AF1073" s="110"/>
    </row>
    <row r="1074">
      <c r="A1074" s="110"/>
      <c r="B1074" s="466"/>
      <c r="C1074" s="110"/>
      <c r="D1074" s="110"/>
      <c r="E1074" s="110"/>
      <c r="F1074" s="110"/>
      <c r="G1074" s="110"/>
      <c r="H1074" s="110"/>
      <c r="I1074" s="110"/>
      <c r="J1074" s="110"/>
      <c r="K1074" s="110"/>
      <c r="L1074" s="110"/>
      <c r="M1074" s="468"/>
      <c r="N1074" s="469"/>
      <c r="O1074" s="470"/>
      <c r="P1074" s="471"/>
      <c r="Q1074" s="471"/>
      <c r="R1074" s="116"/>
      <c r="S1074" s="690"/>
      <c r="T1074" s="690"/>
      <c r="U1074" s="110"/>
      <c r="V1074" s="110"/>
      <c r="W1074" s="110"/>
      <c r="X1074" s="110"/>
      <c r="Y1074" s="110"/>
      <c r="Z1074" s="110"/>
      <c r="AA1074" s="110"/>
      <c r="AB1074" s="110"/>
      <c r="AC1074" s="110"/>
      <c r="AD1074" s="110"/>
      <c r="AE1074" s="110"/>
      <c r="AF1074" s="110"/>
    </row>
    <row r="1075">
      <c r="A1075" s="110"/>
      <c r="B1075" s="466"/>
      <c r="C1075" s="110"/>
      <c r="D1075" s="110"/>
      <c r="E1075" s="110"/>
      <c r="F1075" s="110"/>
      <c r="G1075" s="110"/>
      <c r="H1075" s="110"/>
      <c r="I1075" s="110"/>
      <c r="J1075" s="110"/>
      <c r="K1075" s="110"/>
      <c r="L1075" s="110"/>
      <c r="M1075" s="468"/>
      <c r="N1075" s="469"/>
      <c r="O1075" s="470"/>
      <c r="P1075" s="471"/>
      <c r="Q1075" s="471"/>
      <c r="R1075" s="116"/>
      <c r="S1075" s="690"/>
      <c r="T1075" s="690"/>
      <c r="U1075" s="110"/>
      <c r="V1075" s="110"/>
      <c r="W1075" s="110"/>
      <c r="X1075" s="110"/>
      <c r="Y1075" s="110"/>
      <c r="Z1075" s="110"/>
      <c r="AA1075" s="110"/>
      <c r="AB1075" s="110"/>
      <c r="AC1075" s="110"/>
      <c r="AD1075" s="110"/>
      <c r="AE1075" s="110"/>
      <c r="AF1075" s="110"/>
    </row>
    <row r="1076">
      <c r="A1076" s="110"/>
      <c r="B1076" s="466"/>
      <c r="C1076" s="110"/>
      <c r="D1076" s="110"/>
      <c r="E1076" s="110"/>
      <c r="F1076" s="110"/>
      <c r="G1076" s="110"/>
      <c r="H1076" s="110"/>
      <c r="I1076" s="110"/>
      <c r="J1076" s="110"/>
      <c r="K1076" s="110"/>
      <c r="L1076" s="110"/>
      <c r="M1076" s="468"/>
      <c r="N1076" s="469"/>
      <c r="O1076" s="470"/>
      <c r="P1076" s="471"/>
      <c r="Q1076" s="471"/>
      <c r="R1076" s="116"/>
      <c r="S1076" s="690"/>
      <c r="T1076" s="690"/>
      <c r="U1076" s="110"/>
      <c r="V1076" s="110"/>
      <c r="W1076" s="110"/>
      <c r="X1076" s="110"/>
      <c r="Y1076" s="110"/>
      <c r="Z1076" s="110"/>
      <c r="AA1076" s="110"/>
      <c r="AB1076" s="110"/>
      <c r="AC1076" s="110"/>
      <c r="AD1076" s="110"/>
      <c r="AE1076" s="110"/>
      <c r="AF1076" s="110"/>
    </row>
    <row r="1077">
      <c r="A1077" s="110"/>
      <c r="B1077" s="466"/>
      <c r="C1077" s="110"/>
      <c r="D1077" s="110"/>
      <c r="E1077" s="110"/>
      <c r="F1077" s="110"/>
      <c r="G1077" s="110"/>
      <c r="H1077" s="110"/>
      <c r="I1077" s="110"/>
      <c r="J1077" s="110"/>
      <c r="K1077" s="110"/>
      <c r="L1077" s="110"/>
      <c r="M1077" s="468"/>
      <c r="N1077" s="469"/>
      <c r="O1077" s="470"/>
      <c r="P1077" s="471"/>
      <c r="Q1077" s="471"/>
      <c r="R1077" s="116"/>
      <c r="S1077" s="690"/>
      <c r="T1077" s="690"/>
      <c r="U1077" s="110"/>
      <c r="V1077" s="110"/>
      <c r="W1077" s="110"/>
      <c r="X1077" s="110"/>
      <c r="Y1077" s="110"/>
      <c r="Z1077" s="110"/>
      <c r="AA1077" s="110"/>
      <c r="AB1077" s="110"/>
      <c r="AC1077" s="110"/>
      <c r="AD1077" s="110"/>
      <c r="AE1077" s="110"/>
      <c r="AF1077" s="110"/>
    </row>
    <row r="1078">
      <c r="A1078" s="110"/>
      <c r="B1078" s="466"/>
      <c r="C1078" s="110"/>
      <c r="D1078" s="110"/>
      <c r="E1078" s="110"/>
      <c r="F1078" s="110"/>
      <c r="G1078" s="110"/>
      <c r="H1078" s="110"/>
      <c r="I1078" s="110"/>
      <c r="J1078" s="110"/>
      <c r="K1078" s="110"/>
      <c r="L1078" s="110"/>
      <c r="M1078" s="468"/>
      <c r="N1078" s="469"/>
      <c r="O1078" s="470"/>
      <c r="P1078" s="471"/>
      <c r="Q1078" s="471"/>
      <c r="R1078" s="116"/>
      <c r="S1078" s="690"/>
      <c r="T1078" s="690"/>
      <c r="U1078" s="110"/>
      <c r="V1078" s="110"/>
      <c r="W1078" s="110"/>
      <c r="X1078" s="110"/>
      <c r="Y1078" s="110"/>
      <c r="Z1078" s="110"/>
      <c r="AA1078" s="110"/>
      <c r="AB1078" s="110"/>
      <c r="AC1078" s="110"/>
      <c r="AD1078" s="110"/>
      <c r="AE1078" s="110"/>
      <c r="AF1078" s="110"/>
    </row>
    <row r="1079">
      <c r="A1079" s="110"/>
      <c r="B1079" s="466"/>
      <c r="C1079" s="110"/>
      <c r="D1079" s="110"/>
      <c r="E1079" s="110"/>
      <c r="F1079" s="110"/>
      <c r="G1079" s="110"/>
      <c r="H1079" s="110"/>
      <c r="I1079" s="110"/>
      <c r="J1079" s="110"/>
      <c r="K1079" s="110"/>
      <c r="L1079" s="110"/>
      <c r="M1079" s="468"/>
      <c r="N1079" s="469"/>
      <c r="O1079" s="470"/>
      <c r="P1079" s="471"/>
      <c r="Q1079" s="471"/>
      <c r="R1079" s="116"/>
      <c r="S1079" s="690"/>
      <c r="T1079" s="690"/>
      <c r="U1079" s="110"/>
      <c r="V1079" s="110"/>
      <c r="W1079" s="110"/>
      <c r="X1079" s="110"/>
      <c r="Y1079" s="110"/>
      <c r="Z1079" s="110"/>
      <c r="AA1079" s="110"/>
      <c r="AB1079" s="110"/>
      <c r="AC1079" s="110"/>
      <c r="AD1079" s="110"/>
      <c r="AE1079" s="110"/>
      <c r="AF1079" s="110"/>
    </row>
    <row r="1080">
      <c r="A1080" s="110"/>
      <c r="B1080" s="466"/>
      <c r="C1080" s="110"/>
      <c r="D1080" s="110"/>
      <c r="E1080" s="110"/>
      <c r="F1080" s="110"/>
      <c r="G1080" s="110"/>
      <c r="H1080" s="110"/>
      <c r="I1080" s="110"/>
      <c r="J1080" s="110"/>
      <c r="K1080" s="110"/>
      <c r="L1080" s="110"/>
      <c r="M1080" s="468"/>
      <c r="N1080" s="469"/>
      <c r="O1080" s="470"/>
      <c r="P1080" s="471"/>
      <c r="Q1080" s="471"/>
      <c r="R1080" s="116"/>
      <c r="S1080" s="690"/>
      <c r="T1080" s="690"/>
      <c r="U1080" s="110"/>
      <c r="V1080" s="110"/>
      <c r="W1080" s="110"/>
      <c r="X1080" s="110"/>
      <c r="Y1080" s="110"/>
      <c r="Z1080" s="110"/>
      <c r="AA1080" s="110"/>
      <c r="AB1080" s="110"/>
      <c r="AC1080" s="110"/>
      <c r="AD1080" s="110"/>
      <c r="AE1080" s="110"/>
      <c r="AF1080" s="110"/>
    </row>
    <row r="1081">
      <c r="A1081" s="110"/>
      <c r="B1081" s="466"/>
      <c r="C1081" s="110"/>
      <c r="D1081" s="110"/>
      <c r="E1081" s="110"/>
      <c r="F1081" s="110"/>
      <c r="G1081" s="110"/>
      <c r="H1081" s="110"/>
      <c r="I1081" s="110"/>
      <c r="J1081" s="110"/>
      <c r="K1081" s="110"/>
      <c r="L1081" s="110"/>
      <c r="M1081" s="468"/>
      <c r="N1081" s="469"/>
      <c r="O1081" s="470"/>
      <c r="P1081" s="471"/>
      <c r="Q1081" s="471"/>
      <c r="R1081" s="116"/>
      <c r="S1081" s="690"/>
      <c r="T1081" s="690"/>
      <c r="U1081" s="110"/>
      <c r="V1081" s="110"/>
      <c r="W1081" s="110"/>
      <c r="X1081" s="110"/>
      <c r="Y1081" s="110"/>
      <c r="Z1081" s="110"/>
      <c r="AA1081" s="110"/>
      <c r="AB1081" s="110"/>
      <c r="AC1081" s="110"/>
      <c r="AD1081" s="110"/>
      <c r="AE1081" s="110"/>
      <c r="AF1081" s="110"/>
    </row>
    <row r="1082">
      <c r="A1082" s="110"/>
      <c r="B1082" s="466"/>
      <c r="C1082" s="110"/>
      <c r="D1082" s="110"/>
      <c r="E1082" s="110"/>
      <c r="F1082" s="110"/>
      <c r="G1082" s="110"/>
      <c r="H1082" s="110"/>
      <c r="I1082" s="110"/>
      <c r="J1082" s="110"/>
      <c r="K1082" s="110"/>
      <c r="L1082" s="110"/>
      <c r="M1082" s="468"/>
      <c r="N1082" s="469"/>
      <c r="O1082" s="470"/>
      <c r="P1082" s="471"/>
      <c r="Q1082" s="471"/>
      <c r="R1082" s="116"/>
      <c r="S1082" s="690"/>
      <c r="T1082" s="690"/>
      <c r="U1082" s="110"/>
      <c r="V1082" s="110"/>
      <c r="W1082" s="110"/>
      <c r="X1082" s="110"/>
      <c r="Y1082" s="110"/>
      <c r="Z1082" s="110"/>
      <c r="AA1082" s="110"/>
      <c r="AB1082" s="110"/>
      <c r="AC1082" s="110"/>
      <c r="AD1082" s="110"/>
      <c r="AE1082" s="110"/>
      <c r="AF1082" s="110"/>
    </row>
    <row r="1083">
      <c r="A1083" s="110"/>
      <c r="B1083" s="466"/>
      <c r="C1083" s="110"/>
      <c r="D1083" s="110"/>
      <c r="E1083" s="110"/>
      <c r="F1083" s="110"/>
      <c r="G1083" s="110"/>
      <c r="H1083" s="110"/>
      <c r="I1083" s="110"/>
      <c r="J1083" s="110"/>
      <c r="K1083" s="110"/>
      <c r="L1083" s="110"/>
      <c r="M1083" s="468"/>
      <c r="N1083" s="469"/>
      <c r="O1083" s="470"/>
      <c r="P1083" s="471"/>
      <c r="Q1083" s="471"/>
      <c r="R1083" s="116"/>
      <c r="S1083" s="690"/>
      <c r="T1083" s="690"/>
      <c r="U1083" s="110"/>
      <c r="V1083" s="110"/>
      <c r="W1083" s="110"/>
      <c r="X1083" s="110"/>
      <c r="Y1083" s="110"/>
      <c r="Z1083" s="110"/>
      <c r="AA1083" s="110"/>
      <c r="AB1083" s="110"/>
      <c r="AC1083" s="110"/>
      <c r="AD1083" s="110"/>
      <c r="AE1083" s="110"/>
      <c r="AF1083" s="110"/>
    </row>
    <row r="1084">
      <c r="A1084" s="110"/>
      <c r="B1084" s="466"/>
      <c r="C1084" s="110"/>
      <c r="D1084" s="110"/>
      <c r="E1084" s="110"/>
      <c r="F1084" s="110"/>
      <c r="G1084" s="110"/>
      <c r="H1084" s="110"/>
      <c r="I1084" s="110"/>
      <c r="J1084" s="110"/>
      <c r="K1084" s="110"/>
      <c r="L1084" s="110"/>
      <c r="M1084" s="468"/>
      <c r="N1084" s="469"/>
      <c r="O1084" s="470"/>
      <c r="P1084" s="471"/>
      <c r="Q1084" s="471"/>
      <c r="R1084" s="116"/>
      <c r="S1084" s="690"/>
      <c r="T1084" s="690"/>
      <c r="U1084" s="110"/>
      <c r="V1084" s="110"/>
      <c r="W1084" s="110"/>
      <c r="X1084" s="110"/>
      <c r="Y1084" s="110"/>
      <c r="Z1084" s="110"/>
      <c r="AA1084" s="110"/>
      <c r="AB1084" s="110"/>
      <c r="AC1084" s="110"/>
      <c r="AD1084" s="110"/>
      <c r="AE1084" s="110"/>
      <c r="AF1084" s="110"/>
    </row>
    <row r="1085">
      <c r="A1085" s="110"/>
      <c r="B1085" s="466"/>
      <c r="C1085" s="110"/>
      <c r="D1085" s="110"/>
      <c r="E1085" s="110"/>
      <c r="F1085" s="110"/>
      <c r="G1085" s="110"/>
      <c r="H1085" s="110"/>
      <c r="I1085" s="110"/>
      <c r="J1085" s="110"/>
      <c r="K1085" s="110"/>
      <c r="L1085" s="110"/>
      <c r="M1085" s="468"/>
      <c r="N1085" s="469"/>
      <c r="O1085" s="470"/>
      <c r="P1085" s="471"/>
      <c r="Q1085" s="471"/>
      <c r="R1085" s="116"/>
      <c r="S1085" s="690"/>
      <c r="T1085" s="690"/>
      <c r="U1085" s="110"/>
      <c r="V1085" s="110"/>
      <c r="W1085" s="110"/>
      <c r="X1085" s="110"/>
      <c r="Y1085" s="110"/>
      <c r="Z1085" s="110"/>
      <c r="AA1085" s="110"/>
      <c r="AB1085" s="110"/>
      <c r="AC1085" s="110"/>
      <c r="AD1085" s="110"/>
      <c r="AE1085" s="110"/>
      <c r="AF1085" s="110"/>
    </row>
    <row r="1086">
      <c r="A1086" s="110"/>
      <c r="B1086" s="466"/>
      <c r="C1086" s="110"/>
      <c r="D1086" s="110"/>
      <c r="E1086" s="110"/>
      <c r="F1086" s="110"/>
      <c r="G1086" s="110"/>
      <c r="H1086" s="110"/>
      <c r="I1086" s="110"/>
      <c r="J1086" s="110"/>
      <c r="K1086" s="110"/>
      <c r="L1086" s="110"/>
      <c r="M1086" s="468"/>
      <c r="N1086" s="469"/>
      <c r="O1086" s="470"/>
      <c r="P1086" s="471"/>
      <c r="Q1086" s="471"/>
      <c r="R1086" s="116"/>
      <c r="S1086" s="690"/>
      <c r="T1086" s="690"/>
      <c r="U1086" s="110"/>
      <c r="V1086" s="110"/>
      <c r="W1086" s="110"/>
      <c r="X1086" s="110"/>
      <c r="Y1086" s="110"/>
      <c r="Z1086" s="110"/>
      <c r="AA1086" s="110"/>
      <c r="AB1086" s="110"/>
      <c r="AC1086" s="110"/>
      <c r="AD1086" s="110"/>
      <c r="AE1086" s="110"/>
      <c r="AF1086" s="110"/>
    </row>
    <row r="1087">
      <c r="A1087" s="110"/>
      <c r="B1087" s="466"/>
      <c r="C1087" s="110"/>
      <c r="D1087" s="110"/>
      <c r="E1087" s="110"/>
      <c r="F1087" s="110"/>
      <c r="G1087" s="110"/>
      <c r="H1087" s="110"/>
      <c r="I1087" s="110"/>
      <c r="J1087" s="110"/>
      <c r="K1087" s="110"/>
      <c r="L1087" s="110"/>
      <c r="M1087" s="468"/>
      <c r="N1087" s="469"/>
      <c r="O1087" s="470"/>
      <c r="P1087" s="471"/>
      <c r="Q1087" s="471"/>
      <c r="R1087" s="116"/>
      <c r="S1087" s="690"/>
      <c r="T1087" s="690"/>
      <c r="U1087" s="110"/>
      <c r="V1087" s="110"/>
      <c r="W1087" s="110"/>
      <c r="X1087" s="110"/>
      <c r="Y1087" s="110"/>
      <c r="Z1087" s="110"/>
      <c r="AA1087" s="110"/>
      <c r="AB1087" s="110"/>
      <c r="AC1087" s="110"/>
      <c r="AD1087" s="110"/>
      <c r="AE1087" s="110"/>
      <c r="AF1087" s="110"/>
    </row>
    <row r="1088">
      <c r="A1088" s="110"/>
      <c r="B1088" s="466"/>
      <c r="C1088" s="110"/>
      <c r="D1088" s="110"/>
      <c r="E1088" s="110"/>
      <c r="F1088" s="110"/>
      <c r="G1088" s="110"/>
      <c r="H1088" s="110"/>
      <c r="I1088" s="110"/>
      <c r="J1088" s="110"/>
      <c r="K1088" s="110"/>
      <c r="L1088" s="110"/>
      <c r="M1088" s="468"/>
      <c r="N1088" s="469"/>
      <c r="O1088" s="470"/>
      <c r="P1088" s="471"/>
      <c r="Q1088" s="471"/>
      <c r="R1088" s="116"/>
      <c r="S1088" s="690"/>
      <c r="T1088" s="690"/>
      <c r="U1088" s="110"/>
      <c r="V1088" s="110"/>
      <c r="W1088" s="110"/>
      <c r="X1088" s="110"/>
      <c r="Y1088" s="110"/>
      <c r="Z1088" s="110"/>
      <c r="AA1088" s="110"/>
      <c r="AB1088" s="110"/>
      <c r="AC1088" s="110"/>
      <c r="AD1088" s="110"/>
      <c r="AE1088" s="110"/>
      <c r="AF1088" s="110"/>
    </row>
    <row r="1089">
      <c r="A1089" s="110"/>
      <c r="B1089" s="466"/>
      <c r="C1089" s="110"/>
      <c r="D1089" s="110"/>
      <c r="E1089" s="110"/>
      <c r="F1089" s="110"/>
      <c r="G1089" s="110"/>
      <c r="H1089" s="110"/>
      <c r="I1089" s="110"/>
      <c r="J1089" s="110"/>
      <c r="K1089" s="110"/>
      <c r="L1089" s="110"/>
      <c r="M1089" s="468"/>
      <c r="N1089" s="469"/>
      <c r="O1089" s="470"/>
      <c r="P1089" s="471"/>
      <c r="Q1089" s="471"/>
      <c r="R1089" s="116"/>
      <c r="S1089" s="690"/>
      <c r="T1089" s="690"/>
      <c r="U1089" s="110"/>
      <c r="V1089" s="110"/>
      <c r="W1089" s="110"/>
      <c r="X1089" s="110"/>
      <c r="Y1089" s="110"/>
      <c r="Z1089" s="110"/>
      <c r="AA1089" s="110"/>
      <c r="AB1089" s="110"/>
      <c r="AC1089" s="110"/>
      <c r="AD1089" s="110"/>
      <c r="AE1089" s="110"/>
      <c r="AF1089" s="110"/>
    </row>
    <row r="1090">
      <c r="A1090" s="110"/>
      <c r="B1090" s="466"/>
      <c r="C1090" s="110"/>
      <c r="D1090" s="110"/>
      <c r="E1090" s="110"/>
      <c r="F1090" s="110"/>
      <c r="G1090" s="110"/>
      <c r="H1090" s="110"/>
      <c r="I1090" s="110"/>
      <c r="J1090" s="110"/>
      <c r="K1090" s="110"/>
      <c r="L1090" s="110"/>
      <c r="M1090" s="468"/>
      <c r="N1090" s="469"/>
      <c r="O1090" s="470"/>
      <c r="P1090" s="471"/>
      <c r="Q1090" s="471"/>
      <c r="R1090" s="116"/>
      <c r="S1090" s="690"/>
      <c r="T1090" s="690"/>
      <c r="U1090" s="110"/>
      <c r="V1090" s="110"/>
      <c r="W1090" s="110"/>
      <c r="X1090" s="110"/>
      <c r="Y1090" s="110"/>
      <c r="Z1090" s="110"/>
      <c r="AA1090" s="110"/>
      <c r="AB1090" s="110"/>
      <c r="AC1090" s="110"/>
      <c r="AD1090" s="110"/>
      <c r="AE1090" s="110"/>
      <c r="AF1090" s="110"/>
    </row>
    <row r="1091">
      <c r="A1091" s="110"/>
      <c r="B1091" s="466"/>
      <c r="C1091" s="110"/>
      <c r="D1091" s="110"/>
      <c r="E1091" s="110"/>
      <c r="F1091" s="110"/>
      <c r="G1091" s="110"/>
      <c r="H1091" s="110"/>
      <c r="I1091" s="110"/>
      <c r="J1091" s="110"/>
      <c r="K1091" s="110"/>
      <c r="L1091" s="110"/>
      <c r="M1091" s="468"/>
      <c r="N1091" s="469"/>
      <c r="O1091" s="470"/>
      <c r="P1091" s="471"/>
      <c r="Q1091" s="471"/>
      <c r="R1091" s="116"/>
      <c r="S1091" s="690"/>
      <c r="T1091" s="690"/>
      <c r="U1091" s="110"/>
      <c r="V1091" s="110"/>
      <c r="W1091" s="110"/>
      <c r="X1091" s="110"/>
      <c r="Y1091" s="110"/>
      <c r="Z1091" s="110"/>
      <c r="AA1091" s="110"/>
      <c r="AB1091" s="110"/>
      <c r="AC1091" s="110"/>
      <c r="AD1091" s="110"/>
      <c r="AE1091" s="110"/>
      <c r="AF1091" s="110"/>
    </row>
    <row r="1092">
      <c r="A1092" s="110"/>
      <c r="B1092" s="466"/>
      <c r="C1092" s="110"/>
      <c r="D1092" s="110"/>
      <c r="E1092" s="110"/>
      <c r="F1092" s="110"/>
      <c r="G1092" s="110"/>
      <c r="H1092" s="110"/>
      <c r="I1092" s="110"/>
      <c r="J1092" s="110"/>
      <c r="K1092" s="110"/>
      <c r="L1092" s="110"/>
      <c r="M1092" s="468"/>
      <c r="N1092" s="469"/>
      <c r="O1092" s="470"/>
      <c r="P1092" s="471"/>
      <c r="Q1092" s="471"/>
      <c r="R1092" s="116"/>
      <c r="S1092" s="690"/>
      <c r="T1092" s="690"/>
      <c r="U1092" s="110"/>
      <c r="V1092" s="110"/>
      <c r="W1092" s="110"/>
      <c r="X1092" s="110"/>
      <c r="Y1092" s="110"/>
      <c r="Z1092" s="110"/>
      <c r="AA1092" s="110"/>
      <c r="AB1092" s="110"/>
      <c r="AC1092" s="110"/>
      <c r="AD1092" s="110"/>
      <c r="AE1092" s="110"/>
      <c r="AF1092" s="110"/>
    </row>
    <row r="1093">
      <c r="A1093" s="110"/>
      <c r="B1093" s="466"/>
      <c r="C1093" s="110"/>
      <c r="D1093" s="110"/>
      <c r="E1093" s="110"/>
      <c r="F1093" s="110"/>
      <c r="G1093" s="110"/>
      <c r="H1093" s="110"/>
      <c r="I1093" s="110"/>
      <c r="J1093" s="110"/>
      <c r="K1093" s="110"/>
      <c r="L1093" s="110"/>
      <c r="M1093" s="468"/>
      <c r="N1093" s="469"/>
      <c r="O1093" s="470"/>
      <c r="P1093" s="471"/>
      <c r="Q1093" s="471"/>
      <c r="R1093" s="116"/>
      <c r="S1093" s="690"/>
      <c r="T1093" s="690"/>
      <c r="U1093" s="110"/>
      <c r="V1093" s="110"/>
      <c r="W1093" s="110"/>
      <c r="X1093" s="110"/>
      <c r="Y1093" s="110"/>
      <c r="Z1093" s="110"/>
      <c r="AA1093" s="110"/>
      <c r="AB1093" s="110"/>
      <c r="AC1093" s="110"/>
      <c r="AD1093" s="110"/>
      <c r="AE1093" s="110"/>
      <c r="AF1093" s="110"/>
    </row>
    <row r="1094">
      <c r="A1094" s="110"/>
      <c r="B1094" s="466"/>
      <c r="C1094" s="110"/>
      <c r="D1094" s="110"/>
      <c r="E1094" s="110"/>
      <c r="F1094" s="110"/>
      <c r="G1094" s="110"/>
      <c r="H1094" s="110"/>
      <c r="I1094" s="110"/>
      <c r="J1094" s="110"/>
      <c r="K1094" s="110"/>
      <c r="L1094" s="110"/>
      <c r="M1094" s="468"/>
      <c r="N1094" s="469"/>
      <c r="O1094" s="470"/>
      <c r="P1094" s="471"/>
      <c r="Q1094" s="471"/>
      <c r="R1094" s="116"/>
      <c r="S1094" s="690"/>
      <c r="T1094" s="690"/>
      <c r="U1094" s="110"/>
      <c r="V1094" s="110"/>
      <c r="W1094" s="110"/>
      <c r="X1094" s="110"/>
      <c r="Y1094" s="110"/>
      <c r="Z1094" s="110"/>
      <c r="AA1094" s="110"/>
      <c r="AB1094" s="110"/>
      <c r="AC1094" s="110"/>
      <c r="AD1094" s="110"/>
      <c r="AE1094" s="110"/>
      <c r="AF1094" s="110"/>
    </row>
    <row r="1095">
      <c r="A1095" s="110"/>
      <c r="B1095" s="466"/>
      <c r="C1095" s="110"/>
      <c r="D1095" s="110"/>
      <c r="E1095" s="110"/>
      <c r="F1095" s="110"/>
      <c r="G1095" s="110"/>
      <c r="H1095" s="110"/>
      <c r="I1095" s="110"/>
      <c r="J1095" s="110"/>
      <c r="K1095" s="110"/>
      <c r="L1095" s="110"/>
      <c r="M1095" s="468"/>
      <c r="N1095" s="469"/>
      <c r="O1095" s="470"/>
      <c r="P1095" s="471"/>
      <c r="Q1095" s="471"/>
      <c r="R1095" s="116"/>
      <c r="S1095" s="690"/>
      <c r="T1095" s="690"/>
      <c r="U1095" s="110"/>
      <c r="V1095" s="110"/>
      <c r="W1095" s="110"/>
      <c r="X1095" s="110"/>
      <c r="Y1095" s="110"/>
      <c r="Z1095" s="110"/>
      <c r="AA1095" s="110"/>
      <c r="AB1095" s="110"/>
      <c r="AC1095" s="110"/>
      <c r="AD1095" s="110"/>
      <c r="AE1095" s="110"/>
      <c r="AF1095" s="110"/>
    </row>
    <row r="1096">
      <c r="A1096" s="110"/>
      <c r="B1096" s="466"/>
      <c r="C1096" s="110"/>
      <c r="D1096" s="110"/>
      <c r="E1096" s="110"/>
      <c r="F1096" s="110"/>
      <c r="G1096" s="110"/>
      <c r="H1096" s="110"/>
      <c r="I1096" s="110"/>
      <c r="J1096" s="110"/>
      <c r="K1096" s="110"/>
      <c r="L1096" s="110"/>
      <c r="M1096" s="468"/>
      <c r="N1096" s="469"/>
      <c r="O1096" s="470"/>
      <c r="P1096" s="471"/>
      <c r="Q1096" s="471"/>
      <c r="R1096" s="116"/>
      <c r="S1096" s="690"/>
      <c r="T1096" s="690"/>
      <c r="U1096" s="110"/>
      <c r="V1096" s="110"/>
      <c r="W1096" s="110"/>
      <c r="X1096" s="110"/>
      <c r="Y1096" s="110"/>
      <c r="Z1096" s="110"/>
      <c r="AA1096" s="110"/>
      <c r="AB1096" s="110"/>
      <c r="AC1096" s="110"/>
      <c r="AD1096" s="110"/>
      <c r="AE1096" s="110"/>
      <c r="AF1096" s="110"/>
    </row>
    <row r="1097">
      <c r="A1097" s="110"/>
      <c r="B1097" s="466"/>
      <c r="C1097" s="110"/>
      <c r="D1097" s="110"/>
      <c r="E1097" s="110"/>
      <c r="F1097" s="110"/>
      <c r="G1097" s="110"/>
      <c r="H1097" s="110"/>
      <c r="I1097" s="110"/>
      <c r="J1097" s="110"/>
      <c r="K1097" s="110"/>
      <c r="L1097" s="110"/>
      <c r="M1097" s="468"/>
      <c r="N1097" s="469"/>
      <c r="O1097" s="470"/>
      <c r="P1097" s="471"/>
      <c r="Q1097" s="471"/>
      <c r="R1097" s="116"/>
      <c r="S1097" s="690"/>
      <c r="T1097" s="690"/>
      <c r="U1097" s="110"/>
      <c r="V1097" s="110"/>
      <c r="W1097" s="110"/>
      <c r="X1097" s="110"/>
      <c r="Y1097" s="110"/>
      <c r="Z1097" s="110"/>
      <c r="AA1097" s="110"/>
      <c r="AB1097" s="110"/>
      <c r="AC1097" s="110"/>
      <c r="AD1097" s="110"/>
      <c r="AE1097" s="110"/>
      <c r="AF1097" s="110"/>
    </row>
    <row r="1098">
      <c r="A1098" s="110"/>
      <c r="B1098" s="466"/>
      <c r="C1098" s="110"/>
      <c r="D1098" s="110"/>
      <c r="E1098" s="110"/>
      <c r="F1098" s="110"/>
      <c r="G1098" s="110"/>
      <c r="H1098" s="110"/>
      <c r="I1098" s="110"/>
      <c r="J1098" s="110"/>
      <c r="K1098" s="110"/>
      <c r="L1098" s="110"/>
      <c r="M1098" s="468"/>
      <c r="N1098" s="469"/>
      <c r="O1098" s="470"/>
      <c r="P1098" s="471"/>
      <c r="Q1098" s="471"/>
      <c r="R1098" s="116"/>
      <c r="S1098" s="690"/>
      <c r="T1098" s="690"/>
      <c r="U1098" s="110"/>
      <c r="V1098" s="110"/>
      <c r="W1098" s="110"/>
      <c r="X1098" s="110"/>
      <c r="Y1098" s="110"/>
      <c r="Z1098" s="110"/>
      <c r="AA1098" s="110"/>
      <c r="AB1098" s="110"/>
      <c r="AC1098" s="110"/>
      <c r="AD1098" s="110"/>
      <c r="AE1098" s="110"/>
      <c r="AF1098" s="110"/>
    </row>
    <row r="1099">
      <c r="A1099" s="110"/>
      <c r="B1099" s="466"/>
      <c r="C1099" s="110"/>
      <c r="D1099" s="110"/>
      <c r="E1099" s="110"/>
      <c r="F1099" s="110"/>
      <c r="G1099" s="110"/>
      <c r="H1099" s="110"/>
      <c r="I1099" s="110"/>
      <c r="J1099" s="110"/>
      <c r="K1099" s="110"/>
      <c r="L1099" s="110"/>
      <c r="M1099" s="468"/>
      <c r="N1099" s="469"/>
      <c r="O1099" s="470"/>
      <c r="P1099" s="471"/>
      <c r="Q1099" s="471"/>
      <c r="R1099" s="116"/>
      <c r="S1099" s="690"/>
      <c r="T1099" s="690"/>
      <c r="U1099" s="110"/>
      <c r="V1099" s="110"/>
      <c r="W1099" s="110"/>
      <c r="X1099" s="110"/>
      <c r="Y1099" s="110"/>
      <c r="Z1099" s="110"/>
      <c r="AA1099" s="110"/>
      <c r="AB1099" s="110"/>
      <c r="AC1099" s="110"/>
      <c r="AD1099" s="110"/>
      <c r="AE1099" s="110"/>
      <c r="AF1099" s="110"/>
    </row>
    <row r="1100">
      <c r="A1100" s="110"/>
      <c r="B1100" s="466"/>
      <c r="C1100" s="110"/>
      <c r="D1100" s="110"/>
      <c r="E1100" s="110"/>
      <c r="F1100" s="110"/>
      <c r="G1100" s="110"/>
      <c r="H1100" s="110"/>
      <c r="I1100" s="110"/>
      <c r="J1100" s="110"/>
      <c r="K1100" s="110"/>
      <c r="L1100" s="110"/>
      <c r="M1100" s="468"/>
      <c r="N1100" s="469"/>
      <c r="O1100" s="470"/>
      <c r="P1100" s="471"/>
      <c r="Q1100" s="471"/>
      <c r="R1100" s="116"/>
      <c r="S1100" s="690"/>
      <c r="T1100" s="690"/>
      <c r="U1100" s="110"/>
      <c r="V1100" s="110"/>
      <c r="W1100" s="110"/>
      <c r="X1100" s="110"/>
      <c r="Y1100" s="110"/>
      <c r="Z1100" s="110"/>
      <c r="AA1100" s="110"/>
      <c r="AB1100" s="110"/>
      <c r="AC1100" s="110"/>
      <c r="AD1100" s="110"/>
      <c r="AE1100" s="110"/>
      <c r="AF1100" s="110"/>
    </row>
    <row r="1101">
      <c r="A1101" s="110"/>
      <c r="B1101" s="466"/>
      <c r="C1101" s="110"/>
      <c r="D1101" s="110"/>
      <c r="E1101" s="110"/>
      <c r="F1101" s="110"/>
      <c r="G1101" s="110"/>
      <c r="H1101" s="110"/>
      <c r="I1101" s="110"/>
      <c r="J1101" s="110"/>
      <c r="K1101" s="110"/>
      <c r="L1101" s="110"/>
      <c r="M1101" s="468"/>
      <c r="N1101" s="469"/>
      <c r="O1101" s="470"/>
      <c r="P1101" s="471"/>
      <c r="Q1101" s="471"/>
      <c r="R1101" s="116"/>
      <c r="S1101" s="690"/>
      <c r="T1101" s="690"/>
      <c r="U1101" s="110"/>
      <c r="V1101" s="110"/>
      <c r="W1101" s="110"/>
      <c r="X1101" s="110"/>
      <c r="Y1101" s="110"/>
      <c r="Z1101" s="110"/>
      <c r="AA1101" s="110"/>
      <c r="AB1101" s="110"/>
      <c r="AC1101" s="110"/>
      <c r="AD1101" s="110"/>
      <c r="AE1101" s="110"/>
      <c r="AF1101" s="110"/>
    </row>
    <row r="1102">
      <c r="A1102" s="110"/>
      <c r="B1102" s="466"/>
      <c r="C1102" s="110"/>
      <c r="D1102" s="110"/>
      <c r="E1102" s="110"/>
      <c r="F1102" s="110"/>
      <c r="G1102" s="110"/>
      <c r="H1102" s="110"/>
      <c r="I1102" s="110"/>
      <c r="J1102" s="110"/>
      <c r="K1102" s="110"/>
      <c r="L1102" s="110"/>
      <c r="M1102" s="468"/>
      <c r="N1102" s="469"/>
      <c r="O1102" s="470"/>
      <c r="P1102" s="471"/>
      <c r="Q1102" s="471"/>
      <c r="R1102" s="116"/>
      <c r="S1102" s="690"/>
      <c r="T1102" s="690"/>
      <c r="U1102" s="110"/>
      <c r="V1102" s="110"/>
      <c r="W1102" s="110"/>
      <c r="X1102" s="110"/>
      <c r="Y1102" s="110"/>
      <c r="Z1102" s="110"/>
      <c r="AA1102" s="110"/>
      <c r="AB1102" s="110"/>
      <c r="AC1102" s="110"/>
      <c r="AD1102" s="110"/>
      <c r="AE1102" s="110"/>
      <c r="AF1102" s="110"/>
    </row>
    <row r="1103">
      <c r="A1103" s="110"/>
      <c r="B1103" s="466"/>
      <c r="C1103" s="110"/>
      <c r="D1103" s="110"/>
      <c r="E1103" s="110"/>
      <c r="F1103" s="110"/>
      <c r="G1103" s="110"/>
      <c r="H1103" s="110"/>
      <c r="I1103" s="110"/>
      <c r="J1103" s="110"/>
      <c r="K1103" s="110"/>
      <c r="L1103" s="110"/>
      <c r="M1103" s="468"/>
      <c r="N1103" s="469"/>
      <c r="O1103" s="470"/>
      <c r="P1103" s="471"/>
      <c r="Q1103" s="471"/>
      <c r="R1103" s="116"/>
      <c r="S1103" s="690"/>
      <c r="T1103" s="690"/>
      <c r="U1103" s="110"/>
      <c r="V1103" s="110"/>
      <c r="W1103" s="110"/>
      <c r="X1103" s="110"/>
      <c r="Y1103" s="110"/>
      <c r="Z1103" s="110"/>
      <c r="AA1103" s="110"/>
      <c r="AB1103" s="110"/>
      <c r="AC1103" s="110"/>
      <c r="AD1103" s="110"/>
      <c r="AE1103" s="110"/>
      <c r="AF1103" s="110"/>
    </row>
    <row r="1104">
      <c r="A1104" s="110"/>
      <c r="B1104" s="466"/>
      <c r="C1104" s="110"/>
      <c r="D1104" s="110"/>
      <c r="E1104" s="110"/>
      <c r="F1104" s="110"/>
      <c r="G1104" s="110"/>
      <c r="H1104" s="110"/>
      <c r="I1104" s="110"/>
      <c r="J1104" s="110"/>
      <c r="K1104" s="110"/>
      <c r="L1104" s="110"/>
      <c r="M1104" s="468"/>
      <c r="N1104" s="469"/>
      <c r="O1104" s="470"/>
      <c r="P1104" s="471"/>
      <c r="Q1104" s="471"/>
      <c r="R1104" s="116"/>
      <c r="S1104" s="690"/>
      <c r="T1104" s="690"/>
      <c r="U1104" s="110"/>
      <c r="V1104" s="110"/>
      <c r="W1104" s="110"/>
      <c r="X1104" s="110"/>
      <c r="Y1104" s="110"/>
      <c r="Z1104" s="110"/>
      <c r="AA1104" s="110"/>
      <c r="AB1104" s="110"/>
      <c r="AC1104" s="110"/>
      <c r="AD1104" s="110"/>
      <c r="AE1104" s="110"/>
      <c r="AF1104" s="110"/>
    </row>
    <row r="1105">
      <c r="A1105" s="110"/>
      <c r="B1105" s="466"/>
      <c r="C1105" s="110"/>
      <c r="D1105" s="110"/>
      <c r="E1105" s="110"/>
      <c r="F1105" s="110"/>
      <c r="G1105" s="110"/>
      <c r="H1105" s="110"/>
      <c r="I1105" s="110"/>
      <c r="J1105" s="110"/>
      <c r="K1105" s="110"/>
      <c r="L1105" s="110"/>
      <c r="M1105" s="468"/>
      <c r="N1105" s="469"/>
      <c r="O1105" s="470"/>
      <c r="P1105" s="471"/>
      <c r="Q1105" s="471"/>
      <c r="R1105" s="116"/>
      <c r="S1105" s="690"/>
      <c r="T1105" s="690"/>
      <c r="U1105" s="110"/>
      <c r="V1105" s="110"/>
      <c r="W1105" s="110"/>
      <c r="X1105" s="110"/>
      <c r="Y1105" s="110"/>
      <c r="Z1105" s="110"/>
      <c r="AA1105" s="110"/>
      <c r="AB1105" s="110"/>
      <c r="AC1105" s="110"/>
      <c r="AD1105" s="110"/>
      <c r="AE1105" s="110"/>
      <c r="AF1105" s="110"/>
    </row>
    <row r="1106">
      <c r="A1106" s="110"/>
      <c r="B1106" s="466"/>
      <c r="C1106" s="110"/>
      <c r="D1106" s="110"/>
      <c r="E1106" s="110"/>
      <c r="F1106" s="110"/>
      <c r="G1106" s="110"/>
      <c r="H1106" s="110"/>
      <c r="I1106" s="110"/>
      <c r="J1106" s="110"/>
      <c r="K1106" s="110"/>
      <c r="L1106" s="110"/>
      <c r="M1106" s="468"/>
      <c r="N1106" s="469"/>
      <c r="O1106" s="470"/>
      <c r="P1106" s="471"/>
      <c r="Q1106" s="471"/>
      <c r="R1106" s="116"/>
      <c r="S1106" s="690"/>
      <c r="T1106" s="690"/>
      <c r="U1106" s="110"/>
      <c r="V1106" s="110"/>
      <c r="W1106" s="110"/>
      <c r="X1106" s="110"/>
      <c r="Y1106" s="110"/>
      <c r="Z1106" s="110"/>
      <c r="AA1106" s="110"/>
      <c r="AB1106" s="110"/>
      <c r="AC1106" s="110"/>
      <c r="AD1106" s="110"/>
      <c r="AE1106" s="110"/>
      <c r="AF1106" s="110"/>
    </row>
    <row r="1107">
      <c r="A1107" s="110"/>
      <c r="B1107" s="466"/>
      <c r="C1107" s="110"/>
      <c r="D1107" s="110"/>
      <c r="E1107" s="110"/>
      <c r="F1107" s="110"/>
      <c r="G1107" s="110"/>
      <c r="H1107" s="110"/>
      <c r="I1107" s="110"/>
      <c r="J1107" s="110"/>
      <c r="K1107" s="110"/>
      <c r="L1107" s="110"/>
      <c r="M1107" s="468"/>
      <c r="N1107" s="469"/>
      <c r="O1107" s="470"/>
      <c r="P1107" s="471"/>
      <c r="Q1107" s="471"/>
      <c r="R1107" s="116"/>
      <c r="S1107" s="690"/>
      <c r="T1107" s="690"/>
      <c r="U1107" s="110"/>
      <c r="V1107" s="110"/>
      <c r="W1107" s="110"/>
      <c r="X1107" s="110"/>
      <c r="Y1107" s="110"/>
      <c r="Z1107" s="110"/>
      <c r="AA1107" s="110"/>
      <c r="AB1107" s="110"/>
      <c r="AC1107" s="110"/>
      <c r="AD1107" s="110"/>
      <c r="AE1107" s="110"/>
      <c r="AF1107" s="110"/>
    </row>
    <row r="1108">
      <c r="A1108" s="110"/>
      <c r="B1108" s="466"/>
      <c r="C1108" s="110"/>
      <c r="D1108" s="110"/>
      <c r="E1108" s="110"/>
      <c r="F1108" s="110"/>
      <c r="G1108" s="110"/>
      <c r="H1108" s="110"/>
      <c r="I1108" s="110"/>
      <c r="J1108" s="110"/>
      <c r="K1108" s="110"/>
      <c r="L1108" s="110"/>
      <c r="M1108" s="468"/>
      <c r="N1108" s="469"/>
      <c r="O1108" s="470"/>
      <c r="P1108" s="471"/>
      <c r="Q1108" s="471"/>
      <c r="R1108" s="116"/>
      <c r="S1108" s="690"/>
      <c r="T1108" s="690"/>
      <c r="U1108" s="110"/>
      <c r="V1108" s="110"/>
      <c r="W1108" s="110"/>
      <c r="X1108" s="110"/>
      <c r="Y1108" s="110"/>
      <c r="Z1108" s="110"/>
      <c r="AA1108" s="110"/>
      <c r="AB1108" s="110"/>
      <c r="AC1108" s="110"/>
      <c r="AD1108" s="110"/>
      <c r="AE1108" s="110"/>
      <c r="AF1108" s="110"/>
    </row>
    <row r="1109">
      <c r="A1109" s="110"/>
      <c r="B1109" s="466"/>
      <c r="C1109" s="110"/>
      <c r="D1109" s="110"/>
      <c r="E1109" s="110"/>
      <c r="F1109" s="110"/>
      <c r="G1109" s="110"/>
      <c r="H1109" s="110"/>
      <c r="I1109" s="110"/>
      <c r="J1109" s="110"/>
      <c r="K1109" s="110"/>
      <c r="L1109" s="110"/>
      <c r="M1109" s="468"/>
      <c r="N1109" s="469"/>
      <c r="O1109" s="470"/>
      <c r="P1109" s="471"/>
      <c r="Q1109" s="471"/>
      <c r="R1109" s="116"/>
      <c r="S1109" s="690"/>
      <c r="T1109" s="690"/>
      <c r="U1109" s="110"/>
      <c r="V1109" s="110"/>
      <c r="W1109" s="110"/>
      <c r="X1109" s="110"/>
      <c r="Y1109" s="110"/>
      <c r="Z1109" s="110"/>
      <c r="AA1109" s="110"/>
      <c r="AB1109" s="110"/>
      <c r="AC1109" s="110"/>
      <c r="AD1109" s="110"/>
      <c r="AE1109" s="110"/>
      <c r="AF1109" s="110"/>
    </row>
    <row r="1110">
      <c r="A1110" s="110"/>
      <c r="B1110" s="466"/>
      <c r="C1110" s="110"/>
      <c r="D1110" s="110"/>
      <c r="E1110" s="110"/>
      <c r="F1110" s="110"/>
      <c r="G1110" s="110"/>
      <c r="H1110" s="110"/>
      <c r="I1110" s="110"/>
      <c r="J1110" s="110"/>
      <c r="K1110" s="110"/>
      <c r="L1110" s="110"/>
      <c r="M1110" s="468"/>
      <c r="N1110" s="469"/>
      <c r="O1110" s="470"/>
      <c r="P1110" s="471"/>
      <c r="Q1110" s="471"/>
      <c r="R1110" s="116"/>
      <c r="S1110" s="690"/>
      <c r="T1110" s="690"/>
      <c r="U1110" s="110"/>
      <c r="V1110" s="110"/>
      <c r="W1110" s="110"/>
      <c r="X1110" s="110"/>
      <c r="Y1110" s="110"/>
      <c r="Z1110" s="110"/>
      <c r="AA1110" s="110"/>
      <c r="AB1110" s="110"/>
      <c r="AC1110" s="110"/>
      <c r="AD1110" s="110"/>
      <c r="AE1110" s="110"/>
      <c r="AF1110" s="110"/>
    </row>
    <row r="1111">
      <c r="A1111" s="110"/>
      <c r="B1111" s="466"/>
      <c r="C1111" s="110"/>
      <c r="D1111" s="110"/>
      <c r="E1111" s="110"/>
      <c r="F1111" s="110"/>
      <c r="G1111" s="110"/>
      <c r="H1111" s="110"/>
      <c r="I1111" s="110"/>
      <c r="J1111" s="110"/>
      <c r="K1111" s="110"/>
      <c r="L1111" s="110"/>
      <c r="M1111" s="468"/>
      <c r="N1111" s="469"/>
      <c r="O1111" s="470"/>
      <c r="P1111" s="471"/>
      <c r="Q1111" s="471"/>
      <c r="R1111" s="116"/>
      <c r="S1111" s="690"/>
      <c r="T1111" s="690"/>
      <c r="U1111" s="110"/>
      <c r="V1111" s="110"/>
      <c r="W1111" s="110"/>
      <c r="X1111" s="110"/>
      <c r="Y1111" s="110"/>
      <c r="Z1111" s="110"/>
      <c r="AA1111" s="110"/>
      <c r="AB1111" s="110"/>
      <c r="AC1111" s="110"/>
      <c r="AD1111" s="110"/>
      <c r="AE1111" s="110"/>
      <c r="AF1111" s="110"/>
    </row>
    <row r="1112">
      <c r="A1112" s="110"/>
      <c r="B1112" s="466"/>
      <c r="C1112" s="110"/>
      <c r="D1112" s="110"/>
      <c r="E1112" s="110"/>
      <c r="F1112" s="110"/>
      <c r="G1112" s="110"/>
      <c r="H1112" s="110"/>
      <c r="I1112" s="110"/>
      <c r="J1112" s="110"/>
      <c r="K1112" s="110"/>
      <c r="L1112" s="110"/>
      <c r="M1112" s="468"/>
      <c r="N1112" s="469"/>
      <c r="O1112" s="470"/>
      <c r="P1112" s="471"/>
      <c r="Q1112" s="471"/>
      <c r="R1112" s="116"/>
      <c r="S1112" s="690"/>
      <c r="T1112" s="690"/>
      <c r="U1112" s="110"/>
      <c r="V1112" s="110"/>
      <c r="W1112" s="110"/>
      <c r="X1112" s="110"/>
      <c r="Y1112" s="110"/>
      <c r="Z1112" s="110"/>
      <c r="AA1112" s="110"/>
      <c r="AB1112" s="110"/>
      <c r="AC1112" s="110"/>
      <c r="AD1112" s="110"/>
      <c r="AE1112" s="110"/>
      <c r="AF1112" s="110"/>
    </row>
    <row r="1113">
      <c r="A1113" s="110"/>
      <c r="B1113" s="466"/>
      <c r="C1113" s="110"/>
      <c r="D1113" s="110"/>
      <c r="E1113" s="110"/>
      <c r="F1113" s="110"/>
      <c r="G1113" s="110"/>
      <c r="H1113" s="110"/>
      <c r="I1113" s="110"/>
      <c r="J1113" s="110"/>
      <c r="K1113" s="110"/>
      <c r="L1113" s="110"/>
      <c r="M1113" s="468"/>
      <c r="N1113" s="469"/>
      <c r="O1113" s="470"/>
      <c r="P1113" s="471"/>
      <c r="Q1113" s="471"/>
      <c r="R1113" s="116"/>
      <c r="S1113" s="690"/>
      <c r="T1113" s="690"/>
      <c r="U1113" s="110"/>
      <c r="V1113" s="110"/>
      <c r="W1113" s="110"/>
      <c r="X1113" s="110"/>
      <c r="Y1113" s="110"/>
      <c r="Z1113" s="110"/>
      <c r="AA1113" s="110"/>
      <c r="AB1113" s="110"/>
      <c r="AC1113" s="110"/>
      <c r="AD1113" s="110"/>
      <c r="AE1113" s="110"/>
      <c r="AF1113" s="110"/>
    </row>
    <row r="1114">
      <c r="A1114" s="110"/>
      <c r="B1114" s="466"/>
      <c r="C1114" s="110"/>
      <c r="D1114" s="110"/>
      <c r="E1114" s="110"/>
      <c r="F1114" s="110"/>
      <c r="G1114" s="110"/>
      <c r="H1114" s="110"/>
      <c r="I1114" s="110"/>
      <c r="J1114" s="110"/>
      <c r="K1114" s="110"/>
      <c r="L1114" s="110"/>
      <c r="M1114" s="468"/>
      <c r="N1114" s="469"/>
      <c r="O1114" s="470"/>
      <c r="P1114" s="471"/>
      <c r="Q1114" s="471"/>
      <c r="R1114" s="116"/>
      <c r="S1114" s="690"/>
      <c r="T1114" s="690"/>
      <c r="U1114" s="110"/>
      <c r="V1114" s="110"/>
      <c r="W1114" s="110"/>
      <c r="X1114" s="110"/>
      <c r="Y1114" s="110"/>
      <c r="Z1114" s="110"/>
      <c r="AA1114" s="110"/>
      <c r="AB1114" s="110"/>
      <c r="AC1114" s="110"/>
      <c r="AD1114" s="110"/>
      <c r="AE1114" s="110"/>
      <c r="AF1114" s="110"/>
    </row>
    <row r="1115">
      <c r="A1115" s="110"/>
      <c r="B1115" s="466"/>
      <c r="C1115" s="110"/>
      <c r="D1115" s="110"/>
      <c r="E1115" s="110"/>
      <c r="F1115" s="110"/>
      <c r="G1115" s="110"/>
      <c r="H1115" s="110"/>
      <c r="I1115" s="110"/>
      <c r="J1115" s="110"/>
      <c r="K1115" s="110"/>
      <c r="L1115" s="110"/>
      <c r="M1115" s="468"/>
      <c r="N1115" s="469"/>
      <c r="O1115" s="470"/>
      <c r="P1115" s="471"/>
      <c r="Q1115" s="471"/>
      <c r="R1115" s="116"/>
      <c r="S1115" s="690"/>
      <c r="T1115" s="690"/>
      <c r="U1115" s="110"/>
      <c r="V1115" s="110"/>
      <c r="W1115" s="110"/>
      <c r="X1115" s="110"/>
      <c r="Y1115" s="110"/>
      <c r="Z1115" s="110"/>
      <c r="AA1115" s="110"/>
      <c r="AB1115" s="110"/>
      <c r="AC1115" s="110"/>
      <c r="AD1115" s="110"/>
      <c r="AE1115" s="110"/>
      <c r="AF1115" s="110"/>
    </row>
    <row r="1116">
      <c r="A1116" s="110"/>
      <c r="B1116" s="466"/>
      <c r="C1116" s="110"/>
      <c r="D1116" s="110"/>
      <c r="E1116" s="110"/>
      <c r="F1116" s="110"/>
      <c r="G1116" s="110"/>
      <c r="H1116" s="110"/>
      <c r="I1116" s="110"/>
      <c r="J1116" s="110"/>
      <c r="K1116" s="110"/>
      <c r="L1116" s="110"/>
      <c r="M1116" s="468"/>
      <c r="N1116" s="469"/>
      <c r="O1116" s="470"/>
      <c r="P1116" s="471"/>
      <c r="Q1116" s="471"/>
      <c r="R1116" s="116"/>
      <c r="S1116" s="690"/>
      <c r="T1116" s="690"/>
      <c r="U1116" s="110"/>
      <c r="V1116" s="110"/>
      <c r="W1116" s="110"/>
      <c r="X1116" s="110"/>
      <c r="Y1116" s="110"/>
      <c r="Z1116" s="110"/>
      <c r="AA1116" s="110"/>
      <c r="AB1116" s="110"/>
      <c r="AC1116" s="110"/>
      <c r="AD1116" s="110"/>
      <c r="AE1116" s="110"/>
      <c r="AF1116" s="110"/>
    </row>
    <row r="1117">
      <c r="A1117" s="110"/>
      <c r="B1117" s="466"/>
      <c r="C1117" s="110"/>
      <c r="D1117" s="110"/>
      <c r="E1117" s="110"/>
      <c r="F1117" s="110"/>
      <c r="G1117" s="110"/>
      <c r="H1117" s="110"/>
      <c r="I1117" s="110"/>
      <c r="J1117" s="110"/>
      <c r="K1117" s="110"/>
      <c r="L1117" s="110"/>
      <c r="M1117" s="468"/>
      <c r="N1117" s="469"/>
      <c r="O1117" s="470"/>
      <c r="P1117" s="471"/>
      <c r="Q1117" s="471"/>
      <c r="R1117" s="116"/>
      <c r="S1117" s="690"/>
      <c r="T1117" s="690"/>
      <c r="U1117" s="110"/>
      <c r="V1117" s="110"/>
      <c r="W1117" s="110"/>
      <c r="X1117" s="110"/>
      <c r="Y1117" s="110"/>
      <c r="Z1117" s="110"/>
      <c r="AA1117" s="110"/>
      <c r="AB1117" s="110"/>
      <c r="AC1117" s="110"/>
      <c r="AD1117" s="110"/>
      <c r="AE1117" s="110"/>
      <c r="AF1117" s="110"/>
    </row>
    <row r="1118">
      <c r="A1118" s="110"/>
      <c r="B1118" s="466"/>
      <c r="C1118" s="110"/>
      <c r="D1118" s="110"/>
      <c r="E1118" s="110"/>
      <c r="F1118" s="110"/>
      <c r="G1118" s="110"/>
      <c r="H1118" s="110"/>
      <c r="I1118" s="110"/>
      <c r="J1118" s="110"/>
      <c r="K1118" s="110"/>
      <c r="L1118" s="110"/>
      <c r="M1118" s="468"/>
      <c r="N1118" s="469"/>
      <c r="O1118" s="470"/>
      <c r="P1118" s="471"/>
      <c r="Q1118" s="471"/>
      <c r="R1118" s="116"/>
      <c r="S1118" s="690"/>
      <c r="T1118" s="690"/>
      <c r="U1118" s="110"/>
      <c r="V1118" s="110"/>
      <c r="W1118" s="110"/>
      <c r="X1118" s="110"/>
      <c r="Y1118" s="110"/>
      <c r="Z1118" s="110"/>
      <c r="AA1118" s="110"/>
      <c r="AB1118" s="110"/>
      <c r="AC1118" s="110"/>
      <c r="AD1118" s="110"/>
      <c r="AE1118" s="110"/>
      <c r="AF1118" s="110"/>
    </row>
    <row r="1119">
      <c r="A1119" s="110"/>
      <c r="B1119" s="466"/>
      <c r="C1119" s="110"/>
      <c r="D1119" s="110"/>
      <c r="E1119" s="110"/>
      <c r="F1119" s="110"/>
      <c r="G1119" s="110"/>
      <c r="H1119" s="110"/>
      <c r="I1119" s="110"/>
      <c r="J1119" s="110"/>
      <c r="K1119" s="110"/>
      <c r="L1119" s="110"/>
      <c r="M1119" s="468"/>
      <c r="N1119" s="469"/>
      <c r="O1119" s="470"/>
      <c r="P1119" s="471"/>
      <c r="Q1119" s="471"/>
      <c r="R1119" s="116"/>
      <c r="S1119" s="690"/>
      <c r="T1119" s="690"/>
      <c r="U1119" s="110"/>
      <c r="V1119" s="110"/>
      <c r="W1119" s="110"/>
      <c r="X1119" s="110"/>
      <c r="Y1119" s="110"/>
      <c r="Z1119" s="110"/>
      <c r="AA1119" s="110"/>
      <c r="AB1119" s="110"/>
      <c r="AC1119" s="110"/>
      <c r="AD1119" s="110"/>
      <c r="AE1119" s="110"/>
      <c r="AF1119" s="110"/>
    </row>
    <row r="1120">
      <c r="A1120" s="110"/>
      <c r="B1120" s="466"/>
      <c r="C1120" s="110"/>
      <c r="D1120" s="110"/>
      <c r="E1120" s="110"/>
      <c r="F1120" s="110"/>
      <c r="G1120" s="110"/>
      <c r="H1120" s="110"/>
      <c r="I1120" s="110"/>
      <c r="J1120" s="110"/>
      <c r="K1120" s="110"/>
      <c r="L1120" s="110"/>
      <c r="M1120" s="468"/>
      <c r="N1120" s="469"/>
      <c r="O1120" s="470"/>
      <c r="P1120" s="471"/>
      <c r="Q1120" s="471"/>
      <c r="R1120" s="116"/>
      <c r="S1120" s="690"/>
      <c r="T1120" s="690"/>
      <c r="U1120" s="110"/>
      <c r="V1120" s="110"/>
      <c r="W1120" s="110"/>
      <c r="X1120" s="110"/>
      <c r="Y1120" s="110"/>
      <c r="Z1120" s="110"/>
      <c r="AA1120" s="110"/>
      <c r="AB1120" s="110"/>
      <c r="AC1120" s="110"/>
      <c r="AD1120" s="110"/>
      <c r="AE1120" s="110"/>
      <c r="AF1120" s="110"/>
    </row>
    <row r="1121">
      <c r="A1121" s="110"/>
      <c r="B1121" s="466"/>
      <c r="C1121" s="110"/>
      <c r="D1121" s="110"/>
      <c r="E1121" s="110"/>
      <c r="F1121" s="110"/>
      <c r="G1121" s="110"/>
      <c r="H1121" s="110"/>
      <c r="I1121" s="110"/>
      <c r="J1121" s="110"/>
      <c r="K1121" s="110"/>
      <c r="L1121" s="110"/>
      <c r="M1121" s="468"/>
      <c r="N1121" s="469"/>
      <c r="O1121" s="470"/>
      <c r="P1121" s="471"/>
      <c r="Q1121" s="471"/>
      <c r="R1121" s="116"/>
      <c r="S1121" s="690"/>
      <c r="T1121" s="690"/>
      <c r="U1121" s="110"/>
      <c r="V1121" s="110"/>
      <c r="W1121" s="110"/>
      <c r="X1121" s="110"/>
      <c r="Y1121" s="110"/>
      <c r="Z1121" s="110"/>
      <c r="AA1121" s="110"/>
      <c r="AB1121" s="110"/>
      <c r="AC1121" s="110"/>
      <c r="AD1121" s="110"/>
      <c r="AE1121" s="110"/>
      <c r="AF1121" s="110"/>
    </row>
    <row r="1122">
      <c r="A1122" s="110"/>
      <c r="B1122" s="466"/>
      <c r="C1122" s="110"/>
      <c r="D1122" s="110"/>
      <c r="E1122" s="110"/>
      <c r="F1122" s="110"/>
      <c r="G1122" s="110"/>
      <c r="H1122" s="110"/>
      <c r="I1122" s="110"/>
      <c r="J1122" s="110"/>
      <c r="K1122" s="110"/>
      <c r="L1122" s="110"/>
      <c r="M1122" s="468"/>
      <c r="N1122" s="469"/>
      <c r="O1122" s="470"/>
      <c r="P1122" s="471"/>
      <c r="Q1122" s="471"/>
      <c r="R1122" s="116"/>
      <c r="S1122" s="690"/>
      <c r="T1122" s="690"/>
      <c r="U1122" s="110"/>
      <c r="V1122" s="110"/>
      <c r="W1122" s="110"/>
      <c r="X1122" s="110"/>
      <c r="Y1122" s="110"/>
      <c r="Z1122" s="110"/>
      <c r="AA1122" s="110"/>
      <c r="AB1122" s="110"/>
      <c r="AC1122" s="110"/>
      <c r="AD1122" s="110"/>
      <c r="AE1122" s="110"/>
      <c r="AF1122" s="110"/>
    </row>
    <row r="1123">
      <c r="A1123" s="110"/>
      <c r="B1123" s="466"/>
      <c r="C1123" s="110"/>
      <c r="D1123" s="110"/>
      <c r="E1123" s="110"/>
      <c r="F1123" s="110"/>
      <c r="G1123" s="110"/>
      <c r="H1123" s="110"/>
      <c r="I1123" s="110"/>
      <c r="J1123" s="110"/>
      <c r="K1123" s="110"/>
      <c r="L1123" s="110"/>
      <c r="M1123" s="468"/>
      <c r="N1123" s="469"/>
      <c r="O1123" s="470"/>
      <c r="P1123" s="471"/>
      <c r="Q1123" s="471"/>
      <c r="R1123" s="116"/>
      <c r="S1123" s="690"/>
      <c r="T1123" s="690"/>
      <c r="U1123" s="110"/>
      <c r="V1123" s="110"/>
      <c r="W1123" s="110"/>
      <c r="X1123" s="110"/>
      <c r="Y1123" s="110"/>
      <c r="Z1123" s="110"/>
      <c r="AA1123" s="110"/>
      <c r="AB1123" s="110"/>
      <c r="AC1123" s="110"/>
      <c r="AD1123" s="110"/>
      <c r="AE1123" s="110"/>
      <c r="AF1123" s="110"/>
    </row>
    <row r="1124">
      <c r="A1124" s="110"/>
      <c r="B1124" s="466"/>
      <c r="C1124" s="110"/>
      <c r="D1124" s="110"/>
      <c r="E1124" s="110"/>
      <c r="F1124" s="110"/>
      <c r="G1124" s="110"/>
      <c r="H1124" s="110"/>
      <c r="I1124" s="110"/>
      <c r="J1124" s="110"/>
      <c r="K1124" s="110"/>
      <c r="L1124" s="110"/>
      <c r="M1124" s="468"/>
      <c r="N1124" s="469"/>
      <c r="O1124" s="470"/>
      <c r="P1124" s="471"/>
      <c r="Q1124" s="471"/>
      <c r="R1124" s="116"/>
      <c r="S1124" s="690"/>
      <c r="T1124" s="690"/>
      <c r="U1124" s="110"/>
      <c r="V1124" s="110"/>
      <c r="W1124" s="110"/>
      <c r="X1124" s="110"/>
      <c r="Y1124" s="110"/>
      <c r="Z1124" s="110"/>
      <c r="AA1124" s="110"/>
      <c r="AB1124" s="110"/>
      <c r="AC1124" s="110"/>
      <c r="AD1124" s="110"/>
      <c r="AE1124" s="110"/>
      <c r="AF1124" s="110"/>
    </row>
    <row r="1125">
      <c r="A1125" s="110"/>
      <c r="B1125" s="466"/>
      <c r="C1125" s="110"/>
      <c r="D1125" s="110"/>
      <c r="E1125" s="110"/>
      <c r="F1125" s="110"/>
      <c r="G1125" s="110"/>
      <c r="H1125" s="110"/>
      <c r="I1125" s="110"/>
      <c r="J1125" s="110"/>
      <c r="K1125" s="110"/>
      <c r="L1125" s="110"/>
      <c r="M1125" s="468"/>
      <c r="N1125" s="469"/>
      <c r="O1125" s="470"/>
      <c r="P1125" s="471"/>
      <c r="Q1125" s="471"/>
      <c r="R1125" s="116"/>
      <c r="S1125" s="690"/>
      <c r="T1125" s="690"/>
      <c r="U1125" s="110"/>
      <c r="V1125" s="110"/>
      <c r="W1125" s="110"/>
      <c r="X1125" s="110"/>
      <c r="Y1125" s="110"/>
      <c r="Z1125" s="110"/>
      <c r="AA1125" s="110"/>
      <c r="AB1125" s="110"/>
      <c r="AC1125" s="110"/>
      <c r="AD1125" s="110"/>
      <c r="AE1125" s="110"/>
      <c r="AF1125" s="110"/>
    </row>
    <row r="1126">
      <c r="A1126" s="110"/>
      <c r="B1126" s="466"/>
      <c r="C1126" s="110"/>
      <c r="D1126" s="110"/>
      <c r="E1126" s="110"/>
      <c r="F1126" s="110"/>
      <c r="G1126" s="110"/>
      <c r="H1126" s="110"/>
      <c r="I1126" s="110"/>
      <c r="J1126" s="110"/>
      <c r="K1126" s="110"/>
      <c r="L1126" s="110"/>
      <c r="M1126" s="468"/>
      <c r="N1126" s="469"/>
      <c r="O1126" s="470"/>
      <c r="P1126" s="471"/>
      <c r="Q1126" s="471"/>
      <c r="R1126" s="116"/>
      <c r="S1126" s="690"/>
      <c r="T1126" s="690"/>
      <c r="U1126" s="110"/>
      <c r="V1126" s="110"/>
      <c r="W1126" s="110"/>
      <c r="X1126" s="110"/>
      <c r="Y1126" s="110"/>
      <c r="Z1126" s="110"/>
      <c r="AA1126" s="110"/>
      <c r="AB1126" s="110"/>
      <c r="AC1126" s="110"/>
      <c r="AD1126" s="110"/>
      <c r="AE1126" s="110"/>
      <c r="AF1126" s="110"/>
    </row>
    <row r="1127">
      <c r="A1127" s="110"/>
      <c r="B1127" s="466"/>
      <c r="C1127" s="110"/>
      <c r="D1127" s="110"/>
      <c r="E1127" s="110"/>
      <c r="F1127" s="110"/>
      <c r="G1127" s="110"/>
      <c r="H1127" s="110"/>
      <c r="I1127" s="110"/>
      <c r="J1127" s="110"/>
      <c r="K1127" s="110"/>
      <c r="L1127" s="110"/>
      <c r="M1127" s="468"/>
      <c r="N1127" s="469"/>
      <c r="O1127" s="470"/>
      <c r="P1127" s="471"/>
      <c r="Q1127" s="471"/>
      <c r="R1127" s="116"/>
      <c r="S1127" s="690"/>
      <c r="T1127" s="690"/>
      <c r="U1127" s="110"/>
      <c r="V1127" s="110"/>
      <c r="W1127" s="110"/>
      <c r="X1127" s="110"/>
      <c r="Y1127" s="110"/>
      <c r="Z1127" s="110"/>
      <c r="AA1127" s="110"/>
      <c r="AB1127" s="110"/>
      <c r="AC1127" s="110"/>
      <c r="AD1127" s="110"/>
      <c r="AE1127" s="110"/>
      <c r="AF1127" s="110"/>
    </row>
    <row r="1128">
      <c r="A1128" s="110"/>
      <c r="B1128" s="466"/>
      <c r="C1128" s="110"/>
      <c r="D1128" s="110"/>
      <c r="E1128" s="110"/>
      <c r="F1128" s="110"/>
      <c r="G1128" s="110"/>
      <c r="H1128" s="110"/>
      <c r="I1128" s="110"/>
      <c r="J1128" s="110"/>
      <c r="K1128" s="110"/>
      <c r="L1128" s="110"/>
      <c r="M1128" s="468"/>
      <c r="N1128" s="469"/>
      <c r="O1128" s="470"/>
      <c r="P1128" s="471"/>
      <c r="Q1128" s="471"/>
      <c r="R1128" s="116"/>
      <c r="S1128" s="690"/>
      <c r="T1128" s="690"/>
      <c r="U1128" s="110"/>
      <c r="V1128" s="110"/>
      <c r="W1128" s="110"/>
      <c r="X1128" s="110"/>
      <c r="Y1128" s="110"/>
      <c r="Z1128" s="110"/>
      <c r="AA1128" s="110"/>
      <c r="AB1128" s="110"/>
      <c r="AC1128" s="110"/>
      <c r="AD1128" s="110"/>
      <c r="AE1128" s="110"/>
      <c r="AF1128" s="110"/>
    </row>
    <row r="1129">
      <c r="A1129" s="110"/>
      <c r="B1129" s="466"/>
      <c r="C1129" s="110"/>
      <c r="D1129" s="110"/>
      <c r="E1129" s="110"/>
      <c r="F1129" s="110"/>
      <c r="G1129" s="110"/>
      <c r="H1129" s="110"/>
      <c r="I1129" s="110"/>
      <c r="J1129" s="110"/>
      <c r="K1129" s="110"/>
      <c r="L1129" s="110"/>
      <c r="M1129" s="468"/>
      <c r="N1129" s="469"/>
      <c r="O1129" s="470"/>
      <c r="P1129" s="471"/>
      <c r="Q1129" s="471"/>
      <c r="R1129" s="116"/>
      <c r="S1129" s="690"/>
      <c r="T1129" s="690"/>
      <c r="U1129" s="110"/>
      <c r="V1129" s="110"/>
      <c r="W1129" s="110"/>
      <c r="X1129" s="110"/>
      <c r="Y1129" s="110"/>
      <c r="Z1129" s="110"/>
      <c r="AA1129" s="110"/>
      <c r="AB1129" s="110"/>
      <c r="AC1129" s="110"/>
      <c r="AD1129" s="110"/>
      <c r="AE1129" s="110"/>
      <c r="AF1129" s="110"/>
    </row>
    <row r="1130">
      <c r="A1130" s="110"/>
      <c r="B1130" s="466"/>
      <c r="C1130" s="110"/>
      <c r="D1130" s="110"/>
      <c r="E1130" s="110"/>
      <c r="F1130" s="110"/>
      <c r="G1130" s="110"/>
      <c r="H1130" s="110"/>
      <c r="I1130" s="110"/>
      <c r="J1130" s="110"/>
      <c r="K1130" s="110"/>
      <c r="L1130" s="110"/>
      <c r="M1130" s="468"/>
      <c r="N1130" s="469"/>
      <c r="O1130" s="470"/>
      <c r="P1130" s="471"/>
      <c r="Q1130" s="471"/>
      <c r="R1130" s="116"/>
      <c r="S1130" s="690"/>
      <c r="T1130" s="690"/>
      <c r="U1130" s="110"/>
      <c r="V1130" s="110"/>
      <c r="W1130" s="110"/>
      <c r="X1130" s="110"/>
      <c r="Y1130" s="110"/>
      <c r="Z1130" s="110"/>
      <c r="AA1130" s="110"/>
      <c r="AB1130" s="110"/>
      <c r="AC1130" s="110"/>
      <c r="AD1130" s="110"/>
      <c r="AE1130" s="110"/>
      <c r="AF1130" s="110"/>
    </row>
    <row r="1131">
      <c r="A1131" s="110"/>
      <c r="B1131" s="466"/>
      <c r="C1131" s="110"/>
      <c r="D1131" s="110"/>
      <c r="E1131" s="110"/>
      <c r="F1131" s="110"/>
      <c r="G1131" s="110"/>
      <c r="H1131" s="110"/>
      <c r="I1131" s="110"/>
      <c r="J1131" s="110"/>
      <c r="K1131" s="110"/>
      <c r="L1131" s="110"/>
      <c r="M1131" s="468"/>
      <c r="N1131" s="469"/>
      <c r="O1131" s="470"/>
      <c r="P1131" s="471"/>
      <c r="Q1131" s="471"/>
      <c r="R1131" s="116"/>
      <c r="S1131" s="690"/>
      <c r="T1131" s="690"/>
      <c r="U1131" s="110"/>
      <c r="V1131" s="110"/>
      <c r="W1131" s="110"/>
      <c r="X1131" s="110"/>
      <c r="Y1131" s="110"/>
      <c r="Z1131" s="110"/>
      <c r="AA1131" s="110"/>
      <c r="AB1131" s="110"/>
      <c r="AC1131" s="110"/>
      <c r="AD1131" s="110"/>
      <c r="AE1131" s="110"/>
      <c r="AF1131" s="110"/>
    </row>
    <row r="1132">
      <c r="A1132" s="110"/>
      <c r="B1132" s="466"/>
      <c r="C1132" s="110"/>
      <c r="D1132" s="110"/>
      <c r="E1132" s="110"/>
      <c r="F1132" s="110"/>
      <c r="G1132" s="110"/>
      <c r="H1132" s="110"/>
      <c r="I1132" s="110"/>
      <c r="J1132" s="110"/>
      <c r="K1132" s="110"/>
      <c r="L1132" s="110"/>
      <c r="M1132" s="468"/>
      <c r="N1132" s="469"/>
      <c r="O1132" s="470"/>
      <c r="P1132" s="471"/>
      <c r="Q1132" s="471"/>
      <c r="R1132" s="116"/>
      <c r="S1132" s="690"/>
      <c r="T1132" s="690"/>
      <c r="U1132" s="110"/>
      <c r="V1132" s="110"/>
      <c r="W1132" s="110"/>
      <c r="X1132" s="110"/>
      <c r="Y1132" s="110"/>
      <c r="Z1132" s="110"/>
      <c r="AA1132" s="110"/>
      <c r="AB1132" s="110"/>
      <c r="AC1132" s="110"/>
      <c r="AD1132" s="110"/>
      <c r="AE1132" s="110"/>
      <c r="AF1132" s="110"/>
    </row>
    <row r="1133">
      <c r="A1133" s="110"/>
      <c r="B1133" s="466"/>
      <c r="C1133" s="110"/>
      <c r="D1133" s="110"/>
      <c r="E1133" s="110"/>
      <c r="F1133" s="110"/>
      <c r="G1133" s="110"/>
      <c r="H1133" s="110"/>
      <c r="I1133" s="110"/>
      <c r="J1133" s="110"/>
      <c r="K1133" s="110"/>
      <c r="L1133" s="110"/>
      <c r="M1133" s="468"/>
      <c r="N1133" s="469"/>
      <c r="O1133" s="470"/>
      <c r="P1133" s="471"/>
      <c r="Q1133" s="471"/>
      <c r="R1133" s="116"/>
      <c r="S1133" s="690"/>
      <c r="T1133" s="690"/>
      <c r="U1133" s="110"/>
      <c r="V1133" s="110"/>
      <c r="W1133" s="110"/>
      <c r="X1133" s="110"/>
      <c r="Y1133" s="110"/>
      <c r="Z1133" s="110"/>
      <c r="AA1133" s="110"/>
      <c r="AB1133" s="110"/>
      <c r="AC1133" s="110"/>
      <c r="AD1133" s="110"/>
      <c r="AE1133" s="110"/>
      <c r="AF1133" s="110"/>
    </row>
    <row r="1134">
      <c r="A1134" s="110"/>
      <c r="B1134" s="466"/>
      <c r="C1134" s="110"/>
      <c r="D1134" s="110"/>
      <c r="E1134" s="110"/>
      <c r="F1134" s="110"/>
      <c r="G1134" s="110"/>
      <c r="H1134" s="110"/>
      <c r="I1134" s="110"/>
      <c r="J1134" s="110"/>
      <c r="K1134" s="110"/>
      <c r="L1134" s="110"/>
      <c r="M1134" s="468"/>
      <c r="N1134" s="469"/>
      <c r="O1134" s="470"/>
      <c r="P1134" s="471"/>
      <c r="Q1134" s="471"/>
      <c r="R1134" s="116"/>
      <c r="S1134" s="690"/>
      <c r="T1134" s="690"/>
      <c r="U1134" s="110"/>
      <c r="V1134" s="110"/>
      <c r="W1134" s="110"/>
      <c r="X1134" s="110"/>
      <c r="Y1134" s="110"/>
      <c r="Z1134" s="110"/>
      <c r="AA1134" s="110"/>
      <c r="AB1134" s="110"/>
      <c r="AC1134" s="110"/>
      <c r="AD1134" s="110"/>
      <c r="AE1134" s="110"/>
      <c r="AF1134" s="110"/>
    </row>
    <row r="1135">
      <c r="A1135" s="110"/>
      <c r="B1135" s="466"/>
      <c r="C1135" s="110"/>
      <c r="D1135" s="110"/>
      <c r="E1135" s="110"/>
      <c r="F1135" s="110"/>
      <c r="G1135" s="110"/>
      <c r="H1135" s="110"/>
      <c r="I1135" s="110"/>
      <c r="J1135" s="110"/>
      <c r="K1135" s="110"/>
      <c r="L1135" s="110"/>
      <c r="M1135" s="468"/>
      <c r="N1135" s="469"/>
      <c r="O1135" s="470"/>
      <c r="P1135" s="471"/>
      <c r="Q1135" s="471"/>
      <c r="R1135" s="116"/>
      <c r="S1135" s="690"/>
      <c r="T1135" s="690"/>
      <c r="U1135" s="110"/>
      <c r="V1135" s="110"/>
      <c r="W1135" s="110"/>
      <c r="X1135" s="110"/>
      <c r="Y1135" s="110"/>
      <c r="Z1135" s="110"/>
      <c r="AA1135" s="110"/>
      <c r="AB1135" s="110"/>
      <c r="AC1135" s="110"/>
      <c r="AD1135" s="110"/>
      <c r="AE1135" s="110"/>
      <c r="AF1135" s="110"/>
    </row>
    <row r="1136">
      <c r="A1136" s="110"/>
      <c r="B1136" s="466"/>
      <c r="C1136" s="110"/>
      <c r="D1136" s="110"/>
      <c r="E1136" s="110"/>
      <c r="F1136" s="110"/>
      <c r="G1136" s="110"/>
      <c r="H1136" s="110"/>
      <c r="I1136" s="110"/>
      <c r="J1136" s="110"/>
      <c r="K1136" s="110"/>
      <c r="L1136" s="110"/>
      <c r="M1136" s="468"/>
      <c r="N1136" s="469"/>
      <c r="O1136" s="470"/>
      <c r="P1136" s="471"/>
      <c r="Q1136" s="471"/>
      <c r="R1136" s="116"/>
      <c r="S1136" s="690"/>
      <c r="T1136" s="690"/>
      <c r="U1136" s="110"/>
      <c r="V1136" s="110"/>
      <c r="W1136" s="110"/>
      <c r="X1136" s="110"/>
      <c r="Y1136" s="110"/>
      <c r="Z1136" s="110"/>
      <c r="AA1136" s="110"/>
      <c r="AB1136" s="110"/>
      <c r="AC1136" s="110"/>
      <c r="AD1136" s="110"/>
      <c r="AE1136" s="110"/>
      <c r="AF1136" s="110"/>
    </row>
    <row r="1137">
      <c r="A1137" s="110"/>
      <c r="B1137" s="466"/>
      <c r="C1137" s="110"/>
      <c r="D1137" s="110"/>
      <c r="E1137" s="110"/>
      <c r="F1137" s="110"/>
      <c r="G1137" s="110"/>
      <c r="H1137" s="110"/>
      <c r="I1137" s="110"/>
      <c r="J1137" s="110"/>
      <c r="K1137" s="110"/>
      <c r="L1137" s="110"/>
      <c r="M1137" s="468"/>
      <c r="N1137" s="469"/>
      <c r="O1137" s="470"/>
      <c r="P1137" s="471"/>
      <c r="Q1137" s="471"/>
      <c r="R1137" s="116"/>
      <c r="S1137" s="690"/>
      <c r="T1137" s="690"/>
      <c r="U1137" s="110"/>
      <c r="V1137" s="110"/>
      <c r="W1137" s="110"/>
      <c r="X1137" s="110"/>
      <c r="Y1137" s="110"/>
      <c r="Z1137" s="110"/>
      <c r="AA1137" s="110"/>
      <c r="AB1137" s="110"/>
      <c r="AC1137" s="110"/>
      <c r="AD1137" s="110"/>
      <c r="AE1137" s="110"/>
      <c r="AF1137" s="110"/>
    </row>
    <row r="1138">
      <c r="A1138" s="110"/>
      <c r="B1138" s="466"/>
      <c r="C1138" s="110"/>
      <c r="D1138" s="110"/>
      <c r="E1138" s="110"/>
      <c r="F1138" s="110"/>
      <c r="G1138" s="110"/>
      <c r="H1138" s="110"/>
      <c r="I1138" s="110"/>
      <c r="J1138" s="110"/>
      <c r="K1138" s="110"/>
      <c r="L1138" s="110"/>
      <c r="M1138" s="468"/>
      <c r="N1138" s="469"/>
      <c r="O1138" s="470"/>
      <c r="P1138" s="471"/>
      <c r="Q1138" s="471"/>
      <c r="R1138" s="116"/>
      <c r="S1138" s="690"/>
      <c r="T1138" s="690"/>
      <c r="U1138" s="110"/>
      <c r="V1138" s="110"/>
      <c r="W1138" s="110"/>
      <c r="X1138" s="110"/>
      <c r="Y1138" s="110"/>
      <c r="Z1138" s="110"/>
      <c r="AA1138" s="110"/>
      <c r="AB1138" s="110"/>
      <c r="AC1138" s="110"/>
      <c r="AD1138" s="110"/>
      <c r="AE1138" s="110"/>
      <c r="AF1138" s="110"/>
    </row>
    <row r="1139">
      <c r="A1139" s="110"/>
      <c r="B1139" s="466"/>
      <c r="C1139" s="110"/>
      <c r="D1139" s="110"/>
      <c r="E1139" s="110"/>
      <c r="F1139" s="110"/>
      <c r="G1139" s="110"/>
      <c r="H1139" s="110"/>
      <c r="I1139" s="110"/>
      <c r="J1139" s="110"/>
      <c r="K1139" s="110"/>
      <c r="L1139" s="110"/>
      <c r="M1139" s="468"/>
      <c r="N1139" s="469"/>
      <c r="O1139" s="470"/>
      <c r="P1139" s="471"/>
      <c r="Q1139" s="471"/>
      <c r="R1139" s="116"/>
      <c r="S1139" s="690"/>
      <c r="T1139" s="690"/>
      <c r="U1139" s="110"/>
      <c r="V1139" s="110"/>
      <c r="W1139" s="110"/>
      <c r="X1139" s="110"/>
      <c r="Y1139" s="110"/>
      <c r="Z1139" s="110"/>
      <c r="AA1139" s="110"/>
      <c r="AB1139" s="110"/>
      <c r="AC1139" s="110"/>
      <c r="AD1139" s="110"/>
      <c r="AE1139" s="110"/>
      <c r="AF1139" s="110"/>
    </row>
    <row r="1140">
      <c r="A1140" s="110"/>
      <c r="B1140" s="466"/>
      <c r="C1140" s="110"/>
      <c r="D1140" s="110"/>
      <c r="E1140" s="110"/>
      <c r="F1140" s="110"/>
      <c r="G1140" s="110"/>
      <c r="H1140" s="110"/>
      <c r="I1140" s="110"/>
      <c r="J1140" s="110"/>
      <c r="K1140" s="110"/>
      <c r="L1140" s="110"/>
      <c r="M1140" s="468"/>
      <c r="N1140" s="469"/>
      <c r="O1140" s="470"/>
      <c r="P1140" s="471"/>
      <c r="Q1140" s="471"/>
      <c r="R1140" s="116"/>
      <c r="S1140" s="690"/>
      <c r="T1140" s="690"/>
      <c r="U1140" s="110"/>
      <c r="V1140" s="110"/>
      <c r="W1140" s="110"/>
      <c r="X1140" s="110"/>
      <c r="Y1140" s="110"/>
      <c r="Z1140" s="110"/>
      <c r="AA1140" s="110"/>
      <c r="AB1140" s="110"/>
      <c r="AC1140" s="110"/>
      <c r="AD1140" s="110"/>
      <c r="AE1140" s="110"/>
      <c r="AF1140" s="110"/>
    </row>
    <row r="1141">
      <c r="A1141" s="110"/>
      <c r="B1141" s="466"/>
      <c r="C1141" s="110"/>
      <c r="D1141" s="110"/>
      <c r="E1141" s="110"/>
      <c r="F1141" s="110"/>
      <c r="G1141" s="110"/>
      <c r="H1141" s="110"/>
      <c r="I1141" s="110"/>
      <c r="J1141" s="110"/>
      <c r="K1141" s="110"/>
      <c r="L1141" s="110"/>
      <c r="M1141" s="468"/>
      <c r="N1141" s="469"/>
      <c r="O1141" s="470"/>
      <c r="P1141" s="471"/>
      <c r="Q1141" s="471"/>
      <c r="R1141" s="116"/>
      <c r="S1141" s="690"/>
      <c r="T1141" s="690"/>
      <c r="U1141" s="110"/>
      <c r="V1141" s="110"/>
      <c r="W1141" s="110"/>
      <c r="X1141" s="110"/>
      <c r="Y1141" s="110"/>
      <c r="Z1141" s="110"/>
      <c r="AA1141" s="110"/>
      <c r="AB1141" s="110"/>
      <c r="AC1141" s="110"/>
      <c r="AD1141" s="110"/>
      <c r="AE1141" s="110"/>
      <c r="AF1141" s="110"/>
    </row>
    <row r="1142">
      <c r="A1142" s="110"/>
      <c r="B1142" s="466"/>
      <c r="C1142" s="110"/>
      <c r="D1142" s="110"/>
      <c r="E1142" s="110"/>
      <c r="F1142" s="110"/>
      <c r="G1142" s="110"/>
      <c r="H1142" s="110"/>
      <c r="I1142" s="110"/>
      <c r="J1142" s="110"/>
      <c r="K1142" s="110"/>
      <c r="L1142" s="110"/>
      <c r="M1142" s="468"/>
      <c r="N1142" s="469"/>
      <c r="O1142" s="470"/>
      <c r="P1142" s="471"/>
      <c r="Q1142" s="471"/>
      <c r="R1142" s="116"/>
      <c r="S1142" s="690"/>
      <c r="T1142" s="690"/>
      <c r="U1142" s="110"/>
      <c r="V1142" s="110"/>
      <c r="W1142" s="110"/>
      <c r="X1142" s="110"/>
      <c r="Y1142" s="110"/>
      <c r="Z1142" s="110"/>
      <c r="AA1142" s="110"/>
      <c r="AB1142" s="110"/>
      <c r="AC1142" s="110"/>
      <c r="AD1142" s="110"/>
      <c r="AE1142" s="110"/>
      <c r="AF1142" s="110"/>
    </row>
    <row r="1143">
      <c r="A1143" s="110"/>
      <c r="B1143" s="466"/>
      <c r="C1143" s="110"/>
      <c r="D1143" s="110"/>
      <c r="E1143" s="110"/>
      <c r="F1143" s="110"/>
      <c r="G1143" s="110"/>
      <c r="H1143" s="110"/>
      <c r="I1143" s="110"/>
      <c r="J1143" s="110"/>
      <c r="K1143" s="110"/>
      <c r="L1143" s="110"/>
      <c r="M1143" s="468"/>
      <c r="N1143" s="469"/>
      <c r="O1143" s="470"/>
      <c r="P1143" s="471"/>
      <c r="Q1143" s="471"/>
      <c r="R1143" s="116"/>
      <c r="S1143" s="690"/>
      <c r="T1143" s="690"/>
      <c r="U1143" s="110"/>
      <c r="V1143" s="110"/>
      <c r="W1143" s="110"/>
      <c r="X1143" s="110"/>
      <c r="Y1143" s="110"/>
      <c r="Z1143" s="110"/>
      <c r="AA1143" s="110"/>
      <c r="AB1143" s="110"/>
      <c r="AC1143" s="110"/>
      <c r="AD1143" s="110"/>
      <c r="AE1143" s="110"/>
      <c r="AF1143" s="110"/>
    </row>
    <row r="1144">
      <c r="A1144" s="110"/>
      <c r="B1144" s="466"/>
      <c r="C1144" s="110"/>
      <c r="D1144" s="110"/>
      <c r="E1144" s="110"/>
      <c r="F1144" s="110"/>
      <c r="G1144" s="110"/>
      <c r="H1144" s="110"/>
      <c r="I1144" s="110"/>
      <c r="J1144" s="110"/>
      <c r="K1144" s="110"/>
      <c r="L1144" s="110"/>
      <c r="M1144" s="468"/>
      <c r="N1144" s="469"/>
      <c r="O1144" s="470"/>
      <c r="P1144" s="471"/>
      <c r="Q1144" s="471"/>
      <c r="R1144" s="116"/>
      <c r="S1144" s="690"/>
      <c r="T1144" s="690"/>
      <c r="U1144" s="110"/>
      <c r="V1144" s="110"/>
      <c r="W1144" s="110"/>
      <c r="X1144" s="110"/>
      <c r="Y1144" s="110"/>
      <c r="Z1144" s="110"/>
      <c r="AA1144" s="110"/>
      <c r="AB1144" s="110"/>
      <c r="AC1144" s="110"/>
      <c r="AD1144" s="110"/>
      <c r="AE1144" s="110"/>
      <c r="AF1144" s="110"/>
    </row>
    <row r="1145">
      <c r="A1145" s="110"/>
      <c r="B1145" s="466"/>
      <c r="C1145" s="110"/>
      <c r="D1145" s="110"/>
      <c r="E1145" s="110"/>
      <c r="F1145" s="110"/>
      <c r="G1145" s="110"/>
      <c r="H1145" s="110"/>
      <c r="I1145" s="110"/>
      <c r="J1145" s="110"/>
      <c r="K1145" s="110"/>
      <c r="L1145" s="110"/>
      <c r="M1145" s="468"/>
      <c r="N1145" s="469"/>
      <c r="O1145" s="470"/>
      <c r="P1145" s="471"/>
      <c r="Q1145" s="471"/>
      <c r="R1145" s="116"/>
      <c r="S1145" s="690"/>
      <c r="T1145" s="690"/>
      <c r="U1145" s="110"/>
      <c r="V1145" s="110"/>
      <c r="W1145" s="110"/>
      <c r="X1145" s="110"/>
      <c r="Y1145" s="110"/>
      <c r="Z1145" s="110"/>
      <c r="AA1145" s="110"/>
      <c r="AB1145" s="110"/>
      <c r="AC1145" s="110"/>
      <c r="AD1145" s="110"/>
      <c r="AE1145" s="110"/>
      <c r="AF1145" s="110"/>
    </row>
    <row r="1146">
      <c r="A1146" s="110"/>
      <c r="B1146" s="466"/>
      <c r="C1146" s="110"/>
      <c r="D1146" s="110"/>
      <c r="E1146" s="110"/>
      <c r="F1146" s="110"/>
      <c r="G1146" s="110"/>
      <c r="H1146" s="110"/>
      <c r="I1146" s="110"/>
      <c r="J1146" s="110"/>
      <c r="K1146" s="110"/>
      <c r="L1146" s="110"/>
      <c r="M1146" s="468"/>
      <c r="N1146" s="469"/>
      <c r="O1146" s="470"/>
      <c r="P1146" s="471"/>
      <c r="Q1146" s="471"/>
      <c r="R1146" s="116"/>
      <c r="S1146" s="690"/>
      <c r="T1146" s="690"/>
      <c r="U1146" s="110"/>
      <c r="V1146" s="110"/>
      <c r="W1146" s="110"/>
      <c r="X1146" s="110"/>
      <c r="Y1146" s="110"/>
      <c r="Z1146" s="110"/>
      <c r="AA1146" s="110"/>
      <c r="AB1146" s="110"/>
      <c r="AC1146" s="110"/>
      <c r="AD1146" s="110"/>
      <c r="AE1146" s="110"/>
      <c r="AF1146" s="110"/>
    </row>
    <row r="1147">
      <c r="A1147" s="110"/>
      <c r="B1147" s="466"/>
      <c r="C1147" s="110"/>
      <c r="D1147" s="110"/>
      <c r="E1147" s="110"/>
      <c r="F1147" s="110"/>
      <c r="G1147" s="110"/>
      <c r="H1147" s="110"/>
      <c r="I1147" s="110"/>
      <c r="J1147" s="110"/>
      <c r="K1147" s="110"/>
      <c r="L1147" s="110"/>
      <c r="M1147" s="468"/>
      <c r="N1147" s="469"/>
      <c r="O1147" s="470"/>
      <c r="P1147" s="471"/>
      <c r="Q1147" s="471"/>
      <c r="R1147" s="116"/>
      <c r="S1147" s="690"/>
      <c r="T1147" s="690"/>
      <c r="U1147" s="110"/>
      <c r="V1147" s="110"/>
      <c r="W1147" s="110"/>
      <c r="X1147" s="110"/>
      <c r="Y1147" s="110"/>
      <c r="Z1147" s="110"/>
      <c r="AA1147" s="110"/>
      <c r="AB1147" s="110"/>
      <c r="AC1147" s="110"/>
      <c r="AD1147" s="110"/>
      <c r="AE1147" s="110"/>
      <c r="AF1147" s="110"/>
    </row>
    <row r="1148">
      <c r="A1148" s="110"/>
      <c r="B1148" s="466"/>
      <c r="C1148" s="110"/>
      <c r="D1148" s="110"/>
      <c r="E1148" s="110"/>
      <c r="F1148" s="110"/>
      <c r="G1148" s="110"/>
      <c r="H1148" s="110"/>
      <c r="I1148" s="110"/>
      <c r="J1148" s="110"/>
      <c r="K1148" s="110"/>
      <c r="L1148" s="110"/>
      <c r="M1148" s="468"/>
      <c r="N1148" s="469"/>
      <c r="O1148" s="470"/>
      <c r="P1148" s="471"/>
      <c r="Q1148" s="471"/>
      <c r="R1148" s="116"/>
      <c r="S1148" s="690"/>
      <c r="T1148" s="690"/>
      <c r="U1148" s="110"/>
      <c r="V1148" s="110"/>
      <c r="W1148" s="110"/>
      <c r="X1148" s="110"/>
      <c r="Y1148" s="110"/>
      <c r="Z1148" s="110"/>
      <c r="AA1148" s="110"/>
      <c r="AB1148" s="110"/>
      <c r="AC1148" s="110"/>
      <c r="AD1148" s="110"/>
      <c r="AE1148" s="110"/>
      <c r="AF1148" s="110"/>
    </row>
    <row r="1149">
      <c r="A1149" s="110"/>
      <c r="B1149" s="466"/>
      <c r="C1149" s="110"/>
      <c r="D1149" s="110"/>
      <c r="E1149" s="110"/>
      <c r="F1149" s="110"/>
      <c r="G1149" s="110"/>
      <c r="H1149" s="110"/>
      <c r="I1149" s="110"/>
      <c r="J1149" s="110"/>
      <c r="K1149" s="110"/>
      <c r="L1149" s="110"/>
      <c r="M1149" s="468"/>
      <c r="N1149" s="469"/>
      <c r="O1149" s="470"/>
      <c r="P1149" s="471"/>
      <c r="Q1149" s="471"/>
      <c r="R1149" s="116"/>
      <c r="S1149" s="690"/>
      <c r="T1149" s="690"/>
      <c r="U1149" s="110"/>
      <c r="V1149" s="110"/>
      <c r="W1149" s="110"/>
      <c r="X1149" s="110"/>
      <c r="Y1149" s="110"/>
      <c r="Z1149" s="110"/>
      <c r="AA1149" s="110"/>
      <c r="AB1149" s="110"/>
      <c r="AC1149" s="110"/>
      <c r="AD1149" s="110"/>
      <c r="AE1149" s="110"/>
      <c r="AF1149" s="110"/>
    </row>
    <row r="1150">
      <c r="A1150" s="110"/>
      <c r="B1150" s="466"/>
      <c r="C1150" s="110"/>
      <c r="D1150" s="110"/>
      <c r="E1150" s="110"/>
      <c r="F1150" s="110"/>
      <c r="G1150" s="110"/>
      <c r="H1150" s="110"/>
      <c r="I1150" s="110"/>
      <c r="J1150" s="110"/>
      <c r="K1150" s="110"/>
      <c r="L1150" s="110"/>
      <c r="M1150" s="468"/>
      <c r="N1150" s="469"/>
      <c r="O1150" s="470"/>
      <c r="P1150" s="471"/>
      <c r="Q1150" s="471"/>
      <c r="R1150" s="116"/>
      <c r="S1150" s="690"/>
      <c r="T1150" s="690"/>
      <c r="U1150" s="110"/>
      <c r="V1150" s="110"/>
      <c r="W1150" s="110"/>
      <c r="X1150" s="110"/>
      <c r="Y1150" s="110"/>
      <c r="Z1150" s="110"/>
      <c r="AA1150" s="110"/>
      <c r="AB1150" s="110"/>
      <c r="AC1150" s="110"/>
      <c r="AD1150" s="110"/>
      <c r="AE1150" s="110"/>
      <c r="AF1150" s="110"/>
    </row>
    <row r="1151">
      <c r="A1151" s="110"/>
      <c r="B1151" s="466"/>
      <c r="C1151" s="110"/>
      <c r="D1151" s="110"/>
      <c r="E1151" s="110"/>
      <c r="F1151" s="110"/>
      <c r="G1151" s="110"/>
      <c r="H1151" s="110"/>
      <c r="I1151" s="110"/>
      <c r="J1151" s="110"/>
      <c r="K1151" s="110"/>
      <c r="L1151" s="110"/>
      <c r="M1151" s="468"/>
      <c r="N1151" s="469"/>
      <c r="O1151" s="470"/>
      <c r="P1151" s="471"/>
      <c r="Q1151" s="471"/>
      <c r="R1151" s="116"/>
      <c r="S1151" s="690"/>
      <c r="T1151" s="690"/>
      <c r="U1151" s="110"/>
      <c r="V1151" s="110"/>
      <c r="W1151" s="110"/>
      <c r="X1151" s="110"/>
      <c r="Y1151" s="110"/>
      <c r="Z1151" s="110"/>
      <c r="AA1151" s="110"/>
      <c r="AB1151" s="110"/>
      <c r="AC1151" s="110"/>
      <c r="AD1151" s="110"/>
      <c r="AE1151" s="110"/>
      <c r="AF1151" s="110"/>
    </row>
    <row r="1152">
      <c r="A1152" s="110"/>
      <c r="B1152" s="466"/>
      <c r="C1152" s="110"/>
      <c r="D1152" s="110"/>
      <c r="E1152" s="110"/>
      <c r="F1152" s="110"/>
      <c r="G1152" s="110"/>
      <c r="H1152" s="110"/>
      <c r="I1152" s="110"/>
      <c r="J1152" s="110"/>
      <c r="K1152" s="110"/>
      <c r="L1152" s="110"/>
      <c r="M1152" s="468"/>
      <c r="N1152" s="469"/>
      <c r="O1152" s="470"/>
      <c r="P1152" s="471"/>
      <c r="Q1152" s="471"/>
      <c r="R1152" s="116"/>
      <c r="S1152" s="690"/>
      <c r="T1152" s="690"/>
      <c r="U1152" s="110"/>
      <c r="V1152" s="110"/>
      <c r="W1152" s="110"/>
      <c r="X1152" s="110"/>
      <c r="Y1152" s="110"/>
      <c r="Z1152" s="110"/>
      <c r="AA1152" s="110"/>
      <c r="AB1152" s="110"/>
      <c r="AC1152" s="110"/>
      <c r="AD1152" s="110"/>
      <c r="AE1152" s="110"/>
      <c r="AF1152" s="110"/>
    </row>
    <row r="1153">
      <c r="A1153" s="110"/>
      <c r="B1153" s="466"/>
      <c r="C1153" s="110"/>
      <c r="D1153" s="110"/>
      <c r="E1153" s="110"/>
      <c r="F1153" s="110"/>
      <c r="G1153" s="110"/>
      <c r="H1153" s="110"/>
      <c r="I1153" s="110"/>
      <c r="J1153" s="110"/>
      <c r="K1153" s="110"/>
      <c r="L1153" s="110"/>
      <c r="M1153" s="468"/>
      <c r="N1153" s="469"/>
      <c r="O1153" s="470"/>
      <c r="P1153" s="471"/>
      <c r="Q1153" s="471"/>
      <c r="R1153" s="116"/>
      <c r="S1153" s="690"/>
      <c r="T1153" s="690"/>
      <c r="U1153" s="110"/>
      <c r="V1153" s="110"/>
      <c r="W1153" s="110"/>
      <c r="X1153" s="110"/>
      <c r="Y1153" s="110"/>
      <c r="Z1153" s="110"/>
      <c r="AA1153" s="110"/>
      <c r="AB1153" s="110"/>
      <c r="AC1153" s="110"/>
      <c r="AD1153" s="110"/>
      <c r="AE1153" s="110"/>
      <c r="AF1153" s="110"/>
    </row>
    <row r="1154">
      <c r="A1154" s="110"/>
      <c r="B1154" s="466"/>
      <c r="C1154" s="110"/>
      <c r="D1154" s="110"/>
      <c r="E1154" s="110"/>
      <c r="F1154" s="110"/>
      <c r="G1154" s="110"/>
      <c r="H1154" s="110"/>
      <c r="I1154" s="110"/>
      <c r="J1154" s="110"/>
      <c r="K1154" s="110"/>
      <c r="L1154" s="110"/>
      <c r="M1154" s="468"/>
      <c r="N1154" s="469"/>
      <c r="O1154" s="470"/>
      <c r="P1154" s="471"/>
      <c r="Q1154" s="471"/>
      <c r="R1154" s="116"/>
      <c r="S1154" s="690"/>
      <c r="T1154" s="690"/>
      <c r="U1154" s="110"/>
      <c r="V1154" s="110"/>
      <c r="W1154" s="110"/>
      <c r="X1154" s="110"/>
      <c r="Y1154" s="110"/>
      <c r="Z1154" s="110"/>
      <c r="AA1154" s="110"/>
      <c r="AB1154" s="110"/>
      <c r="AC1154" s="110"/>
      <c r="AD1154" s="110"/>
      <c r="AE1154" s="110"/>
      <c r="AF1154" s="110"/>
    </row>
    <row r="1155">
      <c r="A1155" s="110"/>
      <c r="B1155" s="466"/>
      <c r="C1155" s="110"/>
      <c r="D1155" s="110"/>
      <c r="E1155" s="110"/>
      <c r="F1155" s="110"/>
      <c r="G1155" s="110"/>
      <c r="H1155" s="110"/>
      <c r="I1155" s="110"/>
      <c r="J1155" s="110"/>
      <c r="K1155" s="110"/>
      <c r="L1155" s="110"/>
      <c r="M1155" s="468"/>
      <c r="N1155" s="469"/>
      <c r="O1155" s="470"/>
      <c r="P1155" s="471"/>
      <c r="Q1155" s="471"/>
      <c r="R1155" s="116"/>
      <c r="S1155" s="690"/>
      <c r="T1155" s="690"/>
      <c r="U1155" s="110"/>
      <c r="V1155" s="110"/>
      <c r="W1155" s="110"/>
      <c r="X1155" s="110"/>
      <c r="Y1155" s="110"/>
      <c r="Z1155" s="110"/>
      <c r="AA1155" s="110"/>
      <c r="AB1155" s="110"/>
      <c r="AC1155" s="110"/>
      <c r="AD1155" s="110"/>
      <c r="AE1155" s="110"/>
      <c r="AF1155" s="110"/>
    </row>
    <row r="1156">
      <c r="A1156" s="110"/>
      <c r="B1156" s="466"/>
      <c r="C1156" s="110"/>
      <c r="D1156" s="110"/>
      <c r="E1156" s="110"/>
      <c r="F1156" s="110"/>
      <c r="G1156" s="110"/>
      <c r="H1156" s="110"/>
      <c r="I1156" s="110"/>
      <c r="J1156" s="110"/>
      <c r="K1156" s="110"/>
      <c r="L1156" s="110"/>
      <c r="M1156" s="468"/>
      <c r="N1156" s="469"/>
      <c r="O1156" s="470"/>
      <c r="P1156" s="471"/>
      <c r="Q1156" s="471"/>
      <c r="R1156" s="116"/>
      <c r="S1156" s="690"/>
      <c r="T1156" s="690"/>
      <c r="U1156" s="110"/>
      <c r="V1156" s="110"/>
      <c r="W1156" s="110"/>
      <c r="X1156" s="110"/>
      <c r="Y1156" s="110"/>
      <c r="Z1156" s="110"/>
      <c r="AA1156" s="110"/>
      <c r="AB1156" s="110"/>
      <c r="AC1156" s="110"/>
      <c r="AD1156" s="110"/>
      <c r="AE1156" s="110"/>
      <c r="AF1156" s="110"/>
    </row>
    <row r="1157">
      <c r="A1157" s="110"/>
      <c r="B1157" s="466"/>
      <c r="C1157" s="110"/>
      <c r="D1157" s="110"/>
      <c r="E1157" s="110"/>
      <c r="F1157" s="110"/>
      <c r="G1157" s="110"/>
      <c r="H1157" s="110"/>
      <c r="I1157" s="110"/>
      <c r="J1157" s="110"/>
      <c r="K1157" s="110"/>
      <c r="L1157" s="110"/>
      <c r="M1157" s="468"/>
      <c r="N1157" s="469"/>
      <c r="O1157" s="470"/>
      <c r="P1157" s="471"/>
      <c r="Q1157" s="471"/>
      <c r="R1157" s="116"/>
      <c r="S1157" s="690"/>
      <c r="T1157" s="690"/>
      <c r="U1157" s="110"/>
      <c r="V1157" s="110"/>
      <c r="W1157" s="110"/>
      <c r="X1157" s="110"/>
      <c r="Y1157" s="110"/>
      <c r="Z1157" s="110"/>
      <c r="AA1157" s="110"/>
      <c r="AB1157" s="110"/>
      <c r="AC1157" s="110"/>
      <c r="AD1157" s="110"/>
      <c r="AE1157" s="110"/>
      <c r="AF1157" s="110"/>
    </row>
    <row r="1158">
      <c r="A1158" s="110"/>
      <c r="B1158" s="466"/>
      <c r="C1158" s="110"/>
      <c r="D1158" s="110"/>
      <c r="E1158" s="110"/>
      <c r="F1158" s="110"/>
      <c r="G1158" s="110"/>
      <c r="H1158" s="110"/>
      <c r="I1158" s="110"/>
      <c r="J1158" s="110"/>
      <c r="K1158" s="110"/>
      <c r="L1158" s="110"/>
      <c r="M1158" s="468"/>
      <c r="N1158" s="469"/>
      <c r="O1158" s="470"/>
      <c r="P1158" s="471"/>
      <c r="Q1158" s="471"/>
      <c r="R1158" s="116"/>
      <c r="S1158" s="690"/>
      <c r="T1158" s="690"/>
      <c r="U1158" s="110"/>
      <c r="V1158" s="110"/>
      <c r="W1158" s="110"/>
      <c r="X1158" s="110"/>
      <c r="Y1158" s="110"/>
      <c r="Z1158" s="110"/>
      <c r="AA1158" s="110"/>
      <c r="AB1158" s="110"/>
      <c r="AC1158" s="110"/>
      <c r="AD1158" s="110"/>
      <c r="AE1158" s="110"/>
      <c r="AF1158" s="110"/>
    </row>
    <row r="1159">
      <c r="A1159" s="110"/>
      <c r="B1159" s="466"/>
      <c r="C1159" s="110"/>
      <c r="D1159" s="110"/>
      <c r="E1159" s="110"/>
      <c r="F1159" s="110"/>
      <c r="G1159" s="110"/>
      <c r="H1159" s="110"/>
      <c r="I1159" s="110"/>
      <c r="J1159" s="110"/>
      <c r="K1159" s="110"/>
      <c r="L1159" s="110"/>
      <c r="M1159" s="468"/>
      <c r="N1159" s="469"/>
      <c r="O1159" s="470"/>
      <c r="P1159" s="471"/>
      <c r="Q1159" s="471"/>
      <c r="R1159" s="116"/>
      <c r="S1159" s="690"/>
      <c r="T1159" s="690"/>
      <c r="U1159" s="110"/>
      <c r="V1159" s="110"/>
      <c r="W1159" s="110"/>
      <c r="X1159" s="110"/>
      <c r="Y1159" s="110"/>
      <c r="Z1159" s="110"/>
      <c r="AA1159" s="110"/>
      <c r="AB1159" s="110"/>
      <c r="AC1159" s="110"/>
      <c r="AD1159" s="110"/>
      <c r="AE1159" s="110"/>
      <c r="AF1159" s="110"/>
    </row>
    <row r="1160">
      <c r="A1160" s="110"/>
      <c r="B1160" s="466"/>
      <c r="C1160" s="110"/>
      <c r="D1160" s="110"/>
      <c r="E1160" s="110"/>
      <c r="F1160" s="110"/>
      <c r="G1160" s="110"/>
      <c r="H1160" s="110"/>
      <c r="I1160" s="110"/>
      <c r="J1160" s="110"/>
      <c r="K1160" s="110"/>
      <c r="L1160" s="110"/>
      <c r="M1160" s="468"/>
      <c r="N1160" s="469"/>
      <c r="O1160" s="470"/>
      <c r="P1160" s="471"/>
      <c r="Q1160" s="471"/>
      <c r="R1160" s="116"/>
      <c r="S1160" s="690"/>
      <c r="T1160" s="690"/>
      <c r="U1160" s="110"/>
      <c r="V1160" s="110"/>
      <c r="W1160" s="110"/>
      <c r="X1160" s="110"/>
      <c r="Y1160" s="110"/>
      <c r="Z1160" s="110"/>
      <c r="AA1160" s="110"/>
      <c r="AB1160" s="110"/>
      <c r="AC1160" s="110"/>
      <c r="AD1160" s="110"/>
      <c r="AE1160" s="110"/>
      <c r="AF1160" s="110"/>
    </row>
    <row r="1161">
      <c r="A1161" s="110"/>
      <c r="B1161" s="466"/>
      <c r="C1161" s="110"/>
      <c r="D1161" s="110"/>
      <c r="E1161" s="110"/>
      <c r="F1161" s="110"/>
      <c r="G1161" s="110"/>
      <c r="H1161" s="110"/>
      <c r="I1161" s="110"/>
      <c r="J1161" s="110"/>
      <c r="K1161" s="110"/>
      <c r="L1161" s="110"/>
      <c r="M1161" s="468"/>
      <c r="N1161" s="469"/>
      <c r="O1161" s="470"/>
      <c r="P1161" s="471"/>
      <c r="Q1161" s="471"/>
      <c r="R1161" s="116"/>
      <c r="S1161" s="690"/>
      <c r="T1161" s="690"/>
      <c r="U1161" s="110"/>
      <c r="V1161" s="110"/>
      <c r="W1161" s="110"/>
      <c r="X1161" s="110"/>
      <c r="Y1161" s="110"/>
      <c r="Z1161" s="110"/>
      <c r="AA1161" s="110"/>
      <c r="AB1161" s="110"/>
      <c r="AC1161" s="110"/>
      <c r="AD1161" s="110"/>
      <c r="AE1161" s="110"/>
      <c r="AF1161" s="110"/>
    </row>
    <row r="1162">
      <c r="A1162" s="110"/>
      <c r="B1162" s="466"/>
      <c r="C1162" s="110"/>
      <c r="D1162" s="110"/>
      <c r="E1162" s="110"/>
      <c r="F1162" s="110"/>
      <c r="G1162" s="110"/>
      <c r="H1162" s="110"/>
      <c r="I1162" s="110"/>
      <c r="J1162" s="110"/>
      <c r="K1162" s="110"/>
      <c r="L1162" s="110"/>
      <c r="M1162" s="468"/>
      <c r="N1162" s="469"/>
      <c r="O1162" s="470"/>
      <c r="P1162" s="471"/>
      <c r="Q1162" s="471"/>
      <c r="R1162" s="116"/>
      <c r="S1162" s="690"/>
      <c r="T1162" s="690"/>
      <c r="U1162" s="110"/>
      <c r="V1162" s="110"/>
      <c r="W1162" s="110"/>
      <c r="X1162" s="110"/>
      <c r="Y1162" s="110"/>
      <c r="Z1162" s="110"/>
      <c r="AA1162" s="110"/>
      <c r="AB1162" s="110"/>
      <c r="AC1162" s="110"/>
      <c r="AD1162" s="110"/>
      <c r="AE1162" s="110"/>
      <c r="AF1162" s="110"/>
    </row>
    <row r="1163">
      <c r="A1163" s="110"/>
      <c r="B1163" s="466"/>
      <c r="C1163" s="110"/>
      <c r="D1163" s="110"/>
      <c r="E1163" s="110"/>
      <c r="F1163" s="110"/>
      <c r="G1163" s="110"/>
      <c r="H1163" s="110"/>
      <c r="I1163" s="110"/>
      <c r="J1163" s="110"/>
      <c r="K1163" s="110"/>
      <c r="L1163" s="110"/>
      <c r="M1163" s="468"/>
      <c r="N1163" s="469"/>
      <c r="O1163" s="470"/>
      <c r="P1163" s="471"/>
      <c r="Q1163" s="471"/>
      <c r="R1163" s="116"/>
      <c r="S1163" s="690"/>
      <c r="T1163" s="690"/>
      <c r="U1163" s="110"/>
      <c r="V1163" s="110"/>
      <c r="W1163" s="110"/>
      <c r="X1163" s="110"/>
      <c r="Y1163" s="110"/>
      <c r="Z1163" s="110"/>
      <c r="AA1163" s="110"/>
      <c r="AB1163" s="110"/>
      <c r="AC1163" s="110"/>
      <c r="AD1163" s="110"/>
      <c r="AE1163" s="110"/>
      <c r="AF1163" s="110"/>
    </row>
    <row r="1164">
      <c r="A1164" s="110"/>
      <c r="B1164" s="466"/>
      <c r="C1164" s="110"/>
      <c r="D1164" s="110"/>
      <c r="E1164" s="110"/>
      <c r="F1164" s="110"/>
      <c r="G1164" s="110"/>
      <c r="H1164" s="110"/>
      <c r="I1164" s="110"/>
      <c r="J1164" s="110"/>
      <c r="K1164" s="110"/>
      <c r="L1164" s="110"/>
      <c r="M1164" s="468"/>
      <c r="N1164" s="469"/>
      <c r="O1164" s="470"/>
      <c r="P1164" s="471"/>
      <c r="Q1164" s="471"/>
      <c r="R1164" s="116"/>
      <c r="S1164" s="690"/>
      <c r="T1164" s="690"/>
      <c r="U1164" s="110"/>
      <c r="V1164" s="110"/>
      <c r="W1164" s="110"/>
      <c r="X1164" s="110"/>
      <c r="Y1164" s="110"/>
      <c r="Z1164" s="110"/>
      <c r="AA1164" s="110"/>
      <c r="AB1164" s="110"/>
      <c r="AC1164" s="110"/>
      <c r="AD1164" s="110"/>
      <c r="AE1164" s="110"/>
      <c r="AF1164" s="110"/>
    </row>
    <row r="1165">
      <c r="A1165" s="110"/>
      <c r="B1165" s="466"/>
      <c r="C1165" s="110"/>
      <c r="D1165" s="110"/>
      <c r="E1165" s="110"/>
      <c r="F1165" s="110"/>
      <c r="G1165" s="110"/>
      <c r="H1165" s="110"/>
      <c r="I1165" s="110"/>
      <c r="J1165" s="110"/>
      <c r="K1165" s="110"/>
      <c r="L1165" s="110"/>
      <c r="M1165" s="468"/>
      <c r="N1165" s="469"/>
      <c r="O1165" s="470"/>
      <c r="P1165" s="471"/>
      <c r="Q1165" s="471"/>
      <c r="R1165" s="116"/>
      <c r="S1165" s="690"/>
      <c r="T1165" s="690"/>
      <c r="U1165" s="110"/>
      <c r="V1165" s="110"/>
      <c r="W1165" s="110"/>
      <c r="X1165" s="110"/>
      <c r="Y1165" s="110"/>
      <c r="Z1165" s="110"/>
      <c r="AA1165" s="110"/>
      <c r="AB1165" s="110"/>
      <c r="AC1165" s="110"/>
      <c r="AD1165" s="110"/>
      <c r="AE1165" s="110"/>
      <c r="AF1165" s="110"/>
    </row>
    <row r="1166">
      <c r="A1166" s="110"/>
      <c r="B1166" s="466"/>
      <c r="C1166" s="110"/>
      <c r="D1166" s="110"/>
      <c r="E1166" s="110"/>
      <c r="F1166" s="110"/>
      <c r="G1166" s="110"/>
      <c r="H1166" s="110"/>
      <c r="I1166" s="110"/>
      <c r="J1166" s="110"/>
      <c r="K1166" s="110"/>
      <c r="L1166" s="110"/>
      <c r="M1166" s="468"/>
      <c r="N1166" s="469"/>
      <c r="O1166" s="470"/>
      <c r="P1166" s="471"/>
      <c r="Q1166" s="471"/>
      <c r="R1166" s="116"/>
      <c r="S1166" s="690"/>
      <c r="T1166" s="690"/>
      <c r="U1166" s="110"/>
      <c r="V1166" s="110"/>
      <c r="W1166" s="110"/>
      <c r="X1166" s="110"/>
      <c r="Y1166" s="110"/>
      <c r="Z1166" s="110"/>
      <c r="AA1166" s="110"/>
      <c r="AB1166" s="110"/>
      <c r="AC1166" s="110"/>
      <c r="AD1166" s="110"/>
      <c r="AE1166" s="110"/>
      <c r="AF1166" s="110"/>
    </row>
    <row r="1167">
      <c r="A1167" s="110"/>
      <c r="B1167" s="466"/>
      <c r="C1167" s="110"/>
      <c r="D1167" s="110"/>
      <c r="E1167" s="110"/>
      <c r="F1167" s="110"/>
      <c r="G1167" s="110"/>
      <c r="H1167" s="110"/>
      <c r="I1167" s="110"/>
      <c r="J1167" s="110"/>
      <c r="K1167" s="110"/>
      <c r="L1167" s="110"/>
      <c r="M1167" s="468"/>
      <c r="N1167" s="469"/>
      <c r="O1167" s="470"/>
      <c r="P1167" s="471"/>
      <c r="Q1167" s="471"/>
      <c r="R1167" s="116"/>
      <c r="S1167" s="690"/>
      <c r="T1167" s="690"/>
      <c r="U1167" s="110"/>
      <c r="V1167" s="110"/>
      <c r="W1167" s="110"/>
      <c r="X1167" s="110"/>
      <c r="Y1167" s="110"/>
      <c r="Z1167" s="110"/>
      <c r="AA1167" s="110"/>
      <c r="AB1167" s="110"/>
      <c r="AC1167" s="110"/>
      <c r="AD1167" s="110"/>
      <c r="AE1167" s="110"/>
      <c r="AF1167" s="110"/>
    </row>
    <row r="1168">
      <c r="A1168" s="110"/>
      <c r="B1168" s="466"/>
      <c r="C1168" s="110"/>
      <c r="D1168" s="110"/>
      <c r="E1168" s="110"/>
      <c r="F1168" s="110"/>
      <c r="G1168" s="110"/>
      <c r="H1168" s="110"/>
      <c r="I1168" s="110"/>
      <c r="J1168" s="110"/>
      <c r="K1168" s="110"/>
      <c r="L1168" s="110"/>
      <c r="M1168" s="468"/>
      <c r="N1168" s="469"/>
      <c r="O1168" s="470"/>
      <c r="P1168" s="471"/>
      <c r="Q1168" s="471"/>
      <c r="R1168" s="116"/>
      <c r="S1168" s="690"/>
      <c r="T1168" s="690"/>
      <c r="U1168" s="110"/>
      <c r="V1168" s="110"/>
      <c r="W1168" s="110"/>
      <c r="X1168" s="110"/>
      <c r="Y1168" s="110"/>
      <c r="Z1168" s="110"/>
      <c r="AA1168" s="110"/>
      <c r="AB1168" s="110"/>
      <c r="AC1168" s="110"/>
      <c r="AD1168" s="110"/>
      <c r="AE1168" s="110"/>
      <c r="AF1168" s="110"/>
    </row>
    <row r="1169">
      <c r="A1169" s="110"/>
      <c r="B1169" s="466"/>
      <c r="C1169" s="110"/>
      <c r="D1169" s="110"/>
      <c r="E1169" s="110"/>
      <c r="F1169" s="110"/>
      <c r="G1169" s="110"/>
      <c r="H1169" s="110"/>
      <c r="I1169" s="110"/>
      <c r="J1169" s="110"/>
      <c r="K1169" s="110"/>
      <c r="L1169" s="110"/>
      <c r="M1169" s="468"/>
      <c r="N1169" s="469"/>
      <c r="O1169" s="470"/>
      <c r="P1169" s="471"/>
      <c r="Q1169" s="471"/>
      <c r="R1169" s="116"/>
      <c r="S1169" s="690"/>
      <c r="T1169" s="690"/>
      <c r="U1169" s="110"/>
      <c r="V1169" s="110"/>
      <c r="W1169" s="110"/>
      <c r="X1169" s="110"/>
      <c r="Y1169" s="110"/>
      <c r="Z1169" s="110"/>
      <c r="AA1169" s="110"/>
      <c r="AB1169" s="110"/>
      <c r="AC1169" s="110"/>
      <c r="AD1169" s="110"/>
      <c r="AE1169" s="110"/>
      <c r="AF1169" s="110"/>
    </row>
    <row r="1170">
      <c r="A1170" s="110"/>
      <c r="B1170" s="466"/>
      <c r="C1170" s="110"/>
      <c r="D1170" s="110"/>
      <c r="E1170" s="110"/>
      <c r="F1170" s="110"/>
      <c r="G1170" s="110"/>
      <c r="H1170" s="110"/>
      <c r="I1170" s="110"/>
      <c r="J1170" s="110"/>
      <c r="K1170" s="110"/>
      <c r="L1170" s="110"/>
      <c r="M1170" s="468"/>
      <c r="N1170" s="469"/>
      <c r="O1170" s="470"/>
      <c r="P1170" s="471"/>
      <c r="Q1170" s="471"/>
      <c r="R1170" s="116"/>
      <c r="S1170" s="690"/>
      <c r="T1170" s="690"/>
      <c r="U1170" s="110"/>
      <c r="V1170" s="110"/>
      <c r="W1170" s="110"/>
      <c r="X1170" s="110"/>
      <c r="Y1170" s="110"/>
      <c r="Z1170" s="110"/>
      <c r="AA1170" s="110"/>
      <c r="AB1170" s="110"/>
      <c r="AC1170" s="110"/>
      <c r="AD1170" s="110"/>
      <c r="AE1170" s="110"/>
      <c r="AF1170" s="110"/>
    </row>
    <row r="1171">
      <c r="A1171" s="110"/>
      <c r="B1171" s="466"/>
      <c r="C1171" s="110"/>
      <c r="D1171" s="110"/>
      <c r="E1171" s="110"/>
      <c r="F1171" s="110"/>
      <c r="G1171" s="110"/>
      <c r="H1171" s="110"/>
      <c r="I1171" s="110"/>
      <c r="J1171" s="110"/>
      <c r="K1171" s="110"/>
      <c r="L1171" s="110"/>
      <c r="M1171" s="468"/>
      <c r="N1171" s="469"/>
      <c r="O1171" s="470"/>
      <c r="P1171" s="471"/>
      <c r="Q1171" s="471"/>
      <c r="R1171" s="116"/>
      <c r="S1171" s="690"/>
      <c r="T1171" s="690"/>
      <c r="U1171" s="110"/>
      <c r="V1171" s="110"/>
      <c r="W1171" s="110"/>
      <c r="X1171" s="110"/>
      <c r="Y1171" s="110"/>
      <c r="Z1171" s="110"/>
      <c r="AA1171" s="110"/>
      <c r="AB1171" s="110"/>
      <c r="AC1171" s="110"/>
      <c r="AD1171" s="110"/>
      <c r="AE1171" s="110"/>
      <c r="AF1171" s="110"/>
    </row>
    <row r="1172">
      <c r="A1172" s="110"/>
      <c r="B1172" s="466"/>
      <c r="C1172" s="110"/>
      <c r="D1172" s="110"/>
      <c r="E1172" s="110"/>
      <c r="F1172" s="110"/>
      <c r="G1172" s="110"/>
      <c r="H1172" s="110"/>
      <c r="I1172" s="110"/>
      <c r="J1172" s="110"/>
      <c r="K1172" s="110"/>
      <c r="L1172" s="110"/>
      <c r="M1172" s="468"/>
      <c r="N1172" s="469"/>
      <c r="O1172" s="470"/>
      <c r="P1172" s="471"/>
      <c r="Q1172" s="471"/>
      <c r="R1172" s="116"/>
      <c r="S1172" s="690"/>
      <c r="T1172" s="690"/>
      <c r="U1172" s="110"/>
      <c r="V1172" s="110"/>
      <c r="W1172" s="110"/>
      <c r="X1172" s="110"/>
      <c r="Y1172" s="110"/>
      <c r="Z1172" s="110"/>
      <c r="AA1172" s="110"/>
      <c r="AB1172" s="110"/>
      <c r="AC1172" s="110"/>
      <c r="AD1172" s="110"/>
      <c r="AE1172" s="110"/>
      <c r="AF1172" s="110"/>
    </row>
    <row r="1173">
      <c r="A1173" s="110"/>
      <c r="B1173" s="466"/>
      <c r="C1173" s="110"/>
      <c r="D1173" s="110"/>
      <c r="E1173" s="110"/>
      <c r="F1173" s="110"/>
      <c r="G1173" s="110"/>
      <c r="H1173" s="110"/>
      <c r="I1173" s="110"/>
      <c r="J1173" s="110"/>
      <c r="K1173" s="110"/>
      <c r="L1173" s="110"/>
      <c r="M1173" s="468"/>
      <c r="N1173" s="469"/>
      <c r="O1173" s="470"/>
      <c r="P1173" s="471"/>
      <c r="Q1173" s="471"/>
      <c r="R1173" s="116"/>
      <c r="S1173" s="690"/>
      <c r="T1173" s="690"/>
      <c r="U1173" s="110"/>
      <c r="V1173" s="110"/>
      <c r="W1173" s="110"/>
      <c r="X1173" s="110"/>
      <c r="Y1173" s="110"/>
      <c r="Z1173" s="110"/>
      <c r="AA1173" s="110"/>
      <c r="AB1173" s="110"/>
      <c r="AC1173" s="110"/>
      <c r="AD1173" s="110"/>
      <c r="AE1173" s="110"/>
      <c r="AF1173" s="110"/>
    </row>
    <row r="1174">
      <c r="A1174" s="110"/>
      <c r="B1174" s="466"/>
      <c r="C1174" s="110"/>
      <c r="D1174" s="110"/>
      <c r="E1174" s="110"/>
      <c r="F1174" s="110"/>
      <c r="G1174" s="110"/>
      <c r="H1174" s="110"/>
      <c r="I1174" s="110"/>
      <c r="J1174" s="110"/>
      <c r="K1174" s="110"/>
      <c r="L1174" s="110"/>
      <c r="M1174" s="468"/>
      <c r="N1174" s="469"/>
      <c r="O1174" s="470"/>
      <c r="P1174" s="471"/>
      <c r="Q1174" s="471"/>
      <c r="R1174" s="116"/>
      <c r="S1174" s="690"/>
      <c r="T1174" s="690"/>
      <c r="U1174" s="110"/>
      <c r="V1174" s="110"/>
      <c r="W1174" s="110"/>
      <c r="X1174" s="110"/>
      <c r="Y1174" s="110"/>
      <c r="Z1174" s="110"/>
      <c r="AA1174" s="110"/>
      <c r="AB1174" s="110"/>
      <c r="AC1174" s="110"/>
      <c r="AD1174" s="110"/>
      <c r="AE1174" s="110"/>
      <c r="AF1174" s="110"/>
    </row>
    <row r="1175">
      <c r="A1175" s="110"/>
      <c r="B1175" s="466"/>
      <c r="C1175" s="110"/>
      <c r="D1175" s="110"/>
      <c r="E1175" s="110"/>
      <c r="F1175" s="110"/>
      <c r="G1175" s="110"/>
      <c r="H1175" s="110"/>
      <c r="I1175" s="110"/>
      <c r="J1175" s="110"/>
      <c r="K1175" s="110"/>
      <c r="L1175" s="110"/>
      <c r="M1175" s="468"/>
      <c r="N1175" s="469"/>
      <c r="O1175" s="470"/>
      <c r="P1175" s="471"/>
      <c r="Q1175" s="471"/>
      <c r="R1175" s="116"/>
      <c r="S1175" s="690"/>
      <c r="T1175" s="690"/>
      <c r="U1175" s="110"/>
      <c r="V1175" s="110"/>
      <c r="W1175" s="110"/>
      <c r="X1175" s="110"/>
      <c r="Y1175" s="110"/>
      <c r="Z1175" s="110"/>
      <c r="AA1175" s="110"/>
      <c r="AB1175" s="110"/>
      <c r="AC1175" s="110"/>
      <c r="AD1175" s="110"/>
      <c r="AE1175" s="110"/>
      <c r="AF1175" s="110"/>
    </row>
    <row r="1176">
      <c r="A1176" s="110"/>
      <c r="B1176" s="466"/>
      <c r="C1176" s="110"/>
      <c r="D1176" s="110"/>
      <c r="E1176" s="110"/>
      <c r="F1176" s="110"/>
      <c r="G1176" s="110"/>
      <c r="H1176" s="110"/>
      <c r="I1176" s="110"/>
      <c r="J1176" s="110"/>
      <c r="K1176" s="110"/>
      <c r="L1176" s="110"/>
      <c r="M1176" s="468"/>
      <c r="N1176" s="469"/>
      <c r="O1176" s="470"/>
      <c r="P1176" s="471"/>
      <c r="Q1176" s="471"/>
      <c r="R1176" s="116"/>
      <c r="S1176" s="690"/>
      <c r="T1176" s="690"/>
      <c r="U1176" s="110"/>
      <c r="V1176" s="110"/>
      <c r="W1176" s="110"/>
      <c r="X1176" s="110"/>
      <c r="Y1176" s="110"/>
      <c r="Z1176" s="110"/>
      <c r="AA1176" s="110"/>
      <c r="AB1176" s="110"/>
      <c r="AC1176" s="110"/>
      <c r="AD1176" s="110"/>
      <c r="AE1176" s="110"/>
      <c r="AF1176" s="110"/>
    </row>
    <row r="1177">
      <c r="A1177" s="110"/>
      <c r="B1177" s="466"/>
      <c r="C1177" s="110"/>
      <c r="D1177" s="110"/>
      <c r="E1177" s="110"/>
      <c r="F1177" s="110"/>
      <c r="G1177" s="110"/>
      <c r="H1177" s="110"/>
      <c r="I1177" s="110"/>
      <c r="J1177" s="110"/>
      <c r="K1177" s="110"/>
      <c r="L1177" s="110"/>
      <c r="M1177" s="468"/>
      <c r="N1177" s="469"/>
      <c r="O1177" s="470"/>
      <c r="P1177" s="471"/>
      <c r="Q1177" s="471"/>
      <c r="R1177" s="116"/>
      <c r="S1177" s="690"/>
      <c r="T1177" s="690"/>
      <c r="U1177" s="110"/>
      <c r="V1177" s="110"/>
      <c r="W1177" s="110"/>
      <c r="X1177" s="110"/>
      <c r="Y1177" s="110"/>
      <c r="Z1177" s="110"/>
      <c r="AA1177" s="110"/>
      <c r="AB1177" s="110"/>
      <c r="AC1177" s="110"/>
      <c r="AD1177" s="110"/>
      <c r="AE1177" s="110"/>
      <c r="AF1177" s="110"/>
    </row>
    <row r="1178">
      <c r="A1178" s="110"/>
      <c r="B1178" s="466"/>
      <c r="C1178" s="110"/>
      <c r="D1178" s="110"/>
      <c r="E1178" s="110"/>
      <c r="F1178" s="110"/>
      <c r="G1178" s="110"/>
      <c r="H1178" s="110"/>
      <c r="I1178" s="110"/>
      <c r="J1178" s="110"/>
      <c r="K1178" s="110"/>
      <c r="L1178" s="110"/>
      <c r="M1178" s="468"/>
      <c r="N1178" s="469"/>
      <c r="O1178" s="470"/>
      <c r="P1178" s="471"/>
      <c r="Q1178" s="471"/>
      <c r="R1178" s="116"/>
      <c r="S1178" s="690"/>
      <c r="T1178" s="690"/>
      <c r="U1178" s="110"/>
      <c r="V1178" s="110"/>
      <c r="W1178" s="110"/>
      <c r="X1178" s="110"/>
      <c r="Y1178" s="110"/>
      <c r="Z1178" s="110"/>
      <c r="AA1178" s="110"/>
      <c r="AB1178" s="110"/>
      <c r="AC1178" s="110"/>
      <c r="AD1178" s="110"/>
      <c r="AE1178" s="110"/>
      <c r="AF1178" s="110"/>
    </row>
    <row r="1179">
      <c r="A1179" s="110"/>
      <c r="B1179" s="466"/>
      <c r="C1179" s="110"/>
      <c r="D1179" s="110"/>
      <c r="E1179" s="110"/>
      <c r="F1179" s="110"/>
      <c r="G1179" s="110"/>
      <c r="H1179" s="110"/>
      <c r="I1179" s="110"/>
      <c r="J1179" s="110"/>
      <c r="K1179" s="110"/>
      <c r="L1179" s="110"/>
      <c r="M1179" s="468"/>
      <c r="N1179" s="469"/>
      <c r="O1179" s="470"/>
      <c r="P1179" s="471"/>
      <c r="Q1179" s="471"/>
      <c r="R1179" s="116"/>
      <c r="S1179" s="690"/>
      <c r="T1179" s="690"/>
      <c r="U1179" s="110"/>
      <c r="V1179" s="110"/>
      <c r="W1179" s="110"/>
      <c r="X1179" s="110"/>
      <c r="Y1179" s="110"/>
      <c r="Z1179" s="110"/>
      <c r="AA1179" s="110"/>
      <c r="AB1179" s="110"/>
      <c r="AC1179" s="110"/>
      <c r="AD1179" s="110"/>
      <c r="AE1179" s="110"/>
      <c r="AF1179" s="110"/>
    </row>
    <row r="1180">
      <c r="A1180" s="110"/>
      <c r="B1180" s="466"/>
      <c r="C1180" s="110"/>
      <c r="D1180" s="110"/>
      <c r="E1180" s="110"/>
      <c r="F1180" s="110"/>
      <c r="G1180" s="110"/>
      <c r="H1180" s="110"/>
      <c r="I1180" s="110"/>
      <c r="J1180" s="110"/>
      <c r="K1180" s="110"/>
      <c r="L1180" s="110"/>
      <c r="M1180" s="468"/>
      <c r="N1180" s="469"/>
      <c r="O1180" s="470"/>
      <c r="P1180" s="471"/>
      <c r="Q1180" s="471"/>
      <c r="R1180" s="116"/>
      <c r="S1180" s="690"/>
      <c r="T1180" s="690"/>
      <c r="U1180" s="110"/>
      <c r="V1180" s="110"/>
      <c r="W1180" s="110"/>
      <c r="X1180" s="110"/>
      <c r="Y1180" s="110"/>
      <c r="Z1180" s="110"/>
      <c r="AA1180" s="110"/>
      <c r="AB1180" s="110"/>
      <c r="AC1180" s="110"/>
      <c r="AD1180" s="110"/>
      <c r="AE1180" s="110"/>
      <c r="AF1180" s="110"/>
    </row>
    <row r="1181">
      <c r="A1181" s="110"/>
      <c r="B1181" s="466"/>
      <c r="C1181" s="110"/>
      <c r="D1181" s="110"/>
      <c r="E1181" s="110"/>
      <c r="F1181" s="110"/>
      <c r="G1181" s="110"/>
      <c r="H1181" s="110"/>
      <c r="I1181" s="110"/>
      <c r="J1181" s="110"/>
      <c r="K1181" s="110"/>
      <c r="L1181" s="110"/>
      <c r="M1181" s="468"/>
      <c r="N1181" s="469"/>
      <c r="O1181" s="470"/>
      <c r="P1181" s="471"/>
      <c r="Q1181" s="471"/>
      <c r="R1181" s="116"/>
      <c r="S1181" s="690"/>
      <c r="T1181" s="690"/>
      <c r="U1181" s="110"/>
      <c r="V1181" s="110"/>
      <c r="W1181" s="110"/>
      <c r="X1181" s="110"/>
      <c r="Y1181" s="110"/>
      <c r="Z1181" s="110"/>
      <c r="AA1181" s="110"/>
      <c r="AB1181" s="110"/>
      <c r="AC1181" s="110"/>
      <c r="AD1181" s="110"/>
      <c r="AE1181" s="110"/>
      <c r="AF1181" s="110"/>
    </row>
    <row r="1182">
      <c r="A1182" s="110"/>
      <c r="B1182" s="466"/>
      <c r="C1182" s="110"/>
      <c r="D1182" s="110"/>
      <c r="E1182" s="110"/>
      <c r="F1182" s="110"/>
      <c r="G1182" s="110"/>
      <c r="H1182" s="110"/>
      <c r="I1182" s="110"/>
      <c r="J1182" s="110"/>
      <c r="K1182" s="110"/>
      <c r="L1182" s="110"/>
      <c r="M1182" s="468"/>
      <c r="N1182" s="469"/>
      <c r="O1182" s="470"/>
      <c r="P1182" s="471"/>
      <c r="Q1182" s="471"/>
      <c r="R1182" s="116"/>
      <c r="S1182" s="690"/>
      <c r="T1182" s="690"/>
      <c r="U1182" s="110"/>
      <c r="V1182" s="110"/>
      <c r="W1182" s="110"/>
      <c r="X1182" s="110"/>
      <c r="Y1182" s="110"/>
      <c r="Z1182" s="110"/>
      <c r="AA1182" s="110"/>
      <c r="AB1182" s="110"/>
      <c r="AC1182" s="110"/>
      <c r="AD1182" s="110"/>
      <c r="AE1182" s="110"/>
      <c r="AF1182" s="110"/>
    </row>
    <row r="1183">
      <c r="A1183" s="110"/>
      <c r="B1183" s="466"/>
      <c r="C1183" s="110"/>
      <c r="D1183" s="110"/>
      <c r="E1183" s="110"/>
      <c r="F1183" s="110"/>
      <c r="G1183" s="110"/>
      <c r="H1183" s="110"/>
      <c r="I1183" s="110"/>
      <c r="J1183" s="110"/>
      <c r="K1183" s="110"/>
      <c r="L1183" s="110"/>
      <c r="M1183" s="468"/>
      <c r="N1183" s="469"/>
      <c r="O1183" s="470"/>
      <c r="P1183" s="471"/>
      <c r="Q1183" s="471"/>
      <c r="R1183" s="116"/>
      <c r="S1183" s="690"/>
      <c r="T1183" s="690"/>
      <c r="U1183" s="110"/>
      <c r="V1183" s="110"/>
      <c r="W1183" s="110"/>
      <c r="X1183" s="110"/>
      <c r="Y1183" s="110"/>
      <c r="Z1183" s="110"/>
      <c r="AA1183" s="110"/>
      <c r="AB1183" s="110"/>
      <c r="AC1183" s="110"/>
      <c r="AD1183" s="110"/>
      <c r="AE1183" s="110"/>
      <c r="AF1183" s="110"/>
    </row>
    <row r="1184">
      <c r="A1184" s="110"/>
      <c r="B1184" s="466"/>
      <c r="C1184" s="110"/>
      <c r="D1184" s="110"/>
      <c r="E1184" s="110"/>
      <c r="F1184" s="110"/>
      <c r="G1184" s="110"/>
      <c r="H1184" s="110"/>
      <c r="I1184" s="110"/>
      <c r="J1184" s="110"/>
      <c r="K1184" s="110"/>
      <c r="L1184" s="110"/>
      <c r="M1184" s="468"/>
      <c r="N1184" s="469"/>
      <c r="O1184" s="470"/>
      <c r="P1184" s="471"/>
      <c r="Q1184" s="471"/>
      <c r="R1184" s="116"/>
      <c r="S1184" s="690"/>
      <c r="T1184" s="690"/>
      <c r="U1184" s="110"/>
      <c r="V1184" s="110"/>
      <c r="W1184" s="110"/>
      <c r="X1184" s="110"/>
      <c r="Y1184" s="110"/>
      <c r="Z1184" s="110"/>
      <c r="AA1184" s="110"/>
      <c r="AB1184" s="110"/>
      <c r="AC1184" s="110"/>
      <c r="AD1184" s="110"/>
      <c r="AE1184" s="110"/>
      <c r="AF1184" s="110"/>
    </row>
    <row r="1185">
      <c r="A1185" s="110"/>
      <c r="B1185" s="466"/>
      <c r="C1185" s="110"/>
      <c r="D1185" s="110"/>
      <c r="E1185" s="110"/>
      <c r="F1185" s="110"/>
      <c r="G1185" s="110"/>
      <c r="H1185" s="110"/>
      <c r="I1185" s="110"/>
      <c r="J1185" s="110"/>
      <c r="K1185" s="110"/>
      <c r="L1185" s="110"/>
      <c r="M1185" s="468"/>
      <c r="N1185" s="469"/>
      <c r="O1185" s="470"/>
      <c r="P1185" s="471"/>
      <c r="Q1185" s="471"/>
      <c r="R1185" s="116"/>
      <c r="S1185" s="690"/>
      <c r="T1185" s="690"/>
      <c r="U1185" s="110"/>
      <c r="V1185" s="110"/>
      <c r="W1185" s="110"/>
      <c r="X1185" s="110"/>
      <c r="Y1185" s="110"/>
      <c r="Z1185" s="110"/>
      <c r="AA1185" s="110"/>
      <c r="AB1185" s="110"/>
      <c r="AC1185" s="110"/>
      <c r="AD1185" s="110"/>
      <c r="AE1185" s="110"/>
      <c r="AF1185" s="110"/>
    </row>
    <row r="1186">
      <c r="A1186" s="110"/>
      <c r="B1186" s="466"/>
      <c r="C1186" s="110"/>
      <c r="D1186" s="110"/>
      <c r="E1186" s="110"/>
      <c r="F1186" s="110"/>
      <c r="G1186" s="110"/>
      <c r="H1186" s="110"/>
      <c r="I1186" s="110"/>
      <c r="J1186" s="110"/>
      <c r="K1186" s="110"/>
      <c r="L1186" s="110"/>
      <c r="M1186" s="468"/>
      <c r="N1186" s="469"/>
      <c r="O1186" s="470"/>
      <c r="P1186" s="471"/>
      <c r="Q1186" s="471"/>
      <c r="R1186" s="116"/>
      <c r="S1186" s="690"/>
      <c r="T1186" s="690"/>
      <c r="U1186" s="110"/>
      <c r="V1186" s="110"/>
      <c r="W1186" s="110"/>
      <c r="X1186" s="110"/>
      <c r="Y1186" s="110"/>
      <c r="Z1186" s="110"/>
      <c r="AA1186" s="110"/>
      <c r="AB1186" s="110"/>
      <c r="AC1186" s="110"/>
      <c r="AD1186" s="110"/>
      <c r="AE1186" s="110"/>
      <c r="AF1186" s="110"/>
    </row>
    <row r="1187">
      <c r="A1187" s="110"/>
      <c r="B1187" s="466"/>
      <c r="C1187" s="110"/>
      <c r="D1187" s="110"/>
      <c r="E1187" s="110"/>
      <c r="F1187" s="110"/>
      <c r="G1187" s="110"/>
      <c r="H1187" s="110"/>
      <c r="I1187" s="110"/>
      <c r="J1187" s="110"/>
      <c r="K1187" s="110"/>
      <c r="L1187" s="110"/>
      <c r="M1187" s="468"/>
      <c r="N1187" s="469"/>
      <c r="O1187" s="470"/>
      <c r="P1187" s="471"/>
      <c r="Q1187" s="471"/>
      <c r="R1187" s="116"/>
      <c r="S1187" s="690"/>
      <c r="T1187" s="690"/>
      <c r="U1187" s="110"/>
      <c r="V1187" s="110"/>
      <c r="W1187" s="110"/>
      <c r="X1187" s="110"/>
      <c r="Y1187" s="110"/>
      <c r="Z1187" s="110"/>
      <c r="AA1187" s="110"/>
      <c r="AB1187" s="110"/>
      <c r="AC1187" s="110"/>
      <c r="AD1187" s="110"/>
      <c r="AE1187" s="110"/>
      <c r="AF1187" s="110"/>
    </row>
    <row r="1188">
      <c r="A1188" s="110"/>
      <c r="B1188" s="466"/>
      <c r="C1188" s="110"/>
      <c r="D1188" s="110"/>
      <c r="E1188" s="110"/>
      <c r="F1188" s="110"/>
      <c r="G1188" s="110"/>
      <c r="H1188" s="110"/>
      <c r="I1188" s="110"/>
      <c r="J1188" s="110"/>
      <c r="K1188" s="110"/>
      <c r="L1188" s="110"/>
      <c r="M1188" s="468"/>
      <c r="N1188" s="469"/>
      <c r="O1188" s="470"/>
      <c r="P1188" s="471"/>
      <c r="Q1188" s="471"/>
      <c r="R1188" s="116"/>
      <c r="S1188" s="690"/>
      <c r="T1188" s="690"/>
      <c r="U1188" s="110"/>
      <c r="V1188" s="110"/>
      <c r="W1188" s="110"/>
      <c r="X1188" s="110"/>
      <c r="Y1188" s="110"/>
      <c r="Z1188" s="110"/>
      <c r="AA1188" s="110"/>
      <c r="AB1188" s="110"/>
      <c r="AC1188" s="110"/>
      <c r="AD1188" s="110"/>
      <c r="AE1188" s="110"/>
      <c r="AF1188" s="110"/>
    </row>
    <row r="1189">
      <c r="A1189" s="110"/>
      <c r="B1189" s="466"/>
      <c r="C1189" s="110"/>
      <c r="D1189" s="110"/>
      <c r="E1189" s="110"/>
      <c r="F1189" s="110"/>
      <c r="G1189" s="110"/>
      <c r="H1189" s="110"/>
      <c r="I1189" s="110"/>
      <c r="J1189" s="110"/>
      <c r="K1189" s="110"/>
      <c r="L1189" s="110"/>
      <c r="M1189" s="468"/>
      <c r="N1189" s="469"/>
      <c r="O1189" s="470"/>
      <c r="P1189" s="471"/>
      <c r="Q1189" s="471"/>
      <c r="R1189" s="116"/>
      <c r="S1189" s="690"/>
      <c r="T1189" s="690"/>
      <c r="U1189" s="110"/>
      <c r="V1189" s="110"/>
      <c r="W1189" s="110"/>
      <c r="X1189" s="110"/>
      <c r="Y1189" s="110"/>
      <c r="Z1189" s="110"/>
      <c r="AA1189" s="110"/>
      <c r="AB1189" s="110"/>
      <c r="AC1189" s="110"/>
      <c r="AD1189" s="110"/>
      <c r="AE1189" s="110"/>
      <c r="AF1189" s="110"/>
    </row>
    <row r="1190">
      <c r="A1190" s="110"/>
      <c r="B1190" s="466"/>
      <c r="C1190" s="110"/>
      <c r="D1190" s="110"/>
      <c r="E1190" s="110"/>
      <c r="F1190" s="110"/>
      <c r="G1190" s="110"/>
      <c r="H1190" s="110"/>
      <c r="I1190" s="110"/>
      <c r="J1190" s="110"/>
      <c r="K1190" s="110"/>
      <c r="L1190" s="110"/>
      <c r="M1190" s="468"/>
      <c r="N1190" s="469"/>
      <c r="O1190" s="470"/>
      <c r="P1190" s="471"/>
      <c r="Q1190" s="471"/>
      <c r="R1190" s="116"/>
      <c r="S1190" s="690"/>
      <c r="T1190" s="690"/>
      <c r="U1190" s="110"/>
      <c r="V1190" s="110"/>
      <c r="W1190" s="110"/>
      <c r="X1190" s="110"/>
      <c r="Y1190" s="110"/>
      <c r="Z1190" s="110"/>
      <c r="AA1190" s="110"/>
      <c r="AB1190" s="110"/>
      <c r="AC1190" s="110"/>
      <c r="AD1190" s="110"/>
      <c r="AE1190" s="110"/>
      <c r="AF1190" s="110"/>
    </row>
    <row r="1191">
      <c r="A1191" s="110"/>
      <c r="B1191" s="466"/>
      <c r="C1191" s="110"/>
      <c r="D1191" s="110"/>
      <c r="E1191" s="110"/>
      <c r="F1191" s="110"/>
      <c r="G1191" s="110"/>
      <c r="H1191" s="110"/>
      <c r="I1191" s="110"/>
      <c r="J1191" s="110"/>
      <c r="K1191" s="110"/>
      <c r="L1191" s="110"/>
      <c r="M1191" s="468"/>
      <c r="N1191" s="469"/>
      <c r="O1191" s="470"/>
      <c r="P1191" s="471"/>
      <c r="Q1191" s="471"/>
      <c r="R1191" s="116"/>
      <c r="S1191" s="690"/>
      <c r="T1191" s="690"/>
      <c r="U1191" s="110"/>
      <c r="V1191" s="110"/>
      <c r="W1191" s="110"/>
      <c r="X1191" s="110"/>
      <c r="Y1191" s="110"/>
      <c r="Z1191" s="110"/>
      <c r="AA1191" s="110"/>
      <c r="AB1191" s="110"/>
      <c r="AC1191" s="110"/>
      <c r="AD1191" s="110"/>
      <c r="AE1191" s="110"/>
      <c r="AF1191" s="110"/>
    </row>
    <row r="1192">
      <c r="A1192" s="110"/>
      <c r="B1192" s="466"/>
      <c r="C1192" s="110"/>
      <c r="D1192" s="110"/>
      <c r="E1192" s="110"/>
      <c r="F1192" s="110"/>
      <c r="G1192" s="110"/>
      <c r="H1192" s="110"/>
      <c r="I1192" s="110"/>
      <c r="J1192" s="110"/>
      <c r="K1192" s="110"/>
      <c r="L1192" s="110"/>
      <c r="M1192" s="468"/>
      <c r="N1192" s="469"/>
      <c r="O1192" s="470"/>
      <c r="P1192" s="471"/>
      <c r="Q1192" s="471"/>
      <c r="R1192" s="116"/>
      <c r="S1192" s="690"/>
      <c r="T1192" s="690"/>
      <c r="U1192" s="110"/>
      <c r="V1192" s="110"/>
      <c r="W1192" s="110"/>
      <c r="X1192" s="110"/>
      <c r="Y1192" s="110"/>
      <c r="Z1192" s="110"/>
      <c r="AA1192" s="110"/>
      <c r="AB1192" s="110"/>
      <c r="AC1192" s="110"/>
      <c r="AD1192" s="110"/>
      <c r="AE1192" s="110"/>
      <c r="AF1192" s="110"/>
    </row>
    <row r="1193">
      <c r="A1193" s="110"/>
      <c r="B1193" s="466"/>
      <c r="C1193" s="110"/>
      <c r="D1193" s="110"/>
      <c r="E1193" s="110"/>
      <c r="F1193" s="110"/>
      <c r="G1193" s="110"/>
      <c r="H1193" s="110"/>
      <c r="I1193" s="110"/>
      <c r="J1193" s="110"/>
      <c r="K1193" s="110"/>
      <c r="L1193" s="110"/>
      <c r="M1193" s="468"/>
      <c r="N1193" s="469"/>
      <c r="O1193" s="470"/>
      <c r="P1193" s="471"/>
      <c r="Q1193" s="471"/>
      <c r="R1193" s="116"/>
      <c r="S1193" s="690"/>
      <c r="T1193" s="690"/>
      <c r="U1193" s="110"/>
      <c r="V1193" s="110"/>
      <c r="W1193" s="110"/>
      <c r="X1193" s="110"/>
      <c r="Y1193" s="110"/>
      <c r="Z1193" s="110"/>
      <c r="AA1193" s="110"/>
      <c r="AB1193" s="110"/>
      <c r="AC1193" s="110"/>
      <c r="AD1193" s="110"/>
      <c r="AE1193" s="110"/>
      <c r="AF1193" s="110"/>
    </row>
    <row r="1194">
      <c r="A1194" s="110"/>
      <c r="B1194" s="466"/>
      <c r="C1194" s="110"/>
      <c r="D1194" s="110"/>
      <c r="E1194" s="110"/>
      <c r="F1194" s="110"/>
      <c r="G1194" s="110"/>
      <c r="H1194" s="110"/>
      <c r="I1194" s="110"/>
      <c r="J1194" s="110"/>
      <c r="K1194" s="110"/>
      <c r="L1194" s="110"/>
      <c r="M1194" s="468"/>
      <c r="N1194" s="469"/>
      <c r="O1194" s="470"/>
      <c r="P1194" s="471"/>
      <c r="Q1194" s="471"/>
      <c r="R1194" s="116"/>
      <c r="S1194" s="690"/>
      <c r="T1194" s="690"/>
      <c r="U1194" s="110"/>
      <c r="V1194" s="110"/>
      <c r="W1194" s="110"/>
      <c r="X1194" s="110"/>
      <c r="Y1194" s="110"/>
      <c r="Z1194" s="110"/>
      <c r="AA1194" s="110"/>
      <c r="AB1194" s="110"/>
      <c r="AC1194" s="110"/>
      <c r="AD1194" s="110"/>
      <c r="AE1194" s="110"/>
      <c r="AF1194" s="110"/>
    </row>
    <row r="1195">
      <c r="A1195" s="110"/>
      <c r="B1195" s="466"/>
      <c r="C1195" s="110"/>
      <c r="D1195" s="110"/>
      <c r="E1195" s="110"/>
      <c r="F1195" s="110"/>
      <c r="G1195" s="110"/>
      <c r="H1195" s="110"/>
      <c r="I1195" s="110"/>
      <c r="J1195" s="110"/>
      <c r="K1195" s="110"/>
      <c r="L1195" s="110"/>
      <c r="M1195" s="468"/>
      <c r="N1195" s="469"/>
      <c r="O1195" s="470"/>
      <c r="P1195" s="471"/>
      <c r="Q1195" s="471"/>
      <c r="R1195" s="116"/>
      <c r="S1195" s="690"/>
      <c r="T1195" s="690"/>
      <c r="U1195" s="110"/>
      <c r="V1195" s="110"/>
      <c r="W1195" s="110"/>
      <c r="X1195" s="110"/>
      <c r="Y1195" s="110"/>
      <c r="Z1195" s="110"/>
      <c r="AA1195" s="110"/>
      <c r="AB1195" s="110"/>
      <c r="AC1195" s="110"/>
      <c r="AD1195" s="110"/>
      <c r="AE1195" s="110"/>
      <c r="AF1195" s="110"/>
    </row>
    <row r="1196">
      <c r="A1196" s="110"/>
      <c r="B1196" s="466"/>
      <c r="C1196" s="110"/>
      <c r="D1196" s="110"/>
      <c r="E1196" s="110"/>
      <c r="F1196" s="110"/>
      <c r="G1196" s="110"/>
      <c r="H1196" s="110"/>
      <c r="I1196" s="110"/>
      <c r="J1196" s="110"/>
      <c r="K1196" s="110"/>
      <c r="L1196" s="110"/>
      <c r="M1196" s="468"/>
      <c r="N1196" s="469"/>
      <c r="O1196" s="470"/>
      <c r="P1196" s="471"/>
      <c r="Q1196" s="471"/>
      <c r="R1196" s="116"/>
      <c r="S1196" s="690"/>
      <c r="T1196" s="690"/>
      <c r="U1196" s="110"/>
      <c r="V1196" s="110"/>
      <c r="W1196" s="110"/>
      <c r="X1196" s="110"/>
      <c r="Y1196" s="110"/>
      <c r="Z1196" s="110"/>
      <c r="AA1196" s="110"/>
      <c r="AB1196" s="110"/>
      <c r="AC1196" s="110"/>
      <c r="AD1196" s="110"/>
      <c r="AE1196" s="110"/>
      <c r="AF1196" s="110"/>
    </row>
    <row r="1197">
      <c r="A1197" s="110"/>
      <c r="B1197" s="466"/>
      <c r="C1197" s="110"/>
      <c r="D1197" s="110"/>
      <c r="E1197" s="110"/>
      <c r="F1197" s="110"/>
      <c r="G1197" s="110"/>
      <c r="H1197" s="110"/>
      <c r="I1197" s="110"/>
      <c r="J1197" s="110"/>
      <c r="K1197" s="110"/>
      <c r="L1197" s="110"/>
      <c r="M1197" s="468"/>
      <c r="N1197" s="469"/>
      <c r="O1197" s="470"/>
      <c r="P1197" s="471"/>
      <c r="Q1197" s="471"/>
      <c r="R1197" s="116"/>
      <c r="S1197" s="690"/>
      <c r="T1197" s="690"/>
      <c r="U1197" s="110"/>
      <c r="V1197" s="110"/>
      <c r="W1197" s="110"/>
      <c r="X1197" s="110"/>
      <c r="Y1197" s="110"/>
      <c r="Z1197" s="110"/>
      <c r="AA1197" s="110"/>
      <c r="AB1197" s="110"/>
      <c r="AC1197" s="110"/>
      <c r="AD1197" s="110"/>
      <c r="AE1197" s="110"/>
      <c r="AF1197" s="110"/>
    </row>
    <row r="1198">
      <c r="A1198" s="110"/>
      <c r="B1198" s="466"/>
      <c r="C1198" s="110"/>
      <c r="D1198" s="110"/>
      <c r="E1198" s="110"/>
      <c r="F1198" s="110"/>
      <c r="G1198" s="110"/>
      <c r="H1198" s="110"/>
      <c r="I1198" s="110"/>
      <c r="J1198" s="110"/>
      <c r="K1198" s="110"/>
      <c r="L1198" s="110"/>
      <c r="M1198" s="468"/>
      <c r="N1198" s="469"/>
      <c r="O1198" s="470"/>
      <c r="P1198" s="471"/>
      <c r="Q1198" s="471"/>
      <c r="R1198" s="116"/>
      <c r="S1198" s="690"/>
      <c r="T1198" s="690"/>
      <c r="U1198" s="110"/>
      <c r="V1198" s="110"/>
      <c r="W1198" s="110"/>
      <c r="X1198" s="110"/>
      <c r="Y1198" s="110"/>
      <c r="Z1198" s="110"/>
      <c r="AA1198" s="110"/>
      <c r="AB1198" s="110"/>
      <c r="AC1198" s="110"/>
      <c r="AD1198" s="110"/>
      <c r="AE1198" s="110"/>
      <c r="AF1198" s="110"/>
    </row>
    <row r="1199">
      <c r="A1199" s="110"/>
      <c r="B1199" s="466"/>
      <c r="C1199" s="110"/>
      <c r="D1199" s="110"/>
      <c r="E1199" s="110"/>
      <c r="F1199" s="110"/>
      <c r="G1199" s="110"/>
      <c r="H1199" s="110"/>
      <c r="I1199" s="110"/>
      <c r="J1199" s="110"/>
      <c r="K1199" s="110"/>
      <c r="L1199" s="110"/>
      <c r="M1199" s="468"/>
      <c r="N1199" s="469"/>
      <c r="O1199" s="470"/>
      <c r="P1199" s="471"/>
      <c r="Q1199" s="471"/>
      <c r="R1199" s="116"/>
      <c r="S1199" s="690"/>
      <c r="T1199" s="690"/>
      <c r="U1199" s="110"/>
      <c r="V1199" s="110"/>
      <c r="W1199" s="110"/>
      <c r="X1199" s="110"/>
      <c r="Y1199" s="110"/>
      <c r="Z1199" s="110"/>
      <c r="AA1199" s="110"/>
      <c r="AB1199" s="110"/>
      <c r="AC1199" s="110"/>
      <c r="AD1199" s="110"/>
      <c r="AE1199" s="110"/>
      <c r="AF1199" s="110"/>
    </row>
    <row r="1200">
      <c r="A1200" s="110"/>
      <c r="B1200" s="466"/>
      <c r="C1200" s="110"/>
      <c r="D1200" s="110"/>
      <c r="E1200" s="110"/>
      <c r="F1200" s="110"/>
      <c r="G1200" s="110"/>
      <c r="H1200" s="110"/>
      <c r="I1200" s="110"/>
      <c r="J1200" s="110"/>
      <c r="K1200" s="110"/>
      <c r="L1200" s="110"/>
      <c r="M1200" s="468"/>
      <c r="N1200" s="469"/>
      <c r="O1200" s="470"/>
      <c r="P1200" s="471"/>
      <c r="Q1200" s="471"/>
      <c r="R1200" s="116"/>
      <c r="S1200" s="690"/>
      <c r="T1200" s="690"/>
      <c r="U1200" s="110"/>
      <c r="V1200" s="110"/>
      <c r="W1200" s="110"/>
      <c r="X1200" s="110"/>
      <c r="Y1200" s="110"/>
      <c r="Z1200" s="110"/>
      <c r="AA1200" s="110"/>
      <c r="AB1200" s="110"/>
      <c r="AC1200" s="110"/>
      <c r="AD1200" s="110"/>
      <c r="AE1200" s="110"/>
      <c r="AF1200" s="110"/>
    </row>
    <row r="1201">
      <c r="A1201" s="110"/>
      <c r="B1201" s="466"/>
      <c r="C1201" s="110"/>
      <c r="D1201" s="110"/>
      <c r="E1201" s="110"/>
      <c r="F1201" s="110"/>
      <c r="G1201" s="110"/>
      <c r="H1201" s="110"/>
      <c r="I1201" s="110"/>
      <c r="J1201" s="110"/>
      <c r="K1201" s="110"/>
      <c r="L1201" s="110"/>
      <c r="M1201" s="468"/>
      <c r="N1201" s="469"/>
      <c r="O1201" s="470"/>
      <c r="P1201" s="471"/>
      <c r="Q1201" s="471"/>
      <c r="R1201" s="116"/>
      <c r="S1201" s="690"/>
      <c r="T1201" s="690"/>
      <c r="U1201" s="110"/>
      <c r="V1201" s="110"/>
      <c r="W1201" s="110"/>
      <c r="X1201" s="110"/>
      <c r="Y1201" s="110"/>
      <c r="Z1201" s="110"/>
      <c r="AA1201" s="110"/>
      <c r="AB1201" s="110"/>
      <c r="AC1201" s="110"/>
      <c r="AD1201" s="110"/>
      <c r="AE1201" s="110"/>
      <c r="AF1201" s="110"/>
    </row>
    <row r="1202">
      <c r="A1202" s="110"/>
      <c r="B1202" s="466"/>
      <c r="C1202" s="110"/>
      <c r="D1202" s="110"/>
      <c r="E1202" s="110"/>
      <c r="F1202" s="110"/>
      <c r="G1202" s="110"/>
      <c r="H1202" s="110"/>
      <c r="I1202" s="110"/>
      <c r="J1202" s="110"/>
      <c r="K1202" s="110"/>
      <c r="L1202" s="110"/>
      <c r="M1202" s="468"/>
      <c r="N1202" s="469"/>
      <c r="O1202" s="470"/>
      <c r="P1202" s="471"/>
      <c r="Q1202" s="471"/>
      <c r="R1202" s="116"/>
      <c r="S1202" s="690"/>
      <c r="T1202" s="690"/>
      <c r="U1202" s="110"/>
      <c r="V1202" s="110"/>
      <c r="W1202" s="110"/>
      <c r="X1202" s="110"/>
      <c r="Y1202" s="110"/>
      <c r="Z1202" s="110"/>
      <c r="AA1202" s="110"/>
      <c r="AB1202" s="110"/>
      <c r="AC1202" s="110"/>
      <c r="AD1202" s="110"/>
      <c r="AE1202" s="110"/>
      <c r="AF1202" s="110"/>
    </row>
    <row r="1203">
      <c r="A1203" s="110"/>
      <c r="B1203" s="466"/>
      <c r="C1203" s="110"/>
      <c r="D1203" s="110"/>
      <c r="E1203" s="110"/>
      <c r="F1203" s="110"/>
      <c r="G1203" s="110"/>
      <c r="H1203" s="110"/>
      <c r="I1203" s="110"/>
      <c r="J1203" s="110"/>
      <c r="K1203" s="110"/>
      <c r="L1203" s="110"/>
      <c r="M1203" s="468"/>
      <c r="N1203" s="469"/>
      <c r="O1203" s="470"/>
      <c r="P1203" s="471"/>
      <c r="Q1203" s="471"/>
      <c r="R1203" s="116"/>
      <c r="S1203" s="690"/>
      <c r="T1203" s="690"/>
      <c r="U1203" s="110"/>
      <c r="V1203" s="110"/>
      <c r="W1203" s="110"/>
      <c r="X1203" s="110"/>
      <c r="Y1203" s="110"/>
      <c r="Z1203" s="110"/>
      <c r="AA1203" s="110"/>
      <c r="AB1203" s="110"/>
      <c r="AC1203" s="110"/>
      <c r="AD1203" s="110"/>
      <c r="AE1203" s="110"/>
      <c r="AF1203" s="110"/>
    </row>
    <row r="1204">
      <c r="A1204" s="110"/>
      <c r="B1204" s="466"/>
      <c r="C1204" s="110"/>
      <c r="D1204" s="110"/>
      <c r="E1204" s="110"/>
      <c r="F1204" s="110"/>
      <c r="G1204" s="110"/>
      <c r="H1204" s="110"/>
      <c r="I1204" s="110"/>
      <c r="J1204" s="110"/>
      <c r="K1204" s="110"/>
      <c r="L1204" s="110"/>
      <c r="M1204" s="468"/>
      <c r="N1204" s="469"/>
      <c r="O1204" s="470"/>
      <c r="P1204" s="471"/>
      <c r="Q1204" s="471"/>
      <c r="R1204" s="116"/>
      <c r="S1204" s="690"/>
      <c r="T1204" s="690"/>
      <c r="U1204" s="110"/>
      <c r="V1204" s="110"/>
      <c r="W1204" s="110"/>
      <c r="X1204" s="110"/>
      <c r="Y1204" s="110"/>
      <c r="Z1204" s="110"/>
      <c r="AA1204" s="110"/>
      <c r="AB1204" s="110"/>
      <c r="AC1204" s="110"/>
      <c r="AD1204" s="110"/>
      <c r="AE1204" s="110"/>
      <c r="AF1204" s="110"/>
    </row>
    <row r="1205">
      <c r="A1205" s="110"/>
      <c r="B1205" s="466"/>
      <c r="C1205" s="110"/>
      <c r="D1205" s="110"/>
      <c r="E1205" s="110"/>
      <c r="F1205" s="110"/>
      <c r="G1205" s="110"/>
      <c r="H1205" s="110"/>
      <c r="I1205" s="110"/>
      <c r="J1205" s="110"/>
      <c r="K1205" s="110"/>
      <c r="L1205" s="110"/>
      <c r="M1205" s="468"/>
      <c r="N1205" s="469"/>
      <c r="O1205" s="470"/>
      <c r="P1205" s="471"/>
      <c r="Q1205" s="471"/>
      <c r="R1205" s="116"/>
      <c r="S1205" s="690"/>
      <c r="T1205" s="690"/>
      <c r="U1205" s="110"/>
      <c r="V1205" s="110"/>
      <c r="W1205" s="110"/>
      <c r="X1205" s="110"/>
      <c r="Y1205" s="110"/>
      <c r="Z1205" s="110"/>
      <c r="AA1205" s="110"/>
      <c r="AB1205" s="110"/>
      <c r="AC1205" s="110"/>
      <c r="AD1205" s="110"/>
      <c r="AE1205" s="110"/>
      <c r="AF1205" s="110"/>
    </row>
    <row r="1206">
      <c r="A1206" s="110"/>
      <c r="B1206" s="466"/>
      <c r="C1206" s="110"/>
      <c r="D1206" s="110"/>
      <c r="E1206" s="110"/>
      <c r="F1206" s="110"/>
      <c r="G1206" s="110"/>
      <c r="H1206" s="110"/>
      <c r="I1206" s="110"/>
      <c r="J1206" s="110"/>
      <c r="K1206" s="110"/>
      <c r="L1206" s="110"/>
      <c r="M1206" s="468"/>
      <c r="N1206" s="469"/>
      <c r="O1206" s="470"/>
      <c r="P1206" s="471"/>
      <c r="Q1206" s="471"/>
      <c r="R1206" s="116"/>
      <c r="S1206" s="690"/>
      <c r="T1206" s="690"/>
      <c r="U1206" s="110"/>
      <c r="V1206" s="110"/>
      <c r="W1206" s="110"/>
      <c r="X1206" s="110"/>
      <c r="Y1206" s="110"/>
      <c r="Z1206" s="110"/>
      <c r="AA1206" s="110"/>
      <c r="AB1206" s="110"/>
      <c r="AC1206" s="110"/>
      <c r="AD1206" s="110"/>
      <c r="AE1206" s="110"/>
      <c r="AF1206" s="110"/>
    </row>
    <row r="1207">
      <c r="A1207" s="110"/>
      <c r="B1207" s="466"/>
      <c r="C1207" s="110"/>
      <c r="D1207" s="110"/>
      <c r="E1207" s="110"/>
      <c r="F1207" s="110"/>
      <c r="G1207" s="110"/>
      <c r="H1207" s="110"/>
      <c r="I1207" s="110"/>
      <c r="J1207" s="110"/>
      <c r="K1207" s="110"/>
      <c r="L1207" s="110"/>
      <c r="M1207" s="468"/>
      <c r="N1207" s="469"/>
      <c r="O1207" s="470"/>
      <c r="P1207" s="471"/>
      <c r="Q1207" s="471"/>
      <c r="R1207" s="116"/>
      <c r="S1207" s="690"/>
      <c r="T1207" s="690"/>
      <c r="U1207" s="110"/>
      <c r="V1207" s="110"/>
      <c r="W1207" s="110"/>
      <c r="X1207" s="110"/>
      <c r="Y1207" s="110"/>
      <c r="Z1207" s="110"/>
      <c r="AA1207" s="110"/>
      <c r="AB1207" s="110"/>
      <c r="AC1207" s="110"/>
      <c r="AD1207" s="110"/>
      <c r="AE1207" s="110"/>
      <c r="AF1207" s="110"/>
    </row>
    <row r="1208">
      <c r="A1208" s="110"/>
      <c r="B1208" s="466"/>
      <c r="C1208" s="110"/>
      <c r="D1208" s="110"/>
      <c r="E1208" s="110"/>
      <c r="F1208" s="110"/>
      <c r="G1208" s="110"/>
      <c r="H1208" s="110"/>
      <c r="I1208" s="110"/>
      <c r="J1208" s="110"/>
      <c r="K1208" s="110"/>
      <c r="L1208" s="110"/>
      <c r="M1208" s="468"/>
      <c r="N1208" s="469"/>
      <c r="O1208" s="470"/>
      <c r="P1208" s="471"/>
      <c r="Q1208" s="471"/>
      <c r="R1208" s="116"/>
      <c r="S1208" s="690"/>
      <c r="T1208" s="690"/>
      <c r="U1208" s="110"/>
      <c r="V1208" s="110"/>
      <c r="W1208" s="110"/>
      <c r="X1208" s="110"/>
      <c r="Y1208" s="110"/>
      <c r="Z1208" s="110"/>
      <c r="AA1208" s="110"/>
      <c r="AB1208" s="110"/>
      <c r="AC1208" s="110"/>
      <c r="AD1208" s="110"/>
      <c r="AE1208" s="110"/>
      <c r="AF1208" s="110"/>
    </row>
    <row r="1209">
      <c r="A1209" s="110"/>
      <c r="B1209" s="466"/>
      <c r="C1209" s="110"/>
      <c r="D1209" s="110"/>
      <c r="E1209" s="110"/>
      <c r="F1209" s="110"/>
      <c r="G1209" s="110"/>
      <c r="H1209" s="110"/>
      <c r="I1209" s="110"/>
      <c r="J1209" s="110"/>
      <c r="K1209" s="110"/>
      <c r="L1209" s="110"/>
      <c r="M1209" s="468"/>
      <c r="N1209" s="469"/>
      <c r="O1209" s="470"/>
      <c r="P1209" s="471"/>
      <c r="Q1209" s="471"/>
      <c r="R1209" s="116"/>
      <c r="S1209" s="690"/>
      <c r="T1209" s="690"/>
      <c r="U1209" s="110"/>
      <c r="V1209" s="110"/>
      <c r="W1209" s="110"/>
      <c r="X1209" s="110"/>
      <c r="Y1209" s="110"/>
      <c r="Z1209" s="110"/>
      <c r="AA1209" s="110"/>
      <c r="AB1209" s="110"/>
      <c r="AC1209" s="110"/>
      <c r="AD1209" s="110"/>
      <c r="AE1209" s="110"/>
      <c r="AF1209" s="110"/>
    </row>
    <row r="1210">
      <c r="A1210" s="110"/>
      <c r="B1210" s="466"/>
      <c r="C1210" s="110"/>
      <c r="D1210" s="110"/>
      <c r="E1210" s="110"/>
      <c r="F1210" s="110"/>
      <c r="G1210" s="110"/>
      <c r="H1210" s="110"/>
      <c r="I1210" s="110"/>
      <c r="J1210" s="110"/>
      <c r="K1210" s="110"/>
      <c r="L1210" s="110"/>
      <c r="M1210" s="468"/>
      <c r="N1210" s="469"/>
      <c r="O1210" s="470"/>
      <c r="P1210" s="471"/>
      <c r="Q1210" s="471"/>
      <c r="R1210" s="116"/>
      <c r="S1210" s="690"/>
      <c r="T1210" s="690"/>
      <c r="U1210" s="110"/>
      <c r="V1210" s="110"/>
      <c r="W1210" s="110"/>
      <c r="X1210" s="110"/>
      <c r="Y1210" s="110"/>
      <c r="Z1210" s="110"/>
      <c r="AA1210" s="110"/>
      <c r="AB1210" s="110"/>
      <c r="AC1210" s="110"/>
      <c r="AD1210" s="110"/>
      <c r="AE1210" s="110"/>
      <c r="AF1210" s="110"/>
    </row>
    <row r="1211">
      <c r="A1211" s="110"/>
      <c r="B1211" s="466"/>
      <c r="C1211" s="110"/>
      <c r="D1211" s="110"/>
      <c r="E1211" s="110"/>
      <c r="F1211" s="110"/>
      <c r="G1211" s="110"/>
      <c r="H1211" s="110"/>
      <c r="I1211" s="110"/>
      <c r="J1211" s="110"/>
      <c r="K1211" s="110"/>
      <c r="L1211" s="110"/>
      <c r="M1211" s="468"/>
      <c r="N1211" s="469"/>
      <c r="O1211" s="470"/>
      <c r="P1211" s="471"/>
      <c r="Q1211" s="471"/>
      <c r="R1211" s="116"/>
      <c r="S1211" s="690"/>
      <c r="T1211" s="690"/>
      <c r="U1211" s="110"/>
      <c r="V1211" s="110"/>
      <c r="W1211" s="110"/>
      <c r="X1211" s="110"/>
      <c r="Y1211" s="110"/>
      <c r="Z1211" s="110"/>
      <c r="AA1211" s="110"/>
      <c r="AB1211" s="110"/>
      <c r="AC1211" s="110"/>
      <c r="AD1211" s="110"/>
      <c r="AE1211" s="110"/>
      <c r="AF1211" s="110"/>
    </row>
    <row r="1212">
      <c r="A1212" s="110"/>
      <c r="B1212" s="466"/>
      <c r="C1212" s="110"/>
      <c r="D1212" s="110"/>
      <c r="E1212" s="110"/>
      <c r="F1212" s="110"/>
      <c r="G1212" s="110"/>
      <c r="H1212" s="110"/>
      <c r="I1212" s="110"/>
      <c r="J1212" s="110"/>
      <c r="K1212" s="110"/>
      <c r="L1212" s="110"/>
      <c r="M1212" s="468"/>
      <c r="N1212" s="469"/>
      <c r="O1212" s="470"/>
      <c r="P1212" s="471"/>
      <c r="Q1212" s="471"/>
      <c r="R1212" s="116"/>
      <c r="S1212" s="690"/>
      <c r="T1212" s="690"/>
      <c r="U1212" s="110"/>
      <c r="V1212" s="110"/>
      <c r="W1212" s="110"/>
      <c r="X1212" s="110"/>
      <c r="Y1212" s="110"/>
      <c r="Z1212" s="110"/>
      <c r="AA1212" s="110"/>
      <c r="AB1212" s="110"/>
      <c r="AC1212" s="110"/>
      <c r="AD1212" s="110"/>
      <c r="AE1212" s="110"/>
      <c r="AF1212" s="110"/>
    </row>
    <row r="1213">
      <c r="A1213" s="110"/>
      <c r="B1213" s="466"/>
      <c r="C1213" s="110"/>
      <c r="D1213" s="110"/>
      <c r="E1213" s="110"/>
      <c r="F1213" s="110"/>
      <c r="G1213" s="110"/>
      <c r="H1213" s="110"/>
      <c r="I1213" s="110"/>
      <c r="J1213" s="110"/>
      <c r="K1213" s="110"/>
      <c r="L1213" s="110"/>
      <c r="M1213" s="468"/>
      <c r="N1213" s="469"/>
      <c r="O1213" s="470"/>
      <c r="P1213" s="471"/>
      <c r="Q1213" s="471"/>
      <c r="R1213" s="116"/>
      <c r="S1213" s="690"/>
      <c r="T1213" s="690"/>
      <c r="U1213" s="110"/>
      <c r="V1213" s="110"/>
      <c r="W1213" s="110"/>
      <c r="X1213" s="110"/>
      <c r="Y1213" s="110"/>
      <c r="Z1213" s="110"/>
      <c r="AA1213" s="110"/>
      <c r="AB1213" s="110"/>
      <c r="AC1213" s="110"/>
      <c r="AD1213" s="110"/>
      <c r="AE1213" s="110"/>
      <c r="AF1213" s="110"/>
    </row>
    <row r="1214">
      <c r="A1214" s="110"/>
      <c r="B1214" s="466"/>
      <c r="C1214" s="110"/>
      <c r="D1214" s="110"/>
      <c r="E1214" s="110"/>
      <c r="F1214" s="110"/>
      <c r="G1214" s="110"/>
      <c r="H1214" s="110"/>
      <c r="I1214" s="110"/>
      <c r="J1214" s="110"/>
      <c r="K1214" s="110"/>
      <c r="L1214" s="110"/>
      <c r="M1214" s="468"/>
      <c r="N1214" s="469"/>
      <c r="O1214" s="470"/>
      <c r="P1214" s="471"/>
      <c r="Q1214" s="471"/>
      <c r="R1214" s="116"/>
      <c r="S1214" s="690"/>
      <c r="T1214" s="690"/>
      <c r="U1214" s="110"/>
      <c r="V1214" s="110"/>
      <c r="W1214" s="110"/>
      <c r="X1214" s="110"/>
      <c r="Y1214" s="110"/>
      <c r="Z1214" s="110"/>
      <c r="AA1214" s="110"/>
      <c r="AB1214" s="110"/>
      <c r="AC1214" s="110"/>
      <c r="AD1214" s="110"/>
      <c r="AE1214" s="110"/>
      <c r="AF1214" s="110"/>
    </row>
    <row r="1215">
      <c r="A1215" s="110"/>
      <c r="B1215" s="466"/>
      <c r="C1215" s="110"/>
      <c r="D1215" s="110"/>
      <c r="E1215" s="110"/>
      <c r="F1215" s="110"/>
      <c r="G1215" s="110"/>
      <c r="H1215" s="110"/>
      <c r="I1215" s="110"/>
      <c r="J1215" s="110"/>
      <c r="K1215" s="110"/>
      <c r="L1215" s="110"/>
      <c r="M1215" s="468"/>
      <c r="N1215" s="469"/>
      <c r="O1215" s="470"/>
      <c r="P1215" s="471"/>
      <c r="Q1215" s="471"/>
      <c r="R1215" s="116"/>
      <c r="S1215" s="690"/>
      <c r="T1215" s="690"/>
      <c r="U1215" s="110"/>
      <c r="V1215" s="110"/>
      <c r="W1215" s="110"/>
      <c r="X1215" s="110"/>
      <c r="Y1215" s="110"/>
      <c r="Z1215" s="110"/>
      <c r="AA1215" s="110"/>
      <c r="AB1215" s="110"/>
      <c r="AC1215" s="110"/>
      <c r="AD1215" s="110"/>
      <c r="AE1215" s="110"/>
      <c r="AF1215" s="110"/>
    </row>
    <row r="1216">
      <c r="A1216" s="110"/>
      <c r="B1216" s="466"/>
      <c r="C1216" s="110"/>
      <c r="D1216" s="110"/>
      <c r="E1216" s="110"/>
      <c r="F1216" s="110"/>
      <c r="G1216" s="110"/>
      <c r="H1216" s="110"/>
      <c r="I1216" s="110"/>
      <c r="J1216" s="110"/>
      <c r="K1216" s="110"/>
      <c r="L1216" s="110"/>
      <c r="M1216" s="468"/>
      <c r="N1216" s="469"/>
      <c r="O1216" s="470"/>
      <c r="P1216" s="471"/>
      <c r="Q1216" s="471"/>
      <c r="R1216" s="116"/>
      <c r="S1216" s="690"/>
      <c r="T1216" s="690"/>
      <c r="U1216" s="110"/>
      <c r="V1216" s="110"/>
      <c r="W1216" s="110"/>
      <c r="X1216" s="110"/>
      <c r="Y1216" s="110"/>
      <c r="Z1216" s="110"/>
      <c r="AA1216" s="110"/>
      <c r="AB1216" s="110"/>
      <c r="AC1216" s="110"/>
      <c r="AD1216" s="110"/>
      <c r="AE1216" s="110"/>
      <c r="AF1216" s="110"/>
    </row>
    <row r="1217">
      <c r="A1217" s="110"/>
      <c r="B1217" s="466"/>
      <c r="C1217" s="110"/>
      <c r="D1217" s="110"/>
      <c r="E1217" s="110"/>
      <c r="F1217" s="110"/>
      <c r="G1217" s="110"/>
      <c r="H1217" s="110"/>
      <c r="I1217" s="110"/>
      <c r="J1217" s="110"/>
      <c r="K1217" s="110"/>
      <c r="L1217" s="110"/>
      <c r="M1217" s="468"/>
      <c r="N1217" s="469"/>
      <c r="O1217" s="470"/>
      <c r="P1217" s="471"/>
      <c r="Q1217" s="471"/>
      <c r="R1217" s="116"/>
      <c r="S1217" s="690"/>
      <c r="T1217" s="690"/>
      <c r="U1217" s="110"/>
      <c r="V1217" s="110"/>
      <c r="W1217" s="110"/>
      <c r="X1217" s="110"/>
      <c r="Y1217" s="110"/>
      <c r="Z1217" s="110"/>
      <c r="AA1217" s="110"/>
      <c r="AB1217" s="110"/>
      <c r="AC1217" s="110"/>
      <c r="AD1217" s="110"/>
      <c r="AE1217" s="110"/>
      <c r="AF1217" s="110"/>
    </row>
    <row r="1218">
      <c r="A1218" s="110"/>
      <c r="B1218" s="466"/>
      <c r="C1218" s="110"/>
      <c r="D1218" s="110"/>
      <c r="E1218" s="110"/>
      <c r="F1218" s="110"/>
      <c r="G1218" s="110"/>
      <c r="H1218" s="110"/>
      <c r="I1218" s="110"/>
      <c r="J1218" s="110"/>
      <c r="K1218" s="110"/>
      <c r="L1218" s="110"/>
      <c r="M1218" s="468"/>
      <c r="N1218" s="469"/>
      <c r="O1218" s="470"/>
      <c r="P1218" s="471"/>
      <c r="Q1218" s="471"/>
      <c r="R1218" s="116"/>
      <c r="S1218" s="690"/>
      <c r="T1218" s="690"/>
      <c r="U1218" s="110"/>
      <c r="V1218" s="110"/>
      <c r="W1218" s="110"/>
      <c r="X1218" s="110"/>
      <c r="Y1218" s="110"/>
      <c r="Z1218" s="110"/>
      <c r="AA1218" s="110"/>
      <c r="AB1218" s="110"/>
      <c r="AC1218" s="110"/>
      <c r="AD1218" s="110"/>
      <c r="AE1218" s="110"/>
      <c r="AF1218" s="110"/>
    </row>
    <row r="1219">
      <c r="A1219" s="110"/>
      <c r="B1219" s="466"/>
      <c r="C1219" s="110"/>
      <c r="D1219" s="110"/>
      <c r="E1219" s="110"/>
      <c r="F1219" s="110"/>
      <c r="G1219" s="110"/>
      <c r="H1219" s="110"/>
      <c r="I1219" s="110"/>
      <c r="J1219" s="110"/>
      <c r="K1219" s="110"/>
      <c r="L1219" s="110"/>
      <c r="M1219" s="468"/>
      <c r="N1219" s="469"/>
      <c r="O1219" s="470"/>
      <c r="P1219" s="471"/>
      <c r="Q1219" s="471"/>
      <c r="R1219" s="116"/>
      <c r="S1219" s="690"/>
      <c r="T1219" s="690"/>
      <c r="U1219" s="110"/>
      <c r="V1219" s="110"/>
      <c r="W1219" s="110"/>
      <c r="X1219" s="110"/>
      <c r="Y1219" s="110"/>
      <c r="Z1219" s="110"/>
      <c r="AA1219" s="110"/>
      <c r="AB1219" s="110"/>
      <c r="AC1219" s="110"/>
      <c r="AD1219" s="110"/>
      <c r="AE1219" s="110"/>
      <c r="AF1219" s="110"/>
    </row>
    <row r="1220">
      <c r="A1220" s="110"/>
      <c r="B1220" s="466"/>
      <c r="C1220" s="110"/>
      <c r="D1220" s="110"/>
      <c r="E1220" s="110"/>
      <c r="F1220" s="110"/>
      <c r="G1220" s="110"/>
      <c r="H1220" s="110"/>
      <c r="I1220" s="110"/>
      <c r="J1220" s="110"/>
      <c r="K1220" s="110"/>
      <c r="L1220" s="110"/>
      <c r="M1220" s="468"/>
      <c r="N1220" s="469"/>
      <c r="O1220" s="470"/>
      <c r="P1220" s="471"/>
      <c r="Q1220" s="471"/>
      <c r="R1220" s="116"/>
      <c r="S1220" s="690"/>
      <c r="T1220" s="690"/>
      <c r="U1220" s="110"/>
      <c r="V1220" s="110"/>
      <c r="W1220" s="110"/>
      <c r="X1220" s="110"/>
      <c r="Y1220" s="110"/>
      <c r="Z1220" s="110"/>
      <c r="AA1220" s="110"/>
      <c r="AB1220" s="110"/>
      <c r="AC1220" s="110"/>
      <c r="AD1220" s="110"/>
      <c r="AE1220" s="110"/>
      <c r="AF1220" s="110"/>
    </row>
    <row r="1221">
      <c r="A1221" s="110"/>
      <c r="B1221" s="466"/>
      <c r="C1221" s="110"/>
      <c r="D1221" s="110"/>
      <c r="E1221" s="110"/>
      <c r="F1221" s="110"/>
      <c r="G1221" s="110"/>
      <c r="H1221" s="110"/>
      <c r="I1221" s="110"/>
      <c r="J1221" s="110"/>
      <c r="K1221" s="110"/>
      <c r="L1221" s="110"/>
      <c r="M1221" s="468"/>
      <c r="N1221" s="469"/>
      <c r="O1221" s="470"/>
      <c r="P1221" s="471"/>
      <c r="Q1221" s="471"/>
      <c r="R1221" s="116"/>
      <c r="S1221" s="690"/>
      <c r="T1221" s="690"/>
      <c r="U1221" s="110"/>
      <c r="V1221" s="110"/>
      <c r="W1221" s="110"/>
      <c r="X1221" s="110"/>
      <c r="Y1221" s="110"/>
      <c r="Z1221" s="110"/>
      <c r="AA1221" s="110"/>
      <c r="AB1221" s="110"/>
      <c r="AC1221" s="110"/>
      <c r="AD1221" s="110"/>
      <c r="AE1221" s="110"/>
      <c r="AF1221" s="110"/>
    </row>
    <row r="1222">
      <c r="A1222" s="110"/>
      <c r="B1222" s="466"/>
      <c r="C1222" s="110"/>
      <c r="D1222" s="110"/>
      <c r="E1222" s="110"/>
      <c r="F1222" s="110"/>
      <c r="G1222" s="110"/>
      <c r="H1222" s="110"/>
      <c r="I1222" s="110"/>
      <c r="J1222" s="110"/>
      <c r="K1222" s="110"/>
      <c r="L1222" s="110"/>
      <c r="M1222" s="468"/>
      <c r="N1222" s="469"/>
      <c r="O1222" s="470"/>
      <c r="P1222" s="471"/>
      <c r="Q1222" s="471"/>
      <c r="R1222" s="116"/>
      <c r="S1222" s="690"/>
      <c r="T1222" s="690"/>
      <c r="U1222" s="110"/>
      <c r="V1222" s="110"/>
      <c r="W1222" s="110"/>
      <c r="X1222" s="110"/>
      <c r="Y1222" s="110"/>
      <c r="Z1222" s="110"/>
      <c r="AA1222" s="110"/>
      <c r="AB1222" s="110"/>
      <c r="AC1222" s="110"/>
      <c r="AD1222" s="110"/>
      <c r="AE1222" s="110"/>
      <c r="AF1222" s="110"/>
    </row>
    <row r="1223">
      <c r="A1223" s="110"/>
      <c r="B1223" s="466"/>
      <c r="C1223" s="110"/>
      <c r="D1223" s="110"/>
      <c r="E1223" s="110"/>
      <c r="F1223" s="110"/>
      <c r="G1223" s="110"/>
      <c r="H1223" s="110"/>
      <c r="I1223" s="110"/>
      <c r="J1223" s="110"/>
      <c r="K1223" s="110"/>
      <c r="L1223" s="110"/>
      <c r="M1223" s="468"/>
      <c r="N1223" s="469"/>
      <c r="O1223" s="470"/>
      <c r="P1223" s="471"/>
      <c r="Q1223" s="471"/>
      <c r="R1223" s="116"/>
      <c r="S1223" s="690"/>
      <c r="T1223" s="690"/>
      <c r="U1223" s="110"/>
      <c r="V1223" s="110"/>
      <c r="W1223" s="110"/>
      <c r="X1223" s="110"/>
      <c r="Y1223" s="110"/>
      <c r="Z1223" s="110"/>
      <c r="AA1223" s="110"/>
      <c r="AB1223" s="110"/>
      <c r="AC1223" s="110"/>
      <c r="AD1223" s="110"/>
      <c r="AE1223" s="110"/>
      <c r="AF1223" s="110"/>
    </row>
    <row r="1224">
      <c r="A1224" s="110"/>
      <c r="B1224" s="466"/>
      <c r="C1224" s="110"/>
      <c r="D1224" s="110"/>
      <c r="E1224" s="110"/>
      <c r="F1224" s="110"/>
      <c r="G1224" s="110"/>
      <c r="H1224" s="110"/>
      <c r="I1224" s="110"/>
      <c r="J1224" s="110"/>
      <c r="K1224" s="110"/>
      <c r="L1224" s="110"/>
      <c r="M1224" s="468"/>
      <c r="N1224" s="469"/>
      <c r="O1224" s="470"/>
      <c r="P1224" s="471"/>
      <c r="Q1224" s="471"/>
      <c r="R1224" s="116"/>
      <c r="S1224" s="690"/>
      <c r="T1224" s="690"/>
      <c r="U1224" s="110"/>
      <c r="V1224" s="110"/>
      <c r="W1224" s="110"/>
      <c r="X1224" s="110"/>
      <c r="Y1224" s="110"/>
      <c r="Z1224" s="110"/>
      <c r="AA1224" s="110"/>
      <c r="AB1224" s="110"/>
      <c r="AC1224" s="110"/>
      <c r="AD1224" s="110"/>
      <c r="AE1224" s="110"/>
      <c r="AF1224" s="110"/>
    </row>
    <row r="1225">
      <c r="A1225" s="110"/>
      <c r="B1225" s="466"/>
      <c r="C1225" s="110"/>
      <c r="D1225" s="110"/>
      <c r="E1225" s="110"/>
      <c r="F1225" s="110"/>
      <c r="G1225" s="110"/>
      <c r="H1225" s="110"/>
      <c r="I1225" s="110"/>
      <c r="J1225" s="110"/>
      <c r="K1225" s="110"/>
      <c r="L1225" s="110"/>
      <c r="M1225" s="468"/>
      <c r="N1225" s="469"/>
      <c r="O1225" s="470"/>
      <c r="P1225" s="471"/>
      <c r="Q1225" s="471"/>
      <c r="R1225" s="116"/>
      <c r="S1225" s="690"/>
      <c r="T1225" s="690"/>
      <c r="U1225" s="110"/>
      <c r="V1225" s="110"/>
      <c r="W1225" s="110"/>
      <c r="X1225" s="110"/>
      <c r="Y1225" s="110"/>
      <c r="Z1225" s="110"/>
      <c r="AA1225" s="110"/>
      <c r="AB1225" s="110"/>
      <c r="AC1225" s="110"/>
      <c r="AD1225" s="110"/>
      <c r="AE1225" s="110"/>
      <c r="AF1225" s="110"/>
    </row>
    <row r="1226">
      <c r="A1226" s="110"/>
      <c r="B1226" s="466"/>
      <c r="C1226" s="110"/>
      <c r="D1226" s="110"/>
      <c r="E1226" s="110"/>
      <c r="F1226" s="110"/>
      <c r="G1226" s="110"/>
      <c r="H1226" s="110"/>
      <c r="I1226" s="110"/>
      <c r="J1226" s="110"/>
      <c r="K1226" s="110"/>
      <c r="L1226" s="110"/>
      <c r="M1226" s="468"/>
      <c r="N1226" s="469"/>
      <c r="O1226" s="470"/>
      <c r="P1226" s="471"/>
      <c r="Q1226" s="471"/>
      <c r="R1226" s="116"/>
      <c r="S1226" s="690"/>
      <c r="T1226" s="690"/>
      <c r="U1226" s="110"/>
      <c r="V1226" s="110"/>
      <c r="W1226" s="110"/>
      <c r="X1226" s="110"/>
      <c r="Y1226" s="110"/>
      <c r="Z1226" s="110"/>
      <c r="AA1226" s="110"/>
      <c r="AB1226" s="110"/>
      <c r="AC1226" s="110"/>
      <c r="AD1226" s="110"/>
      <c r="AE1226" s="110"/>
      <c r="AF1226" s="110"/>
    </row>
    <row r="1227">
      <c r="A1227" s="110"/>
      <c r="B1227" s="466"/>
      <c r="C1227" s="110"/>
      <c r="D1227" s="110"/>
      <c r="E1227" s="110"/>
      <c r="F1227" s="110"/>
      <c r="G1227" s="110"/>
      <c r="H1227" s="110"/>
      <c r="I1227" s="110"/>
      <c r="J1227" s="110"/>
      <c r="K1227" s="110"/>
      <c r="L1227" s="110"/>
      <c r="M1227" s="468"/>
      <c r="N1227" s="469"/>
      <c r="O1227" s="470"/>
      <c r="P1227" s="471"/>
      <c r="Q1227" s="471"/>
      <c r="R1227" s="116"/>
      <c r="S1227" s="690"/>
      <c r="T1227" s="690"/>
      <c r="U1227" s="110"/>
      <c r="V1227" s="110"/>
      <c r="W1227" s="110"/>
      <c r="X1227" s="110"/>
      <c r="Y1227" s="110"/>
      <c r="Z1227" s="110"/>
      <c r="AA1227" s="110"/>
      <c r="AB1227" s="110"/>
      <c r="AC1227" s="110"/>
      <c r="AD1227" s="110"/>
      <c r="AE1227" s="110"/>
      <c r="AF1227" s="110"/>
    </row>
    <row r="1228">
      <c r="A1228" s="110"/>
      <c r="B1228" s="466"/>
      <c r="C1228" s="110"/>
      <c r="D1228" s="110"/>
      <c r="E1228" s="110"/>
      <c r="F1228" s="110"/>
      <c r="G1228" s="110"/>
      <c r="H1228" s="110"/>
      <c r="I1228" s="110"/>
      <c r="J1228" s="110"/>
      <c r="K1228" s="110"/>
      <c r="L1228" s="110"/>
      <c r="M1228" s="468"/>
      <c r="N1228" s="469"/>
      <c r="O1228" s="470"/>
      <c r="P1228" s="471"/>
      <c r="Q1228" s="471"/>
      <c r="R1228" s="116"/>
      <c r="S1228" s="690"/>
      <c r="T1228" s="690"/>
      <c r="U1228" s="110"/>
      <c r="V1228" s="110"/>
      <c r="W1228" s="110"/>
      <c r="X1228" s="110"/>
      <c r="Y1228" s="110"/>
      <c r="Z1228" s="110"/>
      <c r="AA1228" s="110"/>
      <c r="AB1228" s="110"/>
      <c r="AC1228" s="110"/>
      <c r="AD1228" s="110"/>
      <c r="AE1228" s="110"/>
      <c r="AF1228" s="110"/>
    </row>
    <row r="1229">
      <c r="A1229" s="110"/>
      <c r="B1229" s="466"/>
      <c r="C1229" s="110"/>
      <c r="D1229" s="110"/>
      <c r="E1229" s="110"/>
      <c r="F1229" s="110"/>
      <c r="G1229" s="110"/>
      <c r="H1229" s="110"/>
      <c r="I1229" s="110"/>
      <c r="J1229" s="110"/>
      <c r="K1229" s="110"/>
      <c r="L1229" s="110"/>
      <c r="M1229" s="468"/>
      <c r="N1229" s="469"/>
      <c r="O1229" s="470"/>
      <c r="P1229" s="471"/>
      <c r="Q1229" s="471"/>
      <c r="R1229" s="116"/>
      <c r="S1229" s="690"/>
      <c r="T1229" s="690"/>
      <c r="U1229" s="110"/>
      <c r="V1229" s="110"/>
      <c r="W1229" s="110"/>
      <c r="X1229" s="110"/>
      <c r="Y1229" s="110"/>
      <c r="Z1229" s="110"/>
      <c r="AA1229" s="110"/>
      <c r="AB1229" s="110"/>
      <c r="AC1229" s="110"/>
      <c r="AD1229" s="110"/>
      <c r="AE1229" s="110"/>
      <c r="AF1229" s="110"/>
    </row>
    <row r="1230">
      <c r="A1230" s="110"/>
      <c r="B1230" s="466"/>
      <c r="C1230" s="110"/>
      <c r="D1230" s="110"/>
      <c r="E1230" s="110"/>
      <c r="F1230" s="110"/>
      <c r="G1230" s="110"/>
      <c r="H1230" s="110"/>
      <c r="I1230" s="110"/>
      <c r="J1230" s="110"/>
      <c r="K1230" s="110"/>
      <c r="L1230" s="110"/>
      <c r="M1230" s="468"/>
      <c r="N1230" s="469"/>
      <c r="O1230" s="470"/>
      <c r="P1230" s="471"/>
      <c r="Q1230" s="471"/>
      <c r="R1230" s="116"/>
      <c r="S1230" s="690"/>
      <c r="T1230" s="690"/>
      <c r="U1230" s="110"/>
      <c r="V1230" s="110"/>
      <c r="W1230" s="110"/>
      <c r="X1230" s="110"/>
      <c r="Y1230" s="110"/>
      <c r="Z1230" s="110"/>
      <c r="AA1230" s="110"/>
      <c r="AB1230" s="110"/>
      <c r="AC1230" s="110"/>
      <c r="AD1230" s="110"/>
      <c r="AE1230" s="110"/>
      <c r="AF1230" s="110"/>
    </row>
    <row r="1231">
      <c r="A1231" s="110"/>
      <c r="B1231" s="466"/>
      <c r="C1231" s="110"/>
      <c r="D1231" s="110"/>
      <c r="E1231" s="110"/>
      <c r="F1231" s="110"/>
      <c r="G1231" s="110"/>
      <c r="H1231" s="110"/>
      <c r="I1231" s="110"/>
      <c r="J1231" s="110"/>
      <c r="K1231" s="110"/>
      <c r="L1231" s="110"/>
      <c r="M1231" s="468"/>
      <c r="N1231" s="469"/>
      <c r="O1231" s="470"/>
      <c r="P1231" s="471"/>
      <c r="Q1231" s="471"/>
      <c r="R1231" s="116"/>
      <c r="S1231" s="690"/>
      <c r="T1231" s="690"/>
      <c r="U1231" s="110"/>
      <c r="V1231" s="110"/>
      <c r="W1231" s="110"/>
      <c r="X1231" s="110"/>
      <c r="Y1231" s="110"/>
      <c r="Z1231" s="110"/>
      <c r="AA1231" s="110"/>
      <c r="AB1231" s="110"/>
      <c r="AC1231" s="110"/>
      <c r="AD1231" s="110"/>
      <c r="AE1231" s="110"/>
      <c r="AF1231" s="110"/>
    </row>
    <row r="1232">
      <c r="A1232" s="110"/>
      <c r="B1232" s="466"/>
      <c r="C1232" s="110"/>
      <c r="D1232" s="110"/>
      <c r="E1232" s="110"/>
      <c r="F1232" s="110"/>
      <c r="G1232" s="110"/>
      <c r="H1232" s="110"/>
      <c r="I1232" s="110"/>
      <c r="J1232" s="110"/>
      <c r="K1232" s="110"/>
      <c r="L1232" s="110"/>
      <c r="M1232" s="468"/>
      <c r="N1232" s="469"/>
      <c r="O1232" s="470"/>
      <c r="P1232" s="471"/>
      <c r="Q1232" s="471"/>
      <c r="R1232" s="116"/>
      <c r="S1232" s="690"/>
      <c r="T1232" s="690"/>
      <c r="U1232" s="110"/>
      <c r="V1232" s="110"/>
      <c r="W1232" s="110"/>
      <c r="X1232" s="110"/>
      <c r="Y1232" s="110"/>
      <c r="Z1232" s="110"/>
      <c r="AA1232" s="110"/>
      <c r="AB1232" s="110"/>
      <c r="AC1232" s="110"/>
      <c r="AD1232" s="110"/>
      <c r="AE1232" s="110"/>
      <c r="AF1232" s="110"/>
    </row>
    <row r="1233">
      <c r="A1233" s="110"/>
      <c r="B1233" s="466"/>
      <c r="C1233" s="110"/>
      <c r="D1233" s="110"/>
      <c r="E1233" s="110"/>
      <c r="F1233" s="110"/>
      <c r="G1233" s="110"/>
      <c r="H1233" s="110"/>
      <c r="I1233" s="110"/>
      <c r="J1233" s="110"/>
      <c r="K1233" s="110"/>
      <c r="L1233" s="110"/>
      <c r="M1233" s="468"/>
      <c r="N1233" s="469"/>
      <c r="O1233" s="470"/>
      <c r="P1233" s="471"/>
      <c r="Q1233" s="471"/>
      <c r="R1233" s="116"/>
      <c r="S1233" s="690"/>
      <c r="T1233" s="690"/>
      <c r="U1233" s="110"/>
      <c r="V1233" s="110"/>
      <c r="W1233" s="110"/>
      <c r="X1233" s="110"/>
      <c r="Y1233" s="110"/>
      <c r="Z1233" s="110"/>
      <c r="AA1233" s="110"/>
      <c r="AB1233" s="110"/>
      <c r="AC1233" s="110"/>
      <c r="AD1233" s="110"/>
      <c r="AE1233" s="110"/>
      <c r="AF1233" s="110"/>
    </row>
    <row r="1234">
      <c r="A1234" s="110"/>
      <c r="B1234" s="466"/>
      <c r="C1234" s="110"/>
      <c r="D1234" s="110"/>
      <c r="E1234" s="110"/>
      <c r="F1234" s="110"/>
      <c r="G1234" s="110"/>
      <c r="H1234" s="110"/>
      <c r="I1234" s="110"/>
      <c r="J1234" s="110"/>
      <c r="K1234" s="110"/>
      <c r="L1234" s="110"/>
      <c r="M1234" s="468"/>
      <c r="N1234" s="469"/>
      <c r="O1234" s="470"/>
      <c r="P1234" s="471"/>
      <c r="Q1234" s="471"/>
      <c r="R1234" s="116"/>
      <c r="S1234" s="690"/>
      <c r="T1234" s="690"/>
      <c r="U1234" s="110"/>
      <c r="V1234" s="110"/>
      <c r="W1234" s="110"/>
      <c r="X1234" s="110"/>
      <c r="Y1234" s="110"/>
      <c r="Z1234" s="110"/>
      <c r="AA1234" s="110"/>
      <c r="AB1234" s="110"/>
      <c r="AC1234" s="110"/>
      <c r="AD1234" s="110"/>
      <c r="AE1234" s="110"/>
      <c r="AF1234" s="110"/>
    </row>
    <row r="1235">
      <c r="A1235" s="110"/>
      <c r="B1235" s="466"/>
      <c r="C1235" s="110"/>
      <c r="D1235" s="110"/>
      <c r="E1235" s="110"/>
      <c r="F1235" s="110"/>
      <c r="G1235" s="110"/>
      <c r="H1235" s="110"/>
      <c r="I1235" s="110"/>
      <c r="J1235" s="110"/>
      <c r="K1235" s="110"/>
      <c r="L1235" s="110"/>
      <c r="M1235" s="468"/>
      <c r="N1235" s="469"/>
      <c r="O1235" s="470"/>
      <c r="P1235" s="471"/>
      <c r="Q1235" s="471"/>
      <c r="R1235" s="116"/>
      <c r="S1235" s="690"/>
      <c r="T1235" s="690"/>
      <c r="U1235" s="110"/>
      <c r="V1235" s="110"/>
      <c r="W1235" s="110"/>
      <c r="X1235" s="110"/>
      <c r="Y1235" s="110"/>
      <c r="Z1235" s="110"/>
      <c r="AA1235" s="110"/>
      <c r="AB1235" s="110"/>
      <c r="AC1235" s="110"/>
      <c r="AD1235" s="110"/>
      <c r="AE1235" s="110"/>
      <c r="AF1235" s="110"/>
    </row>
    <row r="1236">
      <c r="A1236" s="110"/>
      <c r="B1236" s="466"/>
      <c r="C1236" s="110"/>
      <c r="D1236" s="110"/>
      <c r="E1236" s="110"/>
      <c r="F1236" s="110"/>
      <c r="G1236" s="110"/>
      <c r="H1236" s="110"/>
      <c r="I1236" s="110"/>
      <c r="J1236" s="110"/>
      <c r="K1236" s="110"/>
      <c r="L1236" s="110"/>
      <c r="M1236" s="468"/>
      <c r="N1236" s="469"/>
      <c r="O1236" s="470"/>
      <c r="P1236" s="471"/>
      <c r="Q1236" s="471"/>
      <c r="R1236" s="116"/>
      <c r="S1236" s="690"/>
      <c r="T1236" s="690"/>
      <c r="U1236" s="110"/>
      <c r="V1236" s="110"/>
      <c r="W1236" s="110"/>
      <c r="X1236" s="110"/>
      <c r="Y1236" s="110"/>
      <c r="Z1236" s="110"/>
      <c r="AA1236" s="110"/>
      <c r="AB1236" s="110"/>
      <c r="AC1236" s="110"/>
      <c r="AD1236" s="110"/>
      <c r="AE1236" s="110"/>
      <c r="AF1236" s="110"/>
    </row>
    <row r="1237">
      <c r="A1237" s="110"/>
      <c r="B1237" s="466"/>
      <c r="C1237" s="110"/>
      <c r="D1237" s="110"/>
      <c r="E1237" s="110"/>
      <c r="F1237" s="110"/>
      <c r="G1237" s="110"/>
      <c r="H1237" s="110"/>
      <c r="I1237" s="110"/>
      <c r="J1237" s="110"/>
      <c r="K1237" s="110"/>
      <c r="L1237" s="110"/>
      <c r="M1237" s="468"/>
      <c r="N1237" s="469"/>
      <c r="O1237" s="470"/>
      <c r="P1237" s="471"/>
      <c r="Q1237" s="471"/>
      <c r="R1237" s="116"/>
      <c r="S1237" s="690"/>
      <c r="T1237" s="690"/>
      <c r="U1237" s="110"/>
      <c r="V1237" s="110"/>
      <c r="W1237" s="110"/>
      <c r="X1237" s="110"/>
      <c r="Y1237" s="110"/>
      <c r="Z1237" s="110"/>
      <c r="AA1237" s="110"/>
      <c r="AB1237" s="110"/>
      <c r="AC1237" s="110"/>
      <c r="AD1237" s="110"/>
      <c r="AE1237" s="110"/>
      <c r="AF1237" s="110"/>
    </row>
    <row r="1238">
      <c r="A1238" s="110"/>
      <c r="B1238" s="466"/>
      <c r="C1238" s="110"/>
      <c r="D1238" s="110"/>
      <c r="E1238" s="110"/>
      <c r="F1238" s="110"/>
      <c r="G1238" s="110"/>
      <c r="H1238" s="110"/>
      <c r="I1238" s="110"/>
      <c r="J1238" s="110"/>
      <c r="K1238" s="110"/>
      <c r="L1238" s="110"/>
      <c r="M1238" s="468"/>
      <c r="N1238" s="469"/>
      <c r="O1238" s="470"/>
      <c r="P1238" s="471"/>
      <c r="Q1238" s="471"/>
      <c r="R1238" s="116"/>
      <c r="S1238" s="690"/>
      <c r="T1238" s="690"/>
      <c r="U1238" s="110"/>
      <c r="V1238" s="110"/>
      <c r="W1238" s="110"/>
      <c r="X1238" s="110"/>
      <c r="Y1238" s="110"/>
      <c r="Z1238" s="110"/>
      <c r="AA1238" s="110"/>
      <c r="AB1238" s="110"/>
      <c r="AC1238" s="110"/>
      <c r="AD1238" s="110"/>
      <c r="AE1238" s="110"/>
      <c r="AF1238" s="110"/>
    </row>
    <row r="1239">
      <c r="A1239" s="110"/>
      <c r="B1239" s="466"/>
      <c r="C1239" s="110"/>
      <c r="D1239" s="110"/>
      <c r="E1239" s="110"/>
      <c r="F1239" s="110"/>
      <c r="G1239" s="110"/>
      <c r="H1239" s="110"/>
      <c r="I1239" s="110"/>
      <c r="J1239" s="110"/>
      <c r="K1239" s="110"/>
      <c r="L1239" s="110"/>
      <c r="M1239" s="468"/>
      <c r="N1239" s="469"/>
      <c r="O1239" s="470"/>
      <c r="P1239" s="471"/>
      <c r="Q1239" s="471"/>
      <c r="R1239" s="116"/>
      <c r="S1239" s="690"/>
      <c r="T1239" s="690"/>
      <c r="U1239" s="110"/>
      <c r="V1239" s="110"/>
      <c r="W1239" s="110"/>
      <c r="X1239" s="110"/>
      <c r="Y1239" s="110"/>
      <c r="Z1239" s="110"/>
      <c r="AA1239" s="110"/>
      <c r="AB1239" s="110"/>
      <c r="AC1239" s="110"/>
      <c r="AD1239" s="110"/>
      <c r="AE1239" s="110"/>
      <c r="AF1239" s="110"/>
    </row>
    <row r="1240">
      <c r="A1240" s="110"/>
      <c r="B1240" s="466"/>
      <c r="C1240" s="110"/>
      <c r="D1240" s="110"/>
      <c r="E1240" s="110"/>
      <c r="F1240" s="110"/>
      <c r="G1240" s="110"/>
      <c r="H1240" s="110"/>
      <c r="I1240" s="110"/>
      <c r="J1240" s="110"/>
      <c r="K1240" s="110"/>
      <c r="L1240" s="110"/>
      <c r="M1240" s="468"/>
      <c r="N1240" s="469"/>
      <c r="O1240" s="470"/>
      <c r="P1240" s="471"/>
      <c r="Q1240" s="471"/>
      <c r="R1240" s="116"/>
      <c r="S1240" s="690"/>
      <c r="T1240" s="690"/>
      <c r="U1240" s="110"/>
      <c r="V1240" s="110"/>
      <c r="W1240" s="110"/>
      <c r="X1240" s="110"/>
      <c r="Y1240" s="110"/>
      <c r="Z1240" s="110"/>
      <c r="AA1240" s="110"/>
      <c r="AB1240" s="110"/>
      <c r="AC1240" s="110"/>
      <c r="AD1240" s="110"/>
      <c r="AE1240" s="110"/>
      <c r="AF1240" s="110"/>
    </row>
    <row r="1241">
      <c r="A1241" s="110"/>
      <c r="B1241" s="466"/>
      <c r="C1241" s="110"/>
      <c r="D1241" s="110"/>
      <c r="E1241" s="110"/>
      <c r="F1241" s="110"/>
      <c r="G1241" s="110"/>
      <c r="H1241" s="110"/>
      <c r="I1241" s="110"/>
      <c r="J1241" s="110"/>
      <c r="K1241" s="110"/>
      <c r="L1241" s="110"/>
      <c r="M1241" s="468"/>
      <c r="N1241" s="469"/>
      <c r="O1241" s="470"/>
      <c r="P1241" s="471"/>
      <c r="Q1241" s="471"/>
      <c r="R1241" s="116"/>
      <c r="S1241" s="690"/>
      <c r="T1241" s="690"/>
      <c r="U1241" s="110"/>
      <c r="V1241" s="110"/>
      <c r="W1241" s="110"/>
      <c r="X1241" s="110"/>
      <c r="Y1241" s="110"/>
      <c r="Z1241" s="110"/>
      <c r="AA1241" s="110"/>
      <c r="AB1241" s="110"/>
      <c r="AC1241" s="110"/>
      <c r="AD1241" s="110"/>
      <c r="AE1241" s="110"/>
      <c r="AF1241" s="110"/>
    </row>
    <row r="1242">
      <c r="A1242" s="110"/>
      <c r="B1242" s="466"/>
      <c r="C1242" s="110"/>
      <c r="D1242" s="110"/>
      <c r="E1242" s="110"/>
      <c r="F1242" s="110"/>
      <c r="G1242" s="110"/>
      <c r="H1242" s="110"/>
      <c r="I1242" s="110"/>
      <c r="J1242" s="110"/>
      <c r="K1242" s="110"/>
      <c r="L1242" s="110"/>
      <c r="M1242" s="468"/>
      <c r="N1242" s="469"/>
      <c r="O1242" s="470"/>
      <c r="P1242" s="471"/>
      <c r="Q1242" s="471"/>
      <c r="R1242" s="116"/>
      <c r="S1242" s="690"/>
      <c r="T1242" s="690"/>
      <c r="U1242" s="110"/>
      <c r="V1242" s="110"/>
      <c r="W1242" s="110"/>
      <c r="X1242" s="110"/>
      <c r="Y1242" s="110"/>
      <c r="Z1242" s="110"/>
      <c r="AA1242" s="110"/>
      <c r="AB1242" s="110"/>
      <c r="AC1242" s="110"/>
      <c r="AD1242" s="110"/>
      <c r="AE1242" s="110"/>
      <c r="AF1242" s="110"/>
    </row>
    <row r="1243">
      <c r="A1243" s="110"/>
      <c r="B1243" s="466"/>
      <c r="C1243" s="110"/>
      <c r="D1243" s="110"/>
      <c r="E1243" s="110"/>
      <c r="F1243" s="110"/>
      <c r="G1243" s="110"/>
      <c r="H1243" s="110"/>
      <c r="I1243" s="110"/>
      <c r="J1243" s="110"/>
      <c r="K1243" s="110"/>
      <c r="L1243" s="110"/>
      <c r="M1243" s="468"/>
      <c r="N1243" s="469"/>
      <c r="O1243" s="470"/>
      <c r="P1243" s="471"/>
      <c r="Q1243" s="471"/>
      <c r="R1243" s="116"/>
      <c r="S1243" s="690"/>
      <c r="T1243" s="690"/>
      <c r="U1243" s="110"/>
      <c r="V1243" s="110"/>
      <c r="W1243" s="110"/>
      <c r="X1243" s="110"/>
      <c r="Y1243" s="110"/>
      <c r="Z1243" s="110"/>
      <c r="AA1243" s="110"/>
      <c r="AB1243" s="110"/>
      <c r="AC1243" s="110"/>
      <c r="AD1243" s="110"/>
      <c r="AE1243" s="110"/>
      <c r="AF1243" s="110"/>
    </row>
    <row r="1244">
      <c r="A1244" s="110"/>
      <c r="B1244" s="466"/>
      <c r="C1244" s="110"/>
      <c r="D1244" s="110"/>
      <c r="E1244" s="110"/>
      <c r="F1244" s="110"/>
      <c r="G1244" s="110"/>
      <c r="H1244" s="110"/>
      <c r="I1244" s="110"/>
      <c r="J1244" s="110"/>
      <c r="K1244" s="110"/>
      <c r="L1244" s="110"/>
      <c r="M1244" s="468"/>
      <c r="N1244" s="469"/>
      <c r="O1244" s="470"/>
      <c r="P1244" s="471"/>
      <c r="Q1244" s="471"/>
      <c r="R1244" s="116"/>
      <c r="S1244" s="690"/>
      <c r="T1244" s="690"/>
      <c r="U1244" s="110"/>
      <c r="V1244" s="110"/>
      <c r="W1244" s="110"/>
      <c r="X1244" s="110"/>
      <c r="Y1244" s="110"/>
      <c r="Z1244" s="110"/>
      <c r="AA1244" s="110"/>
      <c r="AB1244" s="110"/>
      <c r="AC1244" s="110"/>
      <c r="AD1244" s="110"/>
      <c r="AE1244" s="110"/>
      <c r="AF1244" s="110"/>
    </row>
    <row r="1245">
      <c r="A1245" s="110"/>
      <c r="B1245" s="466"/>
      <c r="C1245" s="110"/>
      <c r="D1245" s="110"/>
      <c r="E1245" s="110"/>
      <c r="F1245" s="110"/>
      <c r="G1245" s="110"/>
      <c r="H1245" s="110"/>
      <c r="I1245" s="110"/>
      <c r="J1245" s="110"/>
      <c r="K1245" s="110"/>
      <c r="L1245" s="110"/>
      <c r="M1245" s="468"/>
      <c r="N1245" s="469"/>
      <c r="O1245" s="470"/>
      <c r="P1245" s="471"/>
      <c r="Q1245" s="471"/>
      <c r="R1245" s="116"/>
      <c r="S1245" s="690"/>
      <c r="T1245" s="690"/>
      <c r="U1245" s="110"/>
      <c r="V1245" s="110"/>
      <c r="W1245" s="110"/>
      <c r="X1245" s="110"/>
      <c r="Y1245" s="110"/>
      <c r="Z1245" s="110"/>
      <c r="AA1245" s="110"/>
      <c r="AB1245" s="110"/>
      <c r="AC1245" s="110"/>
      <c r="AD1245" s="110"/>
      <c r="AE1245" s="110"/>
      <c r="AF1245" s="110"/>
    </row>
    <row r="1246">
      <c r="A1246" s="110"/>
      <c r="B1246" s="466"/>
      <c r="C1246" s="110"/>
      <c r="D1246" s="110"/>
      <c r="E1246" s="110"/>
      <c r="F1246" s="110"/>
      <c r="G1246" s="110"/>
      <c r="H1246" s="110"/>
      <c r="I1246" s="110"/>
      <c r="J1246" s="110"/>
      <c r="K1246" s="110"/>
      <c r="L1246" s="110"/>
      <c r="M1246" s="468"/>
      <c r="N1246" s="469"/>
      <c r="O1246" s="470"/>
      <c r="P1246" s="471"/>
      <c r="Q1246" s="471"/>
      <c r="R1246" s="116"/>
      <c r="S1246" s="690"/>
      <c r="T1246" s="690"/>
      <c r="U1246" s="110"/>
      <c r="V1246" s="110"/>
      <c r="W1246" s="110"/>
      <c r="X1246" s="110"/>
      <c r="Y1246" s="110"/>
      <c r="Z1246" s="110"/>
      <c r="AA1246" s="110"/>
      <c r="AB1246" s="110"/>
      <c r="AC1246" s="110"/>
      <c r="AD1246" s="110"/>
      <c r="AE1246" s="110"/>
      <c r="AF1246" s="110"/>
    </row>
    <row r="1247">
      <c r="A1247" s="110"/>
      <c r="B1247" s="466"/>
      <c r="C1247" s="110"/>
      <c r="D1247" s="110"/>
      <c r="E1247" s="110"/>
      <c r="F1247" s="110"/>
      <c r="G1247" s="110"/>
      <c r="H1247" s="110"/>
      <c r="I1247" s="110"/>
      <c r="J1247" s="110"/>
      <c r="K1247" s="110"/>
      <c r="L1247" s="110"/>
      <c r="M1247" s="468"/>
      <c r="N1247" s="469"/>
      <c r="O1247" s="470"/>
      <c r="P1247" s="471"/>
      <c r="Q1247" s="471"/>
      <c r="R1247" s="116"/>
      <c r="S1247" s="690"/>
      <c r="T1247" s="690"/>
      <c r="U1247" s="110"/>
      <c r="V1247" s="110"/>
      <c r="W1247" s="110"/>
      <c r="X1247" s="110"/>
      <c r="Y1247" s="110"/>
      <c r="Z1247" s="110"/>
      <c r="AA1247" s="110"/>
      <c r="AB1247" s="110"/>
      <c r="AC1247" s="110"/>
      <c r="AD1247" s="110"/>
      <c r="AE1247" s="110"/>
      <c r="AF1247" s="110"/>
    </row>
    <row r="1248">
      <c r="A1248" s="110"/>
      <c r="B1248" s="466"/>
      <c r="C1248" s="110"/>
      <c r="D1248" s="110"/>
      <c r="E1248" s="110"/>
      <c r="F1248" s="110"/>
      <c r="G1248" s="110"/>
      <c r="H1248" s="110"/>
      <c r="I1248" s="110"/>
      <c r="J1248" s="110"/>
      <c r="K1248" s="110"/>
      <c r="L1248" s="110"/>
      <c r="M1248" s="468"/>
      <c r="N1248" s="469"/>
      <c r="O1248" s="470"/>
      <c r="P1248" s="471"/>
      <c r="Q1248" s="471"/>
      <c r="R1248" s="116"/>
      <c r="S1248" s="690"/>
      <c r="T1248" s="690"/>
      <c r="U1248" s="110"/>
      <c r="V1248" s="110"/>
      <c r="W1248" s="110"/>
      <c r="X1248" s="110"/>
      <c r="Y1248" s="110"/>
      <c r="Z1248" s="110"/>
      <c r="AA1248" s="110"/>
      <c r="AB1248" s="110"/>
      <c r="AC1248" s="110"/>
      <c r="AD1248" s="110"/>
      <c r="AE1248" s="110"/>
      <c r="AF1248" s="110"/>
    </row>
    <row r="1249">
      <c r="A1249" s="110"/>
      <c r="B1249" s="466"/>
      <c r="C1249" s="110"/>
      <c r="D1249" s="110"/>
      <c r="E1249" s="110"/>
      <c r="F1249" s="110"/>
      <c r="G1249" s="110"/>
      <c r="H1249" s="110"/>
      <c r="I1249" s="110"/>
      <c r="J1249" s="110"/>
      <c r="K1249" s="110"/>
      <c r="L1249" s="110"/>
      <c r="M1249" s="468"/>
      <c r="N1249" s="469"/>
      <c r="O1249" s="470"/>
      <c r="P1249" s="471"/>
      <c r="Q1249" s="471"/>
      <c r="R1249" s="116"/>
      <c r="S1249" s="690"/>
      <c r="T1249" s="690"/>
      <c r="U1249" s="110"/>
      <c r="V1249" s="110"/>
      <c r="W1249" s="110"/>
      <c r="X1249" s="110"/>
      <c r="Y1249" s="110"/>
      <c r="Z1249" s="110"/>
      <c r="AA1249" s="110"/>
      <c r="AB1249" s="110"/>
      <c r="AC1249" s="110"/>
      <c r="AD1249" s="110"/>
      <c r="AE1249" s="110"/>
      <c r="AF1249" s="110"/>
    </row>
    <row r="1250">
      <c r="A1250" s="110"/>
      <c r="B1250" s="466"/>
      <c r="C1250" s="110"/>
      <c r="D1250" s="110"/>
      <c r="E1250" s="110"/>
      <c r="F1250" s="110"/>
      <c r="G1250" s="110"/>
      <c r="H1250" s="110"/>
      <c r="I1250" s="110"/>
      <c r="J1250" s="110"/>
      <c r="K1250" s="110"/>
      <c r="L1250" s="110"/>
      <c r="M1250" s="468"/>
      <c r="N1250" s="469"/>
      <c r="O1250" s="470"/>
      <c r="P1250" s="471"/>
      <c r="Q1250" s="471"/>
      <c r="R1250" s="116"/>
      <c r="S1250" s="690"/>
      <c r="T1250" s="690"/>
      <c r="U1250" s="110"/>
      <c r="V1250" s="110"/>
      <c r="W1250" s="110"/>
      <c r="X1250" s="110"/>
      <c r="Y1250" s="110"/>
      <c r="Z1250" s="110"/>
      <c r="AA1250" s="110"/>
      <c r="AB1250" s="110"/>
      <c r="AC1250" s="110"/>
      <c r="AD1250" s="110"/>
      <c r="AE1250" s="110"/>
      <c r="AF1250" s="110"/>
    </row>
    <row r="1251">
      <c r="A1251" s="110"/>
      <c r="B1251" s="466"/>
      <c r="C1251" s="110"/>
      <c r="D1251" s="110"/>
      <c r="E1251" s="110"/>
      <c r="F1251" s="110"/>
      <c r="G1251" s="110"/>
      <c r="H1251" s="110"/>
      <c r="I1251" s="110"/>
      <c r="J1251" s="110"/>
      <c r="K1251" s="110"/>
      <c r="L1251" s="110"/>
      <c r="M1251" s="468"/>
      <c r="N1251" s="469"/>
      <c r="O1251" s="470"/>
      <c r="P1251" s="471"/>
      <c r="Q1251" s="471"/>
      <c r="R1251" s="116"/>
      <c r="S1251" s="690"/>
      <c r="T1251" s="690"/>
      <c r="U1251" s="110"/>
      <c r="V1251" s="110"/>
      <c r="W1251" s="110"/>
      <c r="X1251" s="110"/>
      <c r="Y1251" s="110"/>
      <c r="Z1251" s="110"/>
      <c r="AA1251" s="110"/>
      <c r="AB1251" s="110"/>
      <c r="AC1251" s="110"/>
      <c r="AD1251" s="110"/>
      <c r="AE1251" s="110"/>
      <c r="AF1251" s="110"/>
    </row>
    <row r="1252">
      <c r="A1252" s="110"/>
      <c r="B1252" s="466"/>
      <c r="C1252" s="110"/>
      <c r="D1252" s="110"/>
      <c r="E1252" s="110"/>
      <c r="F1252" s="110"/>
      <c r="G1252" s="110"/>
      <c r="H1252" s="110"/>
      <c r="I1252" s="110"/>
      <c r="J1252" s="110"/>
      <c r="K1252" s="110"/>
      <c r="L1252" s="110"/>
      <c r="M1252" s="468"/>
      <c r="N1252" s="469"/>
      <c r="O1252" s="470"/>
      <c r="P1252" s="471"/>
      <c r="Q1252" s="471"/>
      <c r="R1252" s="116"/>
      <c r="S1252" s="690"/>
      <c r="T1252" s="690"/>
      <c r="U1252" s="110"/>
      <c r="V1252" s="110"/>
      <c r="W1252" s="110"/>
      <c r="X1252" s="110"/>
      <c r="Y1252" s="110"/>
      <c r="Z1252" s="110"/>
      <c r="AA1252" s="110"/>
      <c r="AB1252" s="110"/>
      <c r="AC1252" s="110"/>
      <c r="AD1252" s="110"/>
      <c r="AE1252" s="110"/>
      <c r="AF1252" s="110"/>
    </row>
    <row r="1253">
      <c r="A1253" s="110"/>
      <c r="B1253" s="466"/>
      <c r="C1253" s="110"/>
      <c r="D1253" s="110"/>
      <c r="E1253" s="110"/>
      <c r="F1253" s="110"/>
      <c r="G1253" s="110"/>
      <c r="H1253" s="110"/>
      <c r="I1253" s="110"/>
      <c r="J1253" s="110"/>
      <c r="K1253" s="110"/>
      <c r="L1253" s="110"/>
      <c r="M1253" s="468"/>
      <c r="N1253" s="469"/>
      <c r="O1253" s="470"/>
      <c r="P1253" s="471"/>
      <c r="Q1253" s="471"/>
      <c r="R1253" s="116"/>
      <c r="S1253" s="690"/>
      <c r="T1253" s="690"/>
      <c r="U1253" s="110"/>
      <c r="V1253" s="110"/>
      <c r="W1253" s="110"/>
      <c r="X1253" s="110"/>
      <c r="Y1253" s="110"/>
      <c r="Z1253" s="110"/>
      <c r="AA1253" s="110"/>
      <c r="AB1253" s="110"/>
      <c r="AC1253" s="110"/>
      <c r="AD1253" s="110"/>
      <c r="AE1253" s="110"/>
      <c r="AF1253" s="110"/>
    </row>
    <row r="1254">
      <c r="A1254" s="110"/>
      <c r="B1254" s="466"/>
      <c r="C1254" s="110"/>
      <c r="D1254" s="110"/>
      <c r="E1254" s="110"/>
      <c r="F1254" s="110"/>
      <c r="G1254" s="110"/>
      <c r="H1254" s="110"/>
      <c r="I1254" s="110"/>
      <c r="J1254" s="110"/>
      <c r="K1254" s="110"/>
      <c r="L1254" s="110"/>
      <c r="M1254" s="468"/>
      <c r="N1254" s="469"/>
      <c r="O1254" s="470"/>
      <c r="P1254" s="471"/>
      <c r="Q1254" s="471"/>
      <c r="R1254" s="116"/>
      <c r="S1254" s="690"/>
      <c r="T1254" s="690"/>
      <c r="U1254" s="110"/>
      <c r="V1254" s="110"/>
      <c r="W1254" s="110"/>
      <c r="X1254" s="110"/>
      <c r="Y1254" s="110"/>
      <c r="Z1254" s="110"/>
      <c r="AA1254" s="110"/>
      <c r="AB1254" s="110"/>
      <c r="AC1254" s="110"/>
      <c r="AD1254" s="110"/>
      <c r="AE1254" s="110"/>
      <c r="AF1254" s="110"/>
    </row>
    <row r="1255">
      <c r="A1255" s="110"/>
      <c r="B1255" s="466"/>
      <c r="C1255" s="110"/>
      <c r="D1255" s="110"/>
      <c r="E1255" s="110"/>
      <c r="F1255" s="110"/>
      <c r="G1255" s="110"/>
      <c r="H1255" s="110"/>
      <c r="I1255" s="110"/>
      <c r="J1255" s="110"/>
      <c r="K1255" s="110"/>
      <c r="L1255" s="110"/>
      <c r="M1255" s="468"/>
      <c r="N1255" s="469"/>
      <c r="O1255" s="470"/>
      <c r="P1255" s="471"/>
      <c r="Q1255" s="471"/>
      <c r="R1255" s="116"/>
      <c r="S1255" s="690"/>
      <c r="T1255" s="690"/>
      <c r="U1255" s="110"/>
      <c r="V1255" s="110"/>
      <c r="W1255" s="110"/>
      <c r="X1255" s="110"/>
      <c r="Y1255" s="110"/>
      <c r="Z1255" s="110"/>
      <c r="AA1255" s="110"/>
      <c r="AB1255" s="110"/>
      <c r="AC1255" s="110"/>
      <c r="AD1255" s="110"/>
      <c r="AE1255" s="110"/>
      <c r="AF1255" s="110"/>
    </row>
    <row r="1256">
      <c r="A1256" s="110"/>
      <c r="B1256" s="466"/>
      <c r="C1256" s="110"/>
      <c r="D1256" s="110"/>
      <c r="E1256" s="110"/>
      <c r="F1256" s="110"/>
      <c r="G1256" s="110"/>
      <c r="H1256" s="110"/>
      <c r="I1256" s="110"/>
      <c r="J1256" s="110"/>
      <c r="K1256" s="110"/>
      <c r="L1256" s="110"/>
      <c r="M1256" s="468"/>
      <c r="N1256" s="469"/>
      <c r="O1256" s="470"/>
      <c r="P1256" s="471"/>
      <c r="Q1256" s="471"/>
      <c r="R1256" s="116"/>
      <c r="S1256" s="690"/>
      <c r="T1256" s="690"/>
      <c r="U1256" s="110"/>
      <c r="V1256" s="110"/>
      <c r="W1256" s="110"/>
      <c r="X1256" s="110"/>
      <c r="Y1256" s="110"/>
      <c r="Z1256" s="110"/>
      <c r="AA1256" s="110"/>
      <c r="AB1256" s="110"/>
      <c r="AC1256" s="110"/>
      <c r="AD1256" s="110"/>
      <c r="AE1256" s="110"/>
      <c r="AF1256" s="110"/>
    </row>
    <row r="1257">
      <c r="A1257" s="110"/>
      <c r="B1257" s="466"/>
      <c r="C1257" s="110"/>
      <c r="D1257" s="110"/>
      <c r="E1257" s="110"/>
      <c r="F1257" s="110"/>
      <c r="G1257" s="110"/>
      <c r="H1257" s="110"/>
      <c r="I1257" s="110"/>
      <c r="J1257" s="110"/>
      <c r="K1257" s="110"/>
      <c r="L1257" s="110"/>
      <c r="M1257" s="468"/>
      <c r="N1257" s="469"/>
      <c r="O1257" s="470"/>
      <c r="P1257" s="471"/>
      <c r="Q1257" s="471"/>
      <c r="R1257" s="116"/>
      <c r="S1257" s="690"/>
      <c r="T1257" s="690"/>
      <c r="U1257" s="110"/>
      <c r="V1257" s="110"/>
      <c r="W1257" s="110"/>
      <c r="X1257" s="110"/>
      <c r="Y1257" s="110"/>
      <c r="Z1257" s="110"/>
      <c r="AA1257" s="110"/>
      <c r="AB1257" s="110"/>
      <c r="AC1257" s="110"/>
      <c r="AD1257" s="110"/>
      <c r="AE1257" s="110"/>
      <c r="AF1257" s="110"/>
    </row>
    <row r="1258">
      <c r="A1258" s="110"/>
      <c r="B1258" s="466"/>
      <c r="C1258" s="110"/>
      <c r="D1258" s="110"/>
      <c r="E1258" s="110"/>
      <c r="F1258" s="110"/>
      <c r="G1258" s="110"/>
      <c r="H1258" s="110"/>
      <c r="I1258" s="110"/>
      <c r="J1258" s="110"/>
      <c r="K1258" s="110"/>
      <c r="L1258" s="110"/>
      <c r="M1258" s="468"/>
      <c r="N1258" s="469"/>
      <c r="O1258" s="470"/>
      <c r="P1258" s="471"/>
      <c r="Q1258" s="471"/>
      <c r="R1258" s="116"/>
      <c r="S1258" s="690"/>
      <c r="T1258" s="690"/>
      <c r="U1258" s="110"/>
      <c r="V1258" s="110"/>
      <c r="W1258" s="110"/>
      <c r="X1258" s="110"/>
      <c r="Y1258" s="110"/>
      <c r="Z1258" s="110"/>
      <c r="AA1258" s="110"/>
      <c r="AB1258" s="110"/>
      <c r="AC1258" s="110"/>
      <c r="AD1258" s="110"/>
      <c r="AE1258" s="110"/>
      <c r="AF1258" s="110"/>
    </row>
    <row r="1259">
      <c r="A1259" s="110"/>
      <c r="B1259" s="466"/>
      <c r="C1259" s="110"/>
      <c r="D1259" s="110"/>
      <c r="E1259" s="110"/>
      <c r="F1259" s="110"/>
      <c r="G1259" s="110"/>
      <c r="H1259" s="110"/>
      <c r="I1259" s="110"/>
      <c r="J1259" s="110"/>
      <c r="K1259" s="110"/>
      <c r="L1259" s="110"/>
      <c r="M1259" s="468"/>
      <c r="N1259" s="469"/>
      <c r="O1259" s="470"/>
      <c r="P1259" s="471"/>
      <c r="Q1259" s="471"/>
      <c r="R1259" s="116"/>
      <c r="S1259" s="690"/>
      <c r="T1259" s="690"/>
      <c r="U1259" s="110"/>
      <c r="V1259" s="110"/>
      <c r="W1259" s="110"/>
      <c r="X1259" s="110"/>
      <c r="Y1259" s="110"/>
      <c r="Z1259" s="110"/>
      <c r="AA1259" s="110"/>
      <c r="AB1259" s="110"/>
      <c r="AC1259" s="110"/>
      <c r="AD1259" s="110"/>
      <c r="AE1259" s="110"/>
      <c r="AF1259" s="110"/>
    </row>
    <row r="1260">
      <c r="A1260" s="110"/>
      <c r="B1260" s="466"/>
      <c r="C1260" s="110"/>
      <c r="D1260" s="110"/>
      <c r="E1260" s="110"/>
      <c r="F1260" s="110"/>
      <c r="G1260" s="110"/>
      <c r="H1260" s="110"/>
      <c r="I1260" s="110"/>
      <c r="J1260" s="110"/>
      <c r="K1260" s="110"/>
      <c r="L1260" s="110"/>
      <c r="M1260" s="468"/>
      <c r="N1260" s="469"/>
      <c r="O1260" s="470"/>
      <c r="P1260" s="471"/>
      <c r="Q1260" s="471"/>
      <c r="R1260" s="116"/>
      <c r="S1260" s="690"/>
      <c r="T1260" s="690"/>
      <c r="U1260" s="110"/>
      <c r="V1260" s="110"/>
      <c r="W1260" s="110"/>
      <c r="X1260" s="110"/>
      <c r="Y1260" s="110"/>
      <c r="Z1260" s="110"/>
      <c r="AA1260" s="110"/>
      <c r="AB1260" s="110"/>
      <c r="AC1260" s="110"/>
      <c r="AD1260" s="110"/>
      <c r="AE1260" s="110"/>
      <c r="AF1260" s="110"/>
    </row>
    <row r="1261">
      <c r="A1261" s="110"/>
      <c r="B1261" s="466"/>
      <c r="C1261" s="110"/>
      <c r="D1261" s="110"/>
      <c r="E1261" s="110"/>
      <c r="F1261" s="110"/>
      <c r="G1261" s="110"/>
      <c r="H1261" s="110"/>
      <c r="I1261" s="110"/>
      <c r="J1261" s="110"/>
      <c r="K1261" s="110"/>
      <c r="L1261" s="110"/>
      <c r="M1261" s="468"/>
      <c r="N1261" s="469"/>
      <c r="O1261" s="470"/>
      <c r="P1261" s="471"/>
      <c r="Q1261" s="471"/>
      <c r="R1261" s="116"/>
      <c r="S1261" s="690"/>
      <c r="T1261" s="690"/>
      <c r="U1261" s="110"/>
      <c r="V1261" s="110"/>
      <c r="W1261" s="110"/>
      <c r="X1261" s="110"/>
      <c r="Y1261" s="110"/>
      <c r="Z1261" s="110"/>
      <c r="AA1261" s="110"/>
      <c r="AB1261" s="110"/>
      <c r="AC1261" s="110"/>
      <c r="AD1261" s="110"/>
      <c r="AE1261" s="110"/>
      <c r="AF1261" s="110"/>
    </row>
    <row r="1262">
      <c r="A1262" s="110"/>
      <c r="B1262" s="466"/>
      <c r="C1262" s="110"/>
      <c r="D1262" s="110"/>
      <c r="E1262" s="110"/>
      <c r="F1262" s="110"/>
      <c r="G1262" s="110"/>
      <c r="H1262" s="110"/>
      <c r="I1262" s="110"/>
      <c r="J1262" s="110"/>
      <c r="K1262" s="110"/>
      <c r="L1262" s="110"/>
      <c r="M1262" s="468"/>
      <c r="N1262" s="469"/>
      <c r="O1262" s="470"/>
      <c r="P1262" s="471"/>
      <c r="Q1262" s="471"/>
      <c r="R1262" s="116"/>
      <c r="S1262" s="690"/>
      <c r="T1262" s="690"/>
      <c r="U1262" s="110"/>
      <c r="V1262" s="110"/>
      <c r="W1262" s="110"/>
      <c r="X1262" s="110"/>
      <c r="Y1262" s="110"/>
      <c r="Z1262" s="110"/>
      <c r="AA1262" s="110"/>
      <c r="AB1262" s="110"/>
      <c r="AC1262" s="110"/>
      <c r="AD1262" s="110"/>
      <c r="AE1262" s="110"/>
      <c r="AF1262" s="110"/>
    </row>
    <row r="1263">
      <c r="A1263" s="110"/>
      <c r="B1263" s="466"/>
      <c r="C1263" s="110"/>
      <c r="D1263" s="110"/>
      <c r="E1263" s="110"/>
      <c r="F1263" s="110"/>
      <c r="G1263" s="110"/>
      <c r="H1263" s="110"/>
      <c r="I1263" s="110"/>
      <c r="J1263" s="110"/>
      <c r="K1263" s="110"/>
      <c r="L1263" s="110"/>
      <c r="M1263" s="468"/>
      <c r="N1263" s="469"/>
      <c r="O1263" s="470"/>
      <c r="P1263" s="471"/>
      <c r="Q1263" s="471"/>
      <c r="R1263" s="116"/>
      <c r="S1263" s="690"/>
      <c r="T1263" s="690"/>
      <c r="U1263" s="110"/>
      <c r="V1263" s="110"/>
      <c r="W1263" s="110"/>
      <c r="X1263" s="110"/>
      <c r="Y1263" s="110"/>
      <c r="Z1263" s="110"/>
      <c r="AA1263" s="110"/>
      <c r="AB1263" s="110"/>
      <c r="AC1263" s="110"/>
      <c r="AD1263" s="110"/>
      <c r="AE1263" s="110"/>
      <c r="AF1263" s="110"/>
    </row>
    <row r="1264">
      <c r="A1264" s="110"/>
      <c r="B1264" s="466"/>
      <c r="C1264" s="110"/>
      <c r="D1264" s="110"/>
      <c r="E1264" s="110"/>
      <c r="F1264" s="110"/>
      <c r="G1264" s="110"/>
      <c r="H1264" s="110"/>
      <c r="I1264" s="110"/>
      <c r="J1264" s="110"/>
      <c r="K1264" s="110"/>
      <c r="L1264" s="110"/>
      <c r="M1264" s="468"/>
      <c r="N1264" s="469"/>
      <c r="O1264" s="470"/>
      <c r="P1264" s="471"/>
      <c r="Q1264" s="471"/>
      <c r="R1264" s="116"/>
      <c r="S1264" s="690"/>
      <c r="T1264" s="690"/>
      <c r="U1264" s="110"/>
      <c r="V1264" s="110"/>
      <c r="W1264" s="110"/>
      <c r="X1264" s="110"/>
      <c r="Y1264" s="110"/>
      <c r="Z1264" s="110"/>
      <c r="AA1264" s="110"/>
      <c r="AB1264" s="110"/>
      <c r="AC1264" s="110"/>
      <c r="AD1264" s="110"/>
      <c r="AE1264" s="110"/>
      <c r="AF1264" s="110"/>
    </row>
    <row r="1265">
      <c r="A1265" s="110"/>
      <c r="B1265" s="466"/>
      <c r="C1265" s="110"/>
      <c r="D1265" s="110"/>
      <c r="E1265" s="110"/>
      <c r="F1265" s="110"/>
      <c r="G1265" s="110"/>
      <c r="H1265" s="110"/>
      <c r="I1265" s="110"/>
      <c r="J1265" s="110"/>
      <c r="K1265" s="110"/>
      <c r="L1265" s="110"/>
      <c r="M1265" s="468"/>
      <c r="N1265" s="469"/>
      <c r="O1265" s="470"/>
      <c r="P1265" s="471"/>
      <c r="Q1265" s="471"/>
      <c r="R1265" s="116"/>
      <c r="S1265" s="690"/>
      <c r="T1265" s="690"/>
      <c r="U1265" s="110"/>
      <c r="V1265" s="110"/>
      <c r="W1265" s="110"/>
      <c r="X1265" s="110"/>
      <c r="Y1265" s="110"/>
      <c r="Z1265" s="110"/>
      <c r="AA1265" s="110"/>
      <c r="AB1265" s="110"/>
      <c r="AC1265" s="110"/>
      <c r="AD1265" s="110"/>
      <c r="AE1265" s="110"/>
      <c r="AF1265" s="110"/>
    </row>
    <row r="1266">
      <c r="A1266" s="110"/>
      <c r="B1266" s="466"/>
      <c r="C1266" s="110"/>
      <c r="D1266" s="110"/>
      <c r="E1266" s="110"/>
      <c r="F1266" s="110"/>
      <c r="G1266" s="110"/>
      <c r="H1266" s="110"/>
      <c r="I1266" s="110"/>
      <c r="J1266" s="110"/>
      <c r="K1266" s="110"/>
      <c r="L1266" s="110"/>
      <c r="M1266" s="468"/>
      <c r="N1266" s="469"/>
      <c r="O1266" s="470"/>
      <c r="P1266" s="471"/>
      <c r="Q1266" s="471"/>
      <c r="R1266" s="116"/>
      <c r="S1266" s="690"/>
      <c r="T1266" s="690"/>
      <c r="U1266" s="110"/>
      <c r="V1266" s="110"/>
      <c r="W1266" s="110"/>
      <c r="X1266" s="110"/>
      <c r="Y1266" s="110"/>
      <c r="Z1266" s="110"/>
      <c r="AA1266" s="110"/>
      <c r="AB1266" s="110"/>
      <c r="AC1266" s="110"/>
      <c r="AD1266" s="110"/>
      <c r="AE1266" s="110"/>
      <c r="AF1266" s="110"/>
    </row>
    <row r="1267">
      <c r="A1267" s="110"/>
      <c r="B1267" s="466"/>
      <c r="C1267" s="110"/>
      <c r="D1267" s="110"/>
      <c r="E1267" s="110"/>
      <c r="F1267" s="110"/>
      <c r="G1267" s="110"/>
      <c r="H1267" s="110"/>
      <c r="I1267" s="110"/>
      <c r="J1267" s="110"/>
      <c r="K1267" s="110"/>
      <c r="L1267" s="110"/>
      <c r="M1267" s="468"/>
      <c r="N1267" s="469"/>
      <c r="O1267" s="470"/>
      <c r="P1267" s="471"/>
      <c r="Q1267" s="471"/>
      <c r="R1267" s="116"/>
      <c r="S1267" s="690"/>
      <c r="T1267" s="690"/>
      <c r="U1267" s="110"/>
      <c r="V1267" s="110"/>
      <c r="W1267" s="110"/>
      <c r="X1267" s="110"/>
      <c r="Y1267" s="110"/>
      <c r="Z1267" s="110"/>
      <c r="AA1267" s="110"/>
      <c r="AB1267" s="110"/>
      <c r="AC1267" s="110"/>
      <c r="AD1267" s="110"/>
      <c r="AE1267" s="110"/>
      <c r="AF1267" s="110"/>
    </row>
    <row r="1268">
      <c r="A1268" s="110"/>
      <c r="B1268" s="466"/>
      <c r="C1268" s="110"/>
      <c r="D1268" s="110"/>
      <c r="E1268" s="110"/>
      <c r="F1268" s="110"/>
      <c r="G1268" s="110"/>
      <c r="H1268" s="110"/>
      <c r="I1268" s="110"/>
      <c r="J1268" s="110"/>
      <c r="K1268" s="110"/>
      <c r="L1268" s="110"/>
      <c r="M1268" s="468"/>
      <c r="N1268" s="469"/>
      <c r="O1268" s="470"/>
      <c r="P1268" s="471"/>
      <c r="Q1268" s="471"/>
      <c r="R1268" s="116"/>
      <c r="S1268" s="690"/>
      <c r="T1268" s="690"/>
      <c r="U1268" s="110"/>
      <c r="V1268" s="110"/>
      <c r="W1268" s="110"/>
      <c r="X1268" s="110"/>
      <c r="Y1268" s="110"/>
      <c r="Z1268" s="110"/>
      <c r="AA1268" s="110"/>
      <c r="AB1268" s="110"/>
      <c r="AC1268" s="110"/>
      <c r="AD1268" s="110"/>
      <c r="AE1268" s="110"/>
      <c r="AF1268" s="110"/>
    </row>
    <row r="1269">
      <c r="A1269" s="110"/>
      <c r="B1269" s="466"/>
      <c r="C1269" s="110"/>
      <c r="D1269" s="110"/>
      <c r="E1269" s="110"/>
      <c r="F1269" s="110"/>
      <c r="G1269" s="110"/>
      <c r="H1269" s="110"/>
      <c r="I1269" s="110"/>
      <c r="J1269" s="110"/>
      <c r="K1269" s="110"/>
      <c r="L1269" s="110"/>
      <c r="M1269" s="468"/>
      <c r="N1269" s="469"/>
      <c r="O1269" s="470"/>
      <c r="P1269" s="471"/>
      <c r="Q1269" s="471"/>
      <c r="R1269" s="116"/>
      <c r="S1269" s="690"/>
      <c r="T1269" s="690"/>
      <c r="U1269" s="110"/>
      <c r="V1269" s="110"/>
      <c r="W1269" s="110"/>
      <c r="X1269" s="110"/>
      <c r="Y1269" s="110"/>
      <c r="Z1269" s="110"/>
      <c r="AA1269" s="110"/>
      <c r="AB1269" s="110"/>
      <c r="AC1269" s="110"/>
      <c r="AD1269" s="110"/>
      <c r="AE1269" s="110"/>
      <c r="AF1269" s="110"/>
    </row>
    <row r="1270">
      <c r="A1270" s="110"/>
      <c r="B1270" s="466"/>
      <c r="C1270" s="110"/>
      <c r="D1270" s="110"/>
      <c r="E1270" s="110"/>
      <c r="F1270" s="110"/>
      <c r="G1270" s="110"/>
      <c r="H1270" s="110"/>
      <c r="I1270" s="110"/>
      <c r="J1270" s="110"/>
      <c r="K1270" s="110"/>
      <c r="L1270" s="110"/>
      <c r="M1270" s="468"/>
      <c r="N1270" s="469"/>
      <c r="O1270" s="470"/>
      <c r="P1270" s="471"/>
      <c r="Q1270" s="471"/>
      <c r="R1270" s="116"/>
      <c r="S1270" s="690"/>
      <c r="T1270" s="690"/>
      <c r="U1270" s="110"/>
      <c r="V1270" s="110"/>
      <c r="W1270" s="110"/>
      <c r="X1270" s="110"/>
      <c r="Y1270" s="110"/>
      <c r="Z1270" s="110"/>
      <c r="AA1270" s="110"/>
      <c r="AB1270" s="110"/>
      <c r="AC1270" s="110"/>
      <c r="AD1270" s="110"/>
      <c r="AE1270" s="110"/>
      <c r="AF1270" s="110"/>
    </row>
    <row r="1271">
      <c r="A1271" s="110"/>
      <c r="B1271" s="466"/>
      <c r="C1271" s="110"/>
      <c r="D1271" s="110"/>
      <c r="E1271" s="110"/>
      <c r="F1271" s="110"/>
      <c r="G1271" s="110"/>
      <c r="H1271" s="110"/>
      <c r="I1271" s="110"/>
      <c r="J1271" s="110"/>
      <c r="K1271" s="110"/>
      <c r="L1271" s="110"/>
      <c r="M1271" s="468"/>
      <c r="N1271" s="469"/>
      <c r="O1271" s="470"/>
      <c r="P1271" s="471"/>
      <c r="Q1271" s="471"/>
      <c r="R1271" s="116"/>
      <c r="S1271" s="690"/>
      <c r="T1271" s="690"/>
      <c r="U1271" s="110"/>
      <c r="V1271" s="110"/>
      <c r="W1271" s="110"/>
      <c r="X1271" s="110"/>
      <c r="Y1271" s="110"/>
      <c r="Z1271" s="110"/>
      <c r="AA1271" s="110"/>
      <c r="AB1271" s="110"/>
      <c r="AC1271" s="110"/>
      <c r="AD1271" s="110"/>
      <c r="AE1271" s="110"/>
      <c r="AF1271" s="110"/>
    </row>
    <row r="1272">
      <c r="A1272" s="110"/>
      <c r="B1272" s="466"/>
      <c r="C1272" s="110"/>
      <c r="D1272" s="110"/>
      <c r="E1272" s="110"/>
      <c r="F1272" s="110"/>
      <c r="G1272" s="110"/>
      <c r="H1272" s="110"/>
      <c r="I1272" s="110"/>
      <c r="J1272" s="110"/>
      <c r="K1272" s="110"/>
      <c r="L1272" s="110"/>
      <c r="M1272" s="468"/>
      <c r="N1272" s="469"/>
      <c r="O1272" s="470"/>
      <c r="P1272" s="471"/>
      <c r="Q1272" s="471"/>
      <c r="R1272" s="116"/>
      <c r="S1272" s="690"/>
      <c r="T1272" s="690"/>
      <c r="U1272" s="110"/>
      <c r="V1272" s="110"/>
      <c r="W1272" s="110"/>
      <c r="X1272" s="110"/>
      <c r="Y1272" s="110"/>
      <c r="Z1272" s="110"/>
      <c r="AA1272" s="110"/>
      <c r="AB1272" s="110"/>
      <c r="AC1272" s="110"/>
      <c r="AD1272" s="110"/>
      <c r="AE1272" s="110"/>
      <c r="AF1272" s="110"/>
    </row>
    <row r="1273">
      <c r="A1273" s="110"/>
      <c r="B1273" s="466"/>
      <c r="C1273" s="110"/>
      <c r="D1273" s="110"/>
      <c r="E1273" s="110"/>
      <c r="F1273" s="110"/>
      <c r="G1273" s="110"/>
      <c r="H1273" s="110"/>
      <c r="I1273" s="110"/>
      <c r="J1273" s="110"/>
      <c r="K1273" s="110"/>
      <c r="L1273" s="110"/>
      <c r="M1273" s="468"/>
      <c r="N1273" s="469"/>
      <c r="O1273" s="470"/>
      <c r="P1273" s="471"/>
      <c r="Q1273" s="471"/>
      <c r="R1273" s="116"/>
      <c r="S1273" s="690"/>
      <c r="T1273" s="690"/>
      <c r="U1273" s="110"/>
      <c r="V1273" s="110"/>
      <c r="W1273" s="110"/>
      <c r="X1273" s="110"/>
      <c r="Y1273" s="110"/>
      <c r="Z1273" s="110"/>
      <c r="AA1273" s="110"/>
      <c r="AB1273" s="110"/>
      <c r="AC1273" s="110"/>
      <c r="AD1273" s="110"/>
      <c r="AE1273" s="110"/>
      <c r="AF1273" s="110"/>
    </row>
    <row r="1274">
      <c r="A1274" s="110"/>
      <c r="B1274" s="466"/>
      <c r="C1274" s="110"/>
      <c r="D1274" s="110"/>
      <c r="E1274" s="110"/>
      <c r="F1274" s="110"/>
      <c r="G1274" s="110"/>
      <c r="H1274" s="110"/>
      <c r="I1274" s="110"/>
      <c r="J1274" s="110"/>
      <c r="K1274" s="110"/>
      <c r="L1274" s="110"/>
      <c r="M1274" s="468"/>
      <c r="N1274" s="469"/>
      <c r="O1274" s="470"/>
      <c r="P1274" s="471"/>
      <c r="Q1274" s="471"/>
      <c r="R1274" s="116"/>
      <c r="S1274" s="690"/>
      <c r="T1274" s="690"/>
      <c r="U1274" s="110"/>
      <c r="V1274" s="110"/>
      <c r="W1274" s="110"/>
      <c r="X1274" s="110"/>
      <c r="Y1274" s="110"/>
      <c r="Z1274" s="110"/>
      <c r="AA1274" s="110"/>
      <c r="AB1274" s="110"/>
      <c r="AC1274" s="110"/>
      <c r="AD1274" s="110"/>
      <c r="AE1274" s="110"/>
      <c r="AF1274" s="110"/>
    </row>
    <row r="1275">
      <c r="A1275" s="110"/>
      <c r="B1275" s="466"/>
      <c r="C1275" s="110"/>
      <c r="D1275" s="110"/>
      <c r="E1275" s="110"/>
      <c r="F1275" s="110"/>
      <c r="G1275" s="110"/>
      <c r="H1275" s="110"/>
      <c r="I1275" s="110"/>
      <c r="J1275" s="110"/>
      <c r="K1275" s="110"/>
      <c r="L1275" s="110"/>
      <c r="M1275" s="468"/>
      <c r="N1275" s="469"/>
      <c r="O1275" s="470"/>
      <c r="P1275" s="471"/>
      <c r="Q1275" s="471"/>
      <c r="R1275" s="116"/>
      <c r="S1275" s="690"/>
      <c r="T1275" s="690"/>
      <c r="U1275" s="110"/>
      <c r="V1275" s="110"/>
      <c r="W1275" s="110"/>
      <c r="X1275" s="110"/>
      <c r="Y1275" s="110"/>
      <c r="Z1275" s="110"/>
      <c r="AA1275" s="110"/>
      <c r="AB1275" s="110"/>
      <c r="AC1275" s="110"/>
      <c r="AD1275" s="110"/>
      <c r="AE1275" s="110"/>
      <c r="AF1275" s="110"/>
    </row>
    <row r="1276">
      <c r="A1276" s="110"/>
      <c r="B1276" s="466"/>
      <c r="C1276" s="110"/>
      <c r="D1276" s="110"/>
      <c r="E1276" s="110"/>
      <c r="F1276" s="110"/>
      <c r="G1276" s="110"/>
      <c r="H1276" s="110"/>
      <c r="I1276" s="110"/>
      <c r="J1276" s="110"/>
      <c r="K1276" s="110"/>
      <c r="L1276" s="110"/>
      <c r="M1276" s="468"/>
      <c r="N1276" s="469"/>
      <c r="O1276" s="470"/>
      <c r="P1276" s="471"/>
      <c r="Q1276" s="471"/>
      <c r="R1276" s="116"/>
      <c r="S1276" s="690"/>
      <c r="T1276" s="690"/>
      <c r="U1276" s="110"/>
      <c r="V1276" s="110"/>
      <c r="W1276" s="110"/>
      <c r="X1276" s="110"/>
      <c r="Y1276" s="110"/>
      <c r="Z1276" s="110"/>
      <c r="AA1276" s="110"/>
      <c r="AB1276" s="110"/>
      <c r="AC1276" s="110"/>
      <c r="AD1276" s="110"/>
      <c r="AE1276" s="110"/>
      <c r="AF1276" s="110"/>
    </row>
    <row r="1277">
      <c r="A1277" s="110"/>
      <c r="B1277" s="466"/>
      <c r="C1277" s="110"/>
      <c r="D1277" s="110"/>
      <c r="E1277" s="110"/>
      <c r="F1277" s="110"/>
      <c r="G1277" s="110"/>
      <c r="H1277" s="110"/>
      <c r="I1277" s="110"/>
      <c r="J1277" s="110"/>
      <c r="K1277" s="110"/>
      <c r="L1277" s="110"/>
      <c r="M1277" s="468"/>
      <c r="N1277" s="469"/>
      <c r="O1277" s="470"/>
      <c r="P1277" s="471"/>
      <c r="Q1277" s="471"/>
      <c r="R1277" s="116"/>
      <c r="S1277" s="690"/>
      <c r="T1277" s="690"/>
      <c r="U1277" s="110"/>
      <c r="V1277" s="110"/>
      <c r="W1277" s="110"/>
      <c r="X1277" s="110"/>
      <c r="Y1277" s="110"/>
      <c r="Z1277" s="110"/>
      <c r="AA1277" s="110"/>
      <c r="AB1277" s="110"/>
      <c r="AC1277" s="110"/>
      <c r="AD1277" s="110"/>
      <c r="AE1277" s="110"/>
      <c r="AF1277" s="110"/>
    </row>
    <row r="1278">
      <c r="A1278" s="110"/>
      <c r="B1278" s="466"/>
      <c r="C1278" s="110"/>
      <c r="D1278" s="110"/>
      <c r="E1278" s="110"/>
      <c r="F1278" s="110"/>
      <c r="G1278" s="110"/>
      <c r="H1278" s="110"/>
      <c r="I1278" s="110"/>
      <c r="J1278" s="110"/>
      <c r="K1278" s="110"/>
      <c r="L1278" s="110"/>
      <c r="M1278" s="468"/>
      <c r="N1278" s="469"/>
      <c r="O1278" s="470"/>
      <c r="P1278" s="471"/>
      <c r="Q1278" s="471"/>
      <c r="R1278" s="116"/>
      <c r="S1278" s="690"/>
      <c r="T1278" s="690"/>
      <c r="U1278" s="110"/>
      <c r="V1278" s="110"/>
      <c r="W1278" s="110"/>
      <c r="X1278" s="110"/>
      <c r="Y1278" s="110"/>
      <c r="Z1278" s="110"/>
      <c r="AA1278" s="110"/>
      <c r="AB1278" s="110"/>
      <c r="AC1278" s="110"/>
      <c r="AD1278" s="110"/>
      <c r="AE1278" s="110"/>
      <c r="AF1278" s="110"/>
    </row>
    <row r="1279">
      <c r="A1279" s="110"/>
      <c r="B1279" s="466"/>
      <c r="C1279" s="110"/>
      <c r="D1279" s="110"/>
      <c r="E1279" s="110"/>
      <c r="F1279" s="110"/>
      <c r="G1279" s="110"/>
      <c r="H1279" s="110"/>
      <c r="I1279" s="110"/>
      <c r="J1279" s="110"/>
      <c r="K1279" s="110"/>
      <c r="L1279" s="110"/>
      <c r="M1279" s="468"/>
      <c r="N1279" s="469"/>
      <c r="O1279" s="470"/>
      <c r="P1279" s="471"/>
      <c r="Q1279" s="471"/>
      <c r="R1279" s="116"/>
      <c r="S1279" s="690"/>
      <c r="T1279" s="690"/>
      <c r="U1279" s="110"/>
      <c r="V1279" s="110"/>
      <c r="W1279" s="110"/>
      <c r="X1279" s="110"/>
      <c r="Y1279" s="110"/>
      <c r="Z1279" s="110"/>
      <c r="AA1279" s="110"/>
      <c r="AB1279" s="110"/>
      <c r="AC1279" s="110"/>
      <c r="AD1279" s="110"/>
      <c r="AE1279" s="110"/>
      <c r="AF1279" s="110"/>
    </row>
    <row r="1280">
      <c r="A1280" s="110"/>
      <c r="B1280" s="466"/>
      <c r="C1280" s="110"/>
      <c r="D1280" s="110"/>
      <c r="E1280" s="110"/>
      <c r="F1280" s="110"/>
      <c r="G1280" s="110"/>
      <c r="H1280" s="110"/>
      <c r="I1280" s="110"/>
      <c r="J1280" s="110"/>
      <c r="K1280" s="110"/>
      <c r="L1280" s="110"/>
      <c r="M1280" s="468"/>
      <c r="N1280" s="469"/>
      <c r="O1280" s="470"/>
      <c r="P1280" s="471"/>
      <c r="Q1280" s="471"/>
      <c r="R1280" s="116"/>
      <c r="S1280" s="690"/>
      <c r="T1280" s="690"/>
      <c r="U1280" s="110"/>
      <c r="V1280" s="110"/>
      <c r="W1280" s="110"/>
      <c r="X1280" s="110"/>
      <c r="Y1280" s="110"/>
      <c r="Z1280" s="110"/>
      <c r="AA1280" s="110"/>
      <c r="AB1280" s="110"/>
      <c r="AC1280" s="110"/>
      <c r="AD1280" s="110"/>
      <c r="AE1280" s="110"/>
      <c r="AF1280" s="110"/>
    </row>
    <row r="1281">
      <c r="A1281" s="110"/>
      <c r="B1281" s="466"/>
      <c r="C1281" s="110"/>
      <c r="D1281" s="110"/>
      <c r="E1281" s="110"/>
      <c r="F1281" s="110"/>
      <c r="G1281" s="110"/>
      <c r="H1281" s="110"/>
      <c r="I1281" s="110"/>
      <c r="J1281" s="110"/>
      <c r="K1281" s="110"/>
      <c r="L1281" s="110"/>
      <c r="M1281" s="468"/>
      <c r="N1281" s="469"/>
      <c r="O1281" s="470"/>
      <c r="P1281" s="471"/>
      <c r="Q1281" s="471"/>
      <c r="R1281" s="116"/>
      <c r="S1281" s="690"/>
      <c r="T1281" s="690"/>
      <c r="U1281" s="110"/>
      <c r="V1281" s="110"/>
      <c r="W1281" s="110"/>
      <c r="X1281" s="110"/>
      <c r="Y1281" s="110"/>
      <c r="Z1281" s="110"/>
      <c r="AA1281" s="110"/>
      <c r="AB1281" s="110"/>
      <c r="AC1281" s="110"/>
      <c r="AD1281" s="110"/>
      <c r="AE1281" s="110"/>
      <c r="AF1281" s="110"/>
    </row>
    <row r="1282">
      <c r="A1282" s="110"/>
      <c r="B1282" s="466"/>
      <c r="C1282" s="110"/>
      <c r="D1282" s="110"/>
      <c r="E1282" s="110"/>
      <c r="F1282" s="110"/>
      <c r="G1282" s="110"/>
      <c r="H1282" s="110"/>
      <c r="I1282" s="110"/>
      <c r="J1282" s="110"/>
      <c r="K1282" s="110"/>
      <c r="L1282" s="110"/>
      <c r="M1282" s="468"/>
      <c r="N1282" s="469"/>
      <c r="O1282" s="470"/>
      <c r="P1282" s="471"/>
      <c r="Q1282" s="471"/>
      <c r="R1282" s="116"/>
      <c r="S1282" s="690"/>
      <c r="T1282" s="690"/>
      <c r="U1282" s="110"/>
      <c r="V1282" s="110"/>
      <c r="W1282" s="110"/>
      <c r="X1282" s="110"/>
      <c r="Y1282" s="110"/>
      <c r="Z1282" s="110"/>
      <c r="AA1282" s="110"/>
      <c r="AB1282" s="110"/>
      <c r="AC1282" s="110"/>
      <c r="AD1282" s="110"/>
      <c r="AE1282" s="110"/>
      <c r="AF1282" s="110"/>
    </row>
    <row r="1283">
      <c r="A1283" s="110"/>
      <c r="B1283" s="466"/>
      <c r="C1283" s="110"/>
      <c r="D1283" s="110"/>
      <c r="E1283" s="110"/>
      <c r="F1283" s="110"/>
      <c r="G1283" s="110"/>
      <c r="H1283" s="110"/>
      <c r="I1283" s="110"/>
      <c r="J1283" s="110"/>
      <c r="K1283" s="110"/>
      <c r="L1283" s="110"/>
      <c r="M1283" s="468"/>
      <c r="N1283" s="469"/>
      <c r="O1283" s="470"/>
      <c r="P1283" s="471"/>
      <c r="Q1283" s="471"/>
      <c r="R1283" s="116"/>
      <c r="S1283" s="690"/>
      <c r="T1283" s="690"/>
      <c r="U1283" s="110"/>
      <c r="V1283" s="110"/>
      <c r="W1283" s="110"/>
      <c r="X1283" s="110"/>
      <c r="Y1283" s="110"/>
      <c r="Z1283" s="110"/>
      <c r="AA1283" s="110"/>
      <c r="AB1283" s="110"/>
      <c r="AC1283" s="110"/>
      <c r="AD1283" s="110"/>
      <c r="AE1283" s="110"/>
      <c r="AF1283" s="110"/>
    </row>
    <row r="1284">
      <c r="A1284" s="110"/>
      <c r="B1284" s="466"/>
      <c r="C1284" s="110"/>
      <c r="D1284" s="110"/>
      <c r="E1284" s="110"/>
      <c r="F1284" s="110"/>
      <c r="G1284" s="110"/>
      <c r="H1284" s="110"/>
      <c r="I1284" s="110"/>
      <c r="J1284" s="110"/>
      <c r="K1284" s="110"/>
      <c r="L1284" s="110"/>
      <c r="M1284" s="468"/>
      <c r="N1284" s="469"/>
      <c r="O1284" s="470"/>
      <c r="P1284" s="471"/>
      <c r="Q1284" s="471"/>
      <c r="R1284" s="116"/>
      <c r="S1284" s="690"/>
      <c r="T1284" s="690"/>
      <c r="U1284" s="110"/>
      <c r="V1284" s="110"/>
      <c r="W1284" s="110"/>
      <c r="X1284" s="110"/>
      <c r="Y1284" s="110"/>
      <c r="Z1284" s="110"/>
      <c r="AA1284" s="110"/>
      <c r="AB1284" s="110"/>
      <c r="AC1284" s="110"/>
      <c r="AD1284" s="110"/>
      <c r="AE1284" s="110"/>
      <c r="AF1284" s="110"/>
    </row>
    <row r="1285">
      <c r="A1285" s="110"/>
      <c r="B1285" s="466"/>
      <c r="C1285" s="110"/>
      <c r="D1285" s="110"/>
      <c r="E1285" s="110"/>
      <c r="F1285" s="110"/>
      <c r="G1285" s="110"/>
      <c r="H1285" s="110"/>
      <c r="I1285" s="110"/>
      <c r="J1285" s="110"/>
      <c r="K1285" s="110"/>
      <c r="L1285" s="110"/>
      <c r="M1285" s="468"/>
      <c r="N1285" s="469"/>
      <c r="O1285" s="470"/>
      <c r="P1285" s="471"/>
      <c r="Q1285" s="471"/>
      <c r="R1285" s="116"/>
      <c r="S1285" s="690"/>
      <c r="T1285" s="690"/>
      <c r="U1285" s="110"/>
      <c r="V1285" s="110"/>
      <c r="W1285" s="110"/>
      <c r="X1285" s="110"/>
      <c r="Y1285" s="110"/>
      <c r="Z1285" s="110"/>
      <c r="AA1285" s="110"/>
      <c r="AB1285" s="110"/>
      <c r="AC1285" s="110"/>
      <c r="AD1285" s="110"/>
      <c r="AE1285" s="110"/>
      <c r="AF1285" s="110"/>
    </row>
    <row r="1286">
      <c r="A1286" s="110"/>
      <c r="B1286" s="466"/>
      <c r="C1286" s="110"/>
      <c r="D1286" s="110"/>
      <c r="E1286" s="110"/>
      <c r="F1286" s="110"/>
      <c r="G1286" s="110"/>
      <c r="H1286" s="110"/>
      <c r="I1286" s="110"/>
      <c r="J1286" s="110"/>
      <c r="K1286" s="110"/>
      <c r="L1286" s="110"/>
      <c r="M1286" s="468"/>
      <c r="N1286" s="469"/>
      <c r="O1286" s="470"/>
      <c r="P1286" s="471"/>
      <c r="Q1286" s="471"/>
      <c r="R1286" s="116"/>
      <c r="S1286" s="690"/>
      <c r="T1286" s="690"/>
      <c r="U1286" s="110"/>
      <c r="V1286" s="110"/>
      <c r="W1286" s="110"/>
      <c r="X1286" s="110"/>
      <c r="Y1286" s="110"/>
      <c r="Z1286" s="110"/>
      <c r="AA1286" s="110"/>
      <c r="AB1286" s="110"/>
      <c r="AC1286" s="110"/>
      <c r="AD1286" s="110"/>
      <c r="AE1286" s="110"/>
      <c r="AF1286" s="110"/>
    </row>
    <row r="1287">
      <c r="A1287" s="110"/>
      <c r="B1287" s="466"/>
      <c r="C1287" s="110"/>
      <c r="D1287" s="110"/>
      <c r="E1287" s="110"/>
      <c r="F1287" s="110"/>
      <c r="G1287" s="110"/>
      <c r="H1287" s="110"/>
      <c r="I1287" s="110"/>
      <c r="J1287" s="110"/>
      <c r="K1287" s="110"/>
      <c r="L1287" s="110"/>
      <c r="M1287" s="468"/>
      <c r="N1287" s="469"/>
      <c r="O1287" s="470"/>
      <c r="P1287" s="471"/>
      <c r="Q1287" s="471"/>
      <c r="R1287" s="116"/>
      <c r="S1287" s="690"/>
      <c r="T1287" s="690"/>
      <c r="U1287" s="110"/>
      <c r="V1287" s="110"/>
      <c r="W1287" s="110"/>
      <c r="X1287" s="110"/>
      <c r="Y1287" s="110"/>
      <c r="Z1287" s="110"/>
      <c r="AA1287" s="110"/>
      <c r="AB1287" s="110"/>
      <c r="AC1287" s="110"/>
      <c r="AD1287" s="110"/>
      <c r="AE1287" s="110"/>
      <c r="AF1287" s="110"/>
    </row>
    <row r="1288">
      <c r="A1288" s="110"/>
      <c r="B1288" s="466"/>
      <c r="C1288" s="110"/>
      <c r="D1288" s="110"/>
      <c r="E1288" s="110"/>
      <c r="F1288" s="110"/>
      <c r="G1288" s="110"/>
      <c r="H1288" s="110"/>
      <c r="I1288" s="110"/>
      <c r="J1288" s="110"/>
      <c r="K1288" s="110"/>
      <c r="L1288" s="110"/>
      <c r="M1288" s="468"/>
      <c r="N1288" s="469"/>
      <c r="O1288" s="470"/>
      <c r="P1288" s="471"/>
      <c r="Q1288" s="471"/>
      <c r="R1288" s="116"/>
      <c r="S1288" s="690"/>
      <c r="T1288" s="690"/>
      <c r="U1288" s="110"/>
      <c r="V1288" s="110"/>
      <c r="W1288" s="110"/>
      <c r="X1288" s="110"/>
      <c r="Y1288" s="110"/>
      <c r="Z1288" s="110"/>
      <c r="AA1288" s="110"/>
      <c r="AB1288" s="110"/>
      <c r="AC1288" s="110"/>
      <c r="AD1288" s="110"/>
      <c r="AE1288" s="110"/>
      <c r="AF1288" s="110"/>
    </row>
  </sheetData>
  <autoFilter ref="$H$81"/>
  <dataValidations>
    <dataValidation type="list" allowBlank="1" sqref="N4:Q1288">
      <formula1>"未,OK,NG,保,外,-"</formula1>
    </dataValidation>
  </dataValidations>
  <hyperlinks>
    <hyperlink r:id="rId1" ref="S120"/>
    <hyperlink r:id="rId2" ref="S222"/>
    <hyperlink r:id="rId3" location="707515a785fd456b8e43e9f744fd4ae4" ref="S250"/>
    <hyperlink r:id="rId4" location="707515a785fd456b8e43e9f744fd4ae4" ref="S257"/>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22.38"/>
    <col customWidth="1" min="4" max="4" width="29.13"/>
    <col customWidth="1" min="5" max="5" width="22.38"/>
    <col customWidth="1" min="6" max="6" width="25.5"/>
    <col customWidth="1" min="7" max="7" width="10.88"/>
    <col customWidth="1" min="8" max="10" width="3.63"/>
    <col customWidth="1" min="11" max="11" width="32.88"/>
    <col customWidth="1" min="12" max="12" width="50.88"/>
    <col customWidth="1" min="13" max="13" width="8.25"/>
    <col customWidth="1" min="14" max="17" width="11.13"/>
    <col customWidth="1" min="18" max="18" width="8.75"/>
    <col customWidth="1" min="19" max="20" width="10.88"/>
    <col customWidth="1" min="21" max="23" width="14.0"/>
    <col customWidth="1" min="24" max="32" width="7.5"/>
  </cols>
  <sheetData>
    <row r="1" ht="8.25" customHeight="1">
      <c r="A1" s="106"/>
      <c r="B1" s="106"/>
      <c r="C1" s="106"/>
      <c r="D1" s="106"/>
      <c r="E1" s="106"/>
      <c r="F1" s="106"/>
      <c r="G1" s="106"/>
      <c r="H1" s="106"/>
      <c r="I1" s="106"/>
      <c r="J1" s="106"/>
      <c r="K1" s="106"/>
      <c r="L1" s="107"/>
      <c r="M1" s="107"/>
      <c r="N1" s="108"/>
      <c r="O1" s="108"/>
      <c r="P1" s="80"/>
      <c r="Q1" s="80"/>
      <c r="R1" s="109"/>
      <c r="S1" s="109"/>
      <c r="T1" s="109"/>
      <c r="U1" s="106"/>
      <c r="V1" s="106"/>
      <c r="W1" s="106"/>
      <c r="X1" s="106"/>
      <c r="Y1" s="106"/>
      <c r="Z1" s="106"/>
      <c r="AA1" s="106"/>
      <c r="AB1" s="106"/>
      <c r="AC1" s="106"/>
      <c r="AD1" s="110"/>
      <c r="AE1" s="110"/>
      <c r="AF1" s="110"/>
    </row>
    <row r="2">
      <c r="A2" s="106"/>
      <c r="B2" s="106"/>
      <c r="C2" s="111"/>
      <c r="D2" s="106"/>
      <c r="E2" s="212"/>
      <c r="F2" s="106"/>
      <c r="G2" s="106"/>
      <c r="H2" s="106"/>
      <c r="I2" s="106"/>
      <c r="J2" s="106"/>
      <c r="K2" s="106"/>
      <c r="L2" s="107"/>
      <c r="M2" s="107"/>
      <c r="N2" s="740" t="s">
        <v>2264</v>
      </c>
      <c r="O2" s="113" t="s">
        <v>136</v>
      </c>
      <c r="P2" s="114" t="s">
        <v>137</v>
      </c>
      <c r="Q2" s="115" t="s">
        <v>138</v>
      </c>
      <c r="R2" s="116"/>
      <c r="S2" s="116"/>
      <c r="T2" s="116"/>
      <c r="U2" s="106"/>
      <c r="V2" s="106"/>
      <c r="W2" s="106"/>
      <c r="X2" s="106"/>
      <c r="Y2" s="106"/>
      <c r="Z2" s="106"/>
      <c r="AA2" s="106"/>
      <c r="AB2" s="106"/>
      <c r="AC2" s="106"/>
      <c r="AD2" s="110"/>
      <c r="AE2" s="110"/>
      <c r="AF2" s="110"/>
    </row>
    <row r="3">
      <c r="A3" s="106"/>
      <c r="B3" s="215" t="s">
        <v>139</v>
      </c>
      <c r="C3" s="119" t="s">
        <v>140</v>
      </c>
      <c r="D3" s="119" t="s">
        <v>748</v>
      </c>
      <c r="E3" s="119" t="s">
        <v>142</v>
      </c>
      <c r="F3" s="119"/>
      <c r="G3" s="119"/>
      <c r="H3" s="119"/>
      <c r="I3" s="119"/>
      <c r="J3" s="119"/>
      <c r="K3" s="120" t="s">
        <v>143</v>
      </c>
      <c r="L3" s="121" t="s">
        <v>144</v>
      </c>
      <c r="M3" s="122" t="s">
        <v>145</v>
      </c>
      <c r="N3" s="123" t="s">
        <v>146</v>
      </c>
      <c r="O3" s="123" t="s">
        <v>146</v>
      </c>
      <c r="P3" s="114" t="s">
        <v>147</v>
      </c>
      <c r="Q3" s="114" t="s">
        <v>147</v>
      </c>
      <c r="R3" s="217" t="s">
        <v>148</v>
      </c>
      <c r="S3" s="218" t="s">
        <v>149</v>
      </c>
      <c r="T3" s="219" t="s">
        <v>150</v>
      </c>
      <c r="U3" s="106"/>
      <c r="V3" s="106"/>
      <c r="W3" s="106"/>
      <c r="X3" s="106"/>
      <c r="Y3" s="106"/>
      <c r="Z3" s="106"/>
      <c r="AA3" s="106"/>
      <c r="AB3" s="106"/>
      <c r="AC3" s="106"/>
      <c r="AD3" s="110"/>
      <c r="AE3" s="110"/>
      <c r="AF3" s="110"/>
    </row>
    <row r="4">
      <c r="A4" s="106"/>
      <c r="B4" s="127">
        <f t="shared" ref="B4:B111" si="1">ROW()-ROW($B$3)</f>
        <v>1</v>
      </c>
      <c r="C4" s="433" t="s">
        <v>100</v>
      </c>
      <c r="D4" s="429" t="s">
        <v>1178</v>
      </c>
      <c r="E4" s="235" t="s">
        <v>252</v>
      </c>
      <c r="F4" s="233"/>
      <c r="G4" s="233"/>
      <c r="H4" s="223"/>
      <c r="I4" s="223"/>
      <c r="J4" s="285"/>
      <c r="K4" s="223" t="s">
        <v>1179</v>
      </c>
      <c r="L4" s="223" t="s">
        <v>1180</v>
      </c>
      <c r="M4" s="294"/>
      <c r="N4" s="357" t="s">
        <v>84</v>
      </c>
      <c r="O4" s="357" t="s">
        <v>84</v>
      </c>
      <c r="P4" s="135" t="s">
        <v>86</v>
      </c>
      <c r="Q4" s="135" t="s">
        <v>86</v>
      </c>
      <c r="R4" s="136" t="s">
        <v>101</v>
      </c>
      <c r="S4" s="137"/>
      <c r="T4" s="137"/>
      <c r="U4" s="106"/>
      <c r="V4" s="106"/>
      <c r="W4" s="106"/>
      <c r="X4" s="106"/>
      <c r="Y4" s="106"/>
      <c r="Z4" s="106"/>
      <c r="AA4" s="106"/>
      <c r="AB4" s="106"/>
      <c r="AC4" s="106"/>
      <c r="AD4" s="110"/>
      <c r="AE4" s="110"/>
      <c r="AF4" s="110"/>
    </row>
    <row r="5">
      <c r="A5" s="106"/>
      <c r="B5" s="127">
        <f t="shared" si="1"/>
        <v>2</v>
      </c>
      <c r="C5" s="399" t="s">
        <v>100</v>
      </c>
      <c r="D5" s="398" t="s">
        <v>1178</v>
      </c>
      <c r="E5" s="235" t="s">
        <v>824</v>
      </c>
      <c r="F5" s="222" t="s">
        <v>825</v>
      </c>
      <c r="G5" s="233"/>
      <c r="H5" s="223"/>
      <c r="I5" s="223"/>
      <c r="J5" s="285"/>
      <c r="K5" s="223" t="s">
        <v>826</v>
      </c>
      <c r="L5" s="223" t="s">
        <v>827</v>
      </c>
      <c r="M5" s="294"/>
      <c r="N5" s="357" t="s">
        <v>84</v>
      </c>
      <c r="O5" s="357" t="s">
        <v>86</v>
      </c>
      <c r="P5" s="135" t="s">
        <v>86</v>
      </c>
      <c r="Q5" s="135" t="s">
        <v>86</v>
      </c>
      <c r="R5" s="136" t="s">
        <v>101</v>
      </c>
      <c r="S5" s="136"/>
      <c r="T5" s="137"/>
      <c r="U5" s="106"/>
      <c r="V5" s="106"/>
      <c r="W5" s="106"/>
      <c r="X5" s="106"/>
      <c r="Y5" s="106"/>
      <c r="Z5" s="106"/>
      <c r="AA5" s="106"/>
      <c r="AB5" s="106"/>
      <c r="AC5" s="106"/>
      <c r="AD5" s="110"/>
      <c r="AE5" s="110"/>
      <c r="AF5" s="110"/>
    </row>
    <row r="6">
      <c r="A6" s="106"/>
      <c r="B6" s="127">
        <f t="shared" si="1"/>
        <v>3</v>
      </c>
      <c r="C6" s="399" t="s">
        <v>100</v>
      </c>
      <c r="D6" s="398" t="s">
        <v>1178</v>
      </c>
      <c r="E6" s="275"/>
      <c r="F6" s="222" t="s">
        <v>828</v>
      </c>
      <c r="G6" s="233"/>
      <c r="H6" s="223"/>
      <c r="I6" s="223"/>
      <c r="J6" s="285"/>
      <c r="K6" s="223" t="s">
        <v>829</v>
      </c>
      <c r="L6" s="223" t="s">
        <v>827</v>
      </c>
      <c r="M6" s="294"/>
      <c r="N6" s="357" t="s">
        <v>84</v>
      </c>
      <c r="O6" s="357" t="s">
        <v>86</v>
      </c>
      <c r="P6" s="135" t="s">
        <v>86</v>
      </c>
      <c r="Q6" s="135" t="s">
        <v>86</v>
      </c>
      <c r="R6" s="136" t="s">
        <v>101</v>
      </c>
      <c r="S6" s="137"/>
      <c r="T6" s="137"/>
      <c r="U6" s="106"/>
      <c r="V6" s="106"/>
      <c r="W6" s="106"/>
      <c r="X6" s="106"/>
      <c r="Y6" s="106"/>
      <c r="Z6" s="106"/>
      <c r="AA6" s="106"/>
      <c r="AB6" s="106"/>
      <c r="AC6" s="106"/>
      <c r="AD6" s="110"/>
      <c r="AE6" s="110"/>
      <c r="AF6" s="110"/>
    </row>
    <row r="7">
      <c r="A7" s="106"/>
      <c r="B7" s="127">
        <f t="shared" si="1"/>
        <v>4</v>
      </c>
      <c r="C7" s="399" t="s">
        <v>100</v>
      </c>
      <c r="D7" s="398" t="s">
        <v>1178</v>
      </c>
      <c r="E7" s="275"/>
      <c r="F7" s="222" t="s">
        <v>830</v>
      </c>
      <c r="G7" s="233"/>
      <c r="H7" s="223"/>
      <c r="I7" s="223"/>
      <c r="J7" s="285"/>
      <c r="K7" s="223" t="s">
        <v>831</v>
      </c>
      <c r="L7" s="223" t="s">
        <v>832</v>
      </c>
      <c r="M7" s="294"/>
      <c r="N7" s="357" t="s">
        <v>84</v>
      </c>
      <c r="O7" s="357" t="s">
        <v>86</v>
      </c>
      <c r="P7" s="135" t="s">
        <v>86</v>
      </c>
      <c r="Q7" s="135" t="s">
        <v>86</v>
      </c>
      <c r="R7" s="136" t="s">
        <v>101</v>
      </c>
      <c r="S7" s="137"/>
      <c r="T7" s="137"/>
      <c r="U7" s="106"/>
      <c r="V7" s="106"/>
      <c r="W7" s="106"/>
      <c r="X7" s="106"/>
      <c r="Y7" s="106"/>
      <c r="Z7" s="106"/>
      <c r="AA7" s="106"/>
      <c r="AB7" s="106"/>
      <c r="AC7" s="106"/>
      <c r="AD7" s="110"/>
      <c r="AE7" s="110"/>
      <c r="AF7" s="110"/>
    </row>
    <row r="8">
      <c r="A8" s="106"/>
      <c r="B8" s="127">
        <f t="shared" si="1"/>
        <v>5</v>
      </c>
      <c r="C8" s="399" t="s">
        <v>100</v>
      </c>
      <c r="D8" s="398" t="s">
        <v>1178</v>
      </c>
      <c r="E8" s="275"/>
      <c r="F8" s="222" t="s">
        <v>833</v>
      </c>
      <c r="G8" s="233"/>
      <c r="H8" s="223"/>
      <c r="I8" s="223"/>
      <c r="J8" s="285"/>
      <c r="K8" s="223" t="s">
        <v>834</v>
      </c>
      <c r="L8" s="223" t="s">
        <v>827</v>
      </c>
      <c r="M8" s="294"/>
      <c r="N8" s="357" t="s">
        <v>84</v>
      </c>
      <c r="O8" s="357" t="s">
        <v>86</v>
      </c>
      <c r="P8" s="135" t="s">
        <v>86</v>
      </c>
      <c r="Q8" s="135" t="s">
        <v>86</v>
      </c>
      <c r="R8" s="136" t="s">
        <v>101</v>
      </c>
      <c r="S8" s="137"/>
      <c r="T8" s="137"/>
      <c r="U8" s="106"/>
      <c r="V8" s="106"/>
      <c r="W8" s="106"/>
      <c r="X8" s="106"/>
      <c r="Y8" s="106"/>
      <c r="Z8" s="106"/>
      <c r="AA8" s="106"/>
      <c r="AB8" s="106"/>
      <c r="AC8" s="106"/>
      <c r="AD8" s="110"/>
      <c r="AE8" s="110"/>
      <c r="AF8" s="110"/>
    </row>
    <row r="9">
      <c r="A9" s="106"/>
      <c r="B9" s="127">
        <f t="shared" si="1"/>
        <v>6</v>
      </c>
      <c r="C9" s="399" t="s">
        <v>100</v>
      </c>
      <c r="D9" s="398" t="s">
        <v>1178</v>
      </c>
      <c r="E9" s="277"/>
      <c r="F9" s="222" t="s">
        <v>835</v>
      </c>
      <c r="G9" s="233"/>
      <c r="H9" s="223"/>
      <c r="I9" s="223"/>
      <c r="J9" s="285"/>
      <c r="K9" s="223" t="s">
        <v>836</v>
      </c>
      <c r="L9" s="223" t="s">
        <v>837</v>
      </c>
      <c r="M9" s="294"/>
      <c r="N9" s="357" t="s">
        <v>84</v>
      </c>
      <c r="O9" s="357" t="s">
        <v>86</v>
      </c>
      <c r="P9" s="135" t="s">
        <v>86</v>
      </c>
      <c r="Q9" s="135" t="s">
        <v>86</v>
      </c>
      <c r="R9" s="136" t="s">
        <v>101</v>
      </c>
      <c r="S9" s="137"/>
      <c r="T9" s="137"/>
      <c r="U9" s="106"/>
      <c r="V9" s="106"/>
      <c r="W9" s="106"/>
      <c r="X9" s="106"/>
      <c r="Y9" s="106"/>
      <c r="Z9" s="106"/>
      <c r="AA9" s="106"/>
      <c r="AB9" s="106"/>
      <c r="AC9" s="106"/>
      <c r="AD9" s="110"/>
      <c r="AE9" s="110"/>
      <c r="AF9" s="110"/>
    </row>
    <row r="10">
      <c r="A10" s="106"/>
      <c r="B10" s="127">
        <f t="shared" si="1"/>
        <v>7</v>
      </c>
      <c r="C10" s="399" t="s">
        <v>100</v>
      </c>
      <c r="D10" s="398" t="s">
        <v>1178</v>
      </c>
      <c r="E10" s="242" t="s">
        <v>233</v>
      </c>
      <c r="F10" s="233"/>
      <c r="G10" s="233"/>
      <c r="H10" s="223"/>
      <c r="I10" s="223"/>
      <c r="J10" s="285"/>
      <c r="K10" s="223" t="s">
        <v>1181</v>
      </c>
      <c r="L10" s="223" t="s">
        <v>1182</v>
      </c>
      <c r="M10" s="294"/>
      <c r="N10" s="357" t="s">
        <v>84</v>
      </c>
      <c r="O10" s="357" t="s">
        <v>86</v>
      </c>
      <c r="P10" s="135" t="s">
        <v>86</v>
      </c>
      <c r="Q10" s="135" t="s">
        <v>86</v>
      </c>
      <c r="R10" s="136" t="s">
        <v>101</v>
      </c>
      <c r="S10" s="137"/>
      <c r="T10" s="137"/>
      <c r="U10" s="106"/>
      <c r="V10" s="106"/>
      <c r="W10" s="106"/>
      <c r="X10" s="106"/>
      <c r="Y10" s="106"/>
      <c r="Z10" s="106"/>
      <c r="AA10" s="106"/>
      <c r="AB10" s="106"/>
      <c r="AC10" s="106"/>
      <c r="AD10" s="110"/>
      <c r="AE10" s="110"/>
      <c r="AF10" s="110"/>
    </row>
    <row r="11">
      <c r="A11" s="106"/>
      <c r="B11" s="127">
        <f t="shared" si="1"/>
        <v>8</v>
      </c>
      <c r="C11" s="399" t="s">
        <v>100</v>
      </c>
      <c r="D11" s="398" t="s">
        <v>1178</v>
      </c>
      <c r="E11" s="222" t="s">
        <v>255</v>
      </c>
      <c r="F11" s="233"/>
      <c r="G11" s="233"/>
      <c r="H11" s="223"/>
      <c r="I11" s="223"/>
      <c r="J11" s="285"/>
      <c r="K11" s="223" t="s">
        <v>1183</v>
      </c>
      <c r="L11" s="223" t="s">
        <v>1184</v>
      </c>
      <c r="M11" s="294"/>
      <c r="N11" s="357" t="s">
        <v>84</v>
      </c>
      <c r="O11" s="357" t="s">
        <v>86</v>
      </c>
      <c r="P11" s="135" t="s">
        <v>86</v>
      </c>
      <c r="Q11" s="135" t="s">
        <v>86</v>
      </c>
      <c r="R11" s="136" t="s">
        <v>101</v>
      </c>
      <c r="S11" s="137"/>
      <c r="T11" s="137"/>
      <c r="U11" s="106"/>
      <c r="V11" s="106"/>
      <c r="W11" s="106"/>
      <c r="X11" s="106"/>
      <c r="Y11" s="106"/>
      <c r="Z11" s="106"/>
      <c r="AA11" s="106"/>
      <c r="AB11" s="106"/>
      <c r="AC11" s="106"/>
      <c r="AD11" s="110"/>
      <c r="AE11" s="110"/>
      <c r="AF11" s="110"/>
    </row>
    <row r="12">
      <c r="A12" s="106"/>
      <c r="B12" s="127">
        <f t="shared" si="1"/>
        <v>9</v>
      </c>
      <c r="C12" s="399" t="s">
        <v>100</v>
      </c>
      <c r="D12" s="398" t="s">
        <v>1178</v>
      </c>
      <c r="E12" s="222" t="s">
        <v>1093</v>
      </c>
      <c r="F12" s="233"/>
      <c r="G12" s="233"/>
      <c r="H12" s="223"/>
      <c r="I12" s="223"/>
      <c r="J12" s="285"/>
      <c r="K12" s="223" t="s">
        <v>1185</v>
      </c>
      <c r="L12" s="223" t="s">
        <v>1186</v>
      </c>
      <c r="M12" s="294"/>
      <c r="N12" s="357" t="s">
        <v>84</v>
      </c>
      <c r="O12" s="357" t="s">
        <v>86</v>
      </c>
      <c r="P12" s="135" t="s">
        <v>86</v>
      </c>
      <c r="Q12" s="135" t="s">
        <v>86</v>
      </c>
      <c r="R12" s="136" t="s">
        <v>101</v>
      </c>
      <c r="S12" s="137"/>
      <c r="T12" s="137"/>
      <c r="U12" s="106"/>
      <c r="V12" s="106"/>
      <c r="W12" s="106"/>
      <c r="X12" s="106"/>
      <c r="Y12" s="106"/>
      <c r="Z12" s="106"/>
      <c r="AA12" s="106"/>
      <c r="AB12" s="106"/>
      <c r="AC12" s="106"/>
      <c r="AD12" s="110"/>
      <c r="AE12" s="110"/>
      <c r="AF12" s="110"/>
    </row>
    <row r="13">
      <c r="A13" s="106"/>
      <c r="B13" s="127">
        <f t="shared" si="1"/>
        <v>10</v>
      </c>
      <c r="C13" s="399" t="s">
        <v>100</v>
      </c>
      <c r="D13" s="398" t="s">
        <v>1178</v>
      </c>
      <c r="E13" s="222" t="s">
        <v>244</v>
      </c>
      <c r="F13" s="233"/>
      <c r="G13" s="233"/>
      <c r="H13" s="223"/>
      <c r="I13" s="223"/>
      <c r="J13" s="285"/>
      <c r="K13" s="223" t="s">
        <v>1187</v>
      </c>
      <c r="L13" s="223" t="s">
        <v>1188</v>
      </c>
      <c r="M13" s="294"/>
      <c r="N13" s="357" t="s">
        <v>84</v>
      </c>
      <c r="O13" s="357" t="s">
        <v>86</v>
      </c>
      <c r="P13" s="135" t="s">
        <v>86</v>
      </c>
      <c r="Q13" s="135" t="s">
        <v>86</v>
      </c>
      <c r="R13" s="136" t="s">
        <v>101</v>
      </c>
      <c r="S13" s="137"/>
      <c r="T13" s="137"/>
      <c r="U13" s="106"/>
      <c r="V13" s="106"/>
      <c r="W13" s="106"/>
      <c r="X13" s="106"/>
      <c r="Y13" s="106"/>
      <c r="Z13" s="106"/>
      <c r="AA13" s="106"/>
      <c r="AB13" s="106"/>
      <c r="AC13" s="106"/>
      <c r="AD13" s="110"/>
      <c r="AE13" s="110"/>
      <c r="AF13" s="110"/>
    </row>
    <row r="14">
      <c r="A14" s="106"/>
      <c r="B14" s="127">
        <f t="shared" si="1"/>
        <v>11</v>
      </c>
      <c r="C14" s="399" t="s">
        <v>100</v>
      </c>
      <c r="D14" s="398" t="s">
        <v>1178</v>
      </c>
      <c r="E14" s="222" t="s">
        <v>1189</v>
      </c>
      <c r="F14" s="233"/>
      <c r="G14" s="233"/>
      <c r="H14" s="223"/>
      <c r="I14" s="223"/>
      <c r="J14" s="285"/>
      <c r="K14" s="223" t="s">
        <v>1190</v>
      </c>
      <c r="L14" s="223" t="s">
        <v>1191</v>
      </c>
      <c r="M14" s="294"/>
      <c r="N14" s="357" t="s">
        <v>84</v>
      </c>
      <c r="O14" s="357" t="s">
        <v>86</v>
      </c>
      <c r="P14" s="135" t="s">
        <v>86</v>
      </c>
      <c r="Q14" s="135" t="s">
        <v>86</v>
      </c>
      <c r="R14" s="136" t="s">
        <v>101</v>
      </c>
      <c r="S14" s="136" t="s">
        <v>2265</v>
      </c>
      <c r="T14" s="137"/>
      <c r="U14" s="106"/>
      <c r="V14" s="106"/>
      <c r="W14" s="106"/>
      <c r="X14" s="106"/>
      <c r="Y14" s="106"/>
      <c r="Z14" s="106"/>
      <c r="AA14" s="106"/>
      <c r="AB14" s="106"/>
      <c r="AC14" s="106"/>
      <c r="AD14" s="110"/>
      <c r="AE14" s="110"/>
      <c r="AF14" s="110"/>
    </row>
    <row r="15">
      <c r="A15" s="106"/>
      <c r="B15" s="127">
        <f t="shared" si="1"/>
        <v>12</v>
      </c>
      <c r="C15" s="399" t="s">
        <v>100</v>
      </c>
      <c r="D15" s="398" t="s">
        <v>1178</v>
      </c>
      <c r="E15" s="400" t="s">
        <v>1192</v>
      </c>
      <c r="F15" s="401"/>
      <c r="G15" s="285"/>
      <c r="H15" s="285"/>
      <c r="I15" s="294"/>
      <c r="J15" s="285"/>
      <c r="K15" s="402" t="s">
        <v>1193</v>
      </c>
      <c r="L15" s="403" t="s">
        <v>1194</v>
      </c>
      <c r="M15" s="294"/>
      <c r="N15" s="357" t="s">
        <v>84</v>
      </c>
      <c r="O15" s="357" t="s">
        <v>86</v>
      </c>
      <c r="P15" s="135" t="s">
        <v>86</v>
      </c>
      <c r="Q15" s="135" t="s">
        <v>86</v>
      </c>
      <c r="R15" s="136" t="s">
        <v>101</v>
      </c>
      <c r="S15" s="137"/>
      <c r="T15" s="137"/>
      <c r="U15" s="106"/>
      <c r="V15" s="106"/>
      <c r="W15" s="106"/>
      <c r="X15" s="106"/>
      <c r="Y15" s="106"/>
      <c r="Z15" s="106"/>
      <c r="AA15" s="106"/>
      <c r="AB15" s="106"/>
      <c r="AC15" s="106"/>
      <c r="AD15" s="110"/>
      <c r="AE15" s="110"/>
      <c r="AF15" s="110"/>
    </row>
    <row r="16">
      <c r="A16" s="106"/>
      <c r="B16" s="127">
        <f t="shared" si="1"/>
        <v>13</v>
      </c>
      <c r="C16" s="399" t="s">
        <v>100</v>
      </c>
      <c r="D16" s="398" t="s">
        <v>1178</v>
      </c>
      <c r="E16" s="404" t="s">
        <v>393</v>
      </c>
      <c r="F16" s="405" t="s">
        <v>1195</v>
      </c>
      <c r="G16" s="285"/>
      <c r="H16" s="285"/>
      <c r="I16" s="294"/>
      <c r="J16" s="285"/>
      <c r="K16" s="402" t="s">
        <v>1196</v>
      </c>
      <c r="L16" s="403" t="s">
        <v>1197</v>
      </c>
      <c r="M16" s="294"/>
      <c r="N16" s="357" t="s">
        <v>84</v>
      </c>
      <c r="O16" s="357" t="s">
        <v>84</v>
      </c>
      <c r="P16" s="135" t="s">
        <v>86</v>
      </c>
      <c r="Q16" s="135" t="s">
        <v>86</v>
      </c>
      <c r="R16" s="136" t="s">
        <v>101</v>
      </c>
      <c r="S16" s="136" t="s">
        <v>2266</v>
      </c>
      <c r="T16" s="137"/>
      <c r="U16" s="106"/>
      <c r="V16" s="106"/>
      <c r="W16" s="106"/>
      <c r="X16" s="106"/>
      <c r="Y16" s="106"/>
      <c r="Z16" s="106"/>
      <c r="AA16" s="106"/>
      <c r="AB16" s="106"/>
      <c r="AC16" s="106"/>
      <c r="AD16" s="110"/>
      <c r="AE16" s="110"/>
      <c r="AF16" s="110"/>
    </row>
    <row r="17">
      <c r="A17" s="106"/>
      <c r="B17" s="127">
        <f t="shared" si="1"/>
        <v>14</v>
      </c>
      <c r="C17" s="399" t="s">
        <v>100</v>
      </c>
      <c r="D17" s="398" t="s">
        <v>1178</v>
      </c>
      <c r="E17" s="286"/>
      <c r="F17" s="406" t="s">
        <v>1198</v>
      </c>
      <c r="G17" s="285"/>
      <c r="H17" s="285"/>
      <c r="I17" s="294"/>
      <c r="J17" s="285"/>
      <c r="K17" s="402" t="s">
        <v>1199</v>
      </c>
      <c r="L17" s="403" t="s">
        <v>1200</v>
      </c>
      <c r="M17" s="294"/>
      <c r="N17" s="357" t="s">
        <v>84</v>
      </c>
      <c r="O17" s="357" t="s">
        <v>84</v>
      </c>
      <c r="P17" s="135" t="s">
        <v>86</v>
      </c>
      <c r="Q17" s="135" t="s">
        <v>86</v>
      </c>
      <c r="R17" s="136" t="s">
        <v>101</v>
      </c>
      <c r="S17" s="137"/>
      <c r="T17" s="137"/>
      <c r="U17" s="106"/>
      <c r="V17" s="106"/>
      <c r="W17" s="106"/>
      <c r="X17" s="106"/>
      <c r="Y17" s="106"/>
      <c r="Z17" s="106"/>
      <c r="AA17" s="106"/>
      <c r="AB17" s="106"/>
      <c r="AC17" s="106"/>
      <c r="AD17" s="110"/>
      <c r="AE17" s="110"/>
      <c r="AF17" s="110"/>
    </row>
    <row r="18">
      <c r="A18" s="106"/>
      <c r="B18" s="127">
        <f t="shared" si="1"/>
        <v>15</v>
      </c>
      <c r="C18" s="399" t="s">
        <v>100</v>
      </c>
      <c r="D18" s="398" t="s">
        <v>1178</v>
      </c>
      <c r="E18" s="286"/>
      <c r="F18" s="407" t="s">
        <v>1201</v>
      </c>
      <c r="G18" s="285"/>
      <c r="H18" s="285"/>
      <c r="I18" s="294"/>
      <c r="J18" s="285"/>
      <c r="K18" s="402" t="s">
        <v>1202</v>
      </c>
      <c r="L18" s="403" t="s">
        <v>1203</v>
      </c>
      <c r="M18" s="294"/>
      <c r="N18" s="357" t="s">
        <v>84</v>
      </c>
      <c r="O18" s="357" t="s">
        <v>84</v>
      </c>
      <c r="P18" s="135" t="s">
        <v>86</v>
      </c>
      <c r="Q18" s="135" t="s">
        <v>86</v>
      </c>
      <c r="R18" s="136" t="s">
        <v>101</v>
      </c>
      <c r="S18" s="137"/>
      <c r="T18" s="137"/>
      <c r="U18" s="106"/>
      <c r="V18" s="106"/>
      <c r="W18" s="106"/>
      <c r="X18" s="106"/>
      <c r="Y18" s="106"/>
      <c r="Z18" s="106"/>
      <c r="AA18" s="106"/>
      <c r="AB18" s="106"/>
      <c r="AC18" s="106"/>
      <c r="AD18" s="110"/>
      <c r="AE18" s="110"/>
      <c r="AF18" s="110"/>
    </row>
    <row r="19">
      <c r="A19" s="106"/>
      <c r="B19" s="127">
        <f t="shared" si="1"/>
        <v>16</v>
      </c>
      <c r="C19" s="399" t="s">
        <v>100</v>
      </c>
      <c r="D19" s="429" t="s">
        <v>1204</v>
      </c>
      <c r="E19" s="129" t="s">
        <v>1205</v>
      </c>
      <c r="F19" s="243" t="s">
        <v>96</v>
      </c>
      <c r="G19" s="197" t="s">
        <v>402</v>
      </c>
      <c r="H19" s="223"/>
      <c r="I19" s="223"/>
      <c r="J19" s="285"/>
      <c r="K19" s="132" t="s">
        <v>1206</v>
      </c>
      <c r="L19" s="132" t="s">
        <v>1207</v>
      </c>
      <c r="M19" s="402" t="s">
        <v>2267</v>
      </c>
      <c r="N19" s="357" t="s">
        <v>84</v>
      </c>
      <c r="O19" s="357" t="s">
        <v>86</v>
      </c>
      <c r="P19" s="357" t="s">
        <v>86</v>
      </c>
      <c r="Q19" s="135" t="s">
        <v>86</v>
      </c>
      <c r="R19" s="136" t="s">
        <v>101</v>
      </c>
      <c r="S19" s="136" t="s">
        <v>2268</v>
      </c>
      <c r="T19" s="137"/>
      <c r="U19" s="106"/>
      <c r="V19" s="106"/>
      <c r="W19" s="106"/>
      <c r="X19" s="106"/>
      <c r="Y19" s="106"/>
      <c r="Z19" s="106"/>
      <c r="AA19" s="106"/>
      <c r="AB19" s="106"/>
      <c r="AC19" s="106"/>
      <c r="AD19" s="110"/>
      <c r="AE19" s="110"/>
      <c r="AF19" s="110"/>
    </row>
    <row r="20">
      <c r="A20" s="106"/>
      <c r="B20" s="127">
        <f t="shared" si="1"/>
        <v>17</v>
      </c>
      <c r="C20" s="399" t="s">
        <v>100</v>
      </c>
      <c r="D20" s="398" t="s">
        <v>1204</v>
      </c>
      <c r="E20" s="140"/>
      <c r="F20" s="243" t="s">
        <v>96</v>
      </c>
      <c r="G20" s="197" t="s">
        <v>1208</v>
      </c>
      <c r="H20" s="223"/>
      <c r="I20" s="223"/>
      <c r="J20" s="285"/>
      <c r="K20" s="132" t="s">
        <v>173</v>
      </c>
      <c r="L20" s="132" t="s">
        <v>173</v>
      </c>
      <c r="M20" s="294"/>
      <c r="N20" s="357" t="s">
        <v>84</v>
      </c>
      <c r="O20" s="357" t="s">
        <v>86</v>
      </c>
      <c r="P20" s="357" t="s">
        <v>86</v>
      </c>
      <c r="Q20" s="135" t="s">
        <v>86</v>
      </c>
      <c r="R20" s="136" t="s">
        <v>101</v>
      </c>
      <c r="S20" s="137"/>
      <c r="T20" s="137"/>
      <c r="U20" s="106"/>
      <c r="V20" s="106"/>
      <c r="W20" s="106"/>
      <c r="X20" s="106"/>
      <c r="Y20" s="106"/>
      <c r="Z20" s="106"/>
      <c r="AA20" s="106"/>
      <c r="AB20" s="106"/>
      <c r="AC20" s="106"/>
      <c r="AD20" s="110"/>
      <c r="AE20" s="110"/>
      <c r="AF20" s="110"/>
    </row>
    <row r="21">
      <c r="A21" s="106"/>
      <c r="B21" s="127">
        <f t="shared" si="1"/>
        <v>18</v>
      </c>
      <c r="C21" s="399" t="s">
        <v>100</v>
      </c>
      <c r="D21" s="398" t="s">
        <v>1204</v>
      </c>
      <c r="E21" s="140"/>
      <c r="F21" s="243" t="s">
        <v>96</v>
      </c>
      <c r="G21" s="197" t="s">
        <v>699</v>
      </c>
      <c r="H21" s="223"/>
      <c r="I21" s="223"/>
      <c r="J21" s="285"/>
      <c r="K21" s="132" t="s">
        <v>173</v>
      </c>
      <c r="L21" s="132" t="s">
        <v>173</v>
      </c>
      <c r="M21" s="294"/>
      <c r="N21" s="357" t="s">
        <v>84</v>
      </c>
      <c r="O21" s="357" t="s">
        <v>86</v>
      </c>
      <c r="P21" s="357" t="s">
        <v>86</v>
      </c>
      <c r="Q21" s="135" t="s">
        <v>86</v>
      </c>
      <c r="R21" s="136" t="s">
        <v>101</v>
      </c>
      <c r="S21" s="137"/>
      <c r="T21" s="137"/>
      <c r="U21" s="106"/>
      <c r="V21" s="106"/>
      <c r="W21" s="106"/>
      <c r="X21" s="106"/>
      <c r="Y21" s="106"/>
      <c r="Z21" s="106"/>
      <c r="AA21" s="106"/>
      <c r="AB21" s="106"/>
      <c r="AC21" s="106"/>
      <c r="AD21" s="110"/>
      <c r="AE21" s="110"/>
      <c r="AF21" s="110"/>
    </row>
    <row r="22">
      <c r="A22" s="106"/>
      <c r="B22" s="127">
        <f t="shared" si="1"/>
        <v>19</v>
      </c>
      <c r="C22" s="399" t="s">
        <v>100</v>
      </c>
      <c r="D22" s="398" t="s">
        <v>1204</v>
      </c>
      <c r="E22" s="140"/>
      <c r="F22" s="243" t="s">
        <v>96</v>
      </c>
      <c r="G22" s="197" t="s">
        <v>404</v>
      </c>
      <c r="H22" s="223"/>
      <c r="I22" s="223"/>
      <c r="J22" s="285"/>
      <c r="K22" s="132" t="s">
        <v>173</v>
      </c>
      <c r="L22" s="132" t="s">
        <v>173</v>
      </c>
      <c r="M22" s="294"/>
      <c r="N22" s="357" t="s">
        <v>84</v>
      </c>
      <c r="O22" s="357" t="s">
        <v>86</v>
      </c>
      <c r="P22" s="357" t="s">
        <v>86</v>
      </c>
      <c r="Q22" s="135" t="s">
        <v>86</v>
      </c>
      <c r="R22" s="136" t="s">
        <v>101</v>
      </c>
      <c r="S22" s="137"/>
      <c r="T22" s="137"/>
      <c r="U22" s="106"/>
      <c r="V22" s="106"/>
      <c r="W22" s="106"/>
      <c r="X22" s="106"/>
      <c r="Y22" s="106"/>
      <c r="Z22" s="106"/>
      <c r="AA22" s="106"/>
      <c r="AB22" s="106"/>
      <c r="AC22" s="106"/>
      <c r="AD22" s="110"/>
      <c r="AE22" s="110"/>
      <c r="AF22" s="110"/>
    </row>
    <row r="23">
      <c r="A23" s="106"/>
      <c r="B23" s="127">
        <f t="shared" si="1"/>
        <v>20</v>
      </c>
      <c r="C23" s="399" t="s">
        <v>100</v>
      </c>
      <c r="D23" s="398" t="s">
        <v>1204</v>
      </c>
      <c r="E23" s="140"/>
      <c r="F23" s="243" t="s">
        <v>96</v>
      </c>
      <c r="G23" s="197" t="s">
        <v>405</v>
      </c>
      <c r="H23" s="223"/>
      <c r="I23" s="223"/>
      <c r="J23" s="285"/>
      <c r="K23" s="132" t="s">
        <v>173</v>
      </c>
      <c r="L23" s="132" t="s">
        <v>173</v>
      </c>
      <c r="M23" s="294"/>
      <c r="N23" s="357" t="s">
        <v>84</v>
      </c>
      <c r="O23" s="357" t="s">
        <v>86</v>
      </c>
      <c r="P23" s="357" t="s">
        <v>86</v>
      </c>
      <c r="Q23" s="135" t="s">
        <v>86</v>
      </c>
      <c r="R23" s="136" t="s">
        <v>101</v>
      </c>
      <c r="S23" s="137"/>
      <c r="T23" s="137"/>
      <c r="U23" s="106"/>
      <c r="V23" s="106"/>
      <c r="W23" s="106"/>
      <c r="X23" s="106"/>
      <c r="Y23" s="106"/>
      <c r="Z23" s="106"/>
      <c r="AA23" s="106"/>
      <c r="AB23" s="106"/>
      <c r="AC23" s="106"/>
      <c r="AD23" s="110"/>
      <c r="AE23" s="110"/>
      <c r="AF23" s="110"/>
    </row>
    <row r="24">
      <c r="A24" s="106"/>
      <c r="B24" s="127">
        <f t="shared" si="1"/>
        <v>21</v>
      </c>
      <c r="C24" s="399" t="s">
        <v>100</v>
      </c>
      <c r="D24" s="398" t="s">
        <v>1204</v>
      </c>
      <c r="E24" s="140"/>
      <c r="F24" s="243" t="s">
        <v>96</v>
      </c>
      <c r="G24" s="197" t="s">
        <v>863</v>
      </c>
      <c r="H24" s="223"/>
      <c r="I24" s="223"/>
      <c r="J24" s="285"/>
      <c r="K24" s="132" t="s">
        <v>173</v>
      </c>
      <c r="L24" s="132" t="s">
        <v>173</v>
      </c>
      <c r="M24" s="294"/>
      <c r="N24" s="357" t="s">
        <v>84</v>
      </c>
      <c r="O24" s="357" t="s">
        <v>86</v>
      </c>
      <c r="P24" s="357" t="s">
        <v>86</v>
      </c>
      <c r="Q24" s="135" t="s">
        <v>86</v>
      </c>
      <c r="R24" s="136" t="s">
        <v>101</v>
      </c>
      <c r="S24" s="137"/>
      <c r="T24" s="137"/>
      <c r="U24" s="106"/>
      <c r="V24" s="106"/>
      <c r="W24" s="106"/>
      <c r="X24" s="106"/>
      <c r="Y24" s="106"/>
      <c r="Z24" s="106"/>
      <c r="AA24" s="106"/>
      <c r="AB24" s="106"/>
      <c r="AC24" s="106"/>
      <c r="AD24" s="110"/>
      <c r="AE24" s="110"/>
      <c r="AF24" s="110"/>
    </row>
    <row r="25">
      <c r="A25" s="106"/>
      <c r="B25" s="127">
        <f t="shared" si="1"/>
        <v>22</v>
      </c>
      <c r="C25" s="399" t="s">
        <v>100</v>
      </c>
      <c r="D25" s="398" t="s">
        <v>1204</v>
      </c>
      <c r="E25" s="140"/>
      <c r="F25" s="243" t="s">
        <v>1142</v>
      </c>
      <c r="G25" s="197" t="s">
        <v>402</v>
      </c>
      <c r="H25" s="223"/>
      <c r="I25" s="223"/>
      <c r="J25" s="285"/>
      <c r="K25" s="132" t="s">
        <v>173</v>
      </c>
      <c r="L25" s="132" t="s">
        <v>173</v>
      </c>
      <c r="M25" s="294"/>
      <c r="N25" s="357" t="s">
        <v>84</v>
      </c>
      <c r="O25" s="357" t="s">
        <v>86</v>
      </c>
      <c r="P25" s="357" t="s">
        <v>86</v>
      </c>
      <c r="Q25" s="135" t="s">
        <v>86</v>
      </c>
      <c r="R25" s="136" t="s">
        <v>101</v>
      </c>
      <c r="S25" s="137"/>
      <c r="T25" s="137"/>
      <c r="U25" s="106"/>
      <c r="V25" s="106"/>
      <c r="W25" s="106"/>
      <c r="X25" s="106"/>
      <c r="Y25" s="106"/>
      <c r="Z25" s="106"/>
      <c r="AA25" s="106"/>
      <c r="AB25" s="106"/>
      <c r="AC25" s="106"/>
      <c r="AD25" s="110"/>
      <c r="AE25" s="110"/>
      <c r="AF25" s="110"/>
    </row>
    <row r="26">
      <c r="A26" s="106"/>
      <c r="B26" s="127">
        <f t="shared" si="1"/>
        <v>23</v>
      </c>
      <c r="C26" s="399" t="s">
        <v>100</v>
      </c>
      <c r="D26" s="398" t="s">
        <v>1204</v>
      </c>
      <c r="E26" s="140"/>
      <c r="F26" s="243" t="s">
        <v>1142</v>
      </c>
      <c r="G26" s="197" t="s">
        <v>1208</v>
      </c>
      <c r="H26" s="223"/>
      <c r="I26" s="223"/>
      <c r="J26" s="285"/>
      <c r="K26" s="132" t="s">
        <v>173</v>
      </c>
      <c r="L26" s="132" t="s">
        <v>173</v>
      </c>
      <c r="M26" s="294"/>
      <c r="N26" s="357" t="s">
        <v>84</v>
      </c>
      <c r="O26" s="357" t="s">
        <v>86</v>
      </c>
      <c r="P26" s="357" t="s">
        <v>86</v>
      </c>
      <c r="Q26" s="135" t="s">
        <v>86</v>
      </c>
      <c r="R26" s="136" t="s">
        <v>101</v>
      </c>
      <c r="S26" s="137"/>
      <c r="T26" s="137"/>
      <c r="U26" s="106"/>
      <c r="V26" s="106"/>
      <c r="W26" s="106"/>
      <c r="X26" s="106"/>
      <c r="Y26" s="106"/>
      <c r="Z26" s="106"/>
      <c r="AA26" s="106"/>
      <c r="AB26" s="106"/>
      <c r="AC26" s="106"/>
      <c r="AD26" s="110"/>
      <c r="AE26" s="110"/>
      <c r="AF26" s="110"/>
    </row>
    <row r="27">
      <c r="A27" s="106"/>
      <c r="B27" s="127">
        <f t="shared" si="1"/>
        <v>24</v>
      </c>
      <c r="C27" s="399" t="s">
        <v>100</v>
      </c>
      <c r="D27" s="398" t="s">
        <v>1204</v>
      </c>
      <c r="E27" s="140"/>
      <c r="F27" s="243" t="s">
        <v>1142</v>
      </c>
      <c r="G27" s="197" t="s">
        <v>699</v>
      </c>
      <c r="H27" s="223"/>
      <c r="I27" s="223"/>
      <c r="J27" s="285"/>
      <c r="K27" s="132" t="s">
        <v>173</v>
      </c>
      <c r="L27" s="132" t="s">
        <v>173</v>
      </c>
      <c r="M27" s="294"/>
      <c r="N27" s="357" t="s">
        <v>84</v>
      </c>
      <c r="O27" s="357" t="s">
        <v>86</v>
      </c>
      <c r="P27" s="357" t="s">
        <v>86</v>
      </c>
      <c r="Q27" s="135" t="s">
        <v>86</v>
      </c>
      <c r="R27" s="136" t="s">
        <v>101</v>
      </c>
      <c r="S27" s="137"/>
      <c r="T27" s="137"/>
      <c r="U27" s="106"/>
      <c r="V27" s="106"/>
      <c r="W27" s="106"/>
      <c r="X27" s="106"/>
      <c r="Y27" s="106"/>
      <c r="Z27" s="106"/>
      <c r="AA27" s="106"/>
      <c r="AB27" s="106"/>
      <c r="AC27" s="106"/>
      <c r="AD27" s="110"/>
      <c r="AE27" s="110"/>
      <c r="AF27" s="110"/>
    </row>
    <row r="28">
      <c r="A28" s="106"/>
      <c r="B28" s="127">
        <f t="shared" si="1"/>
        <v>25</v>
      </c>
      <c r="C28" s="399" t="s">
        <v>100</v>
      </c>
      <c r="D28" s="398" t="s">
        <v>1204</v>
      </c>
      <c r="E28" s="140"/>
      <c r="F28" s="243" t="s">
        <v>1142</v>
      </c>
      <c r="G28" s="197" t="s">
        <v>404</v>
      </c>
      <c r="H28" s="223"/>
      <c r="I28" s="223"/>
      <c r="J28" s="285"/>
      <c r="K28" s="132" t="s">
        <v>173</v>
      </c>
      <c r="L28" s="132" t="s">
        <v>173</v>
      </c>
      <c r="M28" s="294"/>
      <c r="N28" s="357" t="s">
        <v>84</v>
      </c>
      <c r="O28" s="357" t="s">
        <v>86</v>
      </c>
      <c r="P28" s="357" t="s">
        <v>86</v>
      </c>
      <c r="Q28" s="135" t="s">
        <v>86</v>
      </c>
      <c r="R28" s="136" t="s">
        <v>101</v>
      </c>
      <c r="S28" s="137"/>
      <c r="T28" s="137"/>
      <c r="U28" s="106"/>
      <c r="V28" s="106"/>
      <c r="W28" s="106"/>
      <c r="X28" s="106"/>
      <c r="Y28" s="106"/>
      <c r="Z28" s="106"/>
      <c r="AA28" s="106"/>
      <c r="AB28" s="106"/>
      <c r="AC28" s="106"/>
      <c r="AD28" s="110"/>
      <c r="AE28" s="110"/>
      <c r="AF28" s="110"/>
    </row>
    <row r="29">
      <c r="A29" s="106"/>
      <c r="B29" s="127">
        <f t="shared" si="1"/>
        <v>26</v>
      </c>
      <c r="C29" s="399" t="s">
        <v>100</v>
      </c>
      <c r="D29" s="398" t="s">
        <v>1204</v>
      </c>
      <c r="E29" s="140"/>
      <c r="F29" s="243" t="s">
        <v>1142</v>
      </c>
      <c r="G29" s="197" t="s">
        <v>405</v>
      </c>
      <c r="H29" s="223"/>
      <c r="I29" s="223"/>
      <c r="J29" s="285"/>
      <c r="K29" s="132" t="s">
        <v>173</v>
      </c>
      <c r="L29" s="132" t="s">
        <v>173</v>
      </c>
      <c r="M29" s="294"/>
      <c r="N29" s="357" t="s">
        <v>84</v>
      </c>
      <c r="O29" s="357" t="s">
        <v>86</v>
      </c>
      <c r="P29" s="357" t="s">
        <v>86</v>
      </c>
      <c r="Q29" s="135" t="s">
        <v>86</v>
      </c>
      <c r="R29" s="136" t="s">
        <v>101</v>
      </c>
      <c r="S29" s="137"/>
      <c r="T29" s="137"/>
      <c r="U29" s="106"/>
      <c r="V29" s="106"/>
      <c r="W29" s="106"/>
      <c r="X29" s="106"/>
      <c r="Y29" s="106"/>
      <c r="Z29" s="106"/>
      <c r="AA29" s="106"/>
      <c r="AB29" s="106"/>
      <c r="AC29" s="106"/>
      <c r="AD29" s="110"/>
      <c r="AE29" s="110"/>
      <c r="AF29" s="110"/>
    </row>
    <row r="30">
      <c r="A30" s="106"/>
      <c r="B30" s="127">
        <f t="shared" si="1"/>
        <v>27</v>
      </c>
      <c r="C30" s="399" t="s">
        <v>100</v>
      </c>
      <c r="D30" s="398" t="s">
        <v>1204</v>
      </c>
      <c r="E30" s="142"/>
      <c r="F30" s="243" t="s">
        <v>1142</v>
      </c>
      <c r="G30" s="197" t="s">
        <v>863</v>
      </c>
      <c r="H30" s="223"/>
      <c r="I30" s="223"/>
      <c r="J30" s="285"/>
      <c r="K30" s="132" t="s">
        <v>173</v>
      </c>
      <c r="L30" s="132" t="s">
        <v>173</v>
      </c>
      <c r="M30" s="294"/>
      <c r="N30" s="357" t="s">
        <v>84</v>
      </c>
      <c r="O30" s="357" t="s">
        <v>86</v>
      </c>
      <c r="P30" s="357" t="s">
        <v>86</v>
      </c>
      <c r="Q30" s="135" t="s">
        <v>86</v>
      </c>
      <c r="R30" s="136" t="s">
        <v>101</v>
      </c>
      <c r="S30" s="137"/>
      <c r="T30" s="137"/>
      <c r="U30" s="106"/>
      <c r="V30" s="106"/>
      <c r="W30" s="106"/>
      <c r="X30" s="106"/>
      <c r="Y30" s="106"/>
      <c r="Z30" s="106"/>
      <c r="AA30" s="106"/>
      <c r="AB30" s="106"/>
      <c r="AC30" s="106"/>
      <c r="AD30" s="110"/>
      <c r="AE30" s="110"/>
      <c r="AF30" s="110"/>
    </row>
    <row r="31">
      <c r="A31" s="106"/>
      <c r="B31" s="127">
        <f t="shared" si="1"/>
        <v>28</v>
      </c>
      <c r="C31" s="399" t="s">
        <v>100</v>
      </c>
      <c r="D31" s="398" t="s">
        <v>1204</v>
      </c>
      <c r="E31" s="140" t="s">
        <v>1209</v>
      </c>
      <c r="F31" s="233"/>
      <c r="G31" s="233"/>
      <c r="H31" s="223"/>
      <c r="I31" s="223"/>
      <c r="J31" s="285"/>
      <c r="K31" s="223" t="s">
        <v>1210</v>
      </c>
      <c r="L31" s="223" t="s">
        <v>1211</v>
      </c>
      <c r="M31" s="294"/>
      <c r="N31" s="357" t="s">
        <v>84</v>
      </c>
      <c r="O31" s="357" t="s">
        <v>86</v>
      </c>
      <c r="P31" s="357" t="s">
        <v>86</v>
      </c>
      <c r="Q31" s="135" t="s">
        <v>86</v>
      </c>
      <c r="R31" s="136" t="s">
        <v>101</v>
      </c>
      <c r="S31" s="137"/>
      <c r="T31" s="137"/>
      <c r="U31" s="106"/>
      <c r="V31" s="106"/>
      <c r="W31" s="106"/>
      <c r="X31" s="106"/>
      <c r="Y31" s="106"/>
      <c r="Z31" s="106"/>
      <c r="AA31" s="106"/>
      <c r="AB31" s="106"/>
      <c r="AC31" s="106"/>
      <c r="AD31" s="110"/>
      <c r="AE31" s="110"/>
      <c r="AF31" s="110"/>
    </row>
    <row r="32">
      <c r="A32" s="106"/>
      <c r="B32" s="127">
        <f t="shared" si="1"/>
        <v>29</v>
      </c>
      <c r="C32" s="399" t="s">
        <v>100</v>
      </c>
      <c r="D32" s="398" t="s">
        <v>1204</v>
      </c>
      <c r="E32" s="129" t="s">
        <v>1212</v>
      </c>
      <c r="F32" s="243" t="s">
        <v>96</v>
      </c>
      <c r="G32" s="197" t="s">
        <v>402</v>
      </c>
      <c r="H32" s="223"/>
      <c r="I32" s="223"/>
      <c r="J32" s="285"/>
      <c r="K32" s="132" t="s">
        <v>1213</v>
      </c>
      <c r="L32" s="132" t="s">
        <v>1207</v>
      </c>
      <c r="M32" s="294"/>
      <c r="N32" s="357" t="s">
        <v>84</v>
      </c>
      <c r="O32" s="357" t="s">
        <v>86</v>
      </c>
      <c r="P32" s="357" t="s">
        <v>86</v>
      </c>
      <c r="Q32" s="135" t="s">
        <v>86</v>
      </c>
      <c r="R32" s="136" t="s">
        <v>101</v>
      </c>
      <c r="S32" s="137"/>
      <c r="T32" s="137"/>
      <c r="U32" s="106"/>
      <c r="V32" s="106"/>
      <c r="W32" s="106"/>
      <c r="X32" s="106"/>
      <c r="Y32" s="106"/>
      <c r="Z32" s="106"/>
      <c r="AA32" s="106"/>
      <c r="AB32" s="106"/>
      <c r="AC32" s="106"/>
      <c r="AD32" s="110"/>
      <c r="AE32" s="110"/>
      <c r="AF32" s="110"/>
    </row>
    <row r="33">
      <c r="A33" s="106"/>
      <c r="B33" s="127">
        <f t="shared" si="1"/>
        <v>30</v>
      </c>
      <c r="C33" s="399" t="s">
        <v>100</v>
      </c>
      <c r="D33" s="398" t="s">
        <v>1204</v>
      </c>
      <c r="E33" s="140"/>
      <c r="F33" s="243" t="s">
        <v>96</v>
      </c>
      <c r="G33" s="197" t="s">
        <v>1208</v>
      </c>
      <c r="H33" s="223"/>
      <c r="I33" s="223"/>
      <c r="J33" s="285"/>
      <c r="K33" s="132" t="s">
        <v>173</v>
      </c>
      <c r="L33" s="132" t="s">
        <v>173</v>
      </c>
      <c r="M33" s="294"/>
      <c r="N33" s="357" t="s">
        <v>84</v>
      </c>
      <c r="O33" s="357" t="s">
        <v>86</v>
      </c>
      <c r="P33" s="357" t="s">
        <v>86</v>
      </c>
      <c r="Q33" s="135" t="s">
        <v>86</v>
      </c>
      <c r="R33" s="136" t="s">
        <v>101</v>
      </c>
      <c r="S33" s="137"/>
      <c r="T33" s="137"/>
      <c r="U33" s="106"/>
      <c r="V33" s="106"/>
      <c r="W33" s="106"/>
      <c r="X33" s="106"/>
      <c r="Y33" s="106"/>
      <c r="Z33" s="106"/>
      <c r="AA33" s="106"/>
      <c r="AB33" s="106"/>
      <c r="AC33" s="106"/>
      <c r="AD33" s="110"/>
      <c r="AE33" s="110"/>
      <c r="AF33" s="110"/>
    </row>
    <row r="34">
      <c r="A34" s="106"/>
      <c r="B34" s="127">
        <f t="shared" si="1"/>
        <v>31</v>
      </c>
      <c r="C34" s="399" t="s">
        <v>100</v>
      </c>
      <c r="D34" s="398" t="s">
        <v>1204</v>
      </c>
      <c r="E34" s="140"/>
      <c r="F34" s="243" t="s">
        <v>96</v>
      </c>
      <c r="G34" s="197" t="s">
        <v>699</v>
      </c>
      <c r="H34" s="223"/>
      <c r="I34" s="223"/>
      <c r="J34" s="285"/>
      <c r="K34" s="132" t="s">
        <v>173</v>
      </c>
      <c r="L34" s="132" t="s">
        <v>173</v>
      </c>
      <c r="M34" s="294"/>
      <c r="N34" s="357" t="s">
        <v>84</v>
      </c>
      <c r="O34" s="357" t="s">
        <v>86</v>
      </c>
      <c r="P34" s="357" t="s">
        <v>86</v>
      </c>
      <c r="Q34" s="135" t="s">
        <v>86</v>
      </c>
      <c r="R34" s="136" t="s">
        <v>101</v>
      </c>
      <c r="S34" s="137"/>
      <c r="T34" s="137"/>
      <c r="U34" s="106"/>
      <c r="V34" s="106"/>
      <c r="W34" s="106"/>
      <c r="X34" s="106"/>
      <c r="Y34" s="106"/>
      <c r="Z34" s="106"/>
      <c r="AA34" s="106"/>
      <c r="AB34" s="106"/>
      <c r="AC34" s="106"/>
      <c r="AD34" s="110"/>
      <c r="AE34" s="110"/>
      <c r="AF34" s="110"/>
    </row>
    <row r="35">
      <c r="A35" s="106"/>
      <c r="B35" s="127">
        <f t="shared" si="1"/>
        <v>32</v>
      </c>
      <c r="C35" s="399" t="s">
        <v>100</v>
      </c>
      <c r="D35" s="398" t="s">
        <v>1204</v>
      </c>
      <c r="E35" s="140"/>
      <c r="F35" s="243" t="s">
        <v>96</v>
      </c>
      <c r="G35" s="197" t="s">
        <v>404</v>
      </c>
      <c r="H35" s="223"/>
      <c r="I35" s="223"/>
      <c r="J35" s="285"/>
      <c r="K35" s="132" t="s">
        <v>173</v>
      </c>
      <c r="L35" s="132" t="s">
        <v>173</v>
      </c>
      <c r="M35" s="294"/>
      <c r="N35" s="357" t="s">
        <v>84</v>
      </c>
      <c r="O35" s="357" t="s">
        <v>86</v>
      </c>
      <c r="P35" s="357" t="s">
        <v>86</v>
      </c>
      <c r="Q35" s="135" t="s">
        <v>86</v>
      </c>
      <c r="R35" s="136" t="s">
        <v>101</v>
      </c>
      <c r="S35" s="137"/>
      <c r="T35" s="137"/>
      <c r="U35" s="106"/>
      <c r="V35" s="106"/>
      <c r="W35" s="106"/>
      <c r="X35" s="106"/>
      <c r="Y35" s="106"/>
      <c r="Z35" s="106"/>
      <c r="AA35" s="106"/>
      <c r="AB35" s="106"/>
      <c r="AC35" s="106"/>
      <c r="AD35" s="110"/>
      <c r="AE35" s="110"/>
      <c r="AF35" s="110"/>
    </row>
    <row r="36">
      <c r="A36" s="106"/>
      <c r="B36" s="127">
        <f t="shared" si="1"/>
        <v>33</v>
      </c>
      <c r="C36" s="399" t="s">
        <v>100</v>
      </c>
      <c r="D36" s="398" t="s">
        <v>1204</v>
      </c>
      <c r="E36" s="140"/>
      <c r="F36" s="243" t="s">
        <v>96</v>
      </c>
      <c r="G36" s="197" t="s">
        <v>405</v>
      </c>
      <c r="H36" s="223"/>
      <c r="I36" s="223"/>
      <c r="J36" s="285"/>
      <c r="K36" s="132" t="s">
        <v>173</v>
      </c>
      <c r="L36" s="132" t="s">
        <v>173</v>
      </c>
      <c r="M36" s="294"/>
      <c r="N36" s="357" t="s">
        <v>84</v>
      </c>
      <c r="O36" s="357" t="s">
        <v>86</v>
      </c>
      <c r="P36" s="357" t="s">
        <v>86</v>
      </c>
      <c r="Q36" s="135" t="s">
        <v>86</v>
      </c>
      <c r="R36" s="136" t="s">
        <v>101</v>
      </c>
      <c r="S36" s="137"/>
      <c r="T36" s="137"/>
      <c r="U36" s="106"/>
      <c r="V36" s="106"/>
      <c r="W36" s="106"/>
      <c r="X36" s="106"/>
      <c r="Y36" s="106"/>
      <c r="Z36" s="106"/>
      <c r="AA36" s="106"/>
      <c r="AB36" s="106"/>
      <c r="AC36" s="106"/>
      <c r="AD36" s="110"/>
      <c r="AE36" s="110"/>
      <c r="AF36" s="110"/>
    </row>
    <row r="37">
      <c r="A37" s="106"/>
      <c r="B37" s="127">
        <f t="shared" si="1"/>
        <v>34</v>
      </c>
      <c r="C37" s="399" t="s">
        <v>100</v>
      </c>
      <c r="D37" s="398" t="s">
        <v>1204</v>
      </c>
      <c r="E37" s="140"/>
      <c r="F37" s="243" t="s">
        <v>96</v>
      </c>
      <c r="G37" s="197" t="s">
        <v>863</v>
      </c>
      <c r="H37" s="223"/>
      <c r="I37" s="223"/>
      <c r="J37" s="285"/>
      <c r="K37" s="132" t="s">
        <v>173</v>
      </c>
      <c r="L37" s="132" t="s">
        <v>173</v>
      </c>
      <c r="M37" s="294"/>
      <c r="N37" s="357" t="s">
        <v>84</v>
      </c>
      <c r="O37" s="357" t="s">
        <v>86</v>
      </c>
      <c r="P37" s="357" t="s">
        <v>86</v>
      </c>
      <c r="Q37" s="135" t="s">
        <v>86</v>
      </c>
      <c r="R37" s="136" t="s">
        <v>101</v>
      </c>
      <c r="S37" s="137"/>
      <c r="T37" s="137"/>
      <c r="U37" s="106"/>
      <c r="V37" s="106"/>
      <c r="W37" s="106"/>
      <c r="X37" s="106"/>
      <c r="Y37" s="106"/>
      <c r="Z37" s="106"/>
      <c r="AA37" s="106"/>
      <c r="AB37" s="106"/>
      <c r="AC37" s="106"/>
      <c r="AD37" s="110"/>
      <c r="AE37" s="110"/>
      <c r="AF37" s="110"/>
    </row>
    <row r="38">
      <c r="A38" s="106"/>
      <c r="B38" s="127">
        <f t="shared" si="1"/>
        <v>35</v>
      </c>
      <c r="C38" s="399" t="s">
        <v>100</v>
      </c>
      <c r="D38" s="398" t="s">
        <v>1204</v>
      </c>
      <c r="E38" s="140"/>
      <c r="F38" s="243" t="s">
        <v>1142</v>
      </c>
      <c r="G38" s="197" t="s">
        <v>402</v>
      </c>
      <c r="H38" s="223"/>
      <c r="I38" s="223"/>
      <c r="J38" s="285"/>
      <c r="K38" s="132" t="s">
        <v>173</v>
      </c>
      <c r="L38" s="132" t="s">
        <v>173</v>
      </c>
      <c r="M38" s="294"/>
      <c r="N38" s="357" t="s">
        <v>84</v>
      </c>
      <c r="O38" s="357" t="s">
        <v>86</v>
      </c>
      <c r="P38" s="357" t="s">
        <v>86</v>
      </c>
      <c r="Q38" s="135" t="s">
        <v>86</v>
      </c>
      <c r="R38" s="136" t="s">
        <v>101</v>
      </c>
      <c r="S38" s="137"/>
      <c r="T38" s="137"/>
      <c r="U38" s="106"/>
      <c r="V38" s="106"/>
      <c r="W38" s="106"/>
      <c r="X38" s="106"/>
      <c r="Y38" s="106"/>
      <c r="Z38" s="106"/>
      <c r="AA38" s="106"/>
      <c r="AB38" s="106"/>
      <c r="AC38" s="106"/>
      <c r="AD38" s="110"/>
      <c r="AE38" s="110"/>
      <c r="AF38" s="110"/>
    </row>
    <row r="39">
      <c r="A39" s="106"/>
      <c r="B39" s="127">
        <f t="shared" si="1"/>
        <v>36</v>
      </c>
      <c r="C39" s="399" t="s">
        <v>100</v>
      </c>
      <c r="D39" s="398" t="s">
        <v>1204</v>
      </c>
      <c r="E39" s="140"/>
      <c r="F39" s="243" t="s">
        <v>1142</v>
      </c>
      <c r="G39" s="197" t="s">
        <v>1208</v>
      </c>
      <c r="H39" s="223"/>
      <c r="I39" s="223"/>
      <c r="J39" s="285"/>
      <c r="K39" s="132" t="s">
        <v>173</v>
      </c>
      <c r="L39" s="132" t="s">
        <v>173</v>
      </c>
      <c r="M39" s="294"/>
      <c r="N39" s="357" t="s">
        <v>84</v>
      </c>
      <c r="O39" s="357" t="s">
        <v>86</v>
      </c>
      <c r="P39" s="357" t="s">
        <v>86</v>
      </c>
      <c r="Q39" s="135" t="s">
        <v>86</v>
      </c>
      <c r="R39" s="136" t="s">
        <v>101</v>
      </c>
      <c r="S39" s="137"/>
      <c r="T39" s="137"/>
      <c r="U39" s="106"/>
      <c r="V39" s="106"/>
      <c r="W39" s="106"/>
      <c r="X39" s="106"/>
      <c r="Y39" s="106"/>
      <c r="Z39" s="106"/>
      <c r="AA39" s="106"/>
      <c r="AB39" s="106"/>
      <c r="AC39" s="106"/>
      <c r="AD39" s="110"/>
      <c r="AE39" s="110"/>
      <c r="AF39" s="110"/>
    </row>
    <row r="40">
      <c r="A40" s="106"/>
      <c r="B40" s="127">
        <f t="shared" si="1"/>
        <v>37</v>
      </c>
      <c r="C40" s="399" t="s">
        <v>100</v>
      </c>
      <c r="D40" s="398" t="s">
        <v>1204</v>
      </c>
      <c r="E40" s="140"/>
      <c r="F40" s="243" t="s">
        <v>1142</v>
      </c>
      <c r="G40" s="197" t="s">
        <v>699</v>
      </c>
      <c r="H40" s="223"/>
      <c r="I40" s="223"/>
      <c r="J40" s="285"/>
      <c r="K40" s="132" t="s">
        <v>173</v>
      </c>
      <c r="L40" s="132" t="s">
        <v>173</v>
      </c>
      <c r="M40" s="294"/>
      <c r="N40" s="357" t="s">
        <v>84</v>
      </c>
      <c r="O40" s="357" t="s">
        <v>86</v>
      </c>
      <c r="P40" s="357" t="s">
        <v>86</v>
      </c>
      <c r="Q40" s="135" t="s">
        <v>86</v>
      </c>
      <c r="R40" s="136" t="s">
        <v>101</v>
      </c>
      <c r="S40" s="137"/>
      <c r="T40" s="137"/>
      <c r="U40" s="106"/>
      <c r="V40" s="106"/>
      <c r="W40" s="106"/>
      <c r="X40" s="106"/>
      <c r="Y40" s="106"/>
      <c r="Z40" s="106"/>
      <c r="AA40" s="106"/>
      <c r="AB40" s="106"/>
      <c r="AC40" s="106"/>
      <c r="AD40" s="110"/>
      <c r="AE40" s="110"/>
      <c r="AF40" s="110"/>
    </row>
    <row r="41">
      <c r="A41" s="106"/>
      <c r="B41" s="127">
        <f t="shared" si="1"/>
        <v>38</v>
      </c>
      <c r="C41" s="399" t="s">
        <v>100</v>
      </c>
      <c r="D41" s="398" t="s">
        <v>1204</v>
      </c>
      <c r="E41" s="140"/>
      <c r="F41" s="243" t="s">
        <v>1142</v>
      </c>
      <c r="G41" s="197" t="s">
        <v>404</v>
      </c>
      <c r="H41" s="223"/>
      <c r="I41" s="223"/>
      <c r="J41" s="285"/>
      <c r="K41" s="132" t="s">
        <v>173</v>
      </c>
      <c r="L41" s="132" t="s">
        <v>173</v>
      </c>
      <c r="M41" s="294"/>
      <c r="N41" s="357" t="s">
        <v>84</v>
      </c>
      <c r="O41" s="357" t="s">
        <v>86</v>
      </c>
      <c r="P41" s="357" t="s">
        <v>86</v>
      </c>
      <c r="Q41" s="135" t="s">
        <v>86</v>
      </c>
      <c r="R41" s="136" t="s">
        <v>101</v>
      </c>
      <c r="S41" s="137"/>
      <c r="T41" s="137"/>
      <c r="U41" s="106"/>
      <c r="V41" s="106"/>
      <c r="W41" s="106"/>
      <c r="X41" s="106"/>
      <c r="Y41" s="106"/>
      <c r="Z41" s="106"/>
      <c r="AA41" s="106"/>
      <c r="AB41" s="106"/>
      <c r="AC41" s="106"/>
      <c r="AD41" s="110"/>
      <c r="AE41" s="110"/>
      <c r="AF41" s="110"/>
    </row>
    <row r="42">
      <c r="A42" s="106"/>
      <c r="B42" s="127">
        <f t="shared" si="1"/>
        <v>39</v>
      </c>
      <c r="C42" s="399" t="s">
        <v>100</v>
      </c>
      <c r="D42" s="398" t="s">
        <v>1204</v>
      </c>
      <c r="E42" s="140"/>
      <c r="F42" s="243" t="s">
        <v>1142</v>
      </c>
      <c r="G42" s="197" t="s">
        <v>405</v>
      </c>
      <c r="H42" s="223"/>
      <c r="I42" s="223"/>
      <c r="J42" s="285"/>
      <c r="K42" s="132" t="s">
        <v>173</v>
      </c>
      <c r="L42" s="132" t="s">
        <v>173</v>
      </c>
      <c r="M42" s="294"/>
      <c r="N42" s="357" t="s">
        <v>84</v>
      </c>
      <c r="O42" s="357" t="s">
        <v>86</v>
      </c>
      <c r="P42" s="357" t="s">
        <v>86</v>
      </c>
      <c r="Q42" s="135" t="s">
        <v>86</v>
      </c>
      <c r="R42" s="136" t="s">
        <v>101</v>
      </c>
      <c r="S42" s="137"/>
      <c r="T42" s="137"/>
      <c r="U42" s="106"/>
      <c r="V42" s="106"/>
      <c r="W42" s="106"/>
      <c r="X42" s="106"/>
      <c r="Y42" s="106"/>
      <c r="Z42" s="106"/>
      <c r="AA42" s="106"/>
      <c r="AB42" s="106"/>
      <c r="AC42" s="106"/>
      <c r="AD42" s="110"/>
      <c r="AE42" s="110"/>
      <c r="AF42" s="110"/>
    </row>
    <row r="43">
      <c r="A43" s="106"/>
      <c r="B43" s="127">
        <f t="shared" si="1"/>
        <v>40</v>
      </c>
      <c r="C43" s="399" t="s">
        <v>100</v>
      </c>
      <c r="D43" s="398" t="s">
        <v>1204</v>
      </c>
      <c r="E43" s="142"/>
      <c r="F43" s="243" t="s">
        <v>1142</v>
      </c>
      <c r="G43" s="197" t="s">
        <v>863</v>
      </c>
      <c r="H43" s="223"/>
      <c r="I43" s="223"/>
      <c r="J43" s="285"/>
      <c r="K43" s="132" t="s">
        <v>173</v>
      </c>
      <c r="L43" s="132" t="s">
        <v>173</v>
      </c>
      <c r="M43" s="294"/>
      <c r="N43" s="357" t="s">
        <v>84</v>
      </c>
      <c r="O43" s="357" t="s">
        <v>86</v>
      </c>
      <c r="P43" s="357" t="s">
        <v>86</v>
      </c>
      <c r="Q43" s="135" t="s">
        <v>86</v>
      </c>
      <c r="R43" s="136" t="s">
        <v>101</v>
      </c>
      <c r="S43" s="137"/>
      <c r="T43" s="137"/>
      <c r="U43" s="106"/>
      <c r="V43" s="106"/>
      <c r="W43" s="106"/>
      <c r="X43" s="106"/>
      <c r="Y43" s="106"/>
      <c r="Z43" s="106"/>
      <c r="AA43" s="106"/>
      <c r="AB43" s="106"/>
      <c r="AC43" s="106"/>
      <c r="AD43" s="110"/>
      <c r="AE43" s="110"/>
      <c r="AF43" s="110"/>
    </row>
    <row r="44">
      <c r="A44" s="106"/>
      <c r="B44" s="127">
        <f t="shared" si="1"/>
        <v>41</v>
      </c>
      <c r="C44" s="399" t="s">
        <v>100</v>
      </c>
      <c r="D44" s="398" t="s">
        <v>1204</v>
      </c>
      <c r="E44" s="140" t="s">
        <v>1214</v>
      </c>
      <c r="F44" s="233"/>
      <c r="G44" s="233"/>
      <c r="H44" s="223"/>
      <c r="I44" s="223"/>
      <c r="J44" s="285"/>
      <c r="K44" s="223" t="s">
        <v>1215</v>
      </c>
      <c r="L44" s="223" t="s">
        <v>1216</v>
      </c>
      <c r="M44" s="294"/>
      <c r="N44" s="357" t="s">
        <v>84</v>
      </c>
      <c r="O44" s="357" t="s">
        <v>86</v>
      </c>
      <c r="P44" s="357" t="s">
        <v>86</v>
      </c>
      <c r="Q44" s="135" t="s">
        <v>86</v>
      </c>
      <c r="R44" s="136" t="s">
        <v>101</v>
      </c>
      <c r="S44" s="137"/>
      <c r="T44" s="137"/>
      <c r="U44" s="106"/>
      <c r="V44" s="106"/>
      <c r="W44" s="106"/>
      <c r="X44" s="106"/>
      <c r="Y44" s="106"/>
      <c r="Z44" s="106"/>
      <c r="AA44" s="106"/>
      <c r="AB44" s="106"/>
      <c r="AC44" s="106"/>
      <c r="AD44" s="110"/>
      <c r="AE44" s="110"/>
      <c r="AF44" s="110"/>
    </row>
    <row r="45">
      <c r="A45" s="106"/>
      <c r="B45" s="127">
        <f t="shared" si="1"/>
        <v>42</v>
      </c>
      <c r="C45" s="399" t="s">
        <v>100</v>
      </c>
      <c r="D45" s="450" t="s">
        <v>1204</v>
      </c>
      <c r="E45" s="221" t="s">
        <v>820</v>
      </c>
      <c r="F45" s="243" t="s">
        <v>397</v>
      </c>
      <c r="G45" s="233"/>
      <c r="H45" s="223"/>
      <c r="I45" s="223"/>
      <c r="J45" s="285"/>
      <c r="K45" s="132" t="s">
        <v>1217</v>
      </c>
      <c r="L45" s="223" t="s">
        <v>1218</v>
      </c>
      <c r="M45" s="294"/>
      <c r="N45" s="357" t="s">
        <v>84</v>
      </c>
      <c r="O45" s="357" t="s">
        <v>86</v>
      </c>
      <c r="P45" s="357" t="s">
        <v>86</v>
      </c>
      <c r="Q45" s="135" t="s">
        <v>86</v>
      </c>
      <c r="R45" s="136" t="s">
        <v>101</v>
      </c>
      <c r="S45" s="137"/>
      <c r="T45" s="137"/>
      <c r="U45" s="106"/>
      <c r="V45" s="106"/>
      <c r="W45" s="106"/>
      <c r="X45" s="106"/>
      <c r="Y45" s="106"/>
      <c r="Z45" s="106"/>
      <c r="AA45" s="106"/>
      <c r="AB45" s="106"/>
      <c r="AC45" s="106"/>
      <c r="AD45" s="110"/>
      <c r="AE45" s="110"/>
      <c r="AF45" s="110"/>
    </row>
    <row r="46">
      <c r="A46" s="106"/>
      <c r="B46" s="127">
        <f t="shared" si="1"/>
        <v>43</v>
      </c>
      <c r="C46" s="399" t="s">
        <v>100</v>
      </c>
      <c r="D46" s="450" t="s">
        <v>1204</v>
      </c>
      <c r="E46" s="241"/>
      <c r="F46" s="243" t="s">
        <v>1219</v>
      </c>
      <c r="G46" s="233"/>
      <c r="H46" s="223"/>
      <c r="I46" s="223"/>
      <c r="J46" s="285"/>
      <c r="K46" s="132" t="s">
        <v>173</v>
      </c>
      <c r="L46" s="132" t="s">
        <v>173</v>
      </c>
      <c r="M46" s="294"/>
      <c r="N46" s="357" t="s">
        <v>84</v>
      </c>
      <c r="O46" s="357" t="s">
        <v>86</v>
      </c>
      <c r="P46" s="357" t="s">
        <v>86</v>
      </c>
      <c r="Q46" s="135" t="s">
        <v>86</v>
      </c>
      <c r="R46" s="136" t="s">
        <v>101</v>
      </c>
      <c r="S46" s="137"/>
      <c r="T46" s="137"/>
      <c r="U46" s="106"/>
      <c r="V46" s="106"/>
      <c r="W46" s="106"/>
      <c r="X46" s="106"/>
      <c r="Y46" s="106"/>
      <c r="Z46" s="106"/>
      <c r="AA46" s="106"/>
      <c r="AB46" s="106"/>
      <c r="AC46" s="106"/>
      <c r="AD46" s="110"/>
      <c r="AE46" s="110"/>
      <c r="AF46" s="110"/>
    </row>
    <row r="47">
      <c r="A47" s="106"/>
      <c r="B47" s="127">
        <f t="shared" si="1"/>
        <v>44</v>
      </c>
      <c r="C47" s="399" t="s">
        <v>100</v>
      </c>
      <c r="D47" s="450" t="s">
        <v>1204</v>
      </c>
      <c r="E47" s="241"/>
      <c r="F47" s="243" t="s">
        <v>402</v>
      </c>
      <c r="G47" s="233"/>
      <c r="H47" s="223"/>
      <c r="I47" s="223"/>
      <c r="J47" s="285"/>
      <c r="K47" s="132" t="s">
        <v>173</v>
      </c>
      <c r="L47" s="132" t="s">
        <v>173</v>
      </c>
      <c r="M47" s="294"/>
      <c r="N47" s="357" t="s">
        <v>84</v>
      </c>
      <c r="O47" s="357" t="s">
        <v>86</v>
      </c>
      <c r="P47" s="357" t="s">
        <v>86</v>
      </c>
      <c r="Q47" s="135" t="s">
        <v>86</v>
      </c>
      <c r="R47" s="136" t="s">
        <v>101</v>
      </c>
      <c r="S47" s="136" t="s">
        <v>2269</v>
      </c>
      <c r="T47" s="137"/>
      <c r="U47" s="106"/>
      <c r="V47" s="106"/>
      <c r="W47" s="106"/>
      <c r="X47" s="106"/>
      <c r="Y47" s="106"/>
      <c r="Z47" s="106"/>
      <c r="AA47" s="106"/>
      <c r="AB47" s="106"/>
      <c r="AC47" s="106"/>
      <c r="AD47" s="110"/>
      <c r="AE47" s="110"/>
      <c r="AF47" s="110"/>
    </row>
    <row r="48">
      <c r="A48" s="106"/>
      <c r="B48" s="127">
        <f t="shared" si="1"/>
        <v>45</v>
      </c>
      <c r="C48" s="399" t="s">
        <v>100</v>
      </c>
      <c r="D48" s="450" t="s">
        <v>1204</v>
      </c>
      <c r="E48" s="245"/>
      <c r="F48" s="243" t="s">
        <v>401</v>
      </c>
      <c r="G48" s="233"/>
      <c r="H48" s="223"/>
      <c r="I48" s="223"/>
      <c r="J48" s="285"/>
      <c r="K48" s="132" t="s">
        <v>173</v>
      </c>
      <c r="L48" s="132" t="s">
        <v>173</v>
      </c>
      <c r="M48" s="294"/>
      <c r="N48" s="357" t="s">
        <v>84</v>
      </c>
      <c r="O48" s="357" t="s">
        <v>86</v>
      </c>
      <c r="P48" s="357" t="s">
        <v>86</v>
      </c>
      <c r="Q48" s="135" t="s">
        <v>86</v>
      </c>
      <c r="R48" s="136" t="s">
        <v>101</v>
      </c>
      <c r="S48" s="137"/>
      <c r="T48" s="137"/>
      <c r="U48" s="106"/>
      <c r="V48" s="106"/>
      <c r="W48" s="106"/>
      <c r="X48" s="106"/>
      <c r="Y48" s="106"/>
      <c r="Z48" s="106"/>
      <c r="AA48" s="106"/>
      <c r="AB48" s="106"/>
      <c r="AC48" s="106"/>
      <c r="AD48" s="110"/>
      <c r="AE48" s="110"/>
      <c r="AF48" s="110"/>
    </row>
    <row r="49">
      <c r="A49" s="106"/>
      <c r="B49" s="127">
        <f t="shared" si="1"/>
        <v>46</v>
      </c>
      <c r="C49" s="399" t="s">
        <v>100</v>
      </c>
      <c r="D49" s="398" t="s">
        <v>1204</v>
      </c>
      <c r="E49" s="242" t="s">
        <v>1220</v>
      </c>
      <c r="F49" s="233"/>
      <c r="G49" s="233"/>
      <c r="H49" s="223"/>
      <c r="I49" s="223"/>
      <c r="J49" s="285"/>
      <c r="K49" s="223" t="s">
        <v>1221</v>
      </c>
      <c r="L49" s="223" t="s">
        <v>1222</v>
      </c>
      <c r="M49" s="294"/>
      <c r="N49" s="357" t="s">
        <v>84</v>
      </c>
      <c r="O49" s="357" t="s">
        <v>86</v>
      </c>
      <c r="P49" s="357" t="s">
        <v>86</v>
      </c>
      <c r="Q49" s="135" t="s">
        <v>86</v>
      </c>
      <c r="R49" s="136" t="s">
        <v>101</v>
      </c>
      <c r="S49" s="137"/>
      <c r="T49" s="137"/>
      <c r="U49" s="106"/>
      <c r="V49" s="106"/>
      <c r="W49" s="106"/>
      <c r="X49" s="106"/>
      <c r="Y49" s="106"/>
      <c r="Z49" s="106"/>
      <c r="AA49" s="106"/>
      <c r="AB49" s="106"/>
      <c r="AC49" s="106"/>
      <c r="AD49" s="110"/>
      <c r="AE49" s="110"/>
      <c r="AF49" s="110"/>
    </row>
    <row r="50">
      <c r="A50" s="106"/>
      <c r="B50" s="127">
        <f t="shared" si="1"/>
        <v>47</v>
      </c>
      <c r="C50" s="399" t="s">
        <v>100</v>
      </c>
      <c r="D50" s="398" t="s">
        <v>1204</v>
      </c>
      <c r="E50" s="235" t="s">
        <v>824</v>
      </c>
      <c r="F50" s="222" t="s">
        <v>825</v>
      </c>
      <c r="G50" s="222"/>
      <c r="H50" s="223"/>
      <c r="I50" s="223"/>
      <c r="J50" s="285"/>
      <c r="K50" s="223" t="s">
        <v>826</v>
      </c>
      <c r="L50" s="223" t="s">
        <v>827</v>
      </c>
      <c r="M50" s="294"/>
      <c r="N50" s="357" t="s">
        <v>84</v>
      </c>
      <c r="O50" s="357" t="s">
        <v>86</v>
      </c>
      <c r="P50" s="357" t="s">
        <v>86</v>
      </c>
      <c r="Q50" s="135" t="s">
        <v>86</v>
      </c>
      <c r="R50" s="136" t="s">
        <v>101</v>
      </c>
      <c r="S50" s="137"/>
      <c r="T50" s="137"/>
      <c r="U50" s="106"/>
      <c r="V50" s="106"/>
      <c r="W50" s="106"/>
      <c r="X50" s="106"/>
      <c r="Y50" s="106"/>
      <c r="Z50" s="106"/>
      <c r="AA50" s="106"/>
      <c r="AB50" s="106"/>
      <c r="AC50" s="106"/>
      <c r="AD50" s="110"/>
      <c r="AE50" s="110"/>
      <c r="AF50" s="110"/>
    </row>
    <row r="51">
      <c r="A51" s="106"/>
      <c r="B51" s="127">
        <f t="shared" si="1"/>
        <v>48</v>
      </c>
      <c r="C51" s="399" t="s">
        <v>100</v>
      </c>
      <c r="D51" s="398" t="s">
        <v>1204</v>
      </c>
      <c r="E51" s="275"/>
      <c r="F51" s="222" t="s">
        <v>828</v>
      </c>
      <c r="G51" s="222"/>
      <c r="H51" s="223"/>
      <c r="I51" s="223"/>
      <c r="J51" s="285"/>
      <c r="K51" s="223" t="s">
        <v>829</v>
      </c>
      <c r="L51" s="223" t="s">
        <v>827</v>
      </c>
      <c r="M51" s="294"/>
      <c r="N51" s="357" t="s">
        <v>84</v>
      </c>
      <c r="O51" s="357" t="s">
        <v>86</v>
      </c>
      <c r="P51" s="357" t="s">
        <v>86</v>
      </c>
      <c r="Q51" s="135" t="s">
        <v>86</v>
      </c>
      <c r="R51" s="136" t="s">
        <v>101</v>
      </c>
      <c r="S51" s="137"/>
      <c r="T51" s="137"/>
      <c r="U51" s="106"/>
      <c r="V51" s="106"/>
      <c r="W51" s="106"/>
      <c r="X51" s="106"/>
      <c r="Y51" s="106"/>
      <c r="Z51" s="106"/>
      <c r="AA51" s="106"/>
      <c r="AB51" s="106"/>
      <c r="AC51" s="106"/>
      <c r="AD51" s="110"/>
      <c r="AE51" s="110"/>
      <c r="AF51" s="110"/>
    </row>
    <row r="52">
      <c r="A52" s="106"/>
      <c r="B52" s="127">
        <f t="shared" si="1"/>
        <v>49</v>
      </c>
      <c r="C52" s="399" t="s">
        <v>100</v>
      </c>
      <c r="D52" s="398" t="s">
        <v>1204</v>
      </c>
      <c r="E52" s="275"/>
      <c r="F52" s="222" t="s">
        <v>830</v>
      </c>
      <c r="G52" s="222"/>
      <c r="H52" s="223"/>
      <c r="I52" s="223"/>
      <c r="J52" s="285"/>
      <c r="K52" s="223" t="s">
        <v>831</v>
      </c>
      <c r="L52" s="223" t="s">
        <v>832</v>
      </c>
      <c r="M52" s="294"/>
      <c r="N52" s="357" t="s">
        <v>84</v>
      </c>
      <c r="O52" s="357" t="s">
        <v>86</v>
      </c>
      <c r="P52" s="357" t="s">
        <v>86</v>
      </c>
      <c r="Q52" s="135" t="s">
        <v>86</v>
      </c>
      <c r="R52" s="136" t="s">
        <v>101</v>
      </c>
      <c r="S52" s="136" t="s">
        <v>2270</v>
      </c>
      <c r="T52" s="137"/>
      <c r="U52" s="106"/>
      <c r="V52" s="106"/>
      <c r="W52" s="106"/>
      <c r="X52" s="106"/>
      <c r="Y52" s="106"/>
      <c r="Z52" s="106"/>
      <c r="AA52" s="106"/>
      <c r="AB52" s="106"/>
      <c r="AC52" s="106"/>
      <c r="AD52" s="110"/>
      <c r="AE52" s="110"/>
      <c r="AF52" s="110"/>
    </row>
    <row r="53">
      <c r="A53" s="106"/>
      <c r="B53" s="127">
        <f t="shared" si="1"/>
        <v>50</v>
      </c>
      <c r="C53" s="399" t="s">
        <v>100</v>
      </c>
      <c r="D53" s="398" t="s">
        <v>1204</v>
      </c>
      <c r="E53" s="275"/>
      <c r="F53" s="222" t="s">
        <v>833</v>
      </c>
      <c r="G53" s="222"/>
      <c r="H53" s="223"/>
      <c r="I53" s="223"/>
      <c r="J53" s="285"/>
      <c r="K53" s="223" t="s">
        <v>834</v>
      </c>
      <c r="L53" s="223" t="s">
        <v>827</v>
      </c>
      <c r="M53" s="294"/>
      <c r="N53" s="357" t="s">
        <v>84</v>
      </c>
      <c r="O53" s="357" t="s">
        <v>86</v>
      </c>
      <c r="P53" s="357" t="s">
        <v>86</v>
      </c>
      <c r="Q53" s="135" t="s">
        <v>86</v>
      </c>
      <c r="R53" s="136" t="s">
        <v>101</v>
      </c>
      <c r="S53" s="137"/>
      <c r="T53" s="137"/>
      <c r="U53" s="106"/>
      <c r="V53" s="106"/>
      <c r="W53" s="106"/>
      <c r="X53" s="106"/>
      <c r="Y53" s="106"/>
      <c r="Z53" s="106"/>
      <c r="AA53" s="106"/>
      <c r="AB53" s="106"/>
      <c r="AC53" s="106"/>
      <c r="AD53" s="110"/>
      <c r="AE53" s="110"/>
      <c r="AF53" s="110"/>
    </row>
    <row r="54">
      <c r="A54" s="106"/>
      <c r="B54" s="127">
        <f t="shared" si="1"/>
        <v>51</v>
      </c>
      <c r="C54" s="399" t="s">
        <v>100</v>
      </c>
      <c r="D54" s="741" t="s">
        <v>1204</v>
      </c>
      <c r="E54" s="277"/>
      <c r="F54" s="222" t="s">
        <v>835</v>
      </c>
      <c r="G54" s="222"/>
      <c r="H54" s="223"/>
      <c r="I54" s="223"/>
      <c r="J54" s="285"/>
      <c r="K54" s="223" t="s">
        <v>836</v>
      </c>
      <c r="L54" s="223" t="s">
        <v>837</v>
      </c>
      <c r="M54" s="294"/>
      <c r="N54" s="357" t="s">
        <v>84</v>
      </c>
      <c r="O54" s="357" t="s">
        <v>86</v>
      </c>
      <c r="P54" s="357" t="s">
        <v>86</v>
      </c>
      <c r="Q54" s="135" t="s">
        <v>86</v>
      </c>
      <c r="R54" s="136" t="s">
        <v>101</v>
      </c>
      <c r="S54" s="136" t="s">
        <v>2270</v>
      </c>
      <c r="T54" s="137"/>
      <c r="U54" s="106"/>
      <c r="V54" s="106"/>
      <c r="W54" s="106"/>
      <c r="X54" s="106"/>
      <c r="Y54" s="106"/>
      <c r="Z54" s="106"/>
      <c r="AA54" s="106"/>
      <c r="AB54" s="106"/>
      <c r="AC54" s="106"/>
      <c r="AD54" s="110"/>
      <c r="AE54" s="110"/>
      <c r="AF54" s="110"/>
    </row>
    <row r="55">
      <c r="A55" s="106"/>
      <c r="B55" s="127">
        <f t="shared" si="1"/>
        <v>52</v>
      </c>
      <c r="C55" s="399" t="s">
        <v>100</v>
      </c>
      <c r="D55" s="429" t="s">
        <v>1223</v>
      </c>
      <c r="E55" s="245" t="s">
        <v>1224</v>
      </c>
      <c r="F55" s="233"/>
      <c r="G55" s="233"/>
      <c r="H55" s="285"/>
      <c r="I55" s="294"/>
      <c r="J55" s="285"/>
      <c r="K55" s="223" t="s">
        <v>1225</v>
      </c>
      <c r="L55" s="223" t="s">
        <v>1226</v>
      </c>
      <c r="M55" s="294"/>
      <c r="N55" s="357" t="s">
        <v>84</v>
      </c>
      <c r="O55" s="357" t="s">
        <v>86</v>
      </c>
      <c r="P55" s="357" t="s">
        <v>86</v>
      </c>
      <c r="Q55" s="135" t="s">
        <v>86</v>
      </c>
      <c r="R55" s="136" t="s">
        <v>101</v>
      </c>
      <c r="S55" s="137"/>
      <c r="T55" s="137"/>
      <c r="U55" s="106"/>
      <c r="V55" s="106"/>
      <c r="W55" s="106"/>
      <c r="X55" s="106"/>
      <c r="Y55" s="106"/>
      <c r="Z55" s="106"/>
      <c r="AA55" s="106"/>
      <c r="AB55" s="106"/>
      <c r="AC55" s="106"/>
      <c r="AD55" s="110"/>
      <c r="AE55" s="110"/>
      <c r="AF55" s="110"/>
    </row>
    <row r="56">
      <c r="A56" s="106"/>
      <c r="B56" s="127">
        <f t="shared" si="1"/>
        <v>53</v>
      </c>
      <c r="C56" s="399" t="s">
        <v>100</v>
      </c>
      <c r="D56" s="398" t="s">
        <v>1227</v>
      </c>
      <c r="E56" s="222" t="s">
        <v>1228</v>
      </c>
      <c r="F56" s="233"/>
      <c r="G56" s="233"/>
      <c r="H56" s="285"/>
      <c r="I56" s="294"/>
      <c r="J56" s="285"/>
      <c r="K56" s="132" t="s">
        <v>173</v>
      </c>
      <c r="L56" s="223" t="s">
        <v>1226</v>
      </c>
      <c r="M56" s="294"/>
      <c r="N56" s="357" t="s">
        <v>84</v>
      </c>
      <c r="O56" s="357" t="s">
        <v>86</v>
      </c>
      <c r="P56" s="357" t="s">
        <v>86</v>
      </c>
      <c r="Q56" s="135" t="s">
        <v>86</v>
      </c>
      <c r="R56" s="136" t="s">
        <v>101</v>
      </c>
      <c r="S56" s="137"/>
      <c r="T56" s="137"/>
      <c r="U56" s="106"/>
      <c r="V56" s="106"/>
      <c r="W56" s="106"/>
      <c r="X56" s="106"/>
      <c r="Y56" s="106"/>
      <c r="Z56" s="106"/>
      <c r="AA56" s="106"/>
      <c r="AB56" s="106"/>
      <c r="AC56" s="106"/>
      <c r="AD56" s="110"/>
      <c r="AE56" s="110"/>
      <c r="AF56" s="110"/>
    </row>
    <row r="57">
      <c r="A57" s="106"/>
      <c r="B57" s="127">
        <f t="shared" si="1"/>
        <v>54</v>
      </c>
      <c r="C57" s="399" t="s">
        <v>100</v>
      </c>
      <c r="D57" s="398" t="s">
        <v>1227</v>
      </c>
      <c r="E57" s="222" t="s">
        <v>1229</v>
      </c>
      <c r="F57" s="233"/>
      <c r="G57" s="233"/>
      <c r="H57" s="285"/>
      <c r="I57" s="294"/>
      <c r="J57" s="285"/>
      <c r="K57" s="132" t="s">
        <v>173</v>
      </c>
      <c r="L57" s="223" t="s">
        <v>1226</v>
      </c>
      <c r="M57" s="294"/>
      <c r="N57" s="357" t="s">
        <v>84</v>
      </c>
      <c r="O57" s="357" t="s">
        <v>86</v>
      </c>
      <c r="P57" s="357" t="s">
        <v>86</v>
      </c>
      <c r="Q57" s="135" t="s">
        <v>86</v>
      </c>
      <c r="R57" s="136" t="s">
        <v>101</v>
      </c>
      <c r="S57" s="137"/>
      <c r="T57" s="137"/>
      <c r="U57" s="106"/>
      <c r="V57" s="106"/>
      <c r="W57" s="106"/>
      <c r="X57" s="106"/>
      <c r="Y57" s="106"/>
      <c r="Z57" s="106"/>
      <c r="AA57" s="106"/>
      <c r="AB57" s="106"/>
      <c r="AC57" s="106"/>
      <c r="AD57" s="110"/>
      <c r="AE57" s="110"/>
      <c r="AF57" s="110"/>
    </row>
    <row r="58">
      <c r="A58" s="106"/>
      <c r="B58" s="127">
        <f t="shared" si="1"/>
        <v>55</v>
      </c>
      <c r="C58" s="399" t="s">
        <v>100</v>
      </c>
      <c r="D58" s="398" t="s">
        <v>1227</v>
      </c>
      <c r="E58" s="222" t="s">
        <v>1230</v>
      </c>
      <c r="F58" s="233"/>
      <c r="G58" s="233"/>
      <c r="H58" s="285"/>
      <c r="I58" s="294"/>
      <c r="J58" s="285"/>
      <c r="K58" s="132" t="s">
        <v>173</v>
      </c>
      <c r="L58" s="223" t="s">
        <v>1226</v>
      </c>
      <c r="M58" s="294"/>
      <c r="N58" s="357" t="s">
        <v>84</v>
      </c>
      <c r="O58" s="357" t="s">
        <v>86</v>
      </c>
      <c r="P58" s="357" t="s">
        <v>86</v>
      </c>
      <c r="Q58" s="135" t="s">
        <v>86</v>
      </c>
      <c r="R58" s="136" t="s">
        <v>101</v>
      </c>
      <c r="S58" s="137"/>
      <c r="T58" s="137"/>
      <c r="U58" s="106"/>
      <c r="V58" s="106"/>
      <c r="W58" s="106"/>
      <c r="X58" s="106"/>
      <c r="Y58" s="106"/>
      <c r="Z58" s="106"/>
      <c r="AA58" s="106"/>
      <c r="AB58" s="106"/>
      <c r="AC58" s="106"/>
      <c r="AD58" s="110"/>
      <c r="AE58" s="110"/>
      <c r="AF58" s="110"/>
    </row>
    <row r="59">
      <c r="A59" s="106"/>
      <c r="B59" s="127">
        <f t="shared" si="1"/>
        <v>56</v>
      </c>
      <c r="C59" s="399" t="s">
        <v>100</v>
      </c>
      <c r="D59" s="398" t="s">
        <v>1227</v>
      </c>
      <c r="E59" s="222" t="s">
        <v>1231</v>
      </c>
      <c r="F59" s="233"/>
      <c r="G59" s="233"/>
      <c r="H59" s="285"/>
      <c r="I59" s="294"/>
      <c r="J59" s="285"/>
      <c r="K59" s="132" t="s">
        <v>173</v>
      </c>
      <c r="L59" s="223" t="s">
        <v>1226</v>
      </c>
      <c r="M59" s="294"/>
      <c r="N59" s="357" t="s">
        <v>84</v>
      </c>
      <c r="O59" s="357" t="s">
        <v>86</v>
      </c>
      <c r="P59" s="357" t="s">
        <v>86</v>
      </c>
      <c r="Q59" s="135" t="s">
        <v>86</v>
      </c>
      <c r="R59" s="136" t="s">
        <v>101</v>
      </c>
      <c r="S59" s="137"/>
      <c r="T59" s="137"/>
      <c r="U59" s="106"/>
      <c r="V59" s="106"/>
      <c r="W59" s="106"/>
      <c r="X59" s="106"/>
      <c r="Y59" s="106"/>
      <c r="Z59" s="106"/>
      <c r="AA59" s="106"/>
      <c r="AB59" s="106"/>
      <c r="AC59" s="106"/>
      <c r="AD59" s="110"/>
      <c r="AE59" s="110"/>
      <c r="AF59" s="110"/>
    </row>
    <row r="60">
      <c r="A60" s="106"/>
      <c r="B60" s="127">
        <f t="shared" si="1"/>
        <v>57</v>
      </c>
      <c r="C60" s="399" t="s">
        <v>100</v>
      </c>
      <c r="D60" s="398" t="s">
        <v>1227</v>
      </c>
      <c r="E60" s="235" t="s">
        <v>1232</v>
      </c>
      <c r="F60" s="233"/>
      <c r="G60" s="233"/>
      <c r="H60" s="285"/>
      <c r="I60" s="294"/>
      <c r="J60" s="285"/>
      <c r="K60" s="223" t="s">
        <v>1233</v>
      </c>
      <c r="L60" s="223" t="s">
        <v>1234</v>
      </c>
      <c r="M60" s="294"/>
      <c r="N60" s="357" t="s">
        <v>84</v>
      </c>
      <c r="O60" s="357" t="s">
        <v>86</v>
      </c>
      <c r="P60" s="357" t="s">
        <v>86</v>
      </c>
      <c r="Q60" s="135" t="s">
        <v>86</v>
      </c>
      <c r="R60" s="136" t="s">
        <v>101</v>
      </c>
      <c r="S60" s="137"/>
      <c r="T60" s="137"/>
      <c r="U60" s="106"/>
      <c r="V60" s="106"/>
      <c r="W60" s="106"/>
      <c r="X60" s="106"/>
      <c r="Y60" s="106"/>
      <c r="Z60" s="106"/>
      <c r="AA60" s="106"/>
      <c r="AB60" s="106"/>
      <c r="AC60" s="106"/>
      <c r="AD60" s="110"/>
      <c r="AE60" s="110"/>
      <c r="AF60" s="110"/>
    </row>
    <row r="61">
      <c r="A61" s="106"/>
      <c r="B61" s="127">
        <f t="shared" si="1"/>
        <v>58</v>
      </c>
      <c r="C61" s="399" t="s">
        <v>100</v>
      </c>
      <c r="D61" s="742" t="s">
        <v>1227</v>
      </c>
      <c r="E61" s="743" t="s">
        <v>1235</v>
      </c>
      <c r="F61" s="222" t="s">
        <v>282</v>
      </c>
      <c r="G61" s="233"/>
      <c r="H61" s="285"/>
      <c r="I61" s="294"/>
      <c r="J61" s="285"/>
      <c r="K61" s="223" t="s">
        <v>1236</v>
      </c>
      <c r="L61" s="223" t="s">
        <v>1182</v>
      </c>
      <c r="M61" s="294"/>
      <c r="N61" s="357" t="s">
        <v>84</v>
      </c>
      <c r="O61" s="357" t="s">
        <v>86</v>
      </c>
      <c r="P61" s="357" t="s">
        <v>86</v>
      </c>
      <c r="Q61" s="135" t="s">
        <v>86</v>
      </c>
      <c r="R61" s="136" t="s">
        <v>101</v>
      </c>
      <c r="S61" s="137"/>
      <c r="T61" s="137"/>
      <c r="U61" s="106"/>
      <c r="V61" s="106"/>
      <c r="W61" s="106"/>
      <c r="X61" s="106"/>
      <c r="Y61" s="106"/>
      <c r="Z61" s="106"/>
      <c r="AA61" s="106"/>
      <c r="AB61" s="106"/>
      <c r="AC61" s="106"/>
      <c r="AD61" s="110"/>
      <c r="AE61" s="110"/>
      <c r="AF61" s="110"/>
    </row>
    <row r="62">
      <c r="A62" s="106"/>
      <c r="B62" s="127">
        <f t="shared" si="1"/>
        <v>59</v>
      </c>
      <c r="C62" s="399" t="s">
        <v>100</v>
      </c>
      <c r="D62" s="742" t="s">
        <v>1227</v>
      </c>
      <c r="E62" s="744"/>
      <c r="F62" s="222" t="s">
        <v>1237</v>
      </c>
      <c r="G62" s="233"/>
      <c r="H62" s="285"/>
      <c r="I62" s="294"/>
      <c r="J62" s="285"/>
      <c r="K62" s="132" t="s">
        <v>173</v>
      </c>
      <c r="L62" s="223" t="s">
        <v>1182</v>
      </c>
      <c r="M62" s="294"/>
      <c r="N62" s="357" t="s">
        <v>84</v>
      </c>
      <c r="O62" s="357" t="s">
        <v>86</v>
      </c>
      <c r="P62" s="357" t="s">
        <v>86</v>
      </c>
      <c r="Q62" s="135" t="s">
        <v>86</v>
      </c>
      <c r="R62" s="136" t="s">
        <v>101</v>
      </c>
      <c r="S62" s="137"/>
      <c r="T62" s="137"/>
      <c r="U62" s="106"/>
      <c r="V62" s="106"/>
      <c r="W62" s="106"/>
      <c r="X62" s="106"/>
      <c r="Y62" s="106"/>
      <c r="Z62" s="106"/>
      <c r="AA62" s="106"/>
      <c r="AB62" s="106"/>
      <c r="AC62" s="106"/>
      <c r="AD62" s="110"/>
      <c r="AE62" s="110"/>
      <c r="AF62" s="110"/>
    </row>
    <row r="63">
      <c r="A63" s="106"/>
      <c r="B63" s="127">
        <f t="shared" si="1"/>
        <v>60</v>
      </c>
      <c r="C63" s="399" t="s">
        <v>100</v>
      </c>
      <c r="D63" s="742" t="s">
        <v>1227</v>
      </c>
      <c r="E63" s="435"/>
      <c r="F63" s="222" t="s">
        <v>1238</v>
      </c>
      <c r="G63" s="233"/>
      <c r="H63" s="285"/>
      <c r="I63" s="294"/>
      <c r="J63" s="285"/>
      <c r="K63" s="132" t="s">
        <v>173</v>
      </c>
      <c r="L63" s="223" t="s">
        <v>1182</v>
      </c>
      <c r="M63" s="294"/>
      <c r="N63" s="357" t="s">
        <v>84</v>
      </c>
      <c r="O63" s="357" t="s">
        <v>86</v>
      </c>
      <c r="P63" s="357" t="s">
        <v>86</v>
      </c>
      <c r="Q63" s="135" t="s">
        <v>86</v>
      </c>
      <c r="R63" s="136" t="s">
        <v>101</v>
      </c>
      <c r="S63" s="137"/>
      <c r="T63" s="137"/>
      <c r="U63" s="106"/>
      <c r="V63" s="106"/>
      <c r="W63" s="106"/>
      <c r="X63" s="106"/>
      <c r="Y63" s="106"/>
      <c r="Z63" s="106"/>
      <c r="AA63" s="106"/>
      <c r="AB63" s="106"/>
      <c r="AC63" s="106"/>
      <c r="AD63" s="110"/>
      <c r="AE63" s="110"/>
      <c r="AF63" s="110"/>
    </row>
    <row r="64">
      <c r="A64" s="106"/>
      <c r="B64" s="127">
        <f t="shared" si="1"/>
        <v>61</v>
      </c>
      <c r="C64" s="399" t="s">
        <v>100</v>
      </c>
      <c r="D64" s="742" t="s">
        <v>1227</v>
      </c>
      <c r="E64" s="435"/>
      <c r="F64" s="222" t="s">
        <v>1239</v>
      </c>
      <c r="G64" s="233"/>
      <c r="H64" s="285"/>
      <c r="I64" s="294"/>
      <c r="J64" s="285"/>
      <c r="K64" s="132" t="s">
        <v>173</v>
      </c>
      <c r="L64" s="223" t="s">
        <v>1182</v>
      </c>
      <c r="M64" s="294"/>
      <c r="N64" s="357" t="s">
        <v>84</v>
      </c>
      <c r="O64" s="357" t="s">
        <v>86</v>
      </c>
      <c r="P64" s="357" t="s">
        <v>86</v>
      </c>
      <c r="Q64" s="135" t="s">
        <v>86</v>
      </c>
      <c r="R64" s="136" t="s">
        <v>101</v>
      </c>
      <c r="S64" s="137"/>
      <c r="T64" s="137"/>
      <c r="U64" s="106"/>
      <c r="V64" s="106"/>
      <c r="W64" s="106"/>
      <c r="X64" s="106"/>
      <c r="Y64" s="106"/>
      <c r="Z64" s="106"/>
      <c r="AA64" s="106"/>
      <c r="AB64" s="106"/>
      <c r="AC64" s="106"/>
      <c r="AD64" s="110"/>
      <c r="AE64" s="110"/>
      <c r="AF64" s="110"/>
    </row>
    <row r="65">
      <c r="A65" s="106"/>
      <c r="B65" s="127">
        <f t="shared" si="1"/>
        <v>62</v>
      </c>
      <c r="C65" s="399" t="s">
        <v>100</v>
      </c>
      <c r="D65" s="742" t="s">
        <v>1227</v>
      </c>
      <c r="E65" s="435"/>
      <c r="F65" s="222" t="s">
        <v>1240</v>
      </c>
      <c r="G65" s="233"/>
      <c r="H65" s="285"/>
      <c r="I65" s="294"/>
      <c r="J65" s="285"/>
      <c r="K65" s="132" t="s">
        <v>173</v>
      </c>
      <c r="L65" s="223" t="s">
        <v>1182</v>
      </c>
      <c r="M65" s="294"/>
      <c r="N65" s="357" t="s">
        <v>84</v>
      </c>
      <c r="O65" s="357" t="s">
        <v>86</v>
      </c>
      <c r="P65" s="357" t="s">
        <v>86</v>
      </c>
      <c r="Q65" s="135" t="s">
        <v>86</v>
      </c>
      <c r="R65" s="136" t="s">
        <v>101</v>
      </c>
      <c r="S65" s="137"/>
      <c r="T65" s="137"/>
      <c r="U65" s="106"/>
      <c r="V65" s="106"/>
      <c r="W65" s="106"/>
      <c r="X65" s="106"/>
      <c r="Y65" s="106"/>
      <c r="Z65" s="106"/>
      <c r="AA65" s="106"/>
      <c r="AB65" s="106"/>
      <c r="AC65" s="106"/>
      <c r="AD65" s="110"/>
      <c r="AE65" s="110"/>
      <c r="AF65" s="110"/>
    </row>
    <row r="66">
      <c r="A66" s="106"/>
      <c r="B66" s="127">
        <f t="shared" si="1"/>
        <v>63</v>
      </c>
      <c r="C66" s="399" t="s">
        <v>100</v>
      </c>
      <c r="D66" s="742" t="s">
        <v>1227</v>
      </c>
      <c r="E66" s="435"/>
      <c r="F66" s="222" t="s">
        <v>1241</v>
      </c>
      <c r="G66" s="233"/>
      <c r="H66" s="285"/>
      <c r="I66" s="294"/>
      <c r="J66" s="285"/>
      <c r="K66" s="132" t="s">
        <v>173</v>
      </c>
      <c r="L66" s="223" t="s">
        <v>1182</v>
      </c>
      <c r="M66" s="294"/>
      <c r="N66" s="357" t="s">
        <v>84</v>
      </c>
      <c r="O66" s="357" t="s">
        <v>86</v>
      </c>
      <c r="P66" s="357" t="s">
        <v>86</v>
      </c>
      <c r="Q66" s="135" t="s">
        <v>86</v>
      </c>
      <c r="R66" s="136" t="s">
        <v>101</v>
      </c>
      <c r="S66" s="137"/>
      <c r="T66" s="137"/>
      <c r="U66" s="106"/>
      <c r="V66" s="106"/>
      <c r="W66" s="106"/>
      <c r="X66" s="106"/>
      <c r="Y66" s="106"/>
      <c r="Z66" s="106"/>
      <c r="AA66" s="106"/>
      <c r="AB66" s="106"/>
      <c r="AC66" s="106"/>
      <c r="AD66" s="110"/>
      <c r="AE66" s="110"/>
      <c r="AF66" s="110"/>
    </row>
    <row r="67">
      <c r="A67" s="106"/>
      <c r="B67" s="127">
        <f t="shared" si="1"/>
        <v>64</v>
      </c>
      <c r="C67" s="399" t="s">
        <v>100</v>
      </c>
      <c r="D67" s="742" t="s">
        <v>1227</v>
      </c>
      <c r="E67" s="435"/>
      <c r="F67" s="222" t="s">
        <v>1242</v>
      </c>
      <c r="G67" s="233"/>
      <c r="H67" s="285"/>
      <c r="I67" s="294"/>
      <c r="J67" s="285"/>
      <c r="K67" s="132" t="s">
        <v>173</v>
      </c>
      <c r="L67" s="223" t="s">
        <v>1182</v>
      </c>
      <c r="M67" s="294"/>
      <c r="N67" s="357" t="s">
        <v>84</v>
      </c>
      <c r="O67" s="357" t="s">
        <v>86</v>
      </c>
      <c r="P67" s="357" t="s">
        <v>86</v>
      </c>
      <c r="Q67" s="135" t="s">
        <v>86</v>
      </c>
      <c r="R67" s="136" t="s">
        <v>101</v>
      </c>
      <c r="S67" s="137"/>
      <c r="T67" s="137"/>
      <c r="U67" s="106"/>
      <c r="V67" s="106"/>
      <c r="W67" s="106"/>
      <c r="X67" s="106"/>
      <c r="Y67" s="106"/>
      <c r="Z67" s="106"/>
      <c r="AA67" s="106"/>
      <c r="AB67" s="106"/>
      <c r="AC67" s="106"/>
      <c r="AD67" s="110"/>
      <c r="AE67" s="110"/>
      <c r="AF67" s="110"/>
    </row>
    <row r="68">
      <c r="A68" s="106"/>
      <c r="B68" s="127">
        <f t="shared" si="1"/>
        <v>65</v>
      </c>
      <c r="C68" s="399" t="s">
        <v>100</v>
      </c>
      <c r="D68" s="742" t="s">
        <v>1227</v>
      </c>
      <c r="E68" s="435"/>
      <c r="F68" s="222" t="s">
        <v>1243</v>
      </c>
      <c r="G68" s="233"/>
      <c r="H68" s="285"/>
      <c r="I68" s="294"/>
      <c r="J68" s="285"/>
      <c r="K68" s="132" t="s">
        <v>173</v>
      </c>
      <c r="L68" s="223" t="s">
        <v>1182</v>
      </c>
      <c r="M68" s="294"/>
      <c r="N68" s="357" t="s">
        <v>84</v>
      </c>
      <c r="O68" s="357" t="s">
        <v>86</v>
      </c>
      <c r="P68" s="357" t="s">
        <v>86</v>
      </c>
      <c r="Q68" s="135" t="s">
        <v>86</v>
      </c>
      <c r="R68" s="136" t="s">
        <v>101</v>
      </c>
      <c r="S68" s="137"/>
      <c r="T68" s="137"/>
      <c r="U68" s="106"/>
      <c r="V68" s="106"/>
      <c r="W68" s="106"/>
      <c r="X68" s="106"/>
      <c r="Y68" s="106"/>
      <c r="Z68" s="106"/>
      <c r="AA68" s="106"/>
      <c r="AB68" s="106"/>
      <c r="AC68" s="106"/>
      <c r="AD68" s="110"/>
      <c r="AE68" s="110"/>
      <c r="AF68" s="110"/>
    </row>
    <row r="69">
      <c r="A69" s="106"/>
      <c r="B69" s="127">
        <f t="shared" si="1"/>
        <v>66</v>
      </c>
      <c r="C69" s="399" t="s">
        <v>100</v>
      </c>
      <c r="D69" s="742" t="s">
        <v>1227</v>
      </c>
      <c r="E69" s="435"/>
      <c r="F69" s="222" t="s">
        <v>1244</v>
      </c>
      <c r="G69" s="233"/>
      <c r="H69" s="285"/>
      <c r="I69" s="294"/>
      <c r="J69" s="285"/>
      <c r="K69" s="132" t="s">
        <v>173</v>
      </c>
      <c r="L69" s="223" t="s">
        <v>1182</v>
      </c>
      <c r="M69" s="294"/>
      <c r="N69" s="357" t="s">
        <v>84</v>
      </c>
      <c r="O69" s="357" t="s">
        <v>86</v>
      </c>
      <c r="P69" s="357" t="s">
        <v>86</v>
      </c>
      <c r="Q69" s="135" t="s">
        <v>86</v>
      </c>
      <c r="R69" s="136" t="s">
        <v>101</v>
      </c>
      <c r="S69" s="137"/>
      <c r="T69" s="137"/>
      <c r="U69" s="106"/>
      <c r="V69" s="106"/>
      <c r="W69" s="106"/>
      <c r="X69" s="106"/>
      <c r="Y69" s="106"/>
      <c r="Z69" s="106"/>
      <c r="AA69" s="106"/>
      <c r="AB69" s="106"/>
      <c r="AC69" s="106"/>
      <c r="AD69" s="110"/>
      <c r="AE69" s="110"/>
      <c r="AF69" s="110"/>
    </row>
    <row r="70">
      <c r="A70" s="106"/>
      <c r="B70" s="127">
        <f t="shared" si="1"/>
        <v>67</v>
      </c>
      <c r="C70" s="399" t="s">
        <v>100</v>
      </c>
      <c r="D70" s="742" t="s">
        <v>1227</v>
      </c>
      <c r="E70" s="435"/>
      <c r="F70" s="222" t="s">
        <v>1245</v>
      </c>
      <c r="G70" s="233"/>
      <c r="H70" s="285"/>
      <c r="I70" s="294"/>
      <c r="J70" s="285"/>
      <c r="K70" s="132" t="s">
        <v>173</v>
      </c>
      <c r="L70" s="223" t="s">
        <v>1182</v>
      </c>
      <c r="M70" s="294"/>
      <c r="N70" s="357" t="s">
        <v>84</v>
      </c>
      <c r="O70" s="357" t="s">
        <v>86</v>
      </c>
      <c r="P70" s="357" t="s">
        <v>86</v>
      </c>
      <c r="Q70" s="135" t="s">
        <v>86</v>
      </c>
      <c r="R70" s="136" t="s">
        <v>101</v>
      </c>
      <c r="S70" s="137"/>
      <c r="T70" s="137"/>
      <c r="U70" s="106"/>
      <c r="V70" s="106"/>
      <c r="W70" s="106"/>
      <c r="X70" s="106"/>
      <c r="Y70" s="106"/>
      <c r="Z70" s="106"/>
      <c r="AA70" s="106"/>
      <c r="AB70" s="106"/>
      <c r="AC70" s="106"/>
      <c r="AD70" s="110"/>
      <c r="AE70" s="110"/>
      <c r="AF70" s="110"/>
    </row>
    <row r="71">
      <c r="A71" s="106"/>
      <c r="B71" s="127">
        <f t="shared" si="1"/>
        <v>68</v>
      </c>
      <c r="C71" s="399" t="s">
        <v>100</v>
      </c>
      <c r="D71" s="742" t="s">
        <v>1227</v>
      </c>
      <c r="E71" s="435"/>
      <c r="F71" s="222" t="s">
        <v>1246</v>
      </c>
      <c r="G71" s="233"/>
      <c r="H71" s="285"/>
      <c r="I71" s="294"/>
      <c r="J71" s="285"/>
      <c r="K71" s="132" t="s">
        <v>173</v>
      </c>
      <c r="L71" s="223" t="s">
        <v>1182</v>
      </c>
      <c r="M71" s="294"/>
      <c r="N71" s="357" t="s">
        <v>84</v>
      </c>
      <c r="O71" s="357" t="s">
        <v>86</v>
      </c>
      <c r="P71" s="357" t="s">
        <v>86</v>
      </c>
      <c r="Q71" s="135" t="s">
        <v>86</v>
      </c>
      <c r="R71" s="136" t="s">
        <v>101</v>
      </c>
      <c r="S71" s="137"/>
      <c r="T71" s="137"/>
      <c r="U71" s="106"/>
      <c r="V71" s="106"/>
      <c r="W71" s="106"/>
      <c r="X71" s="106"/>
      <c r="Y71" s="106"/>
      <c r="Z71" s="106"/>
      <c r="AA71" s="106"/>
      <c r="AB71" s="106"/>
      <c r="AC71" s="106"/>
      <c r="AD71" s="110"/>
      <c r="AE71" s="110"/>
      <c r="AF71" s="110"/>
    </row>
    <row r="72">
      <c r="A72" s="106"/>
      <c r="B72" s="127">
        <f t="shared" si="1"/>
        <v>69</v>
      </c>
      <c r="C72" s="399" t="s">
        <v>100</v>
      </c>
      <c r="D72" s="742" t="s">
        <v>1227</v>
      </c>
      <c r="E72" s="435"/>
      <c r="F72" s="222" t="s">
        <v>1241</v>
      </c>
      <c r="G72" s="233"/>
      <c r="H72" s="285"/>
      <c r="I72" s="294"/>
      <c r="J72" s="285"/>
      <c r="K72" s="132" t="s">
        <v>173</v>
      </c>
      <c r="L72" s="223" t="s">
        <v>1182</v>
      </c>
      <c r="M72" s="294"/>
      <c r="N72" s="357" t="s">
        <v>84</v>
      </c>
      <c r="O72" s="357" t="s">
        <v>86</v>
      </c>
      <c r="P72" s="357" t="s">
        <v>86</v>
      </c>
      <c r="Q72" s="135" t="s">
        <v>86</v>
      </c>
      <c r="R72" s="136" t="s">
        <v>101</v>
      </c>
      <c r="S72" s="137"/>
      <c r="T72" s="137"/>
      <c r="U72" s="106"/>
      <c r="V72" s="106"/>
      <c r="W72" s="106"/>
      <c r="X72" s="106"/>
      <c r="Y72" s="106"/>
      <c r="Z72" s="106"/>
      <c r="AA72" s="106"/>
      <c r="AB72" s="106"/>
      <c r="AC72" s="106"/>
      <c r="AD72" s="110"/>
      <c r="AE72" s="110"/>
      <c r="AF72" s="110"/>
    </row>
    <row r="73">
      <c r="A73" s="106"/>
      <c r="B73" s="127">
        <f t="shared" si="1"/>
        <v>70</v>
      </c>
      <c r="C73" s="399" t="s">
        <v>100</v>
      </c>
      <c r="D73" s="742" t="s">
        <v>1227</v>
      </c>
      <c r="E73" s="435"/>
      <c r="F73" s="222" t="s">
        <v>1242</v>
      </c>
      <c r="G73" s="233"/>
      <c r="H73" s="285"/>
      <c r="I73" s="294"/>
      <c r="J73" s="285"/>
      <c r="K73" s="132" t="s">
        <v>173</v>
      </c>
      <c r="L73" s="223" t="s">
        <v>1182</v>
      </c>
      <c r="M73" s="294"/>
      <c r="N73" s="357" t="s">
        <v>84</v>
      </c>
      <c r="O73" s="357" t="s">
        <v>86</v>
      </c>
      <c r="P73" s="357" t="s">
        <v>86</v>
      </c>
      <c r="Q73" s="135" t="s">
        <v>86</v>
      </c>
      <c r="R73" s="136" t="s">
        <v>101</v>
      </c>
      <c r="S73" s="137"/>
      <c r="T73" s="137"/>
      <c r="U73" s="106"/>
      <c r="V73" s="106"/>
      <c r="W73" s="106"/>
      <c r="X73" s="106"/>
      <c r="Y73" s="106"/>
      <c r="Z73" s="106"/>
      <c r="AA73" s="106"/>
      <c r="AB73" s="106"/>
      <c r="AC73" s="106"/>
      <c r="AD73" s="110"/>
      <c r="AE73" s="110"/>
      <c r="AF73" s="110"/>
    </row>
    <row r="74">
      <c r="A74" s="106"/>
      <c r="B74" s="127">
        <f t="shared" si="1"/>
        <v>71</v>
      </c>
      <c r="C74" s="399" t="s">
        <v>100</v>
      </c>
      <c r="D74" s="745" t="s">
        <v>1227</v>
      </c>
      <c r="E74" s="322"/>
      <c r="F74" s="222" t="s">
        <v>1247</v>
      </c>
      <c r="G74" s="233"/>
      <c r="H74" s="285"/>
      <c r="I74" s="294"/>
      <c r="J74" s="285"/>
      <c r="K74" s="223" t="s">
        <v>1248</v>
      </c>
      <c r="L74" s="132" t="s">
        <v>1249</v>
      </c>
      <c r="M74" s="294"/>
      <c r="N74" s="357" t="s">
        <v>84</v>
      </c>
      <c r="O74" s="357" t="s">
        <v>86</v>
      </c>
      <c r="P74" s="357" t="s">
        <v>86</v>
      </c>
      <c r="Q74" s="135" t="s">
        <v>86</v>
      </c>
      <c r="R74" s="136" t="s">
        <v>101</v>
      </c>
      <c r="S74" s="137"/>
      <c r="T74" s="137"/>
      <c r="U74" s="106"/>
      <c r="V74" s="106"/>
      <c r="W74" s="106"/>
      <c r="X74" s="106"/>
      <c r="Y74" s="106"/>
      <c r="Z74" s="106"/>
      <c r="AA74" s="106"/>
      <c r="AB74" s="106"/>
      <c r="AC74" s="106"/>
      <c r="AD74" s="110"/>
      <c r="AE74" s="110"/>
      <c r="AF74" s="110"/>
    </row>
    <row r="75">
      <c r="A75" s="106"/>
      <c r="B75" s="127">
        <f t="shared" si="1"/>
        <v>72</v>
      </c>
      <c r="C75" s="399" t="s">
        <v>100</v>
      </c>
      <c r="D75" s="257" t="s">
        <v>1250</v>
      </c>
      <c r="E75" s="245" t="s">
        <v>282</v>
      </c>
      <c r="F75" s="233"/>
      <c r="G75" s="233"/>
      <c r="H75" s="223"/>
      <c r="I75" s="223"/>
      <c r="J75" s="285"/>
      <c r="K75" s="223" t="s">
        <v>1251</v>
      </c>
      <c r="L75" s="223" t="s">
        <v>1182</v>
      </c>
      <c r="M75" s="402" t="s">
        <v>1252</v>
      </c>
      <c r="N75" s="357" t="s">
        <v>84</v>
      </c>
      <c r="O75" s="357" t="s">
        <v>86</v>
      </c>
      <c r="P75" s="357" t="s">
        <v>86</v>
      </c>
      <c r="Q75" s="135" t="s">
        <v>86</v>
      </c>
      <c r="R75" s="136" t="s">
        <v>101</v>
      </c>
      <c r="S75" s="137"/>
      <c r="T75" s="137"/>
      <c r="U75" s="106"/>
      <c r="V75" s="106"/>
      <c r="W75" s="106"/>
      <c r="X75" s="106"/>
      <c r="Y75" s="106"/>
      <c r="Z75" s="106"/>
      <c r="AA75" s="106"/>
      <c r="AB75" s="106"/>
      <c r="AC75" s="106"/>
      <c r="AD75" s="110"/>
      <c r="AE75" s="110"/>
      <c r="AF75" s="110"/>
    </row>
    <row r="76">
      <c r="A76" s="106"/>
      <c r="B76" s="127">
        <f t="shared" si="1"/>
        <v>73</v>
      </c>
      <c r="C76" s="399" t="s">
        <v>100</v>
      </c>
      <c r="D76" s="746" t="s">
        <v>1250</v>
      </c>
      <c r="E76" s="235" t="s">
        <v>1237</v>
      </c>
      <c r="F76" s="233"/>
      <c r="G76" s="233"/>
      <c r="H76" s="223"/>
      <c r="I76" s="223"/>
      <c r="J76" s="285"/>
      <c r="K76" s="132" t="s">
        <v>173</v>
      </c>
      <c r="L76" s="223" t="s">
        <v>1182</v>
      </c>
      <c r="M76" s="294"/>
      <c r="N76" s="357" t="s">
        <v>84</v>
      </c>
      <c r="O76" s="357" t="s">
        <v>86</v>
      </c>
      <c r="P76" s="357" t="s">
        <v>86</v>
      </c>
      <c r="Q76" s="135" t="s">
        <v>86</v>
      </c>
      <c r="R76" s="136" t="s">
        <v>101</v>
      </c>
      <c r="S76" s="137"/>
      <c r="T76" s="137"/>
      <c r="U76" s="106"/>
      <c r="V76" s="106"/>
      <c r="W76" s="106"/>
      <c r="X76" s="106"/>
      <c r="Y76" s="106"/>
      <c r="Z76" s="106"/>
      <c r="AA76" s="106"/>
      <c r="AB76" s="106"/>
      <c r="AC76" s="106"/>
      <c r="AD76" s="110"/>
      <c r="AE76" s="110"/>
      <c r="AF76" s="110"/>
    </row>
    <row r="77">
      <c r="A77" s="106"/>
      <c r="B77" s="127">
        <f t="shared" si="1"/>
        <v>74</v>
      </c>
      <c r="C77" s="399" t="s">
        <v>100</v>
      </c>
      <c r="D77" s="742" t="s">
        <v>1250</v>
      </c>
      <c r="E77" s="221" t="s">
        <v>1253</v>
      </c>
      <c r="F77" s="243" t="s">
        <v>1254</v>
      </c>
      <c r="G77" s="233"/>
      <c r="H77" s="223"/>
      <c r="I77" s="223"/>
      <c r="J77" s="285"/>
      <c r="K77" s="132" t="s">
        <v>1255</v>
      </c>
      <c r="L77" s="132" t="s">
        <v>1256</v>
      </c>
      <c r="M77" s="294"/>
      <c r="N77" s="357" t="s">
        <v>84</v>
      </c>
      <c r="O77" s="357" t="s">
        <v>86</v>
      </c>
      <c r="P77" s="357" t="s">
        <v>86</v>
      </c>
      <c r="Q77" s="135" t="s">
        <v>86</v>
      </c>
      <c r="R77" s="197" t="s">
        <v>104</v>
      </c>
      <c r="S77" s="136" t="s">
        <v>2271</v>
      </c>
      <c r="T77" s="137"/>
      <c r="U77" s="106"/>
      <c r="V77" s="106"/>
      <c r="W77" s="106"/>
      <c r="X77" s="106"/>
      <c r="Y77" s="106"/>
      <c r="Z77" s="106"/>
      <c r="AA77" s="106"/>
      <c r="AB77" s="106"/>
      <c r="AC77" s="106"/>
      <c r="AD77" s="110"/>
      <c r="AE77" s="110"/>
      <c r="AF77" s="110"/>
    </row>
    <row r="78">
      <c r="A78" s="106"/>
      <c r="B78" s="127">
        <f t="shared" si="1"/>
        <v>75</v>
      </c>
      <c r="C78" s="399" t="s">
        <v>100</v>
      </c>
      <c r="D78" s="742" t="s">
        <v>1250</v>
      </c>
      <c r="E78" s="241"/>
      <c r="F78" s="243" t="s">
        <v>1257</v>
      </c>
      <c r="G78" s="233"/>
      <c r="H78" s="223"/>
      <c r="I78" s="223"/>
      <c r="J78" s="285"/>
      <c r="K78" s="132" t="s">
        <v>1258</v>
      </c>
      <c r="L78" s="132" t="s">
        <v>1259</v>
      </c>
      <c r="M78" s="294"/>
      <c r="N78" s="357" t="s">
        <v>84</v>
      </c>
      <c r="O78" s="357" t="s">
        <v>86</v>
      </c>
      <c r="P78" s="357" t="s">
        <v>86</v>
      </c>
      <c r="Q78" s="135" t="s">
        <v>86</v>
      </c>
      <c r="R78" s="136" t="s">
        <v>101</v>
      </c>
      <c r="S78" s="137"/>
      <c r="T78" s="137"/>
      <c r="U78" s="106"/>
      <c r="V78" s="106"/>
      <c r="W78" s="106"/>
      <c r="X78" s="106"/>
      <c r="Y78" s="106"/>
      <c r="Z78" s="106"/>
      <c r="AA78" s="106"/>
      <c r="AB78" s="106"/>
      <c r="AC78" s="106"/>
      <c r="AD78" s="110"/>
      <c r="AE78" s="110"/>
      <c r="AF78" s="110"/>
    </row>
    <row r="79">
      <c r="A79" s="106"/>
      <c r="B79" s="127">
        <f t="shared" si="1"/>
        <v>76</v>
      </c>
      <c r="C79" s="399" t="s">
        <v>100</v>
      </c>
      <c r="D79" s="742" t="s">
        <v>1250</v>
      </c>
      <c r="E79" s="221" t="s">
        <v>1239</v>
      </c>
      <c r="F79" s="243" t="s">
        <v>866</v>
      </c>
      <c r="G79" s="233"/>
      <c r="H79" s="223"/>
      <c r="I79" s="223"/>
      <c r="J79" s="285"/>
      <c r="K79" s="132" t="s">
        <v>1260</v>
      </c>
      <c r="L79" s="132" t="s">
        <v>1261</v>
      </c>
      <c r="M79" s="294"/>
      <c r="N79" s="357" t="s">
        <v>84</v>
      </c>
      <c r="O79" s="357" t="s">
        <v>86</v>
      </c>
      <c r="P79" s="357" t="s">
        <v>86</v>
      </c>
      <c r="Q79" s="135" t="s">
        <v>86</v>
      </c>
      <c r="R79" s="136" t="s">
        <v>101</v>
      </c>
      <c r="S79" s="137"/>
      <c r="T79" s="137"/>
      <c r="U79" s="106"/>
      <c r="V79" s="106"/>
      <c r="W79" s="106"/>
      <c r="X79" s="106"/>
      <c r="Y79" s="106"/>
      <c r="Z79" s="106"/>
      <c r="AA79" s="106"/>
      <c r="AB79" s="106"/>
      <c r="AC79" s="106"/>
      <c r="AD79" s="110"/>
      <c r="AE79" s="110"/>
      <c r="AF79" s="110"/>
    </row>
    <row r="80">
      <c r="A80" s="106"/>
      <c r="B80" s="127">
        <f t="shared" si="1"/>
        <v>77</v>
      </c>
      <c r="C80" s="399" t="s">
        <v>100</v>
      </c>
      <c r="D80" s="742" t="s">
        <v>1250</v>
      </c>
      <c r="E80" s="241"/>
      <c r="F80" s="243" t="s">
        <v>415</v>
      </c>
      <c r="G80" s="233"/>
      <c r="H80" s="223"/>
      <c r="I80" s="223"/>
      <c r="J80" s="285"/>
      <c r="K80" s="132" t="s">
        <v>173</v>
      </c>
      <c r="L80" s="132" t="s">
        <v>1262</v>
      </c>
      <c r="M80" s="294"/>
      <c r="N80" s="357" t="s">
        <v>84</v>
      </c>
      <c r="O80" s="357" t="s">
        <v>86</v>
      </c>
      <c r="P80" s="357" t="s">
        <v>86</v>
      </c>
      <c r="Q80" s="135" t="s">
        <v>86</v>
      </c>
      <c r="R80" s="136" t="s">
        <v>101</v>
      </c>
      <c r="S80" s="137"/>
      <c r="T80" s="137"/>
      <c r="U80" s="106"/>
      <c r="V80" s="106"/>
      <c r="W80" s="106"/>
      <c r="X80" s="106"/>
      <c r="Y80" s="106"/>
      <c r="Z80" s="106"/>
      <c r="AA80" s="106"/>
      <c r="AB80" s="106"/>
      <c r="AC80" s="106"/>
      <c r="AD80" s="110"/>
      <c r="AE80" s="110"/>
      <c r="AF80" s="110"/>
    </row>
    <row r="81">
      <c r="A81" s="106"/>
      <c r="B81" s="127">
        <f t="shared" si="1"/>
        <v>78</v>
      </c>
      <c r="C81" s="399" t="s">
        <v>100</v>
      </c>
      <c r="D81" s="742" t="s">
        <v>1250</v>
      </c>
      <c r="E81" s="221" t="s">
        <v>1240</v>
      </c>
      <c r="F81" s="243" t="s">
        <v>866</v>
      </c>
      <c r="G81" s="233"/>
      <c r="H81" s="223"/>
      <c r="I81" s="223"/>
      <c r="J81" s="285"/>
      <c r="K81" s="132" t="s">
        <v>173</v>
      </c>
      <c r="L81" s="132" t="s">
        <v>1263</v>
      </c>
      <c r="M81" s="294"/>
      <c r="N81" s="357" t="s">
        <v>84</v>
      </c>
      <c r="O81" s="357" t="s">
        <v>86</v>
      </c>
      <c r="P81" s="357" t="s">
        <v>86</v>
      </c>
      <c r="Q81" s="135" t="s">
        <v>86</v>
      </c>
      <c r="R81" s="136" t="s">
        <v>101</v>
      </c>
      <c r="S81" s="137"/>
      <c r="T81" s="137"/>
      <c r="U81" s="106"/>
      <c r="V81" s="106"/>
      <c r="W81" s="106"/>
      <c r="X81" s="106"/>
      <c r="Y81" s="106"/>
      <c r="Z81" s="106"/>
      <c r="AA81" s="106"/>
      <c r="AB81" s="106"/>
      <c r="AC81" s="106"/>
      <c r="AD81" s="110"/>
      <c r="AE81" s="110"/>
      <c r="AF81" s="110"/>
    </row>
    <row r="82">
      <c r="A82" s="106"/>
      <c r="B82" s="127">
        <f t="shared" si="1"/>
        <v>79</v>
      </c>
      <c r="C82" s="399" t="s">
        <v>100</v>
      </c>
      <c r="D82" s="742" t="s">
        <v>1250</v>
      </c>
      <c r="E82" s="241"/>
      <c r="F82" s="243" t="s">
        <v>415</v>
      </c>
      <c r="G82" s="233"/>
      <c r="H82" s="223"/>
      <c r="I82" s="223"/>
      <c r="J82" s="285"/>
      <c r="K82" s="132" t="s">
        <v>173</v>
      </c>
      <c r="L82" s="132" t="s">
        <v>1264</v>
      </c>
      <c r="M82" s="294"/>
      <c r="N82" s="357" t="s">
        <v>84</v>
      </c>
      <c r="O82" s="357" t="s">
        <v>86</v>
      </c>
      <c r="P82" s="357" t="s">
        <v>86</v>
      </c>
      <c r="Q82" s="135" t="s">
        <v>86</v>
      </c>
      <c r="R82" s="136" t="s">
        <v>101</v>
      </c>
      <c r="S82" s="137"/>
      <c r="T82" s="137"/>
      <c r="U82" s="106"/>
      <c r="V82" s="106"/>
      <c r="W82" s="106"/>
      <c r="X82" s="106"/>
      <c r="Y82" s="106"/>
      <c r="Z82" s="106"/>
      <c r="AA82" s="106"/>
      <c r="AB82" s="106"/>
      <c r="AC82" s="106"/>
      <c r="AD82" s="110"/>
      <c r="AE82" s="110"/>
      <c r="AF82" s="110"/>
    </row>
    <row r="83">
      <c r="A83" s="106"/>
      <c r="B83" s="127">
        <f t="shared" si="1"/>
        <v>80</v>
      </c>
      <c r="C83" s="399" t="s">
        <v>100</v>
      </c>
      <c r="D83" s="742" t="s">
        <v>1250</v>
      </c>
      <c r="E83" s="221" t="s">
        <v>1241</v>
      </c>
      <c r="F83" s="243" t="s">
        <v>866</v>
      </c>
      <c r="G83" s="233"/>
      <c r="H83" s="223"/>
      <c r="I83" s="223"/>
      <c r="J83" s="285"/>
      <c r="K83" s="132" t="s">
        <v>173</v>
      </c>
      <c r="L83" s="132" t="s">
        <v>1265</v>
      </c>
      <c r="M83" s="294"/>
      <c r="N83" s="357" t="s">
        <v>84</v>
      </c>
      <c r="O83" s="357" t="s">
        <v>86</v>
      </c>
      <c r="P83" s="357" t="s">
        <v>86</v>
      </c>
      <c r="Q83" s="135" t="s">
        <v>86</v>
      </c>
      <c r="R83" s="136" t="s">
        <v>101</v>
      </c>
      <c r="S83" s="137"/>
      <c r="T83" s="137"/>
      <c r="U83" s="106"/>
      <c r="V83" s="106"/>
      <c r="W83" s="106"/>
      <c r="X83" s="106"/>
      <c r="Y83" s="106"/>
      <c r="Z83" s="106"/>
      <c r="AA83" s="106"/>
      <c r="AB83" s="106"/>
      <c r="AC83" s="106"/>
      <c r="AD83" s="110"/>
      <c r="AE83" s="110"/>
      <c r="AF83" s="110"/>
    </row>
    <row r="84">
      <c r="A84" s="106"/>
      <c r="B84" s="127">
        <f t="shared" si="1"/>
        <v>81</v>
      </c>
      <c r="C84" s="399" t="s">
        <v>100</v>
      </c>
      <c r="D84" s="742" t="s">
        <v>1250</v>
      </c>
      <c r="E84" s="241"/>
      <c r="F84" s="243" t="s">
        <v>415</v>
      </c>
      <c r="G84" s="233"/>
      <c r="H84" s="223"/>
      <c r="I84" s="223"/>
      <c r="J84" s="285"/>
      <c r="K84" s="132" t="s">
        <v>173</v>
      </c>
      <c r="L84" s="132" t="s">
        <v>1266</v>
      </c>
      <c r="M84" s="294"/>
      <c r="N84" s="357" t="s">
        <v>84</v>
      </c>
      <c r="O84" s="357" t="s">
        <v>86</v>
      </c>
      <c r="P84" s="357" t="s">
        <v>86</v>
      </c>
      <c r="Q84" s="135" t="s">
        <v>86</v>
      </c>
      <c r="R84" s="136" t="s">
        <v>101</v>
      </c>
      <c r="S84" s="137"/>
      <c r="T84" s="137"/>
      <c r="U84" s="106"/>
      <c r="V84" s="106"/>
      <c r="W84" s="106"/>
      <c r="X84" s="106"/>
      <c r="Y84" s="106"/>
      <c r="Z84" s="106"/>
      <c r="AA84" s="106"/>
      <c r="AB84" s="106"/>
      <c r="AC84" s="106"/>
      <c r="AD84" s="110"/>
      <c r="AE84" s="110"/>
      <c r="AF84" s="110"/>
    </row>
    <row r="85">
      <c r="A85" s="106"/>
      <c r="B85" s="127">
        <f t="shared" si="1"/>
        <v>82</v>
      </c>
      <c r="C85" s="399" t="s">
        <v>100</v>
      </c>
      <c r="D85" s="742" t="s">
        <v>1250</v>
      </c>
      <c r="E85" s="221" t="s">
        <v>1242</v>
      </c>
      <c r="F85" s="243" t="s">
        <v>866</v>
      </c>
      <c r="G85" s="233"/>
      <c r="H85" s="223"/>
      <c r="I85" s="223"/>
      <c r="J85" s="285"/>
      <c r="K85" s="132" t="s">
        <v>173</v>
      </c>
      <c r="L85" s="132" t="s">
        <v>1267</v>
      </c>
      <c r="M85" s="294"/>
      <c r="N85" s="357" t="s">
        <v>84</v>
      </c>
      <c r="O85" s="357" t="s">
        <v>86</v>
      </c>
      <c r="P85" s="357" t="s">
        <v>86</v>
      </c>
      <c r="Q85" s="135" t="s">
        <v>86</v>
      </c>
      <c r="R85" s="136" t="s">
        <v>101</v>
      </c>
      <c r="S85" s="137"/>
      <c r="T85" s="137"/>
      <c r="U85" s="106"/>
      <c r="V85" s="106"/>
      <c r="W85" s="106"/>
      <c r="X85" s="106"/>
      <c r="Y85" s="106"/>
      <c r="Z85" s="106"/>
      <c r="AA85" s="106"/>
      <c r="AB85" s="106"/>
      <c r="AC85" s="106"/>
      <c r="AD85" s="110"/>
      <c r="AE85" s="110"/>
      <c r="AF85" s="110"/>
    </row>
    <row r="86">
      <c r="A86" s="106"/>
      <c r="B86" s="127">
        <f t="shared" si="1"/>
        <v>83</v>
      </c>
      <c r="C86" s="399" t="s">
        <v>100</v>
      </c>
      <c r="D86" s="742" t="s">
        <v>1250</v>
      </c>
      <c r="E86" s="245"/>
      <c r="F86" s="243" t="s">
        <v>415</v>
      </c>
      <c r="G86" s="233"/>
      <c r="H86" s="223"/>
      <c r="I86" s="223"/>
      <c r="J86" s="285"/>
      <c r="K86" s="132" t="s">
        <v>173</v>
      </c>
      <c r="L86" s="132" t="s">
        <v>1268</v>
      </c>
      <c r="M86" s="294"/>
      <c r="N86" s="357" t="s">
        <v>84</v>
      </c>
      <c r="O86" s="357" t="s">
        <v>86</v>
      </c>
      <c r="P86" s="357" t="s">
        <v>86</v>
      </c>
      <c r="Q86" s="135" t="s">
        <v>86</v>
      </c>
      <c r="R86" s="136" t="s">
        <v>101</v>
      </c>
      <c r="S86" s="137"/>
      <c r="T86" s="137"/>
      <c r="U86" s="106"/>
      <c r="V86" s="106"/>
      <c r="W86" s="106"/>
      <c r="X86" s="106"/>
      <c r="Y86" s="106"/>
      <c r="Z86" s="106"/>
      <c r="AA86" s="106"/>
      <c r="AB86" s="106"/>
      <c r="AC86" s="106"/>
      <c r="AD86" s="110"/>
      <c r="AE86" s="110"/>
      <c r="AF86" s="110"/>
    </row>
    <row r="87">
      <c r="A87" s="106"/>
      <c r="B87" s="127">
        <f t="shared" si="1"/>
        <v>84</v>
      </c>
      <c r="C87" s="399" t="s">
        <v>100</v>
      </c>
      <c r="D87" s="746" t="s">
        <v>1250</v>
      </c>
      <c r="E87" s="242" t="s">
        <v>1243</v>
      </c>
      <c r="F87" s="233"/>
      <c r="G87" s="233"/>
      <c r="H87" s="223"/>
      <c r="I87" s="223"/>
      <c r="J87" s="285"/>
      <c r="K87" s="132" t="s">
        <v>173</v>
      </c>
      <c r="L87" s="132" t="s">
        <v>1269</v>
      </c>
      <c r="M87" s="294"/>
      <c r="N87" s="357" t="s">
        <v>84</v>
      </c>
      <c r="O87" s="357" t="s">
        <v>86</v>
      </c>
      <c r="P87" s="357" t="s">
        <v>86</v>
      </c>
      <c r="Q87" s="135" t="s">
        <v>86</v>
      </c>
      <c r="R87" s="136" t="s">
        <v>101</v>
      </c>
      <c r="S87" s="137"/>
      <c r="T87" s="137"/>
      <c r="U87" s="106"/>
      <c r="V87" s="106"/>
      <c r="W87" s="106"/>
      <c r="X87" s="106"/>
      <c r="Y87" s="106"/>
      <c r="Z87" s="106"/>
      <c r="AA87" s="106"/>
      <c r="AB87" s="106"/>
      <c r="AC87" s="106"/>
      <c r="AD87" s="110"/>
      <c r="AE87" s="110"/>
      <c r="AF87" s="110"/>
    </row>
    <row r="88">
      <c r="A88" s="106"/>
      <c r="B88" s="127">
        <f t="shared" si="1"/>
        <v>85</v>
      </c>
      <c r="C88" s="399" t="s">
        <v>100</v>
      </c>
      <c r="D88" s="746" t="s">
        <v>1250</v>
      </c>
      <c r="E88" s="222" t="s">
        <v>1244</v>
      </c>
      <c r="F88" s="233"/>
      <c r="G88" s="233"/>
      <c r="H88" s="223"/>
      <c r="I88" s="223"/>
      <c r="J88" s="285"/>
      <c r="K88" s="132" t="s">
        <v>173</v>
      </c>
      <c r="L88" s="132" t="s">
        <v>173</v>
      </c>
      <c r="M88" s="294"/>
      <c r="N88" s="357" t="s">
        <v>84</v>
      </c>
      <c r="O88" s="357" t="s">
        <v>86</v>
      </c>
      <c r="P88" s="357" t="s">
        <v>86</v>
      </c>
      <c r="Q88" s="135" t="s">
        <v>86</v>
      </c>
      <c r="R88" s="136" t="s">
        <v>101</v>
      </c>
      <c r="S88" s="137"/>
      <c r="T88" s="137"/>
      <c r="U88" s="106"/>
      <c r="V88" s="106"/>
      <c r="W88" s="106"/>
      <c r="X88" s="106"/>
      <c r="Y88" s="106"/>
      <c r="Z88" s="106"/>
      <c r="AA88" s="106"/>
      <c r="AB88" s="106"/>
      <c r="AC88" s="106"/>
      <c r="AD88" s="110"/>
      <c r="AE88" s="110"/>
      <c r="AF88" s="110"/>
    </row>
    <row r="89">
      <c r="A89" s="106"/>
      <c r="B89" s="127">
        <f t="shared" si="1"/>
        <v>86</v>
      </c>
      <c r="C89" s="399" t="s">
        <v>100</v>
      </c>
      <c r="D89" s="746" t="s">
        <v>1250</v>
      </c>
      <c r="E89" s="222" t="s">
        <v>1245</v>
      </c>
      <c r="F89" s="233"/>
      <c r="G89" s="233"/>
      <c r="H89" s="223"/>
      <c r="I89" s="223"/>
      <c r="J89" s="285"/>
      <c r="K89" s="132" t="s">
        <v>173</v>
      </c>
      <c r="L89" s="132" t="s">
        <v>173</v>
      </c>
      <c r="M89" s="294"/>
      <c r="N89" s="357" t="s">
        <v>84</v>
      </c>
      <c r="O89" s="357" t="s">
        <v>86</v>
      </c>
      <c r="P89" s="357" t="s">
        <v>86</v>
      </c>
      <c r="Q89" s="135" t="s">
        <v>86</v>
      </c>
      <c r="R89" s="136" t="s">
        <v>101</v>
      </c>
      <c r="S89" s="137"/>
      <c r="T89" s="137"/>
      <c r="U89" s="106"/>
      <c r="V89" s="106"/>
      <c r="W89" s="106"/>
      <c r="X89" s="106"/>
      <c r="Y89" s="106"/>
      <c r="Z89" s="106"/>
      <c r="AA89" s="106"/>
      <c r="AB89" s="106"/>
      <c r="AC89" s="106"/>
      <c r="AD89" s="110"/>
      <c r="AE89" s="110"/>
      <c r="AF89" s="110"/>
    </row>
    <row r="90">
      <c r="A90" s="106"/>
      <c r="B90" s="127">
        <f t="shared" si="1"/>
        <v>87</v>
      </c>
      <c r="C90" s="399" t="s">
        <v>100</v>
      </c>
      <c r="D90" s="746" t="s">
        <v>1250</v>
      </c>
      <c r="E90" s="222" t="s">
        <v>1246</v>
      </c>
      <c r="F90" s="233"/>
      <c r="G90" s="233"/>
      <c r="H90" s="223"/>
      <c r="I90" s="223"/>
      <c r="J90" s="285"/>
      <c r="K90" s="132" t="s">
        <v>173</v>
      </c>
      <c r="L90" s="132" t="s">
        <v>173</v>
      </c>
      <c r="M90" s="294"/>
      <c r="N90" s="357" t="s">
        <v>84</v>
      </c>
      <c r="O90" s="357" t="s">
        <v>86</v>
      </c>
      <c r="P90" s="357" t="s">
        <v>86</v>
      </c>
      <c r="Q90" s="135" t="s">
        <v>86</v>
      </c>
      <c r="R90" s="136" t="s">
        <v>101</v>
      </c>
      <c r="S90" s="137"/>
      <c r="T90" s="137"/>
      <c r="U90" s="106"/>
      <c r="V90" s="106"/>
      <c r="W90" s="106"/>
      <c r="X90" s="106"/>
      <c r="Y90" s="106"/>
      <c r="Z90" s="106"/>
      <c r="AA90" s="106"/>
      <c r="AB90" s="106"/>
      <c r="AC90" s="106"/>
      <c r="AD90" s="110"/>
      <c r="AE90" s="110"/>
      <c r="AF90" s="110"/>
    </row>
    <row r="91">
      <c r="A91" s="106"/>
      <c r="B91" s="127">
        <f t="shared" si="1"/>
        <v>88</v>
      </c>
      <c r="C91" s="399" t="s">
        <v>100</v>
      </c>
      <c r="D91" s="746" t="s">
        <v>1250</v>
      </c>
      <c r="E91" s="235" t="s">
        <v>1270</v>
      </c>
      <c r="F91" s="233"/>
      <c r="G91" s="233"/>
      <c r="H91" s="223"/>
      <c r="I91" s="223"/>
      <c r="J91" s="285"/>
      <c r="K91" s="223" t="s">
        <v>1271</v>
      </c>
      <c r="L91" s="223" t="s">
        <v>1272</v>
      </c>
      <c r="M91" s="294"/>
      <c r="N91" s="357" t="s">
        <v>84</v>
      </c>
      <c r="O91" s="357" t="s">
        <v>86</v>
      </c>
      <c r="P91" s="357" t="s">
        <v>86</v>
      </c>
      <c r="Q91" s="135" t="s">
        <v>86</v>
      </c>
      <c r="R91" s="136" t="s">
        <v>101</v>
      </c>
      <c r="S91" s="137"/>
      <c r="T91" s="137"/>
      <c r="U91" s="106"/>
      <c r="V91" s="106"/>
      <c r="W91" s="106"/>
      <c r="X91" s="106"/>
      <c r="Y91" s="106"/>
      <c r="Z91" s="106"/>
      <c r="AA91" s="106"/>
      <c r="AB91" s="106"/>
      <c r="AC91" s="106"/>
      <c r="AD91" s="110"/>
      <c r="AE91" s="110"/>
      <c r="AF91" s="110"/>
    </row>
    <row r="92">
      <c r="A92" s="106"/>
      <c r="B92" s="127">
        <f t="shared" si="1"/>
        <v>89</v>
      </c>
      <c r="C92" s="399" t="s">
        <v>100</v>
      </c>
      <c r="D92" s="746" t="s">
        <v>1250</v>
      </c>
      <c r="E92" s="235" t="s">
        <v>1273</v>
      </c>
      <c r="F92" s="235" t="s">
        <v>1274</v>
      </c>
      <c r="G92" s="233"/>
      <c r="H92" s="223"/>
      <c r="I92" s="223"/>
      <c r="J92" s="285"/>
      <c r="K92" s="132" t="s">
        <v>1275</v>
      </c>
      <c r="L92" s="223" t="s">
        <v>1276</v>
      </c>
      <c r="M92" s="294"/>
      <c r="N92" s="357" t="s">
        <v>85</v>
      </c>
      <c r="O92" s="357" t="s">
        <v>86</v>
      </c>
      <c r="P92" s="357" t="s">
        <v>86</v>
      </c>
      <c r="Q92" s="135" t="s">
        <v>86</v>
      </c>
      <c r="R92" s="136" t="s">
        <v>101</v>
      </c>
      <c r="S92" s="136" t="s">
        <v>2272</v>
      </c>
      <c r="T92" s="152" t="s">
        <v>2273</v>
      </c>
      <c r="U92" s="106"/>
      <c r="V92" s="106"/>
      <c r="W92" s="106"/>
      <c r="X92" s="106"/>
      <c r="Y92" s="106"/>
      <c r="Z92" s="106"/>
      <c r="AA92" s="106"/>
      <c r="AB92" s="106"/>
      <c r="AC92" s="106"/>
      <c r="AD92" s="110"/>
      <c r="AE92" s="110"/>
      <c r="AF92" s="110"/>
    </row>
    <row r="93">
      <c r="A93" s="106"/>
      <c r="B93" s="127">
        <f t="shared" si="1"/>
        <v>90</v>
      </c>
      <c r="C93" s="399" t="s">
        <v>100</v>
      </c>
      <c r="D93" s="746" t="s">
        <v>1250</v>
      </c>
      <c r="E93" s="106"/>
      <c r="F93" s="221" t="s">
        <v>1277</v>
      </c>
      <c r="G93" s="243" t="s">
        <v>412</v>
      </c>
      <c r="H93" s="223"/>
      <c r="I93" s="223"/>
      <c r="J93" s="285"/>
      <c r="K93" s="132" t="s">
        <v>1278</v>
      </c>
      <c r="L93" s="132" t="s">
        <v>1279</v>
      </c>
      <c r="M93" s="294"/>
      <c r="N93" s="357" t="s">
        <v>84</v>
      </c>
      <c r="O93" s="357" t="s">
        <v>86</v>
      </c>
      <c r="P93" s="357" t="s">
        <v>86</v>
      </c>
      <c r="Q93" s="135" t="s">
        <v>86</v>
      </c>
      <c r="R93" s="136" t="s">
        <v>101</v>
      </c>
      <c r="S93" s="137"/>
      <c r="T93" s="137"/>
      <c r="U93" s="106"/>
      <c r="V93" s="106"/>
      <c r="W93" s="106"/>
      <c r="X93" s="106"/>
      <c r="Y93" s="106"/>
      <c r="Z93" s="106"/>
      <c r="AA93" s="106"/>
      <c r="AB93" s="106"/>
      <c r="AC93" s="106"/>
      <c r="AD93" s="110"/>
      <c r="AE93" s="110"/>
      <c r="AF93" s="110"/>
    </row>
    <row r="94">
      <c r="A94" s="106"/>
      <c r="B94" s="127">
        <f t="shared" si="1"/>
        <v>91</v>
      </c>
      <c r="C94" s="399" t="s">
        <v>100</v>
      </c>
      <c r="D94" s="746" t="s">
        <v>1250</v>
      </c>
      <c r="E94" s="106"/>
      <c r="F94" s="245"/>
      <c r="G94" s="243" t="s">
        <v>415</v>
      </c>
      <c r="H94" s="223"/>
      <c r="I94" s="223"/>
      <c r="J94" s="285"/>
      <c r="K94" s="132" t="s">
        <v>1280</v>
      </c>
      <c r="L94" s="132" t="s">
        <v>1281</v>
      </c>
      <c r="M94" s="294"/>
      <c r="N94" s="357" t="s">
        <v>84</v>
      </c>
      <c r="O94" s="357" t="s">
        <v>86</v>
      </c>
      <c r="P94" s="357" t="s">
        <v>86</v>
      </c>
      <c r="Q94" s="135" t="s">
        <v>86</v>
      </c>
      <c r="R94" s="136" t="s">
        <v>101</v>
      </c>
      <c r="S94" s="137"/>
      <c r="T94" s="137"/>
      <c r="U94" s="106"/>
      <c r="V94" s="106"/>
      <c r="W94" s="106"/>
      <c r="X94" s="106"/>
      <c r="Y94" s="106"/>
      <c r="Z94" s="106"/>
      <c r="AA94" s="106"/>
      <c r="AB94" s="106"/>
      <c r="AC94" s="106"/>
      <c r="AD94" s="110"/>
      <c r="AE94" s="110"/>
      <c r="AF94" s="110"/>
    </row>
    <row r="95">
      <c r="A95" s="106"/>
      <c r="B95" s="127">
        <f t="shared" si="1"/>
        <v>92</v>
      </c>
      <c r="C95" s="399" t="s">
        <v>100</v>
      </c>
      <c r="D95" s="746" t="s">
        <v>1250</v>
      </c>
      <c r="E95" s="275"/>
      <c r="F95" s="242" t="s">
        <v>1093</v>
      </c>
      <c r="G95" s="233"/>
      <c r="H95" s="223"/>
      <c r="I95" s="223"/>
      <c r="J95" s="285"/>
      <c r="K95" s="223" t="s">
        <v>1282</v>
      </c>
      <c r="L95" s="223" t="s">
        <v>1283</v>
      </c>
      <c r="M95" s="294"/>
      <c r="N95" s="357" t="s">
        <v>84</v>
      </c>
      <c r="O95" s="357" t="s">
        <v>86</v>
      </c>
      <c r="P95" s="357" t="s">
        <v>86</v>
      </c>
      <c r="Q95" s="135" t="s">
        <v>86</v>
      </c>
      <c r="R95" s="136" t="s">
        <v>101</v>
      </c>
      <c r="S95" s="137"/>
      <c r="T95" s="137"/>
      <c r="U95" s="106"/>
      <c r="V95" s="106"/>
      <c r="W95" s="106"/>
      <c r="X95" s="106"/>
      <c r="Y95" s="106"/>
      <c r="Z95" s="106"/>
      <c r="AA95" s="106"/>
      <c r="AB95" s="106"/>
      <c r="AC95" s="106"/>
      <c r="AD95" s="110"/>
      <c r="AE95" s="110"/>
      <c r="AF95" s="110"/>
    </row>
    <row r="96">
      <c r="A96" s="106"/>
      <c r="B96" s="127">
        <f t="shared" si="1"/>
        <v>93</v>
      </c>
      <c r="C96" s="399" t="s">
        <v>100</v>
      </c>
      <c r="D96" s="746" t="s">
        <v>1250</v>
      </c>
      <c r="E96" s="275"/>
      <c r="F96" s="222" t="s">
        <v>244</v>
      </c>
      <c r="G96" s="233"/>
      <c r="H96" s="223"/>
      <c r="I96" s="223"/>
      <c r="J96" s="285"/>
      <c r="K96" s="223" t="s">
        <v>1103</v>
      </c>
      <c r="L96" s="223" t="s">
        <v>1284</v>
      </c>
      <c r="M96" s="294"/>
      <c r="N96" s="357" t="s">
        <v>85</v>
      </c>
      <c r="O96" s="357" t="s">
        <v>86</v>
      </c>
      <c r="P96" s="357" t="s">
        <v>86</v>
      </c>
      <c r="Q96" s="135" t="s">
        <v>86</v>
      </c>
      <c r="R96" s="136" t="s">
        <v>101</v>
      </c>
      <c r="S96" s="136" t="s">
        <v>2272</v>
      </c>
      <c r="T96" s="152" t="s">
        <v>2273</v>
      </c>
      <c r="U96" s="106"/>
      <c r="V96" s="106"/>
      <c r="W96" s="106"/>
      <c r="X96" s="106"/>
      <c r="Y96" s="106"/>
      <c r="Z96" s="106"/>
      <c r="AA96" s="106"/>
      <c r="AB96" s="106"/>
      <c r="AC96" s="106"/>
      <c r="AD96" s="110"/>
      <c r="AE96" s="110"/>
      <c r="AF96" s="110"/>
    </row>
    <row r="97">
      <c r="A97" s="106"/>
      <c r="B97" s="127">
        <f t="shared" si="1"/>
        <v>94</v>
      </c>
      <c r="C97" s="399" t="s">
        <v>100</v>
      </c>
      <c r="D97" s="746" t="s">
        <v>1250</v>
      </c>
      <c r="E97" s="286"/>
      <c r="F97" s="407" t="s">
        <v>1285</v>
      </c>
      <c r="G97" s="401" t="s">
        <v>1286</v>
      </c>
      <c r="H97" s="285"/>
      <c r="I97" s="294"/>
      <c r="J97" s="285"/>
      <c r="K97" s="402" t="s">
        <v>1287</v>
      </c>
      <c r="L97" s="403" t="s">
        <v>1288</v>
      </c>
      <c r="M97" s="294"/>
      <c r="N97" s="357" t="s">
        <v>84</v>
      </c>
      <c r="O97" s="357" t="s">
        <v>86</v>
      </c>
      <c r="P97" s="357" t="s">
        <v>86</v>
      </c>
      <c r="Q97" s="135" t="s">
        <v>86</v>
      </c>
      <c r="R97" s="136" t="s">
        <v>101</v>
      </c>
      <c r="S97" s="137"/>
      <c r="T97" s="137"/>
      <c r="U97" s="106"/>
      <c r="V97" s="106"/>
      <c r="W97" s="106"/>
      <c r="X97" s="106"/>
      <c r="Y97" s="106"/>
      <c r="Z97" s="106"/>
      <c r="AA97" s="106"/>
      <c r="AB97" s="106"/>
      <c r="AC97" s="106"/>
      <c r="AD97" s="110"/>
      <c r="AE97" s="110"/>
      <c r="AF97" s="110"/>
    </row>
    <row r="98">
      <c r="A98" s="106"/>
      <c r="B98" s="127">
        <f t="shared" si="1"/>
        <v>95</v>
      </c>
      <c r="C98" s="399" t="s">
        <v>100</v>
      </c>
      <c r="D98" s="746" t="s">
        <v>1250</v>
      </c>
      <c r="E98" s="286"/>
      <c r="F98" s="407" t="s">
        <v>1285</v>
      </c>
      <c r="G98" s="401" t="s">
        <v>402</v>
      </c>
      <c r="H98" s="285"/>
      <c r="I98" s="294"/>
      <c r="J98" s="285"/>
      <c r="K98" s="402" t="s">
        <v>1289</v>
      </c>
      <c r="L98" s="403" t="s">
        <v>1288</v>
      </c>
      <c r="M98" s="294"/>
      <c r="N98" s="357" t="s">
        <v>84</v>
      </c>
      <c r="O98" s="357" t="s">
        <v>86</v>
      </c>
      <c r="P98" s="357" t="s">
        <v>86</v>
      </c>
      <c r="Q98" s="135" t="s">
        <v>86</v>
      </c>
      <c r="R98" s="136" t="s">
        <v>101</v>
      </c>
      <c r="S98" s="137"/>
      <c r="T98" s="137"/>
      <c r="U98" s="106"/>
      <c r="V98" s="106"/>
      <c r="W98" s="106"/>
      <c r="X98" s="106"/>
      <c r="Y98" s="106"/>
      <c r="Z98" s="106"/>
      <c r="AA98" s="106"/>
      <c r="AB98" s="106"/>
      <c r="AC98" s="106"/>
      <c r="AD98" s="110"/>
      <c r="AE98" s="110"/>
      <c r="AF98" s="110"/>
    </row>
    <row r="99">
      <c r="A99" s="106"/>
      <c r="B99" s="127">
        <f t="shared" si="1"/>
        <v>96</v>
      </c>
      <c r="C99" s="399" t="s">
        <v>100</v>
      </c>
      <c r="D99" s="746" t="s">
        <v>1250</v>
      </c>
      <c r="E99" s="286"/>
      <c r="F99" s="407" t="s">
        <v>1290</v>
      </c>
      <c r="G99" s="401" t="s">
        <v>1286</v>
      </c>
      <c r="H99" s="285"/>
      <c r="I99" s="294"/>
      <c r="J99" s="285"/>
      <c r="K99" s="402" t="s">
        <v>1291</v>
      </c>
      <c r="L99" s="403" t="s">
        <v>1292</v>
      </c>
      <c r="M99" s="294"/>
      <c r="N99" s="357" t="s">
        <v>84</v>
      </c>
      <c r="O99" s="357" t="s">
        <v>86</v>
      </c>
      <c r="P99" s="357" t="s">
        <v>86</v>
      </c>
      <c r="Q99" s="135" t="s">
        <v>86</v>
      </c>
      <c r="R99" s="136" t="s">
        <v>101</v>
      </c>
      <c r="S99" s="137"/>
      <c r="T99" s="137"/>
      <c r="U99" s="106"/>
      <c r="V99" s="106"/>
      <c r="W99" s="106"/>
      <c r="X99" s="106"/>
      <c r="Y99" s="106"/>
      <c r="Z99" s="106"/>
      <c r="AA99" s="106"/>
      <c r="AB99" s="106"/>
      <c r="AC99" s="106"/>
      <c r="AD99" s="110"/>
      <c r="AE99" s="110"/>
      <c r="AF99" s="110"/>
    </row>
    <row r="100">
      <c r="A100" s="106"/>
      <c r="B100" s="127">
        <f t="shared" si="1"/>
        <v>97</v>
      </c>
      <c r="C100" s="399" t="s">
        <v>100</v>
      </c>
      <c r="D100" s="746" t="s">
        <v>1250</v>
      </c>
      <c r="E100" s="412"/>
      <c r="F100" s="406" t="s">
        <v>1290</v>
      </c>
      <c r="G100" s="401" t="s">
        <v>402</v>
      </c>
      <c r="H100" s="285"/>
      <c r="I100" s="294"/>
      <c r="J100" s="285"/>
      <c r="K100" s="402" t="s">
        <v>1293</v>
      </c>
      <c r="L100" s="403" t="s">
        <v>1292</v>
      </c>
      <c r="M100" s="294"/>
      <c r="N100" s="357" t="s">
        <v>84</v>
      </c>
      <c r="O100" s="357" t="s">
        <v>86</v>
      </c>
      <c r="P100" s="357" t="s">
        <v>86</v>
      </c>
      <c r="Q100" s="135" t="s">
        <v>86</v>
      </c>
      <c r="R100" s="136" t="s">
        <v>101</v>
      </c>
      <c r="S100" s="137"/>
      <c r="T100" s="137"/>
      <c r="U100" s="106"/>
      <c r="V100" s="106"/>
      <c r="W100" s="106"/>
      <c r="X100" s="106"/>
      <c r="Y100" s="106"/>
      <c r="Z100" s="106"/>
      <c r="AA100" s="106"/>
      <c r="AB100" s="106"/>
      <c r="AC100" s="106"/>
      <c r="AD100" s="110"/>
      <c r="AE100" s="110"/>
      <c r="AF100" s="110"/>
    </row>
    <row r="101">
      <c r="A101" s="106"/>
      <c r="B101" s="127">
        <f t="shared" si="1"/>
        <v>98</v>
      </c>
      <c r="C101" s="399" t="s">
        <v>100</v>
      </c>
      <c r="D101" s="257" t="s">
        <v>1294</v>
      </c>
      <c r="E101" s="237" t="s">
        <v>1295</v>
      </c>
      <c r="F101" s="223"/>
      <c r="G101" s="285"/>
      <c r="H101" s="285"/>
      <c r="I101" s="294"/>
      <c r="J101" s="285"/>
      <c r="K101" s="223" t="s">
        <v>1296</v>
      </c>
      <c r="L101" s="223" t="s">
        <v>1297</v>
      </c>
      <c r="M101" s="402" t="s">
        <v>1298</v>
      </c>
      <c r="N101" s="357" t="s">
        <v>84</v>
      </c>
      <c r="O101" s="357" t="s">
        <v>86</v>
      </c>
      <c r="P101" s="357" t="s">
        <v>86</v>
      </c>
      <c r="Q101" s="135" t="s">
        <v>86</v>
      </c>
      <c r="R101" s="136" t="s">
        <v>101</v>
      </c>
      <c r="S101" s="136"/>
      <c r="T101" s="137"/>
      <c r="U101" s="106"/>
      <c r="V101" s="106"/>
      <c r="W101" s="106"/>
      <c r="X101" s="106"/>
      <c r="Y101" s="106"/>
      <c r="Z101" s="106"/>
      <c r="AA101" s="106"/>
      <c r="AB101" s="106"/>
      <c r="AC101" s="106"/>
      <c r="AD101" s="110"/>
      <c r="AE101" s="110"/>
      <c r="AF101" s="110"/>
    </row>
    <row r="102">
      <c r="A102" s="106"/>
      <c r="B102" s="127">
        <f t="shared" si="1"/>
        <v>99</v>
      </c>
      <c r="C102" s="399" t="s">
        <v>100</v>
      </c>
      <c r="D102" s="746" t="s">
        <v>1294</v>
      </c>
      <c r="E102" s="237" t="s">
        <v>1299</v>
      </c>
      <c r="F102" s="223"/>
      <c r="G102" s="285"/>
      <c r="H102" s="285"/>
      <c r="I102" s="294"/>
      <c r="J102" s="285"/>
      <c r="K102" s="223" t="s">
        <v>1300</v>
      </c>
      <c r="L102" s="223" t="s">
        <v>1301</v>
      </c>
      <c r="M102" s="294"/>
      <c r="N102" s="357" t="s">
        <v>84</v>
      </c>
      <c r="O102" s="357" t="s">
        <v>86</v>
      </c>
      <c r="P102" s="357" t="s">
        <v>86</v>
      </c>
      <c r="Q102" s="135" t="s">
        <v>86</v>
      </c>
      <c r="R102" s="197" t="s">
        <v>104</v>
      </c>
      <c r="S102" s="136" t="s">
        <v>2274</v>
      </c>
      <c r="T102" s="137"/>
      <c r="U102" s="106"/>
      <c r="V102" s="106"/>
      <c r="W102" s="106"/>
      <c r="X102" s="106"/>
      <c r="Y102" s="106"/>
      <c r="Z102" s="106"/>
      <c r="AA102" s="106"/>
      <c r="AB102" s="106"/>
      <c r="AC102" s="106"/>
      <c r="AD102" s="110"/>
      <c r="AE102" s="110"/>
      <c r="AF102" s="110"/>
    </row>
    <row r="103">
      <c r="A103" s="106"/>
      <c r="B103" s="127">
        <f t="shared" si="1"/>
        <v>100</v>
      </c>
      <c r="C103" s="399" t="s">
        <v>100</v>
      </c>
      <c r="D103" s="746" t="s">
        <v>1294</v>
      </c>
      <c r="E103" s="237" t="s">
        <v>1239</v>
      </c>
      <c r="F103" s="223"/>
      <c r="G103" s="285"/>
      <c r="H103" s="285"/>
      <c r="I103" s="294"/>
      <c r="J103" s="285"/>
      <c r="K103" s="223" t="s">
        <v>1302</v>
      </c>
      <c r="L103" s="223" t="s">
        <v>1182</v>
      </c>
      <c r="M103" s="294"/>
      <c r="N103" s="357" t="s">
        <v>84</v>
      </c>
      <c r="O103" s="357" t="s">
        <v>86</v>
      </c>
      <c r="P103" s="357" t="s">
        <v>86</v>
      </c>
      <c r="Q103" s="135" t="s">
        <v>86</v>
      </c>
      <c r="R103" s="136" t="s">
        <v>101</v>
      </c>
      <c r="S103" s="137"/>
      <c r="T103" s="137"/>
      <c r="U103" s="106"/>
      <c r="V103" s="106"/>
      <c r="W103" s="106"/>
      <c r="X103" s="106"/>
      <c r="Y103" s="106"/>
      <c r="Z103" s="106"/>
      <c r="AA103" s="106"/>
      <c r="AB103" s="106"/>
      <c r="AC103" s="106"/>
      <c r="AD103" s="110"/>
      <c r="AE103" s="110"/>
      <c r="AF103" s="110"/>
    </row>
    <row r="104">
      <c r="A104" s="106"/>
      <c r="B104" s="127">
        <f t="shared" si="1"/>
        <v>101</v>
      </c>
      <c r="C104" s="399" t="s">
        <v>100</v>
      </c>
      <c r="D104" s="746" t="s">
        <v>1294</v>
      </c>
      <c r="E104" s="237" t="s">
        <v>1240</v>
      </c>
      <c r="F104" s="223"/>
      <c r="G104" s="285"/>
      <c r="H104" s="285"/>
      <c r="I104" s="294"/>
      <c r="J104" s="285"/>
      <c r="K104" s="132" t="s">
        <v>173</v>
      </c>
      <c r="L104" s="223" t="s">
        <v>1182</v>
      </c>
      <c r="M104" s="294"/>
      <c r="N104" s="357" t="s">
        <v>84</v>
      </c>
      <c r="O104" s="357" t="s">
        <v>86</v>
      </c>
      <c r="P104" s="357" t="s">
        <v>86</v>
      </c>
      <c r="Q104" s="135" t="s">
        <v>86</v>
      </c>
      <c r="R104" s="136" t="s">
        <v>101</v>
      </c>
      <c r="S104" s="137"/>
      <c r="T104" s="137"/>
      <c r="U104" s="106"/>
      <c r="V104" s="106"/>
      <c r="W104" s="106"/>
      <c r="X104" s="106"/>
      <c r="Y104" s="106"/>
      <c r="Z104" s="106"/>
      <c r="AA104" s="106"/>
      <c r="AB104" s="106"/>
      <c r="AC104" s="106"/>
      <c r="AD104" s="110"/>
      <c r="AE104" s="110"/>
      <c r="AF104" s="110"/>
    </row>
    <row r="105">
      <c r="A105" s="106"/>
      <c r="B105" s="127">
        <f t="shared" si="1"/>
        <v>102</v>
      </c>
      <c r="C105" s="399" t="s">
        <v>100</v>
      </c>
      <c r="D105" s="746" t="s">
        <v>1294</v>
      </c>
      <c r="E105" s="237" t="s">
        <v>1241</v>
      </c>
      <c r="F105" s="223"/>
      <c r="G105" s="285"/>
      <c r="H105" s="285"/>
      <c r="I105" s="294"/>
      <c r="J105" s="285"/>
      <c r="K105" s="132" t="s">
        <v>173</v>
      </c>
      <c r="L105" s="223" t="s">
        <v>1182</v>
      </c>
      <c r="M105" s="294"/>
      <c r="N105" s="357" t="s">
        <v>84</v>
      </c>
      <c r="O105" s="357" t="s">
        <v>86</v>
      </c>
      <c r="P105" s="357" t="s">
        <v>86</v>
      </c>
      <c r="Q105" s="135" t="s">
        <v>86</v>
      </c>
      <c r="R105" s="136" t="s">
        <v>101</v>
      </c>
      <c r="S105" s="137"/>
      <c r="T105" s="137"/>
      <c r="U105" s="106"/>
      <c r="V105" s="106"/>
      <c r="W105" s="106"/>
      <c r="X105" s="106"/>
      <c r="Y105" s="106"/>
      <c r="Z105" s="106"/>
      <c r="AA105" s="106"/>
      <c r="AB105" s="106"/>
      <c r="AC105" s="106"/>
      <c r="AD105" s="110"/>
      <c r="AE105" s="110"/>
      <c r="AF105" s="110"/>
    </row>
    <row r="106">
      <c r="A106" s="106"/>
      <c r="B106" s="127">
        <f t="shared" si="1"/>
        <v>103</v>
      </c>
      <c r="C106" s="399" t="s">
        <v>100</v>
      </c>
      <c r="D106" s="746" t="s">
        <v>1294</v>
      </c>
      <c r="E106" s="237" t="s">
        <v>1242</v>
      </c>
      <c r="F106" s="223"/>
      <c r="G106" s="285"/>
      <c r="H106" s="285"/>
      <c r="I106" s="294"/>
      <c r="J106" s="285"/>
      <c r="K106" s="132" t="s">
        <v>173</v>
      </c>
      <c r="L106" s="223" t="s">
        <v>1182</v>
      </c>
      <c r="M106" s="294"/>
      <c r="N106" s="357" t="s">
        <v>84</v>
      </c>
      <c r="O106" s="357" t="s">
        <v>86</v>
      </c>
      <c r="P106" s="357" t="s">
        <v>86</v>
      </c>
      <c r="Q106" s="135" t="s">
        <v>86</v>
      </c>
      <c r="R106" s="136" t="s">
        <v>101</v>
      </c>
      <c r="S106" s="137"/>
      <c r="T106" s="137"/>
      <c r="U106" s="106"/>
      <c r="V106" s="106"/>
      <c r="W106" s="106"/>
      <c r="X106" s="106"/>
      <c r="Y106" s="106"/>
      <c r="Z106" s="106"/>
      <c r="AA106" s="106"/>
      <c r="AB106" s="106"/>
      <c r="AC106" s="106"/>
      <c r="AD106" s="110"/>
      <c r="AE106" s="110"/>
      <c r="AF106" s="110"/>
    </row>
    <row r="107">
      <c r="A107" s="106"/>
      <c r="B107" s="127">
        <f t="shared" si="1"/>
        <v>104</v>
      </c>
      <c r="C107" s="399" t="s">
        <v>100</v>
      </c>
      <c r="D107" s="746" t="s">
        <v>1294</v>
      </c>
      <c r="E107" s="237" t="s">
        <v>1243</v>
      </c>
      <c r="F107" s="223"/>
      <c r="G107" s="285"/>
      <c r="H107" s="285"/>
      <c r="I107" s="294"/>
      <c r="J107" s="285"/>
      <c r="K107" s="132" t="s">
        <v>173</v>
      </c>
      <c r="L107" s="223" t="s">
        <v>1182</v>
      </c>
      <c r="M107" s="294"/>
      <c r="N107" s="357" t="s">
        <v>84</v>
      </c>
      <c r="O107" s="357" t="s">
        <v>86</v>
      </c>
      <c r="P107" s="357" t="s">
        <v>86</v>
      </c>
      <c r="Q107" s="135" t="s">
        <v>86</v>
      </c>
      <c r="R107" s="136" t="s">
        <v>101</v>
      </c>
      <c r="S107" s="137"/>
      <c r="T107" s="137"/>
      <c r="U107" s="106"/>
      <c r="V107" s="106"/>
      <c r="W107" s="106"/>
      <c r="X107" s="106"/>
      <c r="Y107" s="106"/>
      <c r="Z107" s="106"/>
      <c r="AA107" s="106"/>
      <c r="AB107" s="106"/>
      <c r="AC107" s="106"/>
      <c r="AD107" s="110"/>
      <c r="AE107" s="110"/>
      <c r="AF107" s="110"/>
    </row>
    <row r="108">
      <c r="A108" s="106"/>
      <c r="B108" s="127">
        <f t="shared" si="1"/>
        <v>105</v>
      </c>
      <c r="C108" s="399" t="s">
        <v>100</v>
      </c>
      <c r="D108" s="746" t="s">
        <v>1294</v>
      </c>
      <c r="E108" s="237" t="s">
        <v>1244</v>
      </c>
      <c r="F108" s="223"/>
      <c r="G108" s="285"/>
      <c r="H108" s="285"/>
      <c r="I108" s="294"/>
      <c r="J108" s="285"/>
      <c r="K108" s="132" t="s">
        <v>173</v>
      </c>
      <c r="L108" s="223" t="s">
        <v>1182</v>
      </c>
      <c r="M108" s="294"/>
      <c r="N108" s="357" t="s">
        <v>84</v>
      </c>
      <c r="O108" s="357" t="s">
        <v>86</v>
      </c>
      <c r="P108" s="357" t="s">
        <v>86</v>
      </c>
      <c r="Q108" s="135" t="s">
        <v>86</v>
      </c>
      <c r="R108" s="136" t="s">
        <v>101</v>
      </c>
      <c r="S108" s="137"/>
      <c r="T108" s="137"/>
      <c r="U108" s="106"/>
      <c r="V108" s="106"/>
      <c r="W108" s="106"/>
      <c r="X108" s="106"/>
      <c r="Y108" s="106"/>
      <c r="Z108" s="106"/>
      <c r="AA108" s="106"/>
      <c r="AB108" s="106"/>
      <c r="AC108" s="106"/>
      <c r="AD108" s="110"/>
      <c r="AE108" s="110"/>
      <c r="AF108" s="110"/>
    </row>
    <row r="109">
      <c r="A109" s="106"/>
      <c r="B109" s="127">
        <f t="shared" si="1"/>
        <v>106</v>
      </c>
      <c r="C109" s="399" t="s">
        <v>100</v>
      </c>
      <c r="D109" s="746" t="s">
        <v>1294</v>
      </c>
      <c r="E109" s="237" t="s">
        <v>1245</v>
      </c>
      <c r="F109" s="223"/>
      <c r="G109" s="285"/>
      <c r="H109" s="285"/>
      <c r="I109" s="294"/>
      <c r="J109" s="285"/>
      <c r="K109" s="132" t="s">
        <v>173</v>
      </c>
      <c r="L109" s="223" t="s">
        <v>1182</v>
      </c>
      <c r="M109" s="294"/>
      <c r="N109" s="357" t="s">
        <v>84</v>
      </c>
      <c r="O109" s="357" t="s">
        <v>86</v>
      </c>
      <c r="P109" s="357" t="s">
        <v>86</v>
      </c>
      <c r="Q109" s="135" t="s">
        <v>86</v>
      </c>
      <c r="R109" s="136" t="s">
        <v>101</v>
      </c>
      <c r="S109" s="137"/>
      <c r="T109" s="137"/>
      <c r="U109" s="106"/>
      <c r="V109" s="106"/>
      <c r="W109" s="106"/>
      <c r="X109" s="106"/>
      <c r="Y109" s="106"/>
      <c r="Z109" s="106"/>
      <c r="AA109" s="106"/>
      <c r="AB109" s="106"/>
      <c r="AC109" s="106"/>
      <c r="AD109" s="110"/>
      <c r="AE109" s="110"/>
      <c r="AF109" s="110"/>
    </row>
    <row r="110">
      <c r="A110" s="106"/>
      <c r="B110" s="127">
        <f t="shared" si="1"/>
        <v>107</v>
      </c>
      <c r="C110" s="399" t="s">
        <v>100</v>
      </c>
      <c r="D110" s="746" t="s">
        <v>1294</v>
      </c>
      <c r="E110" s="237" t="s">
        <v>1246</v>
      </c>
      <c r="F110" s="223"/>
      <c r="G110" s="285"/>
      <c r="H110" s="285"/>
      <c r="I110" s="294"/>
      <c r="J110" s="285"/>
      <c r="K110" s="132" t="s">
        <v>173</v>
      </c>
      <c r="L110" s="223" t="s">
        <v>1182</v>
      </c>
      <c r="M110" s="294"/>
      <c r="N110" s="357" t="s">
        <v>84</v>
      </c>
      <c r="O110" s="357" t="s">
        <v>86</v>
      </c>
      <c r="P110" s="357" t="s">
        <v>86</v>
      </c>
      <c r="Q110" s="135" t="s">
        <v>86</v>
      </c>
      <c r="R110" s="136" t="s">
        <v>101</v>
      </c>
      <c r="S110" s="137"/>
      <c r="T110" s="137"/>
      <c r="U110" s="106"/>
      <c r="V110" s="106"/>
      <c r="W110" s="106"/>
      <c r="X110" s="106"/>
      <c r="Y110" s="106"/>
      <c r="Z110" s="106"/>
      <c r="AA110" s="106"/>
      <c r="AB110" s="106"/>
      <c r="AC110" s="106"/>
      <c r="AD110" s="110"/>
      <c r="AE110" s="110"/>
      <c r="AF110" s="110"/>
    </row>
    <row r="111">
      <c r="A111" s="106"/>
      <c r="B111" s="127">
        <f t="shared" si="1"/>
        <v>108</v>
      </c>
      <c r="C111" s="444" t="s">
        <v>100</v>
      </c>
      <c r="D111" s="747" t="s">
        <v>1294</v>
      </c>
      <c r="E111" s="134" t="s">
        <v>1270</v>
      </c>
      <c r="F111" s="223"/>
      <c r="G111" s="285"/>
      <c r="H111" s="285"/>
      <c r="I111" s="294"/>
      <c r="J111" s="285"/>
      <c r="K111" s="223" t="s">
        <v>1271</v>
      </c>
      <c r="L111" s="223" t="s">
        <v>1272</v>
      </c>
      <c r="M111" s="294"/>
      <c r="N111" s="357" t="s">
        <v>84</v>
      </c>
      <c r="O111" s="357" t="s">
        <v>86</v>
      </c>
      <c r="P111" s="357" t="s">
        <v>86</v>
      </c>
      <c r="Q111" s="135" t="s">
        <v>86</v>
      </c>
      <c r="R111" s="136" t="s">
        <v>101</v>
      </c>
      <c r="S111" s="137"/>
      <c r="T111" s="137"/>
      <c r="U111" s="106"/>
      <c r="V111" s="106"/>
      <c r="W111" s="106"/>
      <c r="X111" s="106"/>
      <c r="Y111" s="106"/>
      <c r="Z111" s="106"/>
      <c r="AA111" s="106"/>
      <c r="AB111" s="106"/>
      <c r="AC111" s="106"/>
      <c r="AD111" s="110"/>
      <c r="AE111" s="110"/>
      <c r="AF111" s="110"/>
    </row>
    <row r="112">
      <c r="A112" s="110"/>
      <c r="B112" s="466"/>
      <c r="C112" s="110"/>
      <c r="D112" s="110"/>
      <c r="E112" s="110"/>
      <c r="F112" s="110"/>
      <c r="G112" s="110"/>
      <c r="H112" s="110"/>
      <c r="I112" s="110"/>
      <c r="J112" s="110"/>
      <c r="K112" s="110"/>
      <c r="L112" s="110"/>
      <c r="M112" s="468"/>
      <c r="N112" s="469"/>
      <c r="O112" s="469"/>
      <c r="P112" s="471"/>
      <c r="Q112" s="471"/>
      <c r="R112" s="116"/>
      <c r="S112" s="116"/>
      <c r="T112" s="116"/>
      <c r="U112" s="110"/>
      <c r="V112" s="110"/>
      <c r="W112" s="110"/>
      <c r="X112" s="110"/>
      <c r="Y112" s="110"/>
      <c r="Z112" s="110"/>
      <c r="AA112" s="110"/>
      <c r="AB112" s="110"/>
      <c r="AC112" s="110"/>
      <c r="AD112" s="110"/>
      <c r="AE112" s="110"/>
      <c r="AF112" s="110"/>
    </row>
    <row r="113">
      <c r="A113" s="110"/>
      <c r="B113" s="466"/>
      <c r="C113" s="110"/>
      <c r="D113" s="110"/>
      <c r="E113" s="110"/>
      <c r="F113" s="110"/>
      <c r="G113" s="110"/>
      <c r="H113" s="110"/>
      <c r="I113" s="110"/>
      <c r="J113" s="110"/>
      <c r="K113" s="110"/>
      <c r="L113" s="110"/>
      <c r="M113" s="468"/>
      <c r="N113" s="469"/>
      <c r="O113" s="469"/>
      <c r="P113" s="471"/>
      <c r="Q113" s="471"/>
      <c r="R113" s="116"/>
      <c r="S113" s="116"/>
      <c r="T113" s="116"/>
      <c r="U113" s="110"/>
      <c r="V113" s="110"/>
      <c r="W113" s="110"/>
      <c r="X113" s="110"/>
      <c r="Y113" s="110"/>
      <c r="Z113" s="110"/>
      <c r="AA113" s="110"/>
      <c r="AB113" s="110"/>
      <c r="AC113" s="110"/>
      <c r="AD113" s="110"/>
      <c r="AE113" s="110"/>
      <c r="AF113" s="110"/>
    </row>
    <row r="114">
      <c r="A114" s="110"/>
      <c r="B114" s="466"/>
      <c r="C114" s="110"/>
      <c r="D114" s="110"/>
      <c r="E114" s="110"/>
      <c r="F114" s="110"/>
      <c r="G114" s="110"/>
      <c r="H114" s="110"/>
      <c r="I114" s="110"/>
      <c r="J114" s="110"/>
      <c r="K114" s="110"/>
      <c r="L114" s="110"/>
      <c r="M114" s="468"/>
      <c r="N114" s="469"/>
      <c r="O114" s="469"/>
      <c r="P114" s="471"/>
      <c r="Q114" s="471"/>
      <c r="R114" s="116"/>
      <c r="S114" s="116"/>
      <c r="T114" s="116"/>
      <c r="U114" s="110"/>
      <c r="V114" s="110"/>
      <c r="W114" s="110"/>
      <c r="X114" s="110"/>
      <c r="Y114" s="110"/>
      <c r="Z114" s="110"/>
      <c r="AA114" s="110"/>
      <c r="AB114" s="110"/>
      <c r="AC114" s="110"/>
      <c r="AD114" s="110"/>
      <c r="AE114" s="110"/>
      <c r="AF114" s="110"/>
    </row>
    <row r="115">
      <c r="A115" s="110"/>
      <c r="B115" s="466"/>
      <c r="C115" s="110"/>
      <c r="D115" s="110"/>
      <c r="E115" s="110"/>
      <c r="F115" s="110"/>
      <c r="G115" s="110"/>
      <c r="H115" s="110"/>
      <c r="I115" s="110"/>
      <c r="J115" s="110"/>
      <c r="K115" s="110"/>
      <c r="L115" s="110"/>
      <c r="M115" s="468"/>
      <c r="N115" s="469"/>
      <c r="O115" s="469"/>
      <c r="P115" s="471"/>
      <c r="Q115" s="471"/>
      <c r="R115" s="116"/>
      <c r="S115" s="116"/>
      <c r="T115" s="116"/>
      <c r="U115" s="110"/>
      <c r="V115" s="110"/>
      <c r="W115" s="110"/>
      <c r="X115" s="110"/>
      <c r="Y115" s="110"/>
      <c r="Z115" s="110"/>
      <c r="AA115" s="110"/>
      <c r="AB115" s="110"/>
      <c r="AC115" s="110"/>
      <c r="AD115" s="110"/>
      <c r="AE115" s="110"/>
      <c r="AF115" s="110"/>
    </row>
    <row r="116">
      <c r="A116" s="110"/>
      <c r="B116" s="466"/>
      <c r="C116" s="110"/>
      <c r="D116" s="110"/>
      <c r="E116" s="110"/>
      <c r="F116" s="110"/>
      <c r="G116" s="110"/>
      <c r="H116" s="110"/>
      <c r="I116" s="110"/>
      <c r="J116" s="110"/>
      <c r="K116" s="110"/>
      <c r="L116" s="110"/>
      <c r="M116" s="468"/>
      <c r="N116" s="469"/>
      <c r="O116" s="469"/>
      <c r="P116" s="471"/>
      <c r="Q116" s="471"/>
      <c r="R116" s="116"/>
      <c r="S116" s="116"/>
      <c r="T116" s="116"/>
      <c r="U116" s="110"/>
      <c r="V116" s="110"/>
      <c r="W116" s="110"/>
      <c r="X116" s="110"/>
      <c r="Y116" s="110"/>
      <c r="Z116" s="110"/>
      <c r="AA116" s="110"/>
      <c r="AB116" s="110"/>
      <c r="AC116" s="110"/>
      <c r="AD116" s="110"/>
      <c r="AE116" s="110"/>
      <c r="AF116" s="110"/>
    </row>
    <row r="117">
      <c r="A117" s="110"/>
      <c r="B117" s="466"/>
      <c r="C117" s="110"/>
      <c r="D117" s="110"/>
      <c r="E117" s="110"/>
      <c r="F117" s="110"/>
      <c r="G117" s="110"/>
      <c r="H117" s="110"/>
      <c r="I117" s="110"/>
      <c r="J117" s="110"/>
      <c r="K117" s="110"/>
      <c r="L117" s="110"/>
      <c r="M117" s="468"/>
      <c r="N117" s="469"/>
      <c r="O117" s="469"/>
      <c r="P117" s="471"/>
      <c r="Q117" s="471"/>
      <c r="R117" s="116"/>
      <c r="S117" s="116"/>
      <c r="T117" s="116"/>
      <c r="U117" s="110"/>
      <c r="V117" s="110"/>
      <c r="W117" s="110"/>
      <c r="X117" s="110"/>
      <c r="Y117" s="110"/>
      <c r="Z117" s="110"/>
      <c r="AA117" s="110"/>
      <c r="AB117" s="110"/>
      <c r="AC117" s="110"/>
      <c r="AD117" s="110"/>
      <c r="AE117" s="110"/>
      <c r="AF117" s="110"/>
    </row>
    <row r="118">
      <c r="A118" s="110"/>
      <c r="B118" s="466"/>
      <c r="C118" s="110"/>
      <c r="D118" s="110"/>
      <c r="E118" s="110"/>
      <c r="F118" s="110"/>
      <c r="G118" s="110"/>
      <c r="H118" s="110"/>
      <c r="I118" s="110"/>
      <c r="J118" s="110"/>
      <c r="K118" s="110"/>
      <c r="L118" s="110"/>
      <c r="M118" s="468"/>
      <c r="N118" s="469"/>
      <c r="O118" s="469"/>
      <c r="P118" s="471"/>
      <c r="Q118" s="471"/>
      <c r="R118" s="116"/>
      <c r="S118" s="116"/>
      <c r="T118" s="116"/>
      <c r="U118" s="110"/>
      <c r="V118" s="110"/>
      <c r="W118" s="110"/>
      <c r="X118" s="110"/>
      <c r="Y118" s="110"/>
      <c r="Z118" s="110"/>
      <c r="AA118" s="110"/>
      <c r="AB118" s="110"/>
      <c r="AC118" s="110"/>
      <c r="AD118" s="110"/>
      <c r="AE118" s="110"/>
      <c r="AF118" s="110"/>
    </row>
    <row r="119">
      <c r="A119" s="110"/>
      <c r="B119" s="466"/>
      <c r="C119" s="110"/>
      <c r="D119" s="110"/>
      <c r="E119" s="110"/>
      <c r="F119" s="110"/>
      <c r="G119" s="110"/>
      <c r="H119" s="110"/>
      <c r="I119" s="110"/>
      <c r="J119" s="110"/>
      <c r="K119" s="110"/>
      <c r="L119" s="110"/>
      <c r="M119" s="468"/>
      <c r="N119" s="469"/>
      <c r="O119" s="469"/>
      <c r="P119" s="471"/>
      <c r="Q119" s="471"/>
      <c r="R119" s="116"/>
      <c r="S119" s="116"/>
      <c r="T119" s="116"/>
      <c r="U119" s="110"/>
      <c r="V119" s="110"/>
      <c r="W119" s="110"/>
      <c r="X119" s="110"/>
      <c r="Y119" s="110"/>
      <c r="Z119" s="110"/>
      <c r="AA119" s="110"/>
      <c r="AB119" s="110"/>
      <c r="AC119" s="110"/>
      <c r="AD119" s="110"/>
      <c r="AE119" s="110"/>
      <c r="AF119" s="110"/>
    </row>
    <row r="120">
      <c r="A120" s="110"/>
      <c r="B120" s="466"/>
      <c r="C120" s="110"/>
      <c r="D120" s="110"/>
      <c r="E120" s="110"/>
      <c r="F120" s="110"/>
      <c r="G120" s="110"/>
      <c r="H120" s="110"/>
      <c r="I120" s="110"/>
      <c r="J120" s="110"/>
      <c r="K120" s="110"/>
      <c r="L120" s="110"/>
      <c r="M120" s="468"/>
      <c r="N120" s="469"/>
      <c r="O120" s="469"/>
      <c r="P120" s="471"/>
      <c r="Q120" s="471"/>
      <c r="R120" s="116"/>
      <c r="S120" s="116"/>
      <c r="T120" s="116"/>
      <c r="U120" s="110"/>
      <c r="V120" s="110"/>
      <c r="W120" s="110"/>
      <c r="X120" s="110"/>
      <c r="Y120" s="110"/>
      <c r="Z120" s="110"/>
      <c r="AA120" s="110"/>
      <c r="AB120" s="110"/>
      <c r="AC120" s="110"/>
      <c r="AD120" s="110"/>
      <c r="AE120" s="110"/>
      <c r="AF120" s="110"/>
    </row>
    <row r="121">
      <c r="A121" s="110"/>
      <c r="B121" s="466"/>
      <c r="C121" s="110"/>
      <c r="D121" s="110"/>
      <c r="E121" s="110"/>
      <c r="F121" s="110"/>
      <c r="G121" s="110"/>
      <c r="H121" s="110"/>
      <c r="I121" s="110"/>
      <c r="J121" s="110"/>
      <c r="K121" s="110"/>
      <c r="L121" s="110"/>
      <c r="M121" s="468"/>
      <c r="N121" s="469"/>
      <c r="O121" s="469"/>
      <c r="P121" s="471"/>
      <c r="Q121" s="471"/>
      <c r="R121" s="116"/>
      <c r="S121" s="116"/>
      <c r="T121" s="116"/>
      <c r="U121" s="110"/>
      <c r="V121" s="110"/>
      <c r="W121" s="110"/>
      <c r="X121" s="110"/>
      <c r="Y121" s="110"/>
      <c r="Z121" s="110"/>
      <c r="AA121" s="110"/>
      <c r="AB121" s="110"/>
      <c r="AC121" s="110"/>
      <c r="AD121" s="110"/>
      <c r="AE121" s="110"/>
      <c r="AF121" s="110"/>
    </row>
    <row r="122">
      <c r="A122" s="110"/>
      <c r="B122" s="466"/>
      <c r="C122" s="110"/>
      <c r="D122" s="110"/>
      <c r="E122" s="110"/>
      <c r="F122" s="110"/>
      <c r="G122" s="110"/>
      <c r="H122" s="110"/>
      <c r="I122" s="110"/>
      <c r="J122" s="110"/>
      <c r="K122" s="110"/>
      <c r="L122" s="110"/>
      <c r="M122" s="468"/>
      <c r="N122" s="469"/>
      <c r="O122" s="469"/>
      <c r="P122" s="471"/>
      <c r="Q122" s="471"/>
      <c r="R122" s="116"/>
      <c r="S122" s="116"/>
      <c r="T122" s="116"/>
      <c r="U122" s="110"/>
      <c r="V122" s="110"/>
      <c r="W122" s="110"/>
      <c r="X122" s="110"/>
      <c r="Y122" s="110"/>
      <c r="Z122" s="110"/>
      <c r="AA122" s="110"/>
      <c r="AB122" s="110"/>
      <c r="AC122" s="110"/>
      <c r="AD122" s="110"/>
      <c r="AE122" s="110"/>
      <c r="AF122" s="110"/>
    </row>
    <row r="123">
      <c r="A123" s="110"/>
      <c r="B123" s="466"/>
      <c r="C123" s="110"/>
      <c r="D123" s="110"/>
      <c r="E123" s="110"/>
      <c r="F123" s="110"/>
      <c r="G123" s="110"/>
      <c r="H123" s="110"/>
      <c r="I123" s="110"/>
      <c r="J123" s="110"/>
      <c r="K123" s="110"/>
      <c r="L123" s="110"/>
      <c r="M123" s="468"/>
      <c r="N123" s="469"/>
      <c r="O123" s="469"/>
      <c r="P123" s="471"/>
      <c r="Q123" s="471"/>
      <c r="R123" s="116"/>
      <c r="S123" s="116"/>
      <c r="T123" s="116"/>
      <c r="U123" s="110"/>
      <c r="V123" s="110"/>
      <c r="W123" s="110"/>
      <c r="X123" s="110"/>
      <c r="Y123" s="110"/>
      <c r="Z123" s="110"/>
      <c r="AA123" s="110"/>
      <c r="AB123" s="110"/>
      <c r="AC123" s="110"/>
      <c r="AD123" s="110"/>
      <c r="AE123" s="110"/>
      <c r="AF123" s="110"/>
    </row>
    <row r="124">
      <c r="A124" s="110"/>
      <c r="B124" s="466"/>
      <c r="C124" s="110"/>
      <c r="D124" s="110"/>
      <c r="E124" s="110"/>
      <c r="F124" s="110"/>
      <c r="G124" s="110"/>
      <c r="H124" s="110"/>
      <c r="I124" s="110"/>
      <c r="J124" s="110"/>
      <c r="K124" s="110"/>
      <c r="L124" s="110"/>
      <c r="M124" s="468"/>
      <c r="N124" s="469"/>
      <c r="O124" s="469"/>
      <c r="P124" s="471"/>
      <c r="Q124" s="471"/>
      <c r="R124" s="116"/>
      <c r="S124" s="116"/>
      <c r="T124" s="116"/>
      <c r="U124" s="110"/>
      <c r="V124" s="110"/>
      <c r="W124" s="110"/>
      <c r="X124" s="110"/>
      <c r="Y124" s="110"/>
      <c r="Z124" s="110"/>
      <c r="AA124" s="110"/>
      <c r="AB124" s="110"/>
      <c r="AC124" s="110"/>
      <c r="AD124" s="110"/>
      <c r="AE124" s="110"/>
      <c r="AF124" s="110"/>
    </row>
    <row r="125">
      <c r="A125" s="110"/>
      <c r="B125" s="466"/>
      <c r="C125" s="110"/>
      <c r="D125" s="110"/>
      <c r="E125" s="110"/>
      <c r="F125" s="110"/>
      <c r="G125" s="110"/>
      <c r="H125" s="110"/>
      <c r="I125" s="110"/>
      <c r="J125" s="110"/>
      <c r="K125" s="110"/>
      <c r="L125" s="110"/>
      <c r="M125" s="468"/>
      <c r="N125" s="469"/>
      <c r="O125" s="469"/>
      <c r="P125" s="471"/>
      <c r="Q125" s="471"/>
      <c r="R125" s="116"/>
      <c r="S125" s="116"/>
      <c r="T125" s="116"/>
      <c r="U125" s="110"/>
      <c r="V125" s="110"/>
      <c r="W125" s="110"/>
      <c r="X125" s="110"/>
      <c r="Y125" s="110"/>
      <c r="Z125" s="110"/>
      <c r="AA125" s="110"/>
      <c r="AB125" s="110"/>
      <c r="AC125" s="110"/>
      <c r="AD125" s="110"/>
      <c r="AE125" s="110"/>
      <c r="AF125" s="110"/>
    </row>
    <row r="126">
      <c r="A126" s="110"/>
      <c r="B126" s="466"/>
      <c r="C126" s="110"/>
      <c r="D126" s="110"/>
      <c r="E126" s="110"/>
      <c r="F126" s="110"/>
      <c r="G126" s="110"/>
      <c r="H126" s="110"/>
      <c r="I126" s="110"/>
      <c r="J126" s="110"/>
      <c r="K126" s="110"/>
      <c r="L126" s="110"/>
      <c r="M126" s="468"/>
      <c r="N126" s="469"/>
      <c r="O126" s="469"/>
      <c r="P126" s="471"/>
      <c r="Q126" s="471"/>
      <c r="R126" s="116"/>
      <c r="S126" s="116"/>
      <c r="T126" s="116"/>
      <c r="U126" s="110"/>
      <c r="V126" s="110"/>
      <c r="W126" s="110"/>
      <c r="X126" s="110"/>
      <c r="Y126" s="110"/>
      <c r="Z126" s="110"/>
      <c r="AA126" s="110"/>
      <c r="AB126" s="110"/>
      <c r="AC126" s="110"/>
      <c r="AD126" s="110"/>
      <c r="AE126" s="110"/>
      <c r="AF126" s="110"/>
    </row>
    <row r="127">
      <c r="A127" s="110"/>
      <c r="B127" s="466"/>
      <c r="C127" s="110"/>
      <c r="D127" s="110"/>
      <c r="E127" s="110"/>
      <c r="F127" s="110"/>
      <c r="G127" s="110"/>
      <c r="H127" s="110"/>
      <c r="I127" s="110"/>
      <c r="J127" s="110"/>
      <c r="K127" s="110"/>
      <c r="L127" s="110"/>
      <c r="M127" s="468"/>
      <c r="N127" s="469"/>
      <c r="O127" s="469"/>
      <c r="P127" s="471"/>
      <c r="Q127" s="471"/>
      <c r="R127" s="116"/>
      <c r="S127" s="116"/>
      <c r="T127" s="116"/>
      <c r="U127" s="110"/>
      <c r="V127" s="110"/>
      <c r="W127" s="110"/>
      <c r="X127" s="110"/>
      <c r="Y127" s="110"/>
      <c r="Z127" s="110"/>
      <c r="AA127" s="110"/>
      <c r="AB127" s="110"/>
      <c r="AC127" s="110"/>
      <c r="AD127" s="110"/>
      <c r="AE127" s="110"/>
      <c r="AF127" s="110"/>
    </row>
    <row r="128">
      <c r="A128" s="110"/>
      <c r="B128" s="466"/>
      <c r="C128" s="110"/>
      <c r="D128" s="110"/>
      <c r="E128" s="110"/>
      <c r="F128" s="110"/>
      <c r="G128" s="110"/>
      <c r="H128" s="110"/>
      <c r="I128" s="110"/>
      <c r="J128" s="110"/>
      <c r="K128" s="110"/>
      <c r="L128" s="110"/>
      <c r="M128" s="468"/>
      <c r="N128" s="469"/>
      <c r="O128" s="469"/>
      <c r="P128" s="471"/>
      <c r="Q128" s="471"/>
      <c r="R128" s="116"/>
      <c r="S128" s="116"/>
      <c r="T128" s="116"/>
      <c r="U128" s="110"/>
      <c r="V128" s="110"/>
      <c r="W128" s="110"/>
      <c r="X128" s="110"/>
      <c r="Y128" s="110"/>
      <c r="Z128" s="110"/>
      <c r="AA128" s="110"/>
      <c r="AB128" s="110"/>
      <c r="AC128" s="110"/>
      <c r="AD128" s="110"/>
      <c r="AE128" s="110"/>
      <c r="AF128" s="110"/>
    </row>
    <row r="129">
      <c r="A129" s="110"/>
      <c r="B129" s="466"/>
      <c r="C129" s="110"/>
      <c r="D129" s="110"/>
      <c r="E129" s="110"/>
      <c r="F129" s="110"/>
      <c r="G129" s="110"/>
      <c r="H129" s="110"/>
      <c r="I129" s="110"/>
      <c r="J129" s="110"/>
      <c r="K129" s="110"/>
      <c r="L129" s="110"/>
      <c r="M129" s="468"/>
      <c r="N129" s="469"/>
      <c r="O129" s="469"/>
      <c r="P129" s="471"/>
      <c r="Q129" s="471"/>
      <c r="R129" s="116"/>
      <c r="S129" s="116"/>
      <c r="T129" s="116"/>
      <c r="U129" s="110"/>
      <c r="V129" s="110"/>
      <c r="W129" s="110"/>
      <c r="X129" s="110"/>
      <c r="Y129" s="110"/>
      <c r="Z129" s="110"/>
      <c r="AA129" s="110"/>
      <c r="AB129" s="110"/>
      <c r="AC129" s="110"/>
      <c r="AD129" s="110"/>
      <c r="AE129" s="110"/>
      <c r="AF129" s="110"/>
    </row>
    <row r="130">
      <c r="A130" s="110"/>
      <c r="B130" s="466"/>
      <c r="C130" s="110"/>
      <c r="D130" s="110"/>
      <c r="E130" s="110"/>
      <c r="F130" s="110"/>
      <c r="G130" s="110"/>
      <c r="H130" s="110"/>
      <c r="I130" s="110"/>
      <c r="J130" s="110"/>
      <c r="K130" s="110"/>
      <c r="L130" s="110"/>
      <c r="M130" s="468"/>
      <c r="N130" s="469"/>
      <c r="O130" s="469"/>
      <c r="P130" s="471"/>
      <c r="Q130" s="471"/>
      <c r="R130" s="116"/>
      <c r="S130" s="116"/>
      <c r="T130" s="116"/>
      <c r="U130" s="110"/>
      <c r="V130" s="110"/>
      <c r="W130" s="110"/>
      <c r="X130" s="110"/>
      <c r="Y130" s="110"/>
      <c r="Z130" s="110"/>
      <c r="AA130" s="110"/>
      <c r="AB130" s="110"/>
      <c r="AC130" s="110"/>
      <c r="AD130" s="110"/>
      <c r="AE130" s="110"/>
      <c r="AF130" s="110"/>
    </row>
    <row r="131">
      <c r="A131" s="110"/>
      <c r="B131" s="466"/>
      <c r="C131" s="110"/>
      <c r="D131" s="110"/>
      <c r="E131" s="110"/>
      <c r="F131" s="110"/>
      <c r="G131" s="110"/>
      <c r="H131" s="110"/>
      <c r="I131" s="110"/>
      <c r="J131" s="110"/>
      <c r="K131" s="110"/>
      <c r="L131" s="110"/>
      <c r="M131" s="468"/>
      <c r="N131" s="469"/>
      <c r="O131" s="469"/>
      <c r="P131" s="471"/>
      <c r="Q131" s="471"/>
      <c r="R131" s="116"/>
      <c r="S131" s="116"/>
      <c r="T131" s="116"/>
      <c r="U131" s="110"/>
      <c r="V131" s="110"/>
      <c r="W131" s="110"/>
      <c r="X131" s="110"/>
      <c r="Y131" s="110"/>
      <c r="Z131" s="110"/>
      <c r="AA131" s="110"/>
      <c r="AB131" s="110"/>
      <c r="AC131" s="110"/>
      <c r="AD131" s="110"/>
      <c r="AE131" s="110"/>
      <c r="AF131" s="110"/>
    </row>
    <row r="132">
      <c r="A132" s="110"/>
      <c r="B132" s="466"/>
      <c r="C132" s="110"/>
      <c r="D132" s="110"/>
      <c r="E132" s="110"/>
      <c r="F132" s="110"/>
      <c r="G132" s="110"/>
      <c r="H132" s="110"/>
      <c r="I132" s="110"/>
      <c r="J132" s="110"/>
      <c r="K132" s="110"/>
      <c r="L132" s="110"/>
      <c r="M132" s="468"/>
      <c r="N132" s="469"/>
      <c r="O132" s="469"/>
      <c r="P132" s="471"/>
      <c r="Q132" s="471"/>
      <c r="R132" s="116"/>
      <c r="S132" s="116"/>
      <c r="T132" s="116"/>
      <c r="U132" s="110"/>
      <c r="V132" s="110"/>
      <c r="W132" s="110"/>
      <c r="X132" s="110"/>
      <c r="Y132" s="110"/>
      <c r="Z132" s="110"/>
      <c r="AA132" s="110"/>
      <c r="AB132" s="110"/>
      <c r="AC132" s="110"/>
      <c r="AD132" s="110"/>
      <c r="AE132" s="110"/>
      <c r="AF132" s="110"/>
    </row>
    <row r="133">
      <c r="A133" s="110"/>
      <c r="B133" s="466"/>
      <c r="C133" s="110"/>
      <c r="D133" s="110"/>
      <c r="E133" s="110"/>
      <c r="F133" s="110"/>
      <c r="G133" s="110"/>
      <c r="H133" s="110"/>
      <c r="I133" s="110"/>
      <c r="J133" s="110"/>
      <c r="K133" s="110"/>
      <c r="L133" s="110"/>
      <c r="M133" s="468"/>
      <c r="N133" s="469"/>
      <c r="O133" s="469"/>
      <c r="P133" s="471"/>
      <c r="Q133" s="471"/>
      <c r="R133" s="116"/>
      <c r="S133" s="116"/>
      <c r="T133" s="116"/>
      <c r="U133" s="110"/>
      <c r="V133" s="110"/>
      <c r="W133" s="110"/>
      <c r="X133" s="110"/>
      <c r="Y133" s="110"/>
      <c r="Z133" s="110"/>
      <c r="AA133" s="110"/>
      <c r="AB133" s="110"/>
      <c r="AC133" s="110"/>
      <c r="AD133" s="110"/>
      <c r="AE133" s="110"/>
      <c r="AF133" s="110"/>
    </row>
    <row r="134">
      <c r="A134" s="110"/>
      <c r="B134" s="466"/>
      <c r="C134" s="110"/>
      <c r="D134" s="110"/>
      <c r="E134" s="110"/>
      <c r="F134" s="110"/>
      <c r="G134" s="110"/>
      <c r="H134" s="110"/>
      <c r="I134" s="110"/>
      <c r="J134" s="110"/>
      <c r="K134" s="110"/>
      <c r="L134" s="110"/>
      <c r="M134" s="468"/>
      <c r="N134" s="469"/>
      <c r="O134" s="469"/>
      <c r="P134" s="471"/>
      <c r="Q134" s="471"/>
      <c r="R134" s="116"/>
      <c r="S134" s="116"/>
      <c r="T134" s="116"/>
      <c r="U134" s="110"/>
      <c r="V134" s="110"/>
      <c r="W134" s="110"/>
      <c r="X134" s="110"/>
      <c r="Y134" s="110"/>
      <c r="Z134" s="110"/>
      <c r="AA134" s="110"/>
      <c r="AB134" s="110"/>
      <c r="AC134" s="110"/>
      <c r="AD134" s="110"/>
      <c r="AE134" s="110"/>
      <c r="AF134" s="110"/>
    </row>
    <row r="135">
      <c r="A135" s="110"/>
      <c r="B135" s="466"/>
      <c r="C135" s="110"/>
      <c r="D135" s="110"/>
      <c r="E135" s="110"/>
      <c r="F135" s="110"/>
      <c r="G135" s="110"/>
      <c r="H135" s="110"/>
      <c r="I135" s="110"/>
      <c r="J135" s="110"/>
      <c r="K135" s="110"/>
      <c r="L135" s="110"/>
      <c r="M135" s="468"/>
      <c r="N135" s="469"/>
      <c r="O135" s="469"/>
      <c r="P135" s="471"/>
      <c r="Q135" s="471"/>
      <c r="R135" s="116"/>
      <c r="S135" s="116"/>
      <c r="T135" s="116"/>
      <c r="U135" s="110"/>
      <c r="V135" s="110"/>
      <c r="W135" s="110"/>
      <c r="X135" s="110"/>
      <c r="Y135" s="110"/>
      <c r="Z135" s="110"/>
      <c r="AA135" s="110"/>
      <c r="AB135" s="110"/>
      <c r="AC135" s="110"/>
      <c r="AD135" s="110"/>
      <c r="AE135" s="110"/>
      <c r="AF135" s="110"/>
    </row>
    <row r="136">
      <c r="A136" s="110"/>
      <c r="B136" s="466"/>
      <c r="C136" s="110"/>
      <c r="D136" s="110"/>
      <c r="E136" s="110"/>
      <c r="F136" s="110"/>
      <c r="G136" s="110"/>
      <c r="H136" s="110"/>
      <c r="I136" s="110"/>
      <c r="J136" s="110"/>
      <c r="K136" s="110"/>
      <c r="L136" s="110"/>
      <c r="M136" s="468"/>
      <c r="N136" s="469"/>
      <c r="O136" s="469"/>
      <c r="P136" s="471"/>
      <c r="Q136" s="471"/>
      <c r="R136" s="116"/>
      <c r="S136" s="116"/>
      <c r="T136" s="116"/>
      <c r="U136" s="110"/>
      <c r="V136" s="110"/>
      <c r="W136" s="110"/>
      <c r="X136" s="110"/>
      <c r="Y136" s="110"/>
      <c r="Z136" s="110"/>
      <c r="AA136" s="110"/>
      <c r="AB136" s="110"/>
      <c r="AC136" s="110"/>
      <c r="AD136" s="110"/>
      <c r="AE136" s="110"/>
      <c r="AF136" s="110"/>
    </row>
    <row r="137">
      <c r="A137" s="110"/>
      <c r="B137" s="466"/>
      <c r="C137" s="110"/>
      <c r="D137" s="110"/>
      <c r="E137" s="110"/>
      <c r="F137" s="110"/>
      <c r="G137" s="110"/>
      <c r="H137" s="110"/>
      <c r="I137" s="110"/>
      <c r="J137" s="110"/>
      <c r="K137" s="110"/>
      <c r="L137" s="110"/>
      <c r="M137" s="468"/>
      <c r="N137" s="469"/>
      <c r="O137" s="469"/>
      <c r="P137" s="471"/>
      <c r="Q137" s="471"/>
      <c r="R137" s="116"/>
      <c r="S137" s="116"/>
      <c r="T137" s="116"/>
      <c r="U137" s="110"/>
      <c r="V137" s="110"/>
      <c r="W137" s="110"/>
      <c r="X137" s="110"/>
      <c r="Y137" s="110"/>
      <c r="Z137" s="110"/>
      <c r="AA137" s="110"/>
      <c r="AB137" s="110"/>
      <c r="AC137" s="110"/>
      <c r="AD137" s="110"/>
      <c r="AE137" s="110"/>
      <c r="AF137" s="110"/>
    </row>
    <row r="138">
      <c r="A138" s="110"/>
      <c r="B138" s="466"/>
      <c r="C138" s="110"/>
      <c r="D138" s="110"/>
      <c r="E138" s="110"/>
      <c r="F138" s="110"/>
      <c r="G138" s="110"/>
      <c r="H138" s="110"/>
      <c r="I138" s="110"/>
      <c r="J138" s="110"/>
      <c r="K138" s="110"/>
      <c r="L138" s="110"/>
      <c r="M138" s="468"/>
      <c r="N138" s="469"/>
      <c r="O138" s="469"/>
      <c r="P138" s="471"/>
      <c r="Q138" s="471"/>
      <c r="R138" s="116"/>
      <c r="S138" s="116"/>
      <c r="T138" s="116"/>
      <c r="U138" s="110"/>
      <c r="V138" s="110"/>
      <c r="W138" s="110"/>
      <c r="X138" s="110"/>
      <c r="Y138" s="110"/>
      <c r="Z138" s="110"/>
      <c r="AA138" s="110"/>
      <c r="AB138" s="110"/>
      <c r="AC138" s="110"/>
      <c r="AD138" s="110"/>
      <c r="AE138" s="110"/>
      <c r="AF138" s="110"/>
    </row>
    <row r="139">
      <c r="A139" s="110"/>
      <c r="B139" s="466"/>
      <c r="C139" s="110"/>
      <c r="D139" s="110"/>
      <c r="E139" s="110"/>
      <c r="F139" s="110"/>
      <c r="G139" s="110"/>
      <c r="H139" s="110"/>
      <c r="I139" s="110"/>
      <c r="J139" s="110"/>
      <c r="K139" s="110"/>
      <c r="L139" s="110"/>
      <c r="M139" s="468"/>
      <c r="N139" s="469"/>
      <c r="O139" s="469"/>
      <c r="P139" s="471"/>
      <c r="Q139" s="471"/>
      <c r="R139" s="116"/>
      <c r="S139" s="116"/>
      <c r="T139" s="116"/>
      <c r="U139" s="110"/>
      <c r="V139" s="110"/>
      <c r="W139" s="110"/>
      <c r="X139" s="110"/>
      <c r="Y139" s="110"/>
      <c r="Z139" s="110"/>
      <c r="AA139" s="110"/>
      <c r="AB139" s="110"/>
      <c r="AC139" s="110"/>
      <c r="AD139" s="110"/>
      <c r="AE139" s="110"/>
      <c r="AF139" s="110"/>
    </row>
    <row r="140">
      <c r="A140" s="110"/>
      <c r="B140" s="466"/>
      <c r="C140" s="110"/>
      <c r="D140" s="110"/>
      <c r="E140" s="110"/>
      <c r="F140" s="110"/>
      <c r="G140" s="110"/>
      <c r="H140" s="110"/>
      <c r="I140" s="110"/>
      <c r="J140" s="110"/>
      <c r="K140" s="110"/>
      <c r="L140" s="110"/>
      <c r="M140" s="468"/>
      <c r="N140" s="469"/>
      <c r="O140" s="469"/>
      <c r="P140" s="471"/>
      <c r="Q140" s="471"/>
      <c r="R140" s="116"/>
      <c r="S140" s="116"/>
      <c r="T140" s="116"/>
      <c r="U140" s="110"/>
      <c r="V140" s="110"/>
      <c r="W140" s="110"/>
      <c r="X140" s="110"/>
      <c r="Y140" s="110"/>
      <c r="Z140" s="110"/>
      <c r="AA140" s="110"/>
      <c r="AB140" s="110"/>
      <c r="AC140" s="110"/>
      <c r="AD140" s="110"/>
      <c r="AE140" s="110"/>
      <c r="AF140" s="110"/>
    </row>
    <row r="141">
      <c r="A141" s="110"/>
      <c r="B141" s="466"/>
      <c r="C141" s="110"/>
      <c r="D141" s="110"/>
      <c r="E141" s="110"/>
      <c r="F141" s="110"/>
      <c r="G141" s="110"/>
      <c r="H141" s="110"/>
      <c r="I141" s="110"/>
      <c r="J141" s="110"/>
      <c r="K141" s="110"/>
      <c r="L141" s="110"/>
      <c r="M141" s="468"/>
      <c r="N141" s="469"/>
      <c r="O141" s="469"/>
      <c r="P141" s="471"/>
      <c r="Q141" s="471"/>
      <c r="R141" s="116"/>
      <c r="S141" s="116"/>
      <c r="T141" s="116"/>
      <c r="U141" s="110"/>
      <c r="V141" s="110"/>
      <c r="W141" s="110"/>
      <c r="X141" s="110"/>
      <c r="Y141" s="110"/>
      <c r="Z141" s="110"/>
      <c r="AA141" s="110"/>
      <c r="AB141" s="110"/>
      <c r="AC141" s="110"/>
      <c r="AD141" s="110"/>
      <c r="AE141" s="110"/>
      <c r="AF141" s="110"/>
    </row>
    <row r="142">
      <c r="A142" s="110"/>
      <c r="B142" s="466"/>
      <c r="C142" s="110"/>
      <c r="D142" s="110"/>
      <c r="E142" s="110"/>
      <c r="F142" s="110"/>
      <c r="G142" s="110"/>
      <c r="H142" s="110"/>
      <c r="I142" s="110"/>
      <c r="J142" s="110"/>
      <c r="K142" s="110"/>
      <c r="L142" s="110"/>
      <c r="M142" s="468"/>
      <c r="N142" s="469"/>
      <c r="O142" s="469"/>
      <c r="P142" s="471"/>
      <c r="Q142" s="471"/>
      <c r="R142" s="116"/>
      <c r="S142" s="116"/>
      <c r="T142" s="116"/>
      <c r="U142" s="110"/>
      <c r="V142" s="110"/>
      <c r="W142" s="110"/>
      <c r="X142" s="110"/>
      <c r="Y142" s="110"/>
      <c r="Z142" s="110"/>
      <c r="AA142" s="110"/>
      <c r="AB142" s="110"/>
      <c r="AC142" s="110"/>
      <c r="AD142" s="110"/>
      <c r="AE142" s="110"/>
      <c r="AF142" s="110"/>
    </row>
    <row r="143">
      <c r="A143" s="110"/>
      <c r="B143" s="466"/>
      <c r="C143" s="110"/>
      <c r="D143" s="110"/>
      <c r="E143" s="110"/>
      <c r="F143" s="110"/>
      <c r="G143" s="110"/>
      <c r="H143" s="110"/>
      <c r="I143" s="110"/>
      <c r="J143" s="110"/>
      <c r="K143" s="110"/>
      <c r="L143" s="110"/>
      <c r="M143" s="468"/>
      <c r="N143" s="469"/>
      <c r="O143" s="469"/>
      <c r="P143" s="471"/>
      <c r="Q143" s="471"/>
      <c r="R143" s="116"/>
      <c r="S143" s="116"/>
      <c r="T143" s="116"/>
      <c r="U143" s="110"/>
      <c r="V143" s="110"/>
      <c r="W143" s="110"/>
      <c r="X143" s="110"/>
      <c r="Y143" s="110"/>
      <c r="Z143" s="110"/>
      <c r="AA143" s="110"/>
      <c r="AB143" s="110"/>
      <c r="AC143" s="110"/>
      <c r="AD143" s="110"/>
      <c r="AE143" s="110"/>
      <c r="AF143" s="110"/>
    </row>
    <row r="144">
      <c r="A144" s="110"/>
      <c r="B144" s="466"/>
      <c r="C144" s="110"/>
      <c r="D144" s="110"/>
      <c r="E144" s="110"/>
      <c r="F144" s="110"/>
      <c r="G144" s="110"/>
      <c r="H144" s="110"/>
      <c r="I144" s="110"/>
      <c r="J144" s="110"/>
      <c r="K144" s="110"/>
      <c r="L144" s="110"/>
      <c r="M144" s="468"/>
      <c r="N144" s="469"/>
      <c r="O144" s="469"/>
      <c r="P144" s="471"/>
      <c r="Q144" s="471"/>
      <c r="R144" s="116"/>
      <c r="S144" s="116"/>
      <c r="T144" s="116"/>
      <c r="U144" s="110"/>
      <c r="V144" s="110"/>
      <c r="W144" s="110"/>
      <c r="X144" s="110"/>
      <c r="Y144" s="110"/>
      <c r="Z144" s="110"/>
      <c r="AA144" s="110"/>
      <c r="AB144" s="110"/>
      <c r="AC144" s="110"/>
      <c r="AD144" s="110"/>
      <c r="AE144" s="110"/>
      <c r="AF144" s="110"/>
    </row>
    <row r="145">
      <c r="A145" s="110"/>
      <c r="B145" s="466"/>
      <c r="C145" s="110"/>
      <c r="D145" s="110"/>
      <c r="E145" s="110"/>
      <c r="F145" s="110"/>
      <c r="G145" s="110"/>
      <c r="H145" s="110"/>
      <c r="I145" s="110"/>
      <c r="J145" s="110"/>
      <c r="K145" s="110"/>
      <c r="L145" s="110"/>
      <c r="M145" s="468"/>
      <c r="N145" s="469"/>
      <c r="O145" s="469"/>
      <c r="P145" s="471"/>
      <c r="Q145" s="471"/>
      <c r="R145" s="116"/>
      <c r="S145" s="116"/>
      <c r="T145" s="116"/>
      <c r="U145" s="110"/>
      <c r="V145" s="110"/>
      <c r="W145" s="110"/>
      <c r="X145" s="110"/>
      <c r="Y145" s="110"/>
      <c r="Z145" s="110"/>
      <c r="AA145" s="110"/>
      <c r="AB145" s="110"/>
      <c r="AC145" s="110"/>
      <c r="AD145" s="110"/>
      <c r="AE145" s="110"/>
      <c r="AF145" s="110"/>
    </row>
    <row r="146">
      <c r="A146" s="110"/>
      <c r="B146" s="466"/>
      <c r="C146" s="110"/>
      <c r="D146" s="110"/>
      <c r="E146" s="110"/>
      <c r="F146" s="110"/>
      <c r="G146" s="110"/>
      <c r="H146" s="110"/>
      <c r="I146" s="110"/>
      <c r="J146" s="110"/>
      <c r="K146" s="110"/>
      <c r="L146" s="110"/>
      <c r="M146" s="468"/>
      <c r="N146" s="469"/>
      <c r="O146" s="469"/>
      <c r="P146" s="471"/>
      <c r="Q146" s="471"/>
      <c r="R146" s="116"/>
      <c r="S146" s="116"/>
      <c r="T146" s="116"/>
      <c r="U146" s="110"/>
      <c r="V146" s="110"/>
      <c r="W146" s="110"/>
      <c r="X146" s="110"/>
      <c r="Y146" s="110"/>
      <c r="Z146" s="110"/>
      <c r="AA146" s="110"/>
      <c r="AB146" s="110"/>
      <c r="AC146" s="110"/>
      <c r="AD146" s="110"/>
      <c r="AE146" s="110"/>
      <c r="AF146" s="110"/>
    </row>
    <row r="147">
      <c r="A147" s="110"/>
      <c r="B147" s="466"/>
      <c r="C147" s="110"/>
      <c r="D147" s="110"/>
      <c r="E147" s="110"/>
      <c r="F147" s="110"/>
      <c r="G147" s="110"/>
      <c r="H147" s="110"/>
      <c r="I147" s="110"/>
      <c r="J147" s="110"/>
      <c r="K147" s="110"/>
      <c r="L147" s="110"/>
      <c r="M147" s="468"/>
      <c r="N147" s="469"/>
      <c r="O147" s="469"/>
      <c r="P147" s="471"/>
      <c r="Q147" s="471"/>
      <c r="R147" s="116"/>
      <c r="S147" s="116"/>
      <c r="T147" s="116"/>
      <c r="U147" s="110"/>
      <c r="V147" s="110"/>
      <c r="W147" s="110"/>
      <c r="X147" s="110"/>
      <c r="Y147" s="110"/>
      <c r="Z147" s="110"/>
      <c r="AA147" s="110"/>
      <c r="AB147" s="110"/>
      <c r="AC147" s="110"/>
      <c r="AD147" s="110"/>
      <c r="AE147" s="110"/>
      <c r="AF147" s="110"/>
    </row>
    <row r="148">
      <c r="A148" s="110"/>
      <c r="B148" s="466"/>
      <c r="C148" s="110"/>
      <c r="D148" s="110"/>
      <c r="E148" s="110"/>
      <c r="F148" s="110"/>
      <c r="G148" s="110"/>
      <c r="H148" s="110"/>
      <c r="I148" s="110"/>
      <c r="J148" s="110"/>
      <c r="K148" s="110"/>
      <c r="L148" s="110"/>
      <c r="M148" s="468"/>
      <c r="N148" s="469"/>
      <c r="O148" s="469"/>
      <c r="P148" s="471"/>
      <c r="Q148" s="471"/>
      <c r="R148" s="116"/>
      <c r="S148" s="116"/>
      <c r="T148" s="116"/>
      <c r="U148" s="110"/>
      <c r="V148" s="110"/>
      <c r="W148" s="110"/>
      <c r="X148" s="110"/>
      <c r="Y148" s="110"/>
      <c r="Z148" s="110"/>
      <c r="AA148" s="110"/>
      <c r="AB148" s="110"/>
      <c r="AC148" s="110"/>
      <c r="AD148" s="110"/>
      <c r="AE148" s="110"/>
      <c r="AF148" s="110"/>
    </row>
    <row r="149">
      <c r="A149" s="110"/>
      <c r="B149" s="466"/>
      <c r="C149" s="110"/>
      <c r="D149" s="110"/>
      <c r="E149" s="110"/>
      <c r="F149" s="110"/>
      <c r="G149" s="110"/>
      <c r="H149" s="110"/>
      <c r="I149" s="110"/>
      <c r="J149" s="110"/>
      <c r="K149" s="110"/>
      <c r="L149" s="110"/>
      <c r="M149" s="468"/>
      <c r="N149" s="469"/>
      <c r="O149" s="469"/>
      <c r="P149" s="471"/>
      <c r="Q149" s="471"/>
      <c r="R149" s="116"/>
      <c r="S149" s="116"/>
      <c r="T149" s="116"/>
      <c r="U149" s="110"/>
      <c r="V149" s="110"/>
      <c r="W149" s="110"/>
      <c r="X149" s="110"/>
      <c r="Y149" s="110"/>
      <c r="Z149" s="110"/>
      <c r="AA149" s="110"/>
      <c r="AB149" s="110"/>
      <c r="AC149" s="110"/>
      <c r="AD149" s="110"/>
      <c r="AE149" s="110"/>
      <c r="AF149" s="110"/>
    </row>
    <row r="150">
      <c r="A150" s="110"/>
      <c r="B150" s="466"/>
      <c r="C150" s="110"/>
      <c r="D150" s="110"/>
      <c r="E150" s="110"/>
      <c r="F150" s="110"/>
      <c r="G150" s="110"/>
      <c r="H150" s="110"/>
      <c r="I150" s="110"/>
      <c r="J150" s="110"/>
      <c r="K150" s="110"/>
      <c r="L150" s="110"/>
      <c r="M150" s="468"/>
      <c r="N150" s="469"/>
      <c r="O150" s="469"/>
      <c r="P150" s="471"/>
      <c r="Q150" s="471"/>
      <c r="R150" s="116"/>
      <c r="S150" s="116"/>
      <c r="T150" s="116"/>
      <c r="U150" s="110"/>
      <c r="V150" s="110"/>
      <c r="W150" s="110"/>
      <c r="X150" s="110"/>
      <c r="Y150" s="110"/>
      <c r="Z150" s="110"/>
      <c r="AA150" s="110"/>
      <c r="AB150" s="110"/>
      <c r="AC150" s="110"/>
      <c r="AD150" s="110"/>
      <c r="AE150" s="110"/>
      <c r="AF150" s="110"/>
    </row>
    <row r="151">
      <c r="A151" s="110"/>
      <c r="B151" s="466"/>
      <c r="C151" s="110"/>
      <c r="D151" s="110"/>
      <c r="E151" s="110"/>
      <c r="F151" s="110"/>
      <c r="G151" s="110"/>
      <c r="H151" s="110"/>
      <c r="I151" s="110"/>
      <c r="J151" s="110"/>
      <c r="K151" s="110"/>
      <c r="L151" s="110"/>
      <c r="M151" s="468"/>
      <c r="N151" s="469"/>
      <c r="O151" s="469"/>
      <c r="P151" s="471"/>
      <c r="Q151" s="471"/>
      <c r="R151" s="116"/>
      <c r="S151" s="116"/>
      <c r="T151" s="116"/>
      <c r="U151" s="110"/>
      <c r="V151" s="110"/>
      <c r="W151" s="110"/>
      <c r="X151" s="110"/>
      <c r="Y151" s="110"/>
      <c r="Z151" s="110"/>
      <c r="AA151" s="110"/>
      <c r="AB151" s="110"/>
      <c r="AC151" s="110"/>
      <c r="AD151" s="110"/>
      <c r="AE151" s="110"/>
      <c r="AF151" s="110"/>
    </row>
    <row r="152">
      <c r="A152" s="110"/>
      <c r="B152" s="466"/>
      <c r="C152" s="110"/>
      <c r="D152" s="110"/>
      <c r="E152" s="110"/>
      <c r="F152" s="110"/>
      <c r="G152" s="110"/>
      <c r="H152" s="110"/>
      <c r="I152" s="110"/>
      <c r="J152" s="110"/>
      <c r="K152" s="110"/>
      <c r="L152" s="110"/>
      <c r="M152" s="468"/>
      <c r="N152" s="469"/>
      <c r="O152" s="469"/>
      <c r="P152" s="471"/>
      <c r="Q152" s="471"/>
      <c r="R152" s="116"/>
      <c r="S152" s="116"/>
      <c r="T152" s="116"/>
      <c r="U152" s="110"/>
      <c r="V152" s="110"/>
      <c r="W152" s="110"/>
      <c r="X152" s="110"/>
      <c r="Y152" s="110"/>
      <c r="Z152" s="110"/>
      <c r="AA152" s="110"/>
      <c r="AB152" s="110"/>
      <c r="AC152" s="110"/>
      <c r="AD152" s="110"/>
      <c r="AE152" s="110"/>
      <c r="AF152" s="110"/>
    </row>
    <row r="153">
      <c r="A153" s="110"/>
      <c r="B153" s="466"/>
      <c r="C153" s="110"/>
      <c r="D153" s="110"/>
      <c r="E153" s="110"/>
      <c r="F153" s="110"/>
      <c r="G153" s="110"/>
      <c r="H153" s="110"/>
      <c r="I153" s="110"/>
      <c r="J153" s="110"/>
      <c r="K153" s="110"/>
      <c r="L153" s="110"/>
      <c r="M153" s="468"/>
      <c r="N153" s="469"/>
      <c r="O153" s="469"/>
      <c r="P153" s="471"/>
      <c r="Q153" s="471"/>
      <c r="R153" s="116"/>
      <c r="S153" s="116"/>
      <c r="T153" s="116"/>
      <c r="U153" s="110"/>
      <c r="V153" s="110"/>
      <c r="W153" s="110"/>
      <c r="X153" s="110"/>
      <c r="Y153" s="110"/>
      <c r="Z153" s="110"/>
      <c r="AA153" s="110"/>
      <c r="AB153" s="110"/>
      <c r="AC153" s="110"/>
      <c r="AD153" s="110"/>
      <c r="AE153" s="110"/>
      <c r="AF153" s="110"/>
    </row>
    <row r="154">
      <c r="A154" s="110"/>
      <c r="B154" s="466"/>
      <c r="C154" s="110"/>
      <c r="D154" s="110"/>
      <c r="E154" s="110"/>
      <c r="F154" s="110"/>
      <c r="G154" s="110"/>
      <c r="H154" s="110"/>
      <c r="I154" s="110"/>
      <c r="J154" s="110"/>
      <c r="K154" s="110"/>
      <c r="L154" s="110"/>
      <c r="M154" s="468"/>
      <c r="N154" s="469"/>
      <c r="O154" s="469"/>
      <c r="P154" s="471"/>
      <c r="Q154" s="471"/>
      <c r="R154" s="116"/>
      <c r="S154" s="116"/>
      <c r="T154" s="116"/>
      <c r="U154" s="110"/>
      <c r="V154" s="110"/>
      <c r="W154" s="110"/>
      <c r="X154" s="110"/>
      <c r="Y154" s="110"/>
      <c r="Z154" s="110"/>
      <c r="AA154" s="110"/>
      <c r="AB154" s="110"/>
      <c r="AC154" s="110"/>
      <c r="AD154" s="110"/>
      <c r="AE154" s="110"/>
      <c r="AF154" s="110"/>
    </row>
    <row r="155">
      <c r="A155" s="110"/>
      <c r="B155" s="466"/>
      <c r="C155" s="110"/>
      <c r="D155" s="110"/>
      <c r="E155" s="110"/>
      <c r="F155" s="110"/>
      <c r="G155" s="110"/>
      <c r="H155" s="110"/>
      <c r="I155" s="110"/>
      <c r="J155" s="110"/>
      <c r="K155" s="110"/>
      <c r="L155" s="110"/>
      <c r="M155" s="468"/>
      <c r="N155" s="469"/>
      <c r="O155" s="469"/>
      <c r="P155" s="471"/>
      <c r="Q155" s="471"/>
      <c r="R155" s="116"/>
      <c r="S155" s="116"/>
      <c r="T155" s="116"/>
      <c r="U155" s="110"/>
      <c r="V155" s="110"/>
      <c r="W155" s="110"/>
      <c r="X155" s="110"/>
      <c r="Y155" s="110"/>
      <c r="Z155" s="110"/>
      <c r="AA155" s="110"/>
      <c r="AB155" s="110"/>
      <c r="AC155" s="110"/>
      <c r="AD155" s="110"/>
      <c r="AE155" s="110"/>
      <c r="AF155" s="110"/>
    </row>
    <row r="156">
      <c r="A156" s="110"/>
      <c r="B156" s="466"/>
      <c r="C156" s="110"/>
      <c r="D156" s="110"/>
      <c r="E156" s="110"/>
      <c r="F156" s="110"/>
      <c r="G156" s="110"/>
      <c r="H156" s="110"/>
      <c r="I156" s="110"/>
      <c r="J156" s="110"/>
      <c r="K156" s="110"/>
      <c r="L156" s="110"/>
      <c r="M156" s="468"/>
      <c r="N156" s="469"/>
      <c r="O156" s="469"/>
      <c r="P156" s="471"/>
      <c r="Q156" s="471"/>
      <c r="R156" s="116"/>
      <c r="S156" s="116"/>
      <c r="T156" s="116"/>
      <c r="U156" s="110"/>
      <c r="V156" s="110"/>
      <c r="W156" s="110"/>
      <c r="X156" s="110"/>
      <c r="Y156" s="110"/>
      <c r="Z156" s="110"/>
      <c r="AA156" s="110"/>
      <c r="AB156" s="110"/>
      <c r="AC156" s="110"/>
      <c r="AD156" s="110"/>
      <c r="AE156" s="110"/>
      <c r="AF156" s="110"/>
    </row>
    <row r="157">
      <c r="A157" s="110"/>
      <c r="B157" s="466"/>
      <c r="C157" s="110"/>
      <c r="D157" s="110"/>
      <c r="E157" s="110"/>
      <c r="F157" s="110"/>
      <c r="G157" s="110"/>
      <c r="H157" s="110"/>
      <c r="I157" s="110"/>
      <c r="J157" s="110"/>
      <c r="K157" s="110"/>
      <c r="L157" s="110"/>
      <c r="M157" s="468"/>
      <c r="N157" s="469"/>
      <c r="O157" s="469"/>
      <c r="P157" s="471"/>
      <c r="Q157" s="471"/>
      <c r="R157" s="116"/>
      <c r="S157" s="116"/>
      <c r="T157" s="116"/>
      <c r="U157" s="110"/>
      <c r="V157" s="110"/>
      <c r="W157" s="110"/>
      <c r="X157" s="110"/>
      <c r="Y157" s="110"/>
      <c r="Z157" s="110"/>
      <c r="AA157" s="110"/>
      <c r="AB157" s="110"/>
      <c r="AC157" s="110"/>
      <c r="AD157" s="110"/>
      <c r="AE157" s="110"/>
      <c r="AF157" s="110"/>
    </row>
    <row r="158">
      <c r="A158" s="110"/>
      <c r="B158" s="466"/>
      <c r="C158" s="110"/>
      <c r="D158" s="110"/>
      <c r="E158" s="110"/>
      <c r="F158" s="110"/>
      <c r="G158" s="110"/>
      <c r="H158" s="110"/>
      <c r="I158" s="110"/>
      <c r="J158" s="110"/>
      <c r="K158" s="110"/>
      <c r="L158" s="110"/>
      <c r="M158" s="468"/>
      <c r="N158" s="469"/>
      <c r="O158" s="469"/>
      <c r="P158" s="471"/>
      <c r="Q158" s="471"/>
      <c r="R158" s="116"/>
      <c r="S158" s="116"/>
      <c r="T158" s="116"/>
      <c r="U158" s="110"/>
      <c r="V158" s="110"/>
      <c r="W158" s="110"/>
      <c r="X158" s="110"/>
      <c r="Y158" s="110"/>
      <c r="Z158" s="110"/>
      <c r="AA158" s="110"/>
      <c r="AB158" s="110"/>
      <c r="AC158" s="110"/>
      <c r="AD158" s="110"/>
      <c r="AE158" s="110"/>
      <c r="AF158" s="110"/>
    </row>
    <row r="159">
      <c r="A159" s="110"/>
      <c r="B159" s="466"/>
      <c r="C159" s="110"/>
      <c r="D159" s="110"/>
      <c r="E159" s="110"/>
      <c r="F159" s="110"/>
      <c r="G159" s="110"/>
      <c r="H159" s="110"/>
      <c r="I159" s="110"/>
      <c r="J159" s="110"/>
      <c r="K159" s="110"/>
      <c r="L159" s="110"/>
      <c r="M159" s="468"/>
      <c r="N159" s="469"/>
      <c r="O159" s="469"/>
      <c r="P159" s="471"/>
      <c r="Q159" s="471"/>
      <c r="R159" s="116"/>
      <c r="S159" s="116"/>
      <c r="T159" s="116"/>
      <c r="U159" s="110"/>
      <c r="V159" s="110"/>
      <c r="W159" s="110"/>
      <c r="X159" s="110"/>
      <c r="Y159" s="110"/>
      <c r="Z159" s="110"/>
      <c r="AA159" s="110"/>
      <c r="AB159" s="110"/>
      <c r="AC159" s="110"/>
      <c r="AD159" s="110"/>
      <c r="AE159" s="110"/>
      <c r="AF159" s="110"/>
    </row>
    <row r="160">
      <c r="A160" s="110"/>
      <c r="B160" s="466"/>
      <c r="C160" s="110"/>
      <c r="D160" s="110"/>
      <c r="E160" s="110"/>
      <c r="F160" s="110"/>
      <c r="G160" s="110"/>
      <c r="H160" s="110"/>
      <c r="I160" s="110"/>
      <c r="J160" s="110"/>
      <c r="K160" s="110"/>
      <c r="L160" s="110"/>
      <c r="M160" s="468"/>
      <c r="N160" s="469"/>
      <c r="O160" s="469"/>
      <c r="P160" s="471"/>
      <c r="Q160" s="471"/>
      <c r="R160" s="116"/>
      <c r="S160" s="116"/>
      <c r="T160" s="116"/>
      <c r="U160" s="110"/>
      <c r="V160" s="110"/>
      <c r="W160" s="110"/>
      <c r="X160" s="110"/>
      <c r="Y160" s="110"/>
      <c r="Z160" s="110"/>
      <c r="AA160" s="110"/>
      <c r="AB160" s="110"/>
      <c r="AC160" s="110"/>
      <c r="AD160" s="110"/>
      <c r="AE160" s="110"/>
      <c r="AF160" s="110"/>
    </row>
    <row r="161">
      <c r="A161" s="110"/>
      <c r="B161" s="466"/>
      <c r="C161" s="110"/>
      <c r="D161" s="110"/>
      <c r="E161" s="110"/>
      <c r="F161" s="110"/>
      <c r="G161" s="110"/>
      <c r="H161" s="110"/>
      <c r="I161" s="110"/>
      <c r="J161" s="110"/>
      <c r="K161" s="110"/>
      <c r="L161" s="110"/>
      <c r="M161" s="468"/>
      <c r="N161" s="469"/>
      <c r="O161" s="469"/>
      <c r="P161" s="471"/>
      <c r="Q161" s="471"/>
      <c r="R161" s="116"/>
      <c r="S161" s="116"/>
      <c r="T161" s="116"/>
      <c r="U161" s="110"/>
      <c r="V161" s="110"/>
      <c r="W161" s="110"/>
      <c r="X161" s="110"/>
      <c r="Y161" s="110"/>
      <c r="Z161" s="110"/>
      <c r="AA161" s="110"/>
      <c r="AB161" s="110"/>
      <c r="AC161" s="110"/>
      <c r="AD161" s="110"/>
      <c r="AE161" s="110"/>
      <c r="AF161" s="110"/>
    </row>
    <row r="162">
      <c r="A162" s="110"/>
      <c r="B162" s="466"/>
      <c r="C162" s="110"/>
      <c r="D162" s="110"/>
      <c r="E162" s="110"/>
      <c r="F162" s="110"/>
      <c r="G162" s="110"/>
      <c r="H162" s="110"/>
      <c r="I162" s="110"/>
      <c r="J162" s="110"/>
      <c r="K162" s="110"/>
      <c r="L162" s="110"/>
      <c r="M162" s="468"/>
      <c r="N162" s="469"/>
      <c r="O162" s="469"/>
      <c r="P162" s="471"/>
      <c r="Q162" s="471"/>
      <c r="R162" s="116"/>
      <c r="S162" s="116"/>
      <c r="T162" s="116"/>
      <c r="U162" s="110"/>
      <c r="V162" s="110"/>
      <c r="W162" s="110"/>
      <c r="X162" s="110"/>
      <c r="Y162" s="110"/>
      <c r="Z162" s="110"/>
      <c r="AA162" s="110"/>
      <c r="AB162" s="110"/>
      <c r="AC162" s="110"/>
      <c r="AD162" s="110"/>
      <c r="AE162" s="110"/>
      <c r="AF162" s="110"/>
    </row>
  </sheetData>
  <dataValidations>
    <dataValidation type="list" allowBlank="1" sqref="N4:Q162">
      <formula1>"未,OK,NG,保,外,-"</formula1>
    </dataValidation>
  </dataValidations>
  <hyperlinks>
    <hyperlink r:id="rId1" ref="T92"/>
    <hyperlink r:id="rId2" ref="T96"/>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22.38"/>
    <col customWidth="1" min="4" max="4" width="29.13"/>
    <col customWidth="1" min="5" max="10" width="22.38"/>
    <col customWidth="1" min="11" max="11" width="32.88"/>
    <col customWidth="1" min="12" max="12" width="50.88"/>
    <col customWidth="1" min="13" max="13" width="21.13"/>
    <col customWidth="1" min="14" max="17" width="11.13"/>
    <col customWidth="1" min="18" max="18" width="8.75"/>
    <col customWidth="1" min="19" max="20" width="10.88"/>
    <col customWidth="1" min="21" max="23" width="14.0"/>
    <col customWidth="1" min="24" max="32" width="7.5"/>
  </cols>
  <sheetData>
    <row r="1" ht="8.25" customHeight="1">
      <c r="A1" s="106"/>
      <c r="B1" s="106"/>
      <c r="C1" s="106"/>
      <c r="D1" s="106"/>
      <c r="E1" s="106"/>
      <c r="F1" s="106"/>
      <c r="G1" s="106"/>
      <c r="H1" s="106"/>
      <c r="I1" s="106"/>
      <c r="J1" s="106"/>
      <c r="K1" s="106"/>
      <c r="L1" s="107"/>
      <c r="M1" s="107"/>
      <c r="N1" s="108"/>
      <c r="O1" s="108"/>
      <c r="P1" s="80"/>
      <c r="Q1" s="80"/>
      <c r="R1" s="109"/>
      <c r="S1" s="109"/>
      <c r="T1" s="109"/>
      <c r="U1" s="106"/>
      <c r="V1" s="106"/>
      <c r="W1" s="106"/>
      <c r="X1" s="106"/>
      <c r="Y1" s="106"/>
      <c r="Z1" s="106"/>
      <c r="AA1" s="106"/>
      <c r="AB1" s="106"/>
      <c r="AC1" s="106"/>
      <c r="AD1" s="110"/>
      <c r="AE1" s="110"/>
      <c r="AF1" s="110"/>
    </row>
    <row r="2">
      <c r="A2" s="106"/>
      <c r="B2" s="106"/>
      <c r="C2" s="111"/>
      <c r="D2" s="106"/>
      <c r="E2" s="212"/>
      <c r="F2" s="106"/>
      <c r="G2" s="106"/>
      <c r="H2" s="106"/>
      <c r="I2" s="106"/>
      <c r="J2" s="106"/>
      <c r="K2" s="106"/>
      <c r="L2" s="107"/>
      <c r="M2" s="107"/>
      <c r="N2" s="112" t="s">
        <v>135</v>
      </c>
      <c r="O2" s="740" t="s">
        <v>2275</v>
      </c>
      <c r="P2" s="114" t="s">
        <v>137</v>
      </c>
      <c r="Q2" s="115" t="s">
        <v>138</v>
      </c>
      <c r="R2" s="116"/>
      <c r="S2" s="116"/>
      <c r="T2" s="116"/>
      <c r="U2" s="106"/>
      <c r="V2" s="106"/>
      <c r="W2" s="106"/>
      <c r="X2" s="106"/>
      <c r="Y2" s="106"/>
      <c r="Z2" s="106"/>
      <c r="AA2" s="106"/>
      <c r="AB2" s="106"/>
      <c r="AC2" s="106"/>
      <c r="AD2" s="110"/>
      <c r="AE2" s="110"/>
      <c r="AF2" s="110"/>
    </row>
    <row r="3">
      <c r="A3" s="106"/>
      <c r="B3" s="215" t="s">
        <v>139</v>
      </c>
      <c r="C3" s="119" t="s">
        <v>140</v>
      </c>
      <c r="D3" s="119" t="s">
        <v>748</v>
      </c>
      <c r="E3" s="119" t="s">
        <v>142</v>
      </c>
      <c r="F3" s="119"/>
      <c r="G3" s="119"/>
      <c r="H3" s="119"/>
      <c r="I3" s="119"/>
      <c r="J3" s="119"/>
      <c r="K3" s="120" t="s">
        <v>143</v>
      </c>
      <c r="L3" s="121" t="s">
        <v>144</v>
      </c>
      <c r="M3" s="122" t="s">
        <v>145</v>
      </c>
      <c r="N3" s="123" t="s">
        <v>146</v>
      </c>
      <c r="O3" s="123" t="s">
        <v>146</v>
      </c>
      <c r="P3" s="114" t="s">
        <v>147</v>
      </c>
      <c r="Q3" s="114" t="s">
        <v>147</v>
      </c>
      <c r="R3" s="217" t="s">
        <v>148</v>
      </c>
      <c r="S3" s="218" t="s">
        <v>149</v>
      </c>
      <c r="T3" s="219" t="s">
        <v>150</v>
      </c>
      <c r="U3" s="106"/>
      <c r="V3" s="106"/>
      <c r="W3" s="106"/>
      <c r="X3" s="106"/>
      <c r="Y3" s="106"/>
      <c r="Z3" s="106"/>
      <c r="AA3" s="106"/>
      <c r="AB3" s="106"/>
      <c r="AC3" s="106"/>
      <c r="AD3" s="110"/>
      <c r="AE3" s="110"/>
      <c r="AF3" s="110"/>
    </row>
    <row r="4">
      <c r="A4" s="106"/>
      <c r="B4" s="127">
        <f t="shared" ref="B4:B34" si="1">ROW()-ROW($B$3)</f>
        <v>1</v>
      </c>
      <c r="C4" s="270" t="s">
        <v>1303</v>
      </c>
      <c r="D4" s="241" t="s">
        <v>1304</v>
      </c>
      <c r="E4" s="130" t="s">
        <v>980</v>
      </c>
      <c r="F4" s="233"/>
      <c r="G4" s="223"/>
      <c r="H4" s="223"/>
      <c r="I4" s="223"/>
      <c r="J4" s="285"/>
      <c r="K4" s="132" t="s">
        <v>1305</v>
      </c>
      <c r="L4" s="132" t="s">
        <v>1306</v>
      </c>
      <c r="M4" s="294"/>
      <c r="N4" s="357" t="s">
        <v>84</v>
      </c>
      <c r="O4" s="357" t="s">
        <v>84</v>
      </c>
      <c r="P4" s="135" t="s">
        <v>84</v>
      </c>
      <c r="Q4" s="135" t="s">
        <v>84</v>
      </c>
      <c r="R4" s="136" t="s">
        <v>2276</v>
      </c>
      <c r="S4" s="137"/>
      <c r="T4" s="137"/>
      <c r="U4" s="106"/>
      <c r="V4" s="106"/>
      <c r="W4" s="106"/>
      <c r="X4" s="106"/>
      <c r="Y4" s="106"/>
      <c r="Z4" s="106"/>
      <c r="AA4" s="106"/>
      <c r="AB4" s="106"/>
      <c r="AC4" s="106"/>
      <c r="AD4" s="110"/>
      <c r="AE4" s="110"/>
      <c r="AF4" s="110"/>
    </row>
    <row r="5">
      <c r="A5" s="106"/>
      <c r="B5" s="127">
        <f t="shared" si="1"/>
        <v>2</v>
      </c>
      <c r="C5" s="409" t="s">
        <v>1303</v>
      </c>
      <c r="D5" s="275"/>
      <c r="E5" s="222" t="s">
        <v>605</v>
      </c>
      <c r="F5" s="233"/>
      <c r="G5" s="223"/>
      <c r="H5" s="223"/>
      <c r="I5" s="223"/>
      <c r="J5" s="285"/>
      <c r="K5" s="132" t="s">
        <v>173</v>
      </c>
      <c r="L5" s="132" t="s">
        <v>173</v>
      </c>
      <c r="M5" s="294"/>
      <c r="N5" s="357" t="s">
        <v>84</v>
      </c>
      <c r="O5" s="357" t="s">
        <v>84</v>
      </c>
      <c r="P5" s="135" t="s">
        <v>84</v>
      </c>
      <c r="Q5" s="135" t="s">
        <v>84</v>
      </c>
      <c r="R5" s="136" t="s">
        <v>2276</v>
      </c>
      <c r="S5" s="137"/>
      <c r="T5" s="137"/>
      <c r="U5" s="106"/>
      <c r="V5" s="106"/>
      <c r="W5" s="106"/>
      <c r="X5" s="106"/>
      <c r="Y5" s="106"/>
      <c r="Z5" s="106"/>
      <c r="AA5" s="106"/>
      <c r="AB5" s="106"/>
      <c r="AC5" s="106"/>
      <c r="AD5" s="110"/>
      <c r="AE5" s="110"/>
      <c r="AF5" s="110"/>
    </row>
    <row r="6">
      <c r="A6" s="106"/>
      <c r="B6" s="127">
        <f t="shared" si="1"/>
        <v>3</v>
      </c>
      <c r="C6" s="409" t="s">
        <v>1303</v>
      </c>
      <c r="D6" s="277"/>
      <c r="E6" s="222" t="s">
        <v>981</v>
      </c>
      <c r="F6" s="233"/>
      <c r="G6" s="223"/>
      <c r="H6" s="223"/>
      <c r="I6" s="223"/>
      <c r="J6" s="285"/>
      <c r="K6" s="132" t="s">
        <v>173</v>
      </c>
      <c r="L6" s="132" t="s">
        <v>173</v>
      </c>
      <c r="M6" s="294"/>
      <c r="N6" s="357" t="s">
        <v>84</v>
      </c>
      <c r="O6" s="357" t="s">
        <v>84</v>
      </c>
      <c r="P6" s="135" t="s">
        <v>84</v>
      </c>
      <c r="Q6" s="135" t="s">
        <v>84</v>
      </c>
      <c r="R6" s="136" t="s">
        <v>2276</v>
      </c>
      <c r="S6" s="137"/>
      <c r="T6" s="137"/>
      <c r="U6" s="106"/>
      <c r="V6" s="106"/>
      <c r="W6" s="106"/>
      <c r="X6" s="106"/>
      <c r="Y6" s="106"/>
      <c r="Z6" s="106"/>
      <c r="AA6" s="106"/>
      <c r="AB6" s="106"/>
      <c r="AC6" s="106"/>
      <c r="AD6" s="110"/>
      <c r="AE6" s="110"/>
      <c r="AF6" s="110"/>
    </row>
    <row r="7">
      <c r="A7" s="106"/>
      <c r="B7" s="127">
        <f t="shared" si="1"/>
        <v>4</v>
      </c>
      <c r="C7" s="409" t="s">
        <v>1303</v>
      </c>
      <c r="D7" s="240" t="s">
        <v>252</v>
      </c>
      <c r="E7" s="233"/>
      <c r="F7" s="233"/>
      <c r="G7" s="223"/>
      <c r="H7" s="223"/>
      <c r="I7" s="223"/>
      <c r="J7" s="285"/>
      <c r="K7" s="223" t="s">
        <v>823</v>
      </c>
      <c r="L7" s="223" t="s">
        <v>442</v>
      </c>
      <c r="M7" s="294"/>
      <c r="N7" s="357" t="s">
        <v>84</v>
      </c>
      <c r="O7" s="357" t="s">
        <v>84</v>
      </c>
      <c r="P7" s="135" t="s">
        <v>84</v>
      </c>
      <c r="Q7" s="135" t="s">
        <v>84</v>
      </c>
      <c r="R7" s="136" t="s">
        <v>2276</v>
      </c>
      <c r="S7" s="137"/>
      <c r="T7" s="137"/>
      <c r="U7" s="106"/>
      <c r="V7" s="106"/>
      <c r="W7" s="106"/>
      <c r="X7" s="106"/>
      <c r="Y7" s="106"/>
      <c r="Z7" s="106"/>
      <c r="AA7" s="106"/>
      <c r="AB7" s="106"/>
      <c r="AC7" s="106"/>
      <c r="AD7" s="110"/>
      <c r="AE7" s="110"/>
      <c r="AF7" s="110"/>
    </row>
    <row r="8">
      <c r="A8" s="106"/>
      <c r="B8" s="127">
        <f t="shared" si="1"/>
        <v>5</v>
      </c>
      <c r="C8" s="409" t="s">
        <v>1303</v>
      </c>
      <c r="D8" s="235" t="s">
        <v>824</v>
      </c>
      <c r="E8" s="222" t="s">
        <v>825</v>
      </c>
      <c r="F8" s="233"/>
      <c r="G8" s="223"/>
      <c r="H8" s="223"/>
      <c r="I8" s="223"/>
      <c r="J8" s="285"/>
      <c r="K8" s="223" t="s">
        <v>826</v>
      </c>
      <c r="L8" s="223" t="s">
        <v>827</v>
      </c>
      <c r="M8" s="294"/>
      <c r="N8" s="357" t="s">
        <v>84</v>
      </c>
      <c r="O8" s="357" t="s">
        <v>84</v>
      </c>
      <c r="P8" s="135" t="s">
        <v>84</v>
      </c>
      <c r="Q8" s="135" t="s">
        <v>84</v>
      </c>
      <c r="R8" s="136" t="s">
        <v>2276</v>
      </c>
      <c r="S8" s="137"/>
      <c r="T8" s="137"/>
      <c r="U8" s="106"/>
      <c r="V8" s="106"/>
      <c r="W8" s="106"/>
      <c r="X8" s="106"/>
      <c r="Y8" s="106"/>
      <c r="Z8" s="106"/>
      <c r="AA8" s="106"/>
      <c r="AB8" s="106"/>
      <c r="AC8" s="106"/>
      <c r="AD8" s="110"/>
      <c r="AE8" s="110"/>
      <c r="AF8" s="110"/>
    </row>
    <row r="9">
      <c r="A9" s="106"/>
      <c r="B9" s="127">
        <f t="shared" si="1"/>
        <v>6</v>
      </c>
      <c r="C9" s="409" t="s">
        <v>1303</v>
      </c>
      <c r="D9" s="275"/>
      <c r="E9" s="222" t="s">
        <v>828</v>
      </c>
      <c r="F9" s="233"/>
      <c r="G9" s="223"/>
      <c r="H9" s="223"/>
      <c r="I9" s="223"/>
      <c r="J9" s="285"/>
      <c r="K9" s="223" t="s">
        <v>829</v>
      </c>
      <c r="L9" s="223" t="s">
        <v>827</v>
      </c>
      <c r="M9" s="294"/>
      <c r="N9" s="357" t="s">
        <v>84</v>
      </c>
      <c r="O9" s="357" t="s">
        <v>84</v>
      </c>
      <c r="P9" s="135" t="s">
        <v>84</v>
      </c>
      <c r="Q9" s="135" t="s">
        <v>84</v>
      </c>
      <c r="R9" s="136" t="s">
        <v>2276</v>
      </c>
      <c r="S9" s="137"/>
      <c r="T9" s="137"/>
      <c r="U9" s="106"/>
      <c r="V9" s="106"/>
      <c r="W9" s="106"/>
      <c r="X9" s="106"/>
      <c r="Y9" s="106"/>
      <c r="Z9" s="106"/>
      <c r="AA9" s="106"/>
      <c r="AB9" s="106"/>
      <c r="AC9" s="106"/>
      <c r="AD9" s="110"/>
      <c r="AE9" s="110"/>
      <c r="AF9" s="110"/>
    </row>
    <row r="10">
      <c r="A10" s="106"/>
      <c r="B10" s="127">
        <f t="shared" si="1"/>
        <v>7</v>
      </c>
      <c r="C10" s="409" t="s">
        <v>1303</v>
      </c>
      <c r="D10" s="275"/>
      <c r="E10" s="222" t="s">
        <v>830</v>
      </c>
      <c r="F10" s="233"/>
      <c r="G10" s="223"/>
      <c r="H10" s="223"/>
      <c r="I10" s="223"/>
      <c r="J10" s="285"/>
      <c r="K10" s="223" t="s">
        <v>831</v>
      </c>
      <c r="L10" s="223" t="s">
        <v>832</v>
      </c>
      <c r="M10" s="402" t="s">
        <v>2277</v>
      </c>
      <c r="N10" s="357" t="s">
        <v>84</v>
      </c>
      <c r="O10" s="357" t="s">
        <v>84</v>
      </c>
      <c r="P10" s="135" t="s">
        <v>84</v>
      </c>
      <c r="Q10" s="135" t="s">
        <v>84</v>
      </c>
      <c r="R10" s="136" t="s">
        <v>2276</v>
      </c>
      <c r="S10" s="137"/>
      <c r="T10" s="137"/>
      <c r="U10" s="106"/>
      <c r="V10" s="106"/>
      <c r="W10" s="106"/>
      <c r="X10" s="106"/>
      <c r="Y10" s="106"/>
      <c r="Z10" s="106"/>
      <c r="AA10" s="106"/>
      <c r="AB10" s="106"/>
      <c r="AC10" s="106"/>
      <c r="AD10" s="110"/>
      <c r="AE10" s="110"/>
      <c r="AF10" s="110"/>
    </row>
    <row r="11">
      <c r="A11" s="106"/>
      <c r="B11" s="127">
        <f t="shared" si="1"/>
        <v>8</v>
      </c>
      <c r="C11" s="409" t="s">
        <v>1303</v>
      </c>
      <c r="D11" s="275"/>
      <c r="E11" s="222" t="s">
        <v>833</v>
      </c>
      <c r="F11" s="233"/>
      <c r="G11" s="223"/>
      <c r="H11" s="223"/>
      <c r="I11" s="223"/>
      <c r="J11" s="285"/>
      <c r="K11" s="223" t="s">
        <v>834</v>
      </c>
      <c r="L11" s="223" t="s">
        <v>827</v>
      </c>
      <c r="M11" s="294"/>
      <c r="N11" s="357" t="s">
        <v>84</v>
      </c>
      <c r="O11" s="357" t="s">
        <v>84</v>
      </c>
      <c r="P11" s="135" t="s">
        <v>84</v>
      </c>
      <c r="Q11" s="135" t="s">
        <v>84</v>
      </c>
      <c r="R11" s="136" t="s">
        <v>2276</v>
      </c>
      <c r="S11" s="137"/>
      <c r="T11" s="137"/>
      <c r="U11" s="106"/>
      <c r="V11" s="106"/>
      <c r="W11" s="106"/>
      <c r="X11" s="106"/>
      <c r="Y11" s="106"/>
      <c r="Z11" s="106"/>
      <c r="AA11" s="106"/>
      <c r="AB11" s="106"/>
      <c r="AC11" s="106"/>
      <c r="AD11" s="110"/>
      <c r="AE11" s="110"/>
      <c r="AF11" s="110"/>
    </row>
    <row r="12">
      <c r="A12" s="106"/>
      <c r="B12" s="127">
        <f t="shared" si="1"/>
        <v>9</v>
      </c>
      <c r="C12" s="409" t="s">
        <v>1303</v>
      </c>
      <c r="D12" s="277"/>
      <c r="E12" s="235" t="s">
        <v>835</v>
      </c>
      <c r="F12" s="233"/>
      <c r="G12" s="223"/>
      <c r="H12" s="223"/>
      <c r="I12" s="223"/>
      <c r="J12" s="285"/>
      <c r="K12" s="223" t="s">
        <v>836</v>
      </c>
      <c r="L12" s="223" t="s">
        <v>837</v>
      </c>
      <c r="M12" s="402" t="s">
        <v>2277</v>
      </c>
      <c r="N12" s="357" t="s">
        <v>84</v>
      </c>
      <c r="O12" s="357" t="s">
        <v>84</v>
      </c>
      <c r="P12" s="135" t="s">
        <v>84</v>
      </c>
      <c r="Q12" s="135" t="s">
        <v>84</v>
      </c>
      <c r="R12" s="136" t="s">
        <v>2276</v>
      </c>
      <c r="S12" s="137"/>
      <c r="T12" s="137"/>
      <c r="U12" s="106"/>
      <c r="V12" s="106"/>
      <c r="W12" s="106"/>
      <c r="X12" s="106"/>
      <c r="Y12" s="106"/>
      <c r="Z12" s="106"/>
      <c r="AA12" s="106"/>
      <c r="AB12" s="106"/>
      <c r="AC12" s="106"/>
      <c r="AD12" s="110"/>
      <c r="AE12" s="110"/>
      <c r="AF12" s="110"/>
    </row>
    <row r="13">
      <c r="A13" s="106"/>
      <c r="B13" s="127">
        <f t="shared" si="1"/>
        <v>10</v>
      </c>
      <c r="C13" s="409" t="s">
        <v>1303</v>
      </c>
      <c r="D13" s="311" t="s">
        <v>391</v>
      </c>
      <c r="E13" s="146" t="s">
        <v>980</v>
      </c>
      <c r="F13" s="416" t="s">
        <v>1208</v>
      </c>
      <c r="G13" s="285"/>
      <c r="H13" s="285"/>
      <c r="I13" s="294"/>
      <c r="J13" s="285"/>
      <c r="K13" s="402" t="s">
        <v>1307</v>
      </c>
      <c r="L13" s="403" t="s">
        <v>1308</v>
      </c>
      <c r="M13" s="294"/>
      <c r="N13" s="357" t="s">
        <v>84</v>
      </c>
      <c r="O13" s="357" t="s">
        <v>84</v>
      </c>
      <c r="P13" s="135" t="s">
        <v>84</v>
      </c>
      <c r="Q13" s="135" t="s">
        <v>84</v>
      </c>
      <c r="R13" s="136" t="s">
        <v>2276</v>
      </c>
      <c r="S13" s="137"/>
      <c r="T13" s="137"/>
      <c r="U13" s="106"/>
      <c r="V13" s="106"/>
      <c r="W13" s="106"/>
      <c r="X13" s="106"/>
      <c r="Y13" s="106"/>
      <c r="Z13" s="106"/>
      <c r="AA13" s="106"/>
      <c r="AB13" s="106"/>
      <c r="AC13" s="106"/>
      <c r="AD13" s="110"/>
      <c r="AE13" s="110"/>
      <c r="AF13" s="110"/>
    </row>
    <row r="14">
      <c r="A14" s="106"/>
      <c r="B14" s="127">
        <f t="shared" si="1"/>
        <v>11</v>
      </c>
      <c r="C14" s="413" t="s">
        <v>1303</v>
      </c>
      <c r="D14" s="313"/>
      <c r="E14" s="149"/>
      <c r="F14" s="416" t="s">
        <v>768</v>
      </c>
      <c r="G14" s="285"/>
      <c r="H14" s="285"/>
      <c r="I14" s="294"/>
      <c r="J14" s="285"/>
      <c r="K14" s="402" t="s">
        <v>173</v>
      </c>
      <c r="L14" s="402" t="s">
        <v>173</v>
      </c>
      <c r="M14" s="294"/>
      <c r="N14" s="357" t="s">
        <v>84</v>
      </c>
      <c r="O14" s="357" t="s">
        <v>84</v>
      </c>
      <c r="P14" s="135" t="s">
        <v>84</v>
      </c>
      <c r="Q14" s="135" t="s">
        <v>84</v>
      </c>
      <c r="R14" s="136" t="s">
        <v>2276</v>
      </c>
      <c r="S14" s="137"/>
      <c r="T14" s="137"/>
      <c r="U14" s="106"/>
      <c r="V14" s="106"/>
      <c r="W14" s="106"/>
      <c r="X14" s="106"/>
      <c r="Y14" s="106"/>
      <c r="Z14" s="106"/>
      <c r="AA14" s="106"/>
      <c r="AB14" s="106"/>
      <c r="AC14" s="106"/>
      <c r="AD14" s="110"/>
      <c r="AE14" s="110"/>
      <c r="AF14" s="110"/>
    </row>
    <row r="15">
      <c r="A15" s="106"/>
      <c r="B15" s="127">
        <f t="shared" si="1"/>
        <v>12</v>
      </c>
      <c r="C15" s="413" t="s">
        <v>1303</v>
      </c>
      <c r="D15" s="313"/>
      <c r="E15" s="149"/>
      <c r="F15" s="416" t="s">
        <v>1309</v>
      </c>
      <c r="G15" s="285"/>
      <c r="H15" s="285"/>
      <c r="I15" s="294"/>
      <c r="J15" s="285"/>
      <c r="K15" s="402" t="s">
        <v>173</v>
      </c>
      <c r="L15" s="402" t="s">
        <v>173</v>
      </c>
      <c r="M15" s="294"/>
      <c r="N15" s="357" t="s">
        <v>84</v>
      </c>
      <c r="O15" s="357" t="s">
        <v>84</v>
      </c>
      <c r="P15" s="135" t="s">
        <v>84</v>
      </c>
      <c r="Q15" s="135" t="s">
        <v>84</v>
      </c>
      <c r="R15" s="136" t="s">
        <v>2276</v>
      </c>
      <c r="S15" s="137"/>
      <c r="T15" s="137"/>
      <c r="U15" s="106"/>
      <c r="V15" s="106"/>
      <c r="W15" s="106"/>
      <c r="X15" s="106"/>
      <c r="Y15" s="106"/>
      <c r="Z15" s="106"/>
      <c r="AA15" s="106"/>
      <c r="AB15" s="106"/>
      <c r="AC15" s="106"/>
      <c r="AD15" s="110"/>
      <c r="AE15" s="110"/>
      <c r="AF15" s="110"/>
    </row>
    <row r="16">
      <c r="A16" s="106"/>
      <c r="B16" s="127">
        <f t="shared" si="1"/>
        <v>13</v>
      </c>
      <c r="C16" s="413" t="s">
        <v>1303</v>
      </c>
      <c r="D16" s="313"/>
      <c r="E16" s="149"/>
      <c r="F16" s="416" t="s">
        <v>404</v>
      </c>
      <c r="G16" s="285"/>
      <c r="H16" s="285"/>
      <c r="I16" s="294"/>
      <c r="J16" s="285"/>
      <c r="K16" s="402" t="s">
        <v>173</v>
      </c>
      <c r="L16" s="402" t="s">
        <v>173</v>
      </c>
      <c r="M16" s="294"/>
      <c r="N16" s="357" t="s">
        <v>84</v>
      </c>
      <c r="O16" s="357" t="s">
        <v>84</v>
      </c>
      <c r="P16" s="135" t="s">
        <v>84</v>
      </c>
      <c r="Q16" s="135" t="s">
        <v>84</v>
      </c>
      <c r="R16" s="136" t="s">
        <v>2276</v>
      </c>
      <c r="S16" s="137"/>
      <c r="T16" s="137"/>
      <c r="U16" s="106"/>
      <c r="V16" s="106"/>
      <c r="W16" s="106"/>
      <c r="X16" s="106"/>
      <c r="Y16" s="106"/>
      <c r="Z16" s="106"/>
      <c r="AA16" s="106"/>
      <c r="AB16" s="106"/>
      <c r="AC16" s="106"/>
      <c r="AD16" s="110"/>
      <c r="AE16" s="110"/>
      <c r="AF16" s="110"/>
    </row>
    <row r="17">
      <c r="A17" s="106"/>
      <c r="B17" s="127">
        <f t="shared" si="1"/>
        <v>14</v>
      </c>
      <c r="C17" s="413" t="s">
        <v>1303</v>
      </c>
      <c r="D17" s="313"/>
      <c r="E17" s="149"/>
      <c r="F17" s="416" t="s">
        <v>1310</v>
      </c>
      <c r="G17" s="285"/>
      <c r="H17" s="285"/>
      <c r="I17" s="294"/>
      <c r="J17" s="285"/>
      <c r="K17" s="402" t="s">
        <v>173</v>
      </c>
      <c r="L17" s="402" t="s">
        <v>173</v>
      </c>
      <c r="M17" s="294"/>
      <c r="N17" s="357" t="s">
        <v>84</v>
      </c>
      <c r="O17" s="357" t="s">
        <v>84</v>
      </c>
      <c r="P17" s="135" t="s">
        <v>84</v>
      </c>
      <c r="Q17" s="135" t="s">
        <v>84</v>
      </c>
      <c r="R17" s="136" t="s">
        <v>2276</v>
      </c>
      <c r="S17" s="137"/>
      <c r="T17" s="137"/>
      <c r="U17" s="106"/>
      <c r="V17" s="106"/>
      <c r="W17" s="106"/>
      <c r="X17" s="106"/>
      <c r="Y17" s="106"/>
      <c r="Z17" s="106"/>
      <c r="AA17" s="106"/>
      <c r="AB17" s="106"/>
      <c r="AC17" s="106"/>
      <c r="AD17" s="110"/>
      <c r="AE17" s="110"/>
      <c r="AF17" s="110"/>
    </row>
    <row r="18">
      <c r="A18" s="106"/>
      <c r="B18" s="127">
        <f t="shared" si="1"/>
        <v>15</v>
      </c>
      <c r="C18" s="413" t="s">
        <v>1303</v>
      </c>
      <c r="D18" s="313"/>
      <c r="E18" s="149"/>
      <c r="F18" s="407" t="s">
        <v>1311</v>
      </c>
      <c r="G18" s="285"/>
      <c r="H18" s="285"/>
      <c r="I18" s="294"/>
      <c r="J18" s="285"/>
      <c r="K18" s="402" t="s">
        <v>173</v>
      </c>
      <c r="L18" s="402" t="s">
        <v>173</v>
      </c>
      <c r="M18" s="294"/>
      <c r="N18" s="357" t="s">
        <v>84</v>
      </c>
      <c r="O18" s="357" t="s">
        <v>84</v>
      </c>
      <c r="P18" s="135" t="s">
        <v>84</v>
      </c>
      <c r="Q18" s="135" t="s">
        <v>84</v>
      </c>
      <c r="R18" s="136" t="s">
        <v>2276</v>
      </c>
      <c r="S18" s="137"/>
      <c r="T18" s="137"/>
      <c r="U18" s="106"/>
      <c r="V18" s="106"/>
      <c r="W18" s="106"/>
      <c r="X18" s="106"/>
      <c r="Y18" s="106"/>
      <c r="Z18" s="106"/>
      <c r="AA18" s="106"/>
      <c r="AB18" s="106"/>
      <c r="AC18" s="106"/>
      <c r="AD18" s="110"/>
      <c r="AE18" s="110"/>
      <c r="AF18" s="110"/>
    </row>
    <row r="19">
      <c r="A19" s="106"/>
      <c r="B19" s="127">
        <f t="shared" si="1"/>
        <v>16</v>
      </c>
      <c r="C19" s="413" t="s">
        <v>1303</v>
      </c>
      <c r="D19" s="313"/>
      <c r="E19" s="221" t="s">
        <v>605</v>
      </c>
      <c r="F19" s="417" t="s">
        <v>1208</v>
      </c>
      <c r="G19" s="417"/>
      <c r="H19" s="285"/>
      <c r="I19" s="294"/>
      <c r="J19" s="285"/>
      <c r="K19" s="402" t="s">
        <v>173</v>
      </c>
      <c r="L19" s="402" t="s">
        <v>173</v>
      </c>
      <c r="M19" s="294"/>
      <c r="N19" s="357" t="s">
        <v>84</v>
      </c>
      <c r="O19" s="357" t="s">
        <v>84</v>
      </c>
      <c r="P19" s="135" t="s">
        <v>84</v>
      </c>
      <c r="Q19" s="135" t="s">
        <v>84</v>
      </c>
      <c r="R19" s="136" t="s">
        <v>2276</v>
      </c>
      <c r="S19" s="137"/>
      <c r="T19" s="137"/>
      <c r="U19" s="106"/>
      <c r="V19" s="106"/>
      <c r="W19" s="106"/>
      <c r="X19" s="106"/>
      <c r="Y19" s="106"/>
      <c r="Z19" s="106"/>
      <c r="AA19" s="106"/>
      <c r="AB19" s="106"/>
      <c r="AC19" s="106"/>
      <c r="AD19" s="110"/>
      <c r="AE19" s="110"/>
      <c r="AF19" s="110"/>
    </row>
    <row r="20">
      <c r="A20" s="106"/>
      <c r="B20" s="127">
        <f t="shared" si="1"/>
        <v>17</v>
      </c>
      <c r="C20" s="413" t="s">
        <v>1303</v>
      </c>
      <c r="D20" s="313"/>
      <c r="E20" s="241"/>
      <c r="F20" s="417" t="s">
        <v>768</v>
      </c>
      <c r="G20" s="417"/>
      <c r="H20" s="285"/>
      <c r="I20" s="294"/>
      <c r="J20" s="285"/>
      <c r="K20" s="402" t="s">
        <v>173</v>
      </c>
      <c r="L20" s="402" t="s">
        <v>173</v>
      </c>
      <c r="M20" s="294"/>
      <c r="N20" s="357" t="s">
        <v>84</v>
      </c>
      <c r="O20" s="357" t="s">
        <v>84</v>
      </c>
      <c r="P20" s="135" t="s">
        <v>84</v>
      </c>
      <c r="Q20" s="135" t="s">
        <v>84</v>
      </c>
      <c r="R20" s="136" t="s">
        <v>2276</v>
      </c>
      <c r="S20" s="137"/>
      <c r="T20" s="137"/>
      <c r="U20" s="106"/>
      <c r="V20" s="106"/>
      <c r="W20" s="106"/>
      <c r="X20" s="106"/>
      <c r="Y20" s="106"/>
      <c r="Z20" s="106"/>
      <c r="AA20" s="106"/>
      <c r="AB20" s="106"/>
      <c r="AC20" s="106"/>
      <c r="AD20" s="110"/>
      <c r="AE20" s="110"/>
      <c r="AF20" s="110"/>
    </row>
    <row r="21">
      <c r="A21" s="106"/>
      <c r="B21" s="127">
        <f t="shared" si="1"/>
        <v>18</v>
      </c>
      <c r="C21" s="413" t="s">
        <v>1303</v>
      </c>
      <c r="D21" s="313"/>
      <c r="E21" s="241"/>
      <c r="F21" s="417" t="s">
        <v>1309</v>
      </c>
      <c r="G21" s="417"/>
      <c r="H21" s="285"/>
      <c r="I21" s="294"/>
      <c r="J21" s="285"/>
      <c r="K21" s="402" t="s">
        <v>173</v>
      </c>
      <c r="L21" s="402" t="s">
        <v>173</v>
      </c>
      <c r="M21" s="294"/>
      <c r="N21" s="357" t="s">
        <v>84</v>
      </c>
      <c r="O21" s="357" t="s">
        <v>84</v>
      </c>
      <c r="P21" s="135" t="s">
        <v>84</v>
      </c>
      <c r="Q21" s="135" t="s">
        <v>84</v>
      </c>
      <c r="R21" s="136" t="s">
        <v>2276</v>
      </c>
      <c r="S21" s="137"/>
      <c r="T21" s="137"/>
      <c r="U21" s="106"/>
      <c r="V21" s="106"/>
      <c r="W21" s="106"/>
      <c r="X21" s="106"/>
      <c r="Y21" s="106"/>
      <c r="Z21" s="106"/>
      <c r="AA21" s="106"/>
      <c r="AB21" s="106"/>
      <c r="AC21" s="106"/>
      <c r="AD21" s="110"/>
      <c r="AE21" s="110"/>
      <c r="AF21" s="110"/>
    </row>
    <row r="22">
      <c r="A22" s="106"/>
      <c r="B22" s="127">
        <f t="shared" si="1"/>
        <v>19</v>
      </c>
      <c r="C22" s="413" t="s">
        <v>1303</v>
      </c>
      <c r="D22" s="313"/>
      <c r="E22" s="241"/>
      <c r="F22" s="417" t="s">
        <v>404</v>
      </c>
      <c r="G22" s="417"/>
      <c r="H22" s="285"/>
      <c r="I22" s="294"/>
      <c r="J22" s="285"/>
      <c r="K22" s="402" t="s">
        <v>173</v>
      </c>
      <c r="L22" s="402" t="s">
        <v>173</v>
      </c>
      <c r="M22" s="294"/>
      <c r="N22" s="357" t="s">
        <v>84</v>
      </c>
      <c r="O22" s="357" t="s">
        <v>84</v>
      </c>
      <c r="P22" s="135" t="s">
        <v>84</v>
      </c>
      <c r="Q22" s="135" t="s">
        <v>84</v>
      </c>
      <c r="R22" s="136" t="s">
        <v>2276</v>
      </c>
      <c r="S22" s="137"/>
      <c r="T22" s="137"/>
      <c r="U22" s="106"/>
      <c r="V22" s="106"/>
      <c r="W22" s="106"/>
      <c r="X22" s="106"/>
      <c r="Y22" s="106"/>
      <c r="Z22" s="106"/>
      <c r="AA22" s="106"/>
      <c r="AB22" s="106"/>
      <c r="AC22" s="106"/>
      <c r="AD22" s="110"/>
      <c r="AE22" s="110"/>
      <c r="AF22" s="110"/>
    </row>
    <row r="23">
      <c r="A23" s="106"/>
      <c r="B23" s="127">
        <f t="shared" si="1"/>
        <v>20</v>
      </c>
      <c r="C23" s="413" t="s">
        <v>1303</v>
      </c>
      <c r="D23" s="313"/>
      <c r="E23" s="241"/>
      <c r="F23" s="417" t="s">
        <v>1312</v>
      </c>
      <c r="G23" s="417"/>
      <c r="H23" s="285"/>
      <c r="I23" s="294"/>
      <c r="J23" s="285"/>
      <c r="K23" s="402" t="s">
        <v>173</v>
      </c>
      <c r="L23" s="402" t="s">
        <v>173</v>
      </c>
      <c r="M23" s="294"/>
      <c r="N23" s="357" t="s">
        <v>84</v>
      </c>
      <c r="O23" s="357" t="s">
        <v>84</v>
      </c>
      <c r="P23" s="135" t="s">
        <v>84</v>
      </c>
      <c r="Q23" s="135" t="s">
        <v>84</v>
      </c>
      <c r="R23" s="136" t="s">
        <v>2276</v>
      </c>
      <c r="S23" s="137"/>
      <c r="T23" s="137"/>
      <c r="U23" s="106"/>
      <c r="V23" s="106"/>
      <c r="W23" s="106"/>
      <c r="X23" s="106"/>
      <c r="Y23" s="106"/>
      <c r="Z23" s="106"/>
      <c r="AA23" s="106"/>
      <c r="AB23" s="106"/>
      <c r="AC23" s="106"/>
      <c r="AD23" s="110"/>
      <c r="AE23" s="110"/>
      <c r="AF23" s="110"/>
    </row>
    <row r="24">
      <c r="A24" s="106"/>
      <c r="B24" s="127">
        <f t="shared" si="1"/>
        <v>21</v>
      </c>
      <c r="C24" s="413" t="s">
        <v>1303</v>
      </c>
      <c r="D24" s="313"/>
      <c r="E24" s="241"/>
      <c r="F24" s="418" t="s">
        <v>1313</v>
      </c>
      <c r="G24" s="418"/>
      <c r="H24" s="285"/>
      <c r="I24" s="294"/>
      <c r="J24" s="285"/>
      <c r="K24" s="402" t="s">
        <v>173</v>
      </c>
      <c r="M24" s="294"/>
      <c r="N24" s="357" t="s">
        <v>84</v>
      </c>
      <c r="O24" s="357" t="s">
        <v>84</v>
      </c>
      <c r="P24" s="135" t="s">
        <v>84</v>
      </c>
      <c r="Q24" s="135" t="s">
        <v>84</v>
      </c>
      <c r="R24" s="136" t="s">
        <v>2276</v>
      </c>
      <c r="S24" s="137"/>
      <c r="T24" s="137"/>
      <c r="U24" s="106"/>
      <c r="V24" s="106"/>
      <c r="W24" s="106"/>
      <c r="X24" s="106"/>
      <c r="Y24" s="106"/>
      <c r="Z24" s="106"/>
      <c r="AA24" s="106"/>
      <c r="AB24" s="106"/>
      <c r="AC24" s="106"/>
      <c r="AD24" s="110"/>
      <c r="AE24" s="110"/>
      <c r="AF24" s="110"/>
    </row>
    <row r="25">
      <c r="A25" s="106"/>
      <c r="B25" s="127">
        <f t="shared" si="1"/>
        <v>22</v>
      </c>
      <c r="C25" s="413" t="s">
        <v>1303</v>
      </c>
      <c r="D25" s="313"/>
      <c r="E25" s="241"/>
      <c r="F25" s="418" t="s">
        <v>1314</v>
      </c>
      <c r="G25" s="418"/>
      <c r="H25" s="285"/>
      <c r="I25" s="294"/>
      <c r="J25" s="285"/>
      <c r="K25" s="402" t="s">
        <v>173</v>
      </c>
      <c r="L25" s="402" t="s">
        <v>173</v>
      </c>
      <c r="M25" s="294"/>
      <c r="N25" s="357" t="s">
        <v>84</v>
      </c>
      <c r="O25" s="357" t="s">
        <v>84</v>
      </c>
      <c r="P25" s="135" t="s">
        <v>84</v>
      </c>
      <c r="Q25" s="135" t="s">
        <v>84</v>
      </c>
      <c r="R25" s="136" t="s">
        <v>2276</v>
      </c>
      <c r="S25" s="137"/>
      <c r="T25" s="137"/>
      <c r="U25" s="106"/>
      <c r="V25" s="106"/>
      <c r="W25" s="106"/>
      <c r="X25" s="106"/>
      <c r="Y25" s="106"/>
      <c r="Z25" s="106"/>
      <c r="AA25" s="106"/>
      <c r="AB25" s="106"/>
      <c r="AC25" s="106"/>
      <c r="AD25" s="110"/>
      <c r="AE25" s="110"/>
      <c r="AF25" s="110"/>
    </row>
    <row r="26">
      <c r="A26" s="106"/>
      <c r="B26" s="127">
        <f t="shared" si="1"/>
        <v>23</v>
      </c>
      <c r="C26" s="413" t="s">
        <v>1303</v>
      </c>
      <c r="D26" s="313"/>
      <c r="E26" s="221" t="s">
        <v>981</v>
      </c>
      <c r="F26" s="416" t="s">
        <v>1208</v>
      </c>
      <c r="G26" s="285"/>
      <c r="H26" s="285"/>
      <c r="I26" s="294"/>
      <c r="J26" s="285"/>
      <c r="K26" s="402" t="s">
        <v>173</v>
      </c>
      <c r="L26" s="402" t="s">
        <v>173</v>
      </c>
      <c r="M26" s="294"/>
      <c r="N26" s="357" t="s">
        <v>84</v>
      </c>
      <c r="O26" s="357" t="s">
        <v>84</v>
      </c>
      <c r="P26" s="135" t="s">
        <v>84</v>
      </c>
      <c r="Q26" s="135" t="s">
        <v>84</v>
      </c>
      <c r="R26" s="136" t="s">
        <v>2276</v>
      </c>
      <c r="S26" s="137"/>
      <c r="T26" s="137"/>
      <c r="U26" s="106"/>
      <c r="V26" s="106"/>
      <c r="W26" s="106"/>
      <c r="X26" s="106"/>
      <c r="Y26" s="106"/>
      <c r="Z26" s="106"/>
      <c r="AA26" s="106"/>
      <c r="AB26" s="106"/>
      <c r="AC26" s="106"/>
      <c r="AD26" s="110"/>
      <c r="AE26" s="110"/>
      <c r="AF26" s="110"/>
    </row>
    <row r="27">
      <c r="A27" s="106"/>
      <c r="B27" s="127">
        <f t="shared" si="1"/>
        <v>24</v>
      </c>
      <c r="C27" s="413" t="s">
        <v>1303</v>
      </c>
      <c r="D27" s="313"/>
      <c r="E27" s="241"/>
      <c r="F27" s="416" t="s">
        <v>768</v>
      </c>
      <c r="G27" s="285"/>
      <c r="H27" s="285"/>
      <c r="I27" s="294"/>
      <c r="J27" s="285"/>
      <c r="K27" s="402" t="s">
        <v>173</v>
      </c>
      <c r="L27" s="402" t="s">
        <v>173</v>
      </c>
      <c r="M27" s="294"/>
      <c r="N27" s="357" t="s">
        <v>84</v>
      </c>
      <c r="O27" s="357" t="s">
        <v>84</v>
      </c>
      <c r="P27" s="135" t="s">
        <v>84</v>
      </c>
      <c r="Q27" s="135" t="s">
        <v>84</v>
      </c>
      <c r="R27" s="136" t="s">
        <v>2276</v>
      </c>
      <c r="S27" s="137"/>
      <c r="T27" s="137"/>
      <c r="U27" s="106"/>
      <c r="V27" s="106"/>
      <c r="W27" s="106"/>
      <c r="X27" s="106"/>
      <c r="Y27" s="106"/>
      <c r="Z27" s="106"/>
      <c r="AA27" s="106"/>
      <c r="AB27" s="106"/>
      <c r="AC27" s="106"/>
      <c r="AD27" s="110"/>
      <c r="AE27" s="110"/>
      <c r="AF27" s="110"/>
    </row>
    <row r="28">
      <c r="A28" s="106"/>
      <c r="B28" s="127">
        <f t="shared" si="1"/>
        <v>25</v>
      </c>
      <c r="C28" s="413" t="s">
        <v>1303</v>
      </c>
      <c r="D28" s="313"/>
      <c r="E28" s="241"/>
      <c r="F28" s="748" t="s">
        <v>1309</v>
      </c>
      <c r="G28" s="285"/>
      <c r="H28" s="285"/>
      <c r="I28" s="294"/>
      <c r="J28" s="285"/>
      <c r="K28" s="402" t="s">
        <v>173</v>
      </c>
      <c r="L28" s="402" t="s">
        <v>173</v>
      </c>
      <c r="M28" s="294"/>
      <c r="N28" s="357" t="s">
        <v>84</v>
      </c>
      <c r="O28" s="357" t="s">
        <v>84</v>
      </c>
      <c r="P28" s="135" t="s">
        <v>84</v>
      </c>
      <c r="Q28" s="135" t="s">
        <v>84</v>
      </c>
      <c r="R28" s="136" t="s">
        <v>2276</v>
      </c>
      <c r="S28" s="137"/>
      <c r="T28" s="137"/>
      <c r="U28" s="106"/>
      <c r="V28" s="106"/>
      <c r="W28" s="106"/>
      <c r="X28" s="106"/>
      <c r="Y28" s="106"/>
      <c r="Z28" s="106"/>
      <c r="AA28" s="106"/>
      <c r="AB28" s="106"/>
      <c r="AC28" s="106"/>
      <c r="AD28" s="110"/>
      <c r="AE28" s="110"/>
      <c r="AF28" s="110"/>
    </row>
    <row r="29">
      <c r="A29" s="106"/>
      <c r="B29" s="127">
        <f t="shared" si="1"/>
        <v>26</v>
      </c>
      <c r="C29" s="413" t="s">
        <v>1303</v>
      </c>
      <c r="D29" s="313"/>
      <c r="E29" s="241"/>
      <c r="F29" s="420" t="s">
        <v>404</v>
      </c>
      <c r="G29" s="285"/>
      <c r="H29" s="285"/>
      <c r="I29" s="294"/>
      <c r="J29" s="285"/>
      <c r="K29" s="402" t="s">
        <v>173</v>
      </c>
      <c r="L29" s="402" t="s">
        <v>173</v>
      </c>
      <c r="M29" s="294"/>
      <c r="N29" s="357" t="s">
        <v>84</v>
      </c>
      <c r="O29" s="357" t="s">
        <v>84</v>
      </c>
      <c r="P29" s="135" t="s">
        <v>84</v>
      </c>
      <c r="Q29" s="135" t="s">
        <v>84</v>
      </c>
      <c r="R29" s="136" t="s">
        <v>2276</v>
      </c>
      <c r="S29" s="137"/>
      <c r="T29" s="137"/>
      <c r="U29" s="106"/>
      <c r="V29" s="106"/>
      <c r="W29" s="106"/>
      <c r="X29" s="106"/>
      <c r="Y29" s="106"/>
      <c r="Z29" s="106"/>
      <c r="AA29" s="106"/>
      <c r="AB29" s="106"/>
      <c r="AC29" s="106"/>
      <c r="AD29" s="110"/>
      <c r="AE29" s="110"/>
      <c r="AF29" s="110"/>
    </row>
    <row r="30">
      <c r="A30" s="106"/>
      <c r="B30" s="127">
        <f t="shared" si="1"/>
        <v>27</v>
      </c>
      <c r="C30" s="413" t="s">
        <v>1303</v>
      </c>
      <c r="D30" s="313"/>
      <c r="E30" s="241"/>
      <c r="F30" s="407" t="s">
        <v>1315</v>
      </c>
      <c r="G30" s="285"/>
      <c r="H30" s="285"/>
      <c r="I30" s="294"/>
      <c r="J30" s="285"/>
      <c r="K30" s="402" t="s">
        <v>173</v>
      </c>
      <c r="L30" s="402" t="s">
        <v>173</v>
      </c>
      <c r="M30" s="294"/>
      <c r="N30" s="357" t="s">
        <v>84</v>
      </c>
      <c r="O30" s="357" t="s">
        <v>84</v>
      </c>
      <c r="P30" s="135" t="s">
        <v>84</v>
      </c>
      <c r="Q30" s="135" t="s">
        <v>84</v>
      </c>
      <c r="R30" s="136" t="s">
        <v>2276</v>
      </c>
      <c r="S30" s="137"/>
      <c r="T30" s="137"/>
      <c r="U30" s="106"/>
      <c r="V30" s="106"/>
      <c r="W30" s="106"/>
      <c r="X30" s="106"/>
      <c r="Y30" s="106"/>
      <c r="Z30" s="106"/>
      <c r="AA30" s="106"/>
      <c r="AB30" s="106"/>
      <c r="AC30" s="106"/>
      <c r="AD30" s="110"/>
      <c r="AE30" s="110"/>
      <c r="AF30" s="110"/>
    </row>
    <row r="31">
      <c r="A31" s="106"/>
      <c r="B31" s="127">
        <f t="shared" si="1"/>
        <v>28</v>
      </c>
      <c r="C31" s="413" t="s">
        <v>1303</v>
      </c>
      <c r="D31" s="313"/>
      <c r="E31" s="241"/>
      <c r="F31" s="407" t="s">
        <v>1316</v>
      </c>
      <c r="G31" s="285"/>
      <c r="H31" s="285"/>
      <c r="I31" s="294"/>
      <c r="J31" s="285"/>
      <c r="K31" s="402" t="s">
        <v>173</v>
      </c>
      <c r="L31" s="402" t="s">
        <v>173</v>
      </c>
      <c r="M31" s="294"/>
      <c r="N31" s="357" t="s">
        <v>84</v>
      </c>
      <c r="O31" s="357" t="s">
        <v>84</v>
      </c>
      <c r="P31" s="135" t="s">
        <v>84</v>
      </c>
      <c r="Q31" s="135" t="s">
        <v>84</v>
      </c>
      <c r="R31" s="136" t="s">
        <v>2276</v>
      </c>
      <c r="S31" s="137"/>
      <c r="T31" s="137"/>
      <c r="U31" s="106"/>
      <c r="V31" s="106"/>
      <c r="W31" s="106"/>
      <c r="X31" s="106"/>
      <c r="Y31" s="106"/>
      <c r="Z31" s="106"/>
      <c r="AA31" s="106"/>
      <c r="AB31" s="106"/>
      <c r="AC31" s="106"/>
      <c r="AD31" s="110"/>
      <c r="AE31" s="110"/>
      <c r="AF31" s="110"/>
    </row>
    <row r="32">
      <c r="A32" s="106"/>
      <c r="B32" s="127">
        <f t="shared" si="1"/>
        <v>29</v>
      </c>
      <c r="C32" s="413" t="s">
        <v>1303</v>
      </c>
      <c r="D32" s="313"/>
      <c r="E32" s="241"/>
      <c r="F32" s="407" t="s">
        <v>1317</v>
      </c>
      <c r="G32" s="285"/>
      <c r="H32" s="285"/>
      <c r="I32" s="294"/>
      <c r="J32" s="285"/>
      <c r="K32" s="402" t="s">
        <v>173</v>
      </c>
      <c r="L32" s="402" t="s">
        <v>173</v>
      </c>
      <c r="M32" s="294"/>
      <c r="N32" s="357" t="s">
        <v>84</v>
      </c>
      <c r="O32" s="357" t="s">
        <v>84</v>
      </c>
      <c r="P32" s="135" t="s">
        <v>84</v>
      </c>
      <c r="Q32" s="135" t="s">
        <v>84</v>
      </c>
      <c r="R32" s="136" t="s">
        <v>2276</v>
      </c>
      <c r="S32" s="137"/>
      <c r="T32" s="137"/>
      <c r="U32" s="106"/>
      <c r="V32" s="106"/>
      <c r="W32" s="106"/>
      <c r="X32" s="106"/>
      <c r="Y32" s="106"/>
      <c r="Z32" s="106"/>
      <c r="AA32" s="106"/>
      <c r="AB32" s="106"/>
      <c r="AC32" s="106"/>
      <c r="AD32" s="110"/>
      <c r="AE32" s="110"/>
      <c r="AF32" s="110"/>
    </row>
    <row r="33">
      <c r="A33" s="106"/>
      <c r="B33" s="127">
        <f t="shared" si="1"/>
        <v>30</v>
      </c>
      <c r="C33" s="413" t="s">
        <v>1303</v>
      </c>
      <c r="D33" s="313"/>
      <c r="E33" s="241"/>
      <c r="F33" s="407" t="s">
        <v>1318</v>
      </c>
      <c r="G33" s="285"/>
      <c r="H33" s="285"/>
      <c r="I33" s="294"/>
      <c r="J33" s="285"/>
      <c r="K33" s="402" t="s">
        <v>173</v>
      </c>
      <c r="L33" s="402" t="s">
        <v>173</v>
      </c>
      <c r="M33" s="294"/>
      <c r="N33" s="357" t="s">
        <v>84</v>
      </c>
      <c r="O33" s="357" t="s">
        <v>84</v>
      </c>
      <c r="P33" s="135" t="s">
        <v>84</v>
      </c>
      <c r="Q33" s="135" t="s">
        <v>84</v>
      </c>
      <c r="R33" s="136" t="s">
        <v>2276</v>
      </c>
      <c r="S33" s="137"/>
      <c r="T33" s="137"/>
      <c r="U33" s="106"/>
      <c r="V33" s="106"/>
      <c r="W33" s="106"/>
      <c r="X33" s="106"/>
      <c r="Y33" s="106"/>
      <c r="Z33" s="106"/>
      <c r="AA33" s="106"/>
      <c r="AB33" s="106"/>
      <c r="AC33" s="106"/>
      <c r="AD33" s="110"/>
      <c r="AE33" s="110"/>
      <c r="AF33" s="110"/>
    </row>
    <row r="34">
      <c r="A34" s="106"/>
      <c r="B34" s="127">
        <f t="shared" si="1"/>
        <v>31</v>
      </c>
      <c r="C34" s="749" t="s">
        <v>1303</v>
      </c>
      <c r="D34" s="421"/>
      <c r="E34" s="245"/>
      <c r="F34" s="407" t="s">
        <v>1319</v>
      </c>
      <c r="G34" s="285"/>
      <c r="H34" s="285"/>
      <c r="I34" s="294"/>
      <c r="J34" s="285"/>
      <c r="K34" s="402" t="s">
        <v>173</v>
      </c>
      <c r="L34" s="402" t="s">
        <v>173</v>
      </c>
      <c r="M34" s="294"/>
      <c r="N34" s="357" t="s">
        <v>84</v>
      </c>
      <c r="O34" s="357" t="s">
        <v>84</v>
      </c>
      <c r="P34" s="135" t="s">
        <v>84</v>
      </c>
      <c r="Q34" s="135" t="s">
        <v>84</v>
      </c>
      <c r="R34" s="136" t="s">
        <v>2276</v>
      </c>
      <c r="S34" s="137"/>
      <c r="T34" s="137"/>
      <c r="U34" s="106"/>
      <c r="V34" s="106"/>
      <c r="W34" s="106"/>
      <c r="X34" s="106"/>
      <c r="Y34" s="106"/>
      <c r="Z34" s="106"/>
      <c r="AA34" s="106"/>
      <c r="AB34" s="106"/>
      <c r="AC34" s="106"/>
      <c r="AD34" s="110"/>
      <c r="AE34" s="110"/>
      <c r="AF34" s="110"/>
    </row>
  </sheetData>
  <dataValidations>
    <dataValidation type="list" allowBlank="1" sqref="N4:Q34">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6" width="22.38"/>
    <col customWidth="1" hidden="1" min="7" max="10" width="22.38"/>
    <col customWidth="1" min="11" max="11" width="31.75"/>
    <col customWidth="1" min="12" max="12" width="22.38"/>
    <col customWidth="1" min="13" max="13" width="11.88"/>
    <col customWidth="1" min="14" max="17" width="11.13"/>
    <col customWidth="1" min="18" max="18" width="8.75"/>
    <col customWidth="1" min="19" max="20" width="10.88"/>
    <col customWidth="1" min="21" max="23" width="14.0"/>
    <col customWidth="1" min="24" max="32" width="7.5"/>
  </cols>
  <sheetData>
    <row r="1" ht="8.25" customHeight="1">
      <c r="A1" s="106"/>
      <c r="B1" s="106"/>
      <c r="C1" s="106"/>
      <c r="D1" s="106"/>
      <c r="E1" s="106"/>
      <c r="F1" s="106"/>
      <c r="G1" s="106"/>
      <c r="H1" s="106"/>
      <c r="I1" s="106"/>
      <c r="J1" s="106"/>
      <c r="K1" s="106"/>
      <c r="L1" s="107"/>
      <c r="M1" s="107"/>
      <c r="N1" s="108"/>
      <c r="O1" s="108"/>
      <c r="P1" s="80"/>
      <c r="Q1" s="80"/>
      <c r="R1" s="109"/>
      <c r="S1" s="689"/>
      <c r="T1" s="689"/>
      <c r="U1" s="106"/>
      <c r="V1" s="106"/>
      <c r="W1" s="106"/>
      <c r="X1" s="106"/>
      <c r="Y1" s="106"/>
      <c r="Z1" s="106"/>
      <c r="AA1" s="106"/>
      <c r="AB1" s="106"/>
      <c r="AC1" s="106"/>
      <c r="AD1" s="110"/>
      <c r="AE1" s="110"/>
      <c r="AF1" s="110"/>
    </row>
    <row r="2">
      <c r="A2" s="106"/>
      <c r="B2" s="106"/>
      <c r="C2" s="111" t="s">
        <v>2278</v>
      </c>
      <c r="D2" s="111"/>
      <c r="E2" s="212"/>
      <c r="F2" s="106"/>
      <c r="G2" s="106"/>
      <c r="H2" s="106"/>
      <c r="I2" s="106"/>
      <c r="J2" s="106"/>
      <c r="K2" s="106"/>
      <c r="L2" s="107"/>
      <c r="M2" s="107"/>
      <c r="N2" s="112" t="s">
        <v>135</v>
      </c>
      <c r="O2" s="113" t="s">
        <v>136</v>
      </c>
      <c r="P2" s="114" t="s">
        <v>137</v>
      </c>
      <c r="Q2" s="658" t="s">
        <v>2128</v>
      </c>
      <c r="R2" s="116"/>
      <c r="S2" s="690"/>
      <c r="T2" s="690"/>
      <c r="U2" s="106"/>
      <c r="V2" s="111"/>
      <c r="W2" s="106"/>
      <c r="X2" s="106"/>
      <c r="Y2" s="106"/>
      <c r="Z2" s="106"/>
      <c r="AA2" s="106"/>
      <c r="AB2" s="106"/>
      <c r="AC2" s="106"/>
      <c r="AD2" s="110"/>
      <c r="AE2" s="110"/>
      <c r="AF2" s="110"/>
    </row>
    <row r="3">
      <c r="A3" s="106"/>
      <c r="B3" s="215" t="s">
        <v>139</v>
      </c>
      <c r="C3" s="215" t="s">
        <v>140</v>
      </c>
      <c r="D3" s="215" t="s">
        <v>748</v>
      </c>
      <c r="E3" s="215" t="s">
        <v>142</v>
      </c>
      <c r="F3" s="119"/>
      <c r="G3" s="119"/>
      <c r="H3" s="119"/>
      <c r="I3" s="119"/>
      <c r="J3" s="119"/>
      <c r="K3" s="120" t="s">
        <v>143</v>
      </c>
      <c r="L3" s="121" t="s">
        <v>144</v>
      </c>
      <c r="M3" s="122" t="s">
        <v>145</v>
      </c>
      <c r="N3" s="123" t="s">
        <v>146</v>
      </c>
      <c r="O3" s="216" t="s">
        <v>750</v>
      </c>
      <c r="P3" s="750" t="s">
        <v>146</v>
      </c>
      <c r="Q3" s="750" t="s">
        <v>146</v>
      </c>
      <c r="R3" s="217" t="s">
        <v>148</v>
      </c>
      <c r="S3" s="218" t="s">
        <v>149</v>
      </c>
      <c r="T3" s="219" t="s">
        <v>150</v>
      </c>
      <c r="U3" s="106"/>
      <c r="V3" s="106"/>
      <c r="W3" s="106"/>
      <c r="X3" s="106"/>
      <c r="Y3" s="106"/>
      <c r="Z3" s="106"/>
      <c r="AA3" s="106"/>
      <c r="AB3" s="106"/>
      <c r="AC3" s="106"/>
      <c r="AD3" s="110"/>
      <c r="AE3" s="110"/>
      <c r="AF3" s="110"/>
    </row>
    <row r="4" ht="48.0" customHeight="1">
      <c r="A4" s="106"/>
      <c r="B4" s="676">
        <f t="shared" ref="B4:B68" si="1">ROW()-ROW($B$3)</f>
        <v>1</v>
      </c>
      <c r="C4" s="146" t="s">
        <v>2279</v>
      </c>
      <c r="D4" s="146" t="s">
        <v>2280</v>
      </c>
      <c r="E4" s="751" t="s">
        <v>2281</v>
      </c>
      <c r="F4" s="137"/>
      <c r="G4" s="223"/>
      <c r="H4" s="223"/>
      <c r="I4" s="233"/>
      <c r="J4" s="224"/>
      <c r="K4" s="133" t="s">
        <v>2282</v>
      </c>
      <c r="L4" s="133" t="s">
        <v>2283</v>
      </c>
      <c r="M4" s="134"/>
      <c r="N4" s="135" t="s">
        <v>84</v>
      </c>
      <c r="O4" s="135" t="s">
        <v>84</v>
      </c>
      <c r="P4" s="135" t="s">
        <v>84</v>
      </c>
      <c r="Q4" s="135" t="s">
        <v>84</v>
      </c>
      <c r="R4" s="136" t="s">
        <v>107</v>
      </c>
      <c r="S4" s="134"/>
      <c r="T4" s="134"/>
      <c r="U4" s="106"/>
      <c r="V4" s="106"/>
      <c r="W4" s="106"/>
      <c r="X4" s="106"/>
      <c r="Y4" s="106"/>
      <c r="Z4" s="106"/>
      <c r="AA4" s="106"/>
      <c r="AB4" s="106"/>
      <c r="AC4" s="106"/>
      <c r="AD4" s="110"/>
      <c r="AE4" s="110"/>
      <c r="AF4" s="110"/>
    </row>
    <row r="5">
      <c r="A5" s="106"/>
      <c r="B5" s="676">
        <f t="shared" si="1"/>
        <v>2</v>
      </c>
      <c r="C5" s="149"/>
      <c r="D5" s="149"/>
      <c r="E5" s="751" t="s">
        <v>1043</v>
      </c>
      <c r="F5" s="137"/>
      <c r="G5" s="223"/>
      <c r="H5" s="223"/>
      <c r="I5" s="233"/>
      <c r="J5" s="224"/>
      <c r="K5" s="133" t="s">
        <v>2284</v>
      </c>
      <c r="L5" s="133" t="s">
        <v>2283</v>
      </c>
      <c r="M5" s="134"/>
      <c r="N5" s="135" t="s">
        <v>84</v>
      </c>
      <c r="O5" s="135" t="s">
        <v>84</v>
      </c>
      <c r="P5" s="135" t="s">
        <v>84</v>
      </c>
      <c r="Q5" s="135" t="s">
        <v>84</v>
      </c>
      <c r="R5" s="136" t="s">
        <v>107</v>
      </c>
      <c r="S5" s="134"/>
      <c r="T5" s="134"/>
      <c r="U5" s="106"/>
      <c r="V5" s="111"/>
      <c r="W5" s="106"/>
      <c r="X5" s="106"/>
      <c r="Y5" s="106"/>
      <c r="Z5" s="106"/>
      <c r="AA5" s="106"/>
      <c r="AB5" s="106"/>
      <c r="AC5" s="106"/>
      <c r="AD5" s="110"/>
      <c r="AE5" s="110"/>
      <c r="AF5" s="110"/>
    </row>
    <row r="6">
      <c r="A6" s="106"/>
      <c r="B6" s="676">
        <f t="shared" si="1"/>
        <v>3</v>
      </c>
      <c r="C6" s="149"/>
      <c r="D6" s="149"/>
      <c r="E6" s="751" t="s">
        <v>2285</v>
      </c>
      <c r="F6" s="137"/>
      <c r="G6" s="223"/>
      <c r="H6" s="223"/>
      <c r="I6" s="233"/>
      <c r="J6" s="224"/>
      <c r="K6" s="133" t="s">
        <v>2284</v>
      </c>
      <c r="L6" s="133" t="s">
        <v>2283</v>
      </c>
      <c r="M6" s="134"/>
      <c r="N6" s="135" t="s">
        <v>84</v>
      </c>
      <c r="O6" s="135" t="s">
        <v>84</v>
      </c>
      <c r="P6" s="135" t="s">
        <v>84</v>
      </c>
      <c r="Q6" s="135" t="s">
        <v>84</v>
      </c>
      <c r="R6" s="136" t="s">
        <v>107</v>
      </c>
      <c r="S6" s="134"/>
      <c r="T6" s="134"/>
      <c r="U6" s="106"/>
      <c r="V6" s="111"/>
      <c r="W6" s="106"/>
      <c r="X6" s="106"/>
      <c r="Y6" s="106"/>
      <c r="Z6" s="106"/>
      <c r="AA6" s="106"/>
      <c r="AB6" s="106"/>
      <c r="AC6" s="106"/>
      <c r="AD6" s="110"/>
      <c r="AE6" s="110"/>
      <c r="AF6" s="110"/>
    </row>
    <row r="7">
      <c r="A7" s="106"/>
      <c r="B7" s="676">
        <f t="shared" si="1"/>
        <v>4</v>
      </c>
      <c r="C7" s="149"/>
      <c r="D7" s="149"/>
      <c r="E7" s="751" t="s">
        <v>1044</v>
      </c>
      <c r="F7" s="137"/>
      <c r="G7" s="223"/>
      <c r="H7" s="223"/>
      <c r="I7" s="233"/>
      <c r="J7" s="224"/>
      <c r="K7" s="133" t="s">
        <v>2284</v>
      </c>
      <c r="L7" s="133" t="s">
        <v>2283</v>
      </c>
      <c r="M7" s="134"/>
      <c r="N7" s="135" t="s">
        <v>84</v>
      </c>
      <c r="O7" s="135" t="s">
        <v>84</v>
      </c>
      <c r="P7" s="135" t="s">
        <v>84</v>
      </c>
      <c r="Q7" s="135" t="s">
        <v>84</v>
      </c>
      <c r="R7" s="136" t="s">
        <v>107</v>
      </c>
      <c r="S7" s="134"/>
      <c r="T7" s="134"/>
      <c r="U7" s="106"/>
      <c r="V7" s="111"/>
      <c r="W7" s="106"/>
      <c r="X7" s="106"/>
      <c r="Y7" s="106"/>
      <c r="Z7" s="106"/>
      <c r="AA7" s="106"/>
      <c r="AB7" s="106"/>
      <c r="AC7" s="106"/>
      <c r="AD7" s="110"/>
      <c r="AE7" s="110"/>
      <c r="AF7" s="110"/>
    </row>
    <row r="8">
      <c r="A8" s="106"/>
      <c r="B8" s="676">
        <f t="shared" si="1"/>
        <v>5</v>
      </c>
      <c r="C8" s="149"/>
      <c r="D8" s="149"/>
      <c r="E8" s="752" t="s">
        <v>2286</v>
      </c>
      <c r="F8" s="137"/>
      <c r="G8" s="223"/>
      <c r="H8" s="223"/>
      <c r="I8" s="233"/>
      <c r="J8" s="224"/>
      <c r="K8" s="133" t="s">
        <v>2284</v>
      </c>
      <c r="L8" s="133" t="s">
        <v>2283</v>
      </c>
      <c r="M8" s="134"/>
      <c r="N8" s="135" t="s">
        <v>84</v>
      </c>
      <c r="O8" s="135" t="s">
        <v>84</v>
      </c>
      <c r="P8" s="135" t="s">
        <v>84</v>
      </c>
      <c r="Q8" s="135" t="s">
        <v>84</v>
      </c>
      <c r="R8" s="136" t="s">
        <v>107</v>
      </c>
      <c r="S8" s="134"/>
      <c r="T8" s="134"/>
      <c r="U8" s="106"/>
      <c r="V8" s="111"/>
      <c r="W8" s="106"/>
      <c r="X8" s="106"/>
      <c r="Y8" s="106"/>
      <c r="Z8" s="106"/>
      <c r="AA8" s="106"/>
      <c r="AB8" s="106"/>
      <c r="AC8" s="106"/>
      <c r="AD8" s="110"/>
      <c r="AE8" s="110"/>
      <c r="AF8" s="110"/>
    </row>
    <row r="9">
      <c r="A9" s="106"/>
      <c r="B9" s="676">
        <f t="shared" si="1"/>
        <v>6</v>
      </c>
      <c r="C9" s="149"/>
      <c r="D9" s="149"/>
      <c r="E9" s="133" t="s">
        <v>2287</v>
      </c>
      <c r="F9" s="237"/>
      <c r="G9" s="223"/>
      <c r="H9" s="223"/>
      <c r="I9" s="233"/>
      <c r="J9" s="224"/>
      <c r="K9" s="133" t="s">
        <v>2284</v>
      </c>
      <c r="L9" s="133" t="s">
        <v>2283</v>
      </c>
      <c r="M9" s="134"/>
      <c r="N9" s="135" t="s">
        <v>84</v>
      </c>
      <c r="O9" s="135" t="s">
        <v>84</v>
      </c>
      <c r="P9" s="135" t="s">
        <v>84</v>
      </c>
      <c r="Q9" s="135" t="s">
        <v>84</v>
      </c>
      <c r="R9" s="136" t="s">
        <v>107</v>
      </c>
      <c r="S9" s="134"/>
      <c r="T9" s="134"/>
      <c r="U9" s="106"/>
      <c r="V9" s="111"/>
      <c r="W9" s="106"/>
      <c r="X9" s="106"/>
      <c r="Y9" s="106"/>
      <c r="Z9" s="106"/>
      <c r="AA9" s="106"/>
      <c r="AB9" s="106"/>
      <c r="AC9" s="106"/>
      <c r="AD9" s="110"/>
      <c r="AE9" s="110"/>
      <c r="AF9" s="110"/>
    </row>
    <row r="10">
      <c r="A10" s="106"/>
      <c r="B10" s="676">
        <f t="shared" si="1"/>
        <v>7</v>
      </c>
      <c r="C10" s="149"/>
      <c r="D10" s="149"/>
      <c r="E10" s="753" t="s">
        <v>1754</v>
      </c>
      <c r="F10" s="237"/>
      <c r="G10" s="223"/>
      <c r="H10" s="223"/>
      <c r="I10" s="233"/>
      <c r="J10" s="224"/>
      <c r="K10" s="133" t="s">
        <v>2284</v>
      </c>
      <c r="L10" s="133" t="s">
        <v>2283</v>
      </c>
      <c r="M10" s="134"/>
      <c r="N10" s="135" t="s">
        <v>84</v>
      </c>
      <c r="O10" s="135" t="s">
        <v>84</v>
      </c>
      <c r="P10" s="135" t="s">
        <v>84</v>
      </c>
      <c r="Q10" s="135" t="s">
        <v>84</v>
      </c>
      <c r="R10" s="136" t="s">
        <v>107</v>
      </c>
      <c r="S10" s="134"/>
      <c r="T10" s="134"/>
      <c r="U10" s="106"/>
      <c r="V10" s="111"/>
      <c r="W10" s="106"/>
      <c r="X10" s="106"/>
      <c r="Y10" s="106"/>
      <c r="Z10" s="106"/>
      <c r="AA10" s="106"/>
      <c r="AB10" s="106"/>
      <c r="AC10" s="106"/>
      <c r="AD10" s="110"/>
      <c r="AE10" s="110"/>
      <c r="AF10" s="110"/>
    </row>
    <row r="11">
      <c r="A11" s="106"/>
      <c r="B11" s="676">
        <f t="shared" si="1"/>
        <v>8</v>
      </c>
      <c r="C11" s="149"/>
      <c r="D11" s="149"/>
      <c r="E11" s="754" t="s">
        <v>2288</v>
      </c>
      <c r="F11" s="237"/>
      <c r="G11" s="223"/>
      <c r="H11" s="223"/>
      <c r="I11" s="233"/>
      <c r="J11" s="224"/>
      <c r="K11" s="133" t="s">
        <v>2284</v>
      </c>
      <c r="L11" s="133" t="s">
        <v>2283</v>
      </c>
      <c r="M11" s="134"/>
      <c r="N11" s="135" t="s">
        <v>84</v>
      </c>
      <c r="O11" s="135" t="s">
        <v>84</v>
      </c>
      <c r="P11" s="135" t="s">
        <v>84</v>
      </c>
      <c r="Q11" s="135" t="s">
        <v>84</v>
      </c>
      <c r="R11" s="136" t="s">
        <v>107</v>
      </c>
      <c r="S11" s="134"/>
      <c r="T11" s="134"/>
      <c r="U11" s="106"/>
      <c r="V11" s="111"/>
      <c r="W11" s="106"/>
      <c r="X11" s="106"/>
      <c r="Y11" s="106"/>
      <c r="Z11" s="106"/>
      <c r="AA11" s="106"/>
      <c r="AB11" s="106"/>
      <c r="AC11" s="106"/>
      <c r="AD11" s="110"/>
      <c r="AE11" s="110"/>
      <c r="AF11" s="110"/>
    </row>
    <row r="12">
      <c r="A12" s="106"/>
      <c r="B12" s="676">
        <f t="shared" si="1"/>
        <v>9</v>
      </c>
      <c r="C12" s="149"/>
      <c r="D12" s="149"/>
      <c r="E12" s="132" t="s">
        <v>2289</v>
      </c>
      <c r="F12" s="755"/>
      <c r="G12" s="223"/>
      <c r="H12" s="223"/>
      <c r="I12" s="233"/>
      <c r="J12" s="224"/>
      <c r="K12" s="133" t="s">
        <v>2284</v>
      </c>
      <c r="L12" s="133" t="s">
        <v>2283</v>
      </c>
      <c r="M12" s="134"/>
      <c r="N12" s="135" t="s">
        <v>84</v>
      </c>
      <c r="O12" s="135" t="s">
        <v>84</v>
      </c>
      <c r="P12" s="135" t="s">
        <v>84</v>
      </c>
      <c r="Q12" s="135" t="s">
        <v>84</v>
      </c>
      <c r="R12" s="136" t="s">
        <v>107</v>
      </c>
      <c r="S12" s="134"/>
      <c r="T12" s="134"/>
      <c r="U12" s="106"/>
      <c r="V12" s="111"/>
      <c r="W12" s="106"/>
      <c r="X12" s="106"/>
      <c r="Y12" s="106"/>
      <c r="Z12" s="106"/>
      <c r="AA12" s="106"/>
      <c r="AB12" s="106"/>
      <c r="AC12" s="106"/>
      <c r="AD12" s="110"/>
      <c r="AE12" s="110"/>
      <c r="AF12" s="110"/>
    </row>
    <row r="13">
      <c r="A13" s="106"/>
      <c r="B13" s="676">
        <f t="shared" si="1"/>
        <v>10</v>
      </c>
      <c r="C13" s="149"/>
      <c r="D13" s="149"/>
      <c r="E13" s="132" t="s">
        <v>2290</v>
      </c>
      <c r="F13" s="751"/>
      <c r="G13" s="223"/>
      <c r="H13" s="223"/>
      <c r="I13" s="233"/>
      <c r="J13" s="224"/>
      <c r="K13" s="133" t="s">
        <v>2284</v>
      </c>
      <c r="L13" s="133" t="s">
        <v>2283</v>
      </c>
      <c r="M13" s="134"/>
      <c r="N13" s="135" t="s">
        <v>84</v>
      </c>
      <c r="O13" s="135" t="s">
        <v>84</v>
      </c>
      <c r="P13" s="135" t="s">
        <v>84</v>
      </c>
      <c r="Q13" s="135" t="s">
        <v>84</v>
      </c>
      <c r="R13" s="136" t="s">
        <v>107</v>
      </c>
      <c r="S13" s="134"/>
      <c r="T13" s="134"/>
      <c r="U13" s="106"/>
      <c r="V13" s="111"/>
      <c r="W13" s="106"/>
      <c r="X13" s="106"/>
      <c r="Y13" s="106"/>
      <c r="Z13" s="106"/>
      <c r="AA13" s="106"/>
      <c r="AB13" s="106"/>
      <c r="AC13" s="106"/>
      <c r="AD13" s="110"/>
      <c r="AE13" s="110"/>
      <c r="AF13" s="110"/>
    </row>
    <row r="14">
      <c r="A14" s="106"/>
      <c r="B14" s="676">
        <f t="shared" si="1"/>
        <v>11</v>
      </c>
      <c r="C14" s="149"/>
      <c r="D14" s="149"/>
      <c r="E14" s="132" t="s">
        <v>2291</v>
      </c>
      <c r="F14" s="751"/>
      <c r="G14" s="223"/>
      <c r="H14" s="223"/>
      <c r="I14" s="233"/>
      <c r="J14" s="224"/>
      <c r="K14" s="133" t="s">
        <v>2284</v>
      </c>
      <c r="L14" s="133" t="s">
        <v>2283</v>
      </c>
      <c r="M14" s="134"/>
      <c r="N14" s="135" t="s">
        <v>84</v>
      </c>
      <c r="O14" s="135" t="s">
        <v>84</v>
      </c>
      <c r="P14" s="135" t="s">
        <v>84</v>
      </c>
      <c r="Q14" s="135" t="s">
        <v>84</v>
      </c>
      <c r="R14" s="136" t="s">
        <v>107</v>
      </c>
      <c r="S14" s="134"/>
      <c r="T14" s="134"/>
      <c r="U14" s="106"/>
      <c r="V14" s="111"/>
      <c r="W14" s="106"/>
      <c r="X14" s="106"/>
      <c r="Y14" s="106"/>
      <c r="Z14" s="106"/>
      <c r="AA14" s="106"/>
      <c r="AB14" s="106"/>
      <c r="AC14" s="106"/>
      <c r="AD14" s="110"/>
      <c r="AE14" s="110"/>
      <c r="AF14" s="110"/>
    </row>
    <row r="15">
      <c r="A15" s="106"/>
      <c r="B15" s="676">
        <f t="shared" si="1"/>
        <v>12</v>
      </c>
      <c r="C15" s="149"/>
      <c r="D15" s="149"/>
      <c r="E15" s="132" t="s">
        <v>2292</v>
      </c>
      <c r="F15" s="751"/>
      <c r="G15" s="223"/>
      <c r="H15" s="223"/>
      <c r="I15" s="233"/>
      <c r="J15" s="224"/>
      <c r="K15" s="133" t="s">
        <v>2284</v>
      </c>
      <c r="L15" s="133" t="s">
        <v>2283</v>
      </c>
      <c r="M15" s="134"/>
      <c r="N15" s="135" t="s">
        <v>84</v>
      </c>
      <c r="O15" s="135" t="s">
        <v>84</v>
      </c>
      <c r="P15" s="135" t="s">
        <v>84</v>
      </c>
      <c r="Q15" s="135" t="s">
        <v>84</v>
      </c>
      <c r="R15" s="136" t="s">
        <v>107</v>
      </c>
      <c r="S15" s="134"/>
      <c r="T15" s="134"/>
      <c r="U15" s="106"/>
      <c r="V15" s="111"/>
      <c r="W15" s="106"/>
      <c r="X15" s="106"/>
      <c r="Y15" s="106"/>
      <c r="Z15" s="106"/>
      <c r="AA15" s="106"/>
      <c r="AB15" s="106"/>
      <c r="AC15" s="106"/>
      <c r="AD15" s="110"/>
      <c r="AE15" s="110"/>
      <c r="AF15" s="110"/>
    </row>
    <row r="16">
      <c r="A16" s="106"/>
      <c r="B16" s="676">
        <f t="shared" si="1"/>
        <v>13</v>
      </c>
      <c r="C16" s="149"/>
      <c r="D16" s="155"/>
      <c r="E16" s="132" t="s">
        <v>2293</v>
      </c>
      <c r="F16" s="751"/>
      <c r="G16" s="223"/>
      <c r="H16" s="223"/>
      <c r="I16" s="233"/>
      <c r="J16" s="224"/>
      <c r="K16" s="133" t="s">
        <v>2294</v>
      </c>
      <c r="L16" s="133" t="s">
        <v>2283</v>
      </c>
      <c r="M16" s="134"/>
      <c r="N16" s="135" t="s">
        <v>84</v>
      </c>
      <c r="O16" s="135" t="s">
        <v>84</v>
      </c>
      <c r="P16" s="135" t="s">
        <v>84</v>
      </c>
      <c r="Q16" s="135" t="s">
        <v>84</v>
      </c>
      <c r="R16" s="136" t="s">
        <v>107</v>
      </c>
      <c r="S16" s="134"/>
      <c r="T16" s="134"/>
      <c r="U16" s="106"/>
      <c r="V16" s="111"/>
      <c r="W16" s="106"/>
      <c r="X16" s="106"/>
      <c r="Y16" s="106"/>
      <c r="Z16" s="106"/>
      <c r="AA16" s="106"/>
      <c r="AB16" s="106"/>
      <c r="AC16" s="106"/>
      <c r="AD16" s="110"/>
      <c r="AE16" s="110"/>
      <c r="AF16" s="110"/>
    </row>
    <row r="17" ht="41.25" customHeight="1">
      <c r="A17" s="106"/>
      <c r="B17" s="676">
        <f t="shared" si="1"/>
        <v>14</v>
      </c>
      <c r="C17" s="149"/>
      <c r="D17" s="146" t="s">
        <v>764</v>
      </c>
      <c r="E17" s="751" t="s">
        <v>2295</v>
      </c>
      <c r="F17" s="137"/>
      <c r="G17" s="223"/>
      <c r="H17" s="223"/>
      <c r="I17" s="233"/>
      <c r="J17" s="224"/>
      <c r="K17" s="133" t="s">
        <v>2296</v>
      </c>
      <c r="L17" s="223" t="s">
        <v>170</v>
      </c>
      <c r="M17" s="134"/>
      <c r="N17" s="135" t="s">
        <v>84</v>
      </c>
      <c r="O17" s="135" t="s">
        <v>84</v>
      </c>
      <c r="P17" s="135" t="s">
        <v>84</v>
      </c>
      <c r="Q17" s="135" t="s">
        <v>84</v>
      </c>
      <c r="R17" s="136" t="s">
        <v>107</v>
      </c>
      <c r="S17" s="134"/>
      <c r="T17" s="134"/>
      <c r="U17" s="106"/>
      <c r="V17" s="111"/>
      <c r="W17" s="106"/>
      <c r="X17" s="106"/>
      <c r="Y17" s="106"/>
      <c r="Z17" s="106"/>
      <c r="AA17" s="106"/>
      <c r="AB17" s="106"/>
      <c r="AC17" s="106"/>
      <c r="AD17" s="110"/>
      <c r="AE17" s="110"/>
      <c r="AF17" s="110"/>
    </row>
    <row r="18" ht="41.25" customHeight="1">
      <c r="A18" s="106"/>
      <c r="B18" s="676">
        <f t="shared" si="1"/>
        <v>15</v>
      </c>
      <c r="C18" s="149"/>
      <c r="D18" s="149"/>
      <c r="E18" s="751" t="s">
        <v>116</v>
      </c>
      <c r="F18" s="137"/>
      <c r="G18" s="223"/>
      <c r="H18" s="223"/>
      <c r="I18" s="233"/>
      <c r="J18" s="224"/>
      <c r="K18" s="133" t="s">
        <v>2296</v>
      </c>
      <c r="L18" s="223" t="s">
        <v>170</v>
      </c>
      <c r="M18" s="134"/>
      <c r="N18" s="135" t="s">
        <v>84</v>
      </c>
      <c r="O18" s="135" t="s">
        <v>84</v>
      </c>
      <c r="P18" s="135" t="s">
        <v>84</v>
      </c>
      <c r="Q18" s="135" t="s">
        <v>84</v>
      </c>
      <c r="R18" s="136" t="s">
        <v>107</v>
      </c>
      <c r="S18" s="134"/>
      <c r="T18" s="134"/>
      <c r="U18" s="106"/>
      <c r="V18" s="111"/>
      <c r="W18" s="106"/>
      <c r="X18" s="106"/>
      <c r="Y18" s="106"/>
      <c r="Z18" s="106"/>
      <c r="AA18" s="106"/>
      <c r="AB18" s="106"/>
      <c r="AC18" s="106"/>
      <c r="AD18" s="110"/>
      <c r="AE18" s="110"/>
      <c r="AF18" s="110"/>
    </row>
    <row r="19" ht="41.25" customHeight="1">
      <c r="A19" s="106"/>
      <c r="B19" s="676">
        <f t="shared" si="1"/>
        <v>16</v>
      </c>
      <c r="C19" s="149"/>
      <c r="D19" s="149"/>
      <c r="E19" s="751" t="s">
        <v>301</v>
      </c>
      <c r="F19" s="137"/>
      <c r="G19" s="223"/>
      <c r="H19" s="223"/>
      <c r="I19" s="233"/>
      <c r="J19" s="224"/>
      <c r="K19" s="133" t="s">
        <v>2296</v>
      </c>
      <c r="L19" s="223" t="s">
        <v>170</v>
      </c>
      <c r="M19" s="134"/>
      <c r="N19" s="135" t="s">
        <v>84</v>
      </c>
      <c r="O19" s="135" t="s">
        <v>84</v>
      </c>
      <c r="P19" s="135" t="s">
        <v>84</v>
      </c>
      <c r="Q19" s="135" t="s">
        <v>84</v>
      </c>
      <c r="R19" s="136" t="s">
        <v>107</v>
      </c>
      <c r="S19" s="134"/>
      <c r="T19" s="134"/>
      <c r="U19" s="106"/>
      <c r="V19" s="111"/>
      <c r="W19" s="106"/>
      <c r="X19" s="106"/>
      <c r="Y19" s="106"/>
      <c r="Z19" s="106"/>
      <c r="AA19" s="106"/>
      <c r="AB19" s="106"/>
      <c r="AC19" s="106"/>
      <c r="AD19" s="110"/>
      <c r="AE19" s="110"/>
      <c r="AF19" s="110"/>
    </row>
    <row r="20" ht="41.25" customHeight="1">
      <c r="A20" s="106"/>
      <c r="B20" s="676">
        <f t="shared" si="1"/>
        <v>17</v>
      </c>
      <c r="C20" s="149"/>
      <c r="D20" s="149"/>
      <c r="E20" s="752" t="s">
        <v>405</v>
      </c>
      <c r="F20" s="137"/>
      <c r="G20" s="223"/>
      <c r="H20" s="223"/>
      <c r="I20" s="233"/>
      <c r="J20" s="224"/>
      <c r="K20" s="133" t="s">
        <v>2296</v>
      </c>
      <c r="L20" s="223" t="s">
        <v>170</v>
      </c>
      <c r="M20" s="134"/>
      <c r="N20" s="135" t="s">
        <v>84</v>
      </c>
      <c r="O20" s="135" t="s">
        <v>84</v>
      </c>
      <c r="P20" s="135" t="s">
        <v>84</v>
      </c>
      <c r="Q20" s="135" t="s">
        <v>84</v>
      </c>
      <c r="R20" s="136" t="s">
        <v>107</v>
      </c>
      <c r="S20" s="134"/>
      <c r="T20" s="134"/>
      <c r="U20" s="106"/>
      <c r="V20" s="111"/>
      <c r="W20" s="106"/>
      <c r="X20" s="106"/>
      <c r="Y20" s="106"/>
      <c r="Z20" s="106"/>
      <c r="AA20" s="106"/>
      <c r="AB20" s="106"/>
      <c r="AC20" s="106"/>
      <c r="AD20" s="110"/>
      <c r="AE20" s="110"/>
      <c r="AF20" s="110"/>
    </row>
    <row r="21" ht="41.25" customHeight="1">
      <c r="A21" s="106"/>
      <c r="B21" s="676">
        <f t="shared" si="1"/>
        <v>18</v>
      </c>
      <c r="C21" s="149"/>
      <c r="D21" s="149"/>
      <c r="E21" s="133" t="s">
        <v>158</v>
      </c>
      <c r="F21" s="237"/>
      <c r="G21" s="223"/>
      <c r="H21" s="223"/>
      <c r="I21" s="233"/>
      <c r="J21" s="224"/>
      <c r="K21" s="133" t="s">
        <v>2296</v>
      </c>
      <c r="L21" s="223" t="s">
        <v>170</v>
      </c>
      <c r="M21" s="134"/>
      <c r="N21" s="135" t="s">
        <v>84</v>
      </c>
      <c r="O21" s="135" t="s">
        <v>84</v>
      </c>
      <c r="P21" s="135" t="s">
        <v>84</v>
      </c>
      <c r="Q21" s="135" t="s">
        <v>84</v>
      </c>
      <c r="R21" s="136" t="s">
        <v>107</v>
      </c>
      <c r="S21" s="134"/>
      <c r="T21" s="134"/>
      <c r="U21" s="106"/>
      <c r="V21" s="111"/>
      <c r="W21" s="106"/>
      <c r="X21" s="106"/>
      <c r="Y21" s="106"/>
      <c r="Z21" s="106"/>
      <c r="AA21" s="106"/>
      <c r="AB21" s="106"/>
      <c r="AC21" s="106"/>
      <c r="AD21" s="110"/>
      <c r="AE21" s="110"/>
      <c r="AF21" s="110"/>
    </row>
    <row r="22" ht="41.25" customHeight="1">
      <c r="A22" s="106"/>
      <c r="B22" s="676">
        <f t="shared" si="1"/>
        <v>19</v>
      </c>
      <c r="C22" s="149"/>
      <c r="D22" s="149"/>
      <c r="E22" s="753" t="s">
        <v>154</v>
      </c>
      <c r="F22" s="237"/>
      <c r="G22" s="223"/>
      <c r="H22" s="223"/>
      <c r="I22" s="233"/>
      <c r="J22" s="224"/>
      <c r="K22" s="133" t="s">
        <v>2296</v>
      </c>
      <c r="L22" s="223" t="s">
        <v>170</v>
      </c>
      <c r="M22" s="134"/>
      <c r="N22" s="135" t="s">
        <v>84</v>
      </c>
      <c r="O22" s="135" t="s">
        <v>84</v>
      </c>
      <c r="P22" s="135" t="s">
        <v>84</v>
      </c>
      <c r="Q22" s="135" t="s">
        <v>84</v>
      </c>
      <c r="R22" s="136" t="s">
        <v>107</v>
      </c>
      <c r="S22" s="134"/>
      <c r="T22" s="134"/>
      <c r="U22" s="106"/>
      <c r="V22" s="111"/>
      <c r="W22" s="106"/>
      <c r="X22" s="106"/>
      <c r="Y22" s="106"/>
      <c r="Z22" s="106"/>
      <c r="AA22" s="106"/>
      <c r="AB22" s="106"/>
      <c r="AC22" s="106"/>
      <c r="AD22" s="110"/>
      <c r="AE22" s="110"/>
      <c r="AF22" s="110"/>
    </row>
    <row r="23" ht="41.25" customHeight="1">
      <c r="A23" s="106"/>
      <c r="B23" s="676">
        <f t="shared" si="1"/>
        <v>20</v>
      </c>
      <c r="C23" s="149"/>
      <c r="D23" s="149"/>
      <c r="E23" s="754" t="s">
        <v>863</v>
      </c>
      <c r="F23" s="237"/>
      <c r="G23" s="223"/>
      <c r="H23" s="223"/>
      <c r="I23" s="233"/>
      <c r="J23" s="224"/>
      <c r="K23" s="133" t="s">
        <v>2296</v>
      </c>
      <c r="L23" s="223" t="s">
        <v>170</v>
      </c>
      <c r="M23" s="134"/>
      <c r="N23" s="135" t="s">
        <v>84</v>
      </c>
      <c r="O23" s="135" t="s">
        <v>84</v>
      </c>
      <c r="P23" s="135" t="s">
        <v>84</v>
      </c>
      <c r="Q23" s="135" t="s">
        <v>84</v>
      </c>
      <c r="R23" s="136" t="s">
        <v>107</v>
      </c>
      <c r="S23" s="134"/>
      <c r="T23" s="134"/>
      <c r="U23" s="106"/>
      <c r="V23" s="111"/>
      <c r="W23" s="106"/>
      <c r="X23" s="106"/>
      <c r="Y23" s="106"/>
      <c r="Z23" s="106"/>
      <c r="AA23" s="106"/>
      <c r="AB23" s="106"/>
      <c r="AC23" s="106"/>
      <c r="AD23" s="110"/>
      <c r="AE23" s="110"/>
      <c r="AF23" s="110"/>
    </row>
    <row r="24" ht="41.25" customHeight="1">
      <c r="A24" s="106"/>
      <c r="B24" s="676">
        <f t="shared" si="1"/>
        <v>21</v>
      </c>
      <c r="C24" s="149"/>
      <c r="D24" s="149"/>
      <c r="E24" s="146" t="s">
        <v>2297</v>
      </c>
      <c r="F24" s="755" t="s">
        <v>2298</v>
      </c>
      <c r="G24" s="223"/>
      <c r="H24" s="223"/>
      <c r="I24" s="233"/>
      <c r="J24" s="224"/>
      <c r="K24" s="133" t="s">
        <v>2296</v>
      </c>
      <c r="L24" s="223" t="s">
        <v>170</v>
      </c>
      <c r="M24" s="134"/>
      <c r="N24" s="135" t="s">
        <v>84</v>
      </c>
      <c r="O24" s="135" t="s">
        <v>84</v>
      </c>
      <c r="P24" s="135" t="s">
        <v>84</v>
      </c>
      <c r="Q24" s="135" t="s">
        <v>84</v>
      </c>
      <c r="R24" s="136" t="s">
        <v>107</v>
      </c>
      <c r="S24" s="134"/>
      <c r="T24" s="134"/>
      <c r="U24" s="106"/>
      <c r="V24" s="111"/>
      <c r="W24" s="106"/>
      <c r="X24" s="106"/>
      <c r="Y24" s="106"/>
      <c r="Z24" s="106"/>
      <c r="AA24" s="106"/>
      <c r="AB24" s="106"/>
      <c r="AC24" s="106"/>
      <c r="AD24" s="110"/>
      <c r="AE24" s="110"/>
      <c r="AF24" s="110"/>
    </row>
    <row r="25" ht="41.25" customHeight="1">
      <c r="A25" s="106"/>
      <c r="B25" s="676">
        <f t="shared" si="1"/>
        <v>22</v>
      </c>
      <c r="C25" s="149"/>
      <c r="D25" s="149"/>
      <c r="E25" s="155"/>
      <c r="F25" s="751" t="s">
        <v>2299</v>
      </c>
      <c r="G25" s="223"/>
      <c r="H25" s="223"/>
      <c r="I25" s="233"/>
      <c r="J25" s="224"/>
      <c r="K25" s="133" t="s">
        <v>2296</v>
      </c>
      <c r="L25" s="223" t="s">
        <v>170</v>
      </c>
      <c r="M25" s="134"/>
      <c r="N25" s="135" t="s">
        <v>84</v>
      </c>
      <c r="O25" s="135" t="s">
        <v>84</v>
      </c>
      <c r="P25" s="135" t="s">
        <v>84</v>
      </c>
      <c r="Q25" s="135" t="s">
        <v>84</v>
      </c>
      <c r="R25" s="136" t="s">
        <v>107</v>
      </c>
      <c r="S25" s="134"/>
      <c r="T25" s="134"/>
      <c r="U25" s="106"/>
      <c r="V25" s="111"/>
      <c r="W25" s="106"/>
      <c r="X25" s="106"/>
      <c r="Y25" s="106"/>
      <c r="Z25" s="106"/>
      <c r="AA25" s="106"/>
      <c r="AB25" s="106"/>
      <c r="AC25" s="106"/>
      <c r="AD25" s="110"/>
      <c r="AE25" s="110"/>
      <c r="AF25" s="110"/>
    </row>
    <row r="26" ht="41.25" customHeight="1">
      <c r="A26" s="106"/>
      <c r="B26" s="676">
        <f t="shared" si="1"/>
        <v>23</v>
      </c>
      <c r="C26" s="149"/>
      <c r="D26" s="149"/>
      <c r="E26" s="132" t="s">
        <v>2300</v>
      </c>
      <c r="F26" s="751" t="s">
        <v>2301</v>
      </c>
      <c r="G26" s="223"/>
      <c r="H26" s="223"/>
      <c r="I26" s="233"/>
      <c r="J26" s="224"/>
      <c r="K26" s="133" t="s">
        <v>2296</v>
      </c>
      <c r="L26" s="223" t="s">
        <v>170</v>
      </c>
      <c r="M26" s="134"/>
      <c r="N26" s="135" t="s">
        <v>84</v>
      </c>
      <c r="O26" s="135" t="s">
        <v>84</v>
      </c>
      <c r="P26" s="135" t="s">
        <v>84</v>
      </c>
      <c r="Q26" s="135" t="s">
        <v>84</v>
      </c>
      <c r="R26" s="136" t="s">
        <v>107</v>
      </c>
      <c r="S26" s="134"/>
      <c r="T26" s="134"/>
      <c r="U26" s="106"/>
      <c r="V26" s="111"/>
      <c r="W26" s="106"/>
      <c r="X26" s="106"/>
      <c r="Y26" s="106"/>
      <c r="Z26" s="106"/>
      <c r="AA26" s="106"/>
      <c r="AB26" s="106"/>
      <c r="AC26" s="106"/>
      <c r="AD26" s="110"/>
      <c r="AE26" s="110"/>
      <c r="AF26" s="110"/>
    </row>
    <row r="27" ht="41.25" customHeight="1">
      <c r="A27" s="106"/>
      <c r="B27" s="676">
        <f t="shared" si="1"/>
        <v>24</v>
      </c>
      <c r="C27" s="149"/>
      <c r="D27" s="149"/>
      <c r="E27" s="146" t="s">
        <v>78</v>
      </c>
      <c r="F27" s="751" t="s">
        <v>598</v>
      </c>
      <c r="G27" s="223"/>
      <c r="H27" s="223"/>
      <c r="I27" s="233"/>
      <c r="J27" s="224"/>
      <c r="K27" s="133" t="s">
        <v>2296</v>
      </c>
      <c r="L27" s="223" t="s">
        <v>170</v>
      </c>
      <c r="M27" s="133"/>
      <c r="N27" s="135" t="s">
        <v>84</v>
      </c>
      <c r="O27" s="135" t="s">
        <v>84</v>
      </c>
      <c r="P27" s="135" t="s">
        <v>84</v>
      </c>
      <c r="Q27" s="135" t="s">
        <v>84</v>
      </c>
      <c r="R27" s="136" t="s">
        <v>107</v>
      </c>
      <c r="S27" s="134"/>
      <c r="T27" s="134"/>
      <c r="U27" s="106"/>
      <c r="V27" s="111"/>
      <c r="W27" s="106"/>
      <c r="X27" s="106"/>
      <c r="Y27" s="106"/>
      <c r="Z27" s="106"/>
      <c r="AA27" s="106"/>
      <c r="AB27" s="106"/>
      <c r="AC27" s="106"/>
      <c r="AD27" s="110"/>
      <c r="AE27" s="110"/>
      <c r="AF27" s="110"/>
    </row>
    <row r="28" ht="41.25" customHeight="1">
      <c r="A28" s="106"/>
      <c r="B28" s="676">
        <f t="shared" si="1"/>
        <v>25</v>
      </c>
      <c r="C28" s="149"/>
      <c r="D28" s="149"/>
      <c r="E28" s="149"/>
      <c r="F28" s="751" t="s">
        <v>591</v>
      </c>
      <c r="G28" s="223"/>
      <c r="H28" s="223"/>
      <c r="I28" s="233"/>
      <c r="J28" s="224"/>
      <c r="K28" s="133" t="s">
        <v>2296</v>
      </c>
      <c r="L28" s="223" t="s">
        <v>170</v>
      </c>
      <c r="M28" s="134"/>
      <c r="N28" s="135" t="s">
        <v>84</v>
      </c>
      <c r="O28" s="135" t="s">
        <v>84</v>
      </c>
      <c r="P28" s="135" t="s">
        <v>84</v>
      </c>
      <c r="Q28" s="135" t="s">
        <v>84</v>
      </c>
      <c r="R28" s="136" t="s">
        <v>107</v>
      </c>
      <c r="S28" s="134"/>
      <c r="T28" s="134"/>
      <c r="U28" s="106"/>
      <c r="V28" s="111"/>
      <c r="W28" s="106"/>
      <c r="X28" s="106"/>
      <c r="Y28" s="106"/>
      <c r="Z28" s="106"/>
      <c r="AA28" s="106"/>
      <c r="AB28" s="106"/>
      <c r="AC28" s="106"/>
      <c r="AD28" s="110"/>
      <c r="AE28" s="110"/>
      <c r="AF28" s="110"/>
    </row>
    <row r="29" ht="41.25" customHeight="1">
      <c r="A29" s="106"/>
      <c r="B29" s="676">
        <f t="shared" si="1"/>
        <v>26</v>
      </c>
      <c r="C29" s="149"/>
      <c r="D29" s="149"/>
      <c r="E29" s="149"/>
      <c r="F29" s="136" t="s">
        <v>597</v>
      </c>
      <c r="G29" s="223"/>
      <c r="H29" s="223"/>
      <c r="I29" s="233"/>
      <c r="J29" s="224"/>
      <c r="K29" s="133" t="s">
        <v>2296</v>
      </c>
      <c r="L29" s="223" t="s">
        <v>170</v>
      </c>
      <c r="M29" s="134"/>
      <c r="N29" s="135" t="s">
        <v>84</v>
      </c>
      <c r="O29" s="135" t="s">
        <v>84</v>
      </c>
      <c r="P29" s="135" t="s">
        <v>84</v>
      </c>
      <c r="Q29" s="135" t="s">
        <v>84</v>
      </c>
      <c r="R29" s="136" t="s">
        <v>107</v>
      </c>
      <c r="S29" s="134"/>
      <c r="T29" s="134"/>
      <c r="U29" s="106"/>
      <c r="V29" s="111"/>
      <c r="W29" s="106"/>
      <c r="X29" s="106"/>
      <c r="Y29" s="106"/>
      <c r="Z29" s="106"/>
      <c r="AA29" s="106"/>
      <c r="AB29" s="106"/>
      <c r="AC29" s="106"/>
      <c r="AD29" s="110"/>
      <c r="AE29" s="110"/>
      <c r="AF29" s="110"/>
    </row>
    <row r="30" ht="41.25" customHeight="1">
      <c r="A30" s="106"/>
      <c r="B30" s="676">
        <f t="shared" si="1"/>
        <v>27</v>
      </c>
      <c r="C30" s="149"/>
      <c r="D30" s="149"/>
      <c r="E30" s="149"/>
      <c r="F30" s="755" t="s">
        <v>1943</v>
      </c>
      <c r="G30" s="223"/>
      <c r="H30" s="223"/>
      <c r="I30" s="233"/>
      <c r="J30" s="224"/>
      <c r="K30" s="133" t="s">
        <v>2296</v>
      </c>
      <c r="L30" s="223" t="s">
        <v>170</v>
      </c>
      <c r="M30" s="134"/>
      <c r="N30" s="135" t="s">
        <v>84</v>
      </c>
      <c r="O30" s="135" t="s">
        <v>84</v>
      </c>
      <c r="P30" s="135" t="s">
        <v>84</v>
      </c>
      <c r="Q30" s="135" t="s">
        <v>84</v>
      </c>
      <c r="R30" s="136" t="s">
        <v>107</v>
      </c>
      <c r="S30" s="134"/>
      <c r="T30" s="134"/>
      <c r="U30" s="106"/>
      <c r="V30" s="111"/>
      <c r="W30" s="106"/>
      <c r="X30" s="106"/>
      <c r="Y30" s="106"/>
      <c r="Z30" s="106"/>
      <c r="AA30" s="106"/>
      <c r="AB30" s="106"/>
      <c r="AC30" s="106"/>
      <c r="AD30" s="110"/>
      <c r="AE30" s="110"/>
      <c r="AF30" s="110"/>
    </row>
    <row r="31">
      <c r="A31" s="106"/>
      <c r="B31" s="676">
        <f t="shared" si="1"/>
        <v>28</v>
      </c>
      <c r="C31" s="149"/>
      <c r="D31" s="149"/>
      <c r="E31" s="149"/>
      <c r="F31" s="751" t="s">
        <v>596</v>
      </c>
      <c r="G31" s="223"/>
      <c r="H31" s="223"/>
      <c r="I31" s="233"/>
      <c r="J31" s="224"/>
      <c r="K31" s="133" t="s">
        <v>2296</v>
      </c>
      <c r="L31" s="223" t="s">
        <v>170</v>
      </c>
      <c r="M31" s="134"/>
      <c r="N31" s="135" t="s">
        <v>84</v>
      </c>
      <c r="O31" s="135" t="s">
        <v>84</v>
      </c>
      <c r="P31" s="135" t="s">
        <v>84</v>
      </c>
      <c r="Q31" s="135" t="s">
        <v>84</v>
      </c>
      <c r="R31" s="136" t="s">
        <v>107</v>
      </c>
      <c r="S31" s="134"/>
      <c r="T31" s="134"/>
      <c r="U31" s="106"/>
      <c r="V31" s="111"/>
      <c r="W31" s="106"/>
      <c r="X31" s="106"/>
      <c r="Y31" s="106"/>
      <c r="Z31" s="106"/>
      <c r="AA31" s="106"/>
      <c r="AB31" s="106"/>
      <c r="AC31" s="106"/>
      <c r="AD31" s="110"/>
      <c r="AE31" s="110"/>
      <c r="AF31" s="110"/>
    </row>
    <row r="32">
      <c r="A32" s="106"/>
      <c r="B32" s="676">
        <f t="shared" si="1"/>
        <v>29</v>
      </c>
      <c r="C32" s="149"/>
      <c r="D32" s="149"/>
      <c r="E32" s="155"/>
      <c r="F32" s="751" t="s">
        <v>601</v>
      </c>
      <c r="G32" s="223"/>
      <c r="H32" s="223"/>
      <c r="I32" s="233"/>
      <c r="J32" s="224"/>
      <c r="K32" s="133" t="s">
        <v>2296</v>
      </c>
      <c r="L32" s="223" t="s">
        <v>170</v>
      </c>
      <c r="M32" s="134"/>
      <c r="N32" s="135" t="s">
        <v>84</v>
      </c>
      <c r="O32" s="135" t="s">
        <v>84</v>
      </c>
      <c r="P32" s="135" t="s">
        <v>84</v>
      </c>
      <c r="Q32" s="135" t="s">
        <v>84</v>
      </c>
      <c r="R32" s="136" t="s">
        <v>107</v>
      </c>
      <c r="S32" s="134"/>
      <c r="T32" s="134"/>
      <c r="U32" s="106"/>
      <c r="V32" s="111"/>
      <c r="W32" s="106"/>
      <c r="X32" s="106"/>
      <c r="Y32" s="106"/>
      <c r="Z32" s="106"/>
      <c r="AA32" s="106"/>
      <c r="AB32" s="106"/>
      <c r="AC32" s="106"/>
      <c r="AD32" s="110"/>
      <c r="AE32" s="110"/>
      <c r="AF32" s="110"/>
    </row>
    <row r="33" ht="41.25" customHeight="1">
      <c r="A33" s="106"/>
      <c r="B33" s="676">
        <f t="shared" si="1"/>
        <v>30</v>
      </c>
      <c r="C33" s="149"/>
      <c r="D33" s="155"/>
      <c r="E33" s="242" t="s">
        <v>249</v>
      </c>
      <c r="F33" s="137"/>
      <c r="G33" s="223"/>
      <c r="H33" s="223"/>
      <c r="I33" s="233"/>
      <c r="J33" s="224"/>
      <c r="K33" s="133" t="s">
        <v>2302</v>
      </c>
      <c r="L33" s="223" t="s">
        <v>796</v>
      </c>
      <c r="M33" s="134"/>
      <c r="N33" s="135" t="s">
        <v>84</v>
      </c>
      <c r="O33" s="135" t="s">
        <v>84</v>
      </c>
      <c r="P33" s="135" t="s">
        <v>84</v>
      </c>
      <c r="Q33" s="135" t="s">
        <v>84</v>
      </c>
      <c r="R33" s="136" t="s">
        <v>107</v>
      </c>
      <c r="S33" s="134"/>
      <c r="T33" s="134"/>
      <c r="U33" s="106"/>
      <c r="V33" s="111"/>
      <c r="W33" s="106"/>
      <c r="X33" s="106"/>
      <c r="Y33" s="106"/>
      <c r="Z33" s="106"/>
      <c r="AA33" s="106"/>
      <c r="AB33" s="106"/>
      <c r="AC33" s="106"/>
      <c r="AD33" s="110"/>
      <c r="AE33" s="110"/>
      <c r="AF33" s="110"/>
    </row>
    <row r="34">
      <c r="A34" s="106"/>
      <c r="B34" s="676">
        <f t="shared" si="1"/>
        <v>31</v>
      </c>
      <c r="C34" s="149"/>
      <c r="D34" s="146" t="s">
        <v>807</v>
      </c>
      <c r="E34" s="136" t="s">
        <v>811</v>
      </c>
      <c r="F34" s="237"/>
      <c r="G34" s="223"/>
      <c r="H34" s="223"/>
      <c r="I34" s="233"/>
      <c r="J34" s="224"/>
      <c r="K34" s="225" t="s">
        <v>2303</v>
      </c>
      <c r="L34" s="225" t="s">
        <v>2304</v>
      </c>
      <c r="M34" s="134"/>
      <c r="N34" s="135" t="s">
        <v>84</v>
      </c>
      <c r="O34" s="135" t="s">
        <v>84</v>
      </c>
      <c r="P34" s="135" t="s">
        <v>84</v>
      </c>
      <c r="Q34" s="135" t="s">
        <v>84</v>
      </c>
      <c r="R34" s="136" t="s">
        <v>107</v>
      </c>
      <c r="S34" s="134"/>
      <c r="T34" s="134"/>
      <c r="U34" s="106"/>
      <c r="V34" s="111"/>
      <c r="W34" s="106"/>
      <c r="X34" s="106"/>
      <c r="Y34" s="106"/>
      <c r="Z34" s="106"/>
      <c r="AA34" s="106"/>
      <c r="AB34" s="106"/>
      <c r="AC34" s="106"/>
      <c r="AD34" s="110"/>
      <c r="AE34" s="110"/>
      <c r="AF34" s="110"/>
    </row>
    <row r="35">
      <c r="A35" s="106"/>
      <c r="B35" s="676">
        <f t="shared" si="1"/>
        <v>32</v>
      </c>
      <c r="C35" s="149"/>
      <c r="D35" s="149"/>
      <c r="E35" s="136" t="s">
        <v>543</v>
      </c>
      <c r="F35" s="237"/>
      <c r="G35" s="223"/>
      <c r="H35" s="223"/>
      <c r="I35" s="233"/>
      <c r="J35" s="224"/>
      <c r="K35" s="225" t="s">
        <v>2305</v>
      </c>
      <c r="L35" s="225" t="s">
        <v>2306</v>
      </c>
      <c r="M35" s="134"/>
      <c r="N35" s="135" t="s">
        <v>84</v>
      </c>
      <c r="O35" s="135" t="s">
        <v>84</v>
      </c>
      <c r="P35" s="135" t="s">
        <v>84</v>
      </c>
      <c r="Q35" s="135" t="s">
        <v>84</v>
      </c>
      <c r="R35" s="136" t="s">
        <v>107</v>
      </c>
      <c r="S35" s="134"/>
      <c r="T35" s="134"/>
      <c r="U35" s="106"/>
      <c r="V35" s="111"/>
      <c r="W35" s="106"/>
      <c r="X35" s="106"/>
      <c r="Y35" s="106"/>
      <c r="Z35" s="106"/>
      <c r="AA35" s="106"/>
      <c r="AB35" s="106"/>
      <c r="AC35" s="106"/>
      <c r="AD35" s="110"/>
      <c r="AE35" s="110"/>
      <c r="AF35" s="110"/>
    </row>
    <row r="36">
      <c r="A36" s="106"/>
      <c r="B36" s="676">
        <f t="shared" si="1"/>
        <v>33</v>
      </c>
      <c r="C36" s="149"/>
      <c r="D36" s="149"/>
      <c r="E36" s="136" t="s">
        <v>814</v>
      </c>
      <c r="F36" s="237"/>
      <c r="G36" s="223"/>
      <c r="H36" s="223"/>
      <c r="I36" s="233"/>
      <c r="J36" s="224"/>
      <c r="K36" s="132" t="s">
        <v>2307</v>
      </c>
      <c r="L36" s="133" t="s">
        <v>2308</v>
      </c>
      <c r="M36" s="134"/>
      <c r="N36" s="135" t="s">
        <v>84</v>
      </c>
      <c r="O36" s="135" t="s">
        <v>84</v>
      </c>
      <c r="P36" s="135" t="s">
        <v>84</v>
      </c>
      <c r="Q36" s="135" t="s">
        <v>84</v>
      </c>
      <c r="R36" s="136" t="s">
        <v>107</v>
      </c>
      <c r="S36" s="134"/>
      <c r="T36" s="134"/>
      <c r="U36" s="106"/>
      <c r="V36" s="111"/>
      <c r="W36" s="106"/>
      <c r="X36" s="106"/>
      <c r="Y36" s="106"/>
      <c r="Z36" s="106"/>
      <c r="AA36" s="106"/>
      <c r="AB36" s="106"/>
      <c r="AC36" s="106"/>
      <c r="AD36" s="110"/>
      <c r="AE36" s="110"/>
      <c r="AF36" s="110"/>
    </row>
    <row r="37">
      <c r="A37" s="106"/>
      <c r="B37" s="676">
        <f t="shared" si="1"/>
        <v>34</v>
      </c>
      <c r="C37" s="149"/>
      <c r="D37" s="155"/>
      <c r="E37" s="136" t="s">
        <v>431</v>
      </c>
      <c r="F37" s="237"/>
      <c r="G37" s="223"/>
      <c r="H37" s="223"/>
      <c r="I37" s="233"/>
      <c r="J37" s="224"/>
      <c r="K37" s="132" t="s">
        <v>2309</v>
      </c>
      <c r="L37" s="133" t="s">
        <v>2310</v>
      </c>
      <c r="M37" s="134"/>
      <c r="N37" s="135" t="s">
        <v>84</v>
      </c>
      <c r="O37" s="135" t="s">
        <v>84</v>
      </c>
      <c r="P37" s="135" t="s">
        <v>84</v>
      </c>
      <c r="Q37" s="135" t="s">
        <v>84</v>
      </c>
      <c r="R37" s="136" t="s">
        <v>107</v>
      </c>
      <c r="S37" s="134"/>
      <c r="T37" s="134"/>
      <c r="U37" s="106"/>
      <c r="V37" s="111"/>
      <c r="W37" s="106"/>
      <c r="X37" s="106"/>
      <c r="Y37" s="106"/>
      <c r="Z37" s="106"/>
      <c r="AA37" s="106"/>
      <c r="AB37" s="106"/>
      <c r="AC37" s="106"/>
      <c r="AD37" s="110"/>
      <c r="AE37" s="110"/>
      <c r="AF37" s="110"/>
    </row>
    <row r="38" ht="41.25" customHeight="1">
      <c r="A38" s="106"/>
      <c r="B38" s="676">
        <f t="shared" si="1"/>
        <v>35</v>
      </c>
      <c r="C38" s="149"/>
      <c r="D38" s="132" t="s">
        <v>252</v>
      </c>
      <c r="E38" s="233"/>
      <c r="F38" s="237"/>
      <c r="G38" s="223"/>
      <c r="H38" s="223"/>
      <c r="I38" s="233"/>
      <c r="J38" s="224"/>
      <c r="K38" s="225" t="s">
        <v>2311</v>
      </c>
      <c r="L38" s="225" t="s">
        <v>2312</v>
      </c>
      <c r="M38" s="134"/>
      <c r="N38" s="135" t="s">
        <v>84</v>
      </c>
      <c r="O38" s="135" t="s">
        <v>84</v>
      </c>
      <c r="P38" s="135" t="s">
        <v>84</v>
      </c>
      <c r="Q38" s="135" t="s">
        <v>84</v>
      </c>
      <c r="R38" s="136" t="s">
        <v>107</v>
      </c>
      <c r="S38" s="134"/>
      <c r="T38" s="134"/>
      <c r="U38" s="106"/>
      <c r="V38" s="111"/>
      <c r="W38" s="106"/>
      <c r="X38" s="106"/>
      <c r="Y38" s="106"/>
      <c r="Z38" s="106"/>
      <c r="AA38" s="106"/>
      <c r="AB38" s="106"/>
      <c r="AC38" s="106"/>
      <c r="AD38" s="110"/>
      <c r="AE38" s="110"/>
      <c r="AF38" s="110"/>
    </row>
    <row r="39" ht="41.25" customHeight="1">
      <c r="A39" s="106"/>
      <c r="B39" s="676">
        <f t="shared" si="1"/>
        <v>36</v>
      </c>
      <c r="C39" s="149"/>
      <c r="D39" s="146" t="s">
        <v>824</v>
      </c>
      <c r="E39" s="132" t="s">
        <v>1724</v>
      </c>
      <c r="F39" s="237"/>
      <c r="G39" s="223"/>
      <c r="H39" s="223"/>
      <c r="I39" s="233"/>
      <c r="J39" s="224"/>
      <c r="K39" s="132" t="s">
        <v>2313</v>
      </c>
      <c r="L39" s="133" t="s">
        <v>2314</v>
      </c>
      <c r="M39" s="134"/>
      <c r="N39" s="135" t="s">
        <v>84</v>
      </c>
      <c r="O39" s="135" t="s">
        <v>84</v>
      </c>
      <c r="P39" s="135" t="s">
        <v>84</v>
      </c>
      <c r="Q39" s="135" t="s">
        <v>84</v>
      </c>
      <c r="R39" s="136" t="s">
        <v>107</v>
      </c>
      <c r="S39" s="134"/>
      <c r="T39" s="134"/>
      <c r="U39" s="106"/>
      <c r="V39" s="111"/>
      <c r="W39" s="106"/>
      <c r="X39" s="106"/>
      <c r="Y39" s="106"/>
      <c r="Z39" s="106"/>
      <c r="AA39" s="106"/>
      <c r="AB39" s="106"/>
      <c r="AC39" s="106"/>
      <c r="AD39" s="110"/>
      <c r="AE39" s="110"/>
      <c r="AF39" s="110"/>
    </row>
    <row r="40">
      <c r="A40" s="106"/>
      <c r="B40" s="676">
        <f t="shared" si="1"/>
        <v>37</v>
      </c>
      <c r="C40" s="149"/>
      <c r="D40" s="149"/>
      <c r="E40" s="132" t="s">
        <v>1962</v>
      </c>
      <c r="F40" s="237"/>
      <c r="G40" s="223"/>
      <c r="H40" s="223"/>
      <c r="I40" s="233"/>
      <c r="J40" s="224"/>
      <c r="K40" s="132" t="s">
        <v>2315</v>
      </c>
      <c r="L40" s="133" t="s">
        <v>2316</v>
      </c>
      <c r="M40" s="134"/>
      <c r="N40" s="135" t="s">
        <v>84</v>
      </c>
      <c r="O40" s="135" t="s">
        <v>84</v>
      </c>
      <c r="P40" s="135" t="s">
        <v>84</v>
      </c>
      <c r="Q40" s="135" t="s">
        <v>84</v>
      </c>
      <c r="R40" s="136" t="s">
        <v>107</v>
      </c>
      <c r="S40" s="134"/>
      <c r="T40" s="134"/>
      <c r="U40" s="106"/>
      <c r="V40" s="111"/>
      <c r="W40" s="106"/>
      <c r="X40" s="106"/>
      <c r="Y40" s="106"/>
      <c r="Z40" s="106"/>
      <c r="AA40" s="106"/>
      <c r="AB40" s="106"/>
      <c r="AC40" s="106"/>
      <c r="AD40" s="110"/>
      <c r="AE40" s="110"/>
      <c r="AF40" s="110"/>
    </row>
    <row r="41" ht="41.25" customHeight="1">
      <c r="A41" s="106"/>
      <c r="B41" s="676">
        <f t="shared" si="1"/>
        <v>38</v>
      </c>
      <c r="C41" s="149"/>
      <c r="D41" s="149"/>
      <c r="E41" s="132" t="s">
        <v>1963</v>
      </c>
      <c r="F41" s="137"/>
      <c r="G41" s="223"/>
      <c r="H41" s="223"/>
      <c r="I41" s="233"/>
      <c r="J41" s="224"/>
      <c r="K41" s="132" t="s">
        <v>2317</v>
      </c>
      <c r="L41" s="133" t="s">
        <v>2318</v>
      </c>
      <c r="M41" s="134"/>
      <c r="N41" s="135" t="s">
        <v>84</v>
      </c>
      <c r="O41" s="135" t="s">
        <v>84</v>
      </c>
      <c r="P41" s="135" t="s">
        <v>84</v>
      </c>
      <c r="Q41" s="135" t="s">
        <v>84</v>
      </c>
      <c r="R41" s="136" t="s">
        <v>107</v>
      </c>
      <c r="S41" s="134"/>
      <c r="T41" s="134"/>
      <c r="U41" s="106"/>
      <c r="V41" s="111"/>
      <c r="W41" s="106"/>
      <c r="X41" s="106"/>
      <c r="Y41" s="106"/>
      <c r="Z41" s="106"/>
      <c r="AA41" s="106"/>
      <c r="AB41" s="106"/>
      <c r="AC41" s="106"/>
      <c r="AD41" s="110"/>
      <c r="AE41" s="110"/>
      <c r="AF41" s="110"/>
    </row>
    <row r="42">
      <c r="A42" s="106"/>
      <c r="B42" s="676">
        <f t="shared" si="1"/>
        <v>39</v>
      </c>
      <c r="C42" s="149"/>
      <c r="D42" s="149"/>
      <c r="E42" s="132" t="s">
        <v>1964</v>
      </c>
      <c r="F42" s="137"/>
      <c r="G42" s="223"/>
      <c r="H42" s="223"/>
      <c r="I42" s="233"/>
      <c r="J42" s="224"/>
      <c r="K42" s="132" t="s">
        <v>2319</v>
      </c>
      <c r="L42" s="133" t="s">
        <v>2320</v>
      </c>
      <c r="M42" s="134"/>
      <c r="N42" s="135" t="s">
        <v>84</v>
      </c>
      <c r="O42" s="135" t="s">
        <v>84</v>
      </c>
      <c r="P42" s="135" t="s">
        <v>84</v>
      </c>
      <c r="Q42" s="135" t="s">
        <v>84</v>
      </c>
      <c r="R42" s="136" t="s">
        <v>107</v>
      </c>
      <c r="S42" s="134"/>
      <c r="T42" s="134"/>
      <c r="U42" s="106"/>
      <c r="V42" s="111"/>
      <c r="W42" s="106"/>
      <c r="X42" s="106"/>
      <c r="Y42" s="106"/>
      <c r="Z42" s="106"/>
      <c r="AA42" s="106"/>
      <c r="AB42" s="106"/>
      <c r="AC42" s="106"/>
      <c r="AD42" s="110"/>
      <c r="AE42" s="110"/>
      <c r="AF42" s="110"/>
    </row>
    <row r="43" ht="41.25" customHeight="1">
      <c r="A43" s="106"/>
      <c r="B43" s="676">
        <f t="shared" si="1"/>
        <v>40</v>
      </c>
      <c r="C43" s="149"/>
      <c r="D43" s="149"/>
      <c r="E43" s="132" t="s">
        <v>1965</v>
      </c>
      <c r="F43" s="132"/>
      <c r="G43" s="132"/>
      <c r="H43" s="132"/>
      <c r="I43" s="131"/>
      <c r="J43" s="131"/>
      <c r="K43" s="132" t="s">
        <v>2321</v>
      </c>
      <c r="L43" s="133" t="s">
        <v>2322</v>
      </c>
      <c r="M43" s="134"/>
      <c r="N43" s="135" t="s">
        <v>84</v>
      </c>
      <c r="O43" s="135" t="s">
        <v>84</v>
      </c>
      <c r="P43" s="135" t="s">
        <v>84</v>
      </c>
      <c r="Q43" s="135" t="s">
        <v>84</v>
      </c>
      <c r="R43" s="136" t="s">
        <v>107</v>
      </c>
      <c r="S43" s="134"/>
      <c r="T43" s="134"/>
      <c r="U43" s="106"/>
      <c r="V43" s="111"/>
      <c r="W43" s="106"/>
      <c r="X43" s="106"/>
      <c r="Y43" s="106"/>
      <c r="Z43" s="106"/>
      <c r="AA43" s="106"/>
      <c r="AB43" s="106"/>
      <c r="AC43" s="106"/>
      <c r="AD43" s="110"/>
      <c r="AE43" s="110"/>
      <c r="AF43" s="110"/>
    </row>
    <row r="44">
      <c r="A44" s="106"/>
      <c r="B44" s="676">
        <f t="shared" si="1"/>
        <v>41</v>
      </c>
      <c r="C44" s="149"/>
      <c r="D44" s="132" t="s">
        <v>2323</v>
      </c>
      <c r="E44" s="132"/>
      <c r="F44" s="131"/>
      <c r="G44" s="132"/>
      <c r="H44" s="132"/>
      <c r="I44" s="131"/>
      <c r="J44" s="131"/>
      <c r="K44" s="132" t="s">
        <v>2324</v>
      </c>
      <c r="L44" s="133" t="s">
        <v>2325</v>
      </c>
      <c r="M44" s="134"/>
      <c r="N44" s="135" t="s">
        <v>85</v>
      </c>
      <c r="O44" s="135" t="s">
        <v>86</v>
      </c>
      <c r="P44" s="135" t="s">
        <v>86</v>
      </c>
      <c r="Q44" s="135" t="s">
        <v>86</v>
      </c>
      <c r="R44" s="136" t="s">
        <v>112</v>
      </c>
      <c r="S44" s="133" t="s">
        <v>2326</v>
      </c>
      <c r="T44" s="756" t="s">
        <v>40</v>
      </c>
      <c r="U44" s="106"/>
      <c r="V44" s="111"/>
      <c r="W44" s="106"/>
      <c r="X44" s="106"/>
      <c r="Y44" s="106"/>
      <c r="Z44" s="106"/>
      <c r="AA44" s="106"/>
      <c r="AB44" s="106"/>
      <c r="AC44" s="106"/>
      <c r="AD44" s="110"/>
      <c r="AE44" s="110"/>
      <c r="AF44" s="110"/>
    </row>
    <row r="45" ht="41.25" customHeight="1">
      <c r="A45" s="106"/>
      <c r="B45" s="676">
        <f t="shared" si="1"/>
        <v>42</v>
      </c>
      <c r="C45" s="149"/>
      <c r="D45" s="132" t="s">
        <v>244</v>
      </c>
      <c r="E45" s="132"/>
      <c r="F45" s="131"/>
      <c r="G45" s="132"/>
      <c r="H45" s="132"/>
      <c r="I45" s="131"/>
      <c r="J45" s="131"/>
      <c r="K45" s="132" t="s">
        <v>2327</v>
      </c>
      <c r="L45" s="133" t="s">
        <v>2328</v>
      </c>
      <c r="M45" s="134"/>
      <c r="N45" s="135" t="s">
        <v>84</v>
      </c>
      <c r="O45" s="135" t="s">
        <v>86</v>
      </c>
      <c r="P45" s="135" t="s">
        <v>86</v>
      </c>
      <c r="Q45" s="135" t="s">
        <v>86</v>
      </c>
      <c r="R45" s="136" t="s">
        <v>112</v>
      </c>
      <c r="S45" s="134"/>
      <c r="T45" s="134"/>
      <c r="U45" s="106"/>
      <c r="V45" s="111"/>
      <c r="W45" s="106"/>
      <c r="X45" s="106"/>
      <c r="Y45" s="106"/>
      <c r="Z45" s="106"/>
      <c r="AA45" s="106"/>
      <c r="AB45" s="106"/>
      <c r="AC45" s="106"/>
      <c r="AD45" s="110"/>
      <c r="AE45" s="110"/>
      <c r="AF45" s="110"/>
    </row>
    <row r="46" ht="41.25" customHeight="1">
      <c r="A46" s="106"/>
      <c r="B46" s="676">
        <f t="shared" si="1"/>
        <v>43</v>
      </c>
      <c r="C46" s="149"/>
      <c r="D46" s="132" t="s">
        <v>2299</v>
      </c>
      <c r="E46" s="132"/>
      <c r="F46" s="131"/>
      <c r="G46" s="132"/>
      <c r="H46" s="132"/>
      <c r="I46" s="131"/>
      <c r="J46" s="131"/>
      <c r="K46" s="132" t="s">
        <v>2329</v>
      </c>
      <c r="L46" s="133" t="s">
        <v>2330</v>
      </c>
      <c r="M46" s="134"/>
      <c r="N46" s="135" t="s">
        <v>84</v>
      </c>
      <c r="O46" s="135" t="s">
        <v>86</v>
      </c>
      <c r="P46" s="135" t="s">
        <v>86</v>
      </c>
      <c r="Q46" s="135" t="s">
        <v>86</v>
      </c>
      <c r="R46" s="136" t="s">
        <v>112</v>
      </c>
      <c r="S46" s="134"/>
      <c r="T46" s="134"/>
      <c r="U46" s="106"/>
      <c r="V46" s="111"/>
      <c r="W46" s="106"/>
      <c r="X46" s="106"/>
      <c r="Y46" s="106"/>
      <c r="Z46" s="106"/>
      <c r="AA46" s="106"/>
      <c r="AB46" s="106"/>
      <c r="AC46" s="106"/>
      <c r="AD46" s="110"/>
      <c r="AE46" s="110"/>
      <c r="AF46" s="110"/>
    </row>
    <row r="47" ht="41.25" customHeight="1">
      <c r="A47" s="106"/>
      <c r="B47" s="676">
        <f t="shared" si="1"/>
        <v>44</v>
      </c>
      <c r="C47" s="149"/>
      <c r="D47" s="132" t="s">
        <v>2298</v>
      </c>
      <c r="E47" s="132"/>
      <c r="F47" s="131"/>
      <c r="G47" s="132"/>
      <c r="H47" s="132"/>
      <c r="I47" s="131"/>
      <c r="J47" s="131"/>
      <c r="K47" s="132" t="s">
        <v>2331</v>
      </c>
      <c r="L47" s="133" t="s">
        <v>2332</v>
      </c>
      <c r="M47" s="134"/>
      <c r="N47" s="135" t="s">
        <v>84</v>
      </c>
      <c r="O47" s="135" t="s">
        <v>86</v>
      </c>
      <c r="P47" s="135" t="s">
        <v>86</v>
      </c>
      <c r="Q47" s="135" t="s">
        <v>86</v>
      </c>
      <c r="R47" s="136" t="s">
        <v>112</v>
      </c>
      <c r="S47" s="134"/>
      <c r="T47" s="134"/>
      <c r="U47" s="106"/>
      <c r="V47" s="111"/>
      <c r="W47" s="106"/>
      <c r="X47" s="106"/>
      <c r="Y47" s="106"/>
      <c r="Z47" s="106"/>
      <c r="AA47" s="106"/>
      <c r="AB47" s="106"/>
      <c r="AC47" s="106"/>
      <c r="AD47" s="110"/>
      <c r="AE47" s="110"/>
      <c r="AF47" s="110"/>
    </row>
    <row r="48" ht="41.25" customHeight="1">
      <c r="A48" s="106"/>
      <c r="B48" s="676">
        <f t="shared" si="1"/>
        <v>45</v>
      </c>
      <c r="C48" s="146" t="s">
        <v>2333</v>
      </c>
      <c r="D48" s="132" t="s">
        <v>2295</v>
      </c>
      <c r="E48" s="132"/>
      <c r="F48" s="131"/>
      <c r="G48" s="132"/>
      <c r="H48" s="132"/>
      <c r="I48" s="131"/>
      <c r="J48" s="131"/>
      <c r="K48" s="132" t="s">
        <v>2334</v>
      </c>
      <c r="L48" s="133" t="s">
        <v>2335</v>
      </c>
      <c r="M48" s="134"/>
      <c r="N48" s="135" t="s">
        <v>84</v>
      </c>
      <c r="O48" s="135" t="s">
        <v>84</v>
      </c>
      <c r="P48" s="135" t="s">
        <v>84</v>
      </c>
      <c r="Q48" s="135" t="s">
        <v>84</v>
      </c>
      <c r="R48" s="136" t="s">
        <v>107</v>
      </c>
      <c r="S48" s="134"/>
      <c r="T48" s="134"/>
      <c r="U48" s="106"/>
      <c r="V48" s="111"/>
      <c r="W48" s="106"/>
      <c r="X48" s="106"/>
      <c r="Y48" s="106"/>
      <c r="Z48" s="106"/>
      <c r="AA48" s="106"/>
      <c r="AB48" s="106"/>
      <c r="AC48" s="106"/>
      <c r="AD48" s="110"/>
      <c r="AE48" s="110"/>
      <c r="AF48" s="110"/>
    </row>
    <row r="49">
      <c r="A49" s="106"/>
      <c r="B49" s="676">
        <f t="shared" si="1"/>
        <v>46</v>
      </c>
      <c r="C49" s="149"/>
      <c r="D49" s="146" t="s">
        <v>401</v>
      </c>
      <c r="E49" s="146" t="s">
        <v>898</v>
      </c>
      <c r="F49" s="131" t="s">
        <v>899</v>
      </c>
      <c r="G49" s="132"/>
      <c r="H49" s="132"/>
      <c r="I49" s="131"/>
      <c r="J49" s="131"/>
      <c r="K49" s="132" t="s">
        <v>2336</v>
      </c>
      <c r="L49" s="133" t="s">
        <v>2335</v>
      </c>
      <c r="M49" s="134"/>
      <c r="N49" s="135" t="s">
        <v>84</v>
      </c>
      <c r="O49" s="135" t="s">
        <v>84</v>
      </c>
      <c r="P49" s="135" t="s">
        <v>84</v>
      </c>
      <c r="Q49" s="135" t="s">
        <v>84</v>
      </c>
      <c r="R49" s="136" t="s">
        <v>107</v>
      </c>
      <c r="S49" s="134"/>
      <c r="T49" s="134"/>
      <c r="U49" s="106"/>
      <c r="V49" s="111"/>
      <c r="W49" s="106"/>
      <c r="X49" s="106"/>
      <c r="Y49" s="106"/>
      <c r="Z49" s="106"/>
      <c r="AA49" s="106"/>
      <c r="AB49" s="106"/>
      <c r="AC49" s="106"/>
      <c r="AD49" s="110"/>
      <c r="AE49" s="110"/>
      <c r="AF49" s="110"/>
    </row>
    <row r="50">
      <c r="A50" s="106"/>
      <c r="B50" s="676">
        <f t="shared" si="1"/>
        <v>47</v>
      </c>
      <c r="C50" s="149"/>
      <c r="D50" s="149"/>
      <c r="E50" s="149"/>
      <c r="F50" s="201" t="s">
        <v>901</v>
      </c>
      <c r="G50" s="132"/>
      <c r="H50" s="132"/>
      <c r="I50" s="131"/>
      <c r="J50" s="131"/>
      <c r="K50" s="132" t="s">
        <v>2336</v>
      </c>
      <c r="L50" s="133" t="s">
        <v>2335</v>
      </c>
      <c r="M50" s="134"/>
      <c r="N50" s="135" t="s">
        <v>84</v>
      </c>
      <c r="O50" s="135" t="s">
        <v>84</v>
      </c>
      <c r="P50" s="135" t="s">
        <v>84</v>
      </c>
      <c r="Q50" s="135" t="s">
        <v>84</v>
      </c>
      <c r="R50" s="136" t="s">
        <v>107</v>
      </c>
      <c r="S50" s="134"/>
      <c r="T50" s="134"/>
      <c r="U50" s="106"/>
      <c r="V50" s="111"/>
      <c r="W50" s="106"/>
      <c r="X50" s="106"/>
      <c r="Y50" s="106"/>
      <c r="Z50" s="106"/>
      <c r="AA50" s="106"/>
      <c r="AB50" s="106"/>
      <c r="AC50" s="106"/>
      <c r="AD50" s="110"/>
      <c r="AE50" s="110"/>
      <c r="AF50" s="110"/>
    </row>
    <row r="51">
      <c r="A51" s="106"/>
      <c r="B51" s="676">
        <f t="shared" si="1"/>
        <v>48</v>
      </c>
      <c r="C51" s="149"/>
      <c r="D51" s="149"/>
      <c r="E51" s="149"/>
      <c r="F51" s="201" t="s">
        <v>902</v>
      </c>
      <c r="G51" s="132"/>
      <c r="H51" s="132"/>
      <c r="I51" s="131"/>
      <c r="J51" s="131"/>
      <c r="K51" s="132" t="s">
        <v>2336</v>
      </c>
      <c r="L51" s="133" t="s">
        <v>2335</v>
      </c>
      <c r="M51" s="134"/>
      <c r="N51" s="135" t="s">
        <v>84</v>
      </c>
      <c r="O51" s="135" t="s">
        <v>84</v>
      </c>
      <c r="P51" s="135" t="s">
        <v>84</v>
      </c>
      <c r="Q51" s="135" t="s">
        <v>84</v>
      </c>
      <c r="R51" s="136" t="s">
        <v>107</v>
      </c>
      <c r="S51" s="134"/>
      <c r="T51" s="134"/>
      <c r="U51" s="106"/>
      <c r="V51" s="111"/>
      <c r="W51" s="106"/>
      <c r="X51" s="106"/>
      <c r="Y51" s="106"/>
      <c r="Z51" s="106"/>
      <c r="AA51" s="106"/>
      <c r="AB51" s="106"/>
      <c r="AC51" s="106"/>
      <c r="AD51" s="110"/>
      <c r="AE51" s="110"/>
      <c r="AF51" s="110"/>
    </row>
    <row r="52">
      <c r="A52" s="106"/>
      <c r="B52" s="676">
        <f t="shared" si="1"/>
        <v>49</v>
      </c>
      <c r="C52" s="149"/>
      <c r="D52" s="149"/>
      <c r="E52" s="155"/>
      <c r="F52" s="201" t="s">
        <v>903</v>
      </c>
      <c r="G52" s="132"/>
      <c r="H52" s="132"/>
      <c r="I52" s="131"/>
      <c r="J52" s="131"/>
      <c r="K52" s="132" t="s">
        <v>2336</v>
      </c>
      <c r="L52" s="133" t="s">
        <v>2337</v>
      </c>
      <c r="M52" s="134"/>
      <c r="N52" s="135" t="s">
        <v>84</v>
      </c>
      <c r="O52" s="135" t="s">
        <v>84</v>
      </c>
      <c r="P52" s="135" t="s">
        <v>84</v>
      </c>
      <c r="Q52" s="135" t="s">
        <v>84</v>
      </c>
      <c r="R52" s="136" t="s">
        <v>107</v>
      </c>
      <c r="S52" s="133" t="s">
        <v>2338</v>
      </c>
      <c r="T52" s="134"/>
      <c r="U52" s="106"/>
      <c r="V52" s="111"/>
      <c r="W52" s="106"/>
      <c r="X52" s="106"/>
      <c r="Y52" s="106"/>
      <c r="Z52" s="106"/>
      <c r="AA52" s="106"/>
      <c r="AB52" s="106"/>
      <c r="AC52" s="106"/>
      <c r="AD52" s="110"/>
      <c r="AE52" s="110"/>
      <c r="AF52" s="110"/>
    </row>
    <row r="53">
      <c r="A53" s="106"/>
      <c r="B53" s="676">
        <f t="shared" si="1"/>
        <v>50</v>
      </c>
      <c r="C53" s="149"/>
      <c r="D53" s="132" t="s">
        <v>142</v>
      </c>
      <c r="E53" s="131"/>
      <c r="F53" s="131"/>
      <c r="G53" s="132"/>
      <c r="H53" s="132"/>
      <c r="I53" s="131"/>
      <c r="J53" s="131"/>
      <c r="K53" s="132" t="s">
        <v>2334</v>
      </c>
      <c r="L53" s="133" t="s">
        <v>2335</v>
      </c>
      <c r="M53" s="134"/>
      <c r="N53" s="135" t="s">
        <v>84</v>
      </c>
      <c r="O53" s="135" t="s">
        <v>84</v>
      </c>
      <c r="P53" s="135" t="s">
        <v>84</v>
      </c>
      <c r="Q53" s="135" t="s">
        <v>84</v>
      </c>
      <c r="R53" s="136" t="s">
        <v>107</v>
      </c>
      <c r="S53" s="134"/>
      <c r="T53" s="134"/>
      <c r="U53" s="106"/>
      <c r="V53" s="111"/>
      <c r="W53" s="106"/>
      <c r="X53" s="106"/>
      <c r="Y53" s="106"/>
      <c r="Z53" s="106"/>
      <c r="AA53" s="106"/>
      <c r="AB53" s="106"/>
      <c r="AC53" s="106"/>
      <c r="AD53" s="110"/>
      <c r="AE53" s="110"/>
      <c r="AF53" s="110"/>
    </row>
    <row r="54">
      <c r="A54" s="106"/>
      <c r="B54" s="676">
        <f t="shared" si="1"/>
        <v>51</v>
      </c>
      <c r="C54" s="149"/>
      <c r="D54" s="146" t="s">
        <v>298</v>
      </c>
      <c r="E54" s="131"/>
      <c r="F54" s="131"/>
      <c r="G54" s="132"/>
      <c r="H54" s="132"/>
      <c r="I54" s="131"/>
      <c r="J54" s="131"/>
      <c r="K54" s="132" t="s">
        <v>2334</v>
      </c>
      <c r="L54" s="133" t="s">
        <v>2335</v>
      </c>
      <c r="M54" s="134"/>
      <c r="N54" s="135" t="s">
        <v>84</v>
      </c>
      <c r="O54" s="135" t="s">
        <v>84</v>
      </c>
      <c r="P54" s="135" t="s">
        <v>84</v>
      </c>
      <c r="Q54" s="135" t="s">
        <v>84</v>
      </c>
      <c r="R54" s="136" t="s">
        <v>107</v>
      </c>
      <c r="S54" s="134"/>
      <c r="T54" s="134"/>
      <c r="U54" s="106"/>
      <c r="V54" s="111"/>
      <c r="W54" s="106"/>
      <c r="X54" s="106"/>
      <c r="Y54" s="106"/>
      <c r="Z54" s="106"/>
      <c r="AA54" s="106"/>
      <c r="AB54" s="106"/>
      <c r="AC54" s="106"/>
      <c r="AD54" s="110"/>
      <c r="AE54" s="110"/>
      <c r="AF54" s="110"/>
    </row>
    <row r="55" ht="41.25" customHeight="1">
      <c r="A55" s="106"/>
      <c r="B55" s="676">
        <f t="shared" si="1"/>
        <v>52</v>
      </c>
      <c r="C55" s="149"/>
      <c r="D55" s="132" t="s">
        <v>2339</v>
      </c>
      <c r="E55" s="131"/>
      <c r="F55" s="131"/>
      <c r="G55" s="132"/>
      <c r="H55" s="132"/>
      <c r="I55" s="131"/>
      <c r="J55" s="131"/>
      <c r="K55" s="132" t="s">
        <v>2334</v>
      </c>
      <c r="L55" s="133" t="s">
        <v>2335</v>
      </c>
      <c r="M55" s="134"/>
      <c r="N55" s="135" t="s">
        <v>84</v>
      </c>
      <c r="O55" s="135" t="s">
        <v>84</v>
      </c>
      <c r="P55" s="135" t="s">
        <v>84</v>
      </c>
      <c r="Q55" s="135" t="s">
        <v>84</v>
      </c>
      <c r="R55" s="136" t="s">
        <v>107</v>
      </c>
      <c r="S55" s="134"/>
      <c r="T55" s="134"/>
      <c r="U55" s="106"/>
      <c r="V55" s="111"/>
      <c r="W55" s="106"/>
      <c r="X55" s="106"/>
      <c r="Y55" s="106"/>
      <c r="Z55" s="106"/>
      <c r="AA55" s="106"/>
      <c r="AB55" s="106"/>
      <c r="AC55" s="106"/>
      <c r="AD55" s="110"/>
      <c r="AE55" s="110"/>
      <c r="AF55" s="110"/>
    </row>
    <row r="56" ht="41.25" customHeight="1">
      <c r="A56" s="106"/>
      <c r="B56" s="676">
        <f t="shared" si="1"/>
        <v>53</v>
      </c>
      <c r="C56" s="149"/>
      <c r="D56" s="132" t="s">
        <v>2340</v>
      </c>
      <c r="E56" s="131"/>
      <c r="F56" s="131"/>
      <c r="G56" s="131"/>
      <c r="H56" s="131"/>
      <c r="I56" s="131"/>
      <c r="J56" s="131"/>
      <c r="K56" s="132" t="s">
        <v>2334</v>
      </c>
      <c r="L56" s="133" t="s">
        <v>2335</v>
      </c>
      <c r="M56" s="134"/>
      <c r="N56" s="135" t="s">
        <v>84</v>
      </c>
      <c r="O56" s="135" t="s">
        <v>84</v>
      </c>
      <c r="P56" s="135" t="s">
        <v>84</v>
      </c>
      <c r="Q56" s="135" t="s">
        <v>84</v>
      </c>
      <c r="R56" s="136" t="s">
        <v>107</v>
      </c>
      <c r="S56" s="134"/>
      <c r="T56" s="134"/>
      <c r="U56" s="106"/>
      <c r="V56" s="111"/>
      <c r="W56" s="106"/>
      <c r="X56" s="106"/>
      <c r="Y56" s="106"/>
      <c r="Z56" s="106"/>
      <c r="AA56" s="106"/>
      <c r="AB56" s="106"/>
      <c r="AC56" s="106"/>
      <c r="AD56" s="110"/>
      <c r="AE56" s="110"/>
      <c r="AF56" s="110"/>
    </row>
    <row r="57" ht="41.25" customHeight="1">
      <c r="A57" s="106"/>
      <c r="B57" s="676">
        <f t="shared" si="1"/>
        <v>54</v>
      </c>
      <c r="C57" s="149"/>
      <c r="D57" s="132" t="s">
        <v>405</v>
      </c>
      <c r="E57" s="131"/>
      <c r="F57" s="131"/>
      <c r="G57" s="132"/>
      <c r="H57" s="132"/>
      <c r="I57" s="131"/>
      <c r="J57" s="131"/>
      <c r="K57" s="132" t="s">
        <v>2334</v>
      </c>
      <c r="L57" s="133" t="s">
        <v>2335</v>
      </c>
      <c r="M57" s="134"/>
      <c r="N57" s="135" t="s">
        <v>84</v>
      </c>
      <c r="O57" s="135" t="s">
        <v>84</v>
      </c>
      <c r="P57" s="135" t="s">
        <v>84</v>
      </c>
      <c r="Q57" s="135" t="s">
        <v>84</v>
      </c>
      <c r="R57" s="136" t="s">
        <v>107</v>
      </c>
      <c r="S57" s="134"/>
      <c r="T57" s="134"/>
      <c r="U57" s="106"/>
      <c r="V57" s="111"/>
      <c r="W57" s="106"/>
      <c r="X57" s="106"/>
      <c r="Y57" s="106"/>
      <c r="Z57" s="106"/>
      <c r="AA57" s="106"/>
      <c r="AB57" s="106"/>
      <c r="AC57" s="106"/>
      <c r="AD57" s="110"/>
      <c r="AE57" s="110"/>
      <c r="AF57" s="110"/>
    </row>
    <row r="58" ht="41.25" customHeight="1">
      <c r="A58" s="106"/>
      <c r="B58" s="676">
        <f t="shared" si="1"/>
        <v>55</v>
      </c>
      <c r="C58" s="149"/>
      <c r="D58" s="132" t="s">
        <v>699</v>
      </c>
      <c r="E58" s="131"/>
      <c r="F58" s="131"/>
      <c r="G58" s="131"/>
      <c r="H58" s="131"/>
      <c r="I58" s="131"/>
      <c r="J58" s="131"/>
      <c r="K58" s="132" t="s">
        <v>2334</v>
      </c>
      <c r="L58" s="133" t="s">
        <v>2335</v>
      </c>
      <c r="M58" s="134"/>
      <c r="N58" s="135" t="s">
        <v>84</v>
      </c>
      <c r="O58" s="135" t="s">
        <v>84</v>
      </c>
      <c r="P58" s="135" t="s">
        <v>84</v>
      </c>
      <c r="Q58" s="135" t="s">
        <v>84</v>
      </c>
      <c r="R58" s="136" t="s">
        <v>107</v>
      </c>
      <c r="S58" s="134"/>
      <c r="T58" s="134"/>
      <c r="U58" s="106"/>
      <c r="V58" s="111"/>
      <c r="W58" s="106"/>
      <c r="X58" s="106"/>
      <c r="Y58" s="106"/>
      <c r="Z58" s="106"/>
      <c r="AA58" s="106"/>
      <c r="AB58" s="106"/>
      <c r="AC58" s="106"/>
      <c r="AD58" s="110"/>
      <c r="AE58" s="110"/>
      <c r="AF58" s="110"/>
    </row>
    <row r="59" ht="41.25" customHeight="1">
      <c r="A59" s="106"/>
      <c r="B59" s="676">
        <f t="shared" si="1"/>
        <v>56</v>
      </c>
      <c r="C59" s="149"/>
      <c r="D59" s="132" t="s">
        <v>2341</v>
      </c>
      <c r="E59" s="131"/>
      <c r="F59" s="131"/>
      <c r="G59" s="132"/>
      <c r="H59" s="132"/>
      <c r="I59" s="131"/>
      <c r="J59" s="131"/>
      <c r="K59" s="132" t="s">
        <v>2334</v>
      </c>
      <c r="L59" s="133" t="s">
        <v>2335</v>
      </c>
      <c r="M59" s="134"/>
      <c r="N59" s="135" t="s">
        <v>84</v>
      </c>
      <c r="O59" s="135" t="s">
        <v>84</v>
      </c>
      <c r="P59" s="135" t="s">
        <v>84</v>
      </c>
      <c r="Q59" s="135" t="s">
        <v>84</v>
      </c>
      <c r="R59" s="136" t="s">
        <v>107</v>
      </c>
      <c r="S59" s="134"/>
      <c r="T59" s="134"/>
      <c r="U59" s="106"/>
      <c r="V59" s="111"/>
      <c r="W59" s="106"/>
      <c r="X59" s="106"/>
      <c r="Y59" s="106"/>
      <c r="Z59" s="106"/>
      <c r="AA59" s="106"/>
      <c r="AB59" s="106"/>
      <c r="AC59" s="106"/>
      <c r="AD59" s="110"/>
      <c r="AE59" s="110"/>
      <c r="AF59" s="110"/>
    </row>
    <row r="60">
      <c r="A60" s="106"/>
      <c r="B60" s="676">
        <f t="shared" si="1"/>
        <v>57</v>
      </c>
      <c r="C60" s="149"/>
      <c r="D60" s="257" t="s">
        <v>2342</v>
      </c>
      <c r="E60" s="132" t="s">
        <v>2343</v>
      </c>
      <c r="F60" s="131"/>
      <c r="G60" s="131"/>
      <c r="H60" s="131"/>
      <c r="I60" s="131"/>
      <c r="J60" s="131"/>
      <c r="K60" s="132" t="s">
        <v>2344</v>
      </c>
      <c r="L60" s="133" t="s">
        <v>2345</v>
      </c>
      <c r="M60" s="134"/>
      <c r="N60" s="135" t="s">
        <v>84</v>
      </c>
      <c r="O60" s="135" t="s">
        <v>84</v>
      </c>
      <c r="P60" s="135" t="s">
        <v>84</v>
      </c>
      <c r="Q60" s="135" t="s">
        <v>84</v>
      </c>
      <c r="R60" s="136" t="s">
        <v>107</v>
      </c>
      <c r="S60" s="134"/>
      <c r="T60" s="134"/>
      <c r="U60" s="106"/>
      <c r="V60" s="111"/>
      <c r="W60" s="106"/>
      <c r="X60" s="106"/>
      <c r="Y60" s="106"/>
      <c r="Z60" s="106"/>
      <c r="AA60" s="106"/>
      <c r="AB60" s="106"/>
      <c r="AC60" s="106"/>
      <c r="AD60" s="110"/>
      <c r="AE60" s="110"/>
      <c r="AF60" s="110"/>
    </row>
    <row r="61">
      <c r="A61" s="106"/>
      <c r="B61" s="676">
        <f t="shared" si="1"/>
        <v>58</v>
      </c>
      <c r="C61" s="149"/>
      <c r="D61" s="335"/>
      <c r="E61" s="132" t="s">
        <v>2346</v>
      </c>
      <c r="F61" s="131"/>
      <c r="G61" s="132"/>
      <c r="H61" s="132"/>
      <c r="I61" s="131"/>
      <c r="J61" s="131"/>
      <c r="K61" s="132" t="s">
        <v>2344</v>
      </c>
      <c r="L61" s="133" t="s">
        <v>2345</v>
      </c>
      <c r="M61" s="134"/>
      <c r="N61" s="135" t="s">
        <v>84</v>
      </c>
      <c r="O61" s="135" t="s">
        <v>84</v>
      </c>
      <c r="P61" s="135" t="s">
        <v>84</v>
      </c>
      <c r="Q61" s="135" t="s">
        <v>84</v>
      </c>
      <c r="R61" s="136" t="s">
        <v>107</v>
      </c>
      <c r="S61" s="134"/>
      <c r="T61" s="134"/>
      <c r="U61" s="106"/>
      <c r="V61" s="111"/>
      <c r="W61" s="106"/>
      <c r="X61" s="106"/>
      <c r="Y61" s="106"/>
      <c r="Z61" s="106"/>
      <c r="AA61" s="106"/>
      <c r="AB61" s="106"/>
      <c r="AC61" s="106"/>
      <c r="AD61" s="110"/>
      <c r="AE61" s="110"/>
      <c r="AF61" s="110"/>
    </row>
    <row r="62">
      <c r="A62" s="106"/>
      <c r="B62" s="676">
        <f t="shared" si="1"/>
        <v>59</v>
      </c>
      <c r="C62" s="149"/>
      <c r="D62" s="142" t="s">
        <v>2347</v>
      </c>
      <c r="E62" s="131"/>
      <c r="F62" s="131"/>
      <c r="G62" s="131"/>
      <c r="H62" s="131"/>
      <c r="I62" s="131"/>
      <c r="J62" s="131"/>
      <c r="K62" s="132" t="s">
        <v>2348</v>
      </c>
      <c r="L62" s="133" t="s">
        <v>2349</v>
      </c>
      <c r="M62" s="134"/>
      <c r="N62" s="135" t="s">
        <v>84</v>
      </c>
      <c r="O62" s="135" t="s">
        <v>86</v>
      </c>
      <c r="P62" s="135" t="s">
        <v>86</v>
      </c>
      <c r="Q62" s="135" t="s">
        <v>86</v>
      </c>
      <c r="R62" s="136" t="s">
        <v>112</v>
      </c>
      <c r="S62" s="134"/>
      <c r="T62" s="134"/>
      <c r="U62" s="106"/>
      <c r="V62" s="111"/>
      <c r="W62" s="106"/>
      <c r="X62" s="106"/>
      <c r="Y62" s="106"/>
      <c r="Z62" s="106"/>
      <c r="AA62" s="106"/>
      <c r="AB62" s="106"/>
      <c r="AC62" s="106"/>
      <c r="AD62" s="110"/>
      <c r="AE62" s="110"/>
      <c r="AF62" s="110"/>
    </row>
    <row r="63">
      <c r="A63" s="106"/>
      <c r="B63" s="676">
        <f t="shared" si="1"/>
        <v>60</v>
      </c>
      <c r="C63" s="149"/>
      <c r="D63" s="132" t="s">
        <v>2350</v>
      </c>
      <c r="E63" s="131"/>
      <c r="F63" s="131"/>
      <c r="G63" s="131"/>
      <c r="H63" s="131"/>
      <c r="I63" s="131"/>
      <c r="J63" s="131"/>
      <c r="K63" s="132" t="s">
        <v>2351</v>
      </c>
      <c r="L63" s="133" t="s">
        <v>2352</v>
      </c>
      <c r="M63" s="134"/>
      <c r="N63" s="135" t="s">
        <v>84</v>
      </c>
      <c r="O63" s="135" t="s">
        <v>84</v>
      </c>
      <c r="P63" s="135" t="s">
        <v>84</v>
      </c>
      <c r="Q63" s="135" t="s">
        <v>84</v>
      </c>
      <c r="R63" s="136" t="s">
        <v>107</v>
      </c>
      <c r="S63" s="134"/>
      <c r="T63" s="134"/>
      <c r="U63" s="106"/>
      <c r="V63" s="111"/>
      <c r="W63" s="106"/>
      <c r="X63" s="106"/>
      <c r="Y63" s="106"/>
      <c r="Z63" s="106"/>
      <c r="AA63" s="106"/>
      <c r="AB63" s="106"/>
      <c r="AC63" s="106"/>
      <c r="AD63" s="110"/>
      <c r="AE63" s="110"/>
      <c r="AF63" s="110"/>
    </row>
    <row r="64">
      <c r="A64" s="106"/>
      <c r="B64" s="676">
        <f t="shared" si="1"/>
        <v>61</v>
      </c>
      <c r="C64" s="149"/>
      <c r="D64" s="132" t="s">
        <v>99</v>
      </c>
      <c r="E64" s="131"/>
      <c r="F64" s="131"/>
      <c r="G64" s="132"/>
      <c r="H64" s="132"/>
      <c r="I64" s="131"/>
      <c r="J64" s="131"/>
      <c r="K64" s="132" t="s">
        <v>2353</v>
      </c>
      <c r="L64" s="133" t="s">
        <v>1828</v>
      </c>
      <c r="M64" s="134"/>
      <c r="N64" s="135" t="s">
        <v>84</v>
      </c>
      <c r="O64" s="135" t="s">
        <v>84</v>
      </c>
      <c r="P64" s="135" t="s">
        <v>84</v>
      </c>
      <c r="Q64" s="135" t="s">
        <v>84</v>
      </c>
      <c r="R64" s="136" t="s">
        <v>107</v>
      </c>
      <c r="S64" s="134"/>
      <c r="T64" s="134"/>
      <c r="U64" s="106"/>
      <c r="V64" s="111"/>
      <c r="W64" s="106"/>
      <c r="X64" s="106"/>
      <c r="Y64" s="106"/>
      <c r="Z64" s="106"/>
      <c r="AA64" s="106"/>
      <c r="AB64" s="106"/>
      <c r="AC64" s="106"/>
      <c r="AD64" s="110"/>
      <c r="AE64" s="110"/>
      <c r="AF64" s="110"/>
    </row>
    <row r="65">
      <c r="A65" s="106"/>
      <c r="B65" s="676">
        <f t="shared" si="1"/>
        <v>62</v>
      </c>
      <c r="C65" s="146" t="s">
        <v>2354</v>
      </c>
      <c r="D65" s="132" t="s">
        <v>298</v>
      </c>
      <c r="E65" s="132" t="s">
        <v>2355</v>
      </c>
      <c r="F65" s="132"/>
      <c r="G65" s="132"/>
      <c r="H65" s="132"/>
      <c r="I65" s="131"/>
      <c r="J65" s="131"/>
      <c r="K65" s="132" t="s">
        <v>2356</v>
      </c>
      <c r="L65" s="133" t="s">
        <v>2357</v>
      </c>
      <c r="M65" s="134"/>
      <c r="N65" s="135" t="s">
        <v>84</v>
      </c>
      <c r="O65" s="135" t="s">
        <v>86</v>
      </c>
      <c r="P65" s="135" t="s">
        <v>86</v>
      </c>
      <c r="Q65" s="135" t="s">
        <v>86</v>
      </c>
      <c r="R65" s="136" t="s">
        <v>112</v>
      </c>
      <c r="S65" s="134"/>
      <c r="T65" s="134"/>
      <c r="U65" s="106"/>
      <c r="V65" s="111"/>
      <c r="W65" s="106"/>
      <c r="X65" s="106"/>
      <c r="Y65" s="106"/>
      <c r="Z65" s="106"/>
      <c r="AA65" s="106"/>
      <c r="AB65" s="106"/>
      <c r="AC65" s="106"/>
      <c r="AD65" s="110"/>
      <c r="AE65" s="110"/>
      <c r="AF65" s="110"/>
    </row>
    <row r="66">
      <c r="A66" s="106"/>
      <c r="B66" s="676">
        <f t="shared" si="1"/>
        <v>63</v>
      </c>
      <c r="C66" s="149"/>
      <c r="D66" s="257" t="s">
        <v>2358</v>
      </c>
      <c r="E66" s="132" t="s">
        <v>2359</v>
      </c>
      <c r="F66" s="131"/>
      <c r="G66" s="132"/>
      <c r="H66" s="132"/>
      <c r="I66" s="131"/>
      <c r="J66" s="131"/>
      <c r="K66" s="132" t="s">
        <v>2360</v>
      </c>
      <c r="L66" s="133" t="s">
        <v>2361</v>
      </c>
      <c r="M66" s="756" t="s">
        <v>2362</v>
      </c>
      <c r="N66" s="135" t="s">
        <v>84</v>
      </c>
      <c r="O66" s="135" t="s">
        <v>86</v>
      </c>
      <c r="P66" s="135" t="s">
        <v>86</v>
      </c>
      <c r="Q66" s="135" t="s">
        <v>86</v>
      </c>
      <c r="R66" s="136" t="s">
        <v>112</v>
      </c>
      <c r="S66" s="134"/>
      <c r="T66" s="134"/>
      <c r="U66" s="106"/>
      <c r="V66" s="111"/>
      <c r="W66" s="106"/>
      <c r="X66" s="106"/>
      <c r="Y66" s="106"/>
      <c r="Z66" s="106"/>
      <c r="AA66" s="106"/>
      <c r="AB66" s="106"/>
      <c r="AC66" s="106"/>
      <c r="AD66" s="110"/>
      <c r="AE66" s="110"/>
      <c r="AF66" s="110"/>
    </row>
    <row r="67">
      <c r="A67" s="106"/>
      <c r="B67" s="676">
        <f t="shared" si="1"/>
        <v>64</v>
      </c>
      <c r="C67" s="149"/>
      <c r="D67" s="257"/>
      <c r="E67" s="132" t="s">
        <v>2363</v>
      </c>
      <c r="F67" s="131"/>
      <c r="G67" s="132"/>
      <c r="H67" s="132"/>
      <c r="I67" s="131"/>
      <c r="J67" s="131"/>
      <c r="K67" s="132" t="s">
        <v>2364</v>
      </c>
      <c r="L67" s="133" t="s">
        <v>2365</v>
      </c>
      <c r="M67" s="756" t="s">
        <v>2366</v>
      </c>
      <c r="N67" s="135" t="s">
        <v>84</v>
      </c>
      <c r="O67" s="135" t="s">
        <v>86</v>
      </c>
      <c r="P67" s="135" t="s">
        <v>86</v>
      </c>
      <c r="Q67" s="135" t="s">
        <v>86</v>
      </c>
      <c r="R67" s="136" t="s">
        <v>112</v>
      </c>
      <c r="S67" s="134"/>
      <c r="T67" s="134"/>
      <c r="U67" s="106"/>
      <c r="V67" s="111"/>
      <c r="W67" s="106"/>
      <c r="X67" s="106"/>
      <c r="Y67" s="106"/>
      <c r="Z67" s="106"/>
      <c r="AA67" s="106"/>
      <c r="AB67" s="106"/>
      <c r="AC67" s="106"/>
      <c r="AD67" s="110"/>
      <c r="AE67" s="110"/>
      <c r="AF67" s="110"/>
    </row>
    <row r="68">
      <c r="A68" s="106"/>
      <c r="B68" s="676">
        <f t="shared" si="1"/>
        <v>65</v>
      </c>
      <c r="C68" s="155"/>
      <c r="D68" s="225"/>
      <c r="E68" s="132" t="s">
        <v>244</v>
      </c>
      <c r="F68" s="131"/>
      <c r="G68" s="132"/>
      <c r="H68" s="132"/>
      <c r="I68" s="131"/>
      <c r="J68" s="131"/>
      <c r="K68" s="132" t="s">
        <v>2367</v>
      </c>
      <c r="L68" s="133" t="s">
        <v>2368</v>
      </c>
      <c r="M68" s="756" t="s">
        <v>2369</v>
      </c>
      <c r="N68" s="135" t="s">
        <v>84</v>
      </c>
      <c r="O68" s="135" t="s">
        <v>86</v>
      </c>
      <c r="P68" s="135" t="s">
        <v>86</v>
      </c>
      <c r="Q68" s="135" t="s">
        <v>86</v>
      </c>
      <c r="R68" s="136" t="s">
        <v>112</v>
      </c>
      <c r="S68" s="134"/>
      <c r="T68" s="134"/>
      <c r="U68" s="106"/>
      <c r="V68" s="111"/>
      <c r="W68" s="106"/>
      <c r="X68" s="106"/>
      <c r="Y68" s="106"/>
      <c r="Z68" s="106"/>
      <c r="AA68" s="106"/>
      <c r="AB68" s="106"/>
      <c r="AC68" s="106"/>
      <c r="AD68" s="110"/>
      <c r="AE68" s="110"/>
      <c r="AF68" s="110"/>
    </row>
  </sheetData>
  <dataValidations>
    <dataValidation type="list" allowBlank="1" sqref="N4:Q68">
      <formula1>"未,OK,NG,保,外,-"</formula1>
    </dataValidation>
  </dataValidations>
  <hyperlinks>
    <hyperlink r:id="rId1" ref="T44"/>
    <hyperlink r:id="rId2" ref="M66"/>
    <hyperlink r:id="rId3" ref="M67"/>
    <hyperlink r:id="rId4" ref="M68"/>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22.38"/>
    <col customWidth="1" min="4" max="4" width="29.13"/>
    <col customWidth="1" min="5" max="10" width="22.38"/>
    <col customWidth="1" min="11" max="11" width="32.88"/>
    <col customWidth="1" min="12" max="12" width="50.88"/>
    <col customWidth="1" min="13" max="13" width="21.13"/>
    <col customWidth="1" min="14" max="17" width="11.13"/>
    <col customWidth="1" min="18" max="18" width="9.38"/>
    <col customWidth="1" min="19" max="19" width="42.63"/>
    <col customWidth="1" min="20" max="20" width="10.88"/>
    <col customWidth="1" min="21" max="23" width="14.0"/>
    <col customWidth="1" min="24" max="32" width="7.5"/>
  </cols>
  <sheetData>
    <row r="1" ht="8.25" customHeight="1">
      <c r="A1" s="106"/>
      <c r="B1" s="106"/>
      <c r="C1" s="106"/>
      <c r="D1" s="106"/>
      <c r="E1" s="106"/>
      <c r="F1" s="106"/>
      <c r="G1" s="106"/>
      <c r="H1" s="106"/>
      <c r="I1" s="106"/>
      <c r="J1" s="106"/>
      <c r="K1" s="106"/>
      <c r="L1" s="107"/>
      <c r="M1" s="107"/>
      <c r="N1" s="108"/>
      <c r="O1" s="108"/>
      <c r="P1" s="80"/>
      <c r="Q1" s="80"/>
      <c r="R1" s="109"/>
      <c r="S1" s="109"/>
      <c r="T1" s="109"/>
      <c r="U1" s="106"/>
      <c r="V1" s="106"/>
      <c r="W1" s="106"/>
      <c r="X1" s="106"/>
      <c r="Y1" s="106"/>
      <c r="Z1" s="106"/>
      <c r="AA1" s="106"/>
      <c r="AB1" s="106"/>
      <c r="AC1" s="106"/>
      <c r="AD1" s="110"/>
      <c r="AE1" s="110"/>
      <c r="AF1" s="110"/>
    </row>
    <row r="2">
      <c r="A2" s="106"/>
      <c r="B2" s="567"/>
      <c r="C2" s="621"/>
      <c r="D2" s="567"/>
      <c r="E2" s="757"/>
      <c r="F2" s="567"/>
      <c r="G2" s="567"/>
      <c r="H2" s="567"/>
      <c r="I2" s="567"/>
      <c r="J2" s="567"/>
      <c r="K2" s="567"/>
      <c r="L2" s="567"/>
      <c r="M2" s="567"/>
      <c r="N2" s="758" t="s">
        <v>135</v>
      </c>
      <c r="O2" s="759" t="s">
        <v>136</v>
      </c>
      <c r="P2" s="760" t="s">
        <v>137</v>
      </c>
      <c r="Q2" s="703" t="s">
        <v>2128</v>
      </c>
      <c r="R2" s="663"/>
      <c r="S2" s="663"/>
      <c r="T2" s="663"/>
      <c r="U2" s="106"/>
      <c r="V2" s="106"/>
      <c r="W2" s="106"/>
      <c r="X2" s="106"/>
      <c r="Y2" s="106"/>
      <c r="Z2" s="106"/>
      <c r="AA2" s="106"/>
      <c r="AB2" s="106"/>
      <c r="AC2" s="106"/>
      <c r="AD2" s="110"/>
      <c r="AE2" s="110"/>
      <c r="AF2" s="110"/>
    </row>
    <row r="3">
      <c r="A3" s="106"/>
      <c r="B3" s="659" t="s">
        <v>139</v>
      </c>
      <c r="C3" s="660" t="s">
        <v>140</v>
      </c>
      <c r="D3" s="660" t="s">
        <v>748</v>
      </c>
      <c r="E3" s="659" t="s">
        <v>142</v>
      </c>
      <c r="F3" s="659"/>
      <c r="G3" s="660"/>
      <c r="H3" s="660"/>
      <c r="I3" s="660"/>
      <c r="J3" s="660"/>
      <c r="K3" s="707" t="s">
        <v>143</v>
      </c>
      <c r="L3" s="708" t="s">
        <v>144</v>
      </c>
      <c r="M3" s="761" t="s">
        <v>145</v>
      </c>
      <c r="N3" s="762" t="s">
        <v>146</v>
      </c>
      <c r="O3" s="701" t="s">
        <v>146</v>
      </c>
      <c r="P3" s="760" t="s">
        <v>147</v>
      </c>
      <c r="Q3" s="760" t="s">
        <v>147</v>
      </c>
      <c r="R3" s="710" t="s">
        <v>148</v>
      </c>
      <c r="S3" s="711" t="s">
        <v>149</v>
      </c>
      <c r="T3" s="712" t="s">
        <v>150</v>
      </c>
      <c r="U3" s="106"/>
      <c r="V3" s="106"/>
      <c r="W3" s="106"/>
      <c r="X3" s="106"/>
      <c r="Y3" s="106"/>
      <c r="Z3" s="106"/>
      <c r="AA3" s="106"/>
      <c r="AB3" s="106"/>
      <c r="AC3" s="106"/>
      <c r="AD3" s="110"/>
      <c r="AE3" s="110"/>
      <c r="AF3" s="110"/>
    </row>
    <row r="4">
      <c r="A4" s="110"/>
      <c r="B4" s="661">
        <f t="shared" ref="B4:B33" si="1">ROW()-ROW($B$3)</f>
        <v>1</v>
      </c>
      <c r="C4" s="719" t="s">
        <v>1443</v>
      </c>
      <c r="D4" s="556" t="s">
        <v>1444</v>
      </c>
      <c r="E4" s="667" t="s">
        <v>1325</v>
      </c>
      <c r="F4" s="190" t="s">
        <v>764</v>
      </c>
      <c r="G4" s="170" t="s">
        <v>1445</v>
      </c>
      <c r="H4" s="167"/>
      <c r="I4" s="167"/>
      <c r="J4" s="167"/>
      <c r="K4" s="167" t="s">
        <v>766</v>
      </c>
      <c r="L4" s="167" t="s">
        <v>170</v>
      </c>
      <c r="M4" s="763" t="s">
        <v>2370</v>
      </c>
      <c r="N4" s="764" t="s">
        <v>84</v>
      </c>
      <c r="O4" s="764" t="s">
        <v>86</v>
      </c>
      <c r="P4" s="764" t="s">
        <v>86</v>
      </c>
      <c r="Q4" s="764" t="s">
        <v>86</v>
      </c>
      <c r="R4" s="494" t="s">
        <v>107</v>
      </c>
      <c r="S4" s="612"/>
      <c r="T4" s="612"/>
      <c r="U4" s="110"/>
      <c r="V4" s="110"/>
      <c r="W4" s="110"/>
      <c r="X4" s="110"/>
      <c r="Y4" s="110"/>
      <c r="Z4" s="110"/>
      <c r="AA4" s="110"/>
      <c r="AB4" s="110"/>
      <c r="AC4" s="110"/>
      <c r="AD4" s="110"/>
      <c r="AE4" s="110"/>
      <c r="AF4" s="110"/>
    </row>
    <row r="5">
      <c r="A5" s="110"/>
      <c r="B5" s="661">
        <f t="shared" si="1"/>
        <v>2</v>
      </c>
      <c r="C5" s="714" t="s">
        <v>1443</v>
      </c>
      <c r="D5" s="665"/>
      <c r="E5" s="667"/>
      <c r="F5" s="190"/>
      <c r="G5" s="170" t="s">
        <v>1447</v>
      </c>
      <c r="H5" s="167"/>
      <c r="I5" s="167"/>
      <c r="J5" s="167"/>
      <c r="K5" s="494" t="s">
        <v>173</v>
      </c>
      <c r="L5" s="494" t="s">
        <v>173</v>
      </c>
      <c r="M5" s="167"/>
      <c r="N5" s="764" t="s">
        <v>84</v>
      </c>
      <c r="O5" s="764" t="s">
        <v>86</v>
      </c>
      <c r="P5" s="764" t="s">
        <v>86</v>
      </c>
      <c r="Q5" s="764" t="s">
        <v>86</v>
      </c>
      <c r="R5" s="494" t="s">
        <v>107</v>
      </c>
      <c r="S5" s="612"/>
      <c r="T5" s="612"/>
      <c r="U5" s="110"/>
      <c r="V5" s="110"/>
      <c r="W5" s="110"/>
      <c r="X5" s="110"/>
      <c r="Y5" s="110"/>
      <c r="Z5" s="110"/>
      <c r="AA5" s="110"/>
      <c r="AB5" s="110"/>
      <c r="AC5" s="110"/>
      <c r="AD5" s="110"/>
      <c r="AE5" s="110"/>
      <c r="AF5" s="110"/>
    </row>
    <row r="6">
      <c r="A6" s="110"/>
      <c r="B6" s="661">
        <f t="shared" si="1"/>
        <v>3</v>
      </c>
      <c r="C6" s="714" t="s">
        <v>1443</v>
      </c>
      <c r="D6" s="665"/>
      <c r="E6" s="667"/>
      <c r="F6" s="190"/>
      <c r="G6" s="170" t="s">
        <v>1448</v>
      </c>
      <c r="H6" s="167"/>
      <c r="I6" s="167"/>
      <c r="J6" s="167"/>
      <c r="K6" s="494" t="s">
        <v>173</v>
      </c>
      <c r="L6" s="494" t="s">
        <v>173</v>
      </c>
      <c r="M6" s="167"/>
      <c r="N6" s="764" t="s">
        <v>84</v>
      </c>
      <c r="O6" s="764" t="s">
        <v>86</v>
      </c>
      <c r="P6" s="764" t="s">
        <v>86</v>
      </c>
      <c r="Q6" s="764" t="s">
        <v>86</v>
      </c>
      <c r="R6" s="494" t="s">
        <v>107</v>
      </c>
      <c r="S6" s="612"/>
      <c r="T6" s="612"/>
      <c r="U6" s="110"/>
      <c r="V6" s="110"/>
      <c r="W6" s="110"/>
      <c r="X6" s="110"/>
      <c r="Y6" s="110"/>
      <c r="Z6" s="110"/>
      <c r="AA6" s="110"/>
      <c r="AB6" s="110"/>
      <c r="AC6" s="110"/>
      <c r="AD6" s="110"/>
      <c r="AE6" s="110"/>
      <c r="AF6" s="110"/>
    </row>
    <row r="7">
      <c r="A7" s="110"/>
      <c r="B7" s="661">
        <f t="shared" si="1"/>
        <v>4</v>
      </c>
      <c r="C7" s="714" t="s">
        <v>1443</v>
      </c>
      <c r="D7" s="665"/>
      <c r="E7" s="667"/>
      <c r="F7" s="190"/>
      <c r="G7" s="170" t="s">
        <v>1449</v>
      </c>
      <c r="H7" s="167"/>
      <c r="I7" s="167"/>
      <c r="J7" s="167"/>
      <c r="K7" s="494" t="s">
        <v>173</v>
      </c>
      <c r="L7" s="494" t="s">
        <v>173</v>
      </c>
      <c r="M7" s="167"/>
      <c r="N7" s="764" t="s">
        <v>84</v>
      </c>
      <c r="O7" s="764" t="s">
        <v>86</v>
      </c>
      <c r="P7" s="764" t="s">
        <v>86</v>
      </c>
      <c r="Q7" s="764" t="s">
        <v>86</v>
      </c>
      <c r="R7" s="494" t="s">
        <v>107</v>
      </c>
      <c r="S7" s="612"/>
      <c r="T7" s="612"/>
      <c r="U7" s="110"/>
      <c r="V7" s="110"/>
      <c r="W7" s="110"/>
      <c r="X7" s="110"/>
      <c r="Y7" s="110"/>
      <c r="Z7" s="110"/>
      <c r="AA7" s="110"/>
      <c r="AB7" s="110"/>
      <c r="AC7" s="110"/>
      <c r="AD7" s="110"/>
      <c r="AE7" s="110"/>
      <c r="AF7" s="110"/>
    </row>
    <row r="8">
      <c r="A8" s="110"/>
      <c r="B8" s="661">
        <f t="shared" si="1"/>
        <v>5</v>
      </c>
      <c r="C8" s="714" t="s">
        <v>1443</v>
      </c>
      <c r="D8" s="665"/>
      <c r="E8" s="667"/>
      <c r="F8" s="190"/>
      <c r="G8" s="170" t="s">
        <v>1450</v>
      </c>
      <c r="H8" s="167"/>
      <c r="I8" s="167"/>
      <c r="J8" s="167"/>
      <c r="K8" s="494" t="s">
        <v>173</v>
      </c>
      <c r="L8" s="494" t="s">
        <v>173</v>
      </c>
      <c r="M8" s="167"/>
      <c r="N8" s="764" t="s">
        <v>84</v>
      </c>
      <c r="O8" s="764" t="s">
        <v>86</v>
      </c>
      <c r="P8" s="764" t="s">
        <v>86</v>
      </c>
      <c r="Q8" s="764" t="s">
        <v>86</v>
      </c>
      <c r="R8" s="494" t="s">
        <v>107</v>
      </c>
      <c r="S8" s="612"/>
      <c r="T8" s="612"/>
      <c r="U8" s="110"/>
      <c r="V8" s="110"/>
      <c r="W8" s="110"/>
      <c r="X8" s="110"/>
      <c r="Y8" s="110"/>
      <c r="Z8" s="110"/>
      <c r="AA8" s="110"/>
      <c r="AB8" s="110"/>
      <c r="AC8" s="110"/>
      <c r="AD8" s="110"/>
      <c r="AE8" s="110"/>
      <c r="AF8" s="110"/>
    </row>
    <row r="9">
      <c r="A9" s="110"/>
      <c r="B9" s="661">
        <f t="shared" si="1"/>
        <v>6</v>
      </c>
      <c r="C9" s="714" t="s">
        <v>1443</v>
      </c>
      <c r="D9" s="665"/>
      <c r="E9" s="667"/>
      <c r="F9" s="190"/>
      <c r="G9" s="170" t="s">
        <v>1451</v>
      </c>
      <c r="H9" s="167"/>
      <c r="I9" s="167"/>
      <c r="J9" s="167"/>
      <c r="K9" s="494" t="s">
        <v>173</v>
      </c>
      <c r="L9" s="494" t="s">
        <v>173</v>
      </c>
      <c r="M9" s="167"/>
      <c r="N9" s="764" t="s">
        <v>84</v>
      </c>
      <c r="O9" s="764" t="s">
        <v>86</v>
      </c>
      <c r="P9" s="764" t="s">
        <v>86</v>
      </c>
      <c r="Q9" s="764" t="s">
        <v>86</v>
      </c>
      <c r="R9" s="494" t="s">
        <v>107</v>
      </c>
      <c r="S9" s="612"/>
      <c r="T9" s="612"/>
      <c r="U9" s="110"/>
      <c r="V9" s="110"/>
      <c r="W9" s="110"/>
      <c r="X9" s="110"/>
      <c r="Y9" s="110"/>
      <c r="Z9" s="110"/>
      <c r="AA9" s="110"/>
      <c r="AB9" s="110"/>
      <c r="AC9" s="110"/>
      <c r="AD9" s="110"/>
      <c r="AE9" s="110"/>
      <c r="AF9" s="110"/>
    </row>
    <row r="10">
      <c r="A10" s="110"/>
      <c r="B10" s="661">
        <f t="shared" si="1"/>
        <v>7</v>
      </c>
      <c r="C10" s="714" t="s">
        <v>1443</v>
      </c>
      <c r="D10" s="665"/>
      <c r="E10" s="667"/>
      <c r="F10" s="190"/>
      <c r="G10" s="170" t="s">
        <v>1452</v>
      </c>
      <c r="H10" s="167"/>
      <c r="I10" s="167"/>
      <c r="J10" s="167"/>
      <c r="K10" s="494" t="s">
        <v>173</v>
      </c>
      <c r="L10" s="494" t="s">
        <v>173</v>
      </c>
      <c r="M10" s="167"/>
      <c r="N10" s="764" t="s">
        <v>84</v>
      </c>
      <c r="O10" s="764" t="s">
        <v>86</v>
      </c>
      <c r="P10" s="764" t="s">
        <v>86</v>
      </c>
      <c r="Q10" s="764" t="s">
        <v>86</v>
      </c>
      <c r="R10" s="494" t="s">
        <v>107</v>
      </c>
      <c r="S10" s="612"/>
      <c r="T10" s="612"/>
      <c r="U10" s="110"/>
      <c r="V10" s="110"/>
      <c r="W10" s="110"/>
      <c r="X10" s="110"/>
      <c r="Y10" s="110"/>
      <c r="Z10" s="110"/>
      <c r="AA10" s="110"/>
      <c r="AB10" s="110"/>
      <c r="AC10" s="110"/>
      <c r="AD10" s="110"/>
      <c r="AE10" s="110"/>
      <c r="AF10" s="110"/>
    </row>
    <row r="11">
      <c r="A11" s="110"/>
      <c r="B11" s="661">
        <f t="shared" si="1"/>
        <v>8</v>
      </c>
      <c r="C11" s="714" t="s">
        <v>1443</v>
      </c>
      <c r="D11" s="665"/>
      <c r="E11" s="667"/>
      <c r="F11" s="190"/>
      <c r="G11" s="170" t="s">
        <v>772</v>
      </c>
      <c r="H11" s="167"/>
      <c r="I11" s="167"/>
      <c r="J11" s="167"/>
      <c r="K11" s="494" t="s">
        <v>173</v>
      </c>
      <c r="L11" s="494" t="s">
        <v>173</v>
      </c>
      <c r="M11" s="167"/>
      <c r="N11" s="764" t="s">
        <v>84</v>
      </c>
      <c r="O11" s="764" t="s">
        <v>86</v>
      </c>
      <c r="P11" s="764" t="s">
        <v>86</v>
      </c>
      <c r="Q11" s="764" t="s">
        <v>86</v>
      </c>
      <c r="R11" s="494" t="s">
        <v>107</v>
      </c>
      <c r="S11" s="612"/>
      <c r="T11" s="612"/>
      <c r="U11" s="110"/>
      <c r="V11" s="110"/>
      <c r="W11" s="110"/>
      <c r="X11" s="110"/>
      <c r="Y11" s="110"/>
      <c r="Z11" s="110"/>
      <c r="AA11" s="110"/>
      <c r="AB11" s="110"/>
      <c r="AC11" s="110"/>
      <c r="AD11" s="110"/>
      <c r="AE11" s="110"/>
      <c r="AF11" s="110"/>
    </row>
    <row r="12">
      <c r="A12" s="110"/>
      <c r="B12" s="661">
        <f t="shared" si="1"/>
        <v>9</v>
      </c>
      <c r="C12" s="714" t="s">
        <v>1443</v>
      </c>
      <c r="D12" s="665"/>
      <c r="E12" s="667"/>
      <c r="F12" s="190"/>
      <c r="G12" s="170" t="s">
        <v>1453</v>
      </c>
      <c r="H12" s="167"/>
      <c r="I12" s="167"/>
      <c r="J12" s="167"/>
      <c r="K12" s="494" t="s">
        <v>173</v>
      </c>
      <c r="L12" s="494" t="s">
        <v>173</v>
      </c>
      <c r="M12" s="167"/>
      <c r="N12" s="764" t="s">
        <v>84</v>
      </c>
      <c r="O12" s="764" t="s">
        <v>86</v>
      </c>
      <c r="P12" s="764" t="s">
        <v>86</v>
      </c>
      <c r="Q12" s="764" t="s">
        <v>86</v>
      </c>
      <c r="R12" s="494" t="s">
        <v>98</v>
      </c>
      <c r="S12" s="494" t="s">
        <v>2371</v>
      </c>
      <c r="T12" s="612"/>
      <c r="U12" s="110"/>
      <c r="V12" s="110"/>
      <c r="W12" s="110"/>
      <c r="X12" s="110"/>
      <c r="Y12" s="110"/>
      <c r="Z12" s="110"/>
      <c r="AA12" s="110"/>
      <c r="AB12" s="110"/>
      <c r="AC12" s="110"/>
      <c r="AD12" s="110"/>
      <c r="AE12" s="110"/>
      <c r="AF12" s="110"/>
    </row>
    <row r="13">
      <c r="A13" s="110"/>
      <c r="B13" s="661">
        <f t="shared" si="1"/>
        <v>10</v>
      </c>
      <c r="C13" s="714" t="s">
        <v>1443</v>
      </c>
      <c r="D13" s="665"/>
      <c r="E13" s="667"/>
      <c r="F13" s="190"/>
      <c r="G13" s="170" t="s">
        <v>1454</v>
      </c>
      <c r="H13" s="167"/>
      <c r="I13" s="167"/>
      <c r="J13" s="167"/>
      <c r="K13" s="494" t="s">
        <v>173</v>
      </c>
      <c r="L13" s="494" t="s">
        <v>173</v>
      </c>
      <c r="M13" s="167"/>
      <c r="N13" s="764" t="s">
        <v>84</v>
      </c>
      <c r="O13" s="764" t="s">
        <v>86</v>
      </c>
      <c r="P13" s="764" t="s">
        <v>86</v>
      </c>
      <c r="Q13" s="764" t="s">
        <v>86</v>
      </c>
      <c r="R13" s="494" t="s">
        <v>98</v>
      </c>
      <c r="S13" s="494" t="s">
        <v>173</v>
      </c>
      <c r="T13" s="612"/>
      <c r="U13" s="110"/>
      <c r="V13" s="110"/>
      <c r="W13" s="110"/>
      <c r="X13" s="110"/>
      <c r="Y13" s="110"/>
      <c r="Z13" s="110"/>
      <c r="AA13" s="110"/>
      <c r="AB13" s="110"/>
      <c r="AC13" s="110"/>
      <c r="AD13" s="110"/>
      <c r="AE13" s="110"/>
      <c r="AF13" s="110"/>
    </row>
    <row r="14">
      <c r="A14" s="110"/>
      <c r="B14" s="661">
        <f t="shared" si="1"/>
        <v>11</v>
      </c>
      <c r="C14" s="714" t="s">
        <v>1443</v>
      </c>
      <c r="D14" s="665"/>
      <c r="E14" s="667"/>
      <c r="F14" s="190"/>
      <c r="G14" s="170" t="s">
        <v>1455</v>
      </c>
      <c r="H14" s="167"/>
      <c r="I14" s="167"/>
      <c r="J14" s="167"/>
      <c r="K14" s="494" t="s">
        <v>173</v>
      </c>
      <c r="L14" s="494" t="s">
        <v>173</v>
      </c>
      <c r="M14" s="167"/>
      <c r="N14" s="764" t="s">
        <v>84</v>
      </c>
      <c r="O14" s="764" t="s">
        <v>86</v>
      </c>
      <c r="P14" s="764" t="s">
        <v>86</v>
      </c>
      <c r="Q14" s="764" t="s">
        <v>86</v>
      </c>
      <c r="R14" s="494" t="s">
        <v>98</v>
      </c>
      <c r="S14" s="494" t="s">
        <v>173</v>
      </c>
      <c r="T14" s="612"/>
      <c r="U14" s="110"/>
      <c r="V14" s="110"/>
      <c r="W14" s="110"/>
      <c r="X14" s="110"/>
      <c r="Y14" s="110"/>
      <c r="Z14" s="110"/>
      <c r="AA14" s="110"/>
      <c r="AB14" s="110"/>
      <c r="AC14" s="110"/>
      <c r="AD14" s="110"/>
      <c r="AE14" s="110"/>
      <c r="AF14" s="110"/>
    </row>
    <row r="15">
      <c r="A15" s="110"/>
      <c r="B15" s="661">
        <f t="shared" si="1"/>
        <v>12</v>
      </c>
      <c r="C15" s="714" t="s">
        <v>1443</v>
      </c>
      <c r="D15" s="665"/>
      <c r="E15" s="667"/>
      <c r="F15" s="190"/>
      <c r="G15" s="170" t="s">
        <v>1456</v>
      </c>
      <c r="H15" s="167"/>
      <c r="I15" s="167"/>
      <c r="J15" s="167"/>
      <c r="K15" s="494" t="s">
        <v>173</v>
      </c>
      <c r="L15" s="494" t="s">
        <v>173</v>
      </c>
      <c r="M15" s="167"/>
      <c r="N15" s="764" t="s">
        <v>84</v>
      </c>
      <c r="O15" s="764" t="s">
        <v>86</v>
      </c>
      <c r="P15" s="764" t="s">
        <v>86</v>
      </c>
      <c r="Q15" s="764" t="s">
        <v>86</v>
      </c>
      <c r="R15" s="494" t="s">
        <v>98</v>
      </c>
      <c r="S15" s="494" t="s">
        <v>173</v>
      </c>
      <c r="T15" s="612"/>
      <c r="U15" s="110"/>
      <c r="V15" s="110"/>
      <c r="W15" s="110"/>
      <c r="X15" s="110"/>
      <c r="Y15" s="110"/>
      <c r="Z15" s="110"/>
      <c r="AA15" s="110"/>
      <c r="AB15" s="110"/>
      <c r="AC15" s="110"/>
      <c r="AD15" s="110"/>
      <c r="AE15" s="110"/>
      <c r="AF15" s="110"/>
    </row>
    <row r="16">
      <c r="A16" s="110"/>
      <c r="B16" s="661">
        <f t="shared" si="1"/>
        <v>13</v>
      </c>
      <c r="C16" s="714" t="s">
        <v>1443</v>
      </c>
      <c r="D16" s="665"/>
      <c r="E16" s="667"/>
      <c r="F16" s="190"/>
      <c r="G16" s="170" t="s">
        <v>1457</v>
      </c>
      <c r="H16" s="167"/>
      <c r="I16" s="167"/>
      <c r="J16" s="167"/>
      <c r="K16" s="494" t="s">
        <v>173</v>
      </c>
      <c r="L16" s="494" t="s">
        <v>173</v>
      </c>
      <c r="M16" s="167"/>
      <c r="N16" s="764" t="s">
        <v>84</v>
      </c>
      <c r="O16" s="764" t="s">
        <v>86</v>
      </c>
      <c r="P16" s="764" t="s">
        <v>86</v>
      </c>
      <c r="Q16" s="764" t="s">
        <v>86</v>
      </c>
      <c r="R16" s="494" t="s">
        <v>107</v>
      </c>
      <c r="S16" s="612"/>
      <c r="T16" s="612"/>
      <c r="U16" s="110"/>
      <c r="V16" s="110"/>
      <c r="W16" s="110"/>
      <c r="X16" s="110"/>
      <c r="Y16" s="110"/>
      <c r="Z16" s="110"/>
      <c r="AA16" s="110"/>
      <c r="AB16" s="110"/>
      <c r="AC16" s="110"/>
      <c r="AD16" s="110"/>
      <c r="AE16" s="110"/>
      <c r="AF16" s="110"/>
    </row>
    <row r="17">
      <c r="A17" s="110"/>
      <c r="B17" s="661">
        <f t="shared" si="1"/>
        <v>14</v>
      </c>
      <c r="C17" s="714" t="s">
        <v>1443</v>
      </c>
      <c r="D17" s="665"/>
      <c r="E17" s="667"/>
      <c r="F17" s="190"/>
      <c r="G17" s="170" t="s">
        <v>1458</v>
      </c>
      <c r="H17" s="167"/>
      <c r="I17" s="167"/>
      <c r="J17" s="167"/>
      <c r="K17" s="494" t="s">
        <v>173</v>
      </c>
      <c r="L17" s="494" t="s">
        <v>173</v>
      </c>
      <c r="M17" s="167"/>
      <c r="N17" s="764" t="s">
        <v>84</v>
      </c>
      <c r="O17" s="764" t="s">
        <v>86</v>
      </c>
      <c r="P17" s="764" t="s">
        <v>86</v>
      </c>
      <c r="Q17" s="764" t="s">
        <v>86</v>
      </c>
      <c r="R17" s="494" t="s">
        <v>107</v>
      </c>
      <c r="S17" s="612"/>
      <c r="T17" s="612"/>
      <c r="U17" s="110"/>
      <c r="V17" s="110"/>
      <c r="W17" s="110"/>
      <c r="X17" s="110"/>
      <c r="Y17" s="110"/>
      <c r="Z17" s="110"/>
      <c r="AA17" s="110"/>
      <c r="AB17" s="110"/>
      <c r="AC17" s="110"/>
      <c r="AD17" s="110"/>
      <c r="AE17" s="110"/>
      <c r="AF17" s="110"/>
    </row>
    <row r="18">
      <c r="A18" s="110"/>
      <c r="B18" s="661">
        <f t="shared" si="1"/>
        <v>15</v>
      </c>
      <c r="C18" s="714" t="s">
        <v>1443</v>
      </c>
      <c r="D18" s="665"/>
      <c r="E18" s="667"/>
      <c r="F18" s="190"/>
      <c r="G18" s="170" t="s">
        <v>1459</v>
      </c>
      <c r="H18" s="167"/>
      <c r="I18" s="167"/>
      <c r="J18" s="167"/>
      <c r="K18" s="494" t="s">
        <v>173</v>
      </c>
      <c r="L18" s="494" t="s">
        <v>173</v>
      </c>
      <c r="M18" s="167"/>
      <c r="N18" s="764" t="s">
        <v>84</v>
      </c>
      <c r="O18" s="764" t="s">
        <v>86</v>
      </c>
      <c r="P18" s="764" t="s">
        <v>86</v>
      </c>
      <c r="Q18" s="764" t="s">
        <v>86</v>
      </c>
      <c r="R18" s="494" t="s">
        <v>107</v>
      </c>
      <c r="S18" s="612"/>
      <c r="T18" s="612"/>
      <c r="U18" s="110"/>
      <c r="V18" s="110"/>
      <c r="W18" s="110"/>
      <c r="X18" s="110"/>
      <c r="Y18" s="110"/>
      <c r="Z18" s="110"/>
      <c r="AA18" s="110"/>
      <c r="AB18" s="110"/>
      <c r="AC18" s="110"/>
      <c r="AD18" s="110"/>
      <c r="AE18" s="110"/>
      <c r="AF18" s="110"/>
    </row>
    <row r="19">
      <c r="A19" s="110"/>
      <c r="B19" s="661">
        <f t="shared" si="1"/>
        <v>16</v>
      </c>
      <c r="C19" s="714" t="s">
        <v>1443</v>
      </c>
      <c r="D19" s="665"/>
      <c r="E19" s="667"/>
      <c r="F19" s="190"/>
      <c r="G19" s="170" t="s">
        <v>1460</v>
      </c>
      <c r="H19" s="167"/>
      <c r="I19" s="167"/>
      <c r="J19" s="167"/>
      <c r="K19" s="494" t="s">
        <v>173</v>
      </c>
      <c r="L19" s="494" t="s">
        <v>173</v>
      </c>
      <c r="M19" s="186" t="s">
        <v>2372</v>
      </c>
      <c r="N19" s="764" t="s">
        <v>84</v>
      </c>
      <c r="O19" s="764" t="s">
        <v>86</v>
      </c>
      <c r="P19" s="764" t="s">
        <v>86</v>
      </c>
      <c r="Q19" s="764" t="s">
        <v>86</v>
      </c>
      <c r="R19" s="494" t="s">
        <v>98</v>
      </c>
      <c r="S19" s="612"/>
      <c r="T19" s="612"/>
      <c r="U19" s="110"/>
      <c r="V19" s="110"/>
      <c r="W19" s="110"/>
      <c r="X19" s="110"/>
      <c r="Y19" s="110"/>
      <c r="Z19" s="110"/>
      <c r="AA19" s="110"/>
      <c r="AB19" s="110"/>
      <c r="AC19" s="110"/>
      <c r="AD19" s="110"/>
      <c r="AE19" s="110"/>
      <c r="AF19" s="110"/>
    </row>
    <row r="20">
      <c r="A20" s="110"/>
      <c r="B20" s="661">
        <f t="shared" si="1"/>
        <v>17</v>
      </c>
      <c r="C20" s="714" t="s">
        <v>1443</v>
      </c>
      <c r="D20" s="665"/>
      <c r="E20" s="667"/>
      <c r="F20" s="190"/>
      <c r="G20" s="170" t="s">
        <v>1461</v>
      </c>
      <c r="H20" s="167"/>
      <c r="I20" s="167"/>
      <c r="J20" s="167"/>
      <c r="K20" s="494" t="s">
        <v>173</v>
      </c>
      <c r="L20" s="494" t="s">
        <v>173</v>
      </c>
      <c r="M20" s="186" t="s">
        <v>2373</v>
      </c>
      <c r="N20" s="764" t="s">
        <v>84</v>
      </c>
      <c r="O20" s="764" t="s">
        <v>86</v>
      </c>
      <c r="P20" s="764" t="s">
        <v>86</v>
      </c>
      <c r="Q20" s="764" t="s">
        <v>86</v>
      </c>
      <c r="R20" s="494" t="s">
        <v>107</v>
      </c>
      <c r="S20" s="612"/>
      <c r="T20" s="612"/>
      <c r="U20" s="110"/>
      <c r="V20" s="110"/>
      <c r="W20" s="110"/>
      <c r="X20" s="110"/>
      <c r="Y20" s="110"/>
      <c r="Z20" s="110"/>
      <c r="AA20" s="110"/>
      <c r="AB20" s="110"/>
      <c r="AC20" s="110"/>
      <c r="AD20" s="110"/>
      <c r="AE20" s="110"/>
      <c r="AF20" s="110"/>
    </row>
    <row r="21">
      <c r="A21" s="110"/>
      <c r="B21" s="661">
        <f t="shared" si="1"/>
        <v>18</v>
      </c>
      <c r="C21" s="714" t="s">
        <v>1443</v>
      </c>
      <c r="D21" s="665"/>
      <c r="E21" s="667"/>
      <c r="F21" s="190"/>
      <c r="G21" s="170" t="s">
        <v>1462</v>
      </c>
      <c r="H21" s="167"/>
      <c r="I21" s="167"/>
      <c r="J21" s="167"/>
      <c r="K21" s="494" t="s">
        <v>173</v>
      </c>
      <c r="L21" s="494" t="s">
        <v>173</v>
      </c>
      <c r="M21" s="186" t="s">
        <v>2374</v>
      </c>
      <c r="N21" s="764" t="s">
        <v>84</v>
      </c>
      <c r="O21" s="764" t="s">
        <v>86</v>
      </c>
      <c r="P21" s="764" t="s">
        <v>86</v>
      </c>
      <c r="Q21" s="764" t="s">
        <v>86</v>
      </c>
      <c r="R21" s="494" t="s">
        <v>107</v>
      </c>
      <c r="S21" s="612"/>
      <c r="T21" s="612"/>
      <c r="U21" s="110"/>
      <c r="V21" s="110"/>
      <c r="W21" s="110"/>
      <c r="X21" s="110"/>
      <c r="Y21" s="110"/>
      <c r="Z21" s="110"/>
      <c r="AA21" s="110"/>
      <c r="AB21" s="110"/>
      <c r="AC21" s="110"/>
      <c r="AD21" s="110"/>
      <c r="AE21" s="110"/>
      <c r="AF21" s="110"/>
    </row>
    <row r="22">
      <c r="A22" s="110"/>
      <c r="B22" s="661">
        <f t="shared" si="1"/>
        <v>19</v>
      </c>
      <c r="C22" s="714" t="s">
        <v>1443</v>
      </c>
      <c r="D22" s="665"/>
      <c r="E22" s="667"/>
      <c r="F22" s="668"/>
      <c r="G22" s="170" t="s">
        <v>1463</v>
      </c>
      <c r="H22" s="167"/>
      <c r="I22" s="167"/>
      <c r="J22" s="167"/>
      <c r="K22" s="494" t="s">
        <v>173</v>
      </c>
      <c r="L22" s="494" t="s">
        <v>173</v>
      </c>
      <c r="M22" s="167"/>
      <c r="N22" s="764" t="s">
        <v>84</v>
      </c>
      <c r="O22" s="764" t="s">
        <v>86</v>
      </c>
      <c r="P22" s="764" t="s">
        <v>86</v>
      </c>
      <c r="Q22" s="764" t="s">
        <v>86</v>
      </c>
      <c r="R22" s="494" t="s">
        <v>107</v>
      </c>
      <c r="S22" s="612"/>
      <c r="T22" s="612"/>
      <c r="U22" s="110"/>
      <c r="V22" s="110"/>
      <c r="W22" s="110"/>
      <c r="X22" s="110"/>
      <c r="Y22" s="110"/>
      <c r="Z22" s="110"/>
      <c r="AA22" s="110"/>
      <c r="AB22" s="110"/>
      <c r="AC22" s="110"/>
      <c r="AD22" s="110"/>
      <c r="AE22" s="110"/>
      <c r="AF22" s="110"/>
    </row>
    <row r="23">
      <c r="A23" s="110"/>
      <c r="B23" s="661">
        <f t="shared" si="1"/>
        <v>20</v>
      </c>
      <c r="C23" s="714" t="s">
        <v>1443</v>
      </c>
      <c r="D23" s="665"/>
      <c r="E23" s="172"/>
      <c r="F23" s="172" t="s">
        <v>1464</v>
      </c>
      <c r="G23" s="167"/>
      <c r="H23" s="167"/>
      <c r="I23" s="167"/>
      <c r="J23" s="167"/>
      <c r="K23" s="167" t="s">
        <v>1465</v>
      </c>
      <c r="L23" s="167" t="s">
        <v>1466</v>
      </c>
      <c r="M23" s="167"/>
      <c r="N23" s="764" t="s">
        <v>84</v>
      </c>
      <c r="O23" s="764" t="s">
        <v>86</v>
      </c>
      <c r="P23" s="764" t="s">
        <v>86</v>
      </c>
      <c r="Q23" s="764" t="s">
        <v>86</v>
      </c>
      <c r="R23" s="494" t="s">
        <v>107</v>
      </c>
      <c r="S23" s="612"/>
      <c r="T23" s="612"/>
      <c r="U23" s="110"/>
      <c r="V23" s="110"/>
      <c r="W23" s="110"/>
      <c r="X23" s="110"/>
      <c r="Y23" s="110"/>
      <c r="Z23" s="110"/>
      <c r="AA23" s="110"/>
      <c r="AB23" s="110"/>
      <c r="AC23" s="110"/>
      <c r="AD23" s="110"/>
      <c r="AE23" s="110"/>
      <c r="AF23" s="110"/>
    </row>
    <row r="24">
      <c r="A24" s="110"/>
      <c r="B24" s="661">
        <f t="shared" si="1"/>
        <v>21</v>
      </c>
      <c r="C24" s="714" t="s">
        <v>1443</v>
      </c>
      <c r="D24" s="665"/>
      <c r="E24" s="172" t="s">
        <v>1467</v>
      </c>
      <c r="F24" s="167"/>
      <c r="G24" s="167"/>
      <c r="H24" s="167"/>
      <c r="I24" s="167"/>
      <c r="J24" s="167"/>
      <c r="K24" s="167" t="s">
        <v>1468</v>
      </c>
      <c r="L24" s="167" t="s">
        <v>1469</v>
      </c>
      <c r="M24" s="763" t="s">
        <v>2375</v>
      </c>
      <c r="N24" s="764" t="s">
        <v>84</v>
      </c>
      <c r="O24" s="764" t="s">
        <v>86</v>
      </c>
      <c r="P24" s="764" t="s">
        <v>86</v>
      </c>
      <c r="Q24" s="764" t="s">
        <v>86</v>
      </c>
      <c r="R24" s="494" t="s">
        <v>98</v>
      </c>
      <c r="S24" s="494" t="s">
        <v>2376</v>
      </c>
      <c r="T24" s="612"/>
      <c r="U24" s="110"/>
      <c r="V24" s="110"/>
      <c r="W24" s="110"/>
      <c r="X24" s="110"/>
      <c r="Y24" s="110"/>
      <c r="Z24" s="110"/>
      <c r="AA24" s="110"/>
      <c r="AB24" s="110"/>
      <c r="AC24" s="110"/>
      <c r="AD24" s="110"/>
      <c r="AE24" s="110"/>
      <c r="AF24" s="110"/>
    </row>
    <row r="25">
      <c r="A25" s="110"/>
      <c r="B25" s="661">
        <f t="shared" si="1"/>
        <v>22</v>
      </c>
      <c r="C25" s="714" t="s">
        <v>1443</v>
      </c>
      <c r="D25" s="665"/>
      <c r="E25" s="166" t="s">
        <v>252</v>
      </c>
      <c r="F25" s="167"/>
      <c r="G25" s="167"/>
      <c r="H25" s="167"/>
      <c r="I25" s="167"/>
      <c r="J25" s="167"/>
      <c r="K25" s="167" t="s">
        <v>823</v>
      </c>
      <c r="L25" s="167" t="s">
        <v>442</v>
      </c>
      <c r="M25" s="167"/>
      <c r="N25" s="764" t="s">
        <v>84</v>
      </c>
      <c r="O25" s="764" t="s">
        <v>86</v>
      </c>
      <c r="P25" s="764" t="s">
        <v>86</v>
      </c>
      <c r="Q25" s="764" t="s">
        <v>86</v>
      </c>
      <c r="R25" s="494" t="s">
        <v>107</v>
      </c>
      <c r="S25" s="612"/>
      <c r="T25" s="612"/>
      <c r="U25" s="110"/>
      <c r="V25" s="110"/>
      <c r="W25" s="110"/>
      <c r="X25" s="110"/>
      <c r="Y25" s="110"/>
      <c r="Z25" s="110"/>
      <c r="AA25" s="110"/>
      <c r="AB25" s="110"/>
      <c r="AC25" s="110"/>
      <c r="AD25" s="110"/>
      <c r="AE25" s="110"/>
      <c r="AF25" s="110"/>
    </row>
    <row r="26">
      <c r="A26" s="110"/>
      <c r="B26" s="661">
        <f t="shared" si="1"/>
        <v>23</v>
      </c>
      <c r="C26" s="714" t="s">
        <v>1443</v>
      </c>
      <c r="D26" s="665"/>
      <c r="E26" s="166" t="s">
        <v>824</v>
      </c>
      <c r="F26" s="170" t="s">
        <v>825</v>
      </c>
      <c r="G26" s="167"/>
      <c r="H26" s="167"/>
      <c r="I26" s="167"/>
      <c r="J26" s="167"/>
      <c r="K26" s="167" t="s">
        <v>826</v>
      </c>
      <c r="L26" s="167" t="s">
        <v>827</v>
      </c>
      <c r="M26" s="167"/>
      <c r="N26" s="764" t="s">
        <v>84</v>
      </c>
      <c r="O26" s="764" t="s">
        <v>86</v>
      </c>
      <c r="P26" s="764" t="s">
        <v>86</v>
      </c>
      <c r="Q26" s="764" t="s">
        <v>86</v>
      </c>
      <c r="R26" s="494" t="s">
        <v>107</v>
      </c>
      <c r="S26" s="612"/>
      <c r="T26" s="612"/>
      <c r="U26" s="110"/>
      <c r="V26" s="110"/>
      <c r="W26" s="110"/>
      <c r="X26" s="110"/>
      <c r="Y26" s="110"/>
      <c r="Z26" s="110"/>
      <c r="AA26" s="110"/>
      <c r="AB26" s="110"/>
      <c r="AC26" s="110"/>
      <c r="AD26" s="110"/>
      <c r="AE26" s="110"/>
      <c r="AF26" s="110"/>
    </row>
    <row r="27">
      <c r="A27" s="110"/>
      <c r="B27" s="661">
        <f t="shared" si="1"/>
        <v>24</v>
      </c>
      <c r="C27" s="714" t="s">
        <v>1443</v>
      </c>
      <c r="D27" s="665"/>
      <c r="E27" s="666"/>
      <c r="F27" s="170" t="s">
        <v>828</v>
      </c>
      <c r="G27" s="167"/>
      <c r="H27" s="167"/>
      <c r="I27" s="167"/>
      <c r="J27" s="167"/>
      <c r="K27" s="167" t="s">
        <v>829</v>
      </c>
      <c r="L27" s="167" t="s">
        <v>827</v>
      </c>
      <c r="M27" s="167"/>
      <c r="N27" s="764" t="s">
        <v>84</v>
      </c>
      <c r="O27" s="764" t="s">
        <v>86</v>
      </c>
      <c r="P27" s="764" t="s">
        <v>86</v>
      </c>
      <c r="Q27" s="764" t="s">
        <v>86</v>
      </c>
      <c r="R27" s="494" t="s">
        <v>107</v>
      </c>
      <c r="S27" s="612"/>
      <c r="T27" s="612"/>
      <c r="U27" s="110"/>
      <c r="V27" s="110"/>
      <c r="W27" s="110"/>
      <c r="X27" s="110"/>
      <c r="Y27" s="110"/>
      <c r="Z27" s="110"/>
      <c r="AA27" s="110"/>
      <c r="AB27" s="110"/>
      <c r="AC27" s="110"/>
      <c r="AD27" s="110"/>
      <c r="AE27" s="110"/>
      <c r="AF27" s="110"/>
    </row>
    <row r="28">
      <c r="A28" s="110"/>
      <c r="B28" s="661">
        <f t="shared" si="1"/>
        <v>25</v>
      </c>
      <c r="C28" s="714" t="s">
        <v>1443</v>
      </c>
      <c r="D28" s="665"/>
      <c r="E28" s="666"/>
      <c r="F28" s="170" t="s">
        <v>830</v>
      </c>
      <c r="G28" s="167"/>
      <c r="H28" s="167"/>
      <c r="I28" s="167"/>
      <c r="J28" s="167"/>
      <c r="K28" s="167" t="s">
        <v>831</v>
      </c>
      <c r="L28" s="167" t="s">
        <v>832</v>
      </c>
      <c r="M28" s="167"/>
      <c r="N28" s="764" t="s">
        <v>84</v>
      </c>
      <c r="O28" s="764" t="s">
        <v>86</v>
      </c>
      <c r="P28" s="764" t="s">
        <v>86</v>
      </c>
      <c r="Q28" s="764" t="s">
        <v>86</v>
      </c>
      <c r="R28" s="494" t="s">
        <v>107</v>
      </c>
      <c r="S28" s="612"/>
      <c r="T28" s="612"/>
      <c r="U28" s="110"/>
      <c r="V28" s="110"/>
      <c r="W28" s="110"/>
      <c r="X28" s="110"/>
      <c r="Y28" s="110"/>
      <c r="Z28" s="110"/>
      <c r="AA28" s="110"/>
      <c r="AB28" s="110"/>
      <c r="AC28" s="110"/>
      <c r="AD28" s="110"/>
      <c r="AE28" s="110"/>
      <c r="AF28" s="110"/>
    </row>
    <row r="29">
      <c r="A29" s="110"/>
      <c r="B29" s="661">
        <f t="shared" si="1"/>
        <v>26</v>
      </c>
      <c r="C29" s="714" t="s">
        <v>1443</v>
      </c>
      <c r="D29" s="665"/>
      <c r="E29" s="666"/>
      <c r="F29" s="170" t="s">
        <v>833</v>
      </c>
      <c r="G29" s="167"/>
      <c r="H29" s="167"/>
      <c r="I29" s="167"/>
      <c r="J29" s="167"/>
      <c r="K29" s="167" t="s">
        <v>834</v>
      </c>
      <c r="L29" s="167" t="s">
        <v>827</v>
      </c>
      <c r="M29" s="167"/>
      <c r="N29" s="764" t="s">
        <v>84</v>
      </c>
      <c r="O29" s="764" t="s">
        <v>86</v>
      </c>
      <c r="P29" s="764" t="s">
        <v>86</v>
      </c>
      <c r="Q29" s="764" t="s">
        <v>86</v>
      </c>
      <c r="R29" s="494" t="s">
        <v>107</v>
      </c>
      <c r="S29" s="612"/>
      <c r="T29" s="612"/>
      <c r="U29" s="110"/>
      <c r="V29" s="110"/>
      <c r="W29" s="110"/>
      <c r="X29" s="110"/>
      <c r="Y29" s="110"/>
      <c r="Z29" s="110"/>
      <c r="AA29" s="110"/>
      <c r="AB29" s="110"/>
      <c r="AC29" s="110"/>
      <c r="AD29" s="110"/>
      <c r="AE29" s="110"/>
      <c r="AF29" s="110"/>
    </row>
    <row r="30">
      <c r="A30" s="110"/>
      <c r="B30" s="661">
        <f t="shared" si="1"/>
        <v>27</v>
      </c>
      <c r="C30" s="714" t="s">
        <v>1443</v>
      </c>
      <c r="D30" s="665"/>
      <c r="E30" s="666"/>
      <c r="F30" s="170" t="s">
        <v>835</v>
      </c>
      <c r="G30" s="167"/>
      <c r="H30" s="167"/>
      <c r="I30" s="167"/>
      <c r="J30" s="167"/>
      <c r="K30" s="167" t="s">
        <v>836</v>
      </c>
      <c r="L30" s="167" t="s">
        <v>837</v>
      </c>
      <c r="M30" s="167"/>
      <c r="N30" s="764" t="s">
        <v>84</v>
      </c>
      <c r="O30" s="764" t="s">
        <v>86</v>
      </c>
      <c r="P30" s="764" t="s">
        <v>86</v>
      </c>
      <c r="Q30" s="764" t="s">
        <v>86</v>
      </c>
      <c r="R30" s="494" t="s">
        <v>107</v>
      </c>
      <c r="S30" s="612"/>
      <c r="T30" s="612"/>
      <c r="U30" s="110"/>
      <c r="V30" s="110"/>
      <c r="W30" s="110"/>
      <c r="X30" s="110"/>
      <c r="Y30" s="110"/>
      <c r="Z30" s="110"/>
      <c r="AA30" s="110"/>
      <c r="AB30" s="110"/>
      <c r="AC30" s="110"/>
      <c r="AD30" s="110"/>
      <c r="AE30" s="110"/>
      <c r="AF30" s="110"/>
    </row>
    <row r="31">
      <c r="A31" s="110"/>
      <c r="B31" s="661">
        <f t="shared" si="1"/>
        <v>28</v>
      </c>
      <c r="C31" s="714" t="s">
        <v>1443</v>
      </c>
      <c r="D31" s="665"/>
      <c r="E31" s="166" t="s">
        <v>1471</v>
      </c>
      <c r="F31" s="166"/>
      <c r="G31" s="167"/>
      <c r="H31" s="167"/>
      <c r="I31" s="167"/>
      <c r="J31" s="167"/>
      <c r="K31" s="167" t="s">
        <v>1472</v>
      </c>
      <c r="L31" s="167" t="s">
        <v>1473</v>
      </c>
      <c r="M31" s="186" t="s">
        <v>2377</v>
      </c>
      <c r="N31" s="765" t="s">
        <v>84</v>
      </c>
      <c r="O31" s="764" t="s">
        <v>86</v>
      </c>
      <c r="P31" s="764" t="s">
        <v>86</v>
      </c>
      <c r="Q31" s="764" t="s">
        <v>86</v>
      </c>
      <c r="R31" s="132" t="s">
        <v>104</v>
      </c>
      <c r="S31" s="494" t="s">
        <v>2378</v>
      </c>
      <c r="T31" s="612"/>
      <c r="U31" s="110"/>
      <c r="V31" s="110"/>
      <c r="W31" s="110"/>
      <c r="X31" s="110"/>
      <c r="Y31" s="110"/>
      <c r="Z31" s="110"/>
      <c r="AA31" s="110"/>
      <c r="AB31" s="110"/>
      <c r="AC31" s="110"/>
      <c r="AD31" s="110"/>
      <c r="AE31" s="110"/>
      <c r="AF31" s="110"/>
    </row>
    <row r="32">
      <c r="A32" s="110"/>
      <c r="B32" s="661">
        <f t="shared" si="1"/>
        <v>29</v>
      </c>
      <c r="C32" s="714" t="s">
        <v>1443</v>
      </c>
      <c r="D32" s="665"/>
      <c r="E32" s="166" t="s">
        <v>1475</v>
      </c>
      <c r="F32" s="166" t="s">
        <v>1476</v>
      </c>
      <c r="G32" s="185" t="s">
        <v>1477</v>
      </c>
      <c r="H32" s="167"/>
      <c r="I32" s="167"/>
      <c r="J32" s="167"/>
      <c r="K32" s="186" t="s">
        <v>1468</v>
      </c>
      <c r="L32" s="167" t="s">
        <v>1469</v>
      </c>
      <c r="M32" s="167"/>
      <c r="N32" s="764" t="s">
        <v>84</v>
      </c>
      <c r="O32" s="764" t="s">
        <v>86</v>
      </c>
      <c r="P32" s="764" t="s">
        <v>86</v>
      </c>
      <c r="Q32" s="764" t="s">
        <v>86</v>
      </c>
      <c r="R32" s="494" t="s">
        <v>98</v>
      </c>
      <c r="S32" s="494"/>
      <c r="T32" s="612"/>
      <c r="U32" s="110"/>
      <c r="V32" s="110"/>
      <c r="W32" s="110"/>
      <c r="X32" s="110"/>
      <c r="Y32" s="110"/>
      <c r="Z32" s="110"/>
      <c r="AA32" s="110"/>
      <c r="AB32" s="110"/>
      <c r="AC32" s="110"/>
      <c r="AD32" s="110"/>
      <c r="AE32" s="110"/>
      <c r="AF32" s="110"/>
    </row>
    <row r="33">
      <c r="A33" s="110"/>
      <c r="B33" s="661">
        <f t="shared" si="1"/>
        <v>30</v>
      </c>
      <c r="C33" s="714" t="s">
        <v>1443</v>
      </c>
      <c r="D33" s="665"/>
      <c r="E33" s="666"/>
      <c r="F33" s="666"/>
      <c r="G33" s="184" t="s">
        <v>1478</v>
      </c>
      <c r="H33" s="167"/>
      <c r="I33" s="167"/>
      <c r="J33" s="167"/>
      <c r="K33" s="186" t="s">
        <v>1479</v>
      </c>
      <c r="L33" s="186" t="s">
        <v>1480</v>
      </c>
      <c r="M33" s="167"/>
      <c r="N33" s="764" t="s">
        <v>84</v>
      </c>
      <c r="O33" s="764" t="s">
        <v>86</v>
      </c>
      <c r="P33" s="764" t="s">
        <v>86</v>
      </c>
      <c r="Q33" s="764" t="s">
        <v>86</v>
      </c>
      <c r="R33" s="494" t="s">
        <v>107</v>
      </c>
      <c r="S33" s="612"/>
      <c r="T33" s="612"/>
      <c r="U33" s="110"/>
      <c r="V33" s="110"/>
      <c r="W33" s="110"/>
      <c r="X33" s="110"/>
      <c r="Y33" s="110"/>
      <c r="Z33" s="110"/>
      <c r="AA33" s="110"/>
      <c r="AB33" s="110"/>
      <c r="AC33" s="110"/>
      <c r="AD33" s="110"/>
      <c r="AE33" s="110"/>
      <c r="AF33" s="110"/>
    </row>
    <row r="34">
      <c r="A34" s="110"/>
      <c r="B34" s="661"/>
      <c r="C34" s="714"/>
      <c r="D34" s="665"/>
      <c r="E34" s="666"/>
      <c r="F34" s="667"/>
      <c r="G34" s="189" t="s">
        <v>482</v>
      </c>
      <c r="H34" s="185" t="s">
        <v>483</v>
      </c>
      <c r="I34" s="167"/>
      <c r="J34" s="167"/>
      <c r="K34" s="186" t="s">
        <v>484</v>
      </c>
      <c r="L34" s="186" t="s">
        <v>485</v>
      </c>
      <c r="M34" s="167"/>
      <c r="N34" s="764" t="s">
        <v>84</v>
      </c>
      <c r="O34" s="764" t="s">
        <v>86</v>
      </c>
      <c r="P34" s="764" t="s">
        <v>86</v>
      </c>
      <c r="Q34" s="764" t="s">
        <v>86</v>
      </c>
      <c r="R34" s="612"/>
      <c r="S34" s="612"/>
      <c r="T34" s="612"/>
      <c r="U34" s="110"/>
      <c r="V34" s="110"/>
      <c r="W34" s="110"/>
      <c r="X34" s="110"/>
      <c r="Y34" s="110"/>
      <c r="Z34" s="110"/>
      <c r="AA34" s="110"/>
      <c r="AB34" s="110"/>
      <c r="AC34" s="110"/>
      <c r="AD34" s="110"/>
      <c r="AE34" s="110"/>
      <c r="AF34" s="110"/>
    </row>
    <row r="35">
      <c r="A35" s="110"/>
      <c r="B35" s="661"/>
      <c r="C35" s="714"/>
      <c r="D35" s="665"/>
      <c r="E35" s="666"/>
      <c r="F35" s="667"/>
      <c r="G35" s="766"/>
      <c r="H35" s="185" t="s">
        <v>279</v>
      </c>
      <c r="I35" s="167"/>
      <c r="J35" s="167"/>
      <c r="K35" s="186" t="s">
        <v>486</v>
      </c>
      <c r="L35" s="167" t="s">
        <v>170</v>
      </c>
      <c r="M35" s="167"/>
      <c r="N35" s="764" t="s">
        <v>84</v>
      </c>
      <c r="O35" s="764" t="s">
        <v>86</v>
      </c>
      <c r="P35" s="764" t="s">
        <v>86</v>
      </c>
      <c r="Q35" s="764" t="s">
        <v>86</v>
      </c>
      <c r="R35" s="494" t="s">
        <v>107</v>
      </c>
      <c r="S35" s="612"/>
      <c r="T35" s="612"/>
      <c r="U35" s="110"/>
      <c r="V35" s="110"/>
      <c r="W35" s="110"/>
      <c r="X35" s="110"/>
      <c r="Y35" s="110"/>
      <c r="Z35" s="110"/>
      <c r="AA35" s="110"/>
      <c r="AB35" s="110"/>
      <c r="AC35" s="110"/>
      <c r="AD35" s="110"/>
      <c r="AE35" s="110"/>
      <c r="AF35" s="110"/>
    </row>
    <row r="36">
      <c r="A36" s="110"/>
      <c r="B36" s="661"/>
      <c r="C36" s="714"/>
      <c r="D36" s="665"/>
      <c r="E36" s="666"/>
      <c r="F36" s="667"/>
      <c r="G36" s="766"/>
      <c r="H36" s="185" t="s">
        <v>239</v>
      </c>
      <c r="I36" s="167"/>
      <c r="J36" s="167"/>
      <c r="K36" s="186" t="s">
        <v>487</v>
      </c>
      <c r="L36" s="186" t="s">
        <v>173</v>
      </c>
      <c r="M36" s="167"/>
      <c r="N36" s="764" t="s">
        <v>84</v>
      </c>
      <c r="O36" s="764" t="s">
        <v>86</v>
      </c>
      <c r="P36" s="764" t="s">
        <v>86</v>
      </c>
      <c r="Q36" s="764" t="s">
        <v>86</v>
      </c>
      <c r="R36" s="494" t="s">
        <v>107</v>
      </c>
      <c r="S36" s="767" t="s">
        <v>2379</v>
      </c>
      <c r="T36" s="721" t="s">
        <v>2380</v>
      </c>
      <c r="U36" s="110"/>
      <c r="V36" s="110"/>
      <c r="W36" s="110"/>
      <c r="X36" s="110"/>
      <c r="Y36" s="110"/>
      <c r="Z36" s="110"/>
      <c r="AA36" s="110"/>
      <c r="AB36" s="110"/>
      <c r="AC36" s="110"/>
      <c r="AD36" s="110"/>
      <c r="AE36" s="110"/>
      <c r="AF36" s="110"/>
    </row>
    <row r="37">
      <c r="A37" s="110"/>
      <c r="B37" s="661"/>
      <c r="C37" s="714"/>
      <c r="D37" s="665"/>
      <c r="E37" s="666"/>
      <c r="F37" s="667"/>
      <c r="G37" s="766"/>
      <c r="H37" s="185" t="s">
        <v>177</v>
      </c>
      <c r="I37" s="167"/>
      <c r="J37" s="167"/>
      <c r="K37" s="186" t="s">
        <v>488</v>
      </c>
      <c r="L37" s="186" t="s">
        <v>173</v>
      </c>
      <c r="M37" s="167"/>
      <c r="N37" s="764" t="s">
        <v>84</v>
      </c>
      <c r="O37" s="764" t="s">
        <v>86</v>
      </c>
      <c r="P37" s="764" t="s">
        <v>86</v>
      </c>
      <c r="Q37" s="764" t="s">
        <v>86</v>
      </c>
      <c r="R37" s="494" t="s">
        <v>107</v>
      </c>
      <c r="S37" s="612"/>
      <c r="T37" s="612"/>
      <c r="U37" s="110"/>
      <c r="V37" s="110"/>
      <c r="W37" s="110"/>
      <c r="X37" s="110"/>
      <c r="Y37" s="110"/>
      <c r="Z37" s="110"/>
      <c r="AA37" s="110"/>
      <c r="AB37" s="110"/>
      <c r="AC37" s="110"/>
      <c r="AD37" s="110"/>
      <c r="AE37" s="110"/>
      <c r="AF37" s="110"/>
    </row>
    <row r="38">
      <c r="A38" s="110"/>
      <c r="B38" s="661"/>
      <c r="C38" s="714"/>
      <c r="D38" s="665"/>
      <c r="E38" s="666"/>
      <c r="F38" s="667"/>
      <c r="G38" s="766"/>
      <c r="H38" s="184" t="s">
        <v>489</v>
      </c>
      <c r="I38" s="167"/>
      <c r="J38" s="167"/>
      <c r="K38" s="186" t="s">
        <v>490</v>
      </c>
      <c r="L38" s="186" t="s">
        <v>491</v>
      </c>
      <c r="M38" s="167"/>
      <c r="N38" s="764" t="s">
        <v>85</v>
      </c>
      <c r="O38" s="764" t="s">
        <v>86</v>
      </c>
      <c r="P38" s="764" t="s">
        <v>86</v>
      </c>
      <c r="Q38" s="764" t="s">
        <v>86</v>
      </c>
      <c r="R38" s="494" t="s">
        <v>104</v>
      </c>
      <c r="S38" s="494" t="s">
        <v>2381</v>
      </c>
      <c r="T38" s="721" t="s">
        <v>2382</v>
      </c>
      <c r="U38" s="110"/>
      <c r="V38" s="110"/>
      <c r="W38" s="110"/>
      <c r="X38" s="110"/>
      <c r="Y38" s="110"/>
      <c r="Z38" s="110"/>
      <c r="AA38" s="110"/>
      <c r="AB38" s="110"/>
      <c r="AC38" s="110"/>
      <c r="AD38" s="110"/>
      <c r="AE38" s="110"/>
      <c r="AF38" s="110"/>
    </row>
    <row r="39">
      <c r="A39" s="110"/>
      <c r="B39" s="661"/>
      <c r="C39" s="714"/>
      <c r="D39" s="665"/>
      <c r="E39" s="666"/>
      <c r="F39" s="667"/>
      <c r="G39" s="768"/>
      <c r="H39" s="189" t="s">
        <v>492</v>
      </c>
      <c r="I39" s="170"/>
      <c r="J39" s="167"/>
      <c r="K39" s="186" t="s">
        <v>490</v>
      </c>
      <c r="L39" s="186" t="s">
        <v>493</v>
      </c>
      <c r="M39" s="167"/>
      <c r="N39" s="764" t="s">
        <v>84</v>
      </c>
      <c r="O39" s="764" t="s">
        <v>86</v>
      </c>
      <c r="P39" s="764" t="s">
        <v>86</v>
      </c>
      <c r="Q39" s="764" t="s">
        <v>86</v>
      </c>
      <c r="R39" s="494" t="s">
        <v>107</v>
      </c>
      <c r="S39" s="612"/>
      <c r="T39" s="612"/>
      <c r="U39" s="110"/>
      <c r="V39" s="110"/>
      <c r="W39" s="110"/>
      <c r="X39" s="110"/>
      <c r="Y39" s="110"/>
      <c r="Z39" s="110"/>
      <c r="AA39" s="110"/>
      <c r="AB39" s="110"/>
      <c r="AC39" s="110"/>
      <c r="AD39" s="110"/>
      <c r="AE39" s="110"/>
      <c r="AF39" s="110"/>
    </row>
    <row r="40">
      <c r="A40" s="110"/>
      <c r="B40" s="661"/>
      <c r="C40" s="714"/>
      <c r="D40" s="665"/>
      <c r="E40" s="666"/>
      <c r="F40" s="667"/>
      <c r="G40" s="768"/>
      <c r="H40" s="190"/>
      <c r="I40" s="185" t="s">
        <v>494</v>
      </c>
      <c r="J40" s="167"/>
      <c r="K40" s="186" t="s">
        <v>495</v>
      </c>
      <c r="L40" s="186" t="s">
        <v>496</v>
      </c>
      <c r="M40" s="167"/>
      <c r="N40" s="764" t="s">
        <v>84</v>
      </c>
      <c r="O40" s="764" t="s">
        <v>86</v>
      </c>
      <c r="P40" s="764" t="s">
        <v>86</v>
      </c>
      <c r="Q40" s="764" t="s">
        <v>86</v>
      </c>
      <c r="R40" s="494" t="s">
        <v>107</v>
      </c>
      <c r="S40" s="612"/>
      <c r="T40" s="612"/>
      <c r="U40" s="110"/>
      <c r="V40" s="110"/>
      <c r="W40" s="110"/>
      <c r="X40" s="110"/>
      <c r="Y40" s="110"/>
      <c r="Z40" s="110"/>
      <c r="AA40" s="110"/>
      <c r="AB40" s="110"/>
      <c r="AC40" s="110"/>
      <c r="AD40" s="110"/>
      <c r="AE40" s="110"/>
      <c r="AF40" s="110"/>
    </row>
    <row r="41">
      <c r="A41" s="110"/>
      <c r="B41" s="661"/>
      <c r="C41" s="714"/>
      <c r="D41" s="665"/>
      <c r="E41" s="666"/>
      <c r="F41" s="667"/>
      <c r="G41" s="768"/>
      <c r="H41" s="190"/>
      <c r="I41" s="185" t="s">
        <v>497</v>
      </c>
      <c r="J41" s="167"/>
      <c r="K41" s="186" t="s">
        <v>498</v>
      </c>
      <c r="L41" s="186" t="s">
        <v>499</v>
      </c>
      <c r="M41" s="167"/>
      <c r="N41" s="764" t="s">
        <v>84</v>
      </c>
      <c r="O41" s="764" t="s">
        <v>86</v>
      </c>
      <c r="P41" s="764" t="s">
        <v>86</v>
      </c>
      <c r="Q41" s="764" t="s">
        <v>86</v>
      </c>
      <c r="R41" s="494" t="s">
        <v>107</v>
      </c>
      <c r="S41" s="612"/>
      <c r="T41" s="612"/>
      <c r="U41" s="110"/>
      <c r="V41" s="110"/>
      <c r="W41" s="110"/>
      <c r="X41" s="110"/>
      <c r="Y41" s="110"/>
      <c r="Z41" s="110"/>
      <c r="AA41" s="110"/>
      <c r="AB41" s="110"/>
      <c r="AC41" s="110"/>
      <c r="AD41" s="110"/>
      <c r="AE41" s="110"/>
      <c r="AF41" s="110"/>
    </row>
    <row r="42">
      <c r="A42" s="110"/>
      <c r="B42" s="661"/>
      <c r="C42" s="714"/>
      <c r="D42" s="665"/>
      <c r="E42" s="666"/>
      <c r="F42" s="667"/>
      <c r="G42" s="768"/>
      <c r="H42" s="190"/>
      <c r="I42" s="185" t="s">
        <v>437</v>
      </c>
      <c r="J42" s="167"/>
      <c r="K42" s="186" t="s">
        <v>490</v>
      </c>
      <c r="L42" s="186" t="s">
        <v>183</v>
      </c>
      <c r="M42" s="167"/>
      <c r="N42" s="764" t="s">
        <v>84</v>
      </c>
      <c r="O42" s="764" t="s">
        <v>86</v>
      </c>
      <c r="P42" s="764" t="s">
        <v>86</v>
      </c>
      <c r="Q42" s="764" t="s">
        <v>86</v>
      </c>
      <c r="R42" s="494" t="s">
        <v>107</v>
      </c>
      <c r="S42" s="612"/>
      <c r="T42" s="612"/>
      <c r="U42" s="110"/>
      <c r="V42" s="110"/>
      <c r="W42" s="110"/>
      <c r="X42" s="110"/>
      <c r="Y42" s="110"/>
      <c r="Z42" s="110"/>
      <c r="AA42" s="110"/>
      <c r="AB42" s="110"/>
      <c r="AC42" s="110"/>
      <c r="AD42" s="110"/>
      <c r="AE42" s="110"/>
      <c r="AF42" s="110"/>
    </row>
    <row r="43">
      <c r="A43" s="110"/>
      <c r="B43" s="661"/>
      <c r="C43" s="714"/>
      <c r="D43" s="665"/>
      <c r="E43" s="666"/>
      <c r="F43" s="667"/>
      <c r="G43" s="768"/>
      <c r="H43" s="190"/>
      <c r="I43" s="185" t="s">
        <v>500</v>
      </c>
      <c r="J43" s="167"/>
      <c r="K43" s="186" t="s">
        <v>501</v>
      </c>
      <c r="L43" s="186" t="s">
        <v>2383</v>
      </c>
      <c r="M43" s="167"/>
      <c r="N43" s="764" t="s">
        <v>84</v>
      </c>
      <c r="O43" s="764" t="s">
        <v>86</v>
      </c>
      <c r="P43" s="764" t="s">
        <v>86</v>
      </c>
      <c r="Q43" s="764" t="s">
        <v>86</v>
      </c>
      <c r="R43" s="494" t="s">
        <v>107</v>
      </c>
      <c r="S43" s="612"/>
      <c r="T43" s="612"/>
      <c r="U43" s="110"/>
      <c r="V43" s="110"/>
      <c r="W43" s="110"/>
      <c r="X43" s="110"/>
      <c r="Y43" s="110"/>
      <c r="Z43" s="110"/>
      <c r="AA43" s="110"/>
      <c r="AB43" s="110"/>
      <c r="AC43" s="110"/>
      <c r="AD43" s="110"/>
      <c r="AE43" s="110"/>
      <c r="AF43" s="110"/>
    </row>
    <row r="44">
      <c r="A44" s="110"/>
      <c r="B44" s="661"/>
      <c r="C44" s="714"/>
      <c r="D44" s="665"/>
      <c r="E44" s="666"/>
      <c r="F44" s="667"/>
      <c r="G44" s="743" t="s">
        <v>2384</v>
      </c>
      <c r="H44" s="769" t="s">
        <v>1325</v>
      </c>
      <c r="I44" s="185"/>
      <c r="J44" s="167"/>
      <c r="K44" s="441" t="s">
        <v>2385</v>
      </c>
      <c r="L44" s="441" t="s">
        <v>1778</v>
      </c>
      <c r="M44" s="167"/>
      <c r="N44" s="764" t="s">
        <v>84</v>
      </c>
      <c r="O44" s="764" t="s">
        <v>86</v>
      </c>
      <c r="P44" s="764" t="s">
        <v>86</v>
      </c>
      <c r="Q44" s="764" t="s">
        <v>86</v>
      </c>
      <c r="R44" s="494" t="s">
        <v>107</v>
      </c>
      <c r="S44" s="612"/>
      <c r="T44" s="612"/>
      <c r="U44" s="110"/>
      <c r="V44" s="110"/>
      <c r="W44" s="110"/>
      <c r="X44" s="110"/>
      <c r="Y44" s="110"/>
      <c r="Z44" s="110"/>
      <c r="AA44" s="110"/>
      <c r="AB44" s="110"/>
      <c r="AC44" s="110"/>
      <c r="AD44" s="110"/>
      <c r="AE44" s="110"/>
      <c r="AF44" s="110"/>
    </row>
    <row r="45">
      <c r="A45" s="110"/>
      <c r="B45" s="661"/>
      <c r="C45" s="714"/>
      <c r="D45" s="665"/>
      <c r="E45" s="666"/>
      <c r="F45" s="667"/>
      <c r="G45" s="766"/>
      <c r="H45" s="666"/>
      <c r="I45" s="670" t="s">
        <v>1448</v>
      </c>
      <c r="J45" s="167"/>
      <c r="K45" s="167" t="s">
        <v>766</v>
      </c>
      <c r="L45" s="167" t="s">
        <v>170</v>
      </c>
      <c r="M45" s="167"/>
      <c r="N45" s="764" t="s">
        <v>84</v>
      </c>
      <c r="O45" s="764" t="s">
        <v>86</v>
      </c>
      <c r="P45" s="764" t="s">
        <v>86</v>
      </c>
      <c r="Q45" s="764" t="s">
        <v>86</v>
      </c>
      <c r="R45" s="494" t="s">
        <v>107</v>
      </c>
      <c r="S45" s="612"/>
      <c r="T45" s="612"/>
      <c r="U45" s="110"/>
      <c r="V45" s="110"/>
      <c r="W45" s="110"/>
      <c r="X45" s="110"/>
      <c r="Y45" s="110"/>
      <c r="Z45" s="110"/>
      <c r="AA45" s="110"/>
      <c r="AB45" s="110"/>
      <c r="AC45" s="110"/>
      <c r="AD45" s="110"/>
      <c r="AE45" s="110"/>
      <c r="AF45" s="110"/>
    </row>
    <row r="46">
      <c r="A46" s="110"/>
      <c r="B46" s="661"/>
      <c r="C46" s="714"/>
      <c r="D46" s="665"/>
      <c r="E46" s="666"/>
      <c r="F46" s="667"/>
      <c r="G46" s="766"/>
      <c r="H46" s="666"/>
      <c r="I46" s="670" t="s">
        <v>1449</v>
      </c>
      <c r="J46" s="167"/>
      <c r="K46" s="441" t="s">
        <v>173</v>
      </c>
      <c r="L46" s="441" t="s">
        <v>173</v>
      </c>
      <c r="M46" s="167"/>
      <c r="N46" s="764" t="s">
        <v>84</v>
      </c>
      <c r="O46" s="764" t="s">
        <v>86</v>
      </c>
      <c r="P46" s="764" t="s">
        <v>86</v>
      </c>
      <c r="Q46" s="764" t="s">
        <v>86</v>
      </c>
      <c r="R46" s="494" t="s">
        <v>107</v>
      </c>
      <c r="S46" s="612"/>
      <c r="T46" s="612"/>
      <c r="U46" s="110"/>
      <c r="V46" s="110"/>
      <c r="W46" s="110"/>
      <c r="X46" s="110"/>
      <c r="Y46" s="110"/>
      <c r="Z46" s="110"/>
      <c r="AA46" s="110"/>
      <c r="AB46" s="110"/>
      <c r="AC46" s="110"/>
      <c r="AD46" s="110"/>
      <c r="AE46" s="110"/>
      <c r="AF46" s="110"/>
    </row>
    <row r="47">
      <c r="A47" s="110"/>
      <c r="B47" s="661"/>
      <c r="C47" s="714"/>
      <c r="D47" s="665"/>
      <c r="E47" s="666"/>
      <c r="F47" s="667"/>
      <c r="G47" s="766"/>
      <c r="H47" s="666"/>
      <c r="I47" s="670" t="s">
        <v>1450</v>
      </c>
      <c r="J47" s="167"/>
      <c r="K47" s="441" t="s">
        <v>173</v>
      </c>
      <c r="L47" s="441" t="s">
        <v>173</v>
      </c>
      <c r="M47" s="167"/>
      <c r="N47" s="764" t="s">
        <v>84</v>
      </c>
      <c r="O47" s="764" t="s">
        <v>86</v>
      </c>
      <c r="P47" s="764" t="s">
        <v>86</v>
      </c>
      <c r="Q47" s="764" t="s">
        <v>86</v>
      </c>
      <c r="R47" s="494" t="s">
        <v>107</v>
      </c>
      <c r="S47" s="612"/>
      <c r="T47" s="612"/>
      <c r="U47" s="110"/>
      <c r="V47" s="110"/>
      <c r="W47" s="110"/>
      <c r="X47" s="110"/>
      <c r="Y47" s="110"/>
      <c r="Z47" s="110"/>
      <c r="AA47" s="110"/>
      <c r="AB47" s="110"/>
      <c r="AC47" s="110"/>
      <c r="AD47" s="110"/>
      <c r="AE47" s="110"/>
      <c r="AF47" s="110"/>
    </row>
    <row r="48">
      <c r="A48" s="110"/>
      <c r="B48" s="661"/>
      <c r="C48" s="714"/>
      <c r="D48" s="665"/>
      <c r="E48" s="666"/>
      <c r="F48" s="667"/>
      <c r="G48" s="766"/>
      <c r="H48" s="666"/>
      <c r="I48" s="670" t="s">
        <v>1451</v>
      </c>
      <c r="J48" s="167"/>
      <c r="K48" s="441" t="s">
        <v>173</v>
      </c>
      <c r="L48" s="441" t="s">
        <v>173</v>
      </c>
      <c r="M48" s="167"/>
      <c r="N48" s="764" t="s">
        <v>84</v>
      </c>
      <c r="O48" s="764" t="s">
        <v>86</v>
      </c>
      <c r="P48" s="764" t="s">
        <v>86</v>
      </c>
      <c r="Q48" s="764" t="s">
        <v>86</v>
      </c>
      <c r="R48" s="494" t="s">
        <v>107</v>
      </c>
      <c r="S48" s="612"/>
      <c r="T48" s="612"/>
      <c r="U48" s="110"/>
      <c r="V48" s="110"/>
      <c r="W48" s="110"/>
      <c r="X48" s="110"/>
      <c r="Y48" s="110"/>
      <c r="Z48" s="110"/>
      <c r="AA48" s="110"/>
      <c r="AB48" s="110"/>
      <c r="AC48" s="110"/>
      <c r="AD48" s="110"/>
      <c r="AE48" s="110"/>
      <c r="AF48" s="110"/>
    </row>
    <row r="49">
      <c r="A49" s="110"/>
      <c r="B49" s="661"/>
      <c r="C49" s="714"/>
      <c r="D49" s="665"/>
      <c r="E49" s="666"/>
      <c r="F49" s="667"/>
      <c r="G49" s="766"/>
      <c r="H49" s="666"/>
      <c r="I49" s="670" t="s">
        <v>772</v>
      </c>
      <c r="J49" s="167"/>
      <c r="K49" s="441" t="s">
        <v>173</v>
      </c>
      <c r="L49" s="441" t="s">
        <v>173</v>
      </c>
      <c r="M49" s="167"/>
      <c r="N49" s="764" t="s">
        <v>84</v>
      </c>
      <c r="O49" s="764" t="s">
        <v>86</v>
      </c>
      <c r="P49" s="764" t="s">
        <v>86</v>
      </c>
      <c r="Q49" s="764" t="s">
        <v>86</v>
      </c>
      <c r="R49" s="494" t="s">
        <v>107</v>
      </c>
      <c r="S49" s="612"/>
      <c r="T49" s="612"/>
      <c r="U49" s="110"/>
      <c r="V49" s="110"/>
      <c r="W49" s="110"/>
      <c r="X49" s="110"/>
      <c r="Y49" s="110"/>
      <c r="Z49" s="110"/>
      <c r="AA49" s="110"/>
      <c r="AB49" s="110"/>
      <c r="AC49" s="110"/>
      <c r="AD49" s="110"/>
      <c r="AE49" s="110"/>
      <c r="AF49" s="110"/>
    </row>
    <row r="50">
      <c r="A50" s="110"/>
      <c r="B50" s="661"/>
      <c r="C50" s="714"/>
      <c r="D50" s="665"/>
      <c r="E50" s="666"/>
      <c r="F50" s="667"/>
      <c r="G50" s="766"/>
      <c r="H50" s="666"/>
      <c r="I50" s="670" t="s">
        <v>767</v>
      </c>
      <c r="J50" s="167"/>
      <c r="K50" s="441" t="s">
        <v>173</v>
      </c>
      <c r="L50" s="441" t="s">
        <v>173</v>
      </c>
      <c r="M50" s="167"/>
      <c r="N50" s="764" t="s">
        <v>84</v>
      </c>
      <c r="O50" s="764" t="s">
        <v>86</v>
      </c>
      <c r="P50" s="764" t="s">
        <v>86</v>
      </c>
      <c r="Q50" s="764" t="s">
        <v>86</v>
      </c>
      <c r="R50" s="494" t="s">
        <v>107</v>
      </c>
      <c r="S50" s="612"/>
      <c r="T50" s="612"/>
      <c r="U50" s="110"/>
      <c r="V50" s="110"/>
      <c r="W50" s="110"/>
      <c r="X50" s="110"/>
      <c r="Y50" s="110"/>
      <c r="Z50" s="110"/>
      <c r="AA50" s="110"/>
      <c r="AB50" s="110"/>
      <c r="AC50" s="110"/>
      <c r="AD50" s="110"/>
      <c r="AE50" s="110"/>
      <c r="AF50" s="110"/>
    </row>
    <row r="51">
      <c r="A51" s="110"/>
      <c r="B51" s="661"/>
      <c r="C51" s="714"/>
      <c r="D51" s="665"/>
      <c r="E51" s="666"/>
      <c r="F51" s="667"/>
      <c r="G51" s="766"/>
      <c r="H51" s="666"/>
      <c r="I51" s="670" t="s">
        <v>404</v>
      </c>
      <c r="J51" s="167"/>
      <c r="K51" s="441" t="s">
        <v>173</v>
      </c>
      <c r="L51" s="441" t="s">
        <v>173</v>
      </c>
      <c r="M51" s="167"/>
      <c r="N51" s="764" t="s">
        <v>84</v>
      </c>
      <c r="O51" s="764" t="s">
        <v>86</v>
      </c>
      <c r="P51" s="764" t="s">
        <v>86</v>
      </c>
      <c r="Q51" s="764" t="s">
        <v>86</v>
      </c>
      <c r="R51" s="494" t="s">
        <v>107</v>
      </c>
      <c r="S51" s="612"/>
      <c r="T51" s="612"/>
      <c r="U51" s="110"/>
      <c r="V51" s="110"/>
      <c r="W51" s="110"/>
      <c r="X51" s="110"/>
      <c r="Y51" s="110"/>
      <c r="Z51" s="110"/>
      <c r="AA51" s="110"/>
      <c r="AB51" s="110"/>
      <c r="AC51" s="110"/>
      <c r="AD51" s="110"/>
      <c r="AE51" s="110"/>
      <c r="AF51" s="110"/>
    </row>
    <row r="52">
      <c r="A52" s="110"/>
      <c r="B52" s="661"/>
      <c r="C52" s="714"/>
      <c r="D52" s="665"/>
      <c r="E52" s="666"/>
      <c r="F52" s="667"/>
      <c r="G52" s="766"/>
      <c r="H52" s="666"/>
      <c r="I52" s="670" t="s">
        <v>773</v>
      </c>
      <c r="J52" s="167"/>
      <c r="K52" s="441" t="s">
        <v>173</v>
      </c>
      <c r="L52" s="441" t="s">
        <v>173</v>
      </c>
      <c r="M52" s="167"/>
      <c r="N52" s="764" t="s">
        <v>84</v>
      </c>
      <c r="O52" s="764" t="s">
        <v>86</v>
      </c>
      <c r="P52" s="764" t="s">
        <v>86</v>
      </c>
      <c r="Q52" s="764" t="s">
        <v>86</v>
      </c>
      <c r="R52" s="494" t="s">
        <v>107</v>
      </c>
      <c r="S52" s="612"/>
      <c r="T52" s="612"/>
      <c r="U52" s="110"/>
      <c r="V52" s="110"/>
      <c r="W52" s="110"/>
      <c r="X52" s="110"/>
      <c r="Y52" s="110"/>
      <c r="Z52" s="110"/>
      <c r="AA52" s="110"/>
      <c r="AB52" s="110"/>
      <c r="AC52" s="110"/>
      <c r="AD52" s="110"/>
      <c r="AE52" s="110"/>
      <c r="AF52" s="110"/>
    </row>
    <row r="53">
      <c r="A53" s="110"/>
      <c r="B53" s="661"/>
      <c r="C53" s="714"/>
      <c r="D53" s="665"/>
      <c r="E53" s="666"/>
      <c r="F53" s="667"/>
      <c r="G53" s="766"/>
      <c r="H53" s="666"/>
      <c r="I53" s="670" t="s">
        <v>166</v>
      </c>
      <c r="J53" s="167"/>
      <c r="K53" s="441" t="s">
        <v>2386</v>
      </c>
      <c r="L53" s="441" t="s">
        <v>173</v>
      </c>
      <c r="M53" s="167"/>
      <c r="N53" s="764" t="s">
        <v>84</v>
      </c>
      <c r="O53" s="764" t="s">
        <v>86</v>
      </c>
      <c r="P53" s="764" t="s">
        <v>86</v>
      </c>
      <c r="Q53" s="764" t="s">
        <v>86</v>
      </c>
      <c r="R53" s="494" t="s">
        <v>107</v>
      </c>
      <c r="S53" s="612"/>
      <c r="T53" s="612"/>
      <c r="U53" s="110"/>
      <c r="V53" s="110"/>
      <c r="W53" s="110"/>
      <c r="X53" s="110"/>
      <c r="Y53" s="110"/>
      <c r="Z53" s="110"/>
      <c r="AA53" s="110"/>
      <c r="AB53" s="110"/>
      <c r="AC53" s="110"/>
      <c r="AD53" s="110"/>
      <c r="AE53" s="110"/>
      <c r="AF53" s="110"/>
    </row>
    <row r="54">
      <c r="A54" s="110"/>
      <c r="B54" s="661"/>
      <c r="C54" s="714"/>
      <c r="D54" s="665"/>
      <c r="E54" s="666"/>
      <c r="F54" s="667"/>
      <c r="G54" s="766"/>
      <c r="H54" s="769" t="s">
        <v>543</v>
      </c>
      <c r="I54" s="670" t="s">
        <v>2387</v>
      </c>
      <c r="J54" s="167"/>
      <c r="K54" s="441" t="s">
        <v>2388</v>
      </c>
      <c r="L54" s="441" t="s">
        <v>2389</v>
      </c>
      <c r="M54" s="167"/>
      <c r="N54" s="764" t="s">
        <v>84</v>
      </c>
      <c r="O54" s="764" t="s">
        <v>86</v>
      </c>
      <c r="P54" s="764" t="s">
        <v>86</v>
      </c>
      <c r="Q54" s="764" t="s">
        <v>86</v>
      </c>
      <c r="R54" s="494" t="s">
        <v>107</v>
      </c>
      <c r="S54" s="612"/>
      <c r="T54" s="612"/>
      <c r="U54" s="110"/>
      <c r="V54" s="110"/>
      <c r="W54" s="110"/>
      <c r="X54" s="110"/>
      <c r="Y54" s="110"/>
      <c r="Z54" s="110"/>
      <c r="AA54" s="110"/>
      <c r="AB54" s="110"/>
      <c r="AC54" s="110"/>
      <c r="AD54" s="110"/>
      <c r="AE54" s="110"/>
      <c r="AF54" s="110"/>
    </row>
    <row r="55">
      <c r="A55" s="110"/>
      <c r="B55" s="661"/>
      <c r="C55" s="714"/>
      <c r="D55" s="665"/>
      <c r="E55" s="666"/>
      <c r="F55" s="667"/>
      <c r="G55" s="766"/>
      <c r="H55" s="666"/>
      <c r="I55" s="670" t="s">
        <v>2390</v>
      </c>
      <c r="J55" s="167"/>
      <c r="K55" s="441" t="s">
        <v>1793</v>
      </c>
      <c r="L55" s="441" t="s">
        <v>1794</v>
      </c>
      <c r="M55" s="167"/>
      <c r="N55" s="764" t="s">
        <v>84</v>
      </c>
      <c r="O55" s="764" t="s">
        <v>86</v>
      </c>
      <c r="P55" s="764" t="s">
        <v>86</v>
      </c>
      <c r="Q55" s="764" t="s">
        <v>86</v>
      </c>
      <c r="R55" s="494" t="s">
        <v>107</v>
      </c>
      <c r="S55" s="612"/>
      <c r="T55" s="612"/>
      <c r="U55" s="110"/>
      <c r="V55" s="110"/>
      <c r="W55" s="110"/>
      <c r="X55" s="110"/>
      <c r="Y55" s="110"/>
      <c r="Z55" s="110"/>
      <c r="AA55" s="110"/>
      <c r="AB55" s="110"/>
      <c r="AC55" s="110"/>
      <c r="AD55" s="110"/>
      <c r="AE55" s="110"/>
      <c r="AF55" s="110"/>
    </row>
    <row r="56">
      <c r="A56" s="110"/>
      <c r="B56" s="661"/>
      <c r="C56" s="714"/>
      <c r="D56" s="665"/>
      <c r="E56" s="666"/>
      <c r="F56" s="667"/>
      <c r="G56" s="766"/>
      <c r="H56" s="666"/>
      <c r="I56" s="670" t="s">
        <v>397</v>
      </c>
      <c r="J56" s="167"/>
      <c r="K56" s="441" t="s">
        <v>173</v>
      </c>
      <c r="L56" s="441" t="s">
        <v>173</v>
      </c>
      <c r="M56" s="167"/>
      <c r="N56" s="764" t="s">
        <v>84</v>
      </c>
      <c r="O56" s="764" t="s">
        <v>86</v>
      </c>
      <c r="P56" s="764" t="s">
        <v>86</v>
      </c>
      <c r="Q56" s="764" t="s">
        <v>86</v>
      </c>
      <c r="R56" s="494" t="s">
        <v>107</v>
      </c>
      <c r="S56" s="612"/>
      <c r="T56" s="612"/>
      <c r="U56" s="110"/>
      <c r="V56" s="110"/>
      <c r="W56" s="110"/>
      <c r="X56" s="110"/>
      <c r="Y56" s="110"/>
      <c r="Z56" s="110"/>
      <c r="AA56" s="110"/>
      <c r="AB56" s="110"/>
      <c r="AC56" s="110"/>
      <c r="AD56" s="110"/>
      <c r="AE56" s="110"/>
      <c r="AF56" s="110"/>
    </row>
    <row r="57">
      <c r="A57" s="110"/>
      <c r="B57" s="661"/>
      <c r="C57" s="714"/>
      <c r="D57" s="665"/>
      <c r="E57" s="666"/>
      <c r="F57" s="667"/>
      <c r="G57" s="766"/>
      <c r="H57" s="666"/>
      <c r="I57" s="670" t="s">
        <v>400</v>
      </c>
      <c r="J57" s="167"/>
      <c r="K57" s="441" t="s">
        <v>173</v>
      </c>
      <c r="L57" s="441" t="s">
        <v>173</v>
      </c>
      <c r="M57" s="167"/>
      <c r="N57" s="764" t="s">
        <v>84</v>
      </c>
      <c r="O57" s="764" t="s">
        <v>86</v>
      </c>
      <c r="P57" s="764" t="s">
        <v>86</v>
      </c>
      <c r="Q57" s="764" t="s">
        <v>86</v>
      </c>
      <c r="R57" s="494" t="s">
        <v>107</v>
      </c>
      <c r="S57" s="612"/>
      <c r="T57" s="612"/>
      <c r="U57" s="110"/>
      <c r="V57" s="110"/>
      <c r="W57" s="110"/>
      <c r="X57" s="110"/>
      <c r="Y57" s="110"/>
      <c r="Z57" s="110"/>
      <c r="AA57" s="110"/>
      <c r="AB57" s="110"/>
      <c r="AC57" s="110"/>
      <c r="AD57" s="110"/>
      <c r="AE57" s="110"/>
      <c r="AF57" s="110"/>
    </row>
    <row r="58">
      <c r="A58" s="110"/>
      <c r="B58" s="661"/>
      <c r="C58" s="714"/>
      <c r="D58" s="665"/>
      <c r="E58" s="666"/>
      <c r="F58" s="667"/>
      <c r="G58" s="766"/>
      <c r="H58" s="666"/>
      <c r="I58" s="670" t="s">
        <v>401</v>
      </c>
      <c r="J58" s="167"/>
      <c r="K58" s="441" t="s">
        <v>173</v>
      </c>
      <c r="L58" s="441" t="s">
        <v>173</v>
      </c>
      <c r="M58" s="167"/>
      <c r="N58" s="764" t="s">
        <v>84</v>
      </c>
      <c r="O58" s="764" t="s">
        <v>86</v>
      </c>
      <c r="P58" s="764" t="s">
        <v>86</v>
      </c>
      <c r="Q58" s="764" t="s">
        <v>86</v>
      </c>
      <c r="R58" s="494" t="s">
        <v>107</v>
      </c>
      <c r="S58" s="612"/>
      <c r="T58" s="612"/>
      <c r="U58" s="110"/>
      <c r="V58" s="110"/>
      <c r="W58" s="110"/>
      <c r="X58" s="110"/>
      <c r="Y58" s="110"/>
      <c r="Z58" s="110"/>
      <c r="AA58" s="110"/>
      <c r="AB58" s="110"/>
      <c r="AC58" s="110"/>
      <c r="AD58" s="110"/>
      <c r="AE58" s="110"/>
      <c r="AF58" s="110"/>
    </row>
    <row r="59">
      <c r="A59" s="110"/>
      <c r="B59" s="661"/>
      <c r="C59" s="714"/>
      <c r="D59" s="665"/>
      <c r="E59" s="666"/>
      <c r="F59" s="667"/>
      <c r="G59" s="766"/>
      <c r="H59" s="666"/>
      <c r="I59" s="670" t="s">
        <v>402</v>
      </c>
      <c r="J59" s="167"/>
      <c r="K59" s="441" t="s">
        <v>173</v>
      </c>
      <c r="L59" s="441" t="s">
        <v>173</v>
      </c>
      <c r="M59" s="167"/>
      <c r="N59" s="764" t="s">
        <v>84</v>
      </c>
      <c r="O59" s="764" t="s">
        <v>86</v>
      </c>
      <c r="P59" s="764" t="s">
        <v>86</v>
      </c>
      <c r="Q59" s="764" t="s">
        <v>86</v>
      </c>
      <c r="R59" s="494" t="s">
        <v>107</v>
      </c>
      <c r="S59" s="612"/>
      <c r="T59" s="612"/>
      <c r="U59" s="110"/>
      <c r="V59" s="110"/>
      <c r="W59" s="110"/>
      <c r="X59" s="110"/>
      <c r="Y59" s="110"/>
      <c r="Z59" s="110"/>
      <c r="AA59" s="110"/>
      <c r="AB59" s="110"/>
      <c r="AC59" s="110"/>
      <c r="AD59" s="110"/>
      <c r="AE59" s="110"/>
      <c r="AF59" s="110"/>
    </row>
    <row r="60">
      <c r="A60" s="110"/>
      <c r="B60" s="661"/>
      <c r="C60" s="714"/>
      <c r="D60" s="665"/>
      <c r="E60" s="666"/>
      <c r="F60" s="667"/>
      <c r="G60" s="766"/>
      <c r="H60" s="666"/>
      <c r="I60" s="670" t="s">
        <v>863</v>
      </c>
      <c r="J60" s="167"/>
      <c r="K60" s="441" t="s">
        <v>173</v>
      </c>
      <c r="L60" s="441" t="s">
        <v>173</v>
      </c>
      <c r="M60" s="167"/>
      <c r="N60" s="764" t="s">
        <v>84</v>
      </c>
      <c r="O60" s="764" t="s">
        <v>86</v>
      </c>
      <c r="P60" s="764" t="s">
        <v>86</v>
      </c>
      <c r="Q60" s="764" t="s">
        <v>86</v>
      </c>
      <c r="R60" s="494" t="s">
        <v>107</v>
      </c>
      <c r="S60" s="612"/>
      <c r="T60" s="612"/>
      <c r="U60" s="110"/>
      <c r="V60" s="110"/>
      <c r="W60" s="110"/>
      <c r="X60" s="110"/>
      <c r="Y60" s="110"/>
      <c r="Z60" s="110"/>
      <c r="AA60" s="110"/>
      <c r="AB60" s="110"/>
      <c r="AC60" s="110"/>
      <c r="AD60" s="110"/>
      <c r="AE60" s="110"/>
      <c r="AF60" s="110"/>
    </row>
    <row r="61">
      <c r="A61" s="110"/>
      <c r="B61" s="661"/>
      <c r="C61" s="714"/>
      <c r="D61" s="665"/>
      <c r="E61" s="666"/>
      <c r="F61" s="667"/>
      <c r="G61" s="766"/>
      <c r="H61" s="666"/>
      <c r="I61" s="670" t="s">
        <v>404</v>
      </c>
      <c r="J61" s="167"/>
      <c r="K61" s="441" t="s">
        <v>173</v>
      </c>
      <c r="L61" s="441" t="s">
        <v>173</v>
      </c>
      <c r="M61" s="167"/>
      <c r="N61" s="764" t="s">
        <v>84</v>
      </c>
      <c r="O61" s="764" t="s">
        <v>86</v>
      </c>
      <c r="P61" s="764" t="s">
        <v>86</v>
      </c>
      <c r="Q61" s="764" t="s">
        <v>86</v>
      </c>
      <c r="R61" s="494" t="s">
        <v>107</v>
      </c>
      <c r="S61" s="612"/>
      <c r="T61" s="612"/>
      <c r="U61" s="110"/>
      <c r="V61" s="110"/>
      <c r="W61" s="110"/>
      <c r="X61" s="110"/>
      <c r="Y61" s="110"/>
      <c r="Z61" s="110"/>
      <c r="AA61" s="110"/>
      <c r="AB61" s="110"/>
      <c r="AC61" s="110"/>
      <c r="AD61" s="110"/>
      <c r="AE61" s="110"/>
      <c r="AF61" s="110"/>
    </row>
    <row r="62">
      <c r="A62" s="110"/>
      <c r="B62" s="661"/>
      <c r="C62" s="714"/>
      <c r="D62" s="665"/>
      <c r="E62" s="666"/>
      <c r="F62" s="667"/>
      <c r="G62" s="766"/>
      <c r="H62" s="172"/>
      <c r="I62" s="670" t="s">
        <v>78</v>
      </c>
      <c r="J62" s="167"/>
      <c r="K62" s="441" t="s">
        <v>173</v>
      </c>
      <c r="L62" s="441" t="s">
        <v>173</v>
      </c>
      <c r="M62" s="167"/>
      <c r="N62" s="764" t="s">
        <v>84</v>
      </c>
      <c r="O62" s="764" t="s">
        <v>86</v>
      </c>
      <c r="P62" s="764" t="s">
        <v>86</v>
      </c>
      <c r="Q62" s="764" t="s">
        <v>86</v>
      </c>
      <c r="R62" s="494" t="s">
        <v>107</v>
      </c>
      <c r="S62" s="612"/>
      <c r="T62" s="612"/>
      <c r="U62" s="110"/>
      <c r="V62" s="110"/>
      <c r="W62" s="110"/>
      <c r="X62" s="110"/>
      <c r="Y62" s="110"/>
      <c r="Z62" s="110"/>
      <c r="AA62" s="110"/>
      <c r="AB62" s="110"/>
      <c r="AC62" s="110"/>
      <c r="AD62" s="110"/>
      <c r="AE62" s="110"/>
      <c r="AF62" s="110"/>
    </row>
    <row r="63">
      <c r="A63" s="110"/>
      <c r="B63" s="661"/>
      <c r="C63" s="714"/>
      <c r="D63" s="665"/>
      <c r="E63" s="666"/>
      <c r="F63" s="667"/>
      <c r="G63" s="766"/>
      <c r="H63" s="770" t="s">
        <v>2391</v>
      </c>
      <c r="I63" s="670"/>
      <c r="J63" s="167"/>
      <c r="K63" s="441" t="s">
        <v>2392</v>
      </c>
      <c r="L63" s="441" t="s">
        <v>2393</v>
      </c>
      <c r="M63" s="167"/>
      <c r="N63" s="764" t="s">
        <v>84</v>
      </c>
      <c r="O63" s="764" t="s">
        <v>86</v>
      </c>
      <c r="P63" s="764" t="s">
        <v>86</v>
      </c>
      <c r="Q63" s="764" t="s">
        <v>86</v>
      </c>
      <c r="R63" s="494" t="s">
        <v>98</v>
      </c>
      <c r="S63" s="612"/>
      <c r="T63" s="612"/>
      <c r="U63" s="110"/>
      <c r="V63" s="110"/>
      <c r="W63" s="110"/>
      <c r="X63" s="110"/>
      <c r="Y63" s="110"/>
      <c r="Z63" s="110"/>
      <c r="AA63" s="110"/>
      <c r="AB63" s="110"/>
      <c r="AC63" s="110"/>
      <c r="AD63" s="110"/>
      <c r="AE63" s="110"/>
      <c r="AF63" s="110"/>
    </row>
    <row r="64">
      <c r="A64" s="110"/>
      <c r="B64" s="661"/>
      <c r="C64" s="714"/>
      <c r="D64" s="665"/>
      <c r="E64" s="666"/>
      <c r="F64" s="667"/>
      <c r="G64" s="768"/>
      <c r="H64" s="743" t="s">
        <v>820</v>
      </c>
      <c r="I64" s="670" t="s">
        <v>397</v>
      </c>
      <c r="J64" s="167"/>
      <c r="K64" s="488" t="s">
        <v>821</v>
      </c>
      <c r="L64" s="488" t="s">
        <v>822</v>
      </c>
      <c r="M64" s="167"/>
      <c r="N64" s="764" t="s">
        <v>84</v>
      </c>
      <c r="O64" s="764" t="s">
        <v>86</v>
      </c>
      <c r="P64" s="764" t="s">
        <v>86</v>
      </c>
      <c r="Q64" s="764" t="s">
        <v>86</v>
      </c>
      <c r="R64" s="494" t="s">
        <v>107</v>
      </c>
      <c r="S64" s="612"/>
      <c r="T64" s="612"/>
      <c r="U64" s="110"/>
      <c r="V64" s="110"/>
      <c r="W64" s="110"/>
      <c r="X64" s="110"/>
      <c r="Y64" s="110"/>
      <c r="Z64" s="110"/>
      <c r="AA64" s="110"/>
      <c r="AB64" s="110"/>
      <c r="AC64" s="110"/>
      <c r="AD64" s="110"/>
      <c r="AE64" s="110"/>
      <c r="AF64" s="110"/>
    </row>
    <row r="65">
      <c r="A65" s="110"/>
      <c r="B65" s="661"/>
      <c r="C65" s="714"/>
      <c r="D65" s="665"/>
      <c r="E65" s="666"/>
      <c r="F65" s="667"/>
      <c r="G65" s="768"/>
      <c r="H65" s="190"/>
      <c r="I65" s="670" t="s">
        <v>400</v>
      </c>
      <c r="J65" s="167"/>
      <c r="K65" s="441" t="s">
        <v>173</v>
      </c>
      <c r="L65" s="441" t="s">
        <v>173</v>
      </c>
      <c r="M65" s="167"/>
      <c r="N65" s="764" t="s">
        <v>84</v>
      </c>
      <c r="O65" s="764" t="s">
        <v>86</v>
      </c>
      <c r="P65" s="764" t="s">
        <v>86</v>
      </c>
      <c r="Q65" s="764" t="s">
        <v>86</v>
      </c>
      <c r="R65" s="494" t="s">
        <v>107</v>
      </c>
      <c r="S65" s="612"/>
      <c r="T65" s="612"/>
      <c r="U65" s="110"/>
      <c r="V65" s="110"/>
      <c r="W65" s="110"/>
      <c r="X65" s="110"/>
      <c r="Y65" s="110"/>
      <c r="Z65" s="110"/>
      <c r="AA65" s="110"/>
      <c r="AB65" s="110"/>
      <c r="AC65" s="110"/>
      <c r="AD65" s="110"/>
      <c r="AE65" s="110"/>
      <c r="AF65" s="110"/>
    </row>
    <row r="66">
      <c r="A66" s="110"/>
      <c r="B66" s="661"/>
      <c r="C66" s="714"/>
      <c r="D66" s="665"/>
      <c r="E66" s="666"/>
      <c r="F66" s="667"/>
      <c r="G66" s="768"/>
      <c r="H66" s="190"/>
      <c r="I66" s="670" t="s">
        <v>401</v>
      </c>
      <c r="J66" s="167"/>
      <c r="K66" s="441" t="s">
        <v>173</v>
      </c>
      <c r="L66" s="441" t="s">
        <v>173</v>
      </c>
      <c r="M66" s="167"/>
      <c r="N66" s="764" t="s">
        <v>84</v>
      </c>
      <c r="O66" s="764" t="s">
        <v>86</v>
      </c>
      <c r="P66" s="764" t="s">
        <v>86</v>
      </c>
      <c r="Q66" s="764" t="s">
        <v>86</v>
      </c>
      <c r="R66" s="494" t="s">
        <v>107</v>
      </c>
      <c r="S66" s="612"/>
      <c r="T66" s="612"/>
      <c r="U66" s="110"/>
      <c r="V66" s="110"/>
      <c r="W66" s="110"/>
      <c r="X66" s="110"/>
      <c r="Y66" s="110"/>
      <c r="Z66" s="110"/>
      <c r="AA66" s="110"/>
      <c r="AB66" s="110"/>
      <c r="AC66" s="110"/>
      <c r="AD66" s="110"/>
      <c r="AE66" s="110"/>
      <c r="AF66" s="110"/>
    </row>
    <row r="67">
      <c r="A67" s="110"/>
      <c r="B67" s="661"/>
      <c r="C67" s="714"/>
      <c r="D67" s="665"/>
      <c r="E67" s="666"/>
      <c r="F67" s="667"/>
      <c r="G67" s="768"/>
      <c r="H67" s="190"/>
      <c r="I67" s="670" t="s">
        <v>402</v>
      </c>
      <c r="J67" s="167"/>
      <c r="K67" s="441" t="s">
        <v>173</v>
      </c>
      <c r="L67" s="441" t="s">
        <v>173</v>
      </c>
      <c r="M67" s="167"/>
      <c r="N67" s="764" t="s">
        <v>84</v>
      </c>
      <c r="O67" s="764" t="s">
        <v>86</v>
      </c>
      <c r="P67" s="764" t="s">
        <v>86</v>
      </c>
      <c r="Q67" s="764" t="s">
        <v>86</v>
      </c>
      <c r="R67" s="494" t="s">
        <v>107</v>
      </c>
      <c r="S67" s="612"/>
      <c r="T67" s="612"/>
      <c r="U67" s="110"/>
      <c r="V67" s="110"/>
      <c r="W67" s="110"/>
      <c r="X67" s="110"/>
      <c r="Y67" s="110"/>
      <c r="Z67" s="110"/>
      <c r="AA67" s="110"/>
      <c r="AB67" s="110"/>
      <c r="AC67" s="110"/>
      <c r="AD67" s="110"/>
      <c r="AE67" s="110"/>
      <c r="AF67" s="110"/>
    </row>
    <row r="68">
      <c r="A68" s="110"/>
      <c r="B68" s="661"/>
      <c r="C68" s="714"/>
      <c r="D68" s="665"/>
      <c r="E68" s="666"/>
      <c r="F68" s="667"/>
      <c r="G68" s="768"/>
      <c r="H68" s="190"/>
      <c r="I68" s="670" t="s">
        <v>404</v>
      </c>
      <c r="J68" s="167"/>
      <c r="K68" s="441" t="s">
        <v>173</v>
      </c>
      <c r="L68" s="441" t="s">
        <v>173</v>
      </c>
      <c r="M68" s="167"/>
      <c r="N68" s="764" t="s">
        <v>84</v>
      </c>
      <c r="O68" s="764" t="s">
        <v>86</v>
      </c>
      <c r="P68" s="764" t="s">
        <v>86</v>
      </c>
      <c r="Q68" s="764" t="s">
        <v>86</v>
      </c>
      <c r="R68" s="494" t="s">
        <v>107</v>
      </c>
      <c r="S68" s="612"/>
      <c r="T68" s="612"/>
      <c r="U68" s="110"/>
      <c r="V68" s="110"/>
      <c r="W68" s="110"/>
      <c r="X68" s="110"/>
      <c r="Y68" s="110"/>
      <c r="Z68" s="110"/>
      <c r="AA68" s="110"/>
      <c r="AB68" s="110"/>
      <c r="AC68" s="110"/>
      <c r="AD68" s="110"/>
      <c r="AE68" s="110"/>
      <c r="AF68" s="110"/>
    </row>
    <row r="69">
      <c r="A69" s="110"/>
      <c r="B69" s="661"/>
      <c r="C69" s="714"/>
      <c r="D69" s="665"/>
      <c r="E69" s="666"/>
      <c r="F69" s="667"/>
      <c r="G69" s="768"/>
      <c r="H69" s="668"/>
      <c r="I69" s="670" t="s">
        <v>78</v>
      </c>
      <c r="J69" s="167"/>
      <c r="K69" s="441" t="s">
        <v>173</v>
      </c>
      <c r="L69" s="441" t="s">
        <v>173</v>
      </c>
      <c r="M69" s="167"/>
      <c r="N69" s="764" t="s">
        <v>84</v>
      </c>
      <c r="O69" s="764" t="s">
        <v>86</v>
      </c>
      <c r="P69" s="764" t="s">
        <v>86</v>
      </c>
      <c r="Q69" s="764" t="s">
        <v>86</v>
      </c>
      <c r="R69" s="494" t="s">
        <v>107</v>
      </c>
      <c r="S69" s="612"/>
      <c r="T69" s="612"/>
      <c r="U69" s="110"/>
      <c r="V69" s="110"/>
      <c r="W69" s="110"/>
      <c r="X69" s="110"/>
      <c r="Y69" s="110"/>
      <c r="Z69" s="110"/>
      <c r="AA69" s="110"/>
      <c r="AB69" s="110"/>
      <c r="AC69" s="110"/>
      <c r="AD69" s="110"/>
      <c r="AE69" s="110"/>
      <c r="AF69" s="110"/>
    </row>
    <row r="70">
      <c r="A70" s="110"/>
      <c r="B70" s="661"/>
      <c r="C70" s="714"/>
      <c r="D70" s="665"/>
      <c r="E70" s="666"/>
      <c r="F70" s="667"/>
      <c r="G70" s="766"/>
      <c r="H70" s="666" t="s">
        <v>824</v>
      </c>
      <c r="I70" s="170" t="s">
        <v>825</v>
      </c>
      <c r="J70" s="167"/>
      <c r="K70" s="167" t="s">
        <v>826</v>
      </c>
      <c r="L70" s="167" t="s">
        <v>827</v>
      </c>
      <c r="M70" s="167"/>
      <c r="N70" s="764" t="s">
        <v>84</v>
      </c>
      <c r="O70" s="764" t="s">
        <v>86</v>
      </c>
      <c r="P70" s="764" t="s">
        <v>86</v>
      </c>
      <c r="Q70" s="764" t="s">
        <v>86</v>
      </c>
      <c r="R70" s="494" t="s">
        <v>107</v>
      </c>
      <c r="S70" s="612"/>
      <c r="T70" s="612"/>
      <c r="U70" s="110"/>
      <c r="V70" s="110"/>
      <c r="W70" s="110"/>
      <c r="X70" s="110"/>
      <c r="Y70" s="110"/>
      <c r="Z70" s="110"/>
      <c r="AA70" s="110"/>
      <c r="AB70" s="110"/>
      <c r="AC70" s="110"/>
      <c r="AD70" s="110"/>
      <c r="AE70" s="110"/>
      <c r="AF70" s="110"/>
    </row>
    <row r="71">
      <c r="A71" s="110"/>
      <c r="B71" s="661"/>
      <c r="C71" s="714"/>
      <c r="D71" s="665"/>
      <c r="E71" s="666"/>
      <c r="F71" s="667"/>
      <c r="G71" s="766"/>
      <c r="H71" s="666"/>
      <c r="I71" s="170" t="s">
        <v>828</v>
      </c>
      <c r="J71" s="167"/>
      <c r="K71" s="167" t="s">
        <v>829</v>
      </c>
      <c r="L71" s="167" t="s">
        <v>827</v>
      </c>
      <c r="M71" s="167"/>
      <c r="N71" s="764" t="s">
        <v>84</v>
      </c>
      <c r="O71" s="764" t="s">
        <v>86</v>
      </c>
      <c r="P71" s="764" t="s">
        <v>86</v>
      </c>
      <c r="Q71" s="764" t="s">
        <v>86</v>
      </c>
      <c r="R71" s="494" t="s">
        <v>107</v>
      </c>
      <c r="S71" s="612"/>
      <c r="T71" s="612"/>
      <c r="U71" s="110"/>
      <c r="V71" s="110"/>
      <c r="W71" s="110"/>
      <c r="X71" s="110"/>
      <c r="Y71" s="110"/>
      <c r="Z71" s="110"/>
      <c r="AA71" s="110"/>
      <c r="AB71" s="110"/>
      <c r="AC71" s="110"/>
      <c r="AD71" s="110"/>
      <c r="AE71" s="110"/>
      <c r="AF71" s="110"/>
    </row>
    <row r="72">
      <c r="A72" s="110"/>
      <c r="B72" s="661"/>
      <c r="C72" s="714"/>
      <c r="D72" s="665"/>
      <c r="E72" s="666"/>
      <c r="F72" s="667"/>
      <c r="G72" s="766"/>
      <c r="H72" s="666"/>
      <c r="I72" s="170" t="s">
        <v>830</v>
      </c>
      <c r="J72" s="167"/>
      <c r="K72" s="167" t="s">
        <v>831</v>
      </c>
      <c r="L72" s="167" t="s">
        <v>832</v>
      </c>
      <c r="M72" s="167"/>
      <c r="N72" s="764" t="s">
        <v>84</v>
      </c>
      <c r="O72" s="764" t="s">
        <v>86</v>
      </c>
      <c r="P72" s="764" t="s">
        <v>86</v>
      </c>
      <c r="Q72" s="764" t="s">
        <v>86</v>
      </c>
      <c r="R72" s="494" t="s">
        <v>107</v>
      </c>
      <c r="S72" s="612"/>
      <c r="T72" s="612"/>
      <c r="U72" s="110"/>
      <c r="V72" s="110"/>
      <c r="W72" s="110"/>
      <c r="X72" s="110"/>
      <c r="Y72" s="110"/>
      <c r="Z72" s="110"/>
      <c r="AA72" s="110"/>
      <c r="AB72" s="110"/>
      <c r="AC72" s="110"/>
      <c r="AD72" s="110"/>
      <c r="AE72" s="110"/>
      <c r="AF72" s="110"/>
    </row>
    <row r="73">
      <c r="A73" s="110"/>
      <c r="B73" s="661"/>
      <c r="C73" s="714"/>
      <c r="D73" s="665"/>
      <c r="E73" s="666"/>
      <c r="F73" s="667"/>
      <c r="G73" s="766"/>
      <c r="H73" s="666"/>
      <c r="I73" s="170" t="s">
        <v>833</v>
      </c>
      <c r="J73" s="167"/>
      <c r="K73" s="167" t="s">
        <v>834</v>
      </c>
      <c r="L73" s="167" t="s">
        <v>827</v>
      </c>
      <c r="M73" s="167"/>
      <c r="N73" s="764" t="s">
        <v>84</v>
      </c>
      <c r="O73" s="764" t="s">
        <v>86</v>
      </c>
      <c r="P73" s="764" t="s">
        <v>86</v>
      </c>
      <c r="Q73" s="764" t="s">
        <v>86</v>
      </c>
      <c r="R73" s="494" t="s">
        <v>107</v>
      </c>
      <c r="S73" s="612"/>
      <c r="T73" s="612"/>
      <c r="U73" s="110"/>
      <c r="V73" s="110"/>
      <c r="W73" s="110"/>
      <c r="X73" s="110"/>
      <c r="Y73" s="110"/>
      <c r="Z73" s="110"/>
      <c r="AA73" s="110"/>
      <c r="AB73" s="110"/>
      <c r="AC73" s="110"/>
      <c r="AD73" s="110"/>
      <c r="AE73" s="110"/>
      <c r="AF73" s="110"/>
    </row>
    <row r="74">
      <c r="A74" s="110"/>
      <c r="B74" s="661"/>
      <c r="C74" s="714"/>
      <c r="D74" s="665"/>
      <c r="E74" s="666"/>
      <c r="F74" s="667"/>
      <c r="G74" s="766"/>
      <c r="H74" s="172"/>
      <c r="I74" s="170" t="s">
        <v>835</v>
      </c>
      <c r="J74" s="167"/>
      <c r="K74" s="167" t="s">
        <v>836</v>
      </c>
      <c r="L74" s="167" t="s">
        <v>837</v>
      </c>
      <c r="M74" s="167"/>
      <c r="N74" s="764" t="s">
        <v>84</v>
      </c>
      <c r="O74" s="764" t="s">
        <v>86</v>
      </c>
      <c r="P74" s="764" t="s">
        <v>86</v>
      </c>
      <c r="Q74" s="764" t="s">
        <v>86</v>
      </c>
      <c r="R74" s="494" t="s">
        <v>107</v>
      </c>
      <c r="S74" s="612"/>
      <c r="T74" s="612"/>
      <c r="U74" s="110"/>
      <c r="V74" s="110"/>
      <c r="W74" s="110"/>
      <c r="X74" s="110"/>
      <c r="Y74" s="110"/>
      <c r="Z74" s="110"/>
      <c r="AA74" s="110"/>
      <c r="AB74" s="110"/>
      <c r="AC74" s="110"/>
      <c r="AD74" s="110"/>
      <c r="AE74" s="110"/>
      <c r="AF74" s="110"/>
    </row>
    <row r="75">
      <c r="A75" s="110"/>
      <c r="B75" s="661"/>
      <c r="C75" s="714"/>
      <c r="D75" s="665"/>
      <c r="E75" s="666"/>
      <c r="F75" s="667"/>
      <c r="G75" s="771"/>
      <c r="H75" s="169" t="s">
        <v>2394</v>
      </c>
      <c r="I75" s="670"/>
      <c r="J75" s="167"/>
      <c r="K75" s="169" t="s">
        <v>2395</v>
      </c>
      <c r="L75" s="441" t="s">
        <v>2396</v>
      </c>
      <c r="M75" s="167"/>
      <c r="N75" s="764" t="s">
        <v>84</v>
      </c>
      <c r="O75" s="764" t="s">
        <v>86</v>
      </c>
      <c r="P75" s="764" t="s">
        <v>86</v>
      </c>
      <c r="Q75" s="764" t="s">
        <v>86</v>
      </c>
      <c r="R75" s="494" t="s">
        <v>107</v>
      </c>
      <c r="S75" s="612"/>
      <c r="T75" s="612"/>
      <c r="U75" s="110"/>
      <c r="V75" s="110"/>
      <c r="W75" s="110"/>
      <c r="X75" s="110"/>
      <c r="Y75" s="110"/>
      <c r="Z75" s="110"/>
      <c r="AA75" s="110"/>
      <c r="AB75" s="110"/>
      <c r="AC75" s="110"/>
      <c r="AD75" s="110"/>
      <c r="AE75" s="110"/>
      <c r="AF75" s="110"/>
    </row>
    <row r="76">
      <c r="A76" s="110"/>
      <c r="B76" s="661">
        <f t="shared" ref="B76:B196" si="2">ROW()-ROW($B$3)</f>
        <v>73</v>
      </c>
      <c r="C76" s="714" t="s">
        <v>1443</v>
      </c>
      <c r="D76" s="665"/>
      <c r="E76" s="666"/>
      <c r="F76" s="166" t="s">
        <v>1481</v>
      </c>
      <c r="G76" s="772" t="s">
        <v>1477</v>
      </c>
      <c r="H76" s="668"/>
      <c r="I76" s="167"/>
      <c r="J76" s="167"/>
      <c r="K76" s="167" t="s">
        <v>1482</v>
      </c>
      <c r="L76" s="167" t="s">
        <v>1483</v>
      </c>
      <c r="M76" s="167"/>
      <c r="N76" s="764" t="s">
        <v>84</v>
      </c>
      <c r="O76" s="764" t="s">
        <v>86</v>
      </c>
      <c r="P76" s="764" t="s">
        <v>86</v>
      </c>
      <c r="Q76" s="764" t="s">
        <v>86</v>
      </c>
      <c r="R76" s="494" t="s">
        <v>98</v>
      </c>
      <c r="S76" s="494" t="s">
        <v>2376</v>
      </c>
      <c r="T76" s="612"/>
      <c r="U76" s="110"/>
      <c r="V76" s="110"/>
      <c r="W76" s="110"/>
      <c r="X76" s="110"/>
      <c r="Y76" s="110"/>
      <c r="Z76" s="110"/>
      <c r="AA76" s="110"/>
      <c r="AB76" s="110"/>
      <c r="AC76" s="110"/>
      <c r="AD76" s="110"/>
      <c r="AE76" s="110"/>
      <c r="AF76" s="110"/>
    </row>
    <row r="77">
      <c r="A77" s="110"/>
      <c r="B77" s="661">
        <f t="shared" si="2"/>
        <v>74</v>
      </c>
      <c r="C77" s="714" t="s">
        <v>1443</v>
      </c>
      <c r="D77" s="665"/>
      <c r="E77" s="666"/>
      <c r="F77" s="172"/>
      <c r="G77" s="185" t="s">
        <v>1478</v>
      </c>
      <c r="H77" s="167"/>
      <c r="I77" s="167"/>
      <c r="J77" s="167"/>
      <c r="K77" s="186" t="s">
        <v>1479</v>
      </c>
      <c r="L77" s="186" t="s">
        <v>1480</v>
      </c>
      <c r="M77" s="167"/>
      <c r="N77" s="764" t="s">
        <v>84</v>
      </c>
      <c r="O77" s="764" t="s">
        <v>86</v>
      </c>
      <c r="P77" s="764" t="s">
        <v>86</v>
      </c>
      <c r="Q77" s="764" t="s">
        <v>86</v>
      </c>
      <c r="R77" s="494" t="s">
        <v>107</v>
      </c>
      <c r="S77" s="612"/>
      <c r="T77" s="612"/>
      <c r="U77" s="110"/>
      <c r="V77" s="110"/>
      <c r="W77" s="110"/>
      <c r="X77" s="110"/>
      <c r="Y77" s="110"/>
      <c r="Z77" s="110"/>
      <c r="AA77" s="110"/>
      <c r="AB77" s="110"/>
      <c r="AC77" s="110"/>
      <c r="AD77" s="110"/>
      <c r="AE77" s="110"/>
      <c r="AF77" s="110"/>
    </row>
    <row r="78">
      <c r="A78" s="110"/>
      <c r="B78" s="661">
        <f t="shared" si="2"/>
        <v>75</v>
      </c>
      <c r="C78" s="714" t="s">
        <v>1443</v>
      </c>
      <c r="D78" s="665"/>
      <c r="E78" s="184" t="s">
        <v>391</v>
      </c>
      <c r="F78" s="772" t="s">
        <v>1484</v>
      </c>
      <c r="G78" s="167"/>
      <c r="H78" s="167"/>
      <c r="I78" s="167"/>
      <c r="J78" s="167"/>
      <c r="K78" s="186" t="s">
        <v>1485</v>
      </c>
      <c r="L78" s="772" t="s">
        <v>1486</v>
      </c>
      <c r="M78" s="167"/>
      <c r="N78" s="764" t="s">
        <v>84</v>
      </c>
      <c r="O78" s="764" t="s">
        <v>86</v>
      </c>
      <c r="P78" s="764" t="s">
        <v>86</v>
      </c>
      <c r="Q78" s="764" t="s">
        <v>86</v>
      </c>
      <c r="R78" s="494" t="s">
        <v>107</v>
      </c>
      <c r="S78" s="612"/>
      <c r="T78" s="612"/>
      <c r="U78" s="110"/>
      <c r="V78" s="110"/>
      <c r="W78" s="110"/>
      <c r="X78" s="110"/>
      <c r="Y78" s="110"/>
      <c r="Z78" s="110"/>
      <c r="AA78" s="110"/>
      <c r="AB78" s="110"/>
      <c r="AC78" s="110"/>
      <c r="AD78" s="110"/>
      <c r="AE78" s="110"/>
      <c r="AF78" s="110"/>
    </row>
    <row r="79">
      <c r="A79" s="110"/>
      <c r="B79" s="661">
        <f t="shared" si="2"/>
        <v>76</v>
      </c>
      <c r="C79" s="714" t="s">
        <v>1443</v>
      </c>
      <c r="D79" s="665"/>
      <c r="E79" s="666"/>
      <c r="F79" s="185" t="s">
        <v>1452</v>
      </c>
      <c r="G79" s="167"/>
      <c r="H79" s="167"/>
      <c r="I79" s="167"/>
      <c r="J79" s="167"/>
      <c r="K79" s="186" t="s">
        <v>1487</v>
      </c>
      <c r="L79" s="772" t="s">
        <v>1488</v>
      </c>
      <c r="M79" s="167"/>
      <c r="N79" s="764" t="s">
        <v>84</v>
      </c>
      <c r="O79" s="764" t="s">
        <v>86</v>
      </c>
      <c r="P79" s="764" t="s">
        <v>86</v>
      </c>
      <c r="Q79" s="764" t="s">
        <v>86</v>
      </c>
      <c r="R79" s="494" t="s">
        <v>107</v>
      </c>
      <c r="S79" s="612"/>
      <c r="T79" s="612"/>
      <c r="U79" s="110"/>
      <c r="V79" s="110"/>
      <c r="W79" s="110"/>
      <c r="X79" s="110"/>
      <c r="Y79" s="110"/>
      <c r="Z79" s="110"/>
      <c r="AA79" s="110"/>
      <c r="AB79" s="110"/>
      <c r="AC79" s="110"/>
      <c r="AD79" s="110"/>
      <c r="AE79" s="110"/>
      <c r="AF79" s="110"/>
    </row>
    <row r="80">
      <c r="A80" s="110"/>
      <c r="B80" s="661">
        <f t="shared" si="2"/>
        <v>77</v>
      </c>
      <c r="C80" s="714" t="s">
        <v>1443</v>
      </c>
      <c r="D80" s="665"/>
      <c r="E80" s="666"/>
      <c r="F80" s="185" t="s">
        <v>407</v>
      </c>
      <c r="G80" s="167"/>
      <c r="H80" s="167"/>
      <c r="I80" s="167"/>
      <c r="J80" s="167"/>
      <c r="K80" s="186" t="s">
        <v>173</v>
      </c>
      <c r="L80" s="186" t="s">
        <v>173</v>
      </c>
      <c r="M80" s="167"/>
      <c r="N80" s="764" t="s">
        <v>84</v>
      </c>
      <c r="O80" s="764" t="s">
        <v>86</v>
      </c>
      <c r="P80" s="764" t="s">
        <v>86</v>
      </c>
      <c r="Q80" s="764" t="s">
        <v>86</v>
      </c>
      <c r="R80" s="494" t="s">
        <v>107</v>
      </c>
      <c r="S80" s="612"/>
      <c r="T80" s="612"/>
      <c r="U80" s="110"/>
      <c r="V80" s="110"/>
      <c r="W80" s="110"/>
      <c r="X80" s="110"/>
      <c r="Y80" s="110"/>
      <c r="Z80" s="110"/>
      <c r="AA80" s="110"/>
      <c r="AB80" s="110"/>
      <c r="AC80" s="110"/>
      <c r="AD80" s="110"/>
      <c r="AE80" s="110"/>
      <c r="AF80" s="110"/>
    </row>
    <row r="81">
      <c r="A81" s="110"/>
      <c r="B81" s="661">
        <f t="shared" si="2"/>
        <v>78</v>
      </c>
      <c r="C81" s="714" t="s">
        <v>1443</v>
      </c>
      <c r="D81" s="665"/>
      <c r="E81" s="666"/>
      <c r="F81" s="185" t="s">
        <v>1489</v>
      </c>
      <c r="G81" s="167"/>
      <c r="H81" s="167"/>
      <c r="I81" s="167"/>
      <c r="J81" s="167"/>
      <c r="K81" s="186" t="s">
        <v>173</v>
      </c>
      <c r="L81" s="186" t="s">
        <v>173</v>
      </c>
      <c r="M81" s="167"/>
      <c r="N81" s="764" t="s">
        <v>84</v>
      </c>
      <c r="O81" s="764" t="s">
        <v>86</v>
      </c>
      <c r="P81" s="764" t="s">
        <v>86</v>
      </c>
      <c r="Q81" s="764" t="s">
        <v>86</v>
      </c>
      <c r="R81" s="494" t="s">
        <v>107</v>
      </c>
      <c r="S81" s="612"/>
      <c r="T81" s="612"/>
      <c r="U81" s="110"/>
      <c r="V81" s="110"/>
      <c r="W81" s="110"/>
      <c r="X81" s="110"/>
      <c r="Y81" s="110"/>
      <c r="Z81" s="110"/>
      <c r="AA81" s="110"/>
      <c r="AB81" s="110"/>
      <c r="AC81" s="110"/>
      <c r="AD81" s="110"/>
      <c r="AE81" s="110"/>
      <c r="AF81" s="110"/>
    </row>
    <row r="82">
      <c r="A82" s="110"/>
      <c r="B82" s="661">
        <f t="shared" si="2"/>
        <v>79</v>
      </c>
      <c r="C82" s="714" t="s">
        <v>1443</v>
      </c>
      <c r="D82" s="665"/>
      <c r="E82" s="666"/>
      <c r="F82" s="185" t="s">
        <v>397</v>
      </c>
      <c r="G82" s="167"/>
      <c r="H82" s="167"/>
      <c r="I82" s="167"/>
      <c r="J82" s="167"/>
      <c r="K82" s="186" t="s">
        <v>173</v>
      </c>
      <c r="L82" s="186" t="s">
        <v>173</v>
      </c>
      <c r="M82" s="167"/>
      <c r="N82" s="764" t="s">
        <v>84</v>
      </c>
      <c r="O82" s="764" t="s">
        <v>86</v>
      </c>
      <c r="P82" s="764" t="s">
        <v>86</v>
      </c>
      <c r="Q82" s="764" t="s">
        <v>86</v>
      </c>
      <c r="R82" s="494" t="s">
        <v>107</v>
      </c>
      <c r="S82" s="612"/>
      <c r="T82" s="612"/>
      <c r="U82" s="110"/>
      <c r="V82" s="110"/>
      <c r="W82" s="110"/>
      <c r="X82" s="110"/>
      <c r="Y82" s="110"/>
      <c r="Z82" s="110"/>
      <c r="AA82" s="110"/>
      <c r="AB82" s="110"/>
      <c r="AC82" s="110"/>
      <c r="AD82" s="110"/>
      <c r="AE82" s="110"/>
      <c r="AF82" s="110"/>
    </row>
    <row r="83">
      <c r="A83" s="110"/>
      <c r="B83" s="661">
        <f t="shared" si="2"/>
        <v>80</v>
      </c>
      <c r="C83" s="714" t="s">
        <v>1443</v>
      </c>
      <c r="D83" s="665"/>
      <c r="E83" s="666"/>
      <c r="F83" s="185" t="s">
        <v>401</v>
      </c>
      <c r="G83" s="167"/>
      <c r="H83" s="167"/>
      <c r="I83" s="167"/>
      <c r="J83" s="167"/>
      <c r="K83" s="186" t="s">
        <v>173</v>
      </c>
      <c r="L83" s="186" t="s">
        <v>173</v>
      </c>
      <c r="M83" s="167"/>
      <c r="N83" s="764" t="s">
        <v>84</v>
      </c>
      <c r="O83" s="764" t="s">
        <v>86</v>
      </c>
      <c r="P83" s="764" t="s">
        <v>86</v>
      </c>
      <c r="Q83" s="764" t="s">
        <v>86</v>
      </c>
      <c r="R83" s="494" t="s">
        <v>107</v>
      </c>
      <c r="S83" s="612"/>
      <c r="T83" s="612"/>
      <c r="U83" s="110"/>
      <c r="V83" s="110"/>
      <c r="W83" s="110"/>
      <c r="X83" s="110"/>
      <c r="Y83" s="110"/>
      <c r="Z83" s="110"/>
      <c r="AA83" s="110"/>
      <c r="AB83" s="110"/>
      <c r="AC83" s="110"/>
      <c r="AD83" s="110"/>
      <c r="AE83" s="110"/>
      <c r="AF83" s="110"/>
    </row>
    <row r="84">
      <c r="A84" s="110"/>
      <c r="B84" s="661">
        <f t="shared" si="2"/>
        <v>81</v>
      </c>
      <c r="C84" s="714" t="s">
        <v>1443</v>
      </c>
      <c r="D84" s="665"/>
      <c r="E84" s="666"/>
      <c r="F84" s="185" t="s">
        <v>772</v>
      </c>
      <c r="G84" s="167"/>
      <c r="H84" s="167"/>
      <c r="I84" s="167"/>
      <c r="J84" s="167"/>
      <c r="K84" s="186" t="s">
        <v>173</v>
      </c>
      <c r="L84" s="186" t="s">
        <v>173</v>
      </c>
      <c r="M84" s="167"/>
      <c r="N84" s="764" t="s">
        <v>84</v>
      </c>
      <c r="O84" s="764" t="s">
        <v>86</v>
      </c>
      <c r="P84" s="764" t="s">
        <v>86</v>
      </c>
      <c r="Q84" s="764" t="s">
        <v>86</v>
      </c>
      <c r="R84" s="494" t="s">
        <v>107</v>
      </c>
      <c r="S84" s="612"/>
      <c r="T84" s="612"/>
      <c r="U84" s="110"/>
      <c r="V84" s="110"/>
      <c r="W84" s="110"/>
      <c r="X84" s="110"/>
      <c r="Y84" s="110"/>
      <c r="Z84" s="110"/>
      <c r="AA84" s="110"/>
      <c r="AB84" s="110"/>
      <c r="AC84" s="110"/>
      <c r="AD84" s="110"/>
      <c r="AE84" s="110"/>
      <c r="AF84" s="110"/>
    </row>
    <row r="85">
      <c r="A85" s="110"/>
      <c r="B85" s="661">
        <f t="shared" si="2"/>
        <v>82</v>
      </c>
      <c r="C85" s="714" t="s">
        <v>1443</v>
      </c>
      <c r="D85" s="665"/>
      <c r="E85" s="666"/>
      <c r="F85" s="185" t="s">
        <v>1490</v>
      </c>
      <c r="G85" s="167"/>
      <c r="H85" s="167"/>
      <c r="I85" s="167"/>
      <c r="J85" s="167"/>
      <c r="K85" s="186" t="s">
        <v>173</v>
      </c>
      <c r="L85" s="186" t="s">
        <v>173</v>
      </c>
      <c r="M85" s="167"/>
      <c r="N85" s="764" t="s">
        <v>84</v>
      </c>
      <c r="O85" s="764" t="s">
        <v>86</v>
      </c>
      <c r="P85" s="764" t="s">
        <v>86</v>
      </c>
      <c r="Q85" s="764" t="s">
        <v>86</v>
      </c>
      <c r="R85" s="494" t="s">
        <v>107</v>
      </c>
      <c r="S85" s="612"/>
      <c r="T85" s="612"/>
      <c r="U85" s="110"/>
      <c r="V85" s="110"/>
      <c r="W85" s="110"/>
      <c r="X85" s="110"/>
      <c r="Y85" s="110"/>
      <c r="Z85" s="110"/>
      <c r="AA85" s="110"/>
      <c r="AB85" s="110"/>
      <c r="AC85" s="110"/>
      <c r="AD85" s="110"/>
      <c r="AE85" s="110"/>
      <c r="AF85" s="110"/>
    </row>
    <row r="86">
      <c r="A86" s="110"/>
      <c r="B86" s="661">
        <f t="shared" si="2"/>
        <v>83</v>
      </c>
      <c r="C86" s="714" t="s">
        <v>1443</v>
      </c>
      <c r="D86" s="665"/>
      <c r="E86" s="666"/>
      <c r="F86" s="185" t="s">
        <v>404</v>
      </c>
      <c r="G86" s="167"/>
      <c r="H86" s="167"/>
      <c r="I86" s="167"/>
      <c r="J86" s="167"/>
      <c r="K86" s="186" t="s">
        <v>173</v>
      </c>
      <c r="L86" s="186" t="s">
        <v>173</v>
      </c>
      <c r="M86" s="167"/>
      <c r="N86" s="764" t="s">
        <v>84</v>
      </c>
      <c r="O86" s="764" t="s">
        <v>86</v>
      </c>
      <c r="P86" s="764" t="s">
        <v>86</v>
      </c>
      <c r="Q86" s="764" t="s">
        <v>86</v>
      </c>
      <c r="R86" s="494" t="s">
        <v>107</v>
      </c>
      <c r="S86" s="612"/>
      <c r="T86" s="612"/>
      <c r="U86" s="110"/>
      <c r="V86" s="110"/>
      <c r="W86" s="110"/>
      <c r="X86" s="110"/>
      <c r="Y86" s="110"/>
      <c r="Z86" s="110"/>
      <c r="AA86" s="110"/>
      <c r="AB86" s="110"/>
      <c r="AC86" s="110"/>
      <c r="AD86" s="110"/>
      <c r="AE86" s="110"/>
      <c r="AF86" s="110"/>
    </row>
    <row r="87">
      <c r="A87" s="110"/>
      <c r="B87" s="661">
        <f t="shared" si="2"/>
        <v>84</v>
      </c>
      <c r="C87" s="714" t="s">
        <v>1443</v>
      </c>
      <c r="D87" s="665"/>
      <c r="E87" s="666"/>
      <c r="F87" s="185" t="s">
        <v>768</v>
      </c>
      <c r="G87" s="167"/>
      <c r="H87" s="167"/>
      <c r="I87" s="167"/>
      <c r="J87" s="167"/>
      <c r="K87" s="186" t="s">
        <v>173</v>
      </c>
      <c r="L87" s="186" t="s">
        <v>173</v>
      </c>
      <c r="M87" s="167"/>
      <c r="N87" s="764" t="s">
        <v>84</v>
      </c>
      <c r="O87" s="764" t="s">
        <v>86</v>
      </c>
      <c r="P87" s="764" t="s">
        <v>86</v>
      </c>
      <c r="Q87" s="764" t="s">
        <v>86</v>
      </c>
      <c r="R87" s="494" t="s">
        <v>107</v>
      </c>
      <c r="S87" s="612"/>
      <c r="T87" s="612"/>
      <c r="U87" s="110"/>
      <c r="V87" s="110"/>
      <c r="W87" s="110"/>
      <c r="X87" s="110"/>
      <c r="Y87" s="110"/>
      <c r="Z87" s="110"/>
      <c r="AA87" s="110"/>
      <c r="AB87" s="110"/>
      <c r="AC87" s="110"/>
      <c r="AD87" s="110"/>
      <c r="AE87" s="110"/>
      <c r="AF87" s="110"/>
    </row>
    <row r="88">
      <c r="A88" s="110"/>
      <c r="B88" s="661">
        <f t="shared" si="2"/>
        <v>85</v>
      </c>
      <c r="C88" s="714" t="s">
        <v>1443</v>
      </c>
      <c r="D88" s="665"/>
      <c r="E88" s="666"/>
      <c r="F88" s="185" t="s">
        <v>1491</v>
      </c>
      <c r="G88" s="167"/>
      <c r="H88" s="167"/>
      <c r="I88" s="167"/>
      <c r="J88" s="167"/>
      <c r="K88" s="186" t="s">
        <v>173</v>
      </c>
      <c r="L88" s="186" t="s">
        <v>173</v>
      </c>
      <c r="M88" s="167"/>
      <c r="N88" s="764" t="s">
        <v>84</v>
      </c>
      <c r="O88" s="764" t="s">
        <v>86</v>
      </c>
      <c r="P88" s="764" t="s">
        <v>86</v>
      </c>
      <c r="Q88" s="764" t="s">
        <v>86</v>
      </c>
      <c r="R88" s="494" t="s">
        <v>107</v>
      </c>
      <c r="S88" s="612"/>
      <c r="T88" s="612"/>
      <c r="U88" s="110"/>
      <c r="V88" s="110"/>
      <c r="W88" s="110"/>
      <c r="X88" s="110"/>
      <c r="Y88" s="110"/>
      <c r="Z88" s="110"/>
      <c r="AA88" s="110"/>
      <c r="AB88" s="110"/>
      <c r="AC88" s="110"/>
      <c r="AD88" s="110"/>
      <c r="AE88" s="110"/>
      <c r="AF88" s="110"/>
    </row>
    <row r="89">
      <c r="A89" s="110"/>
      <c r="B89" s="661">
        <f t="shared" si="2"/>
        <v>86</v>
      </c>
      <c r="C89" s="714" t="s">
        <v>1443</v>
      </c>
      <c r="D89" s="665"/>
      <c r="E89" s="666"/>
      <c r="F89" s="185" t="s">
        <v>1492</v>
      </c>
      <c r="G89" s="167"/>
      <c r="H89" s="167"/>
      <c r="I89" s="167"/>
      <c r="J89" s="167"/>
      <c r="K89" s="186" t="s">
        <v>173</v>
      </c>
      <c r="L89" s="186" t="s">
        <v>173</v>
      </c>
      <c r="M89" s="167"/>
      <c r="N89" s="764" t="s">
        <v>84</v>
      </c>
      <c r="O89" s="764" t="s">
        <v>86</v>
      </c>
      <c r="P89" s="764" t="s">
        <v>86</v>
      </c>
      <c r="Q89" s="764" t="s">
        <v>86</v>
      </c>
      <c r="R89" s="494" t="s">
        <v>107</v>
      </c>
      <c r="S89" s="612"/>
      <c r="T89" s="612"/>
      <c r="U89" s="110"/>
      <c r="V89" s="110"/>
      <c r="W89" s="110"/>
      <c r="X89" s="110"/>
      <c r="Y89" s="110"/>
      <c r="Z89" s="110"/>
      <c r="AA89" s="110"/>
      <c r="AB89" s="110"/>
      <c r="AC89" s="110"/>
      <c r="AD89" s="110"/>
      <c r="AE89" s="110"/>
      <c r="AF89" s="110"/>
    </row>
    <row r="90">
      <c r="A90" s="110"/>
      <c r="B90" s="661">
        <f t="shared" si="2"/>
        <v>87</v>
      </c>
      <c r="C90" s="739" t="s">
        <v>1443</v>
      </c>
      <c r="D90" s="665"/>
      <c r="E90" s="666"/>
      <c r="F90" s="185" t="s">
        <v>1493</v>
      </c>
      <c r="G90" s="167"/>
      <c r="H90" s="167"/>
      <c r="I90" s="167"/>
      <c r="J90" s="167"/>
      <c r="K90" s="186" t="s">
        <v>173</v>
      </c>
      <c r="L90" s="186" t="s">
        <v>173</v>
      </c>
      <c r="M90" s="167"/>
      <c r="N90" s="764" t="s">
        <v>84</v>
      </c>
      <c r="O90" s="764" t="s">
        <v>86</v>
      </c>
      <c r="P90" s="764" t="s">
        <v>86</v>
      </c>
      <c r="Q90" s="764" t="s">
        <v>86</v>
      </c>
      <c r="R90" s="494" t="s">
        <v>107</v>
      </c>
      <c r="S90" s="612"/>
      <c r="T90" s="612"/>
      <c r="U90" s="110"/>
      <c r="V90" s="110"/>
      <c r="W90" s="110"/>
      <c r="X90" s="110"/>
      <c r="Y90" s="110"/>
      <c r="Z90" s="110"/>
      <c r="AA90" s="110"/>
      <c r="AB90" s="110"/>
      <c r="AC90" s="110"/>
      <c r="AD90" s="110"/>
      <c r="AE90" s="110"/>
      <c r="AF90" s="110"/>
    </row>
    <row r="91">
      <c r="A91" s="110"/>
      <c r="B91" s="661">
        <f t="shared" si="2"/>
        <v>88</v>
      </c>
      <c r="C91" s="773" t="s">
        <v>1494</v>
      </c>
      <c r="D91" s="774" t="s">
        <v>1495</v>
      </c>
      <c r="E91" s="189" t="s">
        <v>1496</v>
      </c>
      <c r="F91" s="170"/>
      <c r="G91" s="167"/>
      <c r="H91" s="167"/>
      <c r="I91" s="167"/>
      <c r="J91" s="167"/>
      <c r="K91" s="186" t="s">
        <v>1497</v>
      </c>
      <c r="L91" s="186" t="s">
        <v>1498</v>
      </c>
      <c r="M91" s="167"/>
      <c r="N91" s="764" t="s">
        <v>84</v>
      </c>
      <c r="O91" s="764" t="s">
        <v>86</v>
      </c>
      <c r="P91" s="764" t="s">
        <v>86</v>
      </c>
      <c r="Q91" s="764" t="s">
        <v>86</v>
      </c>
      <c r="R91" s="494" t="s">
        <v>107</v>
      </c>
      <c r="S91" s="612"/>
      <c r="T91" s="612"/>
      <c r="U91" s="110"/>
      <c r="V91" s="110"/>
      <c r="W91" s="110"/>
      <c r="X91" s="110"/>
      <c r="Y91" s="110"/>
      <c r="Z91" s="110"/>
      <c r="AA91" s="110"/>
      <c r="AB91" s="110"/>
      <c r="AC91" s="110"/>
      <c r="AD91" s="110"/>
      <c r="AE91" s="110"/>
      <c r="AF91" s="110"/>
    </row>
    <row r="92">
      <c r="A92" s="110"/>
      <c r="B92" s="661">
        <f t="shared" si="2"/>
        <v>89</v>
      </c>
      <c r="C92" s="775" t="s">
        <v>1494</v>
      </c>
      <c r="D92" s="776"/>
      <c r="E92" s="190"/>
      <c r="F92" s="185" t="s">
        <v>1499</v>
      </c>
      <c r="G92" s="167"/>
      <c r="H92" s="167"/>
      <c r="I92" s="167"/>
      <c r="J92" s="167"/>
      <c r="K92" s="186" t="s">
        <v>1500</v>
      </c>
      <c r="L92" s="772" t="s">
        <v>1501</v>
      </c>
      <c r="M92" s="167"/>
      <c r="N92" s="764" t="s">
        <v>84</v>
      </c>
      <c r="O92" s="764" t="s">
        <v>86</v>
      </c>
      <c r="P92" s="764" t="s">
        <v>86</v>
      </c>
      <c r="Q92" s="764" t="s">
        <v>86</v>
      </c>
      <c r="R92" s="494" t="s">
        <v>107</v>
      </c>
      <c r="S92" s="612"/>
      <c r="T92" s="612"/>
      <c r="U92" s="110"/>
      <c r="V92" s="110"/>
      <c r="W92" s="110"/>
      <c r="X92" s="110"/>
      <c r="Y92" s="110"/>
      <c r="Z92" s="110"/>
      <c r="AA92" s="110"/>
      <c r="AB92" s="110"/>
      <c r="AC92" s="110"/>
      <c r="AD92" s="110"/>
      <c r="AE92" s="110"/>
      <c r="AF92" s="110"/>
    </row>
    <row r="93">
      <c r="A93" s="110"/>
      <c r="B93" s="661">
        <f t="shared" si="2"/>
        <v>90</v>
      </c>
      <c r="C93" s="775" t="s">
        <v>1494</v>
      </c>
      <c r="D93" s="776"/>
      <c r="E93" s="190"/>
      <c r="F93" s="185" t="s">
        <v>249</v>
      </c>
      <c r="G93" s="167"/>
      <c r="H93" s="167"/>
      <c r="I93" s="167"/>
      <c r="J93" s="167"/>
      <c r="K93" s="186" t="s">
        <v>795</v>
      </c>
      <c r="L93" s="772" t="s">
        <v>1502</v>
      </c>
      <c r="M93" s="167"/>
      <c r="N93" s="764" t="s">
        <v>84</v>
      </c>
      <c r="O93" s="764" t="s">
        <v>86</v>
      </c>
      <c r="P93" s="764" t="s">
        <v>86</v>
      </c>
      <c r="Q93" s="764" t="s">
        <v>86</v>
      </c>
      <c r="R93" s="494" t="s">
        <v>107</v>
      </c>
      <c r="S93" s="612"/>
      <c r="T93" s="612"/>
      <c r="U93" s="110"/>
      <c r="V93" s="110"/>
      <c r="W93" s="110"/>
      <c r="X93" s="110"/>
      <c r="Y93" s="110"/>
      <c r="Z93" s="110"/>
      <c r="AA93" s="110"/>
      <c r="AB93" s="110"/>
      <c r="AC93" s="110"/>
      <c r="AD93" s="110"/>
      <c r="AE93" s="110"/>
      <c r="AF93" s="110"/>
    </row>
    <row r="94">
      <c r="A94" s="110"/>
      <c r="B94" s="661">
        <f t="shared" si="2"/>
        <v>91</v>
      </c>
      <c r="C94" s="775" t="s">
        <v>1494</v>
      </c>
      <c r="D94" s="776"/>
      <c r="E94" s="668"/>
      <c r="F94" s="185" t="s">
        <v>1503</v>
      </c>
      <c r="G94" s="167"/>
      <c r="H94" s="167"/>
      <c r="I94" s="167"/>
      <c r="J94" s="167"/>
      <c r="K94" s="186" t="s">
        <v>1504</v>
      </c>
      <c r="L94" s="772" t="s">
        <v>1505</v>
      </c>
      <c r="M94" s="167"/>
      <c r="N94" s="764" t="s">
        <v>84</v>
      </c>
      <c r="O94" s="764" t="s">
        <v>86</v>
      </c>
      <c r="P94" s="764" t="s">
        <v>86</v>
      </c>
      <c r="Q94" s="764" t="s">
        <v>86</v>
      </c>
      <c r="R94" s="494" t="s">
        <v>107</v>
      </c>
      <c r="S94" s="612"/>
      <c r="T94" s="612"/>
      <c r="U94" s="110"/>
      <c r="V94" s="110"/>
      <c r="W94" s="110"/>
      <c r="X94" s="110"/>
      <c r="Y94" s="110"/>
      <c r="Z94" s="110"/>
      <c r="AA94" s="110"/>
      <c r="AB94" s="110"/>
      <c r="AC94" s="110"/>
      <c r="AD94" s="110"/>
      <c r="AE94" s="110"/>
      <c r="AF94" s="110"/>
    </row>
    <row r="95">
      <c r="A95" s="110"/>
      <c r="B95" s="661">
        <f t="shared" si="2"/>
        <v>92</v>
      </c>
      <c r="C95" s="775" t="s">
        <v>1494</v>
      </c>
      <c r="D95" s="662"/>
      <c r="E95" s="582" t="s">
        <v>252</v>
      </c>
      <c r="F95" s="488"/>
      <c r="G95" s="488"/>
      <c r="H95" s="488"/>
      <c r="I95" s="488"/>
      <c r="J95" s="488"/>
      <c r="K95" s="488" t="s">
        <v>823</v>
      </c>
      <c r="L95" s="488" t="s">
        <v>442</v>
      </c>
      <c r="M95" s="167"/>
      <c r="N95" s="764" t="s">
        <v>84</v>
      </c>
      <c r="O95" s="764" t="s">
        <v>86</v>
      </c>
      <c r="P95" s="764" t="s">
        <v>86</v>
      </c>
      <c r="Q95" s="764" t="s">
        <v>86</v>
      </c>
      <c r="R95" s="494" t="s">
        <v>107</v>
      </c>
      <c r="S95" s="612"/>
      <c r="T95" s="612"/>
      <c r="U95" s="110"/>
      <c r="V95" s="110"/>
      <c r="W95" s="110"/>
      <c r="X95" s="110"/>
      <c r="Y95" s="110"/>
      <c r="Z95" s="110"/>
      <c r="AA95" s="110"/>
      <c r="AB95" s="110"/>
      <c r="AC95" s="110"/>
      <c r="AD95" s="110"/>
      <c r="AE95" s="110"/>
      <c r="AF95" s="110"/>
    </row>
    <row r="96" ht="24.0" customHeight="1">
      <c r="A96" s="110"/>
      <c r="B96" s="661">
        <f t="shared" si="2"/>
        <v>93</v>
      </c>
      <c r="C96" s="775" t="s">
        <v>1494</v>
      </c>
      <c r="D96" s="662"/>
      <c r="E96" s="507" t="s">
        <v>824</v>
      </c>
      <c r="F96" s="508" t="s">
        <v>825</v>
      </c>
      <c r="G96" s="488"/>
      <c r="H96" s="488"/>
      <c r="I96" s="488"/>
      <c r="J96" s="488"/>
      <c r="K96" s="488" t="s">
        <v>826</v>
      </c>
      <c r="L96" s="488" t="s">
        <v>827</v>
      </c>
      <c r="M96" s="167"/>
      <c r="N96" s="764" t="s">
        <v>84</v>
      </c>
      <c r="O96" s="764" t="s">
        <v>86</v>
      </c>
      <c r="P96" s="764" t="s">
        <v>86</v>
      </c>
      <c r="Q96" s="764" t="s">
        <v>86</v>
      </c>
      <c r="R96" s="494" t="s">
        <v>107</v>
      </c>
      <c r="S96" s="612"/>
      <c r="T96" s="612"/>
      <c r="U96" s="110"/>
      <c r="V96" s="110"/>
      <c r="W96" s="110"/>
      <c r="X96" s="110"/>
      <c r="Y96" s="110"/>
      <c r="Z96" s="110"/>
      <c r="AA96" s="110"/>
      <c r="AB96" s="110"/>
      <c r="AC96" s="110"/>
      <c r="AD96" s="110"/>
      <c r="AE96" s="110"/>
      <c r="AF96" s="110"/>
    </row>
    <row r="97" ht="24.0" customHeight="1">
      <c r="A97" s="110"/>
      <c r="B97" s="661">
        <f t="shared" si="2"/>
        <v>94</v>
      </c>
      <c r="C97" s="775" t="s">
        <v>1494</v>
      </c>
      <c r="D97" s="662"/>
      <c r="E97" s="582"/>
      <c r="F97" s="508" t="s">
        <v>828</v>
      </c>
      <c r="G97" s="488"/>
      <c r="H97" s="488"/>
      <c r="I97" s="488"/>
      <c r="J97" s="488"/>
      <c r="K97" s="488" t="s">
        <v>829</v>
      </c>
      <c r="L97" s="488" t="s">
        <v>827</v>
      </c>
      <c r="M97" s="167"/>
      <c r="N97" s="764" t="s">
        <v>84</v>
      </c>
      <c r="O97" s="764" t="s">
        <v>86</v>
      </c>
      <c r="P97" s="764" t="s">
        <v>86</v>
      </c>
      <c r="Q97" s="764" t="s">
        <v>86</v>
      </c>
      <c r="R97" s="494" t="s">
        <v>107</v>
      </c>
      <c r="S97" s="612"/>
      <c r="T97" s="612"/>
      <c r="U97" s="110"/>
      <c r="V97" s="110"/>
      <c r="W97" s="110"/>
      <c r="X97" s="110"/>
      <c r="Y97" s="110"/>
      <c r="Z97" s="110"/>
      <c r="AA97" s="110"/>
      <c r="AB97" s="110"/>
      <c r="AC97" s="110"/>
      <c r="AD97" s="110"/>
      <c r="AE97" s="110"/>
      <c r="AF97" s="110"/>
    </row>
    <row r="98" ht="24.0" customHeight="1">
      <c r="A98" s="110"/>
      <c r="B98" s="661">
        <f t="shared" si="2"/>
        <v>95</v>
      </c>
      <c r="C98" s="775" t="s">
        <v>1494</v>
      </c>
      <c r="D98" s="662"/>
      <c r="E98" s="582"/>
      <c r="F98" s="508" t="s">
        <v>830</v>
      </c>
      <c r="G98" s="488"/>
      <c r="H98" s="488"/>
      <c r="I98" s="488"/>
      <c r="J98" s="488"/>
      <c r="K98" s="488" t="s">
        <v>831</v>
      </c>
      <c r="L98" s="488" t="s">
        <v>832</v>
      </c>
      <c r="M98" s="167"/>
      <c r="N98" s="764" t="s">
        <v>84</v>
      </c>
      <c r="O98" s="764" t="s">
        <v>86</v>
      </c>
      <c r="P98" s="764" t="s">
        <v>86</v>
      </c>
      <c r="Q98" s="764" t="s">
        <v>86</v>
      </c>
      <c r="R98" s="494" t="s">
        <v>107</v>
      </c>
      <c r="S98" s="612"/>
      <c r="T98" s="612"/>
      <c r="U98" s="110"/>
      <c r="V98" s="110"/>
      <c r="W98" s="110"/>
      <c r="X98" s="110"/>
      <c r="Y98" s="110"/>
      <c r="Z98" s="110"/>
      <c r="AA98" s="110"/>
      <c r="AB98" s="110"/>
      <c r="AC98" s="110"/>
      <c r="AD98" s="110"/>
      <c r="AE98" s="110"/>
      <c r="AF98" s="110"/>
    </row>
    <row r="99" ht="24.0" customHeight="1">
      <c r="A99" s="110"/>
      <c r="B99" s="661">
        <f t="shared" si="2"/>
        <v>96</v>
      </c>
      <c r="C99" s="775" t="s">
        <v>1494</v>
      </c>
      <c r="D99" s="662"/>
      <c r="E99" s="582"/>
      <c r="F99" s="508" t="s">
        <v>833</v>
      </c>
      <c r="G99" s="488"/>
      <c r="H99" s="488"/>
      <c r="I99" s="488"/>
      <c r="J99" s="488"/>
      <c r="K99" s="488" t="s">
        <v>834</v>
      </c>
      <c r="L99" s="488" t="s">
        <v>827</v>
      </c>
      <c r="M99" s="167"/>
      <c r="N99" s="764" t="s">
        <v>84</v>
      </c>
      <c r="O99" s="764" t="s">
        <v>86</v>
      </c>
      <c r="P99" s="764" t="s">
        <v>86</v>
      </c>
      <c r="Q99" s="764" t="s">
        <v>86</v>
      </c>
      <c r="R99" s="494" t="s">
        <v>107</v>
      </c>
      <c r="S99" s="612"/>
      <c r="T99" s="612"/>
      <c r="U99" s="110"/>
      <c r="V99" s="110"/>
      <c r="W99" s="110"/>
      <c r="X99" s="110"/>
      <c r="Y99" s="110"/>
      <c r="Z99" s="110"/>
      <c r="AA99" s="110"/>
      <c r="AB99" s="110"/>
      <c r="AC99" s="110"/>
      <c r="AD99" s="110"/>
      <c r="AE99" s="110"/>
      <c r="AF99" s="110"/>
    </row>
    <row r="100" ht="24.0" customHeight="1">
      <c r="A100" s="110"/>
      <c r="B100" s="661">
        <f t="shared" si="2"/>
        <v>97</v>
      </c>
      <c r="C100" s="775" t="s">
        <v>1494</v>
      </c>
      <c r="D100" s="662"/>
      <c r="E100" s="582"/>
      <c r="F100" s="508" t="s">
        <v>835</v>
      </c>
      <c r="G100" s="488"/>
      <c r="H100" s="488"/>
      <c r="I100" s="488"/>
      <c r="J100" s="488"/>
      <c r="K100" s="488" t="s">
        <v>836</v>
      </c>
      <c r="L100" s="488" t="s">
        <v>837</v>
      </c>
      <c r="M100" s="167"/>
      <c r="N100" s="764" t="s">
        <v>84</v>
      </c>
      <c r="O100" s="764" t="s">
        <v>86</v>
      </c>
      <c r="P100" s="764" t="s">
        <v>86</v>
      </c>
      <c r="Q100" s="764" t="s">
        <v>86</v>
      </c>
      <c r="R100" s="494" t="s">
        <v>107</v>
      </c>
      <c r="S100" s="612"/>
      <c r="T100" s="612"/>
      <c r="U100" s="110"/>
      <c r="V100" s="110"/>
      <c r="W100" s="110"/>
      <c r="X100" s="110"/>
      <c r="Y100" s="110"/>
      <c r="Z100" s="110"/>
      <c r="AA100" s="110"/>
      <c r="AB100" s="110"/>
      <c r="AC100" s="110"/>
      <c r="AD100" s="110"/>
      <c r="AE100" s="110"/>
      <c r="AF100" s="110"/>
    </row>
    <row r="101">
      <c r="A101" s="110"/>
      <c r="B101" s="661">
        <f t="shared" si="2"/>
        <v>98</v>
      </c>
      <c r="C101" s="775" t="s">
        <v>1494</v>
      </c>
      <c r="D101" s="662"/>
      <c r="E101" s="184" t="s">
        <v>391</v>
      </c>
      <c r="F101" s="185" t="s">
        <v>1499</v>
      </c>
      <c r="G101" s="167"/>
      <c r="H101" s="167"/>
      <c r="I101" s="167"/>
      <c r="J101" s="167"/>
      <c r="K101" s="186" t="s">
        <v>1506</v>
      </c>
      <c r="L101" s="772" t="s">
        <v>1507</v>
      </c>
      <c r="M101" s="167"/>
      <c r="N101" s="764" t="s">
        <v>84</v>
      </c>
      <c r="O101" s="764" t="s">
        <v>86</v>
      </c>
      <c r="P101" s="764" t="s">
        <v>86</v>
      </c>
      <c r="Q101" s="764" t="s">
        <v>86</v>
      </c>
      <c r="R101" s="494" t="s">
        <v>107</v>
      </c>
      <c r="S101" s="612"/>
      <c r="T101" s="612"/>
      <c r="U101" s="110"/>
      <c r="V101" s="110"/>
      <c r="W101" s="110"/>
      <c r="X101" s="110"/>
      <c r="Y101" s="110"/>
      <c r="Z101" s="110"/>
      <c r="AA101" s="110"/>
      <c r="AB101" s="110"/>
      <c r="AC101" s="110"/>
      <c r="AD101" s="110"/>
      <c r="AE101" s="110"/>
      <c r="AF101" s="110"/>
    </row>
    <row r="102">
      <c r="A102" s="110"/>
      <c r="B102" s="661">
        <f t="shared" si="2"/>
        <v>99</v>
      </c>
      <c r="C102" s="775" t="s">
        <v>1494</v>
      </c>
      <c r="D102" s="662"/>
      <c r="E102" s="666"/>
      <c r="F102" s="185" t="s">
        <v>407</v>
      </c>
      <c r="G102" s="167"/>
      <c r="H102" s="167"/>
      <c r="I102" s="167"/>
      <c r="J102" s="167"/>
      <c r="K102" s="186" t="s">
        <v>173</v>
      </c>
      <c r="L102" s="186" t="s">
        <v>173</v>
      </c>
      <c r="M102" s="167"/>
      <c r="N102" s="764" t="s">
        <v>84</v>
      </c>
      <c r="O102" s="764" t="s">
        <v>86</v>
      </c>
      <c r="P102" s="764" t="s">
        <v>86</v>
      </c>
      <c r="Q102" s="764" t="s">
        <v>86</v>
      </c>
      <c r="R102" s="494" t="s">
        <v>107</v>
      </c>
      <c r="S102" s="612"/>
      <c r="T102" s="612"/>
      <c r="U102" s="110"/>
      <c r="V102" s="110"/>
      <c r="W102" s="110"/>
      <c r="X102" s="110"/>
      <c r="Y102" s="110"/>
      <c r="Z102" s="110"/>
      <c r="AA102" s="110"/>
      <c r="AB102" s="110"/>
      <c r="AC102" s="110"/>
      <c r="AD102" s="110"/>
      <c r="AE102" s="110"/>
      <c r="AF102" s="110"/>
    </row>
    <row r="103">
      <c r="A103" s="110"/>
      <c r="B103" s="661">
        <f t="shared" si="2"/>
        <v>100</v>
      </c>
      <c r="C103" s="775" t="s">
        <v>1494</v>
      </c>
      <c r="D103" s="662"/>
      <c r="E103" s="666"/>
      <c r="F103" s="185" t="s">
        <v>1508</v>
      </c>
      <c r="G103" s="167"/>
      <c r="H103" s="167"/>
      <c r="I103" s="167"/>
      <c r="J103" s="167"/>
      <c r="K103" s="186" t="s">
        <v>173</v>
      </c>
      <c r="L103" s="186" t="s">
        <v>173</v>
      </c>
      <c r="M103" s="167"/>
      <c r="N103" s="764" t="s">
        <v>84</v>
      </c>
      <c r="O103" s="764" t="s">
        <v>86</v>
      </c>
      <c r="P103" s="764" t="s">
        <v>86</v>
      </c>
      <c r="Q103" s="764" t="s">
        <v>86</v>
      </c>
      <c r="R103" s="494" t="s">
        <v>107</v>
      </c>
      <c r="S103" s="612"/>
      <c r="T103" s="612"/>
      <c r="U103" s="110"/>
      <c r="V103" s="110"/>
      <c r="W103" s="110"/>
      <c r="X103" s="110"/>
      <c r="Y103" s="110"/>
      <c r="Z103" s="110"/>
      <c r="AA103" s="110"/>
      <c r="AB103" s="110"/>
      <c r="AC103" s="110"/>
      <c r="AD103" s="110"/>
      <c r="AE103" s="110"/>
      <c r="AF103" s="110"/>
    </row>
    <row r="104">
      <c r="A104" s="110"/>
      <c r="B104" s="661">
        <f t="shared" si="2"/>
        <v>101</v>
      </c>
      <c r="C104" s="775" t="s">
        <v>1494</v>
      </c>
      <c r="D104" s="662"/>
      <c r="E104" s="666"/>
      <c r="F104" s="185" t="s">
        <v>1509</v>
      </c>
      <c r="G104" s="167"/>
      <c r="H104" s="167"/>
      <c r="I104" s="167"/>
      <c r="J104" s="167"/>
      <c r="K104" s="186" t="s">
        <v>173</v>
      </c>
      <c r="L104" s="186" t="s">
        <v>173</v>
      </c>
      <c r="M104" s="167"/>
      <c r="N104" s="764" t="s">
        <v>84</v>
      </c>
      <c r="O104" s="764" t="s">
        <v>86</v>
      </c>
      <c r="P104" s="764" t="s">
        <v>86</v>
      </c>
      <c r="Q104" s="764" t="s">
        <v>86</v>
      </c>
      <c r="R104" s="494" t="s">
        <v>107</v>
      </c>
      <c r="S104" s="612"/>
      <c r="T104" s="612"/>
      <c r="U104" s="110"/>
      <c r="V104" s="110"/>
      <c r="W104" s="110"/>
      <c r="X104" s="110"/>
      <c r="Y104" s="110"/>
      <c r="Z104" s="110"/>
      <c r="AA104" s="110"/>
      <c r="AB104" s="110"/>
      <c r="AC104" s="110"/>
      <c r="AD104" s="110"/>
      <c r="AE104" s="110"/>
      <c r="AF104" s="110"/>
    </row>
    <row r="105">
      <c r="A105" s="110"/>
      <c r="B105" s="661">
        <f t="shared" si="2"/>
        <v>102</v>
      </c>
      <c r="C105" s="775" t="s">
        <v>1494</v>
      </c>
      <c r="D105" s="662"/>
      <c r="E105" s="666"/>
      <c r="F105" s="185" t="s">
        <v>78</v>
      </c>
      <c r="G105" s="167"/>
      <c r="H105" s="167"/>
      <c r="I105" s="167"/>
      <c r="J105" s="167"/>
      <c r="K105" s="186" t="s">
        <v>173</v>
      </c>
      <c r="L105" s="186" t="s">
        <v>173</v>
      </c>
      <c r="M105" s="167"/>
      <c r="N105" s="764" t="s">
        <v>84</v>
      </c>
      <c r="O105" s="764" t="s">
        <v>86</v>
      </c>
      <c r="P105" s="764" t="s">
        <v>86</v>
      </c>
      <c r="Q105" s="764" t="s">
        <v>86</v>
      </c>
      <c r="R105" s="494" t="s">
        <v>107</v>
      </c>
      <c r="S105" s="612"/>
      <c r="T105" s="612"/>
      <c r="U105" s="110"/>
      <c r="V105" s="110"/>
      <c r="W105" s="110"/>
      <c r="X105" s="110"/>
      <c r="Y105" s="110"/>
      <c r="Z105" s="110"/>
      <c r="AA105" s="110"/>
      <c r="AB105" s="110"/>
      <c r="AC105" s="110"/>
      <c r="AD105" s="110"/>
      <c r="AE105" s="110"/>
      <c r="AF105" s="110"/>
    </row>
    <row r="106">
      <c r="A106" s="110"/>
      <c r="B106" s="661">
        <f t="shared" si="2"/>
        <v>103</v>
      </c>
      <c r="C106" s="775" t="s">
        <v>1494</v>
      </c>
      <c r="D106" s="662"/>
      <c r="E106" s="666"/>
      <c r="F106" s="185" t="s">
        <v>1510</v>
      </c>
      <c r="G106" s="167"/>
      <c r="H106" s="167"/>
      <c r="I106" s="167"/>
      <c r="J106" s="167"/>
      <c r="K106" s="186" t="s">
        <v>173</v>
      </c>
      <c r="L106" s="186" t="s">
        <v>173</v>
      </c>
      <c r="M106" s="167"/>
      <c r="N106" s="764" t="s">
        <v>84</v>
      </c>
      <c r="O106" s="764" t="s">
        <v>86</v>
      </c>
      <c r="P106" s="764" t="s">
        <v>86</v>
      </c>
      <c r="Q106" s="764" t="s">
        <v>86</v>
      </c>
      <c r="R106" s="494" t="s">
        <v>107</v>
      </c>
      <c r="S106" s="612"/>
      <c r="T106" s="612"/>
      <c r="U106" s="110"/>
      <c r="V106" s="110"/>
      <c r="W106" s="110"/>
      <c r="X106" s="110"/>
      <c r="Y106" s="110"/>
      <c r="Z106" s="110"/>
      <c r="AA106" s="110"/>
      <c r="AB106" s="110"/>
      <c r="AC106" s="110"/>
      <c r="AD106" s="110"/>
      <c r="AE106" s="110"/>
      <c r="AF106" s="110"/>
    </row>
    <row r="107">
      <c r="A107" s="110"/>
      <c r="B107" s="661">
        <f t="shared" si="2"/>
        <v>104</v>
      </c>
      <c r="C107" s="775" t="s">
        <v>1494</v>
      </c>
      <c r="D107" s="662"/>
      <c r="E107" s="666"/>
      <c r="F107" s="185" t="s">
        <v>1493</v>
      </c>
      <c r="G107" s="167"/>
      <c r="H107" s="167"/>
      <c r="I107" s="167"/>
      <c r="J107" s="167"/>
      <c r="K107" s="186" t="s">
        <v>173</v>
      </c>
      <c r="L107" s="186" t="s">
        <v>173</v>
      </c>
      <c r="M107" s="167"/>
      <c r="N107" s="764" t="s">
        <v>84</v>
      </c>
      <c r="O107" s="764" t="s">
        <v>86</v>
      </c>
      <c r="P107" s="764" t="s">
        <v>86</v>
      </c>
      <c r="Q107" s="764" t="s">
        <v>86</v>
      </c>
      <c r="R107" s="494" t="s">
        <v>107</v>
      </c>
      <c r="S107" s="612"/>
      <c r="T107" s="612"/>
      <c r="U107" s="110"/>
      <c r="V107" s="110"/>
      <c r="W107" s="110"/>
      <c r="X107" s="110"/>
      <c r="Y107" s="110"/>
      <c r="Z107" s="110"/>
      <c r="AA107" s="110"/>
      <c r="AB107" s="110"/>
      <c r="AC107" s="110"/>
      <c r="AD107" s="110"/>
      <c r="AE107" s="110"/>
      <c r="AF107" s="110"/>
    </row>
    <row r="108">
      <c r="A108" s="110"/>
      <c r="B108" s="661">
        <f t="shared" si="2"/>
        <v>105</v>
      </c>
      <c r="C108" s="775" t="s">
        <v>1494</v>
      </c>
      <c r="D108" s="662"/>
      <c r="E108" s="666"/>
      <c r="F108" s="185" t="s">
        <v>1511</v>
      </c>
      <c r="G108" s="167"/>
      <c r="H108" s="167"/>
      <c r="I108" s="167"/>
      <c r="J108" s="167"/>
      <c r="K108" s="186" t="s">
        <v>173</v>
      </c>
      <c r="L108" s="186" t="s">
        <v>173</v>
      </c>
      <c r="M108" s="167"/>
      <c r="N108" s="764" t="s">
        <v>84</v>
      </c>
      <c r="O108" s="764" t="s">
        <v>86</v>
      </c>
      <c r="P108" s="764" t="s">
        <v>86</v>
      </c>
      <c r="Q108" s="764" t="s">
        <v>86</v>
      </c>
      <c r="R108" s="494" t="s">
        <v>107</v>
      </c>
      <c r="S108" s="612"/>
      <c r="T108" s="612"/>
      <c r="U108" s="110"/>
      <c r="V108" s="110"/>
      <c r="W108" s="110"/>
      <c r="X108" s="110"/>
      <c r="Y108" s="110"/>
      <c r="Z108" s="110"/>
      <c r="AA108" s="110"/>
      <c r="AB108" s="110"/>
      <c r="AC108" s="110"/>
      <c r="AD108" s="110"/>
      <c r="AE108" s="110"/>
      <c r="AF108" s="110"/>
    </row>
    <row r="109">
      <c r="A109" s="110"/>
      <c r="B109" s="661">
        <f t="shared" si="2"/>
        <v>106</v>
      </c>
      <c r="C109" s="775" t="s">
        <v>1494</v>
      </c>
      <c r="D109" s="662"/>
      <c r="E109" s="666"/>
      <c r="F109" s="185" t="s">
        <v>1512</v>
      </c>
      <c r="G109" s="167"/>
      <c r="H109" s="167"/>
      <c r="I109" s="167"/>
      <c r="J109" s="167"/>
      <c r="K109" s="186" t="s">
        <v>173</v>
      </c>
      <c r="L109" s="186" t="s">
        <v>173</v>
      </c>
      <c r="M109" s="167"/>
      <c r="N109" s="764" t="s">
        <v>84</v>
      </c>
      <c r="O109" s="764" t="s">
        <v>86</v>
      </c>
      <c r="P109" s="764" t="s">
        <v>86</v>
      </c>
      <c r="Q109" s="764" t="s">
        <v>86</v>
      </c>
      <c r="R109" s="494" t="s">
        <v>107</v>
      </c>
      <c r="S109" s="612"/>
      <c r="T109" s="612"/>
      <c r="U109" s="110"/>
      <c r="V109" s="110"/>
      <c r="W109" s="110"/>
      <c r="X109" s="110"/>
      <c r="Y109" s="110"/>
      <c r="Z109" s="110"/>
      <c r="AA109" s="110"/>
      <c r="AB109" s="110"/>
      <c r="AC109" s="110"/>
      <c r="AD109" s="110"/>
      <c r="AE109" s="110"/>
      <c r="AF109" s="110"/>
    </row>
    <row r="110">
      <c r="A110" s="110"/>
      <c r="B110" s="661">
        <f t="shared" si="2"/>
        <v>107</v>
      </c>
      <c r="C110" s="775" t="s">
        <v>1494</v>
      </c>
      <c r="D110" s="662"/>
      <c r="E110" s="172"/>
      <c r="F110" s="185" t="s">
        <v>244</v>
      </c>
      <c r="G110" s="167"/>
      <c r="H110" s="167"/>
      <c r="I110" s="167"/>
      <c r="J110" s="167"/>
      <c r="K110" s="186" t="s">
        <v>173</v>
      </c>
      <c r="L110" s="186" t="s">
        <v>173</v>
      </c>
      <c r="M110" s="167"/>
      <c r="N110" s="764" t="s">
        <v>84</v>
      </c>
      <c r="O110" s="764" t="s">
        <v>86</v>
      </c>
      <c r="P110" s="764" t="s">
        <v>86</v>
      </c>
      <c r="Q110" s="764" t="s">
        <v>86</v>
      </c>
      <c r="R110" s="494" t="s">
        <v>107</v>
      </c>
      <c r="S110" s="612"/>
      <c r="T110" s="612"/>
      <c r="U110" s="110"/>
      <c r="V110" s="110"/>
      <c r="W110" s="110"/>
      <c r="X110" s="110"/>
      <c r="Y110" s="110"/>
      <c r="Z110" s="110"/>
      <c r="AA110" s="110"/>
      <c r="AB110" s="110"/>
      <c r="AC110" s="110"/>
      <c r="AD110" s="110"/>
      <c r="AE110" s="110"/>
      <c r="AF110" s="110"/>
    </row>
    <row r="111">
      <c r="A111" s="110"/>
      <c r="B111" s="661">
        <f t="shared" si="2"/>
        <v>108</v>
      </c>
      <c r="C111" s="775" t="s">
        <v>1494</v>
      </c>
      <c r="D111" s="662"/>
      <c r="E111" s="772" t="s">
        <v>1513</v>
      </c>
      <c r="F111" s="167"/>
      <c r="G111" s="167"/>
      <c r="H111" s="167"/>
      <c r="I111" s="167"/>
      <c r="J111" s="167"/>
      <c r="K111" s="186" t="s">
        <v>1514</v>
      </c>
      <c r="L111" s="186" t="s">
        <v>1515</v>
      </c>
      <c r="M111" s="167"/>
      <c r="N111" s="764" t="s">
        <v>84</v>
      </c>
      <c r="O111" s="764" t="s">
        <v>86</v>
      </c>
      <c r="P111" s="764" t="s">
        <v>86</v>
      </c>
      <c r="Q111" s="764" t="s">
        <v>86</v>
      </c>
      <c r="R111" s="494" t="s">
        <v>107</v>
      </c>
      <c r="S111" s="612"/>
      <c r="T111" s="612"/>
      <c r="U111" s="110"/>
      <c r="V111" s="110"/>
      <c r="W111" s="110"/>
      <c r="X111" s="110"/>
      <c r="Y111" s="110"/>
      <c r="Z111" s="110"/>
      <c r="AA111" s="110"/>
      <c r="AB111" s="110"/>
      <c r="AC111" s="110"/>
      <c r="AD111" s="110"/>
      <c r="AE111" s="110"/>
      <c r="AF111" s="110"/>
    </row>
    <row r="112">
      <c r="A112" s="110"/>
      <c r="B112" s="661">
        <f t="shared" si="2"/>
        <v>109</v>
      </c>
      <c r="C112" s="775" t="s">
        <v>1494</v>
      </c>
      <c r="D112" s="662"/>
      <c r="E112" s="187" t="s">
        <v>1352</v>
      </c>
      <c r="F112" s="167"/>
      <c r="G112" s="167"/>
      <c r="H112" s="167"/>
      <c r="I112" s="167"/>
      <c r="J112" s="167"/>
      <c r="K112" s="186" t="s">
        <v>1516</v>
      </c>
      <c r="L112" s="772" t="s">
        <v>1517</v>
      </c>
      <c r="M112" s="167"/>
      <c r="N112" s="764" t="s">
        <v>84</v>
      </c>
      <c r="O112" s="764" t="s">
        <v>86</v>
      </c>
      <c r="P112" s="764" t="s">
        <v>86</v>
      </c>
      <c r="Q112" s="764" t="s">
        <v>86</v>
      </c>
      <c r="R112" s="494" t="s">
        <v>107</v>
      </c>
      <c r="S112" s="612"/>
      <c r="T112" s="612"/>
      <c r="U112" s="110"/>
      <c r="V112" s="110"/>
      <c r="W112" s="110"/>
      <c r="X112" s="110"/>
      <c r="Y112" s="110"/>
      <c r="Z112" s="110"/>
      <c r="AA112" s="110"/>
      <c r="AB112" s="110"/>
      <c r="AC112" s="110"/>
      <c r="AD112" s="110"/>
      <c r="AE112" s="110"/>
      <c r="AF112" s="110"/>
    </row>
    <row r="113">
      <c r="A113" s="110"/>
      <c r="B113" s="661">
        <f t="shared" si="2"/>
        <v>110</v>
      </c>
      <c r="C113" s="775" t="s">
        <v>1494</v>
      </c>
      <c r="D113" s="662"/>
      <c r="E113" s="184" t="s">
        <v>1518</v>
      </c>
      <c r="F113" s="170"/>
      <c r="G113" s="167"/>
      <c r="H113" s="167"/>
      <c r="I113" s="167"/>
      <c r="J113" s="167"/>
      <c r="K113" s="186" t="s">
        <v>1519</v>
      </c>
      <c r="L113" s="772" t="s">
        <v>1520</v>
      </c>
      <c r="M113" s="167"/>
      <c r="N113" s="764" t="s">
        <v>84</v>
      </c>
      <c r="O113" s="764" t="s">
        <v>86</v>
      </c>
      <c r="P113" s="764" t="s">
        <v>86</v>
      </c>
      <c r="Q113" s="764" t="s">
        <v>86</v>
      </c>
      <c r="R113" s="494" t="s">
        <v>107</v>
      </c>
      <c r="S113" s="612"/>
      <c r="T113" s="612"/>
      <c r="U113" s="110"/>
      <c r="V113" s="110"/>
      <c r="W113" s="110"/>
      <c r="X113" s="110"/>
      <c r="Y113" s="110"/>
      <c r="Z113" s="110"/>
      <c r="AA113" s="110"/>
      <c r="AB113" s="110"/>
      <c r="AC113" s="110"/>
      <c r="AD113" s="110"/>
      <c r="AE113" s="110"/>
      <c r="AF113" s="110"/>
    </row>
    <row r="114">
      <c r="A114" s="110"/>
      <c r="B114" s="661">
        <f t="shared" si="2"/>
        <v>111</v>
      </c>
      <c r="C114" s="775" t="s">
        <v>1494</v>
      </c>
      <c r="D114" s="662"/>
      <c r="E114" s="666"/>
      <c r="F114" s="777" t="s">
        <v>1521</v>
      </c>
      <c r="G114" s="186" t="s">
        <v>1499</v>
      </c>
      <c r="H114" s="167"/>
      <c r="I114" s="167"/>
      <c r="J114" s="167"/>
      <c r="K114" s="186" t="s">
        <v>1500</v>
      </c>
      <c r="L114" s="772" t="s">
        <v>1501</v>
      </c>
      <c r="M114" s="167"/>
      <c r="N114" s="764" t="s">
        <v>84</v>
      </c>
      <c r="O114" s="764" t="s">
        <v>86</v>
      </c>
      <c r="P114" s="764" t="s">
        <v>86</v>
      </c>
      <c r="Q114" s="764" t="s">
        <v>86</v>
      </c>
      <c r="R114" s="494" t="s">
        <v>107</v>
      </c>
      <c r="S114" s="612"/>
      <c r="T114" s="612"/>
      <c r="U114" s="110"/>
      <c r="V114" s="110"/>
      <c r="W114" s="110"/>
      <c r="X114" s="110"/>
      <c r="Y114" s="110"/>
      <c r="Z114" s="110"/>
      <c r="AA114" s="110"/>
      <c r="AB114" s="110"/>
      <c r="AC114" s="110"/>
      <c r="AD114" s="110"/>
      <c r="AE114" s="110"/>
      <c r="AF114" s="110"/>
    </row>
    <row r="115">
      <c r="A115" s="110"/>
      <c r="B115" s="661">
        <f t="shared" si="2"/>
        <v>112</v>
      </c>
      <c r="C115" s="775" t="s">
        <v>1494</v>
      </c>
      <c r="D115" s="662"/>
      <c r="E115" s="666"/>
      <c r="F115" s="170"/>
      <c r="G115" s="186" t="s">
        <v>407</v>
      </c>
      <c r="H115" s="186" t="s">
        <v>208</v>
      </c>
      <c r="I115" s="167"/>
      <c r="J115" s="167"/>
      <c r="K115" s="186" t="s">
        <v>1522</v>
      </c>
      <c r="L115" s="772" t="s">
        <v>156</v>
      </c>
      <c r="M115" s="167"/>
      <c r="N115" s="764" t="s">
        <v>84</v>
      </c>
      <c r="O115" s="764" t="s">
        <v>86</v>
      </c>
      <c r="P115" s="764" t="s">
        <v>86</v>
      </c>
      <c r="Q115" s="764" t="s">
        <v>86</v>
      </c>
      <c r="R115" s="494" t="s">
        <v>107</v>
      </c>
      <c r="S115" s="612"/>
      <c r="T115" s="612"/>
      <c r="U115" s="110"/>
      <c r="V115" s="110"/>
      <c r="W115" s="110"/>
      <c r="X115" s="110"/>
      <c r="Y115" s="110"/>
      <c r="Z115" s="110"/>
      <c r="AA115" s="110"/>
      <c r="AB115" s="110"/>
      <c r="AC115" s="110"/>
      <c r="AD115" s="110"/>
      <c r="AE115" s="110"/>
      <c r="AF115" s="110"/>
    </row>
    <row r="116">
      <c r="A116" s="110"/>
      <c r="B116" s="661">
        <f t="shared" si="2"/>
        <v>113</v>
      </c>
      <c r="C116" s="775" t="s">
        <v>1494</v>
      </c>
      <c r="D116" s="662"/>
      <c r="E116" s="666"/>
      <c r="F116" s="170"/>
      <c r="G116" s="167"/>
      <c r="H116" s="186" t="s">
        <v>354</v>
      </c>
      <c r="I116" s="167"/>
      <c r="J116" s="167"/>
      <c r="K116" s="186" t="s">
        <v>1523</v>
      </c>
      <c r="L116" s="772" t="s">
        <v>1524</v>
      </c>
      <c r="M116" s="167"/>
      <c r="N116" s="764" t="s">
        <v>84</v>
      </c>
      <c r="O116" s="764" t="s">
        <v>86</v>
      </c>
      <c r="P116" s="764" t="s">
        <v>86</v>
      </c>
      <c r="Q116" s="764" t="s">
        <v>86</v>
      </c>
      <c r="R116" s="494" t="s">
        <v>107</v>
      </c>
      <c r="S116" s="612"/>
      <c r="T116" s="612"/>
      <c r="U116" s="110"/>
      <c r="V116" s="110"/>
      <c r="W116" s="110"/>
      <c r="X116" s="110"/>
      <c r="Y116" s="110"/>
      <c r="Z116" s="110"/>
      <c r="AA116" s="110"/>
      <c r="AB116" s="110"/>
      <c r="AC116" s="110"/>
      <c r="AD116" s="110"/>
      <c r="AE116" s="110"/>
      <c r="AF116" s="110"/>
    </row>
    <row r="117">
      <c r="A117" s="110"/>
      <c r="B117" s="661">
        <f t="shared" si="2"/>
        <v>114</v>
      </c>
      <c r="C117" s="775" t="s">
        <v>1494</v>
      </c>
      <c r="D117" s="672"/>
      <c r="E117" s="666"/>
      <c r="F117" s="170"/>
      <c r="G117" s="186" t="s">
        <v>1525</v>
      </c>
      <c r="H117" s="167"/>
      <c r="I117" s="167"/>
      <c r="J117" s="167"/>
      <c r="K117" s="186" t="s">
        <v>1526</v>
      </c>
      <c r="L117" s="772" t="s">
        <v>1527</v>
      </c>
      <c r="M117" s="167"/>
      <c r="N117" s="764" t="s">
        <v>84</v>
      </c>
      <c r="O117" s="764" t="s">
        <v>86</v>
      </c>
      <c r="P117" s="764" t="s">
        <v>86</v>
      </c>
      <c r="Q117" s="764" t="s">
        <v>86</v>
      </c>
      <c r="R117" s="494" t="s">
        <v>107</v>
      </c>
      <c r="S117" s="612"/>
      <c r="T117" s="612"/>
      <c r="U117" s="110"/>
      <c r="V117" s="110"/>
      <c r="W117" s="110"/>
      <c r="X117" s="110"/>
      <c r="Y117" s="110"/>
      <c r="Z117" s="110"/>
      <c r="AA117" s="110"/>
      <c r="AB117" s="110"/>
      <c r="AC117" s="110"/>
      <c r="AD117" s="110"/>
      <c r="AE117" s="110"/>
      <c r="AF117" s="110"/>
    </row>
    <row r="118">
      <c r="A118" s="110"/>
      <c r="B118" s="661">
        <f t="shared" si="2"/>
        <v>115</v>
      </c>
      <c r="C118" s="714" t="s">
        <v>1494</v>
      </c>
      <c r="D118" s="778" t="s">
        <v>1528</v>
      </c>
      <c r="E118" s="189" t="s">
        <v>1529</v>
      </c>
      <c r="F118" s="185" t="s">
        <v>1530</v>
      </c>
      <c r="G118" s="186" t="s">
        <v>1531</v>
      </c>
      <c r="H118" s="167"/>
      <c r="I118" s="167"/>
      <c r="J118" s="167"/>
      <c r="K118" s="186" t="s">
        <v>1532</v>
      </c>
      <c r="L118" s="772" t="s">
        <v>156</v>
      </c>
      <c r="M118" s="167"/>
      <c r="N118" s="764" t="s">
        <v>84</v>
      </c>
      <c r="O118" s="764" t="s">
        <v>86</v>
      </c>
      <c r="P118" s="764" t="s">
        <v>86</v>
      </c>
      <c r="Q118" s="764" t="s">
        <v>86</v>
      </c>
      <c r="R118" s="494" t="s">
        <v>107</v>
      </c>
      <c r="S118" s="612"/>
      <c r="T118" s="612"/>
      <c r="U118" s="110"/>
      <c r="V118" s="110"/>
      <c r="W118" s="110"/>
      <c r="X118" s="110"/>
      <c r="Y118" s="110"/>
      <c r="Z118" s="110"/>
      <c r="AA118" s="110"/>
      <c r="AB118" s="110"/>
      <c r="AC118" s="110"/>
      <c r="AD118" s="110"/>
      <c r="AE118" s="110"/>
      <c r="AF118" s="110"/>
    </row>
    <row r="119">
      <c r="A119" s="110"/>
      <c r="B119" s="661">
        <f t="shared" si="2"/>
        <v>116</v>
      </c>
      <c r="C119" s="714" t="s">
        <v>1494</v>
      </c>
      <c r="D119" s="779"/>
      <c r="E119" s="190"/>
      <c r="F119" s="170"/>
      <c r="G119" s="186" t="s">
        <v>1533</v>
      </c>
      <c r="H119" s="167"/>
      <c r="I119" s="167"/>
      <c r="J119" s="167"/>
      <c r="K119" s="186" t="s">
        <v>1534</v>
      </c>
      <c r="L119" s="772" t="s">
        <v>557</v>
      </c>
      <c r="M119" s="167"/>
      <c r="N119" s="764" t="s">
        <v>84</v>
      </c>
      <c r="O119" s="764" t="s">
        <v>86</v>
      </c>
      <c r="P119" s="764" t="s">
        <v>86</v>
      </c>
      <c r="Q119" s="764" t="s">
        <v>86</v>
      </c>
      <c r="R119" s="494" t="s">
        <v>107</v>
      </c>
      <c r="S119" s="612"/>
      <c r="T119" s="612"/>
      <c r="U119" s="110"/>
      <c r="V119" s="110"/>
      <c r="W119" s="110"/>
      <c r="X119" s="110"/>
      <c r="Y119" s="110"/>
      <c r="Z119" s="110"/>
      <c r="AA119" s="110"/>
      <c r="AB119" s="110"/>
      <c r="AC119" s="110"/>
      <c r="AD119" s="110"/>
      <c r="AE119" s="110"/>
      <c r="AF119" s="110"/>
    </row>
    <row r="120">
      <c r="A120" s="110"/>
      <c r="B120" s="661">
        <f t="shared" si="2"/>
        <v>117</v>
      </c>
      <c r="C120" s="714" t="s">
        <v>1494</v>
      </c>
      <c r="D120" s="779"/>
      <c r="E120" s="190"/>
      <c r="F120" s="185" t="s">
        <v>1452</v>
      </c>
      <c r="G120" s="167"/>
      <c r="H120" s="167"/>
      <c r="I120" s="167"/>
      <c r="J120" s="167"/>
      <c r="K120" s="186" t="s">
        <v>1535</v>
      </c>
      <c r="L120" s="772" t="s">
        <v>1536</v>
      </c>
      <c r="M120" s="167"/>
      <c r="N120" s="764" t="s">
        <v>84</v>
      </c>
      <c r="O120" s="764" t="s">
        <v>86</v>
      </c>
      <c r="P120" s="764" t="s">
        <v>86</v>
      </c>
      <c r="Q120" s="764" t="s">
        <v>86</v>
      </c>
      <c r="R120" s="494" t="s">
        <v>107</v>
      </c>
      <c r="S120" s="612"/>
      <c r="T120" s="612"/>
      <c r="U120" s="110"/>
      <c r="V120" s="110"/>
      <c r="W120" s="110"/>
      <c r="X120" s="110"/>
      <c r="Y120" s="110"/>
      <c r="Z120" s="110"/>
      <c r="AA120" s="110"/>
      <c r="AB120" s="110"/>
      <c r="AC120" s="110"/>
      <c r="AD120" s="110"/>
      <c r="AE120" s="110"/>
      <c r="AF120" s="110"/>
    </row>
    <row r="121">
      <c r="A121" s="110"/>
      <c r="B121" s="661">
        <f t="shared" si="2"/>
        <v>118</v>
      </c>
      <c r="C121" s="714" t="s">
        <v>1494</v>
      </c>
      <c r="D121" s="779"/>
      <c r="E121" s="190"/>
      <c r="F121" s="184" t="s">
        <v>1525</v>
      </c>
      <c r="G121" s="167"/>
      <c r="H121" s="167"/>
      <c r="I121" s="167"/>
      <c r="J121" s="167"/>
      <c r="K121" s="186" t="s">
        <v>1526</v>
      </c>
      <c r="L121" s="772" t="s">
        <v>1537</v>
      </c>
      <c r="M121" s="167"/>
      <c r="N121" s="764" t="s">
        <v>84</v>
      </c>
      <c r="O121" s="764" t="s">
        <v>86</v>
      </c>
      <c r="P121" s="764" t="s">
        <v>86</v>
      </c>
      <c r="Q121" s="764" t="s">
        <v>86</v>
      </c>
      <c r="R121" s="494" t="s">
        <v>107</v>
      </c>
      <c r="S121" s="612"/>
      <c r="T121" s="612"/>
      <c r="U121" s="110"/>
      <c r="V121" s="110"/>
      <c r="W121" s="110"/>
      <c r="X121" s="110"/>
      <c r="Y121" s="110"/>
      <c r="Z121" s="110"/>
      <c r="AA121" s="110"/>
      <c r="AB121" s="110"/>
      <c r="AC121" s="110"/>
      <c r="AD121" s="110"/>
      <c r="AE121" s="110"/>
      <c r="AF121" s="110"/>
    </row>
    <row r="122">
      <c r="A122" s="110"/>
      <c r="B122" s="661">
        <f t="shared" si="2"/>
        <v>119</v>
      </c>
      <c r="C122" s="714" t="s">
        <v>1494</v>
      </c>
      <c r="D122" s="779"/>
      <c r="E122" s="780" t="s">
        <v>1538</v>
      </c>
      <c r="F122" s="189" t="s">
        <v>1539</v>
      </c>
      <c r="G122" s="170"/>
      <c r="H122" s="167"/>
      <c r="I122" s="167"/>
      <c r="J122" s="167"/>
      <c r="K122" s="186" t="s">
        <v>1540</v>
      </c>
      <c r="L122" s="772" t="s">
        <v>1541</v>
      </c>
      <c r="M122" s="167"/>
      <c r="N122" s="764" t="s">
        <v>84</v>
      </c>
      <c r="O122" s="764" t="s">
        <v>86</v>
      </c>
      <c r="P122" s="764" t="s">
        <v>86</v>
      </c>
      <c r="Q122" s="764" t="s">
        <v>86</v>
      </c>
      <c r="R122" s="494" t="s">
        <v>107</v>
      </c>
      <c r="S122" s="612"/>
      <c r="T122" s="612"/>
      <c r="U122" s="110"/>
      <c r="V122" s="110"/>
      <c r="W122" s="110"/>
      <c r="X122" s="110"/>
      <c r="Y122" s="110"/>
      <c r="Z122" s="110"/>
      <c r="AA122" s="110"/>
      <c r="AB122" s="110"/>
      <c r="AC122" s="110"/>
      <c r="AD122" s="110"/>
      <c r="AE122" s="110"/>
      <c r="AF122" s="110"/>
    </row>
    <row r="123">
      <c r="A123" s="110"/>
      <c r="B123" s="661">
        <f t="shared" si="2"/>
        <v>120</v>
      </c>
      <c r="C123" s="714" t="s">
        <v>1494</v>
      </c>
      <c r="D123" s="779"/>
      <c r="E123" s="781"/>
      <c r="F123" s="766"/>
      <c r="G123" s="185" t="s">
        <v>1542</v>
      </c>
      <c r="H123" s="186" t="s">
        <v>1531</v>
      </c>
      <c r="I123" s="167"/>
      <c r="J123" s="167"/>
      <c r="K123" s="186" t="s">
        <v>1532</v>
      </c>
      <c r="L123" s="772" t="s">
        <v>156</v>
      </c>
      <c r="M123" s="167"/>
      <c r="N123" s="764" t="s">
        <v>84</v>
      </c>
      <c r="O123" s="764" t="s">
        <v>86</v>
      </c>
      <c r="P123" s="764" t="s">
        <v>86</v>
      </c>
      <c r="Q123" s="764" t="s">
        <v>86</v>
      </c>
      <c r="R123" s="494" t="s">
        <v>107</v>
      </c>
      <c r="S123" s="612"/>
      <c r="T123" s="612"/>
      <c r="U123" s="110"/>
      <c r="V123" s="110"/>
      <c r="W123" s="110"/>
      <c r="X123" s="110"/>
      <c r="Y123" s="110"/>
      <c r="Z123" s="110"/>
      <c r="AA123" s="110"/>
      <c r="AB123" s="110"/>
      <c r="AC123" s="110"/>
      <c r="AD123" s="110"/>
      <c r="AE123" s="110"/>
      <c r="AF123" s="110"/>
    </row>
    <row r="124">
      <c r="A124" s="110"/>
      <c r="B124" s="661">
        <f t="shared" si="2"/>
        <v>121</v>
      </c>
      <c r="C124" s="714" t="s">
        <v>1494</v>
      </c>
      <c r="D124" s="779"/>
      <c r="E124" s="781"/>
      <c r="F124" s="766"/>
      <c r="G124" s="185"/>
      <c r="H124" s="186" t="s">
        <v>1533</v>
      </c>
      <c r="I124" s="167"/>
      <c r="J124" s="167"/>
      <c r="K124" s="186" t="s">
        <v>1543</v>
      </c>
      <c r="L124" s="772" t="s">
        <v>557</v>
      </c>
      <c r="M124" s="167"/>
      <c r="N124" s="764" t="s">
        <v>84</v>
      </c>
      <c r="O124" s="764" t="s">
        <v>86</v>
      </c>
      <c r="P124" s="764" t="s">
        <v>86</v>
      </c>
      <c r="Q124" s="764" t="s">
        <v>86</v>
      </c>
      <c r="R124" s="494" t="s">
        <v>107</v>
      </c>
      <c r="S124" s="612"/>
      <c r="T124" s="612"/>
      <c r="U124" s="110"/>
      <c r="V124" s="110"/>
      <c r="W124" s="110"/>
      <c r="X124" s="110"/>
      <c r="Y124" s="110"/>
      <c r="Z124" s="110"/>
      <c r="AA124" s="110"/>
      <c r="AB124" s="110"/>
      <c r="AC124" s="110"/>
      <c r="AD124" s="110"/>
      <c r="AE124" s="110"/>
      <c r="AF124" s="110"/>
    </row>
    <row r="125">
      <c r="A125" s="110"/>
      <c r="B125" s="661">
        <f t="shared" si="2"/>
        <v>122</v>
      </c>
      <c r="C125" s="714" t="s">
        <v>1494</v>
      </c>
      <c r="D125" s="779"/>
      <c r="E125" s="781"/>
      <c r="F125" s="766"/>
      <c r="G125" s="185" t="s">
        <v>1452</v>
      </c>
      <c r="H125" s="167"/>
      <c r="I125" s="167"/>
      <c r="J125" s="167"/>
      <c r="K125" s="186" t="s">
        <v>1535</v>
      </c>
      <c r="L125" s="772" t="s">
        <v>1536</v>
      </c>
      <c r="M125" s="167"/>
      <c r="N125" s="764" t="s">
        <v>84</v>
      </c>
      <c r="O125" s="764" t="s">
        <v>86</v>
      </c>
      <c r="P125" s="764" t="s">
        <v>86</v>
      </c>
      <c r="Q125" s="764" t="s">
        <v>86</v>
      </c>
      <c r="R125" s="494" t="s">
        <v>98</v>
      </c>
      <c r="S125" s="494" t="s">
        <v>2397</v>
      </c>
      <c r="T125" s="612"/>
      <c r="U125" s="110"/>
      <c r="V125" s="110"/>
      <c r="W125" s="110"/>
      <c r="X125" s="110"/>
      <c r="Y125" s="110"/>
      <c r="Z125" s="110"/>
      <c r="AA125" s="110"/>
      <c r="AB125" s="110"/>
      <c r="AC125" s="110"/>
      <c r="AD125" s="110"/>
      <c r="AE125" s="110"/>
      <c r="AF125" s="110"/>
    </row>
    <row r="126">
      <c r="A126" s="110"/>
      <c r="B126" s="661">
        <f t="shared" si="2"/>
        <v>123</v>
      </c>
      <c r="C126" s="714" t="s">
        <v>1494</v>
      </c>
      <c r="D126" s="779"/>
      <c r="E126" s="782"/>
      <c r="F126" s="771"/>
      <c r="G126" s="185" t="s">
        <v>1299</v>
      </c>
      <c r="H126" s="167"/>
      <c r="I126" s="167"/>
      <c r="J126" s="167"/>
      <c r="K126" s="186" t="s">
        <v>1544</v>
      </c>
      <c r="L126" s="772" t="s">
        <v>1545</v>
      </c>
      <c r="M126" s="167"/>
      <c r="N126" s="764" t="s">
        <v>84</v>
      </c>
      <c r="O126" s="764" t="s">
        <v>86</v>
      </c>
      <c r="P126" s="764" t="s">
        <v>86</v>
      </c>
      <c r="Q126" s="764" t="s">
        <v>86</v>
      </c>
      <c r="R126" s="494" t="s">
        <v>107</v>
      </c>
      <c r="S126" s="612"/>
      <c r="T126" s="612"/>
      <c r="U126" s="110"/>
      <c r="V126" s="110"/>
      <c r="W126" s="110"/>
      <c r="X126" s="110"/>
      <c r="Y126" s="110"/>
      <c r="Z126" s="110"/>
      <c r="AA126" s="110"/>
      <c r="AB126" s="110"/>
      <c r="AC126" s="110"/>
      <c r="AD126" s="110"/>
      <c r="AE126" s="110"/>
      <c r="AF126" s="110"/>
    </row>
    <row r="127">
      <c r="A127" s="110"/>
      <c r="B127" s="661">
        <f t="shared" si="2"/>
        <v>124</v>
      </c>
      <c r="C127" s="714" t="s">
        <v>1494</v>
      </c>
      <c r="D127" s="665"/>
      <c r="E127" s="189" t="s">
        <v>244</v>
      </c>
      <c r="F127" s="771" t="s">
        <v>244</v>
      </c>
      <c r="G127" s="167"/>
      <c r="H127" s="167"/>
      <c r="I127" s="167"/>
      <c r="J127" s="167"/>
      <c r="K127" s="186" t="s">
        <v>1546</v>
      </c>
      <c r="L127" s="772" t="s">
        <v>1547</v>
      </c>
      <c r="M127" s="167"/>
      <c r="N127" s="764" t="s">
        <v>84</v>
      </c>
      <c r="O127" s="764" t="s">
        <v>86</v>
      </c>
      <c r="P127" s="764" t="s">
        <v>86</v>
      </c>
      <c r="Q127" s="764" t="s">
        <v>86</v>
      </c>
      <c r="R127" s="494" t="s">
        <v>107</v>
      </c>
      <c r="S127" s="612"/>
      <c r="T127" s="612"/>
      <c r="U127" s="110"/>
      <c r="V127" s="110"/>
      <c r="W127" s="110"/>
      <c r="X127" s="110"/>
      <c r="Y127" s="110"/>
      <c r="Z127" s="110"/>
      <c r="AA127" s="110"/>
      <c r="AB127" s="110"/>
      <c r="AC127" s="110"/>
      <c r="AD127" s="110"/>
      <c r="AE127" s="110"/>
      <c r="AF127" s="110"/>
    </row>
    <row r="128">
      <c r="A128" s="110"/>
      <c r="B128" s="661">
        <f t="shared" si="2"/>
        <v>125</v>
      </c>
      <c r="C128" s="714" t="s">
        <v>1494</v>
      </c>
      <c r="D128" s="779"/>
      <c r="E128" s="668"/>
      <c r="F128" s="184" t="s">
        <v>437</v>
      </c>
      <c r="G128" s="167"/>
      <c r="H128" s="167"/>
      <c r="I128" s="167"/>
      <c r="J128" s="167"/>
      <c r="K128" s="186" t="s">
        <v>1548</v>
      </c>
      <c r="L128" s="772" t="s">
        <v>183</v>
      </c>
      <c r="M128" s="167"/>
      <c r="N128" s="764" t="s">
        <v>84</v>
      </c>
      <c r="O128" s="764" t="s">
        <v>86</v>
      </c>
      <c r="P128" s="764" t="s">
        <v>86</v>
      </c>
      <c r="Q128" s="764" t="s">
        <v>86</v>
      </c>
      <c r="R128" s="494" t="s">
        <v>107</v>
      </c>
      <c r="S128" s="612"/>
      <c r="T128" s="612"/>
      <c r="U128" s="110"/>
      <c r="V128" s="110"/>
      <c r="W128" s="110"/>
      <c r="X128" s="110"/>
      <c r="Y128" s="110"/>
      <c r="Z128" s="110"/>
      <c r="AA128" s="110"/>
      <c r="AB128" s="110"/>
      <c r="AC128" s="110"/>
      <c r="AD128" s="110"/>
      <c r="AE128" s="110"/>
      <c r="AF128" s="110"/>
    </row>
    <row r="129">
      <c r="A129" s="110"/>
      <c r="B129" s="661">
        <f t="shared" si="2"/>
        <v>126</v>
      </c>
      <c r="C129" s="714" t="s">
        <v>1494</v>
      </c>
      <c r="D129" s="779"/>
      <c r="E129" s="780" t="s">
        <v>1549</v>
      </c>
      <c r="F129" s="189" t="s">
        <v>1484</v>
      </c>
      <c r="G129" s="185" t="s">
        <v>1042</v>
      </c>
      <c r="H129" s="167"/>
      <c r="I129" s="167"/>
      <c r="J129" s="167"/>
      <c r="K129" s="186" t="s">
        <v>1550</v>
      </c>
      <c r="L129" s="772" t="s">
        <v>1551</v>
      </c>
      <c r="M129" s="167"/>
      <c r="N129" s="764" t="s">
        <v>84</v>
      </c>
      <c r="O129" s="764" t="s">
        <v>86</v>
      </c>
      <c r="P129" s="764" t="s">
        <v>86</v>
      </c>
      <c r="Q129" s="764" t="s">
        <v>86</v>
      </c>
      <c r="R129" s="494" t="s">
        <v>107</v>
      </c>
      <c r="S129" s="612"/>
      <c r="T129" s="612"/>
      <c r="U129" s="110"/>
      <c r="V129" s="110"/>
      <c r="W129" s="110"/>
      <c r="X129" s="110"/>
      <c r="Y129" s="110"/>
      <c r="Z129" s="110"/>
      <c r="AA129" s="110"/>
      <c r="AB129" s="110"/>
      <c r="AC129" s="110"/>
      <c r="AD129" s="110"/>
      <c r="AE129" s="110"/>
      <c r="AF129" s="110"/>
    </row>
    <row r="130">
      <c r="A130" s="110"/>
      <c r="B130" s="661">
        <f t="shared" si="2"/>
        <v>127</v>
      </c>
      <c r="C130" s="714" t="s">
        <v>1494</v>
      </c>
      <c r="D130" s="779"/>
      <c r="E130" s="781"/>
      <c r="F130" s="190"/>
      <c r="G130" s="185" t="s">
        <v>1044</v>
      </c>
      <c r="H130" s="167"/>
      <c r="I130" s="167"/>
      <c r="J130" s="167"/>
      <c r="K130" s="186" t="s">
        <v>1552</v>
      </c>
      <c r="L130" s="772" t="s">
        <v>1551</v>
      </c>
      <c r="M130" s="167"/>
      <c r="N130" s="764" t="s">
        <v>84</v>
      </c>
      <c r="O130" s="764" t="s">
        <v>86</v>
      </c>
      <c r="P130" s="764" t="s">
        <v>86</v>
      </c>
      <c r="Q130" s="764" t="s">
        <v>86</v>
      </c>
      <c r="R130" s="494" t="s">
        <v>107</v>
      </c>
      <c r="S130" s="612"/>
      <c r="T130" s="612"/>
      <c r="U130" s="110"/>
      <c r="V130" s="110"/>
      <c r="W130" s="110"/>
      <c r="X130" s="110"/>
      <c r="Y130" s="110"/>
      <c r="Z130" s="110"/>
      <c r="AA130" s="110"/>
      <c r="AB130" s="110"/>
      <c r="AC130" s="110"/>
      <c r="AD130" s="110"/>
      <c r="AE130" s="110"/>
      <c r="AF130" s="110"/>
    </row>
    <row r="131">
      <c r="A131" s="110"/>
      <c r="B131" s="661">
        <f t="shared" si="2"/>
        <v>128</v>
      </c>
      <c r="C131" s="714" t="s">
        <v>1494</v>
      </c>
      <c r="D131" s="779"/>
      <c r="E131" s="781"/>
      <c r="F131" s="190"/>
      <c r="G131" s="185" t="s">
        <v>1553</v>
      </c>
      <c r="H131" s="167"/>
      <c r="I131" s="167"/>
      <c r="J131" s="167"/>
      <c r="K131" s="186" t="s">
        <v>1554</v>
      </c>
      <c r="L131" s="772" t="s">
        <v>1555</v>
      </c>
      <c r="M131" s="167"/>
      <c r="N131" s="764" t="s">
        <v>84</v>
      </c>
      <c r="O131" s="764" t="s">
        <v>86</v>
      </c>
      <c r="P131" s="764" t="s">
        <v>86</v>
      </c>
      <c r="Q131" s="764" t="s">
        <v>86</v>
      </c>
      <c r="R131" s="494" t="s">
        <v>107</v>
      </c>
      <c r="S131" s="612"/>
      <c r="T131" s="612"/>
      <c r="U131" s="110"/>
      <c r="V131" s="110"/>
      <c r="W131" s="110"/>
      <c r="X131" s="110"/>
      <c r="Y131" s="110"/>
      <c r="Z131" s="110"/>
      <c r="AA131" s="110"/>
      <c r="AB131" s="110"/>
      <c r="AC131" s="110"/>
      <c r="AD131" s="110"/>
      <c r="AE131" s="110"/>
      <c r="AF131" s="110"/>
    </row>
    <row r="132">
      <c r="A132" s="110"/>
      <c r="B132" s="661">
        <f t="shared" si="2"/>
        <v>129</v>
      </c>
      <c r="C132" s="714" t="s">
        <v>1494</v>
      </c>
      <c r="D132" s="779"/>
      <c r="E132" s="781"/>
      <c r="F132" s="189" t="s">
        <v>1556</v>
      </c>
      <c r="G132" s="185" t="s">
        <v>1557</v>
      </c>
      <c r="H132" s="167"/>
      <c r="I132" s="167"/>
      <c r="J132" s="167"/>
      <c r="K132" s="186" t="s">
        <v>1558</v>
      </c>
      <c r="L132" s="772" t="s">
        <v>1559</v>
      </c>
      <c r="M132" s="167"/>
      <c r="N132" s="764" t="s">
        <v>84</v>
      </c>
      <c r="O132" s="764" t="s">
        <v>86</v>
      </c>
      <c r="P132" s="764" t="s">
        <v>86</v>
      </c>
      <c r="Q132" s="764" t="s">
        <v>86</v>
      </c>
      <c r="R132" s="494" t="s">
        <v>107</v>
      </c>
      <c r="S132" s="612"/>
      <c r="T132" s="612"/>
      <c r="U132" s="110"/>
      <c r="V132" s="110"/>
      <c r="W132" s="110"/>
      <c r="X132" s="110"/>
      <c r="Y132" s="110"/>
      <c r="Z132" s="110"/>
      <c r="AA132" s="110"/>
      <c r="AB132" s="110"/>
      <c r="AC132" s="110"/>
      <c r="AD132" s="110"/>
      <c r="AE132" s="110"/>
      <c r="AF132" s="110"/>
    </row>
    <row r="133">
      <c r="A133" s="110"/>
      <c r="B133" s="661">
        <f t="shared" si="2"/>
        <v>130</v>
      </c>
      <c r="C133" s="714" t="s">
        <v>1494</v>
      </c>
      <c r="D133" s="779"/>
      <c r="E133" s="781"/>
      <c r="F133" s="668"/>
      <c r="G133" s="185" t="s">
        <v>1560</v>
      </c>
      <c r="H133" s="167"/>
      <c r="I133" s="167"/>
      <c r="J133" s="167"/>
      <c r="K133" s="186" t="s">
        <v>1561</v>
      </c>
      <c r="L133" s="772" t="s">
        <v>1562</v>
      </c>
      <c r="M133" s="167"/>
      <c r="N133" s="764" t="s">
        <v>84</v>
      </c>
      <c r="O133" s="764" t="s">
        <v>86</v>
      </c>
      <c r="P133" s="764" t="s">
        <v>86</v>
      </c>
      <c r="Q133" s="764" t="s">
        <v>86</v>
      </c>
      <c r="R133" s="494" t="s">
        <v>107</v>
      </c>
      <c r="S133" s="612"/>
      <c r="T133" s="612"/>
      <c r="U133" s="110"/>
      <c r="V133" s="110"/>
      <c r="W133" s="110"/>
      <c r="X133" s="110"/>
      <c r="Y133" s="110"/>
      <c r="Z133" s="110"/>
      <c r="AA133" s="110"/>
      <c r="AB133" s="110"/>
      <c r="AC133" s="110"/>
      <c r="AD133" s="110"/>
      <c r="AE133" s="110"/>
      <c r="AF133" s="110"/>
    </row>
    <row r="134">
      <c r="A134" s="110"/>
      <c r="B134" s="661">
        <f t="shared" si="2"/>
        <v>131</v>
      </c>
      <c r="C134" s="714" t="s">
        <v>1494</v>
      </c>
      <c r="D134" s="779"/>
      <c r="E134" s="190"/>
      <c r="F134" s="187" t="s">
        <v>1563</v>
      </c>
      <c r="G134" s="167"/>
      <c r="H134" s="167"/>
      <c r="I134" s="167"/>
      <c r="J134" s="167"/>
      <c r="K134" s="186" t="s">
        <v>1564</v>
      </c>
      <c r="L134" s="772" t="s">
        <v>1565</v>
      </c>
      <c r="M134" s="167"/>
      <c r="N134" s="764" t="s">
        <v>84</v>
      </c>
      <c r="O134" s="764" t="s">
        <v>86</v>
      </c>
      <c r="P134" s="764" t="s">
        <v>86</v>
      </c>
      <c r="Q134" s="764" t="s">
        <v>86</v>
      </c>
      <c r="R134" s="494" t="s">
        <v>98</v>
      </c>
      <c r="S134" s="494" t="s">
        <v>2398</v>
      </c>
      <c r="T134" s="612"/>
      <c r="U134" s="110"/>
      <c r="V134" s="110"/>
      <c r="W134" s="110"/>
      <c r="X134" s="110"/>
      <c r="Y134" s="110"/>
      <c r="Z134" s="110"/>
      <c r="AA134" s="110"/>
      <c r="AB134" s="110"/>
      <c r="AC134" s="110"/>
      <c r="AD134" s="110"/>
      <c r="AE134" s="110"/>
      <c r="AF134" s="110"/>
    </row>
    <row r="135">
      <c r="A135" s="110"/>
      <c r="B135" s="661">
        <f t="shared" si="2"/>
        <v>132</v>
      </c>
      <c r="C135" s="714" t="s">
        <v>1494</v>
      </c>
      <c r="D135" s="779"/>
      <c r="E135" s="781"/>
      <c r="F135" s="189" t="s">
        <v>1566</v>
      </c>
      <c r="G135" s="185" t="s">
        <v>1567</v>
      </c>
      <c r="H135" s="167"/>
      <c r="I135" s="167"/>
      <c r="J135" s="167"/>
      <c r="K135" s="186" t="s">
        <v>1568</v>
      </c>
      <c r="L135" s="772" t="s">
        <v>1569</v>
      </c>
      <c r="M135" s="167"/>
      <c r="N135" s="764" t="s">
        <v>84</v>
      </c>
      <c r="O135" s="764" t="s">
        <v>86</v>
      </c>
      <c r="P135" s="764" t="s">
        <v>86</v>
      </c>
      <c r="Q135" s="764" t="s">
        <v>86</v>
      </c>
      <c r="R135" s="494" t="s">
        <v>107</v>
      </c>
      <c r="S135" s="612"/>
      <c r="T135" s="612"/>
      <c r="U135" s="110"/>
      <c r="V135" s="110"/>
      <c r="W135" s="110"/>
      <c r="X135" s="110"/>
      <c r="Y135" s="110"/>
      <c r="Z135" s="110"/>
      <c r="AA135" s="110"/>
      <c r="AB135" s="110"/>
      <c r="AC135" s="110"/>
      <c r="AD135" s="110"/>
      <c r="AE135" s="110"/>
      <c r="AF135" s="110"/>
    </row>
    <row r="136">
      <c r="A136" s="110"/>
      <c r="B136" s="661">
        <f t="shared" si="2"/>
        <v>133</v>
      </c>
      <c r="C136" s="714" t="s">
        <v>1494</v>
      </c>
      <c r="D136" s="779"/>
      <c r="E136" s="782"/>
      <c r="F136" s="668"/>
      <c r="G136" s="185" t="s">
        <v>1570</v>
      </c>
      <c r="H136" s="167"/>
      <c r="I136" s="167"/>
      <c r="J136" s="167"/>
      <c r="K136" s="186" t="s">
        <v>1571</v>
      </c>
      <c r="L136" s="772" t="s">
        <v>1572</v>
      </c>
      <c r="M136" s="167"/>
      <c r="N136" s="764" t="s">
        <v>84</v>
      </c>
      <c r="O136" s="764" t="s">
        <v>86</v>
      </c>
      <c r="P136" s="764" t="s">
        <v>86</v>
      </c>
      <c r="Q136" s="764" t="s">
        <v>86</v>
      </c>
      <c r="R136" s="494" t="s">
        <v>107</v>
      </c>
      <c r="S136" s="612"/>
      <c r="T136" s="612"/>
      <c r="U136" s="110"/>
      <c r="V136" s="110"/>
      <c r="W136" s="110"/>
      <c r="X136" s="110"/>
      <c r="Y136" s="110"/>
      <c r="Z136" s="110"/>
      <c r="AA136" s="110"/>
      <c r="AB136" s="110"/>
      <c r="AC136" s="110"/>
      <c r="AD136" s="110"/>
      <c r="AE136" s="110"/>
      <c r="AF136" s="110"/>
    </row>
    <row r="137">
      <c r="A137" s="110"/>
      <c r="B137" s="661">
        <f t="shared" si="2"/>
        <v>134</v>
      </c>
      <c r="C137" s="714" t="s">
        <v>1494</v>
      </c>
      <c r="D137" s="665"/>
      <c r="E137" s="772" t="s">
        <v>382</v>
      </c>
      <c r="F137" s="771" t="s">
        <v>1573</v>
      </c>
      <c r="G137" s="167"/>
      <c r="H137" s="167"/>
      <c r="I137" s="167"/>
      <c r="J137" s="167"/>
      <c r="K137" s="186" t="s">
        <v>1574</v>
      </c>
      <c r="L137" s="772" t="s">
        <v>1575</v>
      </c>
      <c r="M137" s="167"/>
      <c r="N137" s="764" t="s">
        <v>84</v>
      </c>
      <c r="O137" s="764" t="s">
        <v>86</v>
      </c>
      <c r="P137" s="764" t="s">
        <v>86</v>
      </c>
      <c r="Q137" s="764" t="s">
        <v>86</v>
      </c>
      <c r="R137" s="494" t="s">
        <v>107</v>
      </c>
      <c r="S137" s="612"/>
      <c r="T137" s="612"/>
      <c r="U137" s="110"/>
      <c r="V137" s="110"/>
      <c r="W137" s="110"/>
      <c r="X137" s="110"/>
      <c r="Y137" s="110"/>
      <c r="Z137" s="110"/>
      <c r="AA137" s="110"/>
      <c r="AB137" s="110"/>
      <c r="AC137" s="110"/>
      <c r="AD137" s="110"/>
      <c r="AE137" s="110"/>
      <c r="AF137" s="110"/>
    </row>
    <row r="138">
      <c r="A138" s="110"/>
      <c r="B138" s="661">
        <f t="shared" si="2"/>
        <v>135</v>
      </c>
      <c r="C138" s="714" t="s">
        <v>1494</v>
      </c>
      <c r="D138" s="556" t="s">
        <v>1576</v>
      </c>
      <c r="E138" s="187" t="s">
        <v>1577</v>
      </c>
      <c r="F138" s="167"/>
      <c r="G138" s="167"/>
      <c r="H138" s="167"/>
      <c r="I138" s="167"/>
      <c r="J138" s="167"/>
      <c r="K138" s="186" t="s">
        <v>1578</v>
      </c>
      <c r="L138" s="772" t="s">
        <v>1579</v>
      </c>
      <c r="M138" s="167"/>
      <c r="N138" s="764" t="s">
        <v>84</v>
      </c>
      <c r="O138" s="764" t="s">
        <v>86</v>
      </c>
      <c r="P138" s="764" t="s">
        <v>86</v>
      </c>
      <c r="Q138" s="764" t="s">
        <v>86</v>
      </c>
      <c r="R138" s="494" t="s">
        <v>107</v>
      </c>
      <c r="S138" s="612"/>
      <c r="T138" s="612"/>
      <c r="U138" s="110"/>
      <c r="V138" s="110"/>
      <c r="W138" s="110"/>
      <c r="X138" s="110"/>
      <c r="Y138" s="110"/>
      <c r="Z138" s="110"/>
      <c r="AA138" s="110"/>
      <c r="AB138" s="110"/>
      <c r="AC138" s="110"/>
      <c r="AD138" s="110"/>
      <c r="AE138" s="110"/>
      <c r="AF138" s="110"/>
    </row>
    <row r="139">
      <c r="A139" s="110"/>
      <c r="B139" s="661">
        <f t="shared" si="2"/>
        <v>136</v>
      </c>
      <c r="C139" s="714" t="s">
        <v>1494</v>
      </c>
      <c r="D139" s="779"/>
      <c r="E139" s="189" t="s">
        <v>764</v>
      </c>
      <c r="F139" s="185" t="s">
        <v>1448</v>
      </c>
      <c r="G139" s="167"/>
      <c r="H139" s="167"/>
      <c r="I139" s="167"/>
      <c r="J139" s="167"/>
      <c r="K139" s="488" t="s">
        <v>1332</v>
      </c>
      <c r="L139" s="494" t="s">
        <v>1580</v>
      </c>
      <c r="M139" s="167"/>
      <c r="N139" s="764" t="s">
        <v>84</v>
      </c>
      <c r="O139" s="764" t="s">
        <v>84</v>
      </c>
      <c r="P139" s="783" t="s">
        <v>85</v>
      </c>
      <c r="Q139" s="783" t="s">
        <v>85</v>
      </c>
      <c r="R139" s="494" t="s">
        <v>98</v>
      </c>
      <c r="S139" s="494" t="s">
        <v>2399</v>
      </c>
      <c r="T139" s="612"/>
      <c r="U139" s="110"/>
      <c r="V139" s="110"/>
      <c r="W139" s="110"/>
      <c r="X139" s="110"/>
      <c r="Y139" s="110"/>
      <c r="Z139" s="110"/>
      <c r="AA139" s="110"/>
      <c r="AB139" s="110"/>
      <c r="AC139" s="110"/>
      <c r="AD139" s="110"/>
      <c r="AE139" s="110"/>
      <c r="AF139" s="110"/>
    </row>
    <row r="140">
      <c r="A140" s="110"/>
      <c r="B140" s="661">
        <f t="shared" si="2"/>
        <v>137</v>
      </c>
      <c r="C140" s="714" t="s">
        <v>1494</v>
      </c>
      <c r="D140" s="779"/>
      <c r="E140" s="190"/>
      <c r="F140" s="185" t="s">
        <v>1581</v>
      </c>
      <c r="G140" s="167"/>
      <c r="H140" s="167"/>
      <c r="I140" s="167"/>
      <c r="J140" s="167"/>
      <c r="K140" s="186" t="s">
        <v>173</v>
      </c>
      <c r="L140" s="186" t="s">
        <v>173</v>
      </c>
      <c r="M140" s="167"/>
      <c r="N140" s="764" t="s">
        <v>84</v>
      </c>
      <c r="O140" s="764" t="s">
        <v>84</v>
      </c>
      <c r="P140" s="783" t="s">
        <v>85</v>
      </c>
      <c r="Q140" s="783" t="s">
        <v>85</v>
      </c>
      <c r="R140" s="494" t="s">
        <v>98</v>
      </c>
      <c r="S140" s="612"/>
      <c r="T140" s="612"/>
      <c r="U140" s="110"/>
      <c r="V140" s="110"/>
      <c r="W140" s="110"/>
      <c r="X140" s="110"/>
      <c r="Y140" s="110"/>
      <c r="Z140" s="110"/>
      <c r="AA140" s="110"/>
      <c r="AB140" s="110"/>
      <c r="AC140" s="110"/>
      <c r="AD140" s="110"/>
      <c r="AE140" s="110"/>
      <c r="AF140" s="110"/>
    </row>
    <row r="141">
      <c r="A141" s="110"/>
      <c r="B141" s="661">
        <f t="shared" si="2"/>
        <v>138</v>
      </c>
      <c r="C141" s="714" t="s">
        <v>1494</v>
      </c>
      <c r="D141" s="779"/>
      <c r="E141" s="190"/>
      <c r="F141" s="185" t="s">
        <v>1450</v>
      </c>
      <c r="G141" s="167"/>
      <c r="H141" s="167"/>
      <c r="I141" s="167"/>
      <c r="J141" s="167"/>
      <c r="K141" s="186" t="s">
        <v>173</v>
      </c>
      <c r="L141" s="186" t="s">
        <v>173</v>
      </c>
      <c r="M141" s="167"/>
      <c r="N141" s="764" t="s">
        <v>84</v>
      </c>
      <c r="O141" s="764" t="s">
        <v>84</v>
      </c>
      <c r="P141" s="783" t="s">
        <v>85</v>
      </c>
      <c r="Q141" s="783" t="s">
        <v>85</v>
      </c>
      <c r="R141" s="494" t="s">
        <v>98</v>
      </c>
      <c r="S141" s="612"/>
      <c r="T141" s="612"/>
      <c r="U141" s="110"/>
      <c r="V141" s="110"/>
      <c r="W141" s="110"/>
      <c r="X141" s="110"/>
      <c r="Y141" s="110"/>
      <c r="Z141" s="110"/>
      <c r="AA141" s="110"/>
      <c r="AB141" s="110"/>
      <c r="AC141" s="110"/>
      <c r="AD141" s="110"/>
      <c r="AE141" s="110"/>
      <c r="AF141" s="110"/>
    </row>
    <row r="142">
      <c r="A142" s="110"/>
      <c r="B142" s="661">
        <f t="shared" si="2"/>
        <v>139</v>
      </c>
      <c r="C142" s="714" t="s">
        <v>1494</v>
      </c>
      <c r="D142" s="779"/>
      <c r="E142" s="190"/>
      <c r="F142" s="185" t="s">
        <v>1451</v>
      </c>
      <c r="G142" s="167"/>
      <c r="H142" s="167"/>
      <c r="I142" s="167"/>
      <c r="J142" s="167"/>
      <c r="K142" s="186" t="s">
        <v>173</v>
      </c>
      <c r="L142" s="186" t="s">
        <v>173</v>
      </c>
      <c r="M142" s="167"/>
      <c r="N142" s="764" t="s">
        <v>84</v>
      </c>
      <c r="O142" s="764" t="s">
        <v>84</v>
      </c>
      <c r="P142" s="783" t="s">
        <v>85</v>
      </c>
      <c r="Q142" s="783" t="s">
        <v>85</v>
      </c>
      <c r="R142" s="494" t="s">
        <v>98</v>
      </c>
      <c r="S142" s="612"/>
      <c r="T142" s="612"/>
      <c r="U142" s="110"/>
      <c r="V142" s="110"/>
      <c r="W142" s="110"/>
      <c r="X142" s="110"/>
      <c r="Y142" s="110"/>
      <c r="Z142" s="110"/>
      <c r="AA142" s="110"/>
      <c r="AB142" s="110"/>
      <c r="AC142" s="110"/>
      <c r="AD142" s="110"/>
      <c r="AE142" s="110"/>
      <c r="AF142" s="110"/>
    </row>
    <row r="143">
      <c r="A143" s="110"/>
      <c r="B143" s="661">
        <f t="shared" si="2"/>
        <v>140</v>
      </c>
      <c r="C143" s="714" t="s">
        <v>1494</v>
      </c>
      <c r="D143" s="779"/>
      <c r="E143" s="190"/>
      <c r="F143" s="185" t="s">
        <v>772</v>
      </c>
      <c r="G143" s="167"/>
      <c r="H143" s="167"/>
      <c r="I143" s="167"/>
      <c r="J143" s="167"/>
      <c r="K143" s="186" t="s">
        <v>173</v>
      </c>
      <c r="L143" s="186" t="s">
        <v>173</v>
      </c>
      <c r="M143" s="167"/>
      <c r="N143" s="764" t="s">
        <v>84</v>
      </c>
      <c r="O143" s="764" t="s">
        <v>84</v>
      </c>
      <c r="P143" s="783" t="s">
        <v>85</v>
      </c>
      <c r="Q143" s="783" t="s">
        <v>85</v>
      </c>
      <c r="R143" s="494" t="s">
        <v>98</v>
      </c>
      <c r="S143" s="612"/>
      <c r="T143" s="612"/>
      <c r="U143" s="110"/>
      <c r="V143" s="110"/>
      <c r="W143" s="110"/>
      <c r="X143" s="110"/>
      <c r="Y143" s="110"/>
      <c r="Z143" s="110"/>
      <c r="AA143" s="110"/>
      <c r="AB143" s="110"/>
      <c r="AC143" s="110"/>
      <c r="AD143" s="110"/>
      <c r="AE143" s="110"/>
      <c r="AF143" s="110"/>
    </row>
    <row r="144">
      <c r="A144" s="110"/>
      <c r="B144" s="661">
        <f t="shared" si="2"/>
        <v>141</v>
      </c>
      <c r="C144" s="714" t="s">
        <v>1494</v>
      </c>
      <c r="D144" s="779"/>
      <c r="E144" s="190"/>
      <c r="F144" s="185" t="s">
        <v>249</v>
      </c>
      <c r="G144" s="167"/>
      <c r="H144" s="167"/>
      <c r="I144" s="167"/>
      <c r="J144" s="167"/>
      <c r="K144" s="186" t="s">
        <v>1582</v>
      </c>
      <c r="L144" s="772" t="s">
        <v>1583</v>
      </c>
      <c r="M144" s="167"/>
      <c r="N144" s="764" t="s">
        <v>84</v>
      </c>
      <c r="O144" s="764" t="s">
        <v>84</v>
      </c>
      <c r="P144" s="783" t="s">
        <v>85</v>
      </c>
      <c r="Q144" s="783" t="s">
        <v>85</v>
      </c>
      <c r="R144" s="494" t="s">
        <v>98</v>
      </c>
      <c r="S144" s="612"/>
      <c r="T144" s="612"/>
      <c r="U144" s="110"/>
      <c r="V144" s="110"/>
      <c r="W144" s="110"/>
      <c r="X144" s="110"/>
      <c r="Y144" s="110"/>
      <c r="Z144" s="110"/>
      <c r="AA144" s="110"/>
      <c r="AB144" s="110"/>
      <c r="AC144" s="110"/>
      <c r="AD144" s="110"/>
      <c r="AE144" s="110"/>
      <c r="AF144" s="110"/>
    </row>
    <row r="145">
      <c r="A145" s="110"/>
      <c r="B145" s="661">
        <f t="shared" si="2"/>
        <v>142</v>
      </c>
      <c r="C145" s="714" t="s">
        <v>1494</v>
      </c>
      <c r="D145" s="779"/>
      <c r="E145" s="190"/>
      <c r="F145" s="185" t="s">
        <v>1503</v>
      </c>
      <c r="G145" s="167"/>
      <c r="H145" s="167"/>
      <c r="I145" s="167"/>
      <c r="J145" s="167"/>
      <c r="K145" s="186" t="s">
        <v>1584</v>
      </c>
      <c r="L145" s="772" t="s">
        <v>170</v>
      </c>
      <c r="M145" s="167"/>
      <c r="N145" s="764" t="s">
        <v>84</v>
      </c>
      <c r="O145" s="764" t="s">
        <v>84</v>
      </c>
      <c r="P145" s="783" t="s">
        <v>85</v>
      </c>
      <c r="Q145" s="783" t="s">
        <v>85</v>
      </c>
      <c r="R145" s="494" t="s">
        <v>98</v>
      </c>
      <c r="S145" s="612"/>
      <c r="T145" s="612"/>
      <c r="U145" s="110"/>
      <c r="V145" s="110"/>
      <c r="W145" s="110"/>
      <c r="X145" s="110"/>
      <c r="Y145" s="110"/>
      <c r="Z145" s="110"/>
      <c r="AA145" s="110"/>
      <c r="AB145" s="110"/>
      <c r="AC145" s="110"/>
      <c r="AD145" s="110"/>
      <c r="AE145" s="110"/>
      <c r="AF145" s="110"/>
    </row>
    <row r="146">
      <c r="A146" s="110"/>
      <c r="B146" s="661">
        <f t="shared" si="2"/>
        <v>143</v>
      </c>
      <c r="C146" s="714" t="s">
        <v>1494</v>
      </c>
      <c r="D146" s="779"/>
      <c r="E146" s="189" t="s">
        <v>1484</v>
      </c>
      <c r="F146" s="185" t="s">
        <v>1585</v>
      </c>
      <c r="G146" s="186" t="s">
        <v>1586</v>
      </c>
      <c r="H146" s="167"/>
      <c r="I146" s="167"/>
      <c r="J146" s="167"/>
      <c r="K146" s="186" t="s">
        <v>1587</v>
      </c>
      <c r="L146" s="772" t="s">
        <v>1588</v>
      </c>
      <c r="M146" s="167"/>
      <c r="N146" s="764" t="s">
        <v>84</v>
      </c>
      <c r="O146" s="765" t="s">
        <v>85</v>
      </c>
      <c r="P146" s="783" t="s">
        <v>85</v>
      </c>
      <c r="Q146" s="783" t="s">
        <v>85</v>
      </c>
      <c r="R146" s="494" t="s">
        <v>98</v>
      </c>
      <c r="S146" s="612"/>
      <c r="T146" s="612"/>
      <c r="U146" s="110"/>
      <c r="V146" s="110"/>
      <c r="W146" s="110"/>
      <c r="X146" s="110"/>
      <c r="Y146" s="110"/>
      <c r="Z146" s="110"/>
      <c r="AA146" s="110"/>
      <c r="AB146" s="110"/>
      <c r="AC146" s="110"/>
      <c r="AD146" s="110"/>
      <c r="AE146" s="110"/>
      <c r="AF146" s="110"/>
    </row>
    <row r="147">
      <c r="A147" s="110"/>
      <c r="B147" s="661">
        <f t="shared" si="2"/>
        <v>144</v>
      </c>
      <c r="C147" s="714" t="s">
        <v>1494</v>
      </c>
      <c r="D147" s="779"/>
      <c r="E147" s="766"/>
      <c r="F147" s="185"/>
      <c r="G147" s="186" t="s">
        <v>1589</v>
      </c>
      <c r="H147" s="167"/>
      <c r="I147" s="167"/>
      <c r="J147" s="167"/>
      <c r="K147" s="186" t="s">
        <v>1590</v>
      </c>
      <c r="L147" s="772" t="s">
        <v>1591</v>
      </c>
      <c r="M147" s="167"/>
      <c r="N147" s="764" t="s">
        <v>84</v>
      </c>
      <c r="O147" s="765" t="s">
        <v>85</v>
      </c>
      <c r="P147" s="783" t="s">
        <v>85</v>
      </c>
      <c r="Q147" s="783" t="s">
        <v>85</v>
      </c>
      <c r="R147" s="494" t="s">
        <v>107</v>
      </c>
      <c r="S147" s="612"/>
      <c r="T147" s="612"/>
      <c r="U147" s="110"/>
      <c r="V147" s="110"/>
      <c r="W147" s="110"/>
      <c r="X147" s="110"/>
      <c r="Y147" s="110"/>
      <c r="Z147" s="110"/>
      <c r="AA147" s="110"/>
      <c r="AB147" s="110"/>
      <c r="AC147" s="110"/>
      <c r="AD147" s="110"/>
      <c r="AE147" s="110"/>
      <c r="AF147" s="110"/>
    </row>
    <row r="148">
      <c r="A148" s="110"/>
      <c r="B148" s="661">
        <f t="shared" si="2"/>
        <v>145</v>
      </c>
      <c r="C148" s="714" t="s">
        <v>1494</v>
      </c>
      <c r="D148" s="779"/>
      <c r="E148" s="190"/>
      <c r="F148" s="185" t="s">
        <v>1592</v>
      </c>
      <c r="G148" s="167"/>
      <c r="H148" s="167"/>
      <c r="I148" s="167"/>
      <c r="J148" s="167"/>
      <c r="K148" s="186" t="s">
        <v>1593</v>
      </c>
      <c r="L148" s="772" t="s">
        <v>1594</v>
      </c>
      <c r="M148" s="441"/>
      <c r="N148" s="765" t="s">
        <v>84</v>
      </c>
      <c r="O148" s="765" t="s">
        <v>84</v>
      </c>
      <c r="P148" s="765" t="s">
        <v>84</v>
      </c>
      <c r="Q148" s="765" t="s">
        <v>84</v>
      </c>
      <c r="R148" s="132" t="s">
        <v>2400</v>
      </c>
      <c r="S148" s="494"/>
      <c r="T148" s="612"/>
      <c r="U148" s="110"/>
      <c r="V148" s="110"/>
      <c r="W148" s="110"/>
      <c r="X148" s="110"/>
      <c r="Y148" s="110"/>
      <c r="Z148" s="110"/>
      <c r="AA148" s="110"/>
      <c r="AB148" s="110"/>
      <c r="AC148" s="110"/>
      <c r="AD148" s="110"/>
      <c r="AE148" s="110"/>
      <c r="AF148" s="110"/>
    </row>
    <row r="149">
      <c r="A149" s="110"/>
      <c r="B149" s="661">
        <f t="shared" si="2"/>
        <v>146</v>
      </c>
      <c r="C149" s="714" t="s">
        <v>1494</v>
      </c>
      <c r="D149" s="779"/>
      <c r="E149" s="190"/>
      <c r="F149" s="184" t="s">
        <v>1596</v>
      </c>
      <c r="G149" s="167"/>
      <c r="H149" s="167"/>
      <c r="I149" s="167"/>
      <c r="J149" s="167"/>
      <c r="K149" s="784" t="s">
        <v>1597</v>
      </c>
      <c r="L149" s="772" t="s">
        <v>1598</v>
      </c>
      <c r="M149" s="167"/>
      <c r="N149" s="764" t="s">
        <v>84</v>
      </c>
      <c r="O149" s="765" t="s">
        <v>85</v>
      </c>
      <c r="P149" s="783" t="s">
        <v>85</v>
      </c>
      <c r="Q149" s="783" t="s">
        <v>85</v>
      </c>
      <c r="R149" s="494" t="s">
        <v>157</v>
      </c>
      <c r="S149" s="612"/>
      <c r="T149" s="612"/>
      <c r="U149" s="110"/>
      <c r="V149" s="110"/>
      <c r="W149" s="110"/>
      <c r="X149" s="110"/>
      <c r="Y149" s="110"/>
      <c r="Z149" s="110"/>
      <c r="AA149" s="110"/>
      <c r="AB149" s="110"/>
      <c r="AC149" s="110"/>
      <c r="AD149" s="110"/>
      <c r="AE149" s="110"/>
      <c r="AF149" s="110"/>
    </row>
    <row r="150">
      <c r="A150" s="110"/>
      <c r="B150" s="661">
        <f t="shared" si="2"/>
        <v>147</v>
      </c>
      <c r="C150" s="714" t="s">
        <v>1494</v>
      </c>
      <c r="D150" s="779"/>
      <c r="E150" s="768"/>
      <c r="F150" s="189" t="s">
        <v>1599</v>
      </c>
      <c r="G150" s="185" t="s">
        <v>1600</v>
      </c>
      <c r="H150" s="167"/>
      <c r="I150" s="167"/>
      <c r="J150" s="167"/>
      <c r="K150" s="186" t="s">
        <v>1601</v>
      </c>
      <c r="L150" s="772" t="s">
        <v>1602</v>
      </c>
      <c r="M150" s="167"/>
      <c r="N150" s="764" t="s">
        <v>84</v>
      </c>
      <c r="O150" s="765" t="s">
        <v>85</v>
      </c>
      <c r="P150" s="783" t="s">
        <v>85</v>
      </c>
      <c r="Q150" s="783" t="s">
        <v>85</v>
      </c>
      <c r="R150" s="494" t="s">
        <v>157</v>
      </c>
      <c r="S150" s="612"/>
      <c r="T150" s="612"/>
      <c r="U150" s="110"/>
      <c r="V150" s="110"/>
      <c r="W150" s="110"/>
      <c r="X150" s="110"/>
      <c r="Y150" s="110"/>
      <c r="Z150" s="110"/>
      <c r="AA150" s="110"/>
      <c r="AB150" s="110"/>
      <c r="AC150" s="110"/>
      <c r="AD150" s="110"/>
      <c r="AE150" s="110"/>
      <c r="AF150" s="110"/>
    </row>
    <row r="151">
      <c r="A151" s="110"/>
      <c r="B151" s="661">
        <f t="shared" si="2"/>
        <v>148</v>
      </c>
      <c r="C151" s="714" t="s">
        <v>1494</v>
      </c>
      <c r="D151" s="779"/>
      <c r="E151" s="781"/>
      <c r="F151" s="190"/>
      <c r="G151" s="185" t="s">
        <v>1603</v>
      </c>
      <c r="H151" s="167"/>
      <c r="I151" s="167"/>
      <c r="J151" s="167"/>
      <c r="K151" s="186" t="s">
        <v>173</v>
      </c>
      <c r="L151" s="772" t="s">
        <v>1604</v>
      </c>
      <c r="M151" s="167"/>
      <c r="N151" s="764" t="s">
        <v>84</v>
      </c>
      <c r="O151" s="765" t="s">
        <v>85</v>
      </c>
      <c r="P151" s="783" t="s">
        <v>85</v>
      </c>
      <c r="Q151" s="783" t="s">
        <v>85</v>
      </c>
      <c r="R151" s="494" t="s">
        <v>157</v>
      </c>
      <c r="S151" s="612"/>
      <c r="T151" s="612"/>
      <c r="U151" s="110"/>
      <c r="V151" s="110"/>
      <c r="W151" s="110"/>
      <c r="X151" s="110"/>
      <c r="Y151" s="110"/>
      <c r="Z151" s="110"/>
      <c r="AA151" s="110"/>
      <c r="AB151" s="110"/>
      <c r="AC151" s="110"/>
      <c r="AD151" s="110"/>
      <c r="AE151" s="110"/>
      <c r="AF151" s="110"/>
    </row>
    <row r="152">
      <c r="A152" s="110"/>
      <c r="B152" s="661">
        <f t="shared" si="2"/>
        <v>149</v>
      </c>
      <c r="C152" s="714" t="s">
        <v>1494</v>
      </c>
      <c r="D152" s="779"/>
      <c r="E152" s="781"/>
      <c r="F152" s="190"/>
      <c r="G152" s="185" t="s">
        <v>1605</v>
      </c>
      <c r="H152" s="167"/>
      <c r="I152" s="167"/>
      <c r="J152" s="167"/>
      <c r="K152" s="186" t="s">
        <v>173</v>
      </c>
      <c r="L152" s="772" t="s">
        <v>1606</v>
      </c>
      <c r="M152" s="167"/>
      <c r="N152" s="764" t="s">
        <v>84</v>
      </c>
      <c r="O152" s="765" t="s">
        <v>85</v>
      </c>
      <c r="P152" s="783" t="s">
        <v>85</v>
      </c>
      <c r="Q152" s="783" t="s">
        <v>85</v>
      </c>
      <c r="R152" s="494" t="s">
        <v>157</v>
      </c>
      <c r="S152" s="612"/>
      <c r="T152" s="612"/>
      <c r="U152" s="110"/>
      <c r="V152" s="110"/>
      <c r="W152" s="110"/>
      <c r="X152" s="110"/>
      <c r="Y152" s="110"/>
      <c r="Z152" s="110"/>
      <c r="AA152" s="110"/>
      <c r="AB152" s="110"/>
      <c r="AC152" s="110"/>
      <c r="AD152" s="110"/>
      <c r="AE152" s="110"/>
      <c r="AF152" s="110"/>
    </row>
    <row r="153">
      <c r="A153" s="110"/>
      <c r="B153" s="661">
        <f t="shared" si="2"/>
        <v>150</v>
      </c>
      <c r="C153" s="714" t="s">
        <v>1494</v>
      </c>
      <c r="D153" s="779"/>
      <c r="E153" s="781"/>
      <c r="F153" s="668"/>
      <c r="G153" s="185" t="s">
        <v>1607</v>
      </c>
      <c r="H153" s="167"/>
      <c r="I153" s="167"/>
      <c r="J153" s="167"/>
      <c r="K153" s="186" t="s">
        <v>173</v>
      </c>
      <c r="L153" s="772" t="s">
        <v>1608</v>
      </c>
      <c r="M153" s="167"/>
      <c r="N153" s="764" t="s">
        <v>84</v>
      </c>
      <c r="O153" s="765" t="s">
        <v>85</v>
      </c>
      <c r="P153" s="783" t="s">
        <v>85</v>
      </c>
      <c r="Q153" s="783" t="s">
        <v>85</v>
      </c>
      <c r="R153" s="494" t="s">
        <v>157</v>
      </c>
      <c r="S153" s="612"/>
      <c r="T153" s="612"/>
      <c r="U153" s="110"/>
      <c r="V153" s="110"/>
      <c r="W153" s="110"/>
      <c r="X153" s="110"/>
      <c r="Y153" s="110"/>
      <c r="Z153" s="110"/>
      <c r="AA153" s="110"/>
      <c r="AB153" s="110"/>
      <c r="AC153" s="110"/>
      <c r="AD153" s="110"/>
      <c r="AE153" s="110"/>
      <c r="AF153" s="110"/>
    </row>
    <row r="154">
      <c r="A154" s="110"/>
      <c r="B154" s="661">
        <f t="shared" si="2"/>
        <v>151</v>
      </c>
      <c r="C154" s="714" t="s">
        <v>1494</v>
      </c>
      <c r="D154" s="779"/>
      <c r="E154" s="190"/>
      <c r="F154" s="772" t="s">
        <v>543</v>
      </c>
      <c r="G154" s="167" t="s">
        <v>397</v>
      </c>
      <c r="H154" s="167"/>
      <c r="I154" s="167"/>
      <c r="J154" s="167"/>
      <c r="K154" s="186" t="s">
        <v>1609</v>
      </c>
      <c r="L154" s="772" t="s">
        <v>1610</v>
      </c>
      <c r="M154" s="186" t="s">
        <v>1611</v>
      </c>
      <c r="N154" s="764" t="s">
        <v>84</v>
      </c>
      <c r="O154" s="765" t="s">
        <v>85</v>
      </c>
      <c r="P154" s="783" t="s">
        <v>85</v>
      </c>
      <c r="Q154" s="783" t="s">
        <v>85</v>
      </c>
      <c r="R154" s="494" t="s">
        <v>157</v>
      </c>
      <c r="S154" s="612"/>
      <c r="T154" s="612"/>
      <c r="U154" s="110"/>
      <c r="V154" s="110"/>
      <c r="W154" s="110"/>
      <c r="X154" s="110"/>
      <c r="Y154" s="110"/>
      <c r="Z154" s="110"/>
      <c r="AA154" s="110"/>
      <c r="AB154" s="110"/>
      <c r="AC154" s="110"/>
      <c r="AD154" s="110"/>
      <c r="AE154" s="110"/>
      <c r="AF154" s="110"/>
    </row>
    <row r="155">
      <c r="A155" s="110"/>
      <c r="B155" s="661">
        <f t="shared" si="2"/>
        <v>152</v>
      </c>
      <c r="C155" s="714" t="s">
        <v>1494</v>
      </c>
      <c r="D155" s="779"/>
      <c r="E155" s="190"/>
      <c r="F155" s="185"/>
      <c r="G155" s="167" t="s">
        <v>401</v>
      </c>
      <c r="H155" s="167"/>
      <c r="I155" s="167"/>
      <c r="J155" s="167"/>
      <c r="K155" s="186" t="s">
        <v>1612</v>
      </c>
      <c r="L155" s="772" t="s">
        <v>1613</v>
      </c>
      <c r="M155" s="186" t="s">
        <v>1611</v>
      </c>
      <c r="N155" s="764" t="s">
        <v>84</v>
      </c>
      <c r="O155" s="765" t="s">
        <v>85</v>
      </c>
      <c r="P155" s="783" t="s">
        <v>85</v>
      </c>
      <c r="Q155" s="783" t="s">
        <v>85</v>
      </c>
      <c r="R155" s="494" t="s">
        <v>157</v>
      </c>
      <c r="S155" s="612"/>
      <c r="T155" s="612"/>
      <c r="U155" s="110"/>
      <c r="V155" s="110"/>
      <c r="W155" s="110"/>
      <c r="X155" s="110"/>
      <c r="Y155" s="110"/>
      <c r="Z155" s="110"/>
      <c r="AA155" s="110"/>
      <c r="AB155" s="110"/>
      <c r="AC155" s="110"/>
      <c r="AD155" s="110"/>
      <c r="AE155" s="110"/>
      <c r="AF155" s="110"/>
    </row>
    <row r="156">
      <c r="A156" s="110"/>
      <c r="B156" s="661">
        <f t="shared" si="2"/>
        <v>153</v>
      </c>
      <c r="C156" s="714" t="s">
        <v>1494</v>
      </c>
      <c r="D156" s="779"/>
      <c r="E156" s="190"/>
      <c r="F156" s="185" t="s">
        <v>1614</v>
      </c>
      <c r="G156" s="167"/>
      <c r="H156" s="167"/>
      <c r="I156" s="167"/>
      <c r="J156" s="167"/>
      <c r="K156" s="186" t="s">
        <v>1615</v>
      </c>
      <c r="L156" s="772" t="s">
        <v>1616</v>
      </c>
      <c r="M156" s="167"/>
      <c r="N156" s="764" t="s">
        <v>84</v>
      </c>
      <c r="O156" s="765" t="s">
        <v>85</v>
      </c>
      <c r="P156" s="783" t="s">
        <v>85</v>
      </c>
      <c r="Q156" s="783" t="s">
        <v>85</v>
      </c>
      <c r="R156" s="494" t="s">
        <v>157</v>
      </c>
      <c r="S156" s="612"/>
      <c r="T156" s="612"/>
      <c r="U156" s="110"/>
      <c r="V156" s="110"/>
      <c r="W156" s="110"/>
      <c r="X156" s="110"/>
      <c r="Y156" s="110"/>
      <c r="Z156" s="110"/>
      <c r="AA156" s="110"/>
      <c r="AB156" s="110"/>
      <c r="AC156" s="110"/>
      <c r="AD156" s="110"/>
      <c r="AE156" s="110"/>
      <c r="AF156" s="110"/>
    </row>
    <row r="157">
      <c r="A157" s="110"/>
      <c r="B157" s="661">
        <f t="shared" si="2"/>
        <v>154</v>
      </c>
      <c r="C157" s="714" t="s">
        <v>1494</v>
      </c>
      <c r="D157" s="779"/>
      <c r="E157" s="189" t="s">
        <v>651</v>
      </c>
      <c r="F157" s="185" t="s">
        <v>1596</v>
      </c>
      <c r="G157" s="167"/>
      <c r="H157" s="167"/>
      <c r="I157" s="167"/>
      <c r="J157" s="167"/>
      <c r="K157" s="186" t="s">
        <v>1617</v>
      </c>
      <c r="L157" s="772" t="s">
        <v>1618</v>
      </c>
      <c r="M157" s="186" t="s">
        <v>1619</v>
      </c>
      <c r="N157" s="764" t="s">
        <v>84</v>
      </c>
      <c r="O157" s="765" t="s">
        <v>85</v>
      </c>
      <c r="P157" s="783" t="s">
        <v>85</v>
      </c>
      <c r="Q157" s="783" t="s">
        <v>85</v>
      </c>
      <c r="R157" s="494" t="s">
        <v>157</v>
      </c>
      <c r="S157" s="612"/>
      <c r="T157" s="612"/>
      <c r="U157" s="110"/>
      <c r="V157" s="110"/>
      <c r="W157" s="110"/>
      <c r="X157" s="110"/>
      <c r="Y157" s="110"/>
      <c r="Z157" s="110"/>
      <c r="AA157" s="110"/>
      <c r="AB157" s="110"/>
      <c r="AC157" s="110"/>
      <c r="AD157" s="110"/>
      <c r="AE157" s="110"/>
      <c r="AF157" s="110"/>
    </row>
    <row r="158">
      <c r="A158" s="110"/>
      <c r="B158" s="661">
        <f t="shared" si="2"/>
        <v>155</v>
      </c>
      <c r="C158" s="714" t="s">
        <v>1494</v>
      </c>
      <c r="D158" s="779"/>
      <c r="E158" s="190"/>
      <c r="F158" s="185" t="s">
        <v>1620</v>
      </c>
      <c r="G158" s="167"/>
      <c r="H158" s="167"/>
      <c r="I158" s="167"/>
      <c r="J158" s="167"/>
      <c r="K158" s="186" t="s">
        <v>1621</v>
      </c>
      <c r="L158" s="169" t="s">
        <v>2401</v>
      </c>
      <c r="M158" s="167"/>
      <c r="N158" s="765" t="s">
        <v>84</v>
      </c>
      <c r="O158" s="765" t="s">
        <v>85</v>
      </c>
      <c r="P158" s="783" t="s">
        <v>85</v>
      </c>
      <c r="Q158" s="783" t="s">
        <v>85</v>
      </c>
      <c r="R158" s="132" t="s">
        <v>2402</v>
      </c>
      <c r="S158" s="494" t="s">
        <v>2403</v>
      </c>
      <c r="T158" s="612"/>
      <c r="U158" s="110"/>
      <c r="V158" s="110"/>
      <c r="W158" s="110"/>
      <c r="X158" s="110"/>
      <c r="Y158" s="110"/>
      <c r="Z158" s="110"/>
      <c r="AA158" s="110"/>
      <c r="AB158" s="110"/>
      <c r="AC158" s="110"/>
      <c r="AD158" s="110"/>
      <c r="AE158" s="110"/>
      <c r="AF158" s="110"/>
    </row>
    <row r="159">
      <c r="A159" s="110"/>
      <c r="B159" s="661">
        <f t="shared" si="2"/>
        <v>156</v>
      </c>
      <c r="C159" s="714" t="s">
        <v>1494</v>
      </c>
      <c r="D159" s="779"/>
      <c r="E159" s="190"/>
      <c r="F159" s="185" t="s">
        <v>1623</v>
      </c>
      <c r="G159" s="167"/>
      <c r="H159" s="167"/>
      <c r="I159" s="167"/>
      <c r="J159" s="167"/>
      <c r="K159" s="186" t="s">
        <v>1624</v>
      </c>
      <c r="L159" s="169" t="s">
        <v>2404</v>
      </c>
      <c r="M159" s="167"/>
      <c r="N159" s="765" t="s">
        <v>84</v>
      </c>
      <c r="O159" s="765" t="s">
        <v>85</v>
      </c>
      <c r="P159" s="783" t="s">
        <v>85</v>
      </c>
      <c r="Q159" s="783" t="s">
        <v>85</v>
      </c>
      <c r="R159" s="132" t="s">
        <v>2402</v>
      </c>
      <c r="S159" s="494" t="s">
        <v>2403</v>
      </c>
      <c r="T159" s="612"/>
      <c r="U159" s="110"/>
      <c r="V159" s="110"/>
      <c r="W159" s="110"/>
      <c r="X159" s="110"/>
      <c r="Y159" s="110"/>
      <c r="Z159" s="110"/>
      <c r="AA159" s="110"/>
      <c r="AB159" s="110"/>
      <c r="AC159" s="110"/>
      <c r="AD159" s="110"/>
      <c r="AE159" s="110"/>
      <c r="AF159" s="110"/>
    </row>
    <row r="160">
      <c r="A160" s="110"/>
      <c r="B160" s="661">
        <f t="shared" si="2"/>
        <v>157</v>
      </c>
      <c r="C160" s="714" t="s">
        <v>1494</v>
      </c>
      <c r="D160" s="779"/>
      <c r="E160" s="190"/>
      <c r="F160" s="184" t="s">
        <v>855</v>
      </c>
      <c r="G160" s="167"/>
      <c r="H160" s="167"/>
      <c r="I160" s="167"/>
      <c r="J160" s="167"/>
      <c r="K160" s="186" t="s">
        <v>1626</v>
      </c>
      <c r="L160" s="772" t="s">
        <v>1627</v>
      </c>
      <c r="M160" s="167"/>
      <c r="N160" s="764" t="s">
        <v>84</v>
      </c>
      <c r="O160" s="765" t="s">
        <v>85</v>
      </c>
      <c r="P160" s="783" t="s">
        <v>85</v>
      </c>
      <c r="Q160" s="783" t="s">
        <v>85</v>
      </c>
      <c r="R160" s="494" t="s">
        <v>157</v>
      </c>
      <c r="S160" s="612"/>
      <c r="T160" s="612"/>
      <c r="U160" s="110"/>
      <c r="V160" s="110"/>
      <c r="W160" s="110"/>
      <c r="X160" s="110"/>
      <c r="Y160" s="110"/>
      <c r="Z160" s="110"/>
      <c r="AA160" s="110"/>
      <c r="AB160" s="110"/>
      <c r="AC160" s="110"/>
      <c r="AD160" s="110"/>
      <c r="AE160" s="110"/>
      <c r="AF160" s="110"/>
    </row>
    <row r="161">
      <c r="A161" s="110"/>
      <c r="B161" s="661">
        <f t="shared" si="2"/>
        <v>158</v>
      </c>
      <c r="C161" s="714" t="s">
        <v>1494</v>
      </c>
      <c r="D161" s="779"/>
      <c r="E161" s="781"/>
      <c r="F161" s="189" t="s">
        <v>1599</v>
      </c>
      <c r="G161" s="185" t="s">
        <v>1600</v>
      </c>
      <c r="H161" s="167"/>
      <c r="I161" s="167"/>
      <c r="J161" s="167"/>
      <c r="K161" s="186" t="s">
        <v>1628</v>
      </c>
      <c r="L161" s="772" t="s">
        <v>1602</v>
      </c>
      <c r="M161" s="167"/>
      <c r="N161" s="764" t="s">
        <v>84</v>
      </c>
      <c r="O161" s="765" t="s">
        <v>85</v>
      </c>
      <c r="P161" s="783" t="s">
        <v>85</v>
      </c>
      <c r="Q161" s="783" t="s">
        <v>85</v>
      </c>
      <c r="R161" s="494" t="s">
        <v>157</v>
      </c>
      <c r="S161" s="612"/>
      <c r="T161" s="612"/>
      <c r="U161" s="110"/>
      <c r="V161" s="110"/>
      <c r="W161" s="110"/>
      <c r="X161" s="110"/>
      <c r="Y161" s="110"/>
      <c r="Z161" s="110"/>
      <c r="AA161" s="110"/>
      <c r="AB161" s="110"/>
      <c r="AC161" s="110"/>
      <c r="AD161" s="110"/>
      <c r="AE161" s="110"/>
      <c r="AF161" s="110"/>
    </row>
    <row r="162">
      <c r="A162" s="110"/>
      <c r="B162" s="661">
        <f t="shared" si="2"/>
        <v>159</v>
      </c>
      <c r="C162" s="714" t="s">
        <v>1494</v>
      </c>
      <c r="D162" s="779"/>
      <c r="E162" s="781"/>
      <c r="F162" s="190"/>
      <c r="G162" s="185" t="s">
        <v>1603</v>
      </c>
      <c r="H162" s="167"/>
      <c r="I162" s="167"/>
      <c r="J162" s="167"/>
      <c r="K162" s="186" t="s">
        <v>173</v>
      </c>
      <c r="L162" s="772" t="s">
        <v>1604</v>
      </c>
      <c r="M162" s="167"/>
      <c r="N162" s="764" t="s">
        <v>84</v>
      </c>
      <c r="O162" s="765" t="s">
        <v>85</v>
      </c>
      <c r="P162" s="783" t="s">
        <v>85</v>
      </c>
      <c r="Q162" s="783" t="s">
        <v>85</v>
      </c>
      <c r="R162" s="494" t="s">
        <v>157</v>
      </c>
      <c r="S162" s="612"/>
      <c r="T162" s="612"/>
      <c r="U162" s="110"/>
      <c r="V162" s="110"/>
      <c r="W162" s="110"/>
      <c r="X162" s="110"/>
      <c r="Y162" s="110"/>
      <c r="Z162" s="110"/>
      <c r="AA162" s="110"/>
      <c r="AB162" s="110"/>
      <c r="AC162" s="110"/>
      <c r="AD162" s="110"/>
      <c r="AE162" s="110"/>
      <c r="AF162" s="110"/>
    </row>
    <row r="163">
      <c r="A163" s="110"/>
      <c r="B163" s="661">
        <f t="shared" si="2"/>
        <v>160</v>
      </c>
      <c r="C163" s="714" t="s">
        <v>1494</v>
      </c>
      <c r="D163" s="779"/>
      <c r="E163" s="781"/>
      <c r="F163" s="190"/>
      <c r="G163" s="185" t="s">
        <v>1605</v>
      </c>
      <c r="H163" s="167"/>
      <c r="I163" s="167"/>
      <c r="J163" s="167"/>
      <c r="K163" s="186" t="s">
        <v>173</v>
      </c>
      <c r="L163" s="772" t="s">
        <v>1606</v>
      </c>
      <c r="M163" s="167"/>
      <c r="N163" s="764" t="s">
        <v>84</v>
      </c>
      <c r="O163" s="765" t="s">
        <v>85</v>
      </c>
      <c r="P163" s="783" t="s">
        <v>85</v>
      </c>
      <c r="Q163" s="783" t="s">
        <v>85</v>
      </c>
      <c r="R163" s="494" t="s">
        <v>157</v>
      </c>
      <c r="S163" s="612"/>
      <c r="T163" s="612"/>
      <c r="U163" s="110"/>
      <c r="V163" s="110"/>
      <c r="W163" s="110"/>
      <c r="X163" s="110"/>
      <c r="Y163" s="110"/>
      <c r="Z163" s="110"/>
      <c r="AA163" s="110"/>
      <c r="AB163" s="110"/>
      <c r="AC163" s="110"/>
      <c r="AD163" s="110"/>
      <c r="AE163" s="110"/>
      <c r="AF163" s="110"/>
    </row>
    <row r="164">
      <c r="A164" s="110"/>
      <c r="B164" s="661">
        <f t="shared" si="2"/>
        <v>161</v>
      </c>
      <c r="C164" s="714" t="s">
        <v>1494</v>
      </c>
      <c r="D164" s="779"/>
      <c r="E164" s="781"/>
      <c r="F164" s="668"/>
      <c r="G164" s="185" t="s">
        <v>1607</v>
      </c>
      <c r="H164" s="167"/>
      <c r="I164" s="167"/>
      <c r="J164" s="167"/>
      <c r="K164" s="186" t="s">
        <v>173</v>
      </c>
      <c r="L164" s="772" t="s">
        <v>1608</v>
      </c>
      <c r="M164" s="167"/>
      <c r="N164" s="764" t="s">
        <v>84</v>
      </c>
      <c r="O164" s="765" t="s">
        <v>85</v>
      </c>
      <c r="P164" s="783" t="s">
        <v>85</v>
      </c>
      <c r="Q164" s="783" t="s">
        <v>85</v>
      </c>
      <c r="R164" s="494" t="s">
        <v>157</v>
      </c>
      <c r="S164" s="612"/>
      <c r="T164" s="612"/>
      <c r="U164" s="110"/>
      <c r="V164" s="110"/>
      <c r="W164" s="110"/>
      <c r="X164" s="110"/>
      <c r="Y164" s="110"/>
      <c r="Z164" s="110"/>
      <c r="AA164" s="110"/>
      <c r="AB164" s="110"/>
      <c r="AC164" s="110"/>
      <c r="AD164" s="110"/>
      <c r="AE164" s="110"/>
      <c r="AF164" s="110"/>
    </row>
    <row r="165">
      <c r="A165" s="110"/>
      <c r="B165" s="661">
        <f t="shared" si="2"/>
        <v>162</v>
      </c>
      <c r="C165" s="714" t="s">
        <v>1494</v>
      </c>
      <c r="D165" s="779"/>
      <c r="E165" s="781"/>
      <c r="F165" s="766" t="s">
        <v>543</v>
      </c>
      <c r="G165" s="170" t="s">
        <v>397</v>
      </c>
      <c r="H165" s="167"/>
      <c r="I165" s="167"/>
      <c r="J165" s="167"/>
      <c r="K165" s="186" t="s">
        <v>1629</v>
      </c>
      <c r="L165" s="772" t="s">
        <v>1630</v>
      </c>
      <c r="M165" s="167"/>
      <c r="N165" s="764" t="s">
        <v>84</v>
      </c>
      <c r="O165" s="765" t="s">
        <v>85</v>
      </c>
      <c r="P165" s="783" t="s">
        <v>85</v>
      </c>
      <c r="Q165" s="783" t="s">
        <v>85</v>
      </c>
      <c r="R165" s="494" t="s">
        <v>157</v>
      </c>
      <c r="S165" s="612"/>
      <c r="T165" s="612"/>
      <c r="U165" s="110"/>
      <c r="V165" s="110"/>
      <c r="W165" s="110"/>
      <c r="X165" s="110"/>
      <c r="Y165" s="110"/>
      <c r="Z165" s="110"/>
      <c r="AA165" s="110"/>
      <c r="AB165" s="110"/>
      <c r="AC165" s="110"/>
      <c r="AD165" s="110"/>
      <c r="AE165" s="110"/>
      <c r="AF165" s="110"/>
    </row>
    <row r="166">
      <c r="A166" s="110"/>
      <c r="B166" s="661">
        <f t="shared" si="2"/>
        <v>163</v>
      </c>
      <c r="C166" s="714" t="s">
        <v>1494</v>
      </c>
      <c r="D166" s="779"/>
      <c r="E166" s="781"/>
      <c r="F166" s="766"/>
      <c r="G166" s="170" t="s">
        <v>401</v>
      </c>
      <c r="H166" s="167"/>
      <c r="I166" s="167"/>
      <c r="J166" s="167"/>
      <c r="K166" s="186" t="s">
        <v>1631</v>
      </c>
      <c r="L166" s="772" t="s">
        <v>1632</v>
      </c>
      <c r="M166" s="167"/>
      <c r="N166" s="764" t="s">
        <v>84</v>
      </c>
      <c r="O166" s="765" t="s">
        <v>85</v>
      </c>
      <c r="P166" s="783" t="s">
        <v>85</v>
      </c>
      <c r="Q166" s="783" t="s">
        <v>85</v>
      </c>
      <c r="R166" s="494" t="s">
        <v>157</v>
      </c>
      <c r="S166" s="612"/>
      <c r="T166" s="612"/>
      <c r="U166" s="110"/>
      <c r="V166" s="110"/>
      <c r="W166" s="110"/>
      <c r="X166" s="110"/>
      <c r="Y166" s="110"/>
      <c r="Z166" s="110"/>
      <c r="AA166" s="110"/>
      <c r="AB166" s="110"/>
      <c r="AC166" s="110"/>
      <c r="AD166" s="110"/>
      <c r="AE166" s="110"/>
      <c r="AF166" s="110"/>
    </row>
    <row r="167">
      <c r="A167" s="110"/>
      <c r="B167" s="661">
        <f t="shared" si="2"/>
        <v>164</v>
      </c>
      <c r="C167" s="714" t="s">
        <v>1494</v>
      </c>
      <c r="D167" s="779"/>
      <c r="E167" s="781"/>
      <c r="F167" s="766"/>
      <c r="G167" s="170" t="s">
        <v>78</v>
      </c>
      <c r="H167" s="167"/>
      <c r="I167" s="167"/>
      <c r="J167" s="167"/>
      <c r="K167" s="186" t="s">
        <v>1633</v>
      </c>
      <c r="L167" s="772" t="s">
        <v>1634</v>
      </c>
      <c r="M167" s="167"/>
      <c r="N167" s="764" t="s">
        <v>84</v>
      </c>
      <c r="O167" s="765" t="s">
        <v>85</v>
      </c>
      <c r="P167" s="783" t="s">
        <v>85</v>
      </c>
      <c r="Q167" s="783" t="s">
        <v>85</v>
      </c>
      <c r="R167" s="494" t="s">
        <v>157</v>
      </c>
      <c r="S167" s="612"/>
      <c r="T167" s="612"/>
      <c r="U167" s="110"/>
      <c r="V167" s="110"/>
      <c r="W167" s="110"/>
      <c r="X167" s="110"/>
      <c r="Y167" s="110"/>
      <c r="Z167" s="110"/>
      <c r="AA167" s="110"/>
      <c r="AB167" s="110"/>
      <c r="AC167" s="110"/>
      <c r="AD167" s="110"/>
      <c r="AE167" s="110"/>
      <c r="AF167" s="110"/>
    </row>
    <row r="168">
      <c r="A168" s="110"/>
      <c r="B168" s="661">
        <f t="shared" si="2"/>
        <v>165</v>
      </c>
      <c r="C168" s="714" t="s">
        <v>1494</v>
      </c>
      <c r="D168" s="779"/>
      <c r="E168" s="781"/>
      <c r="F168" s="771"/>
      <c r="G168" s="185" t="s">
        <v>1635</v>
      </c>
      <c r="H168" s="167"/>
      <c r="I168" s="167"/>
      <c r="J168" s="167"/>
      <c r="K168" s="186" t="s">
        <v>1636</v>
      </c>
      <c r="L168" s="772" t="s">
        <v>1637</v>
      </c>
      <c r="M168" s="167"/>
      <c r="N168" s="764" t="s">
        <v>84</v>
      </c>
      <c r="O168" s="765" t="s">
        <v>85</v>
      </c>
      <c r="P168" s="783" t="s">
        <v>85</v>
      </c>
      <c r="Q168" s="783" t="s">
        <v>85</v>
      </c>
      <c r="R168" s="494" t="s">
        <v>157</v>
      </c>
      <c r="S168" s="612"/>
      <c r="T168" s="612"/>
      <c r="U168" s="110"/>
      <c r="V168" s="110"/>
      <c r="W168" s="110"/>
      <c r="X168" s="110"/>
      <c r="Y168" s="110"/>
      <c r="Z168" s="110"/>
      <c r="AA168" s="110"/>
      <c r="AB168" s="110"/>
      <c r="AC168" s="110"/>
      <c r="AD168" s="110"/>
      <c r="AE168" s="110"/>
      <c r="AF168" s="110"/>
    </row>
    <row r="169">
      <c r="A169" s="110"/>
      <c r="B169" s="661">
        <f t="shared" si="2"/>
        <v>166</v>
      </c>
      <c r="C169" s="714" t="s">
        <v>1494</v>
      </c>
      <c r="D169" s="779"/>
      <c r="E169" s="190"/>
      <c r="F169" s="772" t="s">
        <v>1638</v>
      </c>
      <c r="G169" s="167"/>
      <c r="H169" s="167"/>
      <c r="I169" s="167"/>
      <c r="J169" s="167"/>
      <c r="K169" s="186" t="s">
        <v>1639</v>
      </c>
      <c r="L169" s="772" t="s">
        <v>1640</v>
      </c>
      <c r="M169" s="167"/>
      <c r="N169" s="764" t="s">
        <v>84</v>
      </c>
      <c r="O169" s="765" t="s">
        <v>85</v>
      </c>
      <c r="P169" s="783" t="s">
        <v>85</v>
      </c>
      <c r="Q169" s="783" t="s">
        <v>85</v>
      </c>
      <c r="R169" s="494" t="s">
        <v>157</v>
      </c>
      <c r="S169" s="494" t="s">
        <v>2405</v>
      </c>
      <c r="T169" s="612"/>
      <c r="U169" s="110"/>
      <c r="V169" s="110"/>
      <c r="W169" s="110"/>
      <c r="X169" s="110"/>
      <c r="Y169" s="110"/>
      <c r="Z169" s="110"/>
      <c r="AA169" s="110"/>
      <c r="AB169" s="110"/>
      <c r="AC169" s="110"/>
      <c r="AD169" s="110"/>
      <c r="AE169" s="110"/>
      <c r="AF169" s="110"/>
    </row>
    <row r="170">
      <c r="A170" s="110"/>
      <c r="B170" s="661">
        <f t="shared" si="2"/>
        <v>167</v>
      </c>
      <c r="C170" s="714" t="s">
        <v>1494</v>
      </c>
      <c r="D170" s="779"/>
      <c r="E170" s="189" t="s">
        <v>1641</v>
      </c>
      <c r="F170" s="170"/>
      <c r="G170" s="167"/>
      <c r="H170" s="167"/>
      <c r="I170" s="167"/>
      <c r="J170" s="167"/>
      <c r="K170" s="186" t="s">
        <v>1642</v>
      </c>
      <c r="L170" s="772" t="s">
        <v>1643</v>
      </c>
      <c r="M170" s="167"/>
      <c r="N170" s="764" t="s">
        <v>84</v>
      </c>
      <c r="O170" s="764" t="s">
        <v>84</v>
      </c>
      <c r="P170" s="785" t="s">
        <v>85</v>
      </c>
      <c r="Q170" s="785" t="s">
        <v>84</v>
      </c>
      <c r="R170" s="494" t="s">
        <v>2406</v>
      </c>
      <c r="S170" s="721" t="s">
        <v>2407</v>
      </c>
      <c r="T170" s="786" t="s">
        <v>2408</v>
      </c>
      <c r="U170" s="110"/>
      <c r="V170" s="110"/>
      <c r="W170" s="110"/>
      <c r="X170" s="110"/>
      <c r="Y170" s="110"/>
      <c r="Z170" s="110"/>
      <c r="AA170" s="110"/>
      <c r="AB170" s="110"/>
      <c r="AC170" s="110"/>
      <c r="AD170" s="110"/>
      <c r="AE170" s="110"/>
      <c r="AF170" s="110"/>
    </row>
    <row r="171">
      <c r="A171" s="110"/>
      <c r="B171" s="661">
        <f t="shared" si="2"/>
        <v>168</v>
      </c>
      <c r="C171" s="714" t="s">
        <v>1494</v>
      </c>
      <c r="D171" s="779"/>
      <c r="E171" s="766"/>
      <c r="F171" s="185" t="s">
        <v>1644</v>
      </c>
      <c r="G171" s="167"/>
      <c r="H171" s="167"/>
      <c r="I171" s="167"/>
      <c r="J171" s="167"/>
      <c r="K171" s="186" t="s">
        <v>1645</v>
      </c>
      <c r="L171" s="772" t="s">
        <v>1646</v>
      </c>
      <c r="M171" s="167"/>
      <c r="N171" s="764" t="s">
        <v>84</v>
      </c>
      <c r="O171" s="764" t="s">
        <v>84</v>
      </c>
      <c r="P171" s="785" t="s">
        <v>85</v>
      </c>
      <c r="Q171" s="764" t="s">
        <v>84</v>
      </c>
      <c r="R171" s="494" t="s">
        <v>2406</v>
      </c>
      <c r="S171" s="494" t="s">
        <v>2409</v>
      </c>
      <c r="T171" s="786" t="s">
        <v>2408</v>
      </c>
      <c r="U171" s="110"/>
      <c r="V171" s="110"/>
      <c r="W171" s="110"/>
      <c r="X171" s="110"/>
      <c r="Y171" s="110"/>
      <c r="Z171" s="110"/>
      <c r="AA171" s="110"/>
      <c r="AB171" s="110"/>
      <c r="AC171" s="110"/>
      <c r="AD171" s="110"/>
      <c r="AE171" s="110"/>
      <c r="AF171" s="110"/>
    </row>
    <row r="172">
      <c r="A172" s="110"/>
      <c r="B172" s="661">
        <f t="shared" si="2"/>
        <v>169</v>
      </c>
      <c r="C172" s="714" t="s">
        <v>1494</v>
      </c>
      <c r="D172" s="779"/>
      <c r="E172" s="766"/>
      <c r="F172" s="185" t="s">
        <v>1647</v>
      </c>
      <c r="G172" s="167"/>
      <c r="H172" s="167"/>
      <c r="I172" s="167"/>
      <c r="J172" s="167"/>
      <c r="K172" s="186" t="s">
        <v>1648</v>
      </c>
      <c r="L172" s="772" t="s">
        <v>1649</v>
      </c>
      <c r="M172" s="167"/>
      <c r="N172" s="764" t="s">
        <v>84</v>
      </c>
      <c r="O172" s="764" t="s">
        <v>84</v>
      </c>
      <c r="P172" s="785" t="s">
        <v>85</v>
      </c>
      <c r="Q172" s="764" t="s">
        <v>84</v>
      </c>
      <c r="R172" s="494" t="s">
        <v>2406</v>
      </c>
      <c r="S172" s="494" t="s">
        <v>2409</v>
      </c>
      <c r="T172" s="786" t="s">
        <v>2408</v>
      </c>
      <c r="U172" s="110"/>
      <c r="V172" s="110"/>
      <c r="W172" s="110"/>
      <c r="X172" s="110"/>
      <c r="Y172" s="110"/>
      <c r="Z172" s="110"/>
      <c r="AA172" s="110"/>
      <c r="AB172" s="110"/>
      <c r="AC172" s="110"/>
      <c r="AD172" s="110"/>
      <c r="AE172" s="110"/>
      <c r="AF172" s="110"/>
    </row>
    <row r="173">
      <c r="A173" s="110"/>
      <c r="B173" s="661">
        <f t="shared" si="2"/>
        <v>170</v>
      </c>
      <c r="C173" s="714" t="s">
        <v>1494</v>
      </c>
      <c r="D173" s="779"/>
      <c r="E173" s="190"/>
      <c r="F173" s="185" t="s">
        <v>1650</v>
      </c>
      <c r="G173" s="167"/>
      <c r="H173" s="167"/>
      <c r="I173" s="167"/>
      <c r="J173" s="167"/>
      <c r="K173" s="186" t="s">
        <v>1651</v>
      </c>
      <c r="L173" s="772" t="s">
        <v>1652</v>
      </c>
      <c r="M173" s="167"/>
      <c r="N173" s="764" t="s">
        <v>84</v>
      </c>
      <c r="O173" s="764" t="s">
        <v>84</v>
      </c>
      <c r="P173" s="785" t="s">
        <v>85</v>
      </c>
      <c r="Q173" s="785" t="s">
        <v>84</v>
      </c>
      <c r="R173" s="494" t="s">
        <v>2406</v>
      </c>
      <c r="S173" s="494" t="s">
        <v>2409</v>
      </c>
      <c r="T173" s="786" t="s">
        <v>2408</v>
      </c>
      <c r="U173" s="110"/>
      <c r="V173" s="110"/>
      <c r="W173" s="110"/>
      <c r="X173" s="110"/>
      <c r="Y173" s="110"/>
      <c r="Z173" s="110"/>
      <c r="AA173" s="110"/>
      <c r="AB173" s="110"/>
      <c r="AC173" s="110"/>
      <c r="AD173" s="110"/>
      <c r="AE173" s="110"/>
      <c r="AF173" s="110"/>
    </row>
    <row r="174">
      <c r="A174" s="110"/>
      <c r="B174" s="661">
        <f t="shared" si="2"/>
        <v>171</v>
      </c>
      <c r="C174" s="714" t="s">
        <v>1494</v>
      </c>
      <c r="D174" s="779"/>
      <c r="E174" s="189" t="s">
        <v>1653</v>
      </c>
      <c r="F174" s="184" t="s">
        <v>1654</v>
      </c>
      <c r="G174" s="167"/>
      <c r="H174" s="167"/>
      <c r="I174" s="167"/>
      <c r="J174" s="167"/>
      <c r="K174" s="186" t="s">
        <v>1655</v>
      </c>
      <c r="L174" s="772" t="s">
        <v>1656</v>
      </c>
      <c r="M174" s="167"/>
      <c r="N174" s="764" t="s">
        <v>84</v>
      </c>
      <c r="O174" s="765" t="s">
        <v>85</v>
      </c>
      <c r="P174" s="765" t="s">
        <v>85</v>
      </c>
      <c r="Q174" s="765" t="s">
        <v>85</v>
      </c>
      <c r="R174" s="494" t="s">
        <v>157</v>
      </c>
      <c r="S174" s="612"/>
      <c r="T174" s="612"/>
      <c r="U174" s="110"/>
      <c r="V174" s="110"/>
      <c r="W174" s="110"/>
      <c r="X174" s="110"/>
      <c r="Y174" s="110"/>
      <c r="Z174" s="110"/>
      <c r="AA174" s="110"/>
      <c r="AB174" s="110"/>
      <c r="AC174" s="110"/>
      <c r="AD174" s="110"/>
      <c r="AE174" s="110"/>
      <c r="AF174" s="110"/>
    </row>
    <row r="175">
      <c r="A175" s="110"/>
      <c r="B175" s="661">
        <f t="shared" si="2"/>
        <v>172</v>
      </c>
      <c r="C175" s="714" t="s">
        <v>1494</v>
      </c>
      <c r="D175" s="779"/>
      <c r="E175" s="781"/>
      <c r="F175" s="189" t="s">
        <v>1657</v>
      </c>
      <c r="G175" s="170"/>
      <c r="H175" s="167"/>
      <c r="I175" s="167"/>
      <c r="J175" s="167"/>
      <c r="K175" s="186" t="s">
        <v>1658</v>
      </c>
      <c r="L175" s="772" t="s">
        <v>1659</v>
      </c>
      <c r="M175" s="167"/>
      <c r="N175" s="764" t="s">
        <v>84</v>
      </c>
      <c r="O175" s="765" t="s">
        <v>85</v>
      </c>
      <c r="P175" s="765" t="s">
        <v>85</v>
      </c>
      <c r="Q175" s="765" t="s">
        <v>85</v>
      </c>
      <c r="R175" s="494" t="s">
        <v>157</v>
      </c>
      <c r="S175" s="612"/>
      <c r="T175" s="612"/>
      <c r="U175" s="110"/>
      <c r="V175" s="110"/>
      <c r="W175" s="110"/>
      <c r="X175" s="110"/>
      <c r="Y175" s="110"/>
      <c r="Z175" s="110"/>
      <c r="AA175" s="110"/>
      <c r="AB175" s="110"/>
      <c r="AC175" s="110"/>
      <c r="AD175" s="110"/>
      <c r="AE175" s="110"/>
      <c r="AF175" s="110"/>
    </row>
    <row r="176">
      <c r="A176" s="110"/>
      <c r="B176" s="661">
        <f t="shared" si="2"/>
        <v>173</v>
      </c>
      <c r="C176" s="714" t="s">
        <v>1494</v>
      </c>
      <c r="D176" s="779"/>
      <c r="E176" s="781"/>
      <c r="F176" s="190"/>
      <c r="G176" s="185" t="s">
        <v>1660</v>
      </c>
      <c r="H176" s="186" t="s">
        <v>1644</v>
      </c>
      <c r="I176" s="167"/>
      <c r="J176" s="167"/>
      <c r="K176" s="186" t="s">
        <v>1661</v>
      </c>
      <c r="L176" s="772" t="s">
        <v>1646</v>
      </c>
      <c r="M176" s="167"/>
      <c r="N176" s="764" t="s">
        <v>84</v>
      </c>
      <c r="O176" s="765" t="s">
        <v>85</v>
      </c>
      <c r="P176" s="765" t="s">
        <v>85</v>
      </c>
      <c r="Q176" s="765" t="s">
        <v>85</v>
      </c>
      <c r="R176" s="494" t="s">
        <v>157</v>
      </c>
      <c r="S176" s="612"/>
      <c r="T176" s="612"/>
      <c r="U176" s="110"/>
      <c r="V176" s="110"/>
      <c r="W176" s="110"/>
      <c r="X176" s="110"/>
      <c r="Y176" s="110"/>
      <c r="Z176" s="110"/>
      <c r="AA176" s="110"/>
      <c r="AB176" s="110"/>
      <c r="AC176" s="110"/>
      <c r="AD176" s="110"/>
      <c r="AE176" s="110"/>
      <c r="AF176" s="110"/>
    </row>
    <row r="177">
      <c r="A177" s="110"/>
      <c r="B177" s="661">
        <f t="shared" si="2"/>
        <v>174</v>
      </c>
      <c r="C177" s="714" t="s">
        <v>1494</v>
      </c>
      <c r="D177" s="779"/>
      <c r="E177" s="781"/>
      <c r="F177" s="190"/>
      <c r="G177" s="170"/>
      <c r="H177" s="186" t="s">
        <v>1647</v>
      </c>
      <c r="I177" s="186"/>
      <c r="J177" s="167"/>
      <c r="K177" s="186" t="s">
        <v>1662</v>
      </c>
      <c r="L177" s="772" t="s">
        <v>1649</v>
      </c>
      <c r="M177" s="167"/>
      <c r="N177" s="764" t="s">
        <v>84</v>
      </c>
      <c r="O177" s="765" t="s">
        <v>85</v>
      </c>
      <c r="P177" s="765" t="s">
        <v>85</v>
      </c>
      <c r="Q177" s="765" t="s">
        <v>85</v>
      </c>
      <c r="R177" s="494" t="s">
        <v>157</v>
      </c>
      <c r="S177" s="612"/>
      <c r="T177" s="612"/>
      <c r="U177" s="110"/>
      <c r="V177" s="110"/>
      <c r="W177" s="110"/>
      <c r="X177" s="110"/>
      <c r="Y177" s="110"/>
      <c r="Z177" s="110"/>
      <c r="AA177" s="110"/>
      <c r="AB177" s="110"/>
      <c r="AC177" s="110"/>
      <c r="AD177" s="110"/>
      <c r="AE177" s="110"/>
      <c r="AF177" s="110"/>
    </row>
    <row r="178">
      <c r="A178" s="110"/>
      <c r="B178" s="661">
        <f t="shared" si="2"/>
        <v>175</v>
      </c>
      <c r="C178" s="714" t="s">
        <v>1494</v>
      </c>
      <c r="D178" s="779"/>
      <c r="E178" s="782"/>
      <c r="F178" s="668"/>
      <c r="G178" s="170"/>
      <c r="H178" s="186" t="s">
        <v>1650</v>
      </c>
      <c r="I178" s="167"/>
      <c r="J178" s="167"/>
      <c r="K178" s="186" t="s">
        <v>1663</v>
      </c>
      <c r="L178" s="772" t="s">
        <v>1664</v>
      </c>
      <c r="M178" s="167"/>
      <c r="N178" s="764" t="s">
        <v>84</v>
      </c>
      <c r="O178" s="765" t="s">
        <v>85</v>
      </c>
      <c r="P178" s="765" t="s">
        <v>85</v>
      </c>
      <c r="Q178" s="765" t="s">
        <v>85</v>
      </c>
      <c r="R178" s="494" t="s">
        <v>157</v>
      </c>
      <c r="S178" s="612"/>
      <c r="T178" s="612"/>
      <c r="U178" s="110"/>
      <c r="V178" s="110"/>
      <c r="W178" s="110"/>
      <c r="X178" s="110"/>
      <c r="Y178" s="110"/>
      <c r="Z178" s="110"/>
      <c r="AA178" s="110"/>
      <c r="AB178" s="110"/>
      <c r="AC178" s="110"/>
      <c r="AD178" s="110"/>
      <c r="AE178" s="110"/>
      <c r="AF178" s="110"/>
    </row>
    <row r="179">
      <c r="A179" s="110"/>
      <c r="B179" s="661">
        <f t="shared" si="2"/>
        <v>176</v>
      </c>
      <c r="C179" s="714" t="s">
        <v>1494</v>
      </c>
      <c r="D179" s="665"/>
      <c r="E179" s="772" t="s">
        <v>1665</v>
      </c>
      <c r="F179" s="668"/>
      <c r="G179" s="167"/>
      <c r="H179" s="167"/>
      <c r="I179" s="167"/>
      <c r="J179" s="167"/>
      <c r="K179" s="186" t="s">
        <v>1666</v>
      </c>
      <c r="L179" s="772" t="s">
        <v>1667</v>
      </c>
      <c r="M179" s="167"/>
      <c r="N179" s="764" t="s">
        <v>84</v>
      </c>
      <c r="O179" s="765" t="s">
        <v>85</v>
      </c>
      <c r="P179" s="765" t="s">
        <v>85</v>
      </c>
      <c r="Q179" s="765" t="s">
        <v>85</v>
      </c>
      <c r="R179" s="494" t="s">
        <v>157</v>
      </c>
      <c r="S179" s="494" t="s">
        <v>2410</v>
      </c>
      <c r="T179" s="612"/>
      <c r="U179" s="110"/>
      <c r="V179" s="110"/>
      <c r="W179" s="110"/>
      <c r="X179" s="110"/>
      <c r="Y179" s="110"/>
      <c r="Z179" s="110"/>
      <c r="AA179" s="110"/>
      <c r="AB179" s="110"/>
      <c r="AC179" s="110"/>
      <c r="AD179" s="110"/>
      <c r="AE179" s="110"/>
      <c r="AF179" s="110"/>
    </row>
    <row r="180">
      <c r="A180" s="110"/>
      <c r="B180" s="661">
        <f t="shared" si="2"/>
        <v>177</v>
      </c>
      <c r="C180" s="714" t="s">
        <v>1494</v>
      </c>
      <c r="D180" s="665"/>
      <c r="E180" s="772" t="s">
        <v>1668</v>
      </c>
      <c r="F180" s="167"/>
      <c r="G180" s="167"/>
      <c r="H180" s="167"/>
      <c r="I180" s="167"/>
      <c r="J180" s="167"/>
      <c r="K180" s="186" t="s">
        <v>1669</v>
      </c>
      <c r="L180" s="772" t="s">
        <v>1670</v>
      </c>
      <c r="M180" s="167"/>
      <c r="N180" s="764" t="s">
        <v>84</v>
      </c>
      <c r="O180" s="765" t="s">
        <v>85</v>
      </c>
      <c r="P180" s="765" t="s">
        <v>85</v>
      </c>
      <c r="Q180" s="765" t="s">
        <v>85</v>
      </c>
      <c r="R180" s="494" t="s">
        <v>157</v>
      </c>
      <c r="S180" s="494" t="s">
        <v>2410</v>
      </c>
      <c r="T180" s="612"/>
      <c r="U180" s="110"/>
      <c r="V180" s="110"/>
      <c r="W180" s="110"/>
      <c r="X180" s="110"/>
      <c r="Y180" s="110"/>
      <c r="Z180" s="110"/>
      <c r="AA180" s="110"/>
      <c r="AB180" s="110"/>
      <c r="AC180" s="110"/>
      <c r="AD180" s="110"/>
      <c r="AE180" s="110"/>
      <c r="AF180" s="110"/>
    </row>
    <row r="181">
      <c r="A181" s="110"/>
      <c r="B181" s="661">
        <f t="shared" si="2"/>
        <v>178</v>
      </c>
      <c r="C181" s="714" t="s">
        <v>1494</v>
      </c>
      <c r="D181" s="556" t="s">
        <v>1671</v>
      </c>
      <c r="E181" s="772" t="s">
        <v>1672</v>
      </c>
      <c r="F181" s="167"/>
      <c r="G181" s="167"/>
      <c r="H181" s="167"/>
      <c r="I181" s="167"/>
      <c r="J181" s="167"/>
      <c r="K181" s="186" t="s">
        <v>1673</v>
      </c>
      <c r="L181" s="772" t="s">
        <v>1674</v>
      </c>
      <c r="M181" s="167"/>
      <c r="N181" s="765" t="s">
        <v>84</v>
      </c>
      <c r="O181" s="764" t="s">
        <v>86</v>
      </c>
      <c r="P181" s="764" t="s">
        <v>86</v>
      </c>
      <c r="Q181" s="764" t="s">
        <v>86</v>
      </c>
      <c r="R181" s="132" t="s">
        <v>104</v>
      </c>
      <c r="S181" s="612"/>
      <c r="T181" s="612"/>
      <c r="U181" s="110"/>
      <c r="V181" s="110"/>
      <c r="W181" s="110"/>
      <c r="X181" s="110"/>
      <c r="Y181" s="110"/>
      <c r="Z181" s="110"/>
      <c r="AA181" s="110"/>
      <c r="AB181" s="110"/>
      <c r="AC181" s="110"/>
      <c r="AD181" s="110"/>
      <c r="AE181" s="110"/>
      <c r="AF181" s="110"/>
    </row>
    <row r="182">
      <c r="A182" s="110"/>
      <c r="B182" s="661">
        <f t="shared" si="2"/>
        <v>179</v>
      </c>
      <c r="C182" s="714" t="s">
        <v>1494</v>
      </c>
      <c r="D182" s="619"/>
      <c r="E182" s="187" t="s">
        <v>177</v>
      </c>
      <c r="F182" s="167"/>
      <c r="G182" s="167"/>
      <c r="H182" s="167"/>
      <c r="I182" s="167"/>
      <c r="J182" s="167"/>
      <c r="K182" s="186" t="s">
        <v>1675</v>
      </c>
      <c r="L182" s="772" t="s">
        <v>1676</v>
      </c>
      <c r="M182" s="186" t="s">
        <v>1677</v>
      </c>
      <c r="N182" s="765" t="s">
        <v>84</v>
      </c>
      <c r="O182" s="764" t="s">
        <v>86</v>
      </c>
      <c r="P182" s="764" t="s">
        <v>86</v>
      </c>
      <c r="Q182" s="764" t="s">
        <v>86</v>
      </c>
      <c r="R182" s="132" t="s">
        <v>104</v>
      </c>
      <c r="S182" s="612"/>
      <c r="T182" s="612"/>
      <c r="U182" s="110"/>
      <c r="V182" s="110"/>
      <c r="W182" s="110"/>
      <c r="X182" s="110"/>
      <c r="Y182" s="110"/>
      <c r="Z182" s="110"/>
      <c r="AA182" s="110"/>
      <c r="AB182" s="110"/>
      <c r="AC182" s="110"/>
      <c r="AD182" s="110"/>
      <c r="AE182" s="110"/>
      <c r="AF182" s="110"/>
    </row>
    <row r="183">
      <c r="A183" s="110"/>
      <c r="B183" s="661">
        <f t="shared" si="2"/>
        <v>180</v>
      </c>
      <c r="C183" s="714" t="s">
        <v>1494</v>
      </c>
      <c r="D183" s="779"/>
      <c r="E183" s="189" t="s">
        <v>1599</v>
      </c>
      <c r="F183" s="185" t="s">
        <v>1600</v>
      </c>
      <c r="G183" s="167"/>
      <c r="H183" s="167"/>
      <c r="I183" s="167"/>
      <c r="J183" s="167"/>
      <c r="K183" s="186" t="s">
        <v>1628</v>
      </c>
      <c r="L183" s="772" t="s">
        <v>1602</v>
      </c>
      <c r="M183" s="167"/>
      <c r="N183" s="765" t="s">
        <v>84</v>
      </c>
      <c r="O183" s="764" t="s">
        <v>86</v>
      </c>
      <c r="P183" s="764" t="s">
        <v>86</v>
      </c>
      <c r="Q183" s="764" t="s">
        <v>86</v>
      </c>
      <c r="R183" s="132" t="s">
        <v>104</v>
      </c>
      <c r="S183" s="612"/>
      <c r="T183" s="612"/>
      <c r="U183" s="110"/>
      <c r="V183" s="110"/>
      <c r="W183" s="110"/>
      <c r="X183" s="110"/>
      <c r="Y183" s="110"/>
      <c r="Z183" s="110"/>
      <c r="AA183" s="110"/>
      <c r="AB183" s="110"/>
      <c r="AC183" s="110"/>
      <c r="AD183" s="110"/>
      <c r="AE183" s="110"/>
      <c r="AF183" s="110"/>
    </row>
    <row r="184">
      <c r="A184" s="110"/>
      <c r="B184" s="661">
        <f t="shared" si="2"/>
        <v>181</v>
      </c>
      <c r="C184" s="714" t="s">
        <v>1494</v>
      </c>
      <c r="D184" s="779"/>
      <c r="E184" s="190"/>
      <c r="F184" s="185" t="s">
        <v>1603</v>
      </c>
      <c r="G184" s="167"/>
      <c r="H184" s="167"/>
      <c r="I184" s="167"/>
      <c r="J184" s="167"/>
      <c r="K184" s="186" t="s">
        <v>173</v>
      </c>
      <c r="L184" s="772" t="s">
        <v>1604</v>
      </c>
      <c r="M184" s="167"/>
      <c r="N184" s="765" t="s">
        <v>84</v>
      </c>
      <c r="O184" s="764" t="s">
        <v>86</v>
      </c>
      <c r="P184" s="764" t="s">
        <v>86</v>
      </c>
      <c r="Q184" s="764" t="s">
        <v>86</v>
      </c>
      <c r="R184" s="132" t="s">
        <v>104</v>
      </c>
      <c r="S184" s="612"/>
      <c r="T184" s="612"/>
      <c r="U184" s="110"/>
      <c r="V184" s="110"/>
      <c r="W184" s="110"/>
      <c r="X184" s="110"/>
      <c r="Y184" s="110"/>
      <c r="Z184" s="110"/>
      <c r="AA184" s="110"/>
      <c r="AB184" s="110"/>
      <c r="AC184" s="110"/>
      <c r="AD184" s="110"/>
      <c r="AE184" s="110"/>
      <c r="AF184" s="110"/>
    </row>
    <row r="185">
      <c r="A185" s="110"/>
      <c r="B185" s="661">
        <f t="shared" si="2"/>
        <v>182</v>
      </c>
      <c r="C185" s="714" t="s">
        <v>1494</v>
      </c>
      <c r="D185" s="779"/>
      <c r="E185" s="190"/>
      <c r="F185" s="185" t="s">
        <v>1605</v>
      </c>
      <c r="G185" s="167"/>
      <c r="H185" s="167"/>
      <c r="I185" s="167"/>
      <c r="J185" s="167"/>
      <c r="K185" s="186" t="s">
        <v>173</v>
      </c>
      <c r="L185" s="772" t="s">
        <v>1606</v>
      </c>
      <c r="M185" s="167"/>
      <c r="N185" s="765" t="s">
        <v>84</v>
      </c>
      <c r="O185" s="764" t="s">
        <v>86</v>
      </c>
      <c r="P185" s="764" t="s">
        <v>86</v>
      </c>
      <c r="Q185" s="764" t="s">
        <v>86</v>
      </c>
      <c r="R185" s="132" t="s">
        <v>104</v>
      </c>
      <c r="S185" s="612"/>
      <c r="T185" s="612"/>
      <c r="U185" s="110"/>
      <c r="V185" s="110"/>
      <c r="W185" s="110"/>
      <c r="X185" s="110"/>
      <c r="Y185" s="110"/>
      <c r="Z185" s="110"/>
      <c r="AA185" s="110"/>
      <c r="AB185" s="110"/>
      <c r="AC185" s="110"/>
      <c r="AD185" s="110"/>
      <c r="AE185" s="110"/>
      <c r="AF185" s="110"/>
    </row>
    <row r="186">
      <c r="A186" s="110"/>
      <c r="B186" s="661">
        <f t="shared" si="2"/>
        <v>183</v>
      </c>
      <c r="C186" s="714" t="s">
        <v>1494</v>
      </c>
      <c r="D186" s="779"/>
      <c r="E186" s="190"/>
      <c r="F186" s="185" t="s">
        <v>1607</v>
      </c>
      <c r="G186" s="167"/>
      <c r="H186" s="167"/>
      <c r="I186" s="167"/>
      <c r="J186" s="167"/>
      <c r="K186" s="186" t="s">
        <v>173</v>
      </c>
      <c r="L186" s="772" t="s">
        <v>1608</v>
      </c>
      <c r="M186" s="167"/>
      <c r="N186" s="765" t="s">
        <v>84</v>
      </c>
      <c r="O186" s="764" t="s">
        <v>86</v>
      </c>
      <c r="P186" s="764" t="s">
        <v>86</v>
      </c>
      <c r="Q186" s="764" t="s">
        <v>86</v>
      </c>
      <c r="R186" s="132" t="s">
        <v>104</v>
      </c>
      <c r="S186" s="612"/>
      <c r="T186" s="612"/>
      <c r="U186" s="110"/>
      <c r="V186" s="110"/>
      <c r="W186" s="110"/>
      <c r="X186" s="110"/>
      <c r="Y186" s="110"/>
      <c r="Z186" s="110"/>
      <c r="AA186" s="110"/>
      <c r="AB186" s="110"/>
      <c r="AC186" s="110"/>
      <c r="AD186" s="110"/>
      <c r="AE186" s="110"/>
      <c r="AF186" s="110"/>
    </row>
    <row r="187">
      <c r="A187" s="110"/>
      <c r="B187" s="661">
        <f t="shared" si="2"/>
        <v>184</v>
      </c>
      <c r="C187" s="714" t="s">
        <v>1494</v>
      </c>
      <c r="D187" s="779"/>
      <c r="E187" s="189" t="s">
        <v>543</v>
      </c>
      <c r="F187" s="772" t="s">
        <v>1499</v>
      </c>
      <c r="G187" s="167"/>
      <c r="H187" s="167"/>
      <c r="I187" s="167"/>
      <c r="J187" s="167"/>
      <c r="K187" s="186" t="s">
        <v>1678</v>
      </c>
      <c r="L187" s="772" t="s">
        <v>1679</v>
      </c>
      <c r="M187" s="167"/>
      <c r="N187" s="765" t="s">
        <v>84</v>
      </c>
      <c r="O187" s="764" t="s">
        <v>86</v>
      </c>
      <c r="P187" s="764" t="s">
        <v>86</v>
      </c>
      <c r="Q187" s="764" t="s">
        <v>86</v>
      </c>
      <c r="R187" s="132" t="s">
        <v>104</v>
      </c>
      <c r="S187" s="612"/>
      <c r="T187" s="612"/>
      <c r="U187" s="110"/>
      <c r="V187" s="110"/>
      <c r="W187" s="110"/>
      <c r="X187" s="110"/>
      <c r="Y187" s="110"/>
      <c r="Z187" s="110"/>
      <c r="AA187" s="110"/>
      <c r="AB187" s="110"/>
      <c r="AC187" s="110"/>
      <c r="AD187" s="110"/>
      <c r="AE187" s="110"/>
      <c r="AF187" s="110"/>
    </row>
    <row r="188">
      <c r="A188" s="110"/>
      <c r="B188" s="661">
        <f t="shared" si="2"/>
        <v>185</v>
      </c>
      <c r="C188" s="714" t="s">
        <v>1494</v>
      </c>
      <c r="D188" s="779"/>
      <c r="E188" s="766"/>
      <c r="F188" s="772" t="s">
        <v>1542</v>
      </c>
      <c r="G188" s="167"/>
      <c r="H188" s="167"/>
      <c r="I188" s="167"/>
      <c r="J188" s="167"/>
      <c r="K188" s="186" t="s">
        <v>173</v>
      </c>
      <c r="L188" s="772" t="s">
        <v>173</v>
      </c>
      <c r="M188" s="167"/>
      <c r="N188" s="765" t="s">
        <v>84</v>
      </c>
      <c r="O188" s="764" t="s">
        <v>86</v>
      </c>
      <c r="P188" s="764" t="s">
        <v>86</v>
      </c>
      <c r="Q188" s="764" t="s">
        <v>86</v>
      </c>
      <c r="R188" s="132" t="s">
        <v>104</v>
      </c>
      <c r="S188" s="612"/>
      <c r="T188" s="612"/>
      <c r="U188" s="110"/>
      <c r="V188" s="110"/>
      <c r="W188" s="110"/>
      <c r="X188" s="110"/>
      <c r="Y188" s="110"/>
      <c r="Z188" s="110"/>
      <c r="AA188" s="110"/>
      <c r="AB188" s="110"/>
      <c r="AC188" s="110"/>
      <c r="AD188" s="110"/>
      <c r="AE188" s="110"/>
      <c r="AF188" s="110"/>
    </row>
    <row r="189">
      <c r="A189" s="110"/>
      <c r="B189" s="661">
        <f t="shared" si="2"/>
        <v>186</v>
      </c>
      <c r="C189" s="714" t="s">
        <v>1494</v>
      </c>
      <c r="D189" s="779"/>
      <c r="E189" s="766"/>
      <c r="F189" s="772" t="s">
        <v>397</v>
      </c>
      <c r="G189" s="167"/>
      <c r="H189" s="167"/>
      <c r="I189" s="167"/>
      <c r="J189" s="167"/>
      <c r="K189" s="186" t="s">
        <v>173</v>
      </c>
      <c r="L189" s="772" t="s">
        <v>173</v>
      </c>
      <c r="M189" s="167"/>
      <c r="N189" s="765" t="s">
        <v>84</v>
      </c>
      <c r="O189" s="764" t="s">
        <v>86</v>
      </c>
      <c r="P189" s="764" t="s">
        <v>86</v>
      </c>
      <c r="Q189" s="764" t="s">
        <v>86</v>
      </c>
      <c r="R189" s="132" t="s">
        <v>104</v>
      </c>
      <c r="S189" s="612"/>
      <c r="T189" s="612"/>
      <c r="U189" s="110"/>
      <c r="V189" s="110"/>
      <c r="W189" s="110"/>
      <c r="X189" s="110"/>
      <c r="Y189" s="110"/>
      <c r="Z189" s="110"/>
      <c r="AA189" s="110"/>
      <c r="AB189" s="110"/>
      <c r="AC189" s="110"/>
      <c r="AD189" s="110"/>
      <c r="AE189" s="110"/>
      <c r="AF189" s="110"/>
    </row>
    <row r="190">
      <c r="A190" s="110"/>
      <c r="B190" s="661">
        <f t="shared" si="2"/>
        <v>187</v>
      </c>
      <c r="C190" s="714" t="s">
        <v>1494</v>
      </c>
      <c r="D190" s="779"/>
      <c r="E190" s="766"/>
      <c r="F190" s="772" t="s">
        <v>401</v>
      </c>
      <c r="G190" s="167"/>
      <c r="H190" s="167"/>
      <c r="I190" s="167"/>
      <c r="J190" s="167"/>
      <c r="K190" s="186" t="s">
        <v>173</v>
      </c>
      <c r="L190" s="772" t="s">
        <v>173</v>
      </c>
      <c r="M190" s="167"/>
      <c r="N190" s="765" t="s">
        <v>84</v>
      </c>
      <c r="O190" s="764" t="s">
        <v>86</v>
      </c>
      <c r="P190" s="764" t="s">
        <v>86</v>
      </c>
      <c r="Q190" s="764" t="s">
        <v>86</v>
      </c>
      <c r="R190" s="132" t="s">
        <v>104</v>
      </c>
      <c r="S190" s="612"/>
      <c r="T190" s="612"/>
      <c r="U190" s="110"/>
      <c r="V190" s="110"/>
      <c r="W190" s="110"/>
      <c r="X190" s="110"/>
      <c r="Y190" s="110"/>
      <c r="Z190" s="110"/>
      <c r="AA190" s="110"/>
      <c r="AB190" s="110"/>
      <c r="AC190" s="110"/>
      <c r="AD190" s="110"/>
      <c r="AE190" s="110"/>
      <c r="AF190" s="110"/>
    </row>
    <row r="191">
      <c r="A191" s="110"/>
      <c r="B191" s="661">
        <f t="shared" si="2"/>
        <v>188</v>
      </c>
      <c r="C191" s="714" t="s">
        <v>1494</v>
      </c>
      <c r="D191" s="779"/>
      <c r="E191" s="766"/>
      <c r="F191" s="772" t="s">
        <v>772</v>
      </c>
      <c r="G191" s="167"/>
      <c r="H191" s="167"/>
      <c r="I191" s="167"/>
      <c r="J191" s="167"/>
      <c r="K191" s="186" t="s">
        <v>173</v>
      </c>
      <c r="L191" s="772" t="s">
        <v>173</v>
      </c>
      <c r="M191" s="167"/>
      <c r="N191" s="765" t="s">
        <v>84</v>
      </c>
      <c r="O191" s="764" t="s">
        <v>86</v>
      </c>
      <c r="P191" s="764" t="s">
        <v>86</v>
      </c>
      <c r="Q191" s="764" t="s">
        <v>86</v>
      </c>
      <c r="R191" s="132" t="s">
        <v>104</v>
      </c>
      <c r="S191" s="612"/>
      <c r="T191" s="612"/>
      <c r="U191" s="110"/>
      <c r="V191" s="110"/>
      <c r="W191" s="110"/>
      <c r="X191" s="110"/>
      <c r="Y191" s="110"/>
      <c r="Z191" s="110"/>
      <c r="AA191" s="110"/>
      <c r="AB191" s="110"/>
      <c r="AC191" s="110"/>
      <c r="AD191" s="110"/>
      <c r="AE191" s="110"/>
      <c r="AF191" s="110"/>
    </row>
    <row r="192">
      <c r="A192" s="110"/>
      <c r="B192" s="661">
        <f t="shared" si="2"/>
        <v>189</v>
      </c>
      <c r="C192" s="714" t="s">
        <v>1494</v>
      </c>
      <c r="D192" s="779"/>
      <c r="E192" s="766"/>
      <c r="F192" s="772" t="s">
        <v>1680</v>
      </c>
      <c r="G192" s="167"/>
      <c r="H192" s="167"/>
      <c r="I192" s="167"/>
      <c r="J192" s="167"/>
      <c r="K192" s="186" t="s">
        <v>173</v>
      </c>
      <c r="L192" s="772" t="s">
        <v>173</v>
      </c>
      <c r="M192" s="167"/>
      <c r="N192" s="765" t="s">
        <v>84</v>
      </c>
      <c r="O192" s="764" t="s">
        <v>86</v>
      </c>
      <c r="P192" s="764" t="s">
        <v>86</v>
      </c>
      <c r="Q192" s="764" t="s">
        <v>86</v>
      </c>
      <c r="R192" s="132" t="s">
        <v>104</v>
      </c>
      <c r="S192" s="612"/>
      <c r="T192" s="612"/>
      <c r="U192" s="110"/>
      <c r="V192" s="110"/>
      <c r="W192" s="110"/>
      <c r="X192" s="110"/>
      <c r="Y192" s="110"/>
      <c r="Z192" s="110"/>
      <c r="AA192" s="110"/>
      <c r="AB192" s="110"/>
      <c r="AC192" s="110"/>
      <c r="AD192" s="110"/>
      <c r="AE192" s="110"/>
      <c r="AF192" s="110"/>
    </row>
    <row r="193">
      <c r="A193" s="110"/>
      <c r="B193" s="661">
        <f t="shared" si="2"/>
        <v>190</v>
      </c>
      <c r="C193" s="714" t="s">
        <v>1494</v>
      </c>
      <c r="D193" s="779"/>
      <c r="E193" s="766"/>
      <c r="F193" s="772" t="s">
        <v>1489</v>
      </c>
      <c r="G193" s="167"/>
      <c r="H193" s="167"/>
      <c r="I193" s="167"/>
      <c r="J193" s="167"/>
      <c r="K193" s="186" t="s">
        <v>173</v>
      </c>
      <c r="L193" s="772" t="s">
        <v>173</v>
      </c>
      <c r="M193" s="167"/>
      <c r="N193" s="765" t="s">
        <v>84</v>
      </c>
      <c r="O193" s="764" t="s">
        <v>86</v>
      </c>
      <c r="P193" s="764" t="s">
        <v>86</v>
      </c>
      <c r="Q193" s="764" t="s">
        <v>86</v>
      </c>
      <c r="R193" s="132" t="s">
        <v>104</v>
      </c>
      <c r="S193" s="612"/>
      <c r="T193" s="612"/>
      <c r="U193" s="110"/>
      <c r="V193" s="110"/>
      <c r="W193" s="110"/>
      <c r="X193" s="110"/>
      <c r="Y193" s="110"/>
      <c r="Z193" s="110"/>
      <c r="AA193" s="110"/>
      <c r="AB193" s="110"/>
      <c r="AC193" s="110"/>
      <c r="AD193" s="110"/>
      <c r="AE193" s="110"/>
      <c r="AF193" s="110"/>
    </row>
    <row r="194">
      <c r="A194" s="110"/>
      <c r="B194" s="661">
        <f t="shared" si="2"/>
        <v>191</v>
      </c>
      <c r="C194" s="714" t="s">
        <v>1494</v>
      </c>
      <c r="D194" s="779"/>
      <c r="E194" s="766"/>
      <c r="F194" s="772" t="s">
        <v>1452</v>
      </c>
      <c r="G194" s="167"/>
      <c r="H194" s="167"/>
      <c r="I194" s="167"/>
      <c r="J194" s="167"/>
      <c r="K194" s="186" t="s">
        <v>173</v>
      </c>
      <c r="L194" s="772" t="s">
        <v>173</v>
      </c>
      <c r="M194" s="167"/>
      <c r="N194" s="765" t="s">
        <v>84</v>
      </c>
      <c r="O194" s="764" t="s">
        <v>86</v>
      </c>
      <c r="P194" s="764" t="s">
        <v>86</v>
      </c>
      <c r="Q194" s="764" t="s">
        <v>86</v>
      </c>
      <c r="R194" s="132" t="s">
        <v>104</v>
      </c>
      <c r="S194" s="612"/>
      <c r="T194" s="612"/>
      <c r="U194" s="110"/>
      <c r="V194" s="110"/>
      <c r="W194" s="110"/>
      <c r="X194" s="110"/>
      <c r="Y194" s="110"/>
      <c r="Z194" s="110"/>
      <c r="AA194" s="110"/>
      <c r="AB194" s="110"/>
      <c r="AC194" s="110"/>
      <c r="AD194" s="110"/>
      <c r="AE194" s="110"/>
      <c r="AF194" s="110"/>
    </row>
    <row r="195">
      <c r="A195" s="110"/>
      <c r="B195" s="661">
        <f t="shared" si="2"/>
        <v>192</v>
      </c>
      <c r="C195" s="714" t="s">
        <v>1494</v>
      </c>
      <c r="D195" s="779"/>
      <c r="E195" s="766"/>
      <c r="F195" s="772" t="s">
        <v>1492</v>
      </c>
      <c r="G195" s="167"/>
      <c r="H195" s="167"/>
      <c r="I195" s="167"/>
      <c r="J195" s="167"/>
      <c r="K195" s="186" t="s">
        <v>173</v>
      </c>
      <c r="L195" s="772" t="s">
        <v>173</v>
      </c>
      <c r="M195" s="167"/>
      <c r="N195" s="765" t="s">
        <v>84</v>
      </c>
      <c r="O195" s="764" t="s">
        <v>86</v>
      </c>
      <c r="P195" s="764" t="s">
        <v>86</v>
      </c>
      <c r="Q195" s="764" t="s">
        <v>86</v>
      </c>
      <c r="R195" s="132" t="s">
        <v>104</v>
      </c>
      <c r="S195" s="612"/>
      <c r="T195" s="612"/>
      <c r="U195" s="110"/>
      <c r="V195" s="110"/>
      <c r="W195" s="110"/>
      <c r="X195" s="110"/>
      <c r="Y195" s="110"/>
      <c r="Z195" s="110"/>
      <c r="AA195" s="110"/>
      <c r="AB195" s="110"/>
      <c r="AC195" s="110"/>
      <c r="AD195" s="110"/>
      <c r="AE195" s="110"/>
      <c r="AF195" s="110"/>
    </row>
    <row r="196">
      <c r="A196" s="110"/>
      <c r="B196" s="661">
        <f t="shared" si="2"/>
        <v>193</v>
      </c>
      <c r="C196" s="714" t="s">
        <v>1494</v>
      </c>
      <c r="D196" s="779"/>
      <c r="E196" s="771"/>
      <c r="F196" s="772" t="s">
        <v>1681</v>
      </c>
      <c r="G196" s="167"/>
      <c r="H196" s="167"/>
      <c r="I196" s="167"/>
      <c r="J196" s="167"/>
      <c r="K196" s="186" t="s">
        <v>173</v>
      </c>
      <c r="L196" s="772" t="s">
        <v>173</v>
      </c>
      <c r="M196" s="167"/>
      <c r="N196" s="765" t="s">
        <v>84</v>
      </c>
      <c r="O196" s="764" t="s">
        <v>86</v>
      </c>
      <c r="P196" s="764" t="s">
        <v>86</v>
      </c>
      <c r="Q196" s="764" t="s">
        <v>86</v>
      </c>
      <c r="R196" s="132" t="s">
        <v>104</v>
      </c>
      <c r="S196" s="612"/>
      <c r="T196" s="612"/>
      <c r="U196" s="110"/>
      <c r="V196" s="110"/>
      <c r="W196" s="110"/>
      <c r="X196" s="110"/>
      <c r="Y196" s="110"/>
      <c r="Z196" s="110"/>
      <c r="AA196" s="110"/>
      <c r="AB196" s="110"/>
      <c r="AC196" s="110"/>
      <c r="AD196" s="110"/>
      <c r="AE196" s="110"/>
      <c r="AF196" s="110"/>
    </row>
    <row r="197">
      <c r="A197" s="110"/>
      <c r="B197" s="661"/>
      <c r="C197" s="714"/>
      <c r="D197" s="779"/>
      <c r="E197" s="441" t="s">
        <v>2411</v>
      </c>
      <c r="F197" s="772"/>
      <c r="G197" s="167"/>
      <c r="H197" s="167"/>
      <c r="I197" s="167"/>
      <c r="J197" s="167"/>
      <c r="K197" s="441" t="s">
        <v>2412</v>
      </c>
      <c r="L197" s="169" t="s">
        <v>2413</v>
      </c>
      <c r="M197" s="167"/>
      <c r="N197" s="765" t="s">
        <v>84</v>
      </c>
      <c r="O197" s="764" t="s">
        <v>86</v>
      </c>
      <c r="P197" s="764" t="s">
        <v>86</v>
      </c>
      <c r="Q197" s="764" t="s">
        <v>86</v>
      </c>
      <c r="R197" s="132" t="s">
        <v>104</v>
      </c>
      <c r="S197" s="612"/>
      <c r="T197" s="612"/>
      <c r="U197" s="110"/>
      <c r="V197" s="110"/>
      <c r="W197" s="110"/>
      <c r="X197" s="110"/>
      <c r="Y197" s="110"/>
      <c r="Z197" s="110"/>
      <c r="AA197" s="110"/>
      <c r="AB197" s="110"/>
      <c r="AC197" s="110"/>
      <c r="AD197" s="110"/>
      <c r="AE197" s="110"/>
      <c r="AF197" s="110"/>
    </row>
    <row r="198">
      <c r="A198" s="110"/>
      <c r="B198" s="661">
        <f t="shared" ref="B198:B272" si="3">ROW()-ROW($B$3)</f>
        <v>195</v>
      </c>
      <c r="C198" s="714" t="s">
        <v>1494</v>
      </c>
      <c r="D198" s="556" t="s">
        <v>1682</v>
      </c>
      <c r="E198" s="187" t="s">
        <v>1499</v>
      </c>
      <c r="F198" s="185" t="s">
        <v>1683</v>
      </c>
      <c r="G198" s="167"/>
      <c r="H198" s="167"/>
      <c r="I198" s="167"/>
      <c r="J198" s="167"/>
      <c r="K198" s="186" t="s">
        <v>1684</v>
      </c>
      <c r="L198" s="772" t="s">
        <v>1685</v>
      </c>
      <c r="M198" s="167"/>
      <c r="N198" s="765" t="s">
        <v>84</v>
      </c>
      <c r="O198" s="764" t="s">
        <v>86</v>
      </c>
      <c r="P198" s="764" t="s">
        <v>86</v>
      </c>
      <c r="Q198" s="764" t="s">
        <v>86</v>
      </c>
      <c r="R198" s="494" t="s">
        <v>107</v>
      </c>
      <c r="S198" s="612"/>
      <c r="T198" s="612"/>
      <c r="U198" s="110"/>
      <c r="V198" s="110"/>
      <c r="W198" s="110"/>
      <c r="X198" s="110"/>
      <c r="Y198" s="110"/>
      <c r="Z198" s="110"/>
      <c r="AA198" s="110"/>
      <c r="AB198" s="110"/>
      <c r="AC198" s="110"/>
      <c r="AD198" s="110"/>
      <c r="AE198" s="110"/>
      <c r="AF198" s="110"/>
    </row>
    <row r="199">
      <c r="A199" s="110"/>
      <c r="B199" s="661">
        <f t="shared" si="3"/>
        <v>196</v>
      </c>
      <c r="C199" s="714" t="s">
        <v>1494</v>
      </c>
      <c r="D199" s="665"/>
      <c r="E199" s="666"/>
      <c r="F199" s="185" t="s">
        <v>168</v>
      </c>
      <c r="G199" s="167"/>
      <c r="H199" s="167"/>
      <c r="I199" s="167"/>
      <c r="J199" s="167"/>
      <c r="K199" s="186" t="s">
        <v>1686</v>
      </c>
      <c r="L199" s="772" t="s">
        <v>1687</v>
      </c>
      <c r="M199" s="167"/>
      <c r="N199" s="764" t="s">
        <v>84</v>
      </c>
      <c r="O199" s="764" t="s">
        <v>86</v>
      </c>
      <c r="P199" s="764" t="s">
        <v>86</v>
      </c>
      <c r="Q199" s="764" t="s">
        <v>86</v>
      </c>
      <c r="R199" s="494" t="s">
        <v>107</v>
      </c>
      <c r="S199" s="612"/>
      <c r="T199" s="612"/>
      <c r="U199" s="110"/>
      <c r="V199" s="110"/>
      <c r="W199" s="110"/>
      <c r="X199" s="110"/>
      <c r="Y199" s="110"/>
      <c r="Z199" s="110"/>
      <c r="AA199" s="110"/>
      <c r="AB199" s="110"/>
      <c r="AC199" s="110"/>
      <c r="AD199" s="110"/>
      <c r="AE199" s="110"/>
      <c r="AF199" s="110"/>
    </row>
    <row r="200">
      <c r="A200" s="110"/>
      <c r="B200" s="661">
        <f t="shared" si="3"/>
        <v>197</v>
      </c>
      <c r="C200" s="714" t="s">
        <v>1494</v>
      </c>
      <c r="D200" s="665"/>
      <c r="E200" s="666"/>
      <c r="F200" s="185" t="s">
        <v>237</v>
      </c>
      <c r="G200" s="167"/>
      <c r="H200" s="167"/>
      <c r="I200" s="167"/>
      <c r="J200" s="167"/>
      <c r="K200" s="186" t="s">
        <v>1688</v>
      </c>
      <c r="L200" s="772" t="s">
        <v>1689</v>
      </c>
      <c r="M200" s="167"/>
      <c r="N200" s="764" t="s">
        <v>84</v>
      </c>
      <c r="O200" s="764" t="s">
        <v>86</v>
      </c>
      <c r="P200" s="764" t="s">
        <v>86</v>
      </c>
      <c r="Q200" s="764" t="s">
        <v>86</v>
      </c>
      <c r="R200" s="494" t="s">
        <v>107</v>
      </c>
      <c r="S200" s="612"/>
      <c r="T200" s="612"/>
      <c r="U200" s="110"/>
      <c r="V200" s="110"/>
      <c r="W200" s="110"/>
      <c r="X200" s="110"/>
      <c r="Y200" s="110"/>
      <c r="Z200" s="110"/>
      <c r="AA200" s="110"/>
      <c r="AB200" s="110"/>
      <c r="AC200" s="110"/>
      <c r="AD200" s="110"/>
      <c r="AE200" s="110"/>
      <c r="AF200" s="110"/>
    </row>
    <row r="201">
      <c r="A201" s="110"/>
      <c r="B201" s="661">
        <f t="shared" si="3"/>
        <v>198</v>
      </c>
      <c r="C201" s="714" t="s">
        <v>1494</v>
      </c>
      <c r="D201" s="665"/>
      <c r="E201" s="666"/>
      <c r="F201" s="185" t="s">
        <v>282</v>
      </c>
      <c r="G201" s="167"/>
      <c r="H201" s="167"/>
      <c r="I201" s="167"/>
      <c r="J201" s="167"/>
      <c r="K201" s="186" t="s">
        <v>1690</v>
      </c>
      <c r="L201" s="772" t="s">
        <v>1691</v>
      </c>
      <c r="M201" s="167"/>
      <c r="N201" s="764" t="s">
        <v>84</v>
      </c>
      <c r="O201" s="764" t="s">
        <v>86</v>
      </c>
      <c r="P201" s="764" t="s">
        <v>86</v>
      </c>
      <c r="Q201" s="764" t="s">
        <v>86</v>
      </c>
      <c r="R201" s="494" t="s">
        <v>107</v>
      </c>
      <c r="S201" s="612"/>
      <c r="T201" s="612"/>
      <c r="U201" s="110"/>
      <c r="V201" s="110"/>
      <c r="W201" s="110"/>
      <c r="X201" s="110"/>
      <c r="Y201" s="110"/>
      <c r="Z201" s="110"/>
      <c r="AA201" s="110"/>
      <c r="AB201" s="110"/>
      <c r="AC201" s="110"/>
      <c r="AD201" s="110"/>
      <c r="AE201" s="110"/>
      <c r="AF201" s="110"/>
    </row>
    <row r="202">
      <c r="A202" s="110"/>
      <c r="B202" s="661">
        <f t="shared" si="3"/>
        <v>199</v>
      </c>
      <c r="C202" s="714" t="s">
        <v>1494</v>
      </c>
      <c r="D202" s="665"/>
      <c r="E202" s="666"/>
      <c r="F202" s="185" t="s">
        <v>174</v>
      </c>
      <c r="G202" s="167"/>
      <c r="H202" s="167"/>
      <c r="I202" s="167"/>
      <c r="J202" s="167"/>
      <c r="K202" s="186" t="s">
        <v>182</v>
      </c>
      <c r="L202" s="772" t="s">
        <v>363</v>
      </c>
      <c r="M202" s="167"/>
      <c r="N202" s="764" t="s">
        <v>84</v>
      </c>
      <c r="O202" s="764" t="s">
        <v>86</v>
      </c>
      <c r="P202" s="764" t="s">
        <v>86</v>
      </c>
      <c r="Q202" s="764" t="s">
        <v>86</v>
      </c>
      <c r="R202" s="494" t="s">
        <v>107</v>
      </c>
      <c r="S202" s="612"/>
      <c r="T202" s="612"/>
      <c r="U202" s="110"/>
      <c r="V202" s="110"/>
      <c r="W202" s="110"/>
      <c r="X202" s="110"/>
      <c r="Y202" s="110"/>
      <c r="Z202" s="110"/>
      <c r="AA202" s="110"/>
      <c r="AB202" s="110"/>
      <c r="AC202" s="110"/>
      <c r="AD202" s="110"/>
      <c r="AE202" s="110"/>
      <c r="AF202" s="110"/>
    </row>
    <row r="203">
      <c r="A203" s="110"/>
      <c r="B203" s="661">
        <f t="shared" si="3"/>
        <v>200</v>
      </c>
      <c r="C203" s="714" t="s">
        <v>1494</v>
      </c>
      <c r="D203" s="665"/>
      <c r="E203" s="666"/>
      <c r="F203" s="184" t="s">
        <v>166</v>
      </c>
      <c r="G203" s="167"/>
      <c r="H203" s="167"/>
      <c r="I203" s="167"/>
      <c r="J203" s="167"/>
      <c r="K203" s="186" t="s">
        <v>1692</v>
      </c>
      <c r="L203" s="772" t="s">
        <v>1693</v>
      </c>
      <c r="M203" s="167"/>
      <c r="N203" s="764" t="s">
        <v>84</v>
      </c>
      <c r="O203" s="764" t="s">
        <v>86</v>
      </c>
      <c r="P203" s="764" t="s">
        <v>86</v>
      </c>
      <c r="Q203" s="764" t="s">
        <v>86</v>
      </c>
      <c r="R203" s="494" t="s">
        <v>107</v>
      </c>
      <c r="S203" s="612"/>
      <c r="T203" s="612"/>
      <c r="U203" s="110"/>
      <c r="V203" s="110"/>
      <c r="W203" s="110"/>
      <c r="X203" s="110"/>
      <c r="Y203" s="110"/>
      <c r="Z203" s="110"/>
      <c r="AA203" s="110"/>
      <c r="AB203" s="110"/>
      <c r="AC203" s="110"/>
      <c r="AD203" s="110"/>
      <c r="AE203" s="110"/>
      <c r="AF203" s="110"/>
    </row>
    <row r="204">
      <c r="A204" s="110"/>
      <c r="B204" s="661">
        <f t="shared" si="3"/>
        <v>201</v>
      </c>
      <c r="C204" s="714" t="s">
        <v>1494</v>
      </c>
      <c r="D204" s="665"/>
      <c r="E204" s="787" t="s">
        <v>1694</v>
      </c>
      <c r="F204" s="189" t="s">
        <v>1695</v>
      </c>
      <c r="G204" s="166"/>
      <c r="H204" s="167"/>
      <c r="I204" s="167"/>
      <c r="J204" s="167"/>
      <c r="K204" s="186" t="s">
        <v>1696</v>
      </c>
      <c r="L204" s="772" t="s">
        <v>1697</v>
      </c>
      <c r="M204" s="167"/>
      <c r="N204" s="764" t="s">
        <v>84</v>
      </c>
      <c r="O204" s="764" t="s">
        <v>86</v>
      </c>
      <c r="P204" s="764" t="s">
        <v>86</v>
      </c>
      <c r="Q204" s="764" t="s">
        <v>86</v>
      </c>
      <c r="R204" s="494" t="s">
        <v>107</v>
      </c>
      <c r="S204" s="612"/>
      <c r="T204" s="612"/>
      <c r="U204" s="110"/>
      <c r="V204" s="110"/>
      <c r="W204" s="110"/>
      <c r="X204" s="110"/>
      <c r="Y204" s="110"/>
      <c r="Z204" s="110"/>
      <c r="AA204" s="110"/>
      <c r="AB204" s="110"/>
      <c r="AC204" s="110"/>
      <c r="AD204" s="110"/>
      <c r="AE204" s="110"/>
      <c r="AF204" s="110"/>
    </row>
    <row r="205">
      <c r="A205" s="110"/>
      <c r="B205" s="661">
        <f t="shared" si="3"/>
        <v>202</v>
      </c>
      <c r="C205" s="714" t="s">
        <v>1494</v>
      </c>
      <c r="D205" s="665"/>
      <c r="E205" s="667"/>
      <c r="F205" s="768"/>
      <c r="G205" s="189" t="s">
        <v>1698</v>
      </c>
      <c r="H205" s="185" t="s">
        <v>1699</v>
      </c>
      <c r="I205" s="186" t="s">
        <v>208</v>
      </c>
      <c r="J205" s="167"/>
      <c r="K205" s="186" t="s">
        <v>1700</v>
      </c>
      <c r="L205" s="772" t="s">
        <v>1701</v>
      </c>
      <c r="M205" s="167"/>
      <c r="N205" s="764" t="s">
        <v>84</v>
      </c>
      <c r="O205" s="764" t="s">
        <v>86</v>
      </c>
      <c r="P205" s="764" t="s">
        <v>86</v>
      </c>
      <c r="Q205" s="764" t="s">
        <v>86</v>
      </c>
      <c r="R205" s="494" t="s">
        <v>107</v>
      </c>
      <c r="S205" s="612"/>
      <c r="T205" s="612"/>
      <c r="U205" s="110"/>
      <c r="V205" s="110"/>
      <c r="W205" s="110"/>
      <c r="X205" s="110"/>
      <c r="Y205" s="110"/>
      <c r="Z205" s="110"/>
      <c r="AA205" s="110"/>
      <c r="AB205" s="110"/>
      <c r="AC205" s="110"/>
      <c r="AD205" s="110"/>
      <c r="AE205" s="110"/>
      <c r="AF205" s="110"/>
    </row>
    <row r="206">
      <c r="A206" s="110"/>
      <c r="B206" s="661">
        <f t="shared" si="3"/>
        <v>203</v>
      </c>
      <c r="C206" s="714" t="s">
        <v>1494</v>
      </c>
      <c r="D206" s="665"/>
      <c r="E206" s="667"/>
      <c r="F206" s="781"/>
      <c r="G206" s="190"/>
      <c r="H206" s="170"/>
      <c r="I206" s="186" t="s">
        <v>354</v>
      </c>
      <c r="J206" s="167"/>
      <c r="K206" s="186" t="s">
        <v>1702</v>
      </c>
      <c r="L206" s="772" t="s">
        <v>1703</v>
      </c>
      <c r="M206" s="167"/>
      <c r="N206" s="764" t="s">
        <v>84</v>
      </c>
      <c r="O206" s="764" t="s">
        <v>86</v>
      </c>
      <c r="P206" s="764" t="s">
        <v>86</v>
      </c>
      <c r="Q206" s="764" t="s">
        <v>86</v>
      </c>
      <c r="R206" s="494" t="s">
        <v>107</v>
      </c>
      <c r="S206" s="612"/>
      <c r="T206" s="612"/>
      <c r="U206" s="110"/>
      <c r="V206" s="110"/>
      <c r="W206" s="110"/>
      <c r="X206" s="110"/>
      <c r="Y206" s="110"/>
      <c r="Z206" s="110"/>
      <c r="AA206" s="110"/>
      <c r="AB206" s="110"/>
      <c r="AC206" s="110"/>
      <c r="AD206" s="110"/>
      <c r="AE206" s="110"/>
      <c r="AF206" s="110"/>
    </row>
    <row r="207">
      <c r="A207" s="110"/>
      <c r="B207" s="661">
        <f t="shared" si="3"/>
        <v>204</v>
      </c>
      <c r="C207" s="714" t="s">
        <v>1494</v>
      </c>
      <c r="D207" s="665"/>
      <c r="E207" s="667"/>
      <c r="F207" s="781"/>
      <c r="G207" s="190"/>
      <c r="H207" s="185" t="s">
        <v>1704</v>
      </c>
      <c r="I207" s="186" t="s">
        <v>208</v>
      </c>
      <c r="J207" s="167"/>
      <c r="K207" s="186" t="s">
        <v>1700</v>
      </c>
      <c r="L207" s="772" t="s">
        <v>1701</v>
      </c>
      <c r="M207" s="167"/>
      <c r="N207" s="764" t="s">
        <v>84</v>
      </c>
      <c r="O207" s="764" t="s">
        <v>86</v>
      </c>
      <c r="P207" s="764" t="s">
        <v>86</v>
      </c>
      <c r="Q207" s="764" t="s">
        <v>86</v>
      </c>
      <c r="R207" s="494" t="s">
        <v>107</v>
      </c>
      <c r="S207" s="612"/>
      <c r="T207" s="612"/>
      <c r="U207" s="110"/>
      <c r="V207" s="110"/>
      <c r="W207" s="110"/>
      <c r="X207" s="110"/>
      <c r="Y207" s="110"/>
      <c r="Z207" s="110"/>
      <c r="AA207" s="110"/>
      <c r="AB207" s="110"/>
      <c r="AC207" s="110"/>
      <c r="AD207" s="110"/>
      <c r="AE207" s="110"/>
      <c r="AF207" s="110"/>
    </row>
    <row r="208">
      <c r="A208" s="110"/>
      <c r="B208" s="661">
        <f t="shared" si="3"/>
        <v>205</v>
      </c>
      <c r="C208" s="714" t="s">
        <v>1494</v>
      </c>
      <c r="D208" s="665"/>
      <c r="E208" s="667"/>
      <c r="F208" s="781"/>
      <c r="G208" s="190"/>
      <c r="H208" s="166"/>
      <c r="I208" s="186" t="s">
        <v>354</v>
      </c>
      <c r="J208" s="167"/>
      <c r="K208" s="186" t="s">
        <v>1702</v>
      </c>
      <c r="L208" s="772" t="s">
        <v>1703</v>
      </c>
      <c r="M208" s="167"/>
      <c r="N208" s="764" t="s">
        <v>84</v>
      </c>
      <c r="O208" s="764" t="s">
        <v>86</v>
      </c>
      <c r="P208" s="764" t="s">
        <v>86</v>
      </c>
      <c r="Q208" s="764" t="s">
        <v>86</v>
      </c>
      <c r="R208" s="494" t="s">
        <v>107</v>
      </c>
      <c r="S208" s="612"/>
      <c r="T208" s="612"/>
      <c r="U208" s="110"/>
      <c r="V208" s="110"/>
      <c r="W208" s="110"/>
      <c r="X208" s="110"/>
      <c r="Y208" s="110"/>
      <c r="Z208" s="110"/>
      <c r="AA208" s="110"/>
      <c r="AB208" s="110"/>
      <c r="AC208" s="110"/>
      <c r="AD208" s="110"/>
      <c r="AE208" s="110"/>
      <c r="AF208" s="110"/>
    </row>
    <row r="209">
      <c r="A209" s="110"/>
      <c r="B209" s="661">
        <f t="shared" si="3"/>
        <v>206</v>
      </c>
      <c r="C209" s="714" t="s">
        <v>1494</v>
      </c>
      <c r="D209" s="665"/>
      <c r="E209" s="667"/>
      <c r="F209" s="781"/>
      <c r="G209" s="781"/>
      <c r="H209" s="189" t="s">
        <v>1705</v>
      </c>
      <c r="I209" s="185"/>
      <c r="J209" s="186"/>
      <c r="K209" s="186" t="s">
        <v>1706</v>
      </c>
      <c r="L209" s="772" t="s">
        <v>1707</v>
      </c>
      <c r="M209" s="167"/>
      <c r="N209" s="764" t="s">
        <v>84</v>
      </c>
      <c r="O209" s="764" t="s">
        <v>86</v>
      </c>
      <c r="P209" s="764" t="s">
        <v>86</v>
      </c>
      <c r="Q209" s="764" t="s">
        <v>86</v>
      </c>
      <c r="R209" s="494" t="s">
        <v>107</v>
      </c>
      <c r="S209" s="612"/>
      <c r="T209" s="612"/>
      <c r="U209" s="110"/>
      <c r="V209" s="110"/>
      <c r="W209" s="110"/>
      <c r="X209" s="110"/>
      <c r="Y209" s="110"/>
      <c r="Z209" s="110"/>
      <c r="AA209" s="110"/>
      <c r="AB209" s="110"/>
      <c r="AC209" s="110"/>
      <c r="AD209" s="110"/>
      <c r="AE209" s="110"/>
      <c r="AF209" s="110"/>
    </row>
    <row r="210">
      <c r="A210" s="110"/>
      <c r="B210" s="661">
        <f t="shared" si="3"/>
        <v>207</v>
      </c>
      <c r="C210" s="714" t="s">
        <v>1494</v>
      </c>
      <c r="D210" s="665"/>
      <c r="E210" s="667"/>
      <c r="F210" s="781"/>
      <c r="G210" s="781"/>
      <c r="H210" s="190"/>
      <c r="I210" s="185" t="s">
        <v>382</v>
      </c>
      <c r="J210" s="186" t="s">
        <v>1708</v>
      </c>
      <c r="K210" s="186" t="s">
        <v>1709</v>
      </c>
      <c r="L210" s="772" t="s">
        <v>557</v>
      </c>
      <c r="M210" s="167"/>
      <c r="N210" s="764" t="s">
        <v>84</v>
      </c>
      <c r="O210" s="764" t="s">
        <v>86</v>
      </c>
      <c r="P210" s="764" t="s">
        <v>86</v>
      </c>
      <c r="Q210" s="764" t="s">
        <v>86</v>
      </c>
      <c r="R210" s="494" t="s">
        <v>107</v>
      </c>
      <c r="S210" s="612"/>
      <c r="T210" s="612"/>
      <c r="U210" s="110"/>
      <c r="V210" s="110"/>
      <c r="W210" s="110"/>
      <c r="X210" s="110"/>
      <c r="Y210" s="110"/>
      <c r="Z210" s="110"/>
      <c r="AA210" s="110"/>
      <c r="AB210" s="110"/>
      <c r="AC210" s="110"/>
      <c r="AD210" s="110"/>
      <c r="AE210" s="110"/>
      <c r="AF210" s="110"/>
    </row>
    <row r="211">
      <c r="A211" s="110"/>
      <c r="B211" s="661">
        <f t="shared" si="3"/>
        <v>208</v>
      </c>
      <c r="C211" s="714" t="s">
        <v>1494</v>
      </c>
      <c r="D211" s="665"/>
      <c r="E211" s="667"/>
      <c r="F211" s="768"/>
      <c r="G211" s="782"/>
      <c r="H211" s="668"/>
      <c r="I211" s="170"/>
      <c r="J211" s="186" t="s">
        <v>1710</v>
      </c>
      <c r="K211" s="186" t="s">
        <v>1711</v>
      </c>
      <c r="L211" s="772" t="s">
        <v>557</v>
      </c>
      <c r="M211" s="167"/>
      <c r="N211" s="764" t="s">
        <v>84</v>
      </c>
      <c r="O211" s="764" t="s">
        <v>86</v>
      </c>
      <c r="P211" s="764" t="s">
        <v>86</v>
      </c>
      <c r="Q211" s="764" t="s">
        <v>86</v>
      </c>
      <c r="R211" s="494" t="s">
        <v>107</v>
      </c>
      <c r="S211" s="612"/>
      <c r="T211" s="612"/>
      <c r="U211" s="110"/>
      <c r="V211" s="110"/>
      <c r="W211" s="110"/>
      <c r="X211" s="110"/>
      <c r="Y211" s="110"/>
      <c r="Z211" s="110"/>
      <c r="AA211" s="110"/>
      <c r="AB211" s="110"/>
      <c r="AC211" s="110"/>
      <c r="AD211" s="110"/>
      <c r="AE211" s="110"/>
      <c r="AF211" s="110"/>
    </row>
    <row r="212">
      <c r="A212" s="110"/>
      <c r="B212" s="661">
        <f t="shared" si="3"/>
        <v>209</v>
      </c>
      <c r="C212" s="714" t="s">
        <v>1494</v>
      </c>
      <c r="D212" s="665"/>
      <c r="E212" s="667"/>
      <c r="F212" s="766"/>
      <c r="G212" s="772" t="s">
        <v>174</v>
      </c>
      <c r="H212" s="668"/>
      <c r="I212" s="167"/>
      <c r="J212" s="186"/>
      <c r="K212" s="186" t="s">
        <v>182</v>
      </c>
      <c r="L212" s="772" t="s">
        <v>1712</v>
      </c>
      <c r="M212" s="167"/>
      <c r="N212" s="764" t="s">
        <v>84</v>
      </c>
      <c r="O212" s="764" t="s">
        <v>86</v>
      </c>
      <c r="P212" s="764" t="s">
        <v>86</v>
      </c>
      <c r="Q212" s="764" t="s">
        <v>86</v>
      </c>
      <c r="R212" s="494" t="s">
        <v>107</v>
      </c>
      <c r="S212" s="612"/>
      <c r="T212" s="612"/>
      <c r="U212" s="110"/>
      <c r="V212" s="110"/>
      <c r="W212" s="110"/>
      <c r="X212" s="110"/>
      <c r="Y212" s="110"/>
      <c r="Z212" s="110"/>
      <c r="AA212" s="110"/>
      <c r="AB212" s="110"/>
      <c r="AC212" s="110"/>
      <c r="AD212" s="110"/>
      <c r="AE212" s="110"/>
      <c r="AF212" s="110"/>
    </row>
    <row r="213">
      <c r="A213" s="110"/>
      <c r="B213" s="661">
        <f t="shared" si="3"/>
        <v>210</v>
      </c>
      <c r="C213" s="714" t="s">
        <v>1494</v>
      </c>
      <c r="D213" s="665"/>
      <c r="E213" s="667"/>
      <c r="F213" s="189" t="s">
        <v>1538</v>
      </c>
      <c r="G213" s="166"/>
      <c r="H213" s="167"/>
      <c r="I213" s="167"/>
      <c r="J213" s="186"/>
      <c r="K213" s="186" t="s">
        <v>1713</v>
      </c>
      <c r="L213" s="772" t="s">
        <v>1714</v>
      </c>
      <c r="M213" s="167"/>
      <c r="N213" s="764" t="s">
        <v>84</v>
      </c>
      <c r="O213" s="764" t="s">
        <v>86</v>
      </c>
      <c r="P213" s="764" t="s">
        <v>86</v>
      </c>
      <c r="Q213" s="764" t="s">
        <v>86</v>
      </c>
      <c r="R213" s="494" t="s">
        <v>107</v>
      </c>
      <c r="S213" s="612"/>
      <c r="T213" s="612"/>
      <c r="U213" s="110"/>
      <c r="V213" s="110"/>
      <c r="W213" s="110"/>
      <c r="X213" s="110"/>
      <c r="Y213" s="110"/>
      <c r="Z213" s="110"/>
      <c r="AA213" s="110"/>
      <c r="AB213" s="110"/>
      <c r="AC213" s="110"/>
      <c r="AD213" s="110"/>
      <c r="AE213" s="110"/>
      <c r="AF213" s="110"/>
    </row>
    <row r="214">
      <c r="A214" s="110"/>
      <c r="B214" s="661">
        <f t="shared" si="3"/>
        <v>211</v>
      </c>
      <c r="C214" s="714" t="s">
        <v>1494</v>
      </c>
      <c r="D214" s="665"/>
      <c r="E214" s="667"/>
      <c r="F214" s="781"/>
      <c r="G214" s="189" t="s">
        <v>1715</v>
      </c>
      <c r="H214" s="185" t="s">
        <v>1699</v>
      </c>
      <c r="I214" s="186" t="s">
        <v>208</v>
      </c>
      <c r="J214" s="167"/>
      <c r="K214" s="186" t="s">
        <v>1700</v>
      </c>
      <c r="L214" s="772" t="s">
        <v>1701</v>
      </c>
      <c r="M214" s="167"/>
      <c r="N214" s="764" t="s">
        <v>84</v>
      </c>
      <c r="O214" s="764" t="s">
        <v>86</v>
      </c>
      <c r="P214" s="764" t="s">
        <v>86</v>
      </c>
      <c r="Q214" s="764" t="s">
        <v>86</v>
      </c>
      <c r="R214" s="494" t="s">
        <v>107</v>
      </c>
      <c r="S214" s="612"/>
      <c r="T214" s="612"/>
      <c r="U214" s="110"/>
      <c r="V214" s="110"/>
      <c r="W214" s="110"/>
      <c r="X214" s="110"/>
      <c r="Y214" s="110"/>
      <c r="Z214" s="110"/>
      <c r="AA214" s="110"/>
      <c r="AB214" s="110"/>
      <c r="AC214" s="110"/>
      <c r="AD214" s="110"/>
      <c r="AE214" s="110"/>
      <c r="AF214" s="110"/>
    </row>
    <row r="215">
      <c r="A215" s="110"/>
      <c r="B215" s="661">
        <f t="shared" si="3"/>
        <v>212</v>
      </c>
      <c r="C215" s="714" t="s">
        <v>1494</v>
      </c>
      <c r="D215" s="665"/>
      <c r="E215" s="667"/>
      <c r="F215" s="781"/>
      <c r="G215" s="190"/>
      <c r="H215" s="170"/>
      <c r="I215" s="186" t="s">
        <v>354</v>
      </c>
      <c r="J215" s="167"/>
      <c r="K215" s="186" t="s">
        <v>1702</v>
      </c>
      <c r="L215" s="772" t="s">
        <v>1703</v>
      </c>
      <c r="M215" s="167"/>
      <c r="N215" s="764" t="s">
        <v>84</v>
      </c>
      <c r="O215" s="764" t="s">
        <v>86</v>
      </c>
      <c r="P215" s="764" t="s">
        <v>86</v>
      </c>
      <c r="Q215" s="764" t="s">
        <v>86</v>
      </c>
      <c r="R215" s="494" t="s">
        <v>107</v>
      </c>
      <c r="S215" s="612"/>
      <c r="T215" s="612"/>
      <c r="U215" s="110"/>
      <c r="V215" s="110"/>
      <c r="W215" s="110"/>
      <c r="X215" s="110"/>
      <c r="Y215" s="110"/>
      <c r="Z215" s="110"/>
      <c r="AA215" s="110"/>
      <c r="AB215" s="110"/>
      <c r="AC215" s="110"/>
      <c r="AD215" s="110"/>
      <c r="AE215" s="110"/>
      <c r="AF215" s="110"/>
    </row>
    <row r="216">
      <c r="A216" s="110"/>
      <c r="B216" s="661">
        <f t="shared" si="3"/>
        <v>213</v>
      </c>
      <c r="C216" s="714" t="s">
        <v>1494</v>
      </c>
      <c r="D216" s="665"/>
      <c r="E216" s="667"/>
      <c r="F216" s="781"/>
      <c r="G216" s="190"/>
      <c r="H216" s="185" t="s">
        <v>1704</v>
      </c>
      <c r="I216" s="186" t="s">
        <v>208</v>
      </c>
      <c r="J216" s="167"/>
      <c r="K216" s="186" t="s">
        <v>1700</v>
      </c>
      <c r="L216" s="772" t="s">
        <v>1701</v>
      </c>
      <c r="M216" s="167"/>
      <c r="N216" s="764" t="s">
        <v>84</v>
      </c>
      <c r="O216" s="764" t="s">
        <v>86</v>
      </c>
      <c r="P216" s="764" t="s">
        <v>86</v>
      </c>
      <c r="Q216" s="764" t="s">
        <v>86</v>
      </c>
      <c r="R216" s="494" t="s">
        <v>107</v>
      </c>
      <c r="S216" s="612"/>
      <c r="T216" s="612"/>
      <c r="U216" s="110"/>
      <c r="V216" s="110"/>
      <c r="W216" s="110"/>
      <c r="X216" s="110"/>
      <c r="Y216" s="110"/>
      <c r="Z216" s="110"/>
      <c r="AA216" s="110"/>
      <c r="AB216" s="110"/>
      <c r="AC216" s="110"/>
      <c r="AD216" s="110"/>
      <c r="AE216" s="110"/>
      <c r="AF216" s="110"/>
    </row>
    <row r="217">
      <c r="A217" s="110"/>
      <c r="B217" s="661">
        <f t="shared" si="3"/>
        <v>214</v>
      </c>
      <c r="C217" s="714" t="s">
        <v>1494</v>
      </c>
      <c r="D217" s="665"/>
      <c r="E217" s="667"/>
      <c r="F217" s="781"/>
      <c r="G217" s="190"/>
      <c r="H217" s="170"/>
      <c r="I217" s="186" t="s">
        <v>354</v>
      </c>
      <c r="J217" s="167"/>
      <c r="K217" s="186" t="s">
        <v>1702</v>
      </c>
      <c r="L217" s="772" t="s">
        <v>1703</v>
      </c>
      <c r="M217" s="167"/>
      <c r="N217" s="764" t="s">
        <v>84</v>
      </c>
      <c r="O217" s="764" t="s">
        <v>86</v>
      </c>
      <c r="P217" s="764" t="s">
        <v>86</v>
      </c>
      <c r="Q217" s="764" t="s">
        <v>86</v>
      </c>
      <c r="R217" s="494" t="s">
        <v>107</v>
      </c>
      <c r="S217" s="612"/>
      <c r="T217" s="612"/>
      <c r="U217" s="110"/>
      <c r="V217" s="110"/>
      <c r="W217" s="110"/>
      <c r="X217" s="110"/>
      <c r="Y217" s="110"/>
      <c r="Z217" s="110"/>
      <c r="AA217" s="110"/>
      <c r="AB217" s="110"/>
      <c r="AC217" s="110"/>
      <c r="AD217" s="110"/>
      <c r="AE217" s="110"/>
      <c r="AF217" s="110"/>
    </row>
    <row r="218">
      <c r="A218" s="110"/>
      <c r="B218" s="661">
        <f t="shared" si="3"/>
        <v>215</v>
      </c>
      <c r="C218" s="714" t="s">
        <v>1494</v>
      </c>
      <c r="D218" s="665"/>
      <c r="E218" s="667"/>
      <c r="F218" s="781"/>
      <c r="G218" s="190"/>
      <c r="H218" s="185" t="s">
        <v>1716</v>
      </c>
      <c r="I218" s="186"/>
      <c r="J218" s="167"/>
      <c r="K218" s="186" t="s">
        <v>1717</v>
      </c>
      <c r="L218" s="772" t="s">
        <v>1718</v>
      </c>
      <c r="M218" s="167"/>
      <c r="N218" s="764" t="s">
        <v>84</v>
      </c>
      <c r="O218" s="764" t="s">
        <v>86</v>
      </c>
      <c r="P218" s="764" t="s">
        <v>86</v>
      </c>
      <c r="Q218" s="764" t="s">
        <v>86</v>
      </c>
      <c r="R218" s="494" t="s">
        <v>107</v>
      </c>
      <c r="S218" s="612"/>
      <c r="T218" s="612"/>
      <c r="U218" s="110"/>
      <c r="V218" s="110"/>
      <c r="W218" s="110"/>
      <c r="X218" s="110"/>
      <c r="Y218" s="110"/>
      <c r="Z218" s="110"/>
      <c r="AA218" s="110"/>
      <c r="AB218" s="110"/>
      <c r="AC218" s="110"/>
      <c r="AD218" s="110"/>
      <c r="AE218" s="110"/>
      <c r="AF218" s="110"/>
    </row>
    <row r="219">
      <c r="A219" s="110"/>
      <c r="B219" s="661">
        <f t="shared" si="3"/>
        <v>216</v>
      </c>
      <c r="C219" s="714" t="s">
        <v>1494</v>
      </c>
      <c r="D219" s="665"/>
      <c r="E219" s="667"/>
      <c r="F219" s="781"/>
      <c r="G219" s="190"/>
      <c r="H219" s="170"/>
      <c r="I219" s="186" t="s">
        <v>382</v>
      </c>
      <c r="J219" s="186" t="s">
        <v>1708</v>
      </c>
      <c r="K219" s="186" t="s">
        <v>1719</v>
      </c>
      <c r="L219" s="772" t="s">
        <v>557</v>
      </c>
      <c r="M219" s="167"/>
      <c r="N219" s="764" t="s">
        <v>84</v>
      </c>
      <c r="O219" s="764" t="s">
        <v>86</v>
      </c>
      <c r="P219" s="764" t="s">
        <v>86</v>
      </c>
      <c r="Q219" s="764" t="s">
        <v>86</v>
      </c>
      <c r="R219" s="494" t="s">
        <v>107</v>
      </c>
      <c r="S219" s="612"/>
      <c r="T219" s="612"/>
      <c r="U219" s="110"/>
      <c r="V219" s="110"/>
      <c r="W219" s="110"/>
      <c r="X219" s="110"/>
      <c r="Y219" s="110"/>
      <c r="Z219" s="110"/>
      <c r="AA219" s="110"/>
      <c r="AB219" s="110"/>
      <c r="AC219" s="110"/>
      <c r="AD219" s="110"/>
      <c r="AE219" s="110"/>
      <c r="AF219" s="110"/>
    </row>
    <row r="220">
      <c r="A220" s="110"/>
      <c r="B220" s="661">
        <f t="shared" si="3"/>
        <v>217</v>
      </c>
      <c r="C220" s="714" t="s">
        <v>1494</v>
      </c>
      <c r="D220" s="665"/>
      <c r="E220" s="667"/>
      <c r="F220" s="781"/>
      <c r="G220" s="668"/>
      <c r="H220" s="170"/>
      <c r="I220" s="167"/>
      <c r="J220" s="186" t="s">
        <v>1710</v>
      </c>
      <c r="K220" s="784" t="s">
        <v>1719</v>
      </c>
      <c r="L220" s="772" t="s">
        <v>557</v>
      </c>
      <c r="M220" s="167"/>
      <c r="N220" s="764" t="s">
        <v>84</v>
      </c>
      <c r="O220" s="764" t="s">
        <v>86</v>
      </c>
      <c r="P220" s="764" t="s">
        <v>86</v>
      </c>
      <c r="Q220" s="764" t="s">
        <v>86</v>
      </c>
      <c r="R220" s="494" t="s">
        <v>107</v>
      </c>
      <c r="S220" s="612"/>
      <c r="T220" s="612"/>
      <c r="U220" s="110"/>
      <c r="V220" s="110"/>
      <c r="W220" s="110"/>
      <c r="X220" s="110"/>
      <c r="Y220" s="110"/>
      <c r="Z220" s="110"/>
      <c r="AA220" s="110"/>
      <c r="AB220" s="110"/>
      <c r="AC220" s="110"/>
      <c r="AD220" s="110"/>
      <c r="AE220" s="110"/>
      <c r="AF220" s="110"/>
    </row>
    <row r="221">
      <c r="A221" s="110"/>
      <c r="B221" s="661">
        <f t="shared" si="3"/>
        <v>218</v>
      </c>
      <c r="C221" s="714" t="s">
        <v>1494</v>
      </c>
      <c r="D221" s="665"/>
      <c r="E221" s="667"/>
      <c r="F221" s="190"/>
      <c r="G221" s="772" t="s">
        <v>174</v>
      </c>
      <c r="H221" s="167"/>
      <c r="I221" s="167"/>
      <c r="J221" s="186"/>
      <c r="K221" s="186" t="s">
        <v>182</v>
      </c>
      <c r="L221" s="772" t="s">
        <v>1712</v>
      </c>
      <c r="M221" s="167"/>
      <c r="N221" s="764" t="s">
        <v>84</v>
      </c>
      <c r="O221" s="764" t="s">
        <v>86</v>
      </c>
      <c r="P221" s="764" t="s">
        <v>86</v>
      </c>
      <c r="Q221" s="764" t="s">
        <v>86</v>
      </c>
      <c r="R221" s="494" t="s">
        <v>107</v>
      </c>
      <c r="S221" s="612"/>
      <c r="T221" s="612"/>
      <c r="U221" s="110"/>
      <c r="V221" s="110"/>
      <c r="W221" s="110"/>
      <c r="X221" s="110"/>
      <c r="Y221" s="110"/>
      <c r="Z221" s="110"/>
      <c r="AA221" s="110"/>
      <c r="AB221" s="110"/>
      <c r="AC221" s="110"/>
      <c r="AD221" s="110"/>
      <c r="AE221" s="110"/>
      <c r="AF221" s="110"/>
    </row>
    <row r="222">
      <c r="A222" s="110"/>
      <c r="B222" s="661">
        <f t="shared" si="3"/>
        <v>219</v>
      </c>
      <c r="C222" s="714" t="s">
        <v>1494</v>
      </c>
      <c r="D222" s="665"/>
      <c r="E222" s="667"/>
      <c r="F222" s="189" t="s">
        <v>1352</v>
      </c>
      <c r="G222" s="170"/>
      <c r="H222" s="167"/>
      <c r="I222" s="167"/>
      <c r="J222" s="167"/>
      <c r="K222" s="186" t="s">
        <v>1103</v>
      </c>
      <c r="L222" s="772" t="s">
        <v>1720</v>
      </c>
      <c r="M222" s="167"/>
      <c r="N222" s="764" t="s">
        <v>84</v>
      </c>
      <c r="O222" s="764" t="s">
        <v>86</v>
      </c>
      <c r="P222" s="764" t="s">
        <v>86</v>
      </c>
      <c r="Q222" s="764" t="s">
        <v>86</v>
      </c>
      <c r="R222" s="494" t="s">
        <v>107</v>
      </c>
      <c r="S222" s="612"/>
      <c r="T222" s="612"/>
      <c r="U222" s="110"/>
      <c r="V222" s="110"/>
      <c r="W222" s="110"/>
      <c r="X222" s="110"/>
      <c r="Y222" s="110"/>
      <c r="Z222" s="110"/>
      <c r="AA222" s="110"/>
      <c r="AB222" s="110"/>
      <c r="AC222" s="110"/>
      <c r="AD222" s="110"/>
      <c r="AE222" s="110"/>
      <c r="AF222" s="110"/>
    </row>
    <row r="223">
      <c r="A223" s="110"/>
      <c r="B223" s="661">
        <f t="shared" si="3"/>
        <v>220</v>
      </c>
      <c r="C223" s="714" t="s">
        <v>1494</v>
      </c>
      <c r="D223" s="665"/>
      <c r="E223" s="667"/>
      <c r="F223" s="771"/>
      <c r="G223" s="185" t="s">
        <v>244</v>
      </c>
      <c r="H223" s="167"/>
      <c r="I223" s="167"/>
      <c r="J223" s="167"/>
      <c r="K223" s="186" t="s">
        <v>1721</v>
      </c>
      <c r="L223" s="772" t="s">
        <v>1722</v>
      </c>
      <c r="M223" s="167"/>
      <c r="N223" s="764" t="s">
        <v>84</v>
      </c>
      <c r="O223" s="764" t="s">
        <v>86</v>
      </c>
      <c r="P223" s="764" t="s">
        <v>86</v>
      </c>
      <c r="Q223" s="764" t="s">
        <v>86</v>
      </c>
      <c r="R223" s="494" t="s">
        <v>107</v>
      </c>
      <c r="S223" s="612"/>
      <c r="T223" s="612"/>
      <c r="U223" s="110"/>
      <c r="V223" s="110"/>
      <c r="W223" s="110"/>
      <c r="X223" s="110"/>
      <c r="Y223" s="110"/>
      <c r="Z223" s="110"/>
      <c r="AA223" s="110"/>
      <c r="AB223" s="110"/>
      <c r="AC223" s="110"/>
      <c r="AD223" s="110"/>
      <c r="AE223" s="110"/>
      <c r="AF223" s="110"/>
    </row>
    <row r="224">
      <c r="A224" s="110"/>
      <c r="B224" s="661">
        <f t="shared" si="3"/>
        <v>221</v>
      </c>
      <c r="C224" s="714" t="s">
        <v>1494</v>
      </c>
      <c r="D224" s="665"/>
      <c r="E224" s="666"/>
      <c r="F224" s="187" t="s">
        <v>252</v>
      </c>
      <c r="G224" s="167"/>
      <c r="H224" s="167"/>
      <c r="I224" s="167"/>
      <c r="J224" s="167"/>
      <c r="K224" s="186" t="s">
        <v>1723</v>
      </c>
      <c r="L224" s="772" t="s">
        <v>442</v>
      </c>
      <c r="M224" s="167"/>
      <c r="N224" s="764" t="s">
        <v>84</v>
      </c>
      <c r="O224" s="764" t="s">
        <v>86</v>
      </c>
      <c r="P224" s="764" t="s">
        <v>86</v>
      </c>
      <c r="Q224" s="764" t="s">
        <v>86</v>
      </c>
      <c r="R224" s="494" t="s">
        <v>107</v>
      </c>
      <c r="S224" s="612"/>
      <c r="T224" s="612"/>
      <c r="U224" s="110"/>
      <c r="V224" s="110"/>
      <c r="W224" s="110"/>
      <c r="X224" s="110"/>
      <c r="Y224" s="110"/>
      <c r="Z224" s="110"/>
      <c r="AA224" s="110"/>
      <c r="AB224" s="110"/>
      <c r="AC224" s="110"/>
      <c r="AD224" s="110"/>
      <c r="AE224" s="110"/>
      <c r="AF224" s="110"/>
    </row>
    <row r="225">
      <c r="A225" s="110"/>
      <c r="B225" s="661">
        <f t="shared" si="3"/>
        <v>222</v>
      </c>
      <c r="C225" s="714" t="s">
        <v>1494</v>
      </c>
      <c r="D225" s="665"/>
      <c r="E225" s="667"/>
      <c r="F225" s="189" t="s">
        <v>824</v>
      </c>
      <c r="G225" s="185" t="s">
        <v>1724</v>
      </c>
      <c r="H225" s="167"/>
      <c r="I225" s="167"/>
      <c r="J225" s="167"/>
      <c r="K225" s="186" t="s">
        <v>1725</v>
      </c>
      <c r="L225" s="772" t="s">
        <v>1726</v>
      </c>
      <c r="M225" s="167"/>
      <c r="N225" s="764" t="s">
        <v>84</v>
      </c>
      <c r="O225" s="764" t="s">
        <v>86</v>
      </c>
      <c r="P225" s="764" t="s">
        <v>86</v>
      </c>
      <c r="Q225" s="764" t="s">
        <v>86</v>
      </c>
      <c r="R225" s="494" t="s">
        <v>107</v>
      </c>
      <c r="S225" s="612"/>
      <c r="T225" s="612"/>
      <c r="U225" s="110"/>
      <c r="V225" s="110"/>
      <c r="W225" s="110"/>
      <c r="X225" s="110"/>
      <c r="Y225" s="110"/>
      <c r="Z225" s="110"/>
      <c r="AA225" s="110"/>
      <c r="AB225" s="110"/>
      <c r="AC225" s="110"/>
      <c r="AD225" s="110"/>
      <c r="AE225" s="110"/>
      <c r="AF225" s="110"/>
    </row>
    <row r="226">
      <c r="A226" s="110"/>
      <c r="B226" s="661">
        <f t="shared" si="3"/>
        <v>223</v>
      </c>
      <c r="C226" s="714" t="s">
        <v>1494</v>
      </c>
      <c r="D226" s="665"/>
      <c r="E226" s="667"/>
      <c r="F226" s="190"/>
      <c r="G226" s="185" t="s">
        <v>828</v>
      </c>
      <c r="H226" s="167"/>
      <c r="I226" s="167"/>
      <c r="J226" s="167"/>
      <c r="K226" s="186" t="s">
        <v>1727</v>
      </c>
      <c r="L226" s="772" t="s">
        <v>1728</v>
      </c>
      <c r="M226" s="167"/>
      <c r="N226" s="764" t="s">
        <v>84</v>
      </c>
      <c r="O226" s="764" t="s">
        <v>86</v>
      </c>
      <c r="P226" s="764" t="s">
        <v>86</v>
      </c>
      <c r="Q226" s="764" t="s">
        <v>86</v>
      </c>
      <c r="R226" s="494" t="s">
        <v>107</v>
      </c>
      <c r="S226" s="612"/>
      <c r="T226" s="612"/>
      <c r="U226" s="110"/>
      <c r="V226" s="110"/>
      <c r="W226" s="110"/>
      <c r="X226" s="110"/>
      <c r="Y226" s="110"/>
      <c r="Z226" s="110"/>
      <c r="AA226" s="110"/>
      <c r="AB226" s="110"/>
      <c r="AC226" s="110"/>
      <c r="AD226" s="110"/>
      <c r="AE226" s="110"/>
      <c r="AF226" s="110"/>
    </row>
    <row r="227">
      <c r="A227" s="110"/>
      <c r="B227" s="661">
        <f t="shared" si="3"/>
        <v>224</v>
      </c>
      <c r="C227" s="714" t="s">
        <v>1494</v>
      </c>
      <c r="D227" s="665"/>
      <c r="E227" s="667"/>
      <c r="F227" s="190"/>
      <c r="G227" s="185" t="s">
        <v>833</v>
      </c>
      <c r="H227" s="167"/>
      <c r="I227" s="167"/>
      <c r="J227" s="167"/>
      <c r="K227" s="186" t="s">
        <v>1729</v>
      </c>
      <c r="L227" s="772" t="s">
        <v>1730</v>
      </c>
      <c r="M227" s="167"/>
      <c r="N227" s="764" t="s">
        <v>84</v>
      </c>
      <c r="O227" s="764" t="s">
        <v>86</v>
      </c>
      <c r="P227" s="764" t="s">
        <v>86</v>
      </c>
      <c r="Q227" s="764" t="s">
        <v>86</v>
      </c>
      <c r="R227" s="494" t="s">
        <v>107</v>
      </c>
      <c r="S227" s="612"/>
      <c r="T227" s="612"/>
      <c r="U227" s="110"/>
      <c r="V227" s="110"/>
      <c r="W227" s="110"/>
      <c r="X227" s="110"/>
      <c r="Y227" s="110"/>
      <c r="Z227" s="110"/>
      <c r="AA227" s="110"/>
      <c r="AB227" s="110"/>
      <c r="AC227" s="110"/>
      <c r="AD227" s="110"/>
      <c r="AE227" s="110"/>
      <c r="AF227" s="110"/>
    </row>
    <row r="228">
      <c r="A228" s="110"/>
      <c r="B228" s="661">
        <f t="shared" si="3"/>
        <v>225</v>
      </c>
      <c r="C228" s="714" t="s">
        <v>1494</v>
      </c>
      <c r="D228" s="665"/>
      <c r="E228" s="667"/>
      <c r="F228" s="190"/>
      <c r="G228" s="185" t="s">
        <v>830</v>
      </c>
      <c r="H228" s="167"/>
      <c r="I228" s="167"/>
      <c r="J228" s="167"/>
      <c r="K228" s="186" t="s">
        <v>1731</v>
      </c>
      <c r="L228" s="772" t="s">
        <v>1732</v>
      </c>
      <c r="M228" s="167"/>
      <c r="N228" s="764" t="s">
        <v>84</v>
      </c>
      <c r="O228" s="764" t="s">
        <v>86</v>
      </c>
      <c r="P228" s="764" t="s">
        <v>86</v>
      </c>
      <c r="Q228" s="764" t="s">
        <v>86</v>
      </c>
      <c r="R228" s="494" t="s">
        <v>107</v>
      </c>
      <c r="S228" s="612"/>
      <c r="T228" s="612"/>
      <c r="U228" s="110"/>
      <c r="V228" s="110"/>
      <c r="W228" s="110"/>
      <c r="X228" s="110"/>
      <c r="Y228" s="110"/>
      <c r="Z228" s="110"/>
      <c r="AA228" s="110"/>
      <c r="AB228" s="110"/>
      <c r="AC228" s="110"/>
      <c r="AD228" s="110"/>
      <c r="AE228" s="110"/>
      <c r="AF228" s="110"/>
    </row>
    <row r="229">
      <c r="A229" s="110"/>
      <c r="B229" s="661">
        <f t="shared" si="3"/>
        <v>226</v>
      </c>
      <c r="C229" s="714" t="s">
        <v>1494</v>
      </c>
      <c r="D229" s="665"/>
      <c r="E229" s="667"/>
      <c r="F229" s="190"/>
      <c r="G229" s="185" t="s">
        <v>835</v>
      </c>
      <c r="H229" s="167"/>
      <c r="I229" s="167"/>
      <c r="J229" s="167"/>
      <c r="K229" s="186" t="s">
        <v>1733</v>
      </c>
      <c r="L229" s="772" t="s">
        <v>1734</v>
      </c>
      <c r="M229" s="167"/>
      <c r="N229" s="764" t="s">
        <v>84</v>
      </c>
      <c r="O229" s="764" t="s">
        <v>86</v>
      </c>
      <c r="P229" s="764" t="s">
        <v>86</v>
      </c>
      <c r="Q229" s="764" t="s">
        <v>86</v>
      </c>
      <c r="R229" s="494" t="s">
        <v>107</v>
      </c>
      <c r="S229" s="612"/>
      <c r="T229" s="612"/>
      <c r="U229" s="110"/>
      <c r="V229" s="110"/>
      <c r="W229" s="110"/>
      <c r="X229" s="110"/>
      <c r="Y229" s="110"/>
      <c r="Z229" s="110"/>
      <c r="AA229" s="110"/>
      <c r="AB229" s="110"/>
      <c r="AC229" s="110"/>
      <c r="AD229" s="110"/>
      <c r="AE229" s="110"/>
      <c r="AF229" s="110"/>
    </row>
    <row r="230">
      <c r="A230" s="110"/>
      <c r="B230" s="661">
        <f t="shared" si="3"/>
        <v>227</v>
      </c>
      <c r="C230" s="714" t="s">
        <v>1494</v>
      </c>
      <c r="D230" s="779"/>
      <c r="E230" s="780" t="s">
        <v>1735</v>
      </c>
      <c r="F230" s="189" t="s">
        <v>1695</v>
      </c>
      <c r="G230" s="166"/>
      <c r="H230" s="167"/>
      <c r="I230" s="167"/>
      <c r="J230" s="167"/>
      <c r="K230" s="186" t="s">
        <v>1736</v>
      </c>
      <c r="L230" s="772" t="s">
        <v>1737</v>
      </c>
      <c r="M230" s="167"/>
      <c r="N230" s="764" t="s">
        <v>84</v>
      </c>
      <c r="O230" s="764" t="s">
        <v>86</v>
      </c>
      <c r="P230" s="764" t="s">
        <v>86</v>
      </c>
      <c r="Q230" s="764" t="s">
        <v>86</v>
      </c>
      <c r="R230" s="494" t="s">
        <v>107</v>
      </c>
      <c r="S230" s="612"/>
      <c r="T230" s="612"/>
      <c r="U230" s="110"/>
      <c r="V230" s="110"/>
      <c r="W230" s="110"/>
      <c r="X230" s="110"/>
      <c r="Y230" s="110"/>
      <c r="Z230" s="110"/>
      <c r="AA230" s="110"/>
      <c r="AB230" s="110"/>
      <c r="AC230" s="110"/>
      <c r="AD230" s="110"/>
      <c r="AE230" s="110"/>
      <c r="AF230" s="110"/>
    </row>
    <row r="231">
      <c r="A231" s="110"/>
      <c r="B231" s="661">
        <f t="shared" si="3"/>
        <v>228</v>
      </c>
      <c r="C231" s="714" t="s">
        <v>1494</v>
      </c>
      <c r="D231" s="779"/>
      <c r="E231" s="781"/>
      <c r="F231" s="781"/>
      <c r="G231" s="189" t="s">
        <v>1738</v>
      </c>
      <c r="H231" s="185" t="s">
        <v>1452</v>
      </c>
      <c r="I231" s="167"/>
      <c r="J231" s="167"/>
      <c r="K231" s="186" t="s">
        <v>1739</v>
      </c>
      <c r="L231" s="772" t="s">
        <v>156</v>
      </c>
      <c r="M231" s="167"/>
      <c r="N231" s="764" t="s">
        <v>84</v>
      </c>
      <c r="O231" s="764" t="s">
        <v>86</v>
      </c>
      <c r="P231" s="764" t="s">
        <v>86</v>
      </c>
      <c r="Q231" s="764" t="s">
        <v>86</v>
      </c>
      <c r="R231" s="494" t="s">
        <v>107</v>
      </c>
      <c r="S231" s="612"/>
      <c r="T231" s="612"/>
      <c r="U231" s="110"/>
      <c r="V231" s="110"/>
      <c r="W231" s="110"/>
      <c r="X231" s="110"/>
      <c r="Y231" s="110"/>
      <c r="Z231" s="110"/>
      <c r="AA231" s="110"/>
      <c r="AB231" s="110"/>
      <c r="AC231" s="110"/>
      <c r="AD231" s="110"/>
      <c r="AE231" s="110"/>
      <c r="AF231" s="110"/>
    </row>
    <row r="232">
      <c r="A232" s="110"/>
      <c r="B232" s="661">
        <f t="shared" si="3"/>
        <v>229</v>
      </c>
      <c r="C232" s="714" t="s">
        <v>1494</v>
      </c>
      <c r="D232" s="779"/>
      <c r="E232" s="781"/>
      <c r="F232" s="781"/>
      <c r="G232" s="190"/>
      <c r="H232" s="185" t="s">
        <v>1740</v>
      </c>
      <c r="I232" s="186" t="s">
        <v>1741</v>
      </c>
      <c r="J232" s="167"/>
      <c r="K232" s="186" t="s">
        <v>1742</v>
      </c>
      <c r="L232" s="772" t="s">
        <v>156</v>
      </c>
      <c r="M232" s="167"/>
      <c r="N232" s="764" t="s">
        <v>84</v>
      </c>
      <c r="O232" s="764" t="s">
        <v>86</v>
      </c>
      <c r="P232" s="764" t="s">
        <v>86</v>
      </c>
      <c r="Q232" s="764" t="s">
        <v>86</v>
      </c>
      <c r="R232" s="494" t="s">
        <v>107</v>
      </c>
      <c r="S232" s="612"/>
      <c r="T232" s="612"/>
      <c r="U232" s="110"/>
      <c r="V232" s="110"/>
      <c r="W232" s="110"/>
      <c r="X232" s="110"/>
      <c r="Y232" s="110"/>
      <c r="Z232" s="110"/>
      <c r="AA232" s="110"/>
      <c r="AB232" s="110"/>
      <c r="AC232" s="110"/>
      <c r="AD232" s="110"/>
      <c r="AE232" s="110"/>
      <c r="AF232" s="110"/>
    </row>
    <row r="233">
      <c r="A233" s="110"/>
      <c r="B233" s="661">
        <f t="shared" si="3"/>
        <v>230</v>
      </c>
      <c r="C233" s="714" t="s">
        <v>1494</v>
      </c>
      <c r="D233" s="779"/>
      <c r="E233" s="781"/>
      <c r="F233" s="781"/>
      <c r="G233" s="190"/>
      <c r="H233" s="185" t="s">
        <v>1743</v>
      </c>
      <c r="I233" s="167"/>
      <c r="J233" s="167"/>
      <c r="K233" s="186" t="s">
        <v>1744</v>
      </c>
      <c r="L233" s="772" t="s">
        <v>156</v>
      </c>
      <c r="M233" s="167"/>
      <c r="N233" s="764" t="s">
        <v>84</v>
      </c>
      <c r="O233" s="764" t="s">
        <v>86</v>
      </c>
      <c r="P233" s="764" t="s">
        <v>86</v>
      </c>
      <c r="Q233" s="764" t="s">
        <v>86</v>
      </c>
      <c r="R233" s="494" t="s">
        <v>107</v>
      </c>
      <c r="S233" s="612"/>
      <c r="T233" s="612"/>
      <c r="U233" s="110"/>
      <c r="V233" s="110"/>
      <c r="W233" s="110"/>
      <c r="X233" s="110"/>
      <c r="Y233" s="110"/>
      <c r="Z233" s="110"/>
      <c r="AA233" s="110"/>
      <c r="AB233" s="110"/>
      <c r="AC233" s="110"/>
      <c r="AD233" s="110"/>
      <c r="AE233" s="110"/>
      <c r="AF233" s="110"/>
    </row>
    <row r="234" ht="24.0" customHeight="1">
      <c r="A234" s="110"/>
      <c r="B234" s="661">
        <f t="shared" si="3"/>
        <v>231</v>
      </c>
      <c r="C234" s="714" t="s">
        <v>1494</v>
      </c>
      <c r="D234" s="779"/>
      <c r="E234" s="781"/>
      <c r="F234" s="781"/>
      <c r="G234" s="190"/>
      <c r="H234" s="185" t="s">
        <v>1705</v>
      </c>
      <c r="I234" s="167"/>
      <c r="J234" s="167"/>
      <c r="K234" s="186" t="s">
        <v>1745</v>
      </c>
      <c r="L234" s="772" t="s">
        <v>1746</v>
      </c>
      <c r="M234" s="167"/>
      <c r="N234" s="764" t="s">
        <v>84</v>
      </c>
      <c r="O234" s="764" t="s">
        <v>86</v>
      </c>
      <c r="P234" s="764" t="s">
        <v>86</v>
      </c>
      <c r="Q234" s="764" t="s">
        <v>86</v>
      </c>
      <c r="R234" s="494" t="s">
        <v>107</v>
      </c>
      <c r="S234" s="612"/>
      <c r="T234" s="612"/>
      <c r="U234" s="110"/>
      <c r="V234" s="110"/>
      <c r="W234" s="110"/>
      <c r="X234" s="110"/>
      <c r="Y234" s="110"/>
      <c r="Z234" s="110"/>
      <c r="AA234" s="110"/>
      <c r="AB234" s="110"/>
      <c r="AC234" s="110"/>
      <c r="AD234" s="110"/>
      <c r="AE234" s="110"/>
      <c r="AF234" s="110"/>
    </row>
    <row r="235" ht="24.0" customHeight="1">
      <c r="A235" s="110"/>
      <c r="B235" s="661">
        <f t="shared" si="3"/>
        <v>232</v>
      </c>
      <c r="C235" s="714" t="s">
        <v>1494</v>
      </c>
      <c r="D235" s="779"/>
      <c r="E235" s="781"/>
      <c r="F235" s="781"/>
      <c r="G235" s="668"/>
      <c r="H235" s="185" t="s">
        <v>382</v>
      </c>
      <c r="I235" s="186" t="s">
        <v>1747</v>
      </c>
      <c r="J235" s="167"/>
      <c r="K235" s="186" t="s">
        <v>1748</v>
      </c>
      <c r="L235" s="772" t="s">
        <v>557</v>
      </c>
      <c r="M235" s="167"/>
      <c r="N235" s="764" t="s">
        <v>84</v>
      </c>
      <c r="O235" s="764" t="s">
        <v>86</v>
      </c>
      <c r="P235" s="764" t="s">
        <v>86</v>
      </c>
      <c r="Q235" s="764" t="s">
        <v>86</v>
      </c>
      <c r="R235" s="494" t="s">
        <v>107</v>
      </c>
      <c r="S235" s="612"/>
      <c r="T235" s="612"/>
      <c r="U235" s="110"/>
      <c r="V235" s="110"/>
      <c r="W235" s="110"/>
      <c r="X235" s="110"/>
      <c r="Y235" s="110"/>
      <c r="Z235" s="110"/>
      <c r="AA235" s="110"/>
      <c r="AB235" s="110"/>
      <c r="AC235" s="110"/>
      <c r="AD235" s="110"/>
      <c r="AE235" s="110"/>
      <c r="AF235" s="110"/>
    </row>
    <row r="236">
      <c r="A236" s="110"/>
      <c r="B236" s="661">
        <f t="shared" si="3"/>
        <v>233</v>
      </c>
      <c r="C236" s="714" t="s">
        <v>1494</v>
      </c>
      <c r="D236" s="779"/>
      <c r="E236" s="781"/>
      <c r="F236" s="189" t="s">
        <v>1749</v>
      </c>
      <c r="G236" s="666"/>
      <c r="H236" s="167"/>
      <c r="I236" s="167"/>
      <c r="J236" s="167"/>
      <c r="K236" s="186" t="s">
        <v>1750</v>
      </c>
      <c r="L236" s="772" t="s">
        <v>1751</v>
      </c>
      <c r="M236" s="167"/>
      <c r="N236" s="764" t="s">
        <v>84</v>
      </c>
      <c r="O236" s="764" t="s">
        <v>86</v>
      </c>
      <c r="P236" s="764" t="s">
        <v>86</v>
      </c>
      <c r="Q236" s="764" t="s">
        <v>86</v>
      </c>
      <c r="R236" s="494" t="s">
        <v>107</v>
      </c>
      <c r="S236" s="612"/>
      <c r="T236" s="612"/>
      <c r="U236" s="110"/>
      <c r="V236" s="110"/>
      <c r="W236" s="110"/>
      <c r="X236" s="110"/>
      <c r="Y236" s="110"/>
      <c r="Z236" s="110"/>
      <c r="AA236" s="110"/>
      <c r="AB236" s="110"/>
      <c r="AC236" s="110"/>
      <c r="AD236" s="110"/>
      <c r="AE236" s="110"/>
      <c r="AF236" s="110"/>
    </row>
    <row r="237">
      <c r="A237" s="110"/>
      <c r="B237" s="661">
        <f t="shared" si="3"/>
        <v>234</v>
      </c>
      <c r="C237" s="714" t="s">
        <v>1494</v>
      </c>
      <c r="D237" s="779"/>
      <c r="E237" s="781"/>
      <c r="F237" s="781"/>
      <c r="G237" s="189" t="s">
        <v>1752</v>
      </c>
      <c r="H237" s="185" t="s">
        <v>1753</v>
      </c>
      <c r="I237" s="186" t="s">
        <v>1754</v>
      </c>
      <c r="J237" s="167"/>
      <c r="K237" s="186" t="s">
        <v>1755</v>
      </c>
      <c r="L237" s="772" t="s">
        <v>1756</v>
      </c>
      <c r="M237" s="167"/>
      <c r="N237" s="764" t="s">
        <v>84</v>
      </c>
      <c r="O237" s="764" t="s">
        <v>86</v>
      </c>
      <c r="P237" s="764" t="s">
        <v>86</v>
      </c>
      <c r="Q237" s="764" t="s">
        <v>86</v>
      </c>
      <c r="R237" s="494" t="s">
        <v>107</v>
      </c>
      <c r="S237" s="612"/>
      <c r="T237" s="612"/>
      <c r="U237" s="110"/>
      <c r="V237" s="110"/>
      <c r="W237" s="110"/>
      <c r="X237" s="110"/>
      <c r="Y237" s="110"/>
      <c r="Z237" s="110"/>
      <c r="AA237" s="110"/>
      <c r="AB237" s="110"/>
      <c r="AC237" s="110"/>
      <c r="AD237" s="110"/>
      <c r="AE237" s="110"/>
      <c r="AF237" s="110"/>
    </row>
    <row r="238">
      <c r="A238" s="110"/>
      <c r="B238" s="661">
        <f t="shared" si="3"/>
        <v>235</v>
      </c>
      <c r="C238" s="714" t="s">
        <v>1494</v>
      </c>
      <c r="D238" s="779"/>
      <c r="E238" s="781"/>
      <c r="F238" s="781"/>
      <c r="G238" s="766"/>
      <c r="H238" s="185"/>
      <c r="I238" s="186" t="s">
        <v>1757</v>
      </c>
      <c r="J238" s="167"/>
      <c r="K238" s="186" t="s">
        <v>1758</v>
      </c>
      <c r="L238" s="772" t="s">
        <v>1555</v>
      </c>
      <c r="M238" s="167"/>
      <c r="N238" s="764" t="s">
        <v>84</v>
      </c>
      <c r="O238" s="764" t="s">
        <v>86</v>
      </c>
      <c r="P238" s="764" t="s">
        <v>86</v>
      </c>
      <c r="Q238" s="764" t="s">
        <v>86</v>
      </c>
      <c r="R238" s="494" t="s">
        <v>107</v>
      </c>
      <c r="S238" s="612"/>
      <c r="T238" s="612"/>
      <c r="U238" s="110"/>
      <c r="V238" s="110"/>
      <c r="W238" s="110"/>
      <c r="X238" s="110"/>
      <c r="Y238" s="110"/>
      <c r="Z238" s="110"/>
      <c r="AA238" s="110"/>
      <c r="AB238" s="110"/>
      <c r="AC238" s="110"/>
      <c r="AD238" s="110"/>
      <c r="AE238" s="110"/>
      <c r="AF238" s="110"/>
    </row>
    <row r="239">
      <c r="A239" s="110"/>
      <c r="B239" s="661">
        <f t="shared" si="3"/>
        <v>236</v>
      </c>
      <c r="C239" s="714" t="s">
        <v>1494</v>
      </c>
      <c r="D239" s="779"/>
      <c r="E239" s="781"/>
      <c r="F239" s="781"/>
      <c r="G239" s="190"/>
      <c r="H239" s="185" t="s">
        <v>1759</v>
      </c>
      <c r="I239" s="167"/>
      <c r="J239" s="167"/>
      <c r="K239" s="186" t="s">
        <v>1760</v>
      </c>
      <c r="L239" s="772" t="s">
        <v>564</v>
      </c>
      <c r="M239" s="167"/>
      <c r="N239" s="764" t="s">
        <v>84</v>
      </c>
      <c r="O239" s="764" t="s">
        <v>86</v>
      </c>
      <c r="P239" s="764" t="s">
        <v>86</v>
      </c>
      <c r="Q239" s="764" t="s">
        <v>86</v>
      </c>
      <c r="R239" s="494" t="s">
        <v>107</v>
      </c>
      <c r="S239" s="612"/>
      <c r="T239" s="612"/>
      <c r="U239" s="110"/>
      <c r="V239" s="110"/>
      <c r="W239" s="110"/>
      <c r="X239" s="110"/>
      <c r="Y239" s="110"/>
      <c r="Z239" s="110"/>
      <c r="AA239" s="110"/>
      <c r="AB239" s="110"/>
      <c r="AC239" s="110"/>
      <c r="AD239" s="110"/>
      <c r="AE239" s="110"/>
      <c r="AF239" s="110"/>
    </row>
    <row r="240">
      <c r="A240" s="110"/>
      <c r="B240" s="661">
        <f t="shared" si="3"/>
        <v>237</v>
      </c>
      <c r="C240" s="714" t="s">
        <v>1494</v>
      </c>
      <c r="D240" s="779"/>
      <c r="E240" s="781"/>
      <c r="F240" s="781"/>
      <c r="G240" s="190"/>
      <c r="H240" s="185" t="s">
        <v>437</v>
      </c>
      <c r="I240" s="167"/>
      <c r="J240" s="167"/>
      <c r="K240" s="186" t="s">
        <v>583</v>
      </c>
      <c r="L240" s="772" t="s">
        <v>183</v>
      </c>
      <c r="M240" s="167"/>
      <c r="N240" s="764" t="s">
        <v>84</v>
      </c>
      <c r="O240" s="764" t="s">
        <v>86</v>
      </c>
      <c r="P240" s="764" t="s">
        <v>86</v>
      </c>
      <c r="Q240" s="764" t="s">
        <v>86</v>
      </c>
      <c r="R240" s="494" t="s">
        <v>107</v>
      </c>
      <c r="S240" s="612"/>
      <c r="T240" s="612"/>
      <c r="U240" s="110"/>
      <c r="V240" s="110"/>
      <c r="W240" s="110"/>
      <c r="X240" s="110"/>
      <c r="Y240" s="110"/>
      <c r="Z240" s="110"/>
      <c r="AA240" s="110"/>
      <c r="AB240" s="110"/>
      <c r="AC240" s="110"/>
      <c r="AD240" s="110"/>
      <c r="AE240" s="110"/>
      <c r="AF240" s="110"/>
    </row>
    <row r="241">
      <c r="A241" s="110"/>
      <c r="B241" s="661">
        <f t="shared" si="3"/>
        <v>238</v>
      </c>
      <c r="C241" s="714" t="s">
        <v>1494</v>
      </c>
      <c r="D241" s="779"/>
      <c r="E241" s="781"/>
      <c r="F241" s="781"/>
      <c r="G241" s="190"/>
      <c r="H241" s="185" t="s">
        <v>1761</v>
      </c>
      <c r="I241" s="186" t="s">
        <v>1254</v>
      </c>
      <c r="J241" s="167"/>
      <c r="K241" s="186" t="s">
        <v>1762</v>
      </c>
      <c r="L241" s="772" t="s">
        <v>1763</v>
      </c>
      <c r="M241" s="167"/>
      <c r="N241" s="764" t="s">
        <v>84</v>
      </c>
      <c r="O241" s="764" t="s">
        <v>86</v>
      </c>
      <c r="P241" s="764" t="s">
        <v>86</v>
      </c>
      <c r="Q241" s="764" t="s">
        <v>86</v>
      </c>
      <c r="R241" s="494" t="s">
        <v>107</v>
      </c>
      <c r="S241" s="612"/>
      <c r="T241" s="612"/>
      <c r="U241" s="110"/>
      <c r="V241" s="110"/>
      <c r="W241" s="110"/>
      <c r="X241" s="110"/>
      <c r="Y241" s="110"/>
      <c r="Z241" s="110"/>
      <c r="AA241" s="110"/>
      <c r="AB241" s="110"/>
      <c r="AC241" s="110"/>
      <c r="AD241" s="110"/>
      <c r="AE241" s="110"/>
      <c r="AF241" s="110"/>
    </row>
    <row r="242">
      <c r="A242" s="110"/>
      <c r="B242" s="661">
        <f t="shared" si="3"/>
        <v>239</v>
      </c>
      <c r="C242" s="714" t="s">
        <v>1494</v>
      </c>
      <c r="D242" s="779"/>
      <c r="E242" s="781"/>
      <c r="F242" s="781"/>
      <c r="G242" s="766"/>
      <c r="H242" s="185"/>
      <c r="I242" s="186" t="s">
        <v>1257</v>
      </c>
      <c r="J242" s="167"/>
      <c r="K242" s="186" t="s">
        <v>1764</v>
      </c>
      <c r="L242" s="772" t="s">
        <v>1765</v>
      </c>
      <c r="M242" s="167"/>
      <c r="N242" s="764" t="s">
        <v>84</v>
      </c>
      <c r="O242" s="764" t="s">
        <v>86</v>
      </c>
      <c r="P242" s="764" t="s">
        <v>86</v>
      </c>
      <c r="Q242" s="764" t="s">
        <v>86</v>
      </c>
      <c r="R242" s="494" t="s">
        <v>107</v>
      </c>
      <c r="S242" s="612"/>
      <c r="T242" s="612"/>
      <c r="U242" s="110"/>
      <c r="V242" s="110"/>
      <c r="W242" s="110"/>
      <c r="X242" s="110"/>
      <c r="Y242" s="110"/>
      <c r="Z242" s="110"/>
      <c r="AA242" s="110"/>
      <c r="AB242" s="110"/>
      <c r="AC242" s="110"/>
      <c r="AD242" s="110"/>
      <c r="AE242" s="110"/>
      <c r="AF242" s="110"/>
    </row>
    <row r="243">
      <c r="A243" s="110"/>
      <c r="B243" s="661">
        <f t="shared" si="3"/>
        <v>240</v>
      </c>
      <c r="C243" s="714" t="s">
        <v>1494</v>
      </c>
      <c r="D243" s="779"/>
      <c r="E243" s="781"/>
      <c r="F243" s="781"/>
      <c r="G243" s="766"/>
      <c r="H243" s="185" t="s">
        <v>1766</v>
      </c>
      <c r="I243" s="167"/>
      <c r="J243" s="167"/>
      <c r="K243" s="186" t="s">
        <v>1767</v>
      </c>
      <c r="L243" s="772" t="s">
        <v>546</v>
      </c>
      <c r="M243" s="167"/>
      <c r="N243" s="764" t="s">
        <v>84</v>
      </c>
      <c r="O243" s="764" t="s">
        <v>86</v>
      </c>
      <c r="P243" s="764" t="s">
        <v>86</v>
      </c>
      <c r="Q243" s="764" t="s">
        <v>86</v>
      </c>
      <c r="R243" s="494" t="s">
        <v>107</v>
      </c>
      <c r="S243" s="612"/>
      <c r="T243" s="612"/>
      <c r="U243" s="110"/>
      <c r="V243" s="110"/>
      <c r="W243" s="110"/>
      <c r="X243" s="110"/>
      <c r="Y243" s="110"/>
      <c r="Z243" s="110"/>
      <c r="AA243" s="110"/>
      <c r="AB243" s="110"/>
      <c r="AC243" s="110"/>
      <c r="AD243" s="110"/>
      <c r="AE243" s="110"/>
      <c r="AF243" s="110"/>
    </row>
    <row r="244">
      <c r="A244" s="110"/>
      <c r="B244" s="661">
        <f t="shared" si="3"/>
        <v>241</v>
      </c>
      <c r="C244" s="714" t="s">
        <v>1494</v>
      </c>
      <c r="D244" s="779"/>
      <c r="E244" s="781"/>
      <c r="F244" s="781"/>
      <c r="G244" s="766"/>
      <c r="H244" s="185" t="s">
        <v>1768</v>
      </c>
      <c r="I244" s="167"/>
      <c r="J244" s="167"/>
      <c r="K244" s="186" t="s">
        <v>173</v>
      </c>
      <c r="L244" s="772" t="s">
        <v>173</v>
      </c>
      <c r="M244" s="167"/>
      <c r="N244" s="764" t="s">
        <v>84</v>
      </c>
      <c r="O244" s="764" t="s">
        <v>86</v>
      </c>
      <c r="P244" s="764" t="s">
        <v>86</v>
      </c>
      <c r="Q244" s="764" t="s">
        <v>86</v>
      </c>
      <c r="R244" s="494" t="s">
        <v>107</v>
      </c>
      <c r="S244" s="612"/>
      <c r="T244" s="612"/>
      <c r="U244" s="110"/>
      <c r="V244" s="110"/>
      <c r="W244" s="110"/>
      <c r="X244" s="110"/>
      <c r="Y244" s="110"/>
      <c r="Z244" s="110"/>
      <c r="AA244" s="110"/>
      <c r="AB244" s="110"/>
      <c r="AC244" s="110"/>
      <c r="AD244" s="110"/>
      <c r="AE244" s="110"/>
      <c r="AF244" s="110"/>
    </row>
    <row r="245">
      <c r="A245" s="110"/>
      <c r="B245" s="661">
        <f t="shared" si="3"/>
        <v>242</v>
      </c>
      <c r="C245" s="714" t="s">
        <v>1494</v>
      </c>
      <c r="D245" s="779"/>
      <c r="E245" s="781"/>
      <c r="F245" s="781"/>
      <c r="G245" s="766"/>
      <c r="H245" s="185" t="s">
        <v>575</v>
      </c>
      <c r="I245" s="186" t="s">
        <v>1254</v>
      </c>
      <c r="J245" s="167"/>
      <c r="K245" s="186" t="s">
        <v>1769</v>
      </c>
      <c r="L245" s="772" t="s">
        <v>173</v>
      </c>
      <c r="M245" s="167"/>
      <c r="N245" s="764" t="s">
        <v>84</v>
      </c>
      <c r="O245" s="764" t="s">
        <v>86</v>
      </c>
      <c r="P245" s="764" t="s">
        <v>86</v>
      </c>
      <c r="Q245" s="764" t="s">
        <v>86</v>
      </c>
      <c r="R245" s="494" t="s">
        <v>107</v>
      </c>
      <c r="S245" s="612"/>
      <c r="T245" s="612"/>
      <c r="U245" s="110"/>
      <c r="V245" s="110"/>
      <c r="W245" s="110"/>
      <c r="X245" s="110"/>
      <c r="Y245" s="110"/>
      <c r="Z245" s="110"/>
      <c r="AA245" s="110"/>
      <c r="AB245" s="110"/>
      <c r="AC245" s="110"/>
      <c r="AD245" s="110"/>
      <c r="AE245" s="110"/>
      <c r="AF245" s="110"/>
    </row>
    <row r="246">
      <c r="A246" s="110"/>
      <c r="B246" s="661">
        <f t="shared" si="3"/>
        <v>243</v>
      </c>
      <c r="C246" s="714" t="s">
        <v>1494</v>
      </c>
      <c r="D246" s="779"/>
      <c r="E246" s="781"/>
      <c r="F246" s="781"/>
      <c r="G246" s="190"/>
      <c r="H246" s="170"/>
      <c r="I246" s="186" t="s">
        <v>1257</v>
      </c>
      <c r="J246" s="167"/>
      <c r="K246" s="186" t="s">
        <v>1770</v>
      </c>
      <c r="L246" s="772" t="s">
        <v>173</v>
      </c>
      <c r="M246" s="167"/>
      <c r="N246" s="764" t="s">
        <v>84</v>
      </c>
      <c r="O246" s="764" t="s">
        <v>86</v>
      </c>
      <c r="P246" s="764" t="s">
        <v>86</v>
      </c>
      <c r="Q246" s="764" t="s">
        <v>86</v>
      </c>
      <c r="R246" s="494" t="s">
        <v>107</v>
      </c>
      <c r="S246" s="612"/>
      <c r="T246" s="612"/>
      <c r="U246" s="110"/>
      <c r="V246" s="110"/>
      <c r="W246" s="110"/>
      <c r="X246" s="110"/>
      <c r="Y246" s="110"/>
      <c r="Z246" s="110"/>
      <c r="AA246" s="110"/>
      <c r="AB246" s="110"/>
      <c r="AC246" s="110"/>
      <c r="AD246" s="110"/>
      <c r="AE246" s="110"/>
      <c r="AF246" s="110"/>
    </row>
    <row r="247">
      <c r="A247" s="110"/>
      <c r="B247" s="661">
        <f t="shared" si="3"/>
        <v>244</v>
      </c>
      <c r="C247" s="714" t="s">
        <v>1494</v>
      </c>
      <c r="D247" s="779"/>
      <c r="E247" s="781"/>
      <c r="F247" s="781"/>
      <c r="G247" s="190"/>
      <c r="H247" s="185" t="s">
        <v>1771</v>
      </c>
      <c r="I247" s="186" t="s">
        <v>507</v>
      </c>
      <c r="J247" s="186" t="s">
        <v>1254</v>
      </c>
      <c r="K247" s="186" t="s">
        <v>1772</v>
      </c>
      <c r="L247" s="772" t="s">
        <v>1773</v>
      </c>
      <c r="M247" s="167"/>
      <c r="N247" s="764" t="s">
        <v>84</v>
      </c>
      <c r="O247" s="764" t="s">
        <v>86</v>
      </c>
      <c r="P247" s="764" t="s">
        <v>86</v>
      </c>
      <c r="Q247" s="764" t="s">
        <v>86</v>
      </c>
      <c r="R247" s="494" t="s">
        <v>107</v>
      </c>
      <c r="S247" s="612"/>
      <c r="T247" s="612"/>
      <c r="U247" s="110"/>
      <c r="V247" s="110"/>
      <c r="W247" s="110"/>
      <c r="X247" s="110"/>
      <c r="Y247" s="110"/>
      <c r="Z247" s="110"/>
      <c r="AA247" s="110"/>
      <c r="AB247" s="110"/>
      <c r="AC247" s="110"/>
      <c r="AD247" s="110"/>
      <c r="AE247" s="110"/>
      <c r="AF247" s="110"/>
    </row>
    <row r="248">
      <c r="A248" s="110"/>
      <c r="B248" s="661">
        <f t="shared" si="3"/>
        <v>245</v>
      </c>
      <c r="C248" s="714" t="s">
        <v>1494</v>
      </c>
      <c r="D248" s="779"/>
      <c r="E248" s="781"/>
      <c r="F248" s="768"/>
      <c r="G248" s="668"/>
      <c r="H248" s="170"/>
      <c r="I248" s="167"/>
      <c r="J248" s="186" t="s">
        <v>1257</v>
      </c>
      <c r="K248" s="186" t="s">
        <v>1774</v>
      </c>
      <c r="L248" s="772" t="s">
        <v>1775</v>
      </c>
      <c r="M248" s="167"/>
      <c r="N248" s="764" t="s">
        <v>84</v>
      </c>
      <c r="O248" s="764" t="s">
        <v>86</v>
      </c>
      <c r="P248" s="764" t="s">
        <v>86</v>
      </c>
      <c r="Q248" s="764" t="s">
        <v>86</v>
      </c>
      <c r="R248" s="494" t="s">
        <v>107</v>
      </c>
      <c r="S248" s="612"/>
      <c r="T248" s="612"/>
      <c r="U248" s="110"/>
      <c r="V248" s="110"/>
      <c r="W248" s="110"/>
      <c r="X248" s="110"/>
      <c r="Y248" s="110"/>
      <c r="Z248" s="110"/>
      <c r="AA248" s="110"/>
      <c r="AB248" s="110"/>
      <c r="AC248" s="110"/>
      <c r="AD248" s="110"/>
      <c r="AE248" s="110"/>
      <c r="AF248" s="110"/>
    </row>
    <row r="249">
      <c r="A249" s="110"/>
      <c r="B249" s="661">
        <f t="shared" si="3"/>
        <v>246</v>
      </c>
      <c r="C249" s="714" t="s">
        <v>1494</v>
      </c>
      <c r="D249" s="779"/>
      <c r="E249" s="781"/>
      <c r="F249" s="766"/>
      <c r="G249" s="772" t="s">
        <v>174</v>
      </c>
      <c r="H249" s="167"/>
      <c r="I249" s="167"/>
      <c r="J249" s="186"/>
      <c r="K249" s="186" t="s">
        <v>182</v>
      </c>
      <c r="L249" s="772" t="s">
        <v>1712</v>
      </c>
      <c r="M249" s="167"/>
      <c r="N249" s="764" t="s">
        <v>84</v>
      </c>
      <c r="O249" s="764" t="s">
        <v>86</v>
      </c>
      <c r="P249" s="764" t="s">
        <v>86</v>
      </c>
      <c r="Q249" s="764" t="s">
        <v>86</v>
      </c>
      <c r="R249" s="494" t="s">
        <v>107</v>
      </c>
      <c r="S249" s="612"/>
      <c r="T249" s="612"/>
      <c r="U249" s="110"/>
      <c r="V249" s="110"/>
      <c r="W249" s="110"/>
      <c r="X249" s="110"/>
      <c r="Y249" s="110"/>
      <c r="Z249" s="110"/>
      <c r="AA249" s="110"/>
      <c r="AB249" s="110"/>
      <c r="AC249" s="110"/>
      <c r="AD249" s="110"/>
      <c r="AE249" s="110"/>
      <c r="AF249" s="110"/>
    </row>
    <row r="250">
      <c r="A250" s="110"/>
      <c r="B250" s="661">
        <f t="shared" si="3"/>
        <v>247</v>
      </c>
      <c r="C250" s="714" t="s">
        <v>1494</v>
      </c>
      <c r="D250" s="779"/>
      <c r="E250" s="781"/>
      <c r="F250" s="189" t="s">
        <v>1776</v>
      </c>
      <c r="G250" s="170"/>
      <c r="H250" s="167"/>
      <c r="I250" s="167"/>
      <c r="J250" s="186"/>
      <c r="K250" s="186" t="s">
        <v>1777</v>
      </c>
      <c r="L250" s="772" t="s">
        <v>1778</v>
      </c>
      <c r="M250" s="167"/>
      <c r="N250" s="764" t="s">
        <v>84</v>
      </c>
      <c r="O250" s="764" t="s">
        <v>86</v>
      </c>
      <c r="P250" s="764" t="s">
        <v>86</v>
      </c>
      <c r="Q250" s="764" t="s">
        <v>86</v>
      </c>
      <c r="R250" s="494" t="s">
        <v>107</v>
      </c>
      <c r="S250" s="612"/>
      <c r="T250" s="612"/>
      <c r="U250" s="110"/>
      <c r="V250" s="110"/>
      <c r="W250" s="110"/>
      <c r="X250" s="110"/>
      <c r="Y250" s="110"/>
      <c r="Z250" s="110"/>
      <c r="AA250" s="110"/>
      <c r="AB250" s="110"/>
      <c r="AC250" s="110"/>
      <c r="AD250" s="110"/>
      <c r="AE250" s="110"/>
      <c r="AF250" s="110"/>
    </row>
    <row r="251">
      <c r="A251" s="110"/>
      <c r="B251" s="661">
        <f t="shared" si="3"/>
        <v>248</v>
      </c>
      <c r="C251" s="714" t="s">
        <v>1494</v>
      </c>
      <c r="D251" s="779"/>
      <c r="E251" s="781"/>
      <c r="F251" s="190"/>
      <c r="G251" s="185" t="s">
        <v>1452</v>
      </c>
      <c r="H251" s="167"/>
      <c r="I251" s="167"/>
      <c r="J251" s="167"/>
      <c r="K251" s="186" t="s">
        <v>1779</v>
      </c>
      <c r="L251" s="772" t="s">
        <v>1780</v>
      </c>
      <c r="M251" s="167"/>
      <c r="N251" s="764" t="s">
        <v>84</v>
      </c>
      <c r="O251" s="764" t="s">
        <v>86</v>
      </c>
      <c r="P251" s="764" t="s">
        <v>86</v>
      </c>
      <c r="Q251" s="764" t="s">
        <v>86</v>
      </c>
      <c r="R251" s="494" t="s">
        <v>107</v>
      </c>
      <c r="S251" s="612"/>
      <c r="T251" s="612"/>
      <c r="U251" s="110"/>
      <c r="V251" s="110"/>
      <c r="W251" s="110"/>
      <c r="X251" s="110"/>
      <c r="Y251" s="110"/>
      <c r="Z251" s="110"/>
      <c r="AA251" s="110"/>
      <c r="AB251" s="110"/>
      <c r="AC251" s="110"/>
      <c r="AD251" s="110"/>
      <c r="AE251" s="110"/>
      <c r="AF251" s="110"/>
    </row>
    <row r="252">
      <c r="A252" s="110"/>
      <c r="B252" s="661">
        <f t="shared" si="3"/>
        <v>249</v>
      </c>
      <c r="C252" s="714" t="s">
        <v>1494</v>
      </c>
      <c r="D252" s="779"/>
      <c r="E252" s="781"/>
      <c r="F252" s="190"/>
      <c r="G252" s="185" t="s">
        <v>1781</v>
      </c>
      <c r="H252" s="186" t="s">
        <v>866</v>
      </c>
      <c r="I252" s="167"/>
      <c r="J252" s="167"/>
      <c r="K252" s="186" t="s">
        <v>1782</v>
      </c>
      <c r="L252" s="772" t="s">
        <v>1783</v>
      </c>
      <c r="M252" s="167"/>
      <c r="N252" s="764" t="s">
        <v>84</v>
      </c>
      <c r="O252" s="764" t="s">
        <v>86</v>
      </c>
      <c r="P252" s="764" t="s">
        <v>86</v>
      </c>
      <c r="Q252" s="764" t="s">
        <v>86</v>
      </c>
      <c r="R252" s="494" t="s">
        <v>107</v>
      </c>
      <c r="S252" s="612"/>
      <c r="T252" s="612"/>
      <c r="U252" s="110"/>
      <c r="V252" s="110"/>
      <c r="W252" s="110"/>
      <c r="X252" s="110"/>
      <c r="Y252" s="110"/>
      <c r="Z252" s="110"/>
      <c r="AA252" s="110"/>
      <c r="AB252" s="110"/>
      <c r="AC252" s="110"/>
      <c r="AD252" s="110"/>
      <c r="AE252" s="110"/>
      <c r="AF252" s="110"/>
    </row>
    <row r="253">
      <c r="A253" s="110"/>
      <c r="B253" s="661">
        <f t="shared" si="3"/>
        <v>250</v>
      </c>
      <c r="C253" s="714" t="s">
        <v>1494</v>
      </c>
      <c r="D253" s="779"/>
      <c r="E253" s="781"/>
      <c r="F253" s="190"/>
      <c r="G253" s="170"/>
      <c r="H253" s="186" t="s">
        <v>779</v>
      </c>
      <c r="I253" s="167"/>
      <c r="J253" s="167"/>
      <c r="K253" s="186" t="s">
        <v>1784</v>
      </c>
      <c r="L253" s="772" t="s">
        <v>173</v>
      </c>
      <c r="M253" s="167"/>
      <c r="N253" s="764" t="s">
        <v>84</v>
      </c>
      <c r="O253" s="764" t="s">
        <v>86</v>
      </c>
      <c r="P253" s="764" t="s">
        <v>86</v>
      </c>
      <c r="Q253" s="764" t="s">
        <v>86</v>
      </c>
      <c r="R253" s="494" t="s">
        <v>107</v>
      </c>
      <c r="S253" s="612"/>
      <c r="T253" s="612"/>
      <c r="U253" s="110"/>
      <c r="V253" s="110"/>
      <c r="W253" s="110"/>
      <c r="X253" s="110"/>
      <c r="Y253" s="110"/>
      <c r="Z253" s="110"/>
      <c r="AA253" s="110"/>
      <c r="AB253" s="110"/>
      <c r="AC253" s="110"/>
      <c r="AD253" s="110"/>
      <c r="AE253" s="110"/>
      <c r="AF253" s="110"/>
    </row>
    <row r="254">
      <c r="A254" s="110"/>
      <c r="B254" s="661">
        <f t="shared" si="3"/>
        <v>251</v>
      </c>
      <c r="C254" s="714" t="s">
        <v>1494</v>
      </c>
      <c r="D254" s="779"/>
      <c r="E254" s="781"/>
      <c r="F254" s="668"/>
      <c r="G254" s="185" t="s">
        <v>1503</v>
      </c>
      <c r="H254" s="167"/>
      <c r="I254" s="167"/>
      <c r="J254" s="167"/>
      <c r="K254" s="186" t="s">
        <v>1785</v>
      </c>
      <c r="L254" s="772" t="s">
        <v>173</v>
      </c>
      <c r="M254" s="167"/>
      <c r="N254" s="764" t="s">
        <v>84</v>
      </c>
      <c r="O254" s="764" t="s">
        <v>86</v>
      </c>
      <c r="P254" s="764" t="s">
        <v>86</v>
      </c>
      <c r="Q254" s="764" t="s">
        <v>86</v>
      </c>
      <c r="R254" s="494" t="s">
        <v>107</v>
      </c>
      <c r="S254" s="612"/>
      <c r="T254" s="612"/>
      <c r="U254" s="110"/>
      <c r="V254" s="110"/>
      <c r="W254" s="110"/>
      <c r="X254" s="110"/>
      <c r="Y254" s="110"/>
      <c r="Z254" s="110"/>
      <c r="AA254" s="110"/>
      <c r="AB254" s="110"/>
      <c r="AC254" s="110"/>
      <c r="AD254" s="110"/>
      <c r="AE254" s="110"/>
      <c r="AF254" s="110"/>
    </row>
    <row r="255">
      <c r="A255" s="110"/>
      <c r="B255" s="661">
        <f t="shared" si="3"/>
        <v>252</v>
      </c>
      <c r="C255" s="714" t="s">
        <v>1494</v>
      </c>
      <c r="D255" s="779"/>
      <c r="E255" s="781"/>
      <c r="F255" s="766" t="s">
        <v>1786</v>
      </c>
      <c r="G255" s="166"/>
      <c r="H255" s="167"/>
      <c r="I255" s="167"/>
      <c r="J255" s="167"/>
      <c r="K255" s="186" t="s">
        <v>1787</v>
      </c>
      <c r="L255" s="772" t="s">
        <v>1788</v>
      </c>
      <c r="M255" s="167"/>
      <c r="N255" s="764" t="s">
        <v>84</v>
      </c>
      <c r="O255" s="764" t="s">
        <v>86</v>
      </c>
      <c r="P255" s="764" t="s">
        <v>86</v>
      </c>
      <c r="Q255" s="764" t="s">
        <v>86</v>
      </c>
      <c r="R255" s="494" t="s">
        <v>107</v>
      </c>
      <c r="S255" s="612"/>
      <c r="T255" s="612"/>
      <c r="U255" s="110"/>
      <c r="V255" s="110"/>
      <c r="W255" s="110"/>
      <c r="X255" s="110"/>
      <c r="Y255" s="110"/>
      <c r="Z255" s="110"/>
      <c r="AA255" s="110"/>
      <c r="AB255" s="110"/>
      <c r="AC255" s="110"/>
      <c r="AD255" s="110"/>
      <c r="AE255" s="110"/>
      <c r="AF255" s="110"/>
    </row>
    <row r="256">
      <c r="A256" s="110"/>
      <c r="B256" s="661">
        <f t="shared" si="3"/>
        <v>253</v>
      </c>
      <c r="C256" s="714" t="s">
        <v>1494</v>
      </c>
      <c r="D256" s="779"/>
      <c r="E256" s="781"/>
      <c r="F256" s="781"/>
      <c r="G256" s="189" t="s">
        <v>1789</v>
      </c>
      <c r="H256" s="185" t="s">
        <v>1452</v>
      </c>
      <c r="I256" s="167"/>
      <c r="J256" s="167"/>
      <c r="K256" s="186" t="s">
        <v>1739</v>
      </c>
      <c r="L256" s="772" t="s">
        <v>156</v>
      </c>
      <c r="M256" s="167"/>
      <c r="N256" s="764" t="s">
        <v>84</v>
      </c>
      <c r="O256" s="764" t="s">
        <v>86</v>
      </c>
      <c r="P256" s="764" t="s">
        <v>86</v>
      </c>
      <c r="Q256" s="764" t="s">
        <v>86</v>
      </c>
      <c r="R256" s="494" t="s">
        <v>107</v>
      </c>
      <c r="S256" s="612"/>
      <c r="T256" s="612"/>
      <c r="U256" s="110"/>
      <c r="V256" s="110"/>
      <c r="W256" s="110"/>
      <c r="X256" s="110"/>
      <c r="Y256" s="110"/>
      <c r="Z256" s="110"/>
      <c r="AA256" s="110"/>
      <c r="AB256" s="110"/>
      <c r="AC256" s="110"/>
      <c r="AD256" s="110"/>
      <c r="AE256" s="110"/>
      <c r="AF256" s="110"/>
    </row>
    <row r="257">
      <c r="A257" s="110"/>
      <c r="B257" s="661">
        <f t="shared" si="3"/>
        <v>254</v>
      </c>
      <c r="C257" s="714" t="s">
        <v>1494</v>
      </c>
      <c r="D257" s="779"/>
      <c r="E257" s="781"/>
      <c r="F257" s="781"/>
      <c r="G257" s="190"/>
      <c r="H257" s="185" t="s">
        <v>1740</v>
      </c>
      <c r="I257" s="186" t="s">
        <v>1741</v>
      </c>
      <c r="J257" s="167"/>
      <c r="K257" s="186" t="s">
        <v>1742</v>
      </c>
      <c r="L257" s="772" t="s">
        <v>156</v>
      </c>
      <c r="M257" s="167"/>
      <c r="N257" s="764" t="s">
        <v>84</v>
      </c>
      <c r="O257" s="764" t="s">
        <v>86</v>
      </c>
      <c r="P257" s="764" t="s">
        <v>86</v>
      </c>
      <c r="Q257" s="764" t="s">
        <v>86</v>
      </c>
      <c r="R257" s="494" t="s">
        <v>107</v>
      </c>
      <c r="S257" s="612"/>
      <c r="T257" s="612"/>
      <c r="U257" s="110"/>
      <c r="V257" s="110"/>
      <c r="W257" s="110"/>
      <c r="X257" s="110"/>
      <c r="Y257" s="110"/>
      <c r="Z257" s="110"/>
      <c r="AA257" s="110"/>
      <c r="AB257" s="110"/>
      <c r="AC257" s="110"/>
      <c r="AD257" s="110"/>
      <c r="AE257" s="110"/>
      <c r="AF257" s="110"/>
    </row>
    <row r="258">
      <c r="A258" s="110"/>
      <c r="B258" s="661">
        <f t="shared" si="3"/>
        <v>255</v>
      </c>
      <c r="C258" s="714" t="s">
        <v>1494</v>
      </c>
      <c r="D258" s="779"/>
      <c r="E258" s="781"/>
      <c r="F258" s="781"/>
      <c r="G258" s="190"/>
      <c r="H258" s="185" t="s">
        <v>1743</v>
      </c>
      <c r="I258" s="167"/>
      <c r="J258" s="167"/>
      <c r="K258" s="186" t="s">
        <v>1744</v>
      </c>
      <c r="L258" s="772" t="s">
        <v>156</v>
      </c>
      <c r="M258" s="167"/>
      <c r="N258" s="764" t="s">
        <v>84</v>
      </c>
      <c r="O258" s="764" t="s">
        <v>86</v>
      </c>
      <c r="P258" s="764" t="s">
        <v>86</v>
      </c>
      <c r="Q258" s="764" t="s">
        <v>86</v>
      </c>
      <c r="R258" s="494" t="s">
        <v>107</v>
      </c>
      <c r="S258" s="612"/>
      <c r="T258" s="612"/>
      <c r="U258" s="110"/>
      <c r="V258" s="110"/>
      <c r="W258" s="110"/>
      <c r="X258" s="110"/>
      <c r="Y258" s="110"/>
      <c r="Z258" s="110"/>
      <c r="AA258" s="110"/>
      <c r="AB258" s="110"/>
      <c r="AC258" s="110"/>
      <c r="AD258" s="110"/>
      <c r="AE258" s="110"/>
      <c r="AF258" s="110"/>
    </row>
    <row r="259">
      <c r="A259" s="110"/>
      <c r="B259" s="661">
        <f t="shared" si="3"/>
        <v>256</v>
      </c>
      <c r="C259" s="714" t="s">
        <v>1494</v>
      </c>
      <c r="D259" s="779"/>
      <c r="E259" s="781"/>
      <c r="F259" s="781"/>
      <c r="G259" s="190"/>
      <c r="H259" s="185" t="s">
        <v>1716</v>
      </c>
      <c r="I259" s="167"/>
      <c r="J259" s="167"/>
      <c r="K259" s="186" t="s">
        <v>1790</v>
      </c>
      <c r="L259" s="772" t="s">
        <v>1791</v>
      </c>
      <c r="M259" s="167"/>
      <c r="N259" s="764" t="s">
        <v>84</v>
      </c>
      <c r="O259" s="764" t="s">
        <v>86</v>
      </c>
      <c r="P259" s="764" t="s">
        <v>86</v>
      </c>
      <c r="Q259" s="764" t="s">
        <v>86</v>
      </c>
      <c r="R259" s="494" t="s">
        <v>107</v>
      </c>
      <c r="S259" s="612"/>
      <c r="T259" s="612"/>
      <c r="U259" s="110"/>
      <c r="V259" s="110"/>
      <c r="W259" s="110"/>
      <c r="X259" s="110"/>
      <c r="Y259" s="110"/>
      <c r="Z259" s="110"/>
      <c r="AA259" s="110"/>
      <c r="AB259" s="110"/>
      <c r="AC259" s="110"/>
      <c r="AD259" s="110"/>
      <c r="AE259" s="110"/>
      <c r="AF259" s="110"/>
    </row>
    <row r="260">
      <c r="A260" s="110"/>
      <c r="B260" s="661">
        <f t="shared" si="3"/>
        <v>257</v>
      </c>
      <c r="C260" s="714" t="s">
        <v>1494</v>
      </c>
      <c r="D260" s="779"/>
      <c r="E260" s="781"/>
      <c r="F260" s="781"/>
      <c r="G260" s="668"/>
      <c r="H260" s="185" t="s">
        <v>382</v>
      </c>
      <c r="I260" s="186" t="s">
        <v>1747</v>
      </c>
      <c r="J260" s="167"/>
      <c r="K260" s="186" t="s">
        <v>1748</v>
      </c>
      <c r="L260" s="772" t="s">
        <v>1792</v>
      </c>
      <c r="M260" s="167"/>
      <c r="N260" s="764" t="s">
        <v>84</v>
      </c>
      <c r="O260" s="764" t="s">
        <v>86</v>
      </c>
      <c r="P260" s="764" t="s">
        <v>86</v>
      </c>
      <c r="Q260" s="764" t="s">
        <v>86</v>
      </c>
      <c r="R260" s="494" t="s">
        <v>107</v>
      </c>
      <c r="S260" s="612"/>
      <c r="T260" s="612"/>
      <c r="U260" s="110"/>
      <c r="V260" s="110"/>
      <c r="W260" s="110"/>
      <c r="X260" s="110"/>
      <c r="Y260" s="110"/>
      <c r="Z260" s="110"/>
      <c r="AA260" s="110"/>
      <c r="AB260" s="110"/>
      <c r="AC260" s="110"/>
      <c r="AD260" s="110"/>
      <c r="AE260" s="110"/>
      <c r="AF260" s="110"/>
    </row>
    <row r="261">
      <c r="A261" s="110"/>
      <c r="B261" s="661">
        <f t="shared" si="3"/>
        <v>258</v>
      </c>
      <c r="C261" s="714" t="s">
        <v>1494</v>
      </c>
      <c r="D261" s="779"/>
      <c r="E261" s="781"/>
      <c r="F261" s="668"/>
      <c r="G261" s="772" t="s">
        <v>174</v>
      </c>
      <c r="H261" s="167"/>
      <c r="I261" s="167"/>
      <c r="J261" s="186"/>
      <c r="K261" s="186" t="s">
        <v>182</v>
      </c>
      <c r="L261" s="772" t="s">
        <v>1712</v>
      </c>
      <c r="M261" s="167"/>
      <c r="N261" s="764" t="s">
        <v>84</v>
      </c>
      <c r="O261" s="764" t="s">
        <v>86</v>
      </c>
      <c r="P261" s="764" t="s">
        <v>86</v>
      </c>
      <c r="Q261" s="764" t="s">
        <v>86</v>
      </c>
      <c r="R261" s="494" t="s">
        <v>107</v>
      </c>
      <c r="S261" s="612"/>
      <c r="T261" s="612"/>
      <c r="U261" s="110"/>
      <c r="V261" s="110"/>
      <c r="W261" s="110"/>
      <c r="X261" s="110"/>
      <c r="Y261" s="110"/>
      <c r="Z261" s="110"/>
      <c r="AA261" s="110"/>
      <c r="AB261" s="110"/>
      <c r="AC261" s="110"/>
      <c r="AD261" s="110"/>
      <c r="AE261" s="110"/>
      <c r="AF261" s="110"/>
    </row>
    <row r="262">
      <c r="A262" s="110"/>
      <c r="B262" s="661">
        <f t="shared" si="3"/>
        <v>259</v>
      </c>
      <c r="C262" s="714" t="s">
        <v>1494</v>
      </c>
      <c r="D262" s="779"/>
      <c r="E262" s="190"/>
      <c r="F262" s="772" t="s">
        <v>1452</v>
      </c>
      <c r="G262" s="167"/>
      <c r="H262" s="167"/>
      <c r="I262" s="167"/>
      <c r="J262" s="167"/>
      <c r="K262" s="186" t="s">
        <v>1793</v>
      </c>
      <c r="L262" s="772" t="s">
        <v>1794</v>
      </c>
      <c r="M262" s="167"/>
      <c r="N262" s="764" t="s">
        <v>84</v>
      </c>
      <c r="O262" s="764" t="s">
        <v>86</v>
      </c>
      <c r="P262" s="764" t="s">
        <v>86</v>
      </c>
      <c r="Q262" s="764" t="s">
        <v>86</v>
      </c>
      <c r="R262" s="494" t="s">
        <v>107</v>
      </c>
      <c r="S262" s="612"/>
      <c r="T262" s="612"/>
      <c r="U262" s="110"/>
      <c r="V262" s="110"/>
      <c r="W262" s="110"/>
      <c r="X262" s="110"/>
      <c r="Y262" s="110"/>
      <c r="Z262" s="110"/>
      <c r="AA262" s="110"/>
      <c r="AB262" s="110"/>
      <c r="AC262" s="110"/>
      <c r="AD262" s="110"/>
      <c r="AE262" s="110"/>
      <c r="AF262" s="110"/>
    </row>
    <row r="263">
      <c r="A263" s="110"/>
      <c r="B263" s="661">
        <f t="shared" si="3"/>
        <v>260</v>
      </c>
      <c r="C263" s="714" t="s">
        <v>1494</v>
      </c>
      <c r="D263" s="779"/>
      <c r="E263" s="190"/>
      <c r="F263" s="185" t="s">
        <v>1740</v>
      </c>
      <c r="G263" s="167"/>
      <c r="H263" s="167"/>
      <c r="I263" s="167"/>
      <c r="J263" s="167"/>
      <c r="K263" s="186" t="s">
        <v>173</v>
      </c>
      <c r="L263" s="186" t="s">
        <v>173</v>
      </c>
      <c r="M263" s="167"/>
      <c r="N263" s="764" t="s">
        <v>84</v>
      </c>
      <c r="O263" s="764" t="s">
        <v>86</v>
      </c>
      <c r="P263" s="764" t="s">
        <v>86</v>
      </c>
      <c r="Q263" s="764" t="s">
        <v>86</v>
      </c>
      <c r="R263" s="494" t="s">
        <v>107</v>
      </c>
      <c r="S263" s="612"/>
      <c r="T263" s="612"/>
      <c r="U263" s="110"/>
      <c r="V263" s="110"/>
      <c r="W263" s="110"/>
      <c r="X263" s="110"/>
      <c r="Y263" s="110"/>
      <c r="Z263" s="110"/>
      <c r="AA263" s="110"/>
      <c r="AB263" s="110"/>
      <c r="AC263" s="110"/>
      <c r="AD263" s="110"/>
      <c r="AE263" s="110"/>
      <c r="AF263" s="110"/>
    </row>
    <row r="264">
      <c r="A264" s="110"/>
      <c r="B264" s="661">
        <f t="shared" si="3"/>
        <v>261</v>
      </c>
      <c r="C264" s="714" t="s">
        <v>1494</v>
      </c>
      <c r="D264" s="779"/>
      <c r="E264" s="190"/>
      <c r="F264" s="185" t="s">
        <v>1743</v>
      </c>
      <c r="G264" s="167"/>
      <c r="H264" s="167"/>
      <c r="I264" s="167"/>
      <c r="J264" s="167"/>
      <c r="K264" s="186" t="s">
        <v>173</v>
      </c>
      <c r="L264" s="186" t="s">
        <v>173</v>
      </c>
      <c r="M264" s="167"/>
      <c r="N264" s="764" t="s">
        <v>84</v>
      </c>
      <c r="O264" s="764" t="s">
        <v>86</v>
      </c>
      <c r="P264" s="764" t="s">
        <v>86</v>
      </c>
      <c r="Q264" s="764" t="s">
        <v>86</v>
      </c>
      <c r="R264" s="494" t="s">
        <v>107</v>
      </c>
      <c r="S264" s="612"/>
      <c r="T264" s="612"/>
      <c r="U264" s="110"/>
      <c r="V264" s="110"/>
      <c r="W264" s="110"/>
      <c r="X264" s="110"/>
      <c r="Y264" s="110"/>
      <c r="Z264" s="110"/>
      <c r="AA264" s="110"/>
      <c r="AB264" s="110"/>
      <c r="AC264" s="110"/>
      <c r="AD264" s="110"/>
      <c r="AE264" s="110"/>
      <c r="AF264" s="110"/>
    </row>
    <row r="265">
      <c r="A265" s="110"/>
      <c r="B265" s="661">
        <f t="shared" si="3"/>
        <v>262</v>
      </c>
      <c r="C265" s="714" t="s">
        <v>1494</v>
      </c>
      <c r="D265" s="779"/>
      <c r="E265" s="190"/>
      <c r="F265" s="185" t="s">
        <v>244</v>
      </c>
      <c r="G265" s="186" t="s">
        <v>1795</v>
      </c>
      <c r="H265" s="167"/>
      <c r="I265" s="167"/>
      <c r="J265" s="167"/>
      <c r="K265" s="186" t="s">
        <v>1796</v>
      </c>
      <c r="L265" s="186" t="s">
        <v>1797</v>
      </c>
      <c r="M265" s="167"/>
      <c r="N265" s="764" t="s">
        <v>84</v>
      </c>
      <c r="O265" s="764" t="s">
        <v>86</v>
      </c>
      <c r="P265" s="764" t="s">
        <v>86</v>
      </c>
      <c r="Q265" s="764" t="s">
        <v>86</v>
      </c>
      <c r="R265" s="494" t="s">
        <v>107</v>
      </c>
      <c r="S265" s="612"/>
      <c r="T265" s="612"/>
      <c r="U265" s="110"/>
      <c r="V265" s="110"/>
      <c r="W265" s="110"/>
      <c r="X265" s="110"/>
      <c r="Y265" s="110"/>
      <c r="Z265" s="110"/>
      <c r="AA265" s="110"/>
      <c r="AB265" s="110"/>
      <c r="AC265" s="110"/>
      <c r="AD265" s="110"/>
      <c r="AE265" s="110"/>
      <c r="AF265" s="110"/>
    </row>
    <row r="266">
      <c r="A266" s="110"/>
      <c r="B266" s="661">
        <f t="shared" si="3"/>
        <v>263</v>
      </c>
      <c r="C266" s="714" t="s">
        <v>1494</v>
      </c>
      <c r="D266" s="779"/>
      <c r="E266" s="190"/>
      <c r="F266" s="185" t="s">
        <v>1798</v>
      </c>
      <c r="G266" s="186" t="s">
        <v>1799</v>
      </c>
      <c r="H266" s="167"/>
      <c r="I266" s="167"/>
      <c r="J266" s="167"/>
      <c r="K266" s="186" t="s">
        <v>1800</v>
      </c>
      <c r="L266" s="772" t="s">
        <v>1801</v>
      </c>
      <c r="M266" s="167"/>
      <c r="N266" s="764" t="s">
        <v>84</v>
      </c>
      <c r="O266" s="764" t="s">
        <v>86</v>
      </c>
      <c r="P266" s="764" t="s">
        <v>86</v>
      </c>
      <c r="Q266" s="764" t="s">
        <v>86</v>
      </c>
      <c r="R266" s="494" t="s">
        <v>107</v>
      </c>
      <c r="S266" s="612"/>
      <c r="T266" s="612"/>
      <c r="U266" s="110"/>
      <c r="V266" s="110"/>
      <c r="W266" s="110"/>
      <c r="X266" s="110"/>
      <c r="Y266" s="110"/>
      <c r="Z266" s="110"/>
      <c r="AA266" s="110"/>
      <c r="AB266" s="110"/>
      <c r="AC266" s="110"/>
      <c r="AD266" s="110"/>
      <c r="AE266" s="110"/>
      <c r="AF266" s="110"/>
    </row>
    <row r="267">
      <c r="A267" s="110"/>
      <c r="B267" s="661">
        <f t="shared" si="3"/>
        <v>264</v>
      </c>
      <c r="C267" s="714" t="s">
        <v>1494</v>
      </c>
      <c r="D267" s="779"/>
      <c r="E267" s="190"/>
      <c r="F267" s="184" t="s">
        <v>252</v>
      </c>
      <c r="G267" s="167"/>
      <c r="H267" s="167"/>
      <c r="I267" s="167"/>
      <c r="J267" s="167"/>
      <c r="K267" s="186" t="s">
        <v>1723</v>
      </c>
      <c r="L267" s="772" t="s">
        <v>442</v>
      </c>
      <c r="M267" s="167"/>
      <c r="N267" s="764" t="s">
        <v>84</v>
      </c>
      <c r="O267" s="764" t="s">
        <v>86</v>
      </c>
      <c r="P267" s="764" t="s">
        <v>86</v>
      </c>
      <c r="Q267" s="764" t="s">
        <v>86</v>
      </c>
      <c r="R267" s="494" t="s">
        <v>107</v>
      </c>
      <c r="S267" s="612"/>
      <c r="T267" s="612"/>
      <c r="U267" s="110"/>
      <c r="V267" s="110"/>
      <c r="W267" s="110"/>
      <c r="X267" s="110"/>
      <c r="Y267" s="110"/>
      <c r="Z267" s="110"/>
      <c r="AA267" s="110"/>
      <c r="AB267" s="110"/>
      <c r="AC267" s="110"/>
      <c r="AD267" s="110"/>
      <c r="AE267" s="110"/>
      <c r="AF267" s="110"/>
    </row>
    <row r="268">
      <c r="A268" s="110"/>
      <c r="B268" s="661">
        <f t="shared" si="3"/>
        <v>265</v>
      </c>
      <c r="C268" s="714" t="s">
        <v>1494</v>
      </c>
      <c r="D268" s="779"/>
      <c r="E268" s="781"/>
      <c r="F268" s="189" t="s">
        <v>824</v>
      </c>
      <c r="G268" s="185" t="s">
        <v>1724</v>
      </c>
      <c r="H268" s="167"/>
      <c r="I268" s="167"/>
      <c r="J268" s="167"/>
      <c r="K268" s="186" t="s">
        <v>1725</v>
      </c>
      <c r="L268" s="772" t="s">
        <v>1726</v>
      </c>
      <c r="M268" s="167"/>
      <c r="N268" s="764" t="s">
        <v>84</v>
      </c>
      <c r="O268" s="764" t="s">
        <v>86</v>
      </c>
      <c r="P268" s="764" t="s">
        <v>86</v>
      </c>
      <c r="Q268" s="764" t="s">
        <v>86</v>
      </c>
      <c r="R268" s="494" t="s">
        <v>107</v>
      </c>
      <c r="S268" s="612"/>
      <c r="T268" s="612"/>
      <c r="U268" s="110"/>
      <c r="V268" s="110"/>
      <c r="W268" s="110"/>
      <c r="X268" s="110"/>
      <c r="Y268" s="110"/>
      <c r="Z268" s="110"/>
      <c r="AA268" s="110"/>
      <c r="AB268" s="110"/>
      <c r="AC268" s="110"/>
      <c r="AD268" s="110"/>
      <c r="AE268" s="110"/>
      <c r="AF268" s="110"/>
    </row>
    <row r="269">
      <c r="A269" s="110"/>
      <c r="B269" s="661">
        <f t="shared" si="3"/>
        <v>266</v>
      </c>
      <c r="C269" s="714" t="s">
        <v>1494</v>
      </c>
      <c r="D269" s="779"/>
      <c r="E269" s="781"/>
      <c r="F269" s="190"/>
      <c r="G269" s="185" t="s">
        <v>828</v>
      </c>
      <c r="H269" s="167"/>
      <c r="I269" s="167"/>
      <c r="J269" s="167"/>
      <c r="K269" s="186" t="s">
        <v>1727</v>
      </c>
      <c r="L269" s="772" t="s">
        <v>1728</v>
      </c>
      <c r="M269" s="167"/>
      <c r="N269" s="764" t="s">
        <v>84</v>
      </c>
      <c r="O269" s="764" t="s">
        <v>86</v>
      </c>
      <c r="P269" s="764" t="s">
        <v>86</v>
      </c>
      <c r="Q269" s="764" t="s">
        <v>86</v>
      </c>
      <c r="R269" s="494" t="s">
        <v>107</v>
      </c>
      <c r="S269" s="612"/>
      <c r="T269" s="612"/>
      <c r="U269" s="110"/>
      <c r="V269" s="110"/>
      <c r="W269" s="110"/>
      <c r="X269" s="110"/>
      <c r="Y269" s="110"/>
      <c r="Z269" s="110"/>
      <c r="AA269" s="110"/>
      <c r="AB269" s="110"/>
      <c r="AC269" s="110"/>
      <c r="AD269" s="110"/>
      <c r="AE269" s="110"/>
      <c r="AF269" s="110"/>
    </row>
    <row r="270">
      <c r="A270" s="110"/>
      <c r="B270" s="661">
        <f t="shared" si="3"/>
        <v>267</v>
      </c>
      <c r="C270" s="714" t="s">
        <v>1494</v>
      </c>
      <c r="D270" s="779"/>
      <c r="E270" s="781"/>
      <c r="F270" s="190"/>
      <c r="G270" s="185" t="s">
        <v>833</v>
      </c>
      <c r="H270" s="167"/>
      <c r="I270" s="167"/>
      <c r="J270" s="167"/>
      <c r="K270" s="186" t="s">
        <v>1729</v>
      </c>
      <c r="L270" s="772" t="s">
        <v>1730</v>
      </c>
      <c r="M270" s="167"/>
      <c r="N270" s="764" t="s">
        <v>84</v>
      </c>
      <c r="O270" s="764" t="s">
        <v>86</v>
      </c>
      <c r="P270" s="764" t="s">
        <v>86</v>
      </c>
      <c r="Q270" s="764" t="s">
        <v>86</v>
      </c>
      <c r="R270" s="494" t="s">
        <v>107</v>
      </c>
      <c r="S270" s="612"/>
      <c r="T270" s="612"/>
      <c r="U270" s="110"/>
      <c r="V270" s="110"/>
      <c r="W270" s="110"/>
      <c r="X270" s="110"/>
      <c r="Y270" s="110"/>
      <c r="Z270" s="110"/>
      <c r="AA270" s="110"/>
      <c r="AB270" s="110"/>
      <c r="AC270" s="110"/>
      <c r="AD270" s="110"/>
      <c r="AE270" s="110"/>
      <c r="AF270" s="110"/>
    </row>
    <row r="271">
      <c r="A271" s="110"/>
      <c r="B271" s="661">
        <f t="shared" si="3"/>
        <v>268</v>
      </c>
      <c r="C271" s="714" t="s">
        <v>1494</v>
      </c>
      <c r="D271" s="779"/>
      <c r="E271" s="781"/>
      <c r="F271" s="190"/>
      <c r="G271" s="185" t="s">
        <v>830</v>
      </c>
      <c r="H271" s="167"/>
      <c r="I271" s="167"/>
      <c r="J271" s="167"/>
      <c r="K271" s="186" t="s">
        <v>1731</v>
      </c>
      <c r="L271" s="772" t="s">
        <v>1732</v>
      </c>
      <c r="M271" s="167"/>
      <c r="N271" s="764" t="s">
        <v>84</v>
      </c>
      <c r="O271" s="764" t="s">
        <v>86</v>
      </c>
      <c r="P271" s="764" t="s">
        <v>86</v>
      </c>
      <c r="Q271" s="764" t="s">
        <v>86</v>
      </c>
      <c r="R271" s="494" t="s">
        <v>107</v>
      </c>
      <c r="S271" s="612"/>
      <c r="T271" s="612"/>
      <c r="U271" s="110"/>
      <c r="V271" s="110"/>
      <c r="W271" s="110"/>
      <c r="X271" s="110"/>
      <c r="Y271" s="110"/>
      <c r="Z271" s="110"/>
      <c r="AA271" s="110"/>
      <c r="AB271" s="110"/>
      <c r="AC271" s="110"/>
      <c r="AD271" s="110"/>
      <c r="AE271" s="110"/>
      <c r="AF271" s="110"/>
    </row>
    <row r="272">
      <c r="A272" s="110"/>
      <c r="B272" s="661">
        <f t="shared" si="3"/>
        <v>269</v>
      </c>
      <c r="C272" s="739" t="s">
        <v>1494</v>
      </c>
      <c r="D272" s="788"/>
      <c r="E272" s="782"/>
      <c r="F272" s="668"/>
      <c r="G272" s="185" t="s">
        <v>835</v>
      </c>
      <c r="H272" s="167"/>
      <c r="I272" s="167"/>
      <c r="J272" s="167"/>
      <c r="K272" s="186" t="s">
        <v>1733</v>
      </c>
      <c r="L272" s="772" t="s">
        <v>1734</v>
      </c>
      <c r="M272" s="167"/>
      <c r="N272" s="764" t="s">
        <v>84</v>
      </c>
      <c r="O272" s="764" t="s">
        <v>86</v>
      </c>
      <c r="P272" s="764" t="s">
        <v>86</v>
      </c>
      <c r="Q272" s="764" t="s">
        <v>86</v>
      </c>
      <c r="R272" s="494" t="s">
        <v>107</v>
      </c>
      <c r="S272" s="612"/>
      <c r="T272" s="612"/>
      <c r="U272" s="110"/>
      <c r="V272" s="110"/>
      <c r="W272" s="110"/>
      <c r="X272" s="110"/>
      <c r="Y272" s="110"/>
      <c r="Z272" s="110"/>
      <c r="AA272" s="110"/>
      <c r="AB272" s="110"/>
      <c r="AC272" s="110"/>
      <c r="AD272" s="110"/>
      <c r="AE272" s="110"/>
      <c r="AF272" s="110"/>
    </row>
  </sheetData>
  <dataValidations>
    <dataValidation type="list" allowBlank="1" sqref="N4:Q272">
      <formula1>"未,OK,NG,保,外,-"</formula1>
    </dataValidation>
  </dataValidations>
  <hyperlinks>
    <hyperlink r:id="rId1" ref="M4"/>
    <hyperlink r:id="rId2" ref="M24"/>
    <hyperlink r:id="rId3" ref="S36"/>
    <hyperlink r:id="rId4" ref="T36"/>
    <hyperlink r:id="rId5" ref="T38"/>
    <hyperlink r:id="rId6" ref="S170"/>
    <hyperlink r:id="rId7" ref="T170"/>
    <hyperlink r:id="rId8" ref="T171"/>
    <hyperlink r:id="rId9" ref="T172"/>
    <hyperlink r:id="rId10" ref="T173"/>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9" width="22.38"/>
    <col customWidth="1" min="10" max="10" width="38.38"/>
    <col customWidth="1" min="11" max="11" width="24.75"/>
    <col customWidth="1" min="12" max="12" width="19.75"/>
    <col customWidth="1" min="13" max="16" width="11.13"/>
    <col customWidth="1" min="17" max="17" width="8.75"/>
    <col customWidth="1" min="18" max="19" width="10.88"/>
    <col customWidth="1" min="20" max="22" width="14.0"/>
    <col customWidth="1" min="23" max="31" width="7.5"/>
  </cols>
  <sheetData>
    <row r="1" ht="8.25" customHeight="1">
      <c r="A1" s="106"/>
      <c r="B1" s="106"/>
      <c r="C1" s="106"/>
      <c r="D1" s="106"/>
      <c r="E1" s="106"/>
      <c r="F1" s="106"/>
      <c r="G1" s="106"/>
      <c r="H1" s="106"/>
      <c r="I1" s="106"/>
      <c r="J1" s="106"/>
      <c r="K1" s="107"/>
      <c r="L1" s="107"/>
      <c r="M1" s="108"/>
      <c r="N1" s="108"/>
      <c r="O1" s="80"/>
      <c r="P1" s="80"/>
      <c r="Q1" s="109"/>
      <c r="R1" s="109"/>
      <c r="S1" s="109"/>
      <c r="T1" s="106"/>
      <c r="U1" s="106"/>
      <c r="V1" s="106"/>
      <c r="W1" s="106"/>
      <c r="X1" s="106"/>
      <c r="Y1" s="106"/>
      <c r="Z1" s="106"/>
      <c r="AA1" s="106"/>
      <c r="AB1" s="106"/>
      <c r="AC1" s="110"/>
      <c r="AD1" s="110"/>
      <c r="AE1" s="110"/>
    </row>
    <row r="2">
      <c r="A2" s="106"/>
      <c r="B2" s="106"/>
      <c r="C2" s="111" t="s">
        <v>2414</v>
      </c>
      <c r="D2" s="111"/>
      <c r="E2" s="106"/>
      <c r="F2" s="106"/>
      <c r="G2" s="106"/>
      <c r="H2" s="106"/>
      <c r="I2" s="106"/>
      <c r="J2" s="106"/>
      <c r="K2" s="107"/>
      <c r="L2" s="107"/>
      <c r="M2" s="112" t="s">
        <v>135</v>
      </c>
      <c r="N2" s="789" t="s">
        <v>136</v>
      </c>
      <c r="O2" s="114" t="s">
        <v>137</v>
      </c>
      <c r="P2" s="658" t="s">
        <v>2128</v>
      </c>
      <c r="Q2" s="116"/>
      <c r="R2" s="116"/>
      <c r="S2" s="116"/>
      <c r="T2" s="106"/>
      <c r="U2" s="111"/>
      <c r="V2" s="106"/>
      <c r="W2" s="106"/>
      <c r="X2" s="106"/>
      <c r="Y2" s="106"/>
      <c r="Z2" s="106"/>
      <c r="AA2" s="106"/>
      <c r="AB2" s="106"/>
      <c r="AC2" s="110"/>
      <c r="AD2" s="110"/>
      <c r="AE2" s="110"/>
    </row>
    <row r="3">
      <c r="A3" s="106"/>
      <c r="B3" s="215" t="s">
        <v>139</v>
      </c>
      <c r="C3" s="215" t="s">
        <v>140</v>
      </c>
      <c r="D3" s="215" t="s">
        <v>748</v>
      </c>
      <c r="E3" s="215" t="s">
        <v>142</v>
      </c>
      <c r="F3" s="119"/>
      <c r="G3" s="119"/>
      <c r="H3" s="119"/>
      <c r="I3" s="119"/>
      <c r="J3" s="120" t="s">
        <v>143</v>
      </c>
      <c r="K3" s="121" t="s">
        <v>144</v>
      </c>
      <c r="L3" s="122" t="s">
        <v>145</v>
      </c>
      <c r="M3" s="123" t="s">
        <v>146</v>
      </c>
      <c r="N3" s="216" t="s">
        <v>750</v>
      </c>
      <c r="O3" s="216" t="s">
        <v>750</v>
      </c>
      <c r="P3" s="216" t="s">
        <v>750</v>
      </c>
      <c r="Q3" s="217" t="s">
        <v>148</v>
      </c>
      <c r="R3" s="218" t="s">
        <v>149</v>
      </c>
      <c r="S3" s="219" t="s">
        <v>150</v>
      </c>
      <c r="T3" s="106"/>
      <c r="U3" s="106"/>
      <c r="V3" s="106"/>
      <c r="W3" s="106"/>
      <c r="X3" s="106"/>
      <c r="Y3" s="106"/>
      <c r="Z3" s="106"/>
      <c r="AA3" s="106"/>
      <c r="AB3" s="106"/>
      <c r="AC3" s="110"/>
      <c r="AD3" s="110"/>
      <c r="AE3" s="110"/>
    </row>
    <row r="4">
      <c r="A4" s="106"/>
      <c r="B4" s="676">
        <f t="shared" ref="B4:B333" si="1">ROW()-ROW($B$3)</f>
        <v>1</v>
      </c>
      <c r="C4" s="146" t="s">
        <v>2415</v>
      </c>
      <c r="D4" s="146" t="s">
        <v>2416</v>
      </c>
      <c r="E4" s="146" t="s">
        <v>2417</v>
      </c>
      <c r="F4" s="132" t="s">
        <v>2281</v>
      </c>
      <c r="G4" s="131"/>
      <c r="H4" s="131"/>
      <c r="I4" s="131"/>
      <c r="J4" s="132" t="s">
        <v>2418</v>
      </c>
      <c r="K4" s="133" t="s">
        <v>2419</v>
      </c>
      <c r="L4" s="134"/>
      <c r="M4" s="135" t="s">
        <v>84</v>
      </c>
      <c r="N4" s="135" t="s">
        <v>86</v>
      </c>
      <c r="O4" s="135" t="s">
        <v>86</v>
      </c>
      <c r="P4" s="135" t="s">
        <v>86</v>
      </c>
      <c r="Q4" s="136" t="s">
        <v>101</v>
      </c>
      <c r="R4" s="136" t="s">
        <v>2420</v>
      </c>
      <c r="S4" s="137"/>
      <c r="T4" s="106"/>
      <c r="U4" s="106"/>
      <c r="V4" s="106"/>
      <c r="W4" s="106"/>
      <c r="X4" s="106"/>
      <c r="Y4" s="106"/>
      <c r="Z4" s="106"/>
      <c r="AA4" s="106"/>
      <c r="AB4" s="106"/>
      <c r="AC4" s="110"/>
      <c r="AD4" s="110"/>
      <c r="AE4" s="110"/>
    </row>
    <row r="5">
      <c r="A5" s="106"/>
      <c r="B5" s="676">
        <f t="shared" si="1"/>
        <v>2</v>
      </c>
      <c r="C5" s="149"/>
      <c r="D5" s="149"/>
      <c r="E5" s="149"/>
      <c r="F5" s="132" t="s">
        <v>1043</v>
      </c>
      <c r="G5" s="131"/>
      <c r="H5" s="131"/>
      <c r="I5" s="131"/>
      <c r="J5" s="132" t="s">
        <v>2421</v>
      </c>
      <c r="K5" s="133" t="s">
        <v>2419</v>
      </c>
      <c r="L5" s="134"/>
      <c r="M5" s="135" t="s">
        <v>84</v>
      </c>
      <c r="N5" s="135" t="s">
        <v>86</v>
      </c>
      <c r="O5" s="135" t="s">
        <v>86</v>
      </c>
      <c r="P5" s="135" t="s">
        <v>86</v>
      </c>
      <c r="Q5" s="136" t="s">
        <v>101</v>
      </c>
      <c r="R5" s="137"/>
      <c r="S5" s="137"/>
      <c r="T5" s="106"/>
      <c r="U5" s="111"/>
      <c r="V5" s="106"/>
      <c r="W5" s="106"/>
      <c r="X5" s="106"/>
      <c r="Y5" s="106"/>
      <c r="Z5" s="106"/>
      <c r="AA5" s="106"/>
      <c r="AB5" s="106"/>
      <c r="AC5" s="110"/>
      <c r="AD5" s="110"/>
      <c r="AE5" s="110"/>
    </row>
    <row r="6">
      <c r="A6" s="106"/>
      <c r="B6" s="676">
        <f t="shared" si="1"/>
        <v>3</v>
      </c>
      <c r="C6" s="149"/>
      <c r="D6" s="149"/>
      <c r="E6" s="149"/>
      <c r="F6" s="132" t="s">
        <v>2285</v>
      </c>
      <c r="G6" s="131"/>
      <c r="H6" s="131"/>
      <c r="I6" s="131"/>
      <c r="J6" s="132" t="s">
        <v>2421</v>
      </c>
      <c r="K6" s="133" t="s">
        <v>2419</v>
      </c>
      <c r="L6" s="134"/>
      <c r="M6" s="135" t="s">
        <v>84</v>
      </c>
      <c r="N6" s="135" t="s">
        <v>86</v>
      </c>
      <c r="O6" s="135" t="s">
        <v>86</v>
      </c>
      <c r="P6" s="135" t="s">
        <v>86</v>
      </c>
      <c r="Q6" s="136" t="s">
        <v>101</v>
      </c>
      <c r="R6" s="136"/>
      <c r="S6" s="137"/>
      <c r="T6" s="106"/>
      <c r="U6" s="111"/>
      <c r="V6" s="106"/>
      <c r="W6" s="106"/>
      <c r="X6" s="106"/>
      <c r="Y6" s="106"/>
      <c r="Z6" s="106"/>
      <c r="AA6" s="106"/>
      <c r="AB6" s="106"/>
      <c r="AC6" s="110"/>
      <c r="AD6" s="110"/>
      <c r="AE6" s="110"/>
    </row>
    <row r="7">
      <c r="A7" s="106"/>
      <c r="B7" s="676">
        <f t="shared" si="1"/>
        <v>4</v>
      </c>
      <c r="C7" s="149"/>
      <c r="D7" s="149"/>
      <c r="E7" s="149"/>
      <c r="F7" s="132" t="s">
        <v>1044</v>
      </c>
      <c r="G7" s="131"/>
      <c r="H7" s="131"/>
      <c r="I7" s="131"/>
      <c r="J7" s="132" t="s">
        <v>2421</v>
      </c>
      <c r="K7" s="133" t="s">
        <v>2419</v>
      </c>
      <c r="L7" s="134"/>
      <c r="M7" s="135" t="s">
        <v>84</v>
      </c>
      <c r="N7" s="135" t="s">
        <v>84</v>
      </c>
      <c r="O7" s="135" t="s">
        <v>84</v>
      </c>
      <c r="P7" s="135" t="s">
        <v>86</v>
      </c>
      <c r="Q7" s="136" t="s">
        <v>2422</v>
      </c>
      <c r="R7" s="137"/>
      <c r="S7" s="137"/>
      <c r="T7" s="106"/>
      <c r="U7" s="111"/>
      <c r="V7" s="106"/>
      <c r="W7" s="106"/>
      <c r="X7" s="106"/>
      <c r="Y7" s="106"/>
      <c r="Z7" s="106"/>
      <c r="AA7" s="106"/>
      <c r="AB7" s="106"/>
      <c r="AC7" s="110"/>
      <c r="AD7" s="110"/>
      <c r="AE7" s="110"/>
    </row>
    <row r="8">
      <c r="A8" s="106"/>
      <c r="B8" s="676">
        <f t="shared" si="1"/>
        <v>5</v>
      </c>
      <c r="C8" s="149"/>
      <c r="D8" s="149"/>
      <c r="E8" s="149"/>
      <c r="F8" s="132" t="s">
        <v>2286</v>
      </c>
      <c r="G8" s="131"/>
      <c r="H8" s="131"/>
      <c r="I8" s="131"/>
      <c r="J8" s="132" t="s">
        <v>2421</v>
      </c>
      <c r="K8" s="133" t="s">
        <v>2419</v>
      </c>
      <c r="L8" s="134"/>
      <c r="M8" s="135" t="s">
        <v>84</v>
      </c>
      <c r="N8" s="135" t="s">
        <v>86</v>
      </c>
      <c r="O8" s="135" t="s">
        <v>86</v>
      </c>
      <c r="P8" s="135" t="s">
        <v>86</v>
      </c>
      <c r="Q8" s="136" t="s">
        <v>101</v>
      </c>
      <c r="R8" s="137"/>
      <c r="S8" s="137"/>
      <c r="T8" s="106"/>
      <c r="U8" s="111"/>
      <c r="V8" s="106"/>
      <c r="W8" s="106"/>
      <c r="X8" s="106"/>
      <c r="Y8" s="106"/>
      <c r="Z8" s="106"/>
      <c r="AA8" s="106"/>
      <c r="AB8" s="106"/>
      <c r="AC8" s="110"/>
      <c r="AD8" s="110"/>
      <c r="AE8" s="110"/>
    </row>
    <row r="9">
      <c r="A9" s="106"/>
      <c r="B9" s="676">
        <f t="shared" si="1"/>
        <v>6</v>
      </c>
      <c r="C9" s="149"/>
      <c r="D9" s="149"/>
      <c r="E9" s="149"/>
      <c r="F9" s="132" t="s">
        <v>2287</v>
      </c>
      <c r="G9" s="131"/>
      <c r="H9" s="131"/>
      <c r="I9" s="131"/>
      <c r="J9" s="132" t="s">
        <v>2421</v>
      </c>
      <c r="K9" s="133" t="s">
        <v>2419</v>
      </c>
      <c r="L9" s="134"/>
      <c r="M9" s="135" t="s">
        <v>84</v>
      </c>
      <c r="N9" s="135" t="s">
        <v>86</v>
      </c>
      <c r="O9" s="135" t="s">
        <v>86</v>
      </c>
      <c r="P9" s="135" t="s">
        <v>86</v>
      </c>
      <c r="Q9" s="136" t="s">
        <v>101</v>
      </c>
      <c r="R9" s="137"/>
      <c r="S9" s="137"/>
      <c r="T9" s="106"/>
      <c r="U9" s="111"/>
      <c r="V9" s="106"/>
      <c r="W9" s="106"/>
      <c r="X9" s="106"/>
      <c r="Y9" s="106"/>
      <c r="Z9" s="106"/>
      <c r="AA9" s="106"/>
      <c r="AB9" s="106"/>
      <c r="AC9" s="110"/>
      <c r="AD9" s="110"/>
      <c r="AE9" s="110"/>
    </row>
    <row r="10">
      <c r="A10" s="106"/>
      <c r="B10" s="676">
        <f t="shared" si="1"/>
        <v>7</v>
      </c>
      <c r="C10" s="149"/>
      <c r="D10" s="149"/>
      <c r="E10" s="149"/>
      <c r="F10" s="132" t="s">
        <v>1754</v>
      </c>
      <c r="G10" s="131"/>
      <c r="H10" s="131"/>
      <c r="I10" s="131"/>
      <c r="J10" s="132" t="s">
        <v>2421</v>
      </c>
      <c r="K10" s="133" t="s">
        <v>2419</v>
      </c>
      <c r="L10" s="134"/>
      <c r="M10" s="135" t="s">
        <v>84</v>
      </c>
      <c r="N10" s="135" t="s">
        <v>86</v>
      </c>
      <c r="O10" s="135" t="s">
        <v>86</v>
      </c>
      <c r="P10" s="135" t="s">
        <v>86</v>
      </c>
      <c r="Q10" s="136" t="s">
        <v>101</v>
      </c>
      <c r="R10" s="137"/>
      <c r="S10" s="137"/>
      <c r="T10" s="106"/>
      <c r="U10" s="111"/>
      <c r="V10" s="106"/>
      <c r="W10" s="106"/>
      <c r="X10" s="106"/>
      <c r="Y10" s="106"/>
      <c r="Z10" s="106"/>
      <c r="AA10" s="106"/>
      <c r="AB10" s="106"/>
      <c r="AC10" s="110"/>
      <c r="AD10" s="110"/>
      <c r="AE10" s="110"/>
    </row>
    <row r="11">
      <c r="A11" s="106"/>
      <c r="B11" s="676">
        <f t="shared" si="1"/>
        <v>8</v>
      </c>
      <c r="C11" s="149"/>
      <c r="D11" s="149"/>
      <c r="E11" s="149"/>
      <c r="F11" s="132" t="s">
        <v>2288</v>
      </c>
      <c r="G11" s="131"/>
      <c r="H11" s="131"/>
      <c r="I11" s="131"/>
      <c r="J11" s="132" t="s">
        <v>2421</v>
      </c>
      <c r="K11" s="133" t="s">
        <v>2419</v>
      </c>
      <c r="L11" s="134"/>
      <c r="M11" s="135" t="s">
        <v>84</v>
      </c>
      <c r="N11" s="135" t="s">
        <v>86</v>
      </c>
      <c r="O11" s="135" t="s">
        <v>86</v>
      </c>
      <c r="P11" s="135" t="s">
        <v>86</v>
      </c>
      <c r="Q11" s="136" t="s">
        <v>101</v>
      </c>
      <c r="R11" s="137"/>
      <c r="S11" s="137"/>
      <c r="T11" s="106"/>
      <c r="U11" s="111"/>
      <c r="V11" s="106"/>
      <c r="W11" s="106"/>
      <c r="X11" s="106"/>
      <c r="Y11" s="106"/>
      <c r="Z11" s="106"/>
      <c r="AA11" s="106"/>
      <c r="AB11" s="106"/>
      <c r="AC11" s="110"/>
      <c r="AD11" s="110"/>
      <c r="AE11" s="110"/>
    </row>
    <row r="12">
      <c r="A12" s="106"/>
      <c r="B12" s="676">
        <f t="shared" si="1"/>
        <v>9</v>
      </c>
      <c r="C12" s="149"/>
      <c r="D12" s="149"/>
      <c r="E12" s="149"/>
      <c r="F12" s="132" t="s">
        <v>2289</v>
      </c>
      <c r="G12" s="131"/>
      <c r="H12" s="131"/>
      <c r="I12" s="131"/>
      <c r="J12" s="132" t="s">
        <v>2421</v>
      </c>
      <c r="K12" s="133" t="s">
        <v>2419</v>
      </c>
      <c r="L12" s="134"/>
      <c r="M12" s="135" t="s">
        <v>84</v>
      </c>
      <c r="N12" s="135" t="s">
        <v>86</v>
      </c>
      <c r="O12" s="135" t="s">
        <v>86</v>
      </c>
      <c r="P12" s="135" t="s">
        <v>86</v>
      </c>
      <c r="Q12" s="136" t="s">
        <v>101</v>
      </c>
      <c r="R12" s="137"/>
      <c r="S12" s="137"/>
      <c r="T12" s="106"/>
      <c r="U12" s="111"/>
      <c r="V12" s="106"/>
      <c r="W12" s="106"/>
      <c r="X12" s="106"/>
      <c r="Y12" s="106"/>
      <c r="Z12" s="106"/>
      <c r="AA12" s="106"/>
      <c r="AB12" s="106"/>
      <c r="AC12" s="110"/>
      <c r="AD12" s="110"/>
      <c r="AE12" s="110"/>
    </row>
    <row r="13">
      <c r="A13" s="106"/>
      <c r="B13" s="676">
        <f t="shared" si="1"/>
        <v>10</v>
      </c>
      <c r="C13" s="149"/>
      <c r="D13" s="149"/>
      <c r="E13" s="149"/>
      <c r="F13" s="132" t="s">
        <v>2290</v>
      </c>
      <c r="G13" s="131"/>
      <c r="H13" s="131"/>
      <c r="I13" s="131"/>
      <c r="J13" s="132" t="s">
        <v>2421</v>
      </c>
      <c r="K13" s="133" t="s">
        <v>2419</v>
      </c>
      <c r="L13" s="134"/>
      <c r="M13" s="135" t="s">
        <v>84</v>
      </c>
      <c r="N13" s="135" t="s">
        <v>86</v>
      </c>
      <c r="O13" s="135" t="s">
        <v>86</v>
      </c>
      <c r="P13" s="135" t="s">
        <v>86</v>
      </c>
      <c r="Q13" s="136" t="s">
        <v>101</v>
      </c>
      <c r="R13" s="137"/>
      <c r="S13" s="137"/>
      <c r="T13" s="106"/>
      <c r="U13" s="111"/>
      <c r="V13" s="106"/>
      <c r="W13" s="106"/>
      <c r="X13" s="106"/>
      <c r="Y13" s="106"/>
      <c r="Z13" s="106"/>
      <c r="AA13" s="106"/>
      <c r="AB13" s="106"/>
      <c r="AC13" s="110"/>
      <c r="AD13" s="110"/>
      <c r="AE13" s="110"/>
    </row>
    <row r="14">
      <c r="A14" s="106"/>
      <c r="B14" s="676">
        <f t="shared" si="1"/>
        <v>11</v>
      </c>
      <c r="C14" s="149"/>
      <c r="D14" s="149"/>
      <c r="E14" s="149"/>
      <c r="F14" s="132" t="s">
        <v>2291</v>
      </c>
      <c r="G14" s="131"/>
      <c r="H14" s="131"/>
      <c r="I14" s="131"/>
      <c r="J14" s="132" t="s">
        <v>2421</v>
      </c>
      <c r="K14" s="133" t="s">
        <v>2419</v>
      </c>
      <c r="L14" s="134"/>
      <c r="M14" s="135" t="s">
        <v>84</v>
      </c>
      <c r="N14" s="135" t="s">
        <v>86</v>
      </c>
      <c r="O14" s="135" t="s">
        <v>86</v>
      </c>
      <c r="P14" s="135" t="s">
        <v>86</v>
      </c>
      <c r="Q14" s="136" t="s">
        <v>101</v>
      </c>
      <c r="R14" s="137"/>
      <c r="S14" s="137"/>
      <c r="T14" s="106"/>
      <c r="U14" s="111"/>
      <c r="V14" s="106"/>
      <c r="W14" s="106"/>
      <c r="X14" s="106"/>
      <c r="Y14" s="106"/>
      <c r="Z14" s="106"/>
      <c r="AA14" s="106"/>
      <c r="AB14" s="106"/>
      <c r="AC14" s="110"/>
      <c r="AD14" s="110"/>
      <c r="AE14" s="110"/>
    </row>
    <row r="15">
      <c r="A15" s="106"/>
      <c r="B15" s="676">
        <f t="shared" si="1"/>
        <v>12</v>
      </c>
      <c r="C15" s="149"/>
      <c r="D15" s="149"/>
      <c r="E15" s="149"/>
      <c r="F15" s="132" t="s">
        <v>2292</v>
      </c>
      <c r="G15" s="131"/>
      <c r="H15" s="131"/>
      <c r="I15" s="131"/>
      <c r="J15" s="132" t="s">
        <v>2421</v>
      </c>
      <c r="K15" s="133" t="s">
        <v>2419</v>
      </c>
      <c r="L15" s="134"/>
      <c r="M15" s="135" t="s">
        <v>84</v>
      </c>
      <c r="N15" s="135" t="s">
        <v>86</v>
      </c>
      <c r="O15" s="135" t="s">
        <v>86</v>
      </c>
      <c r="P15" s="135" t="s">
        <v>86</v>
      </c>
      <c r="Q15" s="136" t="s">
        <v>101</v>
      </c>
      <c r="R15" s="137"/>
      <c r="S15" s="137"/>
      <c r="T15" s="106"/>
      <c r="U15" s="111"/>
      <c r="V15" s="106"/>
      <c r="W15" s="106"/>
      <c r="X15" s="106"/>
      <c r="Y15" s="106"/>
      <c r="Z15" s="106"/>
      <c r="AA15" s="106"/>
      <c r="AB15" s="106"/>
      <c r="AC15" s="110"/>
      <c r="AD15" s="110"/>
      <c r="AE15" s="110"/>
    </row>
    <row r="16">
      <c r="A16" s="106"/>
      <c r="B16" s="676">
        <f t="shared" si="1"/>
        <v>13</v>
      </c>
      <c r="C16" s="149"/>
      <c r="D16" s="149"/>
      <c r="E16" s="155"/>
      <c r="F16" s="132" t="s">
        <v>2293</v>
      </c>
      <c r="G16" s="131"/>
      <c r="H16" s="131"/>
      <c r="I16" s="131"/>
      <c r="J16" s="132" t="s">
        <v>2423</v>
      </c>
      <c r="K16" s="133" t="s">
        <v>2419</v>
      </c>
      <c r="L16" s="134"/>
      <c r="M16" s="135" t="s">
        <v>84</v>
      </c>
      <c r="N16" s="135" t="s">
        <v>86</v>
      </c>
      <c r="O16" s="135" t="s">
        <v>86</v>
      </c>
      <c r="P16" s="135" t="s">
        <v>86</v>
      </c>
      <c r="Q16" s="136" t="s">
        <v>101</v>
      </c>
      <c r="R16" s="137"/>
      <c r="S16" s="137"/>
      <c r="T16" s="106"/>
      <c r="U16" s="111"/>
      <c r="V16" s="106"/>
      <c r="W16" s="106"/>
      <c r="X16" s="106"/>
      <c r="Y16" s="106"/>
      <c r="Z16" s="106"/>
      <c r="AA16" s="106"/>
      <c r="AB16" s="106"/>
      <c r="AC16" s="110"/>
      <c r="AD16" s="110"/>
      <c r="AE16" s="110"/>
    </row>
    <row r="17">
      <c r="A17" s="106"/>
      <c r="B17" s="676">
        <f t="shared" si="1"/>
        <v>14</v>
      </c>
      <c r="C17" s="149"/>
      <c r="D17" s="149"/>
      <c r="E17" s="146" t="s">
        <v>2342</v>
      </c>
      <c r="F17" s="132" t="s">
        <v>2343</v>
      </c>
      <c r="G17" s="132"/>
      <c r="H17" s="132"/>
      <c r="I17" s="132"/>
      <c r="J17" s="132" t="s">
        <v>2424</v>
      </c>
      <c r="K17" s="133" t="s">
        <v>2425</v>
      </c>
      <c r="L17" s="134"/>
      <c r="M17" s="135" t="s">
        <v>84</v>
      </c>
      <c r="N17" s="135" t="s">
        <v>86</v>
      </c>
      <c r="O17" s="135" t="s">
        <v>86</v>
      </c>
      <c r="P17" s="135" t="s">
        <v>86</v>
      </c>
      <c r="Q17" s="136" t="s">
        <v>101</v>
      </c>
      <c r="R17" s="137"/>
      <c r="S17" s="137"/>
      <c r="T17" s="106"/>
      <c r="U17" s="111"/>
      <c r="V17" s="106"/>
      <c r="W17" s="106"/>
      <c r="X17" s="106"/>
      <c r="Y17" s="106"/>
      <c r="Z17" s="106"/>
      <c r="AA17" s="106"/>
      <c r="AB17" s="106"/>
      <c r="AC17" s="110"/>
      <c r="AD17" s="110"/>
      <c r="AE17" s="110"/>
    </row>
    <row r="18">
      <c r="A18" s="106"/>
      <c r="B18" s="676">
        <f t="shared" si="1"/>
        <v>15</v>
      </c>
      <c r="C18" s="149"/>
      <c r="D18" s="149"/>
      <c r="E18" s="155"/>
      <c r="F18" s="132" t="s">
        <v>2426</v>
      </c>
      <c r="G18" s="132"/>
      <c r="H18" s="132"/>
      <c r="I18" s="132"/>
      <c r="J18" s="132" t="s">
        <v>2427</v>
      </c>
      <c r="K18" s="133" t="s">
        <v>2425</v>
      </c>
      <c r="L18" s="134"/>
      <c r="M18" s="135" t="s">
        <v>84</v>
      </c>
      <c r="N18" s="135" t="s">
        <v>86</v>
      </c>
      <c r="O18" s="135" t="s">
        <v>86</v>
      </c>
      <c r="P18" s="135" t="s">
        <v>86</v>
      </c>
      <c r="Q18" s="136" t="s">
        <v>101</v>
      </c>
      <c r="R18" s="137"/>
      <c r="S18" s="137"/>
      <c r="T18" s="106"/>
      <c r="U18" s="111"/>
      <c r="V18" s="106"/>
      <c r="W18" s="106"/>
      <c r="X18" s="106"/>
      <c r="Y18" s="106"/>
      <c r="Z18" s="106"/>
      <c r="AA18" s="106"/>
      <c r="AB18" s="106"/>
      <c r="AC18" s="110"/>
      <c r="AD18" s="110"/>
      <c r="AE18" s="110"/>
    </row>
    <row r="19">
      <c r="A19" s="106"/>
      <c r="B19" s="676">
        <f t="shared" si="1"/>
        <v>16</v>
      </c>
      <c r="C19" s="149"/>
      <c r="D19" s="149"/>
      <c r="E19" s="132" t="s">
        <v>2428</v>
      </c>
      <c r="F19" s="132"/>
      <c r="G19" s="132"/>
      <c r="H19" s="132"/>
      <c r="I19" s="132"/>
      <c r="J19" s="132" t="s">
        <v>2424</v>
      </c>
      <c r="K19" s="133" t="s">
        <v>2425</v>
      </c>
      <c r="L19" s="134"/>
      <c r="M19" s="135" t="s">
        <v>84</v>
      </c>
      <c r="N19" s="135" t="s">
        <v>86</v>
      </c>
      <c r="O19" s="135" t="s">
        <v>86</v>
      </c>
      <c r="P19" s="135" t="s">
        <v>86</v>
      </c>
      <c r="Q19" s="136" t="s">
        <v>101</v>
      </c>
      <c r="R19" s="137"/>
      <c r="S19" s="137"/>
      <c r="T19" s="106"/>
      <c r="U19" s="111"/>
      <c r="V19" s="106"/>
      <c r="W19" s="106"/>
      <c r="X19" s="106"/>
      <c r="Y19" s="106"/>
      <c r="Z19" s="106"/>
      <c r="AA19" s="106"/>
      <c r="AB19" s="106"/>
      <c r="AC19" s="110"/>
      <c r="AD19" s="110"/>
      <c r="AE19" s="110"/>
    </row>
    <row r="20">
      <c r="A20" s="106"/>
      <c r="B20" s="676">
        <f t="shared" si="1"/>
        <v>17</v>
      </c>
      <c r="C20" s="149"/>
      <c r="D20" s="149"/>
      <c r="E20" s="132" t="s">
        <v>2429</v>
      </c>
      <c r="F20" s="132"/>
      <c r="G20" s="132"/>
      <c r="H20" s="132"/>
      <c r="I20" s="132"/>
      <c r="J20" s="132" t="s">
        <v>2430</v>
      </c>
      <c r="K20" s="133" t="s">
        <v>2431</v>
      </c>
      <c r="L20" s="134"/>
      <c r="M20" s="135" t="s">
        <v>84</v>
      </c>
      <c r="N20" s="135" t="s">
        <v>86</v>
      </c>
      <c r="O20" s="135" t="s">
        <v>86</v>
      </c>
      <c r="P20" s="135" t="s">
        <v>86</v>
      </c>
      <c r="Q20" s="136" t="s">
        <v>101</v>
      </c>
      <c r="R20" s="137"/>
      <c r="S20" s="137"/>
      <c r="T20" s="106"/>
      <c r="U20" s="111"/>
      <c r="V20" s="106"/>
      <c r="W20" s="106"/>
      <c r="X20" s="106"/>
      <c r="Y20" s="106"/>
      <c r="Z20" s="106"/>
      <c r="AA20" s="106"/>
      <c r="AB20" s="106"/>
      <c r="AC20" s="110"/>
      <c r="AD20" s="110"/>
      <c r="AE20" s="110"/>
    </row>
    <row r="21">
      <c r="A21" s="106"/>
      <c r="B21" s="676">
        <f t="shared" si="1"/>
        <v>18</v>
      </c>
      <c r="C21" s="149"/>
      <c r="D21" s="149"/>
      <c r="E21" s="146" t="s">
        <v>2432</v>
      </c>
      <c r="F21" s="132" t="s">
        <v>2433</v>
      </c>
      <c r="G21" s="131"/>
      <c r="H21" s="131"/>
      <c r="I21" s="131"/>
      <c r="J21" s="132" t="s">
        <v>2434</v>
      </c>
      <c r="K21" s="133" t="s">
        <v>2419</v>
      </c>
      <c r="L21" s="134"/>
      <c r="M21" s="135" t="s">
        <v>84</v>
      </c>
      <c r="N21" s="135" t="s">
        <v>84</v>
      </c>
      <c r="O21" s="135" t="s">
        <v>84</v>
      </c>
      <c r="P21" s="135" t="s">
        <v>86</v>
      </c>
      <c r="Q21" s="136" t="s">
        <v>107</v>
      </c>
      <c r="R21" s="137"/>
      <c r="S21" s="137"/>
      <c r="T21" s="106"/>
      <c r="U21" s="111"/>
      <c r="V21" s="106"/>
      <c r="W21" s="106"/>
      <c r="X21" s="106"/>
      <c r="Y21" s="106"/>
      <c r="Z21" s="106"/>
      <c r="AA21" s="106"/>
      <c r="AB21" s="106"/>
      <c r="AC21" s="110"/>
      <c r="AD21" s="110"/>
      <c r="AE21" s="110"/>
    </row>
    <row r="22">
      <c r="A22" s="106"/>
      <c r="B22" s="676">
        <f t="shared" si="1"/>
        <v>19</v>
      </c>
      <c r="C22" s="149"/>
      <c r="D22" s="149"/>
      <c r="E22" s="149"/>
      <c r="F22" s="146" t="s">
        <v>2435</v>
      </c>
      <c r="G22" s="132" t="s">
        <v>2436</v>
      </c>
      <c r="H22" s="132"/>
      <c r="I22" s="132"/>
      <c r="J22" s="132" t="s">
        <v>2437</v>
      </c>
      <c r="K22" s="133" t="s">
        <v>2419</v>
      </c>
      <c r="L22" s="134"/>
      <c r="M22" s="135" t="s">
        <v>84</v>
      </c>
      <c r="N22" s="135" t="s">
        <v>86</v>
      </c>
      <c r="O22" s="135" t="s">
        <v>86</v>
      </c>
      <c r="P22" s="135" t="s">
        <v>86</v>
      </c>
      <c r="Q22" s="136" t="s">
        <v>101</v>
      </c>
      <c r="R22" s="136" t="s">
        <v>2438</v>
      </c>
      <c r="S22" s="137"/>
      <c r="T22" s="106"/>
      <c r="U22" s="111"/>
      <c r="V22" s="106"/>
      <c r="W22" s="106"/>
      <c r="X22" s="106"/>
      <c r="Y22" s="106"/>
      <c r="Z22" s="106"/>
      <c r="AA22" s="106"/>
      <c r="AB22" s="106"/>
      <c r="AC22" s="110"/>
      <c r="AD22" s="110"/>
      <c r="AE22" s="110"/>
    </row>
    <row r="23">
      <c r="A23" s="106"/>
      <c r="B23" s="676">
        <f t="shared" si="1"/>
        <v>20</v>
      </c>
      <c r="C23" s="149"/>
      <c r="D23" s="149"/>
      <c r="E23" s="149"/>
      <c r="F23" s="155"/>
      <c r="G23" s="132" t="s">
        <v>2439</v>
      </c>
      <c r="H23" s="132"/>
      <c r="I23" s="132"/>
      <c r="J23" s="132" t="s">
        <v>2440</v>
      </c>
      <c r="K23" s="133" t="s">
        <v>2419</v>
      </c>
      <c r="L23" s="134"/>
      <c r="M23" s="135" t="s">
        <v>84</v>
      </c>
      <c r="N23" s="135" t="s">
        <v>86</v>
      </c>
      <c r="O23" s="135" t="s">
        <v>86</v>
      </c>
      <c r="P23" s="135" t="s">
        <v>86</v>
      </c>
      <c r="Q23" s="136" t="s">
        <v>101</v>
      </c>
      <c r="R23" s="136"/>
      <c r="S23" s="137"/>
      <c r="T23" s="106"/>
      <c r="U23" s="111"/>
      <c r="V23" s="106"/>
      <c r="W23" s="106"/>
      <c r="X23" s="106"/>
      <c r="Y23" s="106"/>
      <c r="Z23" s="106"/>
      <c r="AA23" s="106"/>
      <c r="AB23" s="106"/>
      <c r="AC23" s="110"/>
      <c r="AD23" s="110"/>
      <c r="AE23" s="110"/>
    </row>
    <row r="24">
      <c r="A24" s="106"/>
      <c r="B24" s="676">
        <f t="shared" si="1"/>
        <v>21</v>
      </c>
      <c r="C24" s="149"/>
      <c r="D24" s="149"/>
      <c r="E24" s="149"/>
      <c r="F24" s="132" t="s">
        <v>2441</v>
      </c>
      <c r="G24" s="131"/>
      <c r="H24" s="131"/>
      <c r="I24" s="131"/>
      <c r="J24" s="132" t="s">
        <v>2442</v>
      </c>
      <c r="K24" s="133" t="s">
        <v>2419</v>
      </c>
      <c r="L24" s="134"/>
      <c r="M24" s="135" t="s">
        <v>84</v>
      </c>
      <c r="N24" s="135" t="s">
        <v>86</v>
      </c>
      <c r="O24" s="135" t="s">
        <v>86</v>
      </c>
      <c r="P24" s="135" t="s">
        <v>86</v>
      </c>
      <c r="Q24" s="136" t="s">
        <v>101</v>
      </c>
      <c r="R24" s="136"/>
      <c r="S24" s="137"/>
      <c r="T24" s="106"/>
      <c r="U24" s="111"/>
      <c r="V24" s="106"/>
      <c r="W24" s="106"/>
      <c r="X24" s="106"/>
      <c r="Y24" s="106"/>
      <c r="Z24" s="106"/>
      <c r="AA24" s="106"/>
      <c r="AB24" s="106"/>
      <c r="AC24" s="110"/>
      <c r="AD24" s="110"/>
      <c r="AE24" s="110"/>
    </row>
    <row r="25">
      <c r="A25" s="106"/>
      <c r="B25" s="676">
        <f t="shared" si="1"/>
        <v>22</v>
      </c>
      <c r="C25" s="149"/>
      <c r="D25" s="149"/>
      <c r="E25" s="149"/>
      <c r="F25" s="146" t="s">
        <v>2443</v>
      </c>
      <c r="G25" s="132" t="s">
        <v>2444</v>
      </c>
      <c r="H25" s="132"/>
      <c r="I25" s="132"/>
      <c r="J25" s="132" t="s">
        <v>2445</v>
      </c>
      <c r="K25" s="133" t="s">
        <v>2446</v>
      </c>
      <c r="L25" s="134"/>
      <c r="M25" s="135" t="s">
        <v>84</v>
      </c>
      <c r="N25" s="135" t="s">
        <v>86</v>
      </c>
      <c r="O25" s="135" t="s">
        <v>86</v>
      </c>
      <c r="P25" s="135" t="s">
        <v>86</v>
      </c>
      <c r="Q25" s="197" t="s">
        <v>112</v>
      </c>
      <c r="R25" s="136"/>
      <c r="S25" s="137"/>
      <c r="T25" s="106"/>
      <c r="U25" s="111"/>
      <c r="V25" s="106"/>
      <c r="W25" s="106"/>
      <c r="X25" s="106"/>
      <c r="Y25" s="106"/>
      <c r="Z25" s="106"/>
      <c r="AA25" s="106"/>
      <c r="AB25" s="106"/>
      <c r="AC25" s="110"/>
      <c r="AD25" s="110"/>
      <c r="AE25" s="110"/>
    </row>
    <row r="26">
      <c r="A26" s="106"/>
      <c r="B26" s="676">
        <f t="shared" si="1"/>
        <v>23</v>
      </c>
      <c r="C26" s="149"/>
      <c r="D26" s="149"/>
      <c r="E26" s="149"/>
      <c r="F26" s="149"/>
      <c r="G26" s="146" t="s">
        <v>2447</v>
      </c>
      <c r="H26" s="146" t="s">
        <v>2448</v>
      </c>
      <c r="I26" s="132"/>
      <c r="J26" s="132" t="s">
        <v>2449</v>
      </c>
      <c r="K26" s="133" t="s">
        <v>2450</v>
      </c>
      <c r="L26" s="134"/>
      <c r="M26" s="135" t="s">
        <v>84</v>
      </c>
      <c r="N26" s="135" t="s">
        <v>86</v>
      </c>
      <c r="O26" s="135" t="s">
        <v>86</v>
      </c>
      <c r="P26" s="135" t="s">
        <v>86</v>
      </c>
      <c r="Q26" s="197" t="s">
        <v>112</v>
      </c>
      <c r="R26" s="136"/>
      <c r="S26" s="137"/>
      <c r="T26" s="106"/>
      <c r="U26" s="111"/>
      <c r="V26" s="106"/>
      <c r="W26" s="106"/>
      <c r="X26" s="106"/>
      <c r="Y26" s="106"/>
      <c r="Z26" s="106"/>
      <c r="AA26" s="106"/>
      <c r="AB26" s="106"/>
      <c r="AC26" s="110"/>
      <c r="AD26" s="110"/>
      <c r="AE26" s="110"/>
    </row>
    <row r="27">
      <c r="A27" s="106"/>
      <c r="B27" s="676">
        <f t="shared" si="1"/>
        <v>24</v>
      </c>
      <c r="C27" s="149"/>
      <c r="D27" s="149"/>
      <c r="E27" s="149"/>
      <c r="F27" s="149"/>
      <c r="G27" s="149"/>
      <c r="H27" s="149"/>
      <c r="I27" s="132" t="s">
        <v>401</v>
      </c>
      <c r="J27" s="132" t="s">
        <v>2451</v>
      </c>
      <c r="K27" s="133" t="s">
        <v>2452</v>
      </c>
      <c r="L27" s="134"/>
      <c r="M27" s="135" t="s">
        <v>84</v>
      </c>
      <c r="N27" s="135" t="s">
        <v>86</v>
      </c>
      <c r="O27" s="135" t="s">
        <v>86</v>
      </c>
      <c r="P27" s="135" t="s">
        <v>86</v>
      </c>
      <c r="Q27" s="197" t="s">
        <v>112</v>
      </c>
      <c r="R27" s="136"/>
      <c r="S27" s="137"/>
      <c r="T27" s="106"/>
      <c r="U27" s="111"/>
      <c r="V27" s="106"/>
      <c r="W27" s="106"/>
      <c r="X27" s="106"/>
      <c r="Y27" s="106"/>
      <c r="Z27" s="106"/>
      <c r="AA27" s="106"/>
      <c r="AB27" s="106"/>
      <c r="AC27" s="110"/>
      <c r="AD27" s="110"/>
      <c r="AE27" s="110"/>
    </row>
    <row r="28">
      <c r="A28" s="106"/>
      <c r="B28" s="676">
        <f t="shared" si="1"/>
        <v>25</v>
      </c>
      <c r="C28" s="149"/>
      <c r="D28" s="149"/>
      <c r="E28" s="149"/>
      <c r="F28" s="149"/>
      <c r="G28" s="149"/>
      <c r="H28" s="149"/>
      <c r="I28" s="132" t="s">
        <v>2453</v>
      </c>
      <c r="J28" s="132" t="s">
        <v>2454</v>
      </c>
      <c r="K28" s="133" t="s">
        <v>2455</v>
      </c>
      <c r="L28" s="134"/>
      <c r="M28" s="135" t="s">
        <v>84</v>
      </c>
      <c r="N28" s="135" t="s">
        <v>86</v>
      </c>
      <c r="O28" s="135" t="s">
        <v>86</v>
      </c>
      <c r="P28" s="135" t="s">
        <v>86</v>
      </c>
      <c r="Q28" s="197" t="s">
        <v>112</v>
      </c>
      <c r="R28" s="136"/>
      <c r="S28" s="137"/>
      <c r="T28" s="106"/>
      <c r="U28" s="111"/>
      <c r="V28" s="106"/>
      <c r="W28" s="106"/>
      <c r="X28" s="106"/>
      <c r="Y28" s="106"/>
      <c r="Z28" s="106"/>
      <c r="AA28" s="106"/>
      <c r="AB28" s="106"/>
      <c r="AC28" s="110"/>
      <c r="AD28" s="110"/>
      <c r="AE28" s="110"/>
    </row>
    <row r="29">
      <c r="A29" s="106"/>
      <c r="B29" s="676">
        <f t="shared" si="1"/>
        <v>26</v>
      </c>
      <c r="C29" s="149"/>
      <c r="D29" s="149"/>
      <c r="E29" s="149"/>
      <c r="F29" s="149"/>
      <c r="G29" s="149"/>
      <c r="H29" s="155"/>
      <c r="I29" s="132"/>
      <c r="J29" s="132" t="s">
        <v>2456</v>
      </c>
      <c r="K29" s="133" t="s">
        <v>2452</v>
      </c>
      <c r="L29" s="134"/>
      <c r="M29" s="135" t="s">
        <v>84</v>
      </c>
      <c r="N29" s="135" t="s">
        <v>86</v>
      </c>
      <c r="O29" s="135" t="s">
        <v>86</v>
      </c>
      <c r="P29" s="135" t="s">
        <v>86</v>
      </c>
      <c r="Q29" s="197" t="s">
        <v>112</v>
      </c>
      <c r="R29" s="136"/>
      <c r="S29" s="137"/>
      <c r="T29" s="106"/>
      <c r="U29" s="111"/>
      <c r="V29" s="106"/>
      <c r="W29" s="106"/>
      <c r="X29" s="106"/>
      <c r="Y29" s="106"/>
      <c r="Z29" s="106"/>
      <c r="AA29" s="106"/>
      <c r="AB29" s="106"/>
      <c r="AC29" s="110"/>
      <c r="AD29" s="110"/>
      <c r="AE29" s="110"/>
    </row>
    <row r="30">
      <c r="A30" s="106"/>
      <c r="B30" s="676">
        <f t="shared" si="1"/>
        <v>27</v>
      </c>
      <c r="C30" s="149"/>
      <c r="D30" s="149"/>
      <c r="E30" s="149"/>
      <c r="F30" s="149"/>
      <c r="G30" s="155"/>
      <c r="H30" s="132" t="s">
        <v>2457</v>
      </c>
      <c r="I30" s="132"/>
      <c r="J30" s="132" t="s">
        <v>2458</v>
      </c>
      <c r="K30" s="133" t="s">
        <v>2459</v>
      </c>
      <c r="L30" s="134"/>
      <c r="M30" s="135" t="s">
        <v>84</v>
      </c>
      <c r="N30" s="135" t="s">
        <v>86</v>
      </c>
      <c r="O30" s="135" t="s">
        <v>86</v>
      </c>
      <c r="P30" s="135" t="s">
        <v>86</v>
      </c>
      <c r="Q30" s="197" t="s">
        <v>112</v>
      </c>
      <c r="R30" s="136"/>
      <c r="S30" s="137"/>
      <c r="T30" s="106"/>
      <c r="U30" s="111"/>
      <c r="V30" s="106"/>
      <c r="W30" s="106"/>
      <c r="X30" s="106"/>
      <c r="Y30" s="106"/>
      <c r="Z30" s="106"/>
      <c r="AA30" s="106"/>
      <c r="AB30" s="106"/>
      <c r="AC30" s="110"/>
      <c r="AD30" s="110"/>
      <c r="AE30" s="110"/>
    </row>
    <row r="31">
      <c r="A31" s="106"/>
      <c r="B31" s="676">
        <f t="shared" si="1"/>
        <v>28</v>
      </c>
      <c r="C31" s="149"/>
      <c r="D31" s="149"/>
      <c r="E31" s="149"/>
      <c r="F31" s="149"/>
      <c r="G31" s="146" t="s">
        <v>2460</v>
      </c>
      <c r="H31" s="131"/>
      <c r="I31" s="131"/>
      <c r="J31" s="132" t="s">
        <v>2461</v>
      </c>
      <c r="K31" s="133" t="s">
        <v>156</v>
      </c>
      <c r="L31" s="134"/>
      <c r="M31" s="135" t="s">
        <v>84</v>
      </c>
      <c r="N31" s="135" t="s">
        <v>86</v>
      </c>
      <c r="O31" s="135" t="s">
        <v>86</v>
      </c>
      <c r="P31" s="135" t="s">
        <v>86</v>
      </c>
      <c r="Q31" s="197" t="s">
        <v>112</v>
      </c>
      <c r="R31" s="136"/>
      <c r="S31" s="137"/>
      <c r="T31" s="106"/>
      <c r="U31" s="111"/>
      <c r="V31" s="106"/>
      <c r="W31" s="106"/>
      <c r="X31" s="106"/>
      <c r="Y31" s="106"/>
      <c r="Z31" s="106"/>
      <c r="AA31" s="106"/>
      <c r="AB31" s="106"/>
      <c r="AC31" s="110"/>
      <c r="AD31" s="110"/>
      <c r="AE31" s="110"/>
    </row>
    <row r="32">
      <c r="A32" s="106"/>
      <c r="B32" s="676">
        <f t="shared" si="1"/>
        <v>29</v>
      </c>
      <c r="C32" s="149"/>
      <c r="D32" s="149"/>
      <c r="E32" s="149"/>
      <c r="F32" s="149"/>
      <c r="G32" s="155"/>
      <c r="H32" s="132" t="s">
        <v>2457</v>
      </c>
      <c r="I32" s="131"/>
      <c r="J32" s="132" t="s">
        <v>2458</v>
      </c>
      <c r="K32" s="133" t="s">
        <v>2459</v>
      </c>
      <c r="L32" s="134"/>
      <c r="M32" s="135" t="s">
        <v>84</v>
      </c>
      <c r="N32" s="135" t="s">
        <v>86</v>
      </c>
      <c r="O32" s="135" t="s">
        <v>86</v>
      </c>
      <c r="P32" s="135" t="s">
        <v>86</v>
      </c>
      <c r="Q32" s="197" t="s">
        <v>112</v>
      </c>
      <c r="R32" s="136"/>
      <c r="S32" s="137"/>
      <c r="T32" s="106"/>
      <c r="U32" s="111"/>
      <c r="V32" s="106"/>
      <c r="W32" s="106"/>
      <c r="X32" s="106"/>
      <c r="Y32" s="106"/>
      <c r="Z32" s="106"/>
      <c r="AA32" s="106"/>
      <c r="AB32" s="106"/>
      <c r="AC32" s="110"/>
      <c r="AD32" s="110"/>
      <c r="AE32" s="110"/>
    </row>
    <row r="33">
      <c r="A33" s="106"/>
      <c r="B33" s="676">
        <f t="shared" si="1"/>
        <v>30</v>
      </c>
      <c r="C33" s="149"/>
      <c r="D33" s="149"/>
      <c r="E33" s="149"/>
      <c r="F33" s="149"/>
      <c r="G33" s="132" t="s">
        <v>957</v>
      </c>
      <c r="H33" s="131"/>
      <c r="I33" s="131"/>
      <c r="J33" s="132" t="s">
        <v>2461</v>
      </c>
      <c r="K33" s="133" t="s">
        <v>156</v>
      </c>
      <c r="L33" s="134"/>
      <c r="M33" s="135" t="s">
        <v>84</v>
      </c>
      <c r="N33" s="135" t="s">
        <v>86</v>
      </c>
      <c r="O33" s="135" t="s">
        <v>86</v>
      </c>
      <c r="P33" s="135" t="s">
        <v>86</v>
      </c>
      <c r="Q33" s="197" t="s">
        <v>112</v>
      </c>
      <c r="R33" s="136"/>
      <c r="S33" s="137"/>
      <c r="T33" s="106"/>
      <c r="U33" s="111"/>
      <c r="V33" s="106"/>
      <c r="W33" s="106"/>
      <c r="X33" s="106"/>
      <c r="Y33" s="106"/>
      <c r="Z33" s="106"/>
      <c r="AA33" s="106"/>
      <c r="AB33" s="106"/>
      <c r="AC33" s="110"/>
      <c r="AD33" s="110"/>
      <c r="AE33" s="110"/>
    </row>
    <row r="34">
      <c r="A34" s="106"/>
      <c r="B34" s="676">
        <f t="shared" si="1"/>
        <v>31</v>
      </c>
      <c r="C34" s="149"/>
      <c r="D34" s="149"/>
      <c r="E34" s="149"/>
      <c r="F34" s="149"/>
      <c r="G34" s="146" t="s">
        <v>2462</v>
      </c>
      <c r="H34" s="131"/>
      <c r="I34" s="131"/>
      <c r="J34" s="132" t="s">
        <v>2463</v>
      </c>
      <c r="K34" s="133" t="s">
        <v>2464</v>
      </c>
      <c r="L34" s="134"/>
      <c r="M34" s="135" t="s">
        <v>84</v>
      </c>
      <c r="N34" s="135" t="s">
        <v>86</v>
      </c>
      <c r="O34" s="135" t="s">
        <v>86</v>
      </c>
      <c r="P34" s="135" t="s">
        <v>86</v>
      </c>
      <c r="Q34" s="197" t="s">
        <v>112</v>
      </c>
      <c r="R34" s="136"/>
      <c r="S34" s="137"/>
      <c r="T34" s="106"/>
      <c r="U34" s="111"/>
      <c r="V34" s="106"/>
      <c r="W34" s="106"/>
      <c r="X34" s="106"/>
      <c r="Y34" s="106"/>
      <c r="Z34" s="106"/>
      <c r="AA34" s="106"/>
      <c r="AB34" s="106"/>
      <c r="AC34" s="110"/>
      <c r="AD34" s="110"/>
      <c r="AE34" s="110"/>
    </row>
    <row r="35">
      <c r="A35" s="106"/>
      <c r="B35" s="676">
        <f t="shared" si="1"/>
        <v>32</v>
      </c>
      <c r="C35" s="149"/>
      <c r="D35" s="149"/>
      <c r="E35" s="149"/>
      <c r="F35" s="149"/>
      <c r="G35" s="155"/>
      <c r="H35" s="132" t="s">
        <v>2457</v>
      </c>
      <c r="I35" s="131"/>
      <c r="J35" s="132" t="s">
        <v>2458</v>
      </c>
      <c r="K35" s="133" t="s">
        <v>2459</v>
      </c>
      <c r="L35" s="134"/>
      <c r="M35" s="135" t="s">
        <v>84</v>
      </c>
      <c r="N35" s="135" t="s">
        <v>86</v>
      </c>
      <c r="O35" s="135" t="s">
        <v>86</v>
      </c>
      <c r="P35" s="135" t="s">
        <v>86</v>
      </c>
      <c r="Q35" s="197" t="s">
        <v>112</v>
      </c>
      <c r="R35" s="136"/>
      <c r="S35" s="137"/>
      <c r="T35" s="106"/>
      <c r="U35" s="111"/>
      <c r="V35" s="106"/>
      <c r="W35" s="106"/>
      <c r="X35" s="106"/>
      <c r="Y35" s="106"/>
      <c r="Z35" s="106"/>
      <c r="AA35" s="106"/>
      <c r="AB35" s="106"/>
      <c r="AC35" s="110"/>
      <c r="AD35" s="110"/>
      <c r="AE35" s="110"/>
    </row>
    <row r="36">
      <c r="A36" s="106"/>
      <c r="B36" s="676">
        <f t="shared" si="1"/>
        <v>33</v>
      </c>
      <c r="C36" s="149"/>
      <c r="D36" s="149"/>
      <c r="E36" s="149"/>
      <c r="F36" s="149"/>
      <c r="G36" s="132" t="s">
        <v>2465</v>
      </c>
      <c r="H36" s="131"/>
      <c r="I36" s="131"/>
      <c r="J36" s="132" t="s">
        <v>2466</v>
      </c>
      <c r="K36" s="133" t="s">
        <v>156</v>
      </c>
      <c r="L36" s="134"/>
      <c r="M36" s="135" t="s">
        <v>84</v>
      </c>
      <c r="N36" s="135" t="s">
        <v>86</v>
      </c>
      <c r="O36" s="135" t="s">
        <v>86</v>
      </c>
      <c r="P36" s="135" t="s">
        <v>86</v>
      </c>
      <c r="Q36" s="197" t="s">
        <v>112</v>
      </c>
      <c r="R36" s="136"/>
      <c r="S36" s="137"/>
      <c r="T36" s="106"/>
      <c r="U36" s="111"/>
      <c r="V36" s="106"/>
      <c r="W36" s="106"/>
      <c r="X36" s="106"/>
      <c r="Y36" s="106"/>
      <c r="Z36" s="106"/>
      <c r="AA36" s="106"/>
      <c r="AB36" s="106"/>
      <c r="AC36" s="110"/>
      <c r="AD36" s="110"/>
      <c r="AE36" s="110"/>
    </row>
    <row r="37">
      <c r="A37" s="106"/>
      <c r="B37" s="676">
        <f t="shared" si="1"/>
        <v>34</v>
      </c>
      <c r="C37" s="149"/>
      <c r="D37" s="149"/>
      <c r="E37" s="149"/>
      <c r="F37" s="149"/>
      <c r="G37" s="132" t="s">
        <v>2340</v>
      </c>
      <c r="H37" s="131"/>
      <c r="I37" s="131"/>
      <c r="J37" s="132" t="s">
        <v>2467</v>
      </c>
      <c r="K37" s="133" t="s">
        <v>2468</v>
      </c>
      <c r="L37" s="134"/>
      <c r="M37" s="135" t="s">
        <v>84</v>
      </c>
      <c r="N37" s="135" t="s">
        <v>86</v>
      </c>
      <c r="O37" s="135" t="s">
        <v>86</v>
      </c>
      <c r="P37" s="135" t="s">
        <v>86</v>
      </c>
      <c r="Q37" s="197" t="s">
        <v>112</v>
      </c>
      <c r="R37" s="136"/>
      <c r="S37" s="137"/>
      <c r="T37" s="106"/>
      <c r="U37" s="111"/>
      <c r="V37" s="106"/>
      <c r="W37" s="106"/>
      <c r="X37" s="106"/>
      <c r="Y37" s="106"/>
      <c r="Z37" s="106"/>
      <c r="AA37" s="106"/>
      <c r="AB37" s="106"/>
      <c r="AC37" s="110"/>
      <c r="AD37" s="110"/>
      <c r="AE37" s="110"/>
    </row>
    <row r="38">
      <c r="A38" s="106"/>
      <c r="B38" s="676">
        <f t="shared" si="1"/>
        <v>35</v>
      </c>
      <c r="C38" s="149"/>
      <c r="D38" s="149"/>
      <c r="E38" s="149"/>
      <c r="F38" s="149"/>
      <c r="G38" s="146" t="s">
        <v>862</v>
      </c>
      <c r="H38" s="146" t="s">
        <v>189</v>
      </c>
      <c r="I38" s="132"/>
      <c r="J38" s="132" t="s">
        <v>2469</v>
      </c>
      <c r="K38" s="133" t="s">
        <v>2470</v>
      </c>
      <c r="L38" s="134"/>
      <c r="M38" s="135" t="s">
        <v>84</v>
      </c>
      <c r="N38" s="135" t="s">
        <v>86</v>
      </c>
      <c r="O38" s="135" t="s">
        <v>86</v>
      </c>
      <c r="P38" s="135" t="s">
        <v>86</v>
      </c>
      <c r="Q38" s="136" t="s">
        <v>117</v>
      </c>
      <c r="R38" s="136"/>
      <c r="S38" s="137"/>
      <c r="T38" s="106"/>
      <c r="U38" s="111"/>
      <c r="V38" s="106"/>
      <c r="W38" s="106"/>
      <c r="X38" s="106"/>
      <c r="Y38" s="106"/>
      <c r="Z38" s="106"/>
      <c r="AA38" s="106"/>
      <c r="AB38" s="106"/>
      <c r="AC38" s="110"/>
      <c r="AD38" s="110"/>
      <c r="AE38" s="110"/>
    </row>
    <row r="39">
      <c r="A39" s="106"/>
      <c r="B39" s="676">
        <f t="shared" si="1"/>
        <v>36</v>
      </c>
      <c r="C39" s="149"/>
      <c r="D39" s="149"/>
      <c r="E39" s="149"/>
      <c r="F39" s="149"/>
      <c r="G39" s="149"/>
      <c r="H39" s="149"/>
      <c r="I39" s="146" t="s">
        <v>217</v>
      </c>
      <c r="J39" s="132" t="s">
        <v>2471</v>
      </c>
      <c r="K39" s="133" t="s">
        <v>2472</v>
      </c>
      <c r="L39" s="134"/>
      <c r="M39" s="135" t="s">
        <v>84</v>
      </c>
      <c r="N39" s="135" t="s">
        <v>86</v>
      </c>
      <c r="O39" s="135" t="s">
        <v>86</v>
      </c>
      <c r="P39" s="135" t="s">
        <v>86</v>
      </c>
      <c r="Q39" s="136" t="s">
        <v>117</v>
      </c>
      <c r="R39" s="136"/>
      <c r="S39" s="137"/>
      <c r="T39" s="106"/>
      <c r="U39" s="111"/>
      <c r="V39" s="106"/>
      <c r="W39" s="106"/>
      <c r="X39" s="106"/>
      <c r="Y39" s="106"/>
      <c r="Z39" s="106"/>
      <c r="AA39" s="106"/>
      <c r="AB39" s="106"/>
      <c r="AC39" s="110"/>
      <c r="AD39" s="110"/>
      <c r="AE39" s="110"/>
    </row>
    <row r="40">
      <c r="A40" s="106"/>
      <c r="B40" s="676">
        <f t="shared" si="1"/>
        <v>37</v>
      </c>
      <c r="C40" s="149"/>
      <c r="D40" s="149"/>
      <c r="E40" s="149"/>
      <c r="F40" s="149"/>
      <c r="G40" s="149"/>
      <c r="H40" s="149"/>
      <c r="I40" s="149"/>
      <c r="J40" s="132" t="s">
        <v>2473</v>
      </c>
      <c r="K40" s="133" t="s">
        <v>2474</v>
      </c>
      <c r="L40" s="134"/>
      <c r="M40" s="135" t="s">
        <v>84</v>
      </c>
      <c r="N40" s="135" t="s">
        <v>86</v>
      </c>
      <c r="O40" s="135" t="s">
        <v>86</v>
      </c>
      <c r="P40" s="135" t="s">
        <v>86</v>
      </c>
      <c r="Q40" s="136" t="s">
        <v>117</v>
      </c>
      <c r="R40" s="136"/>
      <c r="S40" s="137"/>
      <c r="T40" s="106"/>
      <c r="U40" s="111"/>
      <c r="V40" s="106"/>
      <c r="W40" s="106"/>
      <c r="X40" s="106"/>
      <c r="Y40" s="106"/>
      <c r="Z40" s="106"/>
      <c r="AA40" s="106"/>
      <c r="AB40" s="106"/>
      <c r="AC40" s="110"/>
      <c r="AD40" s="110"/>
      <c r="AE40" s="110"/>
    </row>
    <row r="41">
      <c r="A41" s="106"/>
      <c r="B41" s="676">
        <f t="shared" si="1"/>
        <v>38</v>
      </c>
      <c r="C41" s="149"/>
      <c r="D41" s="149"/>
      <c r="E41" s="149"/>
      <c r="F41" s="149"/>
      <c r="G41" s="149"/>
      <c r="H41" s="149"/>
      <c r="I41" s="149"/>
      <c r="J41" s="132" t="s">
        <v>2475</v>
      </c>
      <c r="K41" s="133" t="s">
        <v>2476</v>
      </c>
      <c r="L41" s="134"/>
      <c r="M41" s="135" t="s">
        <v>84</v>
      </c>
      <c r="N41" s="135" t="s">
        <v>86</v>
      </c>
      <c r="O41" s="135" t="s">
        <v>86</v>
      </c>
      <c r="P41" s="135" t="s">
        <v>86</v>
      </c>
      <c r="Q41" s="136" t="s">
        <v>117</v>
      </c>
      <c r="R41" s="136"/>
      <c r="S41" s="137"/>
      <c r="T41" s="106"/>
      <c r="U41" s="111"/>
      <c r="V41" s="106"/>
      <c r="W41" s="106"/>
      <c r="X41" s="106"/>
      <c r="Y41" s="106"/>
      <c r="Z41" s="106"/>
      <c r="AA41" s="106"/>
      <c r="AB41" s="106"/>
      <c r="AC41" s="110"/>
      <c r="AD41" s="110"/>
      <c r="AE41" s="110"/>
    </row>
    <row r="42">
      <c r="A42" s="106"/>
      <c r="B42" s="676">
        <f t="shared" si="1"/>
        <v>39</v>
      </c>
      <c r="C42" s="149"/>
      <c r="D42" s="149"/>
      <c r="E42" s="149"/>
      <c r="F42" s="149"/>
      <c r="G42" s="149"/>
      <c r="H42" s="149"/>
      <c r="I42" s="149"/>
      <c r="J42" s="132" t="s">
        <v>2477</v>
      </c>
      <c r="K42" s="133" t="s">
        <v>2478</v>
      </c>
      <c r="L42" s="134"/>
      <c r="M42" s="135" t="s">
        <v>84</v>
      </c>
      <c r="N42" s="135" t="s">
        <v>86</v>
      </c>
      <c r="O42" s="135" t="s">
        <v>86</v>
      </c>
      <c r="P42" s="135" t="s">
        <v>86</v>
      </c>
      <c r="Q42" s="136" t="s">
        <v>117</v>
      </c>
      <c r="R42" s="136"/>
      <c r="S42" s="137"/>
      <c r="T42" s="106"/>
      <c r="U42" s="111"/>
      <c r="V42" s="106"/>
      <c r="W42" s="106"/>
      <c r="X42" s="106"/>
      <c r="Y42" s="106"/>
      <c r="Z42" s="106"/>
      <c r="AA42" s="106"/>
      <c r="AB42" s="106"/>
      <c r="AC42" s="110"/>
      <c r="AD42" s="110"/>
      <c r="AE42" s="110"/>
    </row>
    <row r="43">
      <c r="A43" s="106"/>
      <c r="B43" s="676">
        <f t="shared" si="1"/>
        <v>40</v>
      </c>
      <c r="C43" s="149"/>
      <c r="D43" s="149"/>
      <c r="E43" s="149"/>
      <c r="F43" s="149"/>
      <c r="G43" s="149"/>
      <c r="H43" s="149"/>
      <c r="I43" s="149"/>
      <c r="J43" s="132" t="s">
        <v>2479</v>
      </c>
      <c r="K43" s="133" t="s">
        <v>2480</v>
      </c>
      <c r="L43" s="134"/>
      <c r="M43" s="135" t="s">
        <v>84</v>
      </c>
      <c r="N43" s="135" t="s">
        <v>86</v>
      </c>
      <c r="O43" s="135" t="s">
        <v>86</v>
      </c>
      <c r="P43" s="135" t="s">
        <v>86</v>
      </c>
      <c r="Q43" s="136" t="s">
        <v>117</v>
      </c>
      <c r="R43" s="136"/>
      <c r="S43" s="137"/>
      <c r="T43" s="106"/>
      <c r="U43" s="111"/>
      <c r="V43" s="106"/>
      <c r="W43" s="106"/>
      <c r="X43" s="106"/>
      <c r="Y43" s="106"/>
      <c r="Z43" s="106"/>
      <c r="AA43" s="106"/>
      <c r="AB43" s="106"/>
      <c r="AC43" s="110"/>
      <c r="AD43" s="110"/>
      <c r="AE43" s="110"/>
    </row>
    <row r="44">
      <c r="A44" s="106"/>
      <c r="B44" s="676">
        <f t="shared" si="1"/>
        <v>41</v>
      </c>
      <c r="C44" s="149"/>
      <c r="D44" s="149"/>
      <c r="E44" s="149"/>
      <c r="F44" s="149"/>
      <c r="G44" s="149"/>
      <c r="H44" s="149"/>
      <c r="I44" s="149"/>
      <c r="J44" s="132" t="s">
        <v>2481</v>
      </c>
      <c r="K44" s="133" t="s">
        <v>2482</v>
      </c>
      <c r="L44" s="134"/>
      <c r="M44" s="135" t="s">
        <v>84</v>
      </c>
      <c r="N44" s="135" t="s">
        <v>86</v>
      </c>
      <c r="O44" s="135" t="s">
        <v>86</v>
      </c>
      <c r="P44" s="135" t="s">
        <v>86</v>
      </c>
      <c r="Q44" s="136" t="s">
        <v>117</v>
      </c>
      <c r="R44" s="136"/>
      <c r="S44" s="137"/>
      <c r="T44" s="106"/>
      <c r="U44" s="111"/>
      <c r="V44" s="106"/>
      <c r="W44" s="106"/>
      <c r="X44" s="106"/>
      <c r="Y44" s="106"/>
      <c r="Z44" s="106"/>
      <c r="AA44" s="106"/>
      <c r="AB44" s="106"/>
      <c r="AC44" s="110"/>
      <c r="AD44" s="110"/>
      <c r="AE44" s="110"/>
    </row>
    <row r="45">
      <c r="A45" s="106"/>
      <c r="B45" s="676">
        <f t="shared" si="1"/>
        <v>42</v>
      </c>
      <c r="C45" s="149"/>
      <c r="D45" s="149"/>
      <c r="E45" s="149"/>
      <c r="F45" s="149"/>
      <c r="G45" s="149"/>
      <c r="H45" s="149"/>
      <c r="I45" s="149"/>
      <c r="J45" s="132" t="s">
        <v>2483</v>
      </c>
      <c r="K45" s="133" t="s">
        <v>2484</v>
      </c>
      <c r="L45" s="134"/>
      <c r="M45" s="135" t="s">
        <v>84</v>
      </c>
      <c r="N45" s="135" t="s">
        <v>86</v>
      </c>
      <c r="O45" s="135" t="s">
        <v>86</v>
      </c>
      <c r="P45" s="135" t="s">
        <v>86</v>
      </c>
      <c r="Q45" s="136" t="s">
        <v>117</v>
      </c>
      <c r="R45" s="136"/>
      <c r="S45" s="137"/>
      <c r="T45" s="106"/>
      <c r="U45" s="111"/>
      <c r="V45" s="106"/>
      <c r="W45" s="106"/>
      <c r="X45" s="106"/>
      <c r="Y45" s="106"/>
      <c r="Z45" s="106"/>
      <c r="AA45" s="106"/>
      <c r="AB45" s="106"/>
      <c r="AC45" s="110"/>
      <c r="AD45" s="110"/>
      <c r="AE45" s="110"/>
    </row>
    <row r="46">
      <c r="A46" s="106"/>
      <c r="B46" s="676">
        <f t="shared" si="1"/>
        <v>43</v>
      </c>
      <c r="C46" s="149"/>
      <c r="D46" s="149"/>
      <c r="E46" s="149"/>
      <c r="F46" s="149"/>
      <c r="G46" s="149"/>
      <c r="H46" s="149"/>
      <c r="I46" s="149"/>
      <c r="J46" s="132" t="s">
        <v>2485</v>
      </c>
      <c r="K46" s="133" t="s">
        <v>2484</v>
      </c>
      <c r="L46" s="134"/>
      <c r="M46" s="135" t="s">
        <v>84</v>
      </c>
      <c r="N46" s="135" t="s">
        <v>86</v>
      </c>
      <c r="O46" s="135" t="s">
        <v>86</v>
      </c>
      <c r="P46" s="135" t="s">
        <v>86</v>
      </c>
      <c r="Q46" s="136" t="s">
        <v>117</v>
      </c>
      <c r="R46" s="136"/>
      <c r="S46" s="137"/>
      <c r="T46" s="106"/>
      <c r="U46" s="111"/>
      <c r="V46" s="106"/>
      <c r="W46" s="106"/>
      <c r="X46" s="106"/>
      <c r="Y46" s="106"/>
      <c r="Z46" s="106"/>
      <c r="AA46" s="106"/>
      <c r="AB46" s="106"/>
      <c r="AC46" s="110"/>
      <c r="AD46" s="110"/>
      <c r="AE46" s="110"/>
    </row>
    <row r="47">
      <c r="A47" s="106"/>
      <c r="B47" s="676">
        <f t="shared" si="1"/>
        <v>44</v>
      </c>
      <c r="C47" s="149"/>
      <c r="D47" s="149"/>
      <c r="E47" s="149"/>
      <c r="F47" s="149"/>
      <c r="G47" s="149"/>
      <c r="H47" s="149"/>
      <c r="I47" s="155"/>
      <c r="J47" s="132" t="s">
        <v>2473</v>
      </c>
      <c r="K47" s="133" t="s">
        <v>2486</v>
      </c>
      <c r="L47" s="134"/>
      <c r="M47" s="135" t="s">
        <v>84</v>
      </c>
      <c r="N47" s="135" t="s">
        <v>86</v>
      </c>
      <c r="O47" s="135" t="s">
        <v>86</v>
      </c>
      <c r="P47" s="135" t="s">
        <v>86</v>
      </c>
      <c r="Q47" s="136" t="s">
        <v>117</v>
      </c>
      <c r="R47" s="136"/>
      <c r="S47" s="137"/>
      <c r="T47" s="106"/>
      <c r="U47" s="111"/>
      <c r="V47" s="106"/>
      <c r="W47" s="106"/>
      <c r="X47" s="106"/>
      <c r="Y47" s="106"/>
      <c r="Z47" s="106"/>
      <c r="AA47" s="106"/>
      <c r="AB47" s="106"/>
      <c r="AC47" s="110"/>
      <c r="AD47" s="110"/>
      <c r="AE47" s="110"/>
    </row>
    <row r="48">
      <c r="A48" s="106"/>
      <c r="B48" s="676">
        <f t="shared" si="1"/>
        <v>45</v>
      </c>
      <c r="C48" s="149"/>
      <c r="D48" s="149"/>
      <c r="E48" s="149"/>
      <c r="F48" s="149"/>
      <c r="G48" s="149"/>
      <c r="H48" s="149"/>
      <c r="I48" s="146" t="s">
        <v>166</v>
      </c>
      <c r="J48" s="132" t="s">
        <v>2487</v>
      </c>
      <c r="K48" s="223" t="s">
        <v>170</v>
      </c>
      <c r="L48" s="134"/>
      <c r="M48" s="135" t="s">
        <v>84</v>
      </c>
      <c r="N48" s="135" t="s">
        <v>86</v>
      </c>
      <c r="O48" s="135" t="s">
        <v>86</v>
      </c>
      <c r="P48" s="135" t="s">
        <v>86</v>
      </c>
      <c r="Q48" s="136" t="s">
        <v>117</v>
      </c>
      <c r="R48" s="136"/>
      <c r="S48" s="137"/>
      <c r="T48" s="106"/>
      <c r="U48" s="111"/>
      <c r="V48" s="106"/>
      <c r="W48" s="106"/>
      <c r="X48" s="106"/>
      <c r="Y48" s="106"/>
      <c r="Z48" s="106"/>
      <c r="AA48" s="106"/>
      <c r="AB48" s="106"/>
      <c r="AC48" s="110"/>
      <c r="AD48" s="110"/>
      <c r="AE48" s="110"/>
    </row>
    <row r="49">
      <c r="A49" s="106"/>
      <c r="B49" s="676">
        <f t="shared" si="1"/>
        <v>46</v>
      </c>
      <c r="C49" s="149"/>
      <c r="D49" s="149"/>
      <c r="E49" s="149"/>
      <c r="F49" s="149"/>
      <c r="G49" s="149"/>
      <c r="H49" s="149"/>
      <c r="I49" s="149"/>
      <c r="J49" s="132" t="s">
        <v>2488</v>
      </c>
      <c r="K49" s="223" t="s">
        <v>170</v>
      </c>
      <c r="L49" s="134"/>
      <c r="M49" s="135" t="s">
        <v>84</v>
      </c>
      <c r="N49" s="135" t="s">
        <v>86</v>
      </c>
      <c r="O49" s="135" t="s">
        <v>86</v>
      </c>
      <c r="P49" s="135" t="s">
        <v>86</v>
      </c>
      <c r="Q49" s="136" t="s">
        <v>117</v>
      </c>
      <c r="R49" s="136"/>
      <c r="S49" s="137"/>
      <c r="T49" s="106"/>
      <c r="U49" s="111"/>
      <c r="V49" s="106"/>
      <c r="W49" s="106"/>
      <c r="X49" s="106"/>
      <c r="Y49" s="106"/>
      <c r="Z49" s="106"/>
      <c r="AA49" s="106"/>
      <c r="AB49" s="106"/>
      <c r="AC49" s="110"/>
      <c r="AD49" s="110"/>
      <c r="AE49" s="110"/>
    </row>
    <row r="50">
      <c r="A50" s="106"/>
      <c r="B50" s="676">
        <f t="shared" si="1"/>
        <v>47</v>
      </c>
      <c r="C50" s="149"/>
      <c r="D50" s="149"/>
      <c r="E50" s="149"/>
      <c r="F50" s="149"/>
      <c r="G50" s="149"/>
      <c r="H50" s="149"/>
      <c r="I50" s="149"/>
      <c r="J50" s="132" t="s">
        <v>2489</v>
      </c>
      <c r="K50" s="223" t="s">
        <v>170</v>
      </c>
      <c r="L50" s="134"/>
      <c r="M50" s="135" t="s">
        <v>84</v>
      </c>
      <c r="N50" s="135" t="s">
        <v>86</v>
      </c>
      <c r="O50" s="135" t="s">
        <v>86</v>
      </c>
      <c r="P50" s="135" t="s">
        <v>86</v>
      </c>
      <c r="Q50" s="136" t="s">
        <v>117</v>
      </c>
      <c r="R50" s="136"/>
      <c r="S50" s="137"/>
      <c r="T50" s="106"/>
      <c r="U50" s="111"/>
      <c r="V50" s="106"/>
      <c r="W50" s="106"/>
      <c r="X50" s="106"/>
      <c r="Y50" s="106"/>
      <c r="Z50" s="106"/>
      <c r="AA50" s="106"/>
      <c r="AB50" s="106"/>
      <c r="AC50" s="110"/>
      <c r="AD50" s="110"/>
      <c r="AE50" s="110"/>
    </row>
    <row r="51">
      <c r="A51" s="106"/>
      <c r="B51" s="676">
        <f t="shared" si="1"/>
        <v>48</v>
      </c>
      <c r="C51" s="149"/>
      <c r="D51" s="149"/>
      <c r="E51" s="149"/>
      <c r="F51" s="149"/>
      <c r="G51" s="149"/>
      <c r="H51" s="149"/>
      <c r="I51" s="149"/>
      <c r="J51" s="132" t="s">
        <v>2490</v>
      </c>
      <c r="K51" s="223" t="s">
        <v>170</v>
      </c>
      <c r="L51" s="134"/>
      <c r="M51" s="135" t="s">
        <v>84</v>
      </c>
      <c r="N51" s="135" t="s">
        <v>86</v>
      </c>
      <c r="O51" s="135" t="s">
        <v>86</v>
      </c>
      <c r="P51" s="135" t="s">
        <v>86</v>
      </c>
      <c r="Q51" s="136" t="s">
        <v>117</v>
      </c>
      <c r="R51" s="136"/>
      <c r="S51" s="137"/>
      <c r="T51" s="106"/>
      <c r="U51" s="111"/>
      <c r="V51" s="106"/>
      <c r="W51" s="106"/>
      <c r="X51" s="106"/>
      <c r="Y51" s="106"/>
      <c r="Z51" s="106"/>
      <c r="AA51" s="106"/>
      <c r="AB51" s="106"/>
      <c r="AC51" s="110"/>
      <c r="AD51" s="110"/>
      <c r="AE51" s="110"/>
    </row>
    <row r="52">
      <c r="A52" s="106"/>
      <c r="B52" s="676">
        <f t="shared" si="1"/>
        <v>49</v>
      </c>
      <c r="C52" s="149"/>
      <c r="D52" s="149"/>
      <c r="E52" s="149"/>
      <c r="F52" s="149"/>
      <c r="G52" s="149"/>
      <c r="H52" s="149"/>
      <c r="I52" s="149"/>
      <c r="J52" s="132" t="s">
        <v>2491</v>
      </c>
      <c r="K52" s="223" t="s">
        <v>170</v>
      </c>
      <c r="L52" s="134"/>
      <c r="M52" s="135" t="s">
        <v>84</v>
      </c>
      <c r="N52" s="135" t="s">
        <v>86</v>
      </c>
      <c r="O52" s="135" t="s">
        <v>86</v>
      </c>
      <c r="P52" s="135" t="s">
        <v>86</v>
      </c>
      <c r="Q52" s="136" t="s">
        <v>117</v>
      </c>
      <c r="R52" s="136"/>
      <c r="S52" s="137"/>
      <c r="T52" s="106"/>
      <c r="U52" s="111"/>
      <c r="V52" s="106"/>
      <c r="W52" s="106"/>
      <c r="X52" s="106"/>
      <c r="Y52" s="106"/>
      <c r="Z52" s="106"/>
      <c r="AA52" s="106"/>
      <c r="AB52" s="106"/>
      <c r="AC52" s="110"/>
      <c r="AD52" s="110"/>
      <c r="AE52" s="110"/>
    </row>
    <row r="53">
      <c r="A53" s="106"/>
      <c r="B53" s="676">
        <f t="shared" si="1"/>
        <v>50</v>
      </c>
      <c r="C53" s="149"/>
      <c r="D53" s="149"/>
      <c r="E53" s="149"/>
      <c r="F53" s="149"/>
      <c r="G53" s="149"/>
      <c r="H53" s="149"/>
      <c r="I53" s="155"/>
      <c r="J53" s="132" t="s">
        <v>2492</v>
      </c>
      <c r="K53" s="133" t="s">
        <v>2493</v>
      </c>
      <c r="L53" s="134"/>
      <c r="M53" s="135" t="s">
        <v>84</v>
      </c>
      <c r="N53" s="135" t="s">
        <v>86</v>
      </c>
      <c r="O53" s="135" t="s">
        <v>86</v>
      </c>
      <c r="P53" s="135" t="s">
        <v>86</v>
      </c>
      <c r="Q53" s="136" t="s">
        <v>117</v>
      </c>
      <c r="R53" s="136"/>
      <c r="S53" s="137"/>
      <c r="T53" s="106"/>
      <c r="U53" s="111"/>
      <c r="V53" s="106"/>
      <c r="W53" s="106"/>
      <c r="X53" s="106"/>
      <c r="Y53" s="106"/>
      <c r="Z53" s="106"/>
      <c r="AA53" s="106"/>
      <c r="AB53" s="106"/>
      <c r="AC53" s="110"/>
      <c r="AD53" s="110"/>
      <c r="AE53" s="110"/>
    </row>
    <row r="54">
      <c r="A54" s="106"/>
      <c r="B54" s="676">
        <f t="shared" si="1"/>
        <v>51</v>
      </c>
      <c r="C54" s="149"/>
      <c r="D54" s="149"/>
      <c r="E54" s="149"/>
      <c r="F54" s="149"/>
      <c r="G54" s="149"/>
      <c r="H54" s="149"/>
      <c r="I54" s="146" t="s">
        <v>2494</v>
      </c>
      <c r="J54" s="132" t="s">
        <v>2495</v>
      </c>
      <c r="K54" s="133" t="s">
        <v>2496</v>
      </c>
      <c r="L54" s="134"/>
      <c r="M54" s="135" t="s">
        <v>84</v>
      </c>
      <c r="N54" s="135" t="s">
        <v>86</v>
      </c>
      <c r="O54" s="135" t="s">
        <v>86</v>
      </c>
      <c r="P54" s="135" t="s">
        <v>86</v>
      </c>
      <c r="Q54" s="136" t="s">
        <v>117</v>
      </c>
      <c r="R54" s="136"/>
      <c r="S54" s="137"/>
      <c r="T54" s="106"/>
      <c r="U54" s="111"/>
      <c r="V54" s="106"/>
      <c r="W54" s="106"/>
      <c r="X54" s="106"/>
      <c r="Y54" s="106"/>
      <c r="Z54" s="106"/>
      <c r="AA54" s="106"/>
      <c r="AB54" s="106"/>
      <c r="AC54" s="110"/>
      <c r="AD54" s="110"/>
      <c r="AE54" s="110"/>
    </row>
    <row r="55">
      <c r="A55" s="106"/>
      <c r="B55" s="676">
        <f t="shared" si="1"/>
        <v>52</v>
      </c>
      <c r="C55" s="149"/>
      <c r="D55" s="149"/>
      <c r="E55" s="149"/>
      <c r="F55" s="149"/>
      <c r="G55" s="149"/>
      <c r="H55" s="149"/>
      <c r="I55" s="155"/>
      <c r="J55" s="132" t="s">
        <v>2497</v>
      </c>
      <c r="K55" s="133" t="s">
        <v>2498</v>
      </c>
      <c r="L55" s="134"/>
      <c r="M55" s="135" t="s">
        <v>84</v>
      </c>
      <c r="N55" s="135" t="s">
        <v>86</v>
      </c>
      <c r="O55" s="135" t="s">
        <v>86</v>
      </c>
      <c r="P55" s="135" t="s">
        <v>86</v>
      </c>
      <c r="Q55" s="136" t="s">
        <v>117</v>
      </c>
      <c r="R55" s="136"/>
      <c r="S55" s="137"/>
      <c r="T55" s="106"/>
      <c r="U55" s="111"/>
      <c r="V55" s="106"/>
      <c r="W55" s="106"/>
      <c r="X55" s="106"/>
      <c r="Y55" s="106"/>
      <c r="Z55" s="106"/>
      <c r="AA55" s="106"/>
      <c r="AB55" s="106"/>
      <c r="AC55" s="110"/>
      <c r="AD55" s="110"/>
      <c r="AE55" s="110"/>
    </row>
    <row r="56">
      <c r="A56" s="106"/>
      <c r="B56" s="676">
        <f t="shared" si="1"/>
        <v>53</v>
      </c>
      <c r="C56" s="149"/>
      <c r="D56" s="149"/>
      <c r="E56" s="149"/>
      <c r="F56" s="149"/>
      <c r="G56" s="149"/>
      <c r="H56" s="149"/>
      <c r="I56" s="132" t="s">
        <v>255</v>
      </c>
      <c r="J56" s="132" t="s">
        <v>2499</v>
      </c>
      <c r="K56" s="133" t="s">
        <v>2500</v>
      </c>
      <c r="L56" s="134"/>
      <c r="M56" s="135" t="s">
        <v>84</v>
      </c>
      <c r="N56" s="135" t="s">
        <v>86</v>
      </c>
      <c r="O56" s="135" t="s">
        <v>86</v>
      </c>
      <c r="P56" s="135" t="s">
        <v>86</v>
      </c>
      <c r="Q56" s="136" t="s">
        <v>117</v>
      </c>
      <c r="R56" s="136"/>
      <c r="S56" s="137"/>
      <c r="T56" s="106"/>
      <c r="U56" s="111"/>
      <c r="V56" s="106"/>
      <c r="W56" s="106"/>
      <c r="X56" s="106"/>
      <c r="Y56" s="106"/>
      <c r="Z56" s="106"/>
      <c r="AA56" s="106"/>
      <c r="AB56" s="106"/>
      <c r="AC56" s="110"/>
      <c r="AD56" s="110"/>
      <c r="AE56" s="110"/>
    </row>
    <row r="57">
      <c r="A57" s="106"/>
      <c r="B57" s="676">
        <f t="shared" si="1"/>
        <v>54</v>
      </c>
      <c r="C57" s="149"/>
      <c r="D57" s="149"/>
      <c r="E57" s="149"/>
      <c r="F57" s="149"/>
      <c r="G57" s="149"/>
      <c r="H57" s="149"/>
      <c r="I57" s="132" t="s">
        <v>2501</v>
      </c>
      <c r="J57" s="132" t="s">
        <v>2502</v>
      </c>
      <c r="K57" s="133" t="s">
        <v>2503</v>
      </c>
      <c r="L57" s="134"/>
      <c r="M57" s="135" t="s">
        <v>84</v>
      </c>
      <c r="N57" s="135" t="s">
        <v>86</v>
      </c>
      <c r="O57" s="135" t="s">
        <v>86</v>
      </c>
      <c r="P57" s="135" t="s">
        <v>86</v>
      </c>
      <c r="Q57" s="136" t="s">
        <v>117</v>
      </c>
      <c r="R57" s="136"/>
      <c r="S57" s="137"/>
      <c r="T57" s="106"/>
      <c r="U57" s="111"/>
      <c r="V57" s="106"/>
      <c r="W57" s="106"/>
      <c r="X57" s="106"/>
      <c r="Y57" s="106"/>
      <c r="Z57" s="106"/>
      <c r="AA57" s="106"/>
      <c r="AB57" s="106"/>
      <c r="AC57" s="110"/>
      <c r="AD57" s="110"/>
      <c r="AE57" s="110"/>
    </row>
    <row r="58">
      <c r="A58" s="106"/>
      <c r="B58" s="676">
        <f t="shared" si="1"/>
        <v>55</v>
      </c>
      <c r="C58" s="149"/>
      <c r="D58" s="149"/>
      <c r="E58" s="149"/>
      <c r="F58" s="149"/>
      <c r="G58" s="149"/>
      <c r="H58" s="149"/>
      <c r="I58" s="146" t="s">
        <v>252</v>
      </c>
      <c r="J58" s="132" t="s">
        <v>2504</v>
      </c>
      <c r="K58" s="133" t="s">
        <v>2505</v>
      </c>
      <c r="L58" s="134"/>
      <c r="M58" s="135" t="s">
        <v>84</v>
      </c>
      <c r="N58" s="135" t="s">
        <v>86</v>
      </c>
      <c r="O58" s="135" t="s">
        <v>86</v>
      </c>
      <c r="P58" s="135" t="s">
        <v>86</v>
      </c>
      <c r="Q58" s="136" t="s">
        <v>117</v>
      </c>
      <c r="R58" s="136"/>
      <c r="S58" s="137"/>
      <c r="T58" s="106"/>
      <c r="U58" s="111"/>
      <c r="V58" s="106"/>
      <c r="W58" s="106"/>
      <c r="X58" s="106"/>
      <c r="Y58" s="106"/>
      <c r="Z58" s="106"/>
      <c r="AA58" s="106"/>
      <c r="AB58" s="106"/>
      <c r="AC58" s="110"/>
      <c r="AD58" s="110"/>
      <c r="AE58" s="110"/>
    </row>
    <row r="59">
      <c r="A59" s="106"/>
      <c r="B59" s="676">
        <f t="shared" si="1"/>
        <v>56</v>
      </c>
      <c r="C59" s="149"/>
      <c r="D59" s="149"/>
      <c r="E59" s="149"/>
      <c r="F59" s="149"/>
      <c r="G59" s="149"/>
      <c r="H59" s="155"/>
      <c r="I59" s="155"/>
      <c r="J59" s="132" t="s">
        <v>2506</v>
      </c>
      <c r="K59" s="133" t="s">
        <v>1396</v>
      </c>
      <c r="L59" s="134"/>
      <c r="M59" s="135" t="s">
        <v>84</v>
      </c>
      <c r="N59" s="135" t="s">
        <v>86</v>
      </c>
      <c r="O59" s="135" t="s">
        <v>86</v>
      </c>
      <c r="P59" s="135" t="s">
        <v>86</v>
      </c>
      <c r="Q59" s="136" t="s">
        <v>117</v>
      </c>
      <c r="R59" s="136"/>
      <c r="S59" s="137"/>
      <c r="T59" s="106"/>
      <c r="U59" s="111"/>
      <c r="V59" s="106"/>
      <c r="W59" s="106"/>
      <c r="X59" s="106"/>
      <c r="Y59" s="106"/>
      <c r="Z59" s="106"/>
      <c r="AA59" s="106"/>
      <c r="AB59" s="106"/>
      <c r="AC59" s="110"/>
      <c r="AD59" s="110"/>
      <c r="AE59" s="110"/>
    </row>
    <row r="60">
      <c r="A60" s="106"/>
      <c r="B60" s="676">
        <f t="shared" si="1"/>
        <v>57</v>
      </c>
      <c r="C60" s="149"/>
      <c r="D60" s="149"/>
      <c r="E60" s="149"/>
      <c r="F60" s="149"/>
      <c r="G60" s="149"/>
      <c r="H60" s="146" t="s">
        <v>263</v>
      </c>
      <c r="I60" s="131"/>
      <c r="J60" s="132" t="s">
        <v>2507</v>
      </c>
      <c r="K60" s="133" t="s">
        <v>2508</v>
      </c>
      <c r="L60" s="134"/>
      <c r="M60" s="135" t="s">
        <v>84</v>
      </c>
      <c r="N60" s="135" t="s">
        <v>86</v>
      </c>
      <c r="O60" s="135" t="s">
        <v>86</v>
      </c>
      <c r="P60" s="135" t="s">
        <v>86</v>
      </c>
      <c r="Q60" s="136" t="s">
        <v>117</v>
      </c>
      <c r="R60" s="136"/>
      <c r="S60" s="137"/>
      <c r="T60" s="106"/>
      <c r="U60" s="111"/>
      <c r="V60" s="106"/>
      <c r="W60" s="106"/>
      <c r="X60" s="106"/>
      <c r="Y60" s="106"/>
      <c r="Z60" s="106"/>
      <c r="AA60" s="106"/>
      <c r="AB60" s="106"/>
      <c r="AC60" s="110"/>
      <c r="AD60" s="110"/>
      <c r="AE60" s="110"/>
    </row>
    <row r="61">
      <c r="A61" s="106"/>
      <c r="B61" s="676">
        <f t="shared" si="1"/>
        <v>58</v>
      </c>
      <c r="C61" s="149"/>
      <c r="D61" s="149"/>
      <c r="E61" s="149"/>
      <c r="F61" s="149"/>
      <c r="G61" s="149"/>
      <c r="H61" s="149"/>
      <c r="I61" s="146" t="s">
        <v>2509</v>
      </c>
      <c r="J61" s="132" t="s">
        <v>2510</v>
      </c>
      <c r="K61" s="133" t="s">
        <v>2511</v>
      </c>
      <c r="L61" s="134"/>
      <c r="M61" s="135" t="s">
        <v>84</v>
      </c>
      <c r="N61" s="135" t="s">
        <v>86</v>
      </c>
      <c r="O61" s="135" t="s">
        <v>86</v>
      </c>
      <c r="P61" s="135" t="s">
        <v>86</v>
      </c>
      <c r="Q61" s="136" t="s">
        <v>117</v>
      </c>
      <c r="R61" s="136"/>
      <c r="S61" s="137"/>
      <c r="T61" s="106"/>
      <c r="U61" s="111"/>
      <c r="V61" s="106"/>
      <c r="W61" s="106"/>
      <c r="X61" s="106"/>
      <c r="Y61" s="106"/>
      <c r="Z61" s="106"/>
      <c r="AA61" s="106"/>
      <c r="AB61" s="106"/>
      <c r="AC61" s="110"/>
      <c r="AD61" s="110"/>
      <c r="AE61" s="110"/>
    </row>
    <row r="62">
      <c r="A62" s="106"/>
      <c r="B62" s="676">
        <f t="shared" si="1"/>
        <v>59</v>
      </c>
      <c r="C62" s="149"/>
      <c r="D62" s="149"/>
      <c r="E62" s="149"/>
      <c r="F62" s="149"/>
      <c r="G62" s="149"/>
      <c r="H62" s="149"/>
      <c r="I62" s="149"/>
      <c r="J62" s="132" t="s">
        <v>2512</v>
      </c>
      <c r="K62" s="132" t="s">
        <v>2512</v>
      </c>
      <c r="L62" s="134"/>
      <c r="M62" s="135" t="s">
        <v>84</v>
      </c>
      <c r="N62" s="135" t="s">
        <v>86</v>
      </c>
      <c r="O62" s="135" t="s">
        <v>86</v>
      </c>
      <c r="P62" s="135" t="s">
        <v>86</v>
      </c>
      <c r="Q62" s="136" t="s">
        <v>117</v>
      </c>
      <c r="R62" s="136"/>
      <c r="S62" s="137"/>
      <c r="T62" s="106"/>
      <c r="U62" s="111"/>
      <c r="V62" s="106"/>
      <c r="W62" s="106"/>
      <c r="X62" s="106"/>
      <c r="Y62" s="106"/>
      <c r="Z62" s="106"/>
      <c r="AA62" s="106"/>
      <c r="AB62" s="106"/>
      <c r="AC62" s="110"/>
      <c r="AD62" s="110"/>
      <c r="AE62" s="110"/>
    </row>
    <row r="63">
      <c r="A63" s="106"/>
      <c r="B63" s="676">
        <f t="shared" si="1"/>
        <v>60</v>
      </c>
      <c r="C63" s="149"/>
      <c r="D63" s="149"/>
      <c r="E63" s="149"/>
      <c r="F63" s="149"/>
      <c r="G63" s="149"/>
      <c r="H63" s="149"/>
      <c r="I63" s="149"/>
      <c r="J63" s="132" t="s">
        <v>2513</v>
      </c>
      <c r="K63" s="133" t="s">
        <v>2511</v>
      </c>
      <c r="L63" s="134"/>
      <c r="M63" s="135" t="s">
        <v>84</v>
      </c>
      <c r="N63" s="135" t="s">
        <v>86</v>
      </c>
      <c r="O63" s="135" t="s">
        <v>86</v>
      </c>
      <c r="P63" s="135" t="s">
        <v>86</v>
      </c>
      <c r="Q63" s="136" t="s">
        <v>117</v>
      </c>
      <c r="R63" s="136"/>
      <c r="S63" s="137"/>
      <c r="T63" s="106"/>
      <c r="U63" s="111"/>
      <c r="V63" s="106"/>
      <c r="W63" s="106"/>
      <c r="X63" s="106"/>
      <c r="Y63" s="106"/>
      <c r="Z63" s="106"/>
      <c r="AA63" s="106"/>
      <c r="AB63" s="106"/>
      <c r="AC63" s="110"/>
      <c r="AD63" s="110"/>
      <c r="AE63" s="110"/>
    </row>
    <row r="64">
      <c r="A64" s="106"/>
      <c r="B64" s="676">
        <f t="shared" si="1"/>
        <v>61</v>
      </c>
      <c r="C64" s="149"/>
      <c r="D64" s="149"/>
      <c r="E64" s="149"/>
      <c r="F64" s="149"/>
      <c r="G64" s="149"/>
      <c r="H64" s="149"/>
      <c r="I64" s="155"/>
      <c r="J64" s="132" t="s">
        <v>2512</v>
      </c>
      <c r="K64" s="133" t="s">
        <v>2514</v>
      </c>
      <c r="L64" s="134"/>
      <c r="M64" s="135" t="s">
        <v>84</v>
      </c>
      <c r="N64" s="135" t="s">
        <v>86</v>
      </c>
      <c r="O64" s="135" t="s">
        <v>86</v>
      </c>
      <c r="P64" s="135" t="s">
        <v>86</v>
      </c>
      <c r="Q64" s="136" t="s">
        <v>117</v>
      </c>
      <c r="R64" s="136"/>
      <c r="S64" s="137"/>
      <c r="T64" s="106"/>
      <c r="U64" s="111"/>
      <c r="V64" s="106"/>
      <c r="W64" s="106"/>
      <c r="X64" s="106"/>
      <c r="Y64" s="106"/>
      <c r="Z64" s="106"/>
      <c r="AA64" s="106"/>
      <c r="AB64" s="106"/>
      <c r="AC64" s="110"/>
      <c r="AD64" s="110"/>
      <c r="AE64" s="110"/>
    </row>
    <row r="65">
      <c r="A65" s="106"/>
      <c r="B65" s="676">
        <f t="shared" si="1"/>
        <v>62</v>
      </c>
      <c r="C65" s="149"/>
      <c r="D65" s="149"/>
      <c r="E65" s="149"/>
      <c r="F65" s="149"/>
      <c r="G65" s="149"/>
      <c r="H65" s="149"/>
      <c r="I65" s="146" t="s">
        <v>2515</v>
      </c>
      <c r="J65" s="132" t="s">
        <v>2516</v>
      </c>
      <c r="K65" s="133" t="s">
        <v>2517</v>
      </c>
      <c r="L65" s="134"/>
      <c r="M65" s="135" t="s">
        <v>84</v>
      </c>
      <c r="N65" s="135" t="s">
        <v>86</v>
      </c>
      <c r="O65" s="135" t="s">
        <v>86</v>
      </c>
      <c r="P65" s="135" t="s">
        <v>86</v>
      </c>
      <c r="Q65" s="136" t="s">
        <v>117</v>
      </c>
      <c r="R65" s="136"/>
      <c r="S65" s="137"/>
      <c r="T65" s="106"/>
      <c r="U65" s="111"/>
      <c r="V65" s="106"/>
      <c r="W65" s="106"/>
      <c r="X65" s="106"/>
      <c r="Y65" s="106"/>
      <c r="Z65" s="106"/>
      <c r="AA65" s="106"/>
      <c r="AB65" s="106"/>
      <c r="AC65" s="110"/>
      <c r="AD65" s="110"/>
      <c r="AE65" s="110"/>
    </row>
    <row r="66">
      <c r="A66" s="106"/>
      <c r="B66" s="676">
        <f t="shared" si="1"/>
        <v>63</v>
      </c>
      <c r="C66" s="149"/>
      <c r="D66" s="149"/>
      <c r="E66" s="149"/>
      <c r="F66" s="149"/>
      <c r="G66" s="149"/>
      <c r="H66" s="149"/>
      <c r="I66" s="149"/>
      <c r="J66" s="132" t="s">
        <v>2473</v>
      </c>
      <c r="K66" s="133" t="s">
        <v>2486</v>
      </c>
      <c r="L66" s="134"/>
      <c r="M66" s="135" t="s">
        <v>84</v>
      </c>
      <c r="N66" s="135" t="s">
        <v>86</v>
      </c>
      <c r="O66" s="135" t="s">
        <v>86</v>
      </c>
      <c r="P66" s="135" t="s">
        <v>86</v>
      </c>
      <c r="Q66" s="136" t="s">
        <v>117</v>
      </c>
      <c r="R66" s="136"/>
      <c r="S66" s="137"/>
      <c r="T66" s="106"/>
      <c r="U66" s="111"/>
      <c r="V66" s="106"/>
      <c r="W66" s="106"/>
      <c r="X66" s="106"/>
      <c r="Y66" s="106"/>
      <c r="Z66" s="106"/>
      <c r="AA66" s="106"/>
      <c r="AB66" s="106"/>
      <c r="AC66" s="110"/>
      <c r="AD66" s="110"/>
      <c r="AE66" s="110"/>
    </row>
    <row r="67">
      <c r="A67" s="106"/>
      <c r="B67" s="676">
        <f t="shared" si="1"/>
        <v>64</v>
      </c>
      <c r="C67" s="149"/>
      <c r="D67" s="149"/>
      <c r="E67" s="149"/>
      <c r="F67" s="149"/>
      <c r="G67" s="149"/>
      <c r="H67" s="149"/>
      <c r="I67" s="155"/>
      <c r="J67" s="132" t="s">
        <v>2475</v>
      </c>
      <c r="K67" s="133" t="s">
        <v>2518</v>
      </c>
      <c r="L67" s="134"/>
      <c r="M67" s="135" t="s">
        <v>84</v>
      </c>
      <c r="N67" s="135" t="s">
        <v>86</v>
      </c>
      <c r="O67" s="135" t="s">
        <v>86</v>
      </c>
      <c r="P67" s="135" t="s">
        <v>86</v>
      </c>
      <c r="Q67" s="136" t="s">
        <v>117</v>
      </c>
      <c r="R67" s="136"/>
      <c r="S67" s="137"/>
      <c r="T67" s="106"/>
      <c r="U67" s="111"/>
      <c r="V67" s="106"/>
      <c r="W67" s="106"/>
      <c r="X67" s="106"/>
      <c r="Y67" s="106"/>
      <c r="Z67" s="106"/>
      <c r="AA67" s="106"/>
      <c r="AB67" s="106"/>
      <c r="AC67" s="110"/>
      <c r="AD67" s="110"/>
      <c r="AE67" s="110"/>
    </row>
    <row r="68">
      <c r="A68" s="106"/>
      <c r="B68" s="676">
        <f t="shared" si="1"/>
        <v>65</v>
      </c>
      <c r="C68" s="149"/>
      <c r="D68" s="149"/>
      <c r="E68" s="149"/>
      <c r="F68" s="149"/>
      <c r="G68" s="149"/>
      <c r="H68" s="149"/>
      <c r="I68" s="146" t="s">
        <v>217</v>
      </c>
      <c r="J68" s="132" t="s">
        <v>2471</v>
      </c>
      <c r="K68" s="133" t="s">
        <v>2472</v>
      </c>
      <c r="L68" s="134"/>
      <c r="M68" s="135" t="s">
        <v>84</v>
      </c>
      <c r="N68" s="135" t="s">
        <v>86</v>
      </c>
      <c r="O68" s="135" t="s">
        <v>86</v>
      </c>
      <c r="P68" s="135" t="s">
        <v>86</v>
      </c>
      <c r="Q68" s="136" t="s">
        <v>117</v>
      </c>
      <c r="R68" s="136"/>
      <c r="S68" s="137"/>
      <c r="T68" s="106"/>
      <c r="U68" s="111"/>
      <c r="V68" s="106"/>
      <c r="W68" s="106"/>
      <c r="X68" s="106"/>
      <c r="Y68" s="106"/>
      <c r="Z68" s="106"/>
      <c r="AA68" s="106"/>
      <c r="AB68" s="106"/>
      <c r="AC68" s="110"/>
      <c r="AD68" s="110"/>
      <c r="AE68" s="110"/>
    </row>
    <row r="69">
      <c r="A69" s="106"/>
      <c r="B69" s="676">
        <f t="shared" si="1"/>
        <v>66</v>
      </c>
      <c r="C69" s="149"/>
      <c r="D69" s="149"/>
      <c r="E69" s="149"/>
      <c r="F69" s="149"/>
      <c r="G69" s="149"/>
      <c r="H69" s="149"/>
      <c r="I69" s="149"/>
      <c r="J69" s="132" t="s">
        <v>2473</v>
      </c>
      <c r="K69" s="133" t="s">
        <v>2474</v>
      </c>
      <c r="L69" s="134"/>
      <c r="M69" s="135" t="s">
        <v>84</v>
      </c>
      <c r="N69" s="135" t="s">
        <v>86</v>
      </c>
      <c r="O69" s="135" t="s">
        <v>86</v>
      </c>
      <c r="P69" s="135" t="s">
        <v>86</v>
      </c>
      <c r="Q69" s="136" t="s">
        <v>117</v>
      </c>
      <c r="R69" s="136"/>
      <c r="S69" s="137"/>
      <c r="T69" s="106"/>
      <c r="U69" s="111"/>
      <c r="V69" s="106"/>
      <c r="W69" s="106"/>
      <c r="X69" s="106"/>
      <c r="Y69" s="106"/>
      <c r="Z69" s="106"/>
      <c r="AA69" s="106"/>
      <c r="AB69" s="106"/>
      <c r="AC69" s="110"/>
      <c r="AD69" s="110"/>
      <c r="AE69" s="110"/>
    </row>
    <row r="70">
      <c r="A70" s="106"/>
      <c r="B70" s="676">
        <f t="shared" si="1"/>
        <v>67</v>
      </c>
      <c r="C70" s="149"/>
      <c r="D70" s="149"/>
      <c r="E70" s="149"/>
      <c r="F70" s="149"/>
      <c r="G70" s="149"/>
      <c r="H70" s="149"/>
      <c r="I70" s="149"/>
      <c r="J70" s="132" t="s">
        <v>2475</v>
      </c>
      <c r="K70" s="133" t="s">
        <v>2476</v>
      </c>
      <c r="L70" s="134"/>
      <c r="M70" s="135" t="s">
        <v>84</v>
      </c>
      <c r="N70" s="135" t="s">
        <v>86</v>
      </c>
      <c r="O70" s="135" t="s">
        <v>86</v>
      </c>
      <c r="P70" s="135" t="s">
        <v>86</v>
      </c>
      <c r="Q70" s="136" t="s">
        <v>117</v>
      </c>
      <c r="R70" s="136"/>
      <c r="S70" s="137"/>
      <c r="T70" s="106"/>
      <c r="U70" s="111"/>
      <c r="V70" s="106"/>
      <c r="W70" s="106"/>
      <c r="X70" s="106"/>
      <c r="Y70" s="106"/>
      <c r="Z70" s="106"/>
      <c r="AA70" s="106"/>
      <c r="AB70" s="106"/>
      <c r="AC70" s="110"/>
      <c r="AD70" s="110"/>
      <c r="AE70" s="110"/>
    </row>
    <row r="71">
      <c r="A71" s="106"/>
      <c r="B71" s="676">
        <f t="shared" si="1"/>
        <v>68</v>
      </c>
      <c r="C71" s="149"/>
      <c r="D71" s="149"/>
      <c r="E71" s="149"/>
      <c r="F71" s="149"/>
      <c r="G71" s="149"/>
      <c r="H71" s="149"/>
      <c r="I71" s="149"/>
      <c r="J71" s="132" t="s">
        <v>2477</v>
      </c>
      <c r="K71" s="133" t="s">
        <v>2478</v>
      </c>
      <c r="L71" s="134"/>
      <c r="M71" s="135" t="s">
        <v>84</v>
      </c>
      <c r="N71" s="135" t="s">
        <v>86</v>
      </c>
      <c r="O71" s="135" t="s">
        <v>86</v>
      </c>
      <c r="P71" s="135" t="s">
        <v>86</v>
      </c>
      <c r="Q71" s="136" t="s">
        <v>117</v>
      </c>
      <c r="R71" s="136"/>
      <c r="S71" s="137"/>
      <c r="T71" s="106"/>
      <c r="U71" s="111"/>
      <c r="V71" s="106"/>
      <c r="W71" s="106"/>
      <c r="X71" s="106"/>
      <c r="Y71" s="106"/>
      <c r="Z71" s="106"/>
      <c r="AA71" s="106"/>
      <c r="AB71" s="106"/>
      <c r="AC71" s="110"/>
      <c r="AD71" s="110"/>
      <c r="AE71" s="110"/>
    </row>
    <row r="72">
      <c r="A72" s="106"/>
      <c r="B72" s="676">
        <f t="shared" si="1"/>
        <v>69</v>
      </c>
      <c r="C72" s="149"/>
      <c r="D72" s="149"/>
      <c r="E72" s="149"/>
      <c r="F72" s="149"/>
      <c r="G72" s="149"/>
      <c r="H72" s="149"/>
      <c r="I72" s="149"/>
      <c r="J72" s="132" t="s">
        <v>2479</v>
      </c>
      <c r="K72" s="133" t="s">
        <v>2480</v>
      </c>
      <c r="L72" s="134"/>
      <c r="M72" s="135" t="s">
        <v>84</v>
      </c>
      <c r="N72" s="135" t="s">
        <v>86</v>
      </c>
      <c r="O72" s="135" t="s">
        <v>86</v>
      </c>
      <c r="P72" s="135" t="s">
        <v>86</v>
      </c>
      <c r="Q72" s="136" t="s">
        <v>117</v>
      </c>
      <c r="R72" s="136"/>
      <c r="S72" s="137"/>
      <c r="T72" s="106"/>
      <c r="U72" s="111"/>
      <c r="V72" s="106"/>
      <c r="W72" s="106"/>
      <c r="X72" s="106"/>
      <c r="Y72" s="106"/>
      <c r="Z72" s="106"/>
      <c r="AA72" s="106"/>
      <c r="AB72" s="106"/>
      <c r="AC72" s="110"/>
      <c r="AD72" s="110"/>
      <c r="AE72" s="110"/>
    </row>
    <row r="73">
      <c r="A73" s="106"/>
      <c r="B73" s="676">
        <f t="shared" si="1"/>
        <v>70</v>
      </c>
      <c r="C73" s="149"/>
      <c r="D73" s="149"/>
      <c r="E73" s="149"/>
      <c r="F73" s="149"/>
      <c r="G73" s="149"/>
      <c r="H73" s="149"/>
      <c r="I73" s="149"/>
      <c r="J73" s="132" t="s">
        <v>2481</v>
      </c>
      <c r="K73" s="133" t="s">
        <v>2482</v>
      </c>
      <c r="L73" s="134"/>
      <c r="M73" s="135" t="s">
        <v>84</v>
      </c>
      <c r="N73" s="135" t="s">
        <v>86</v>
      </c>
      <c r="O73" s="135" t="s">
        <v>86</v>
      </c>
      <c r="P73" s="135" t="s">
        <v>86</v>
      </c>
      <c r="Q73" s="136" t="s">
        <v>117</v>
      </c>
      <c r="R73" s="136"/>
      <c r="S73" s="137"/>
      <c r="T73" s="106"/>
      <c r="U73" s="111"/>
      <c r="V73" s="106"/>
      <c r="W73" s="106"/>
      <c r="X73" s="106"/>
      <c r="Y73" s="106"/>
      <c r="Z73" s="106"/>
      <c r="AA73" s="106"/>
      <c r="AB73" s="106"/>
      <c r="AC73" s="110"/>
      <c r="AD73" s="110"/>
      <c r="AE73" s="110"/>
    </row>
    <row r="74">
      <c r="A74" s="106"/>
      <c r="B74" s="676">
        <f t="shared" si="1"/>
        <v>71</v>
      </c>
      <c r="C74" s="149"/>
      <c r="D74" s="149"/>
      <c r="E74" s="149"/>
      <c r="F74" s="149"/>
      <c r="G74" s="149"/>
      <c r="H74" s="149"/>
      <c r="I74" s="149"/>
      <c r="J74" s="132" t="s">
        <v>2483</v>
      </c>
      <c r="K74" s="133" t="s">
        <v>2484</v>
      </c>
      <c r="L74" s="134"/>
      <c r="M74" s="135" t="s">
        <v>84</v>
      </c>
      <c r="N74" s="135" t="s">
        <v>86</v>
      </c>
      <c r="O74" s="135" t="s">
        <v>86</v>
      </c>
      <c r="P74" s="135" t="s">
        <v>86</v>
      </c>
      <c r="Q74" s="136" t="s">
        <v>117</v>
      </c>
      <c r="R74" s="136"/>
      <c r="S74" s="137"/>
      <c r="T74" s="106"/>
      <c r="U74" s="111"/>
      <c r="V74" s="106"/>
      <c r="W74" s="106"/>
      <c r="X74" s="106"/>
      <c r="Y74" s="106"/>
      <c r="Z74" s="106"/>
      <c r="AA74" s="106"/>
      <c r="AB74" s="106"/>
      <c r="AC74" s="110"/>
      <c r="AD74" s="110"/>
      <c r="AE74" s="110"/>
    </row>
    <row r="75">
      <c r="A75" s="106"/>
      <c r="B75" s="676">
        <f t="shared" si="1"/>
        <v>72</v>
      </c>
      <c r="C75" s="149"/>
      <c r="D75" s="149"/>
      <c r="E75" s="149"/>
      <c r="F75" s="149"/>
      <c r="G75" s="149"/>
      <c r="H75" s="149"/>
      <c r="I75" s="149"/>
      <c r="J75" s="132" t="s">
        <v>2485</v>
      </c>
      <c r="K75" s="133" t="s">
        <v>2484</v>
      </c>
      <c r="L75" s="134"/>
      <c r="M75" s="135" t="s">
        <v>84</v>
      </c>
      <c r="N75" s="135" t="s">
        <v>86</v>
      </c>
      <c r="O75" s="135" t="s">
        <v>86</v>
      </c>
      <c r="P75" s="135" t="s">
        <v>86</v>
      </c>
      <c r="Q75" s="136" t="s">
        <v>117</v>
      </c>
      <c r="R75" s="136"/>
      <c r="S75" s="137"/>
      <c r="T75" s="106"/>
      <c r="U75" s="111"/>
      <c r="V75" s="106"/>
      <c r="W75" s="106"/>
      <c r="X75" s="106"/>
      <c r="Y75" s="106"/>
      <c r="Z75" s="106"/>
      <c r="AA75" s="106"/>
      <c r="AB75" s="106"/>
      <c r="AC75" s="110"/>
      <c r="AD75" s="110"/>
      <c r="AE75" s="110"/>
    </row>
    <row r="76">
      <c r="A76" s="106"/>
      <c r="B76" s="676">
        <f t="shared" si="1"/>
        <v>73</v>
      </c>
      <c r="C76" s="149"/>
      <c r="D76" s="149"/>
      <c r="E76" s="149"/>
      <c r="F76" s="149"/>
      <c r="G76" s="149"/>
      <c r="H76" s="149"/>
      <c r="I76" s="155"/>
      <c r="J76" s="132" t="s">
        <v>2473</v>
      </c>
      <c r="K76" s="133" t="s">
        <v>2486</v>
      </c>
      <c r="L76" s="134"/>
      <c r="M76" s="135" t="s">
        <v>84</v>
      </c>
      <c r="N76" s="135" t="s">
        <v>86</v>
      </c>
      <c r="O76" s="135" t="s">
        <v>86</v>
      </c>
      <c r="P76" s="135" t="s">
        <v>86</v>
      </c>
      <c r="Q76" s="136" t="s">
        <v>117</v>
      </c>
      <c r="R76" s="136"/>
      <c r="S76" s="137"/>
      <c r="T76" s="106"/>
      <c r="U76" s="111"/>
      <c r="V76" s="106"/>
      <c r="W76" s="106"/>
      <c r="X76" s="106"/>
      <c r="Y76" s="106"/>
      <c r="Z76" s="106"/>
      <c r="AA76" s="106"/>
      <c r="AB76" s="106"/>
      <c r="AC76" s="110"/>
      <c r="AD76" s="110"/>
      <c r="AE76" s="110"/>
    </row>
    <row r="77">
      <c r="A77" s="106"/>
      <c r="B77" s="676">
        <f t="shared" si="1"/>
        <v>74</v>
      </c>
      <c r="C77" s="149"/>
      <c r="D77" s="149"/>
      <c r="E77" s="149"/>
      <c r="F77" s="149"/>
      <c r="G77" s="149"/>
      <c r="H77" s="149"/>
      <c r="I77" s="146" t="s">
        <v>166</v>
      </c>
      <c r="J77" s="132" t="s">
        <v>2487</v>
      </c>
      <c r="K77" s="223" t="s">
        <v>170</v>
      </c>
      <c r="L77" s="134"/>
      <c r="M77" s="135" t="s">
        <v>84</v>
      </c>
      <c r="N77" s="135" t="s">
        <v>86</v>
      </c>
      <c r="O77" s="135" t="s">
        <v>86</v>
      </c>
      <c r="P77" s="135" t="s">
        <v>86</v>
      </c>
      <c r="Q77" s="136" t="s">
        <v>117</v>
      </c>
      <c r="R77" s="136"/>
      <c r="S77" s="137"/>
      <c r="T77" s="106"/>
      <c r="U77" s="111"/>
      <c r="V77" s="106"/>
      <c r="W77" s="106"/>
      <c r="X77" s="106"/>
      <c r="Y77" s="106"/>
      <c r="Z77" s="106"/>
      <c r="AA77" s="106"/>
      <c r="AB77" s="106"/>
      <c r="AC77" s="110"/>
      <c r="AD77" s="110"/>
      <c r="AE77" s="110"/>
    </row>
    <row r="78">
      <c r="A78" s="106"/>
      <c r="B78" s="676">
        <f t="shared" si="1"/>
        <v>75</v>
      </c>
      <c r="C78" s="149"/>
      <c r="D78" s="149"/>
      <c r="E78" s="149"/>
      <c r="F78" s="149"/>
      <c r="G78" s="149"/>
      <c r="H78" s="149"/>
      <c r="I78" s="149"/>
      <c r="J78" s="132" t="s">
        <v>2488</v>
      </c>
      <c r="K78" s="223" t="s">
        <v>170</v>
      </c>
      <c r="L78" s="134"/>
      <c r="M78" s="135" t="s">
        <v>84</v>
      </c>
      <c r="N78" s="135" t="s">
        <v>86</v>
      </c>
      <c r="O78" s="135" t="s">
        <v>86</v>
      </c>
      <c r="P78" s="135" t="s">
        <v>86</v>
      </c>
      <c r="Q78" s="136" t="s">
        <v>117</v>
      </c>
      <c r="R78" s="136"/>
      <c r="S78" s="137"/>
      <c r="T78" s="106"/>
      <c r="U78" s="111"/>
      <c r="V78" s="106"/>
      <c r="W78" s="106"/>
      <c r="X78" s="106"/>
      <c r="Y78" s="106"/>
      <c r="Z78" s="106"/>
      <c r="AA78" s="106"/>
      <c r="AB78" s="106"/>
      <c r="AC78" s="110"/>
      <c r="AD78" s="110"/>
      <c r="AE78" s="110"/>
    </row>
    <row r="79">
      <c r="A79" s="106"/>
      <c r="B79" s="676">
        <f t="shared" si="1"/>
        <v>76</v>
      </c>
      <c r="C79" s="149"/>
      <c r="D79" s="149"/>
      <c r="E79" s="149"/>
      <c r="F79" s="149"/>
      <c r="G79" s="149"/>
      <c r="H79" s="149"/>
      <c r="I79" s="149"/>
      <c r="J79" s="132" t="s">
        <v>2489</v>
      </c>
      <c r="K79" s="223" t="s">
        <v>170</v>
      </c>
      <c r="L79" s="134"/>
      <c r="M79" s="135" t="s">
        <v>84</v>
      </c>
      <c r="N79" s="135" t="s">
        <v>86</v>
      </c>
      <c r="O79" s="135" t="s">
        <v>86</v>
      </c>
      <c r="P79" s="135" t="s">
        <v>86</v>
      </c>
      <c r="Q79" s="136" t="s">
        <v>117</v>
      </c>
      <c r="R79" s="136"/>
      <c r="S79" s="137"/>
      <c r="T79" s="106"/>
      <c r="U79" s="111"/>
      <c r="V79" s="106"/>
      <c r="W79" s="106"/>
      <c r="X79" s="106"/>
      <c r="Y79" s="106"/>
      <c r="Z79" s="106"/>
      <c r="AA79" s="106"/>
      <c r="AB79" s="106"/>
      <c r="AC79" s="110"/>
      <c r="AD79" s="110"/>
      <c r="AE79" s="110"/>
    </row>
    <row r="80">
      <c r="A80" s="106"/>
      <c r="B80" s="676">
        <f t="shared" si="1"/>
        <v>77</v>
      </c>
      <c r="C80" s="149"/>
      <c r="D80" s="149"/>
      <c r="E80" s="149"/>
      <c r="F80" s="149"/>
      <c r="G80" s="149"/>
      <c r="H80" s="149"/>
      <c r="I80" s="149"/>
      <c r="J80" s="132" t="s">
        <v>2490</v>
      </c>
      <c r="K80" s="223" t="s">
        <v>170</v>
      </c>
      <c r="L80" s="134"/>
      <c r="M80" s="135" t="s">
        <v>84</v>
      </c>
      <c r="N80" s="135" t="s">
        <v>86</v>
      </c>
      <c r="O80" s="135" t="s">
        <v>86</v>
      </c>
      <c r="P80" s="135" t="s">
        <v>86</v>
      </c>
      <c r="Q80" s="136" t="s">
        <v>117</v>
      </c>
      <c r="R80" s="136"/>
      <c r="S80" s="137"/>
      <c r="T80" s="106"/>
      <c r="U80" s="111"/>
      <c r="V80" s="106"/>
      <c r="W80" s="106"/>
      <c r="X80" s="106"/>
      <c r="Y80" s="106"/>
      <c r="Z80" s="106"/>
      <c r="AA80" s="106"/>
      <c r="AB80" s="106"/>
      <c r="AC80" s="110"/>
      <c r="AD80" s="110"/>
      <c r="AE80" s="110"/>
    </row>
    <row r="81">
      <c r="A81" s="106"/>
      <c r="B81" s="676">
        <f t="shared" si="1"/>
        <v>78</v>
      </c>
      <c r="C81" s="149"/>
      <c r="D81" s="149"/>
      <c r="E81" s="149"/>
      <c r="F81" s="149"/>
      <c r="G81" s="149"/>
      <c r="H81" s="149"/>
      <c r="I81" s="149"/>
      <c r="J81" s="132" t="s">
        <v>2491</v>
      </c>
      <c r="K81" s="223" t="s">
        <v>170</v>
      </c>
      <c r="L81" s="134"/>
      <c r="M81" s="135" t="s">
        <v>84</v>
      </c>
      <c r="N81" s="135" t="s">
        <v>86</v>
      </c>
      <c r="O81" s="135" t="s">
        <v>86</v>
      </c>
      <c r="P81" s="135" t="s">
        <v>86</v>
      </c>
      <c r="Q81" s="136" t="s">
        <v>117</v>
      </c>
      <c r="R81" s="136"/>
      <c r="S81" s="137"/>
      <c r="T81" s="106"/>
      <c r="U81" s="111"/>
      <c r="V81" s="106"/>
      <c r="W81" s="106"/>
      <c r="X81" s="106"/>
      <c r="Y81" s="106"/>
      <c r="Z81" s="106"/>
      <c r="AA81" s="106"/>
      <c r="AB81" s="106"/>
      <c r="AC81" s="110"/>
      <c r="AD81" s="110"/>
      <c r="AE81" s="110"/>
    </row>
    <row r="82">
      <c r="A82" s="106"/>
      <c r="B82" s="676">
        <f t="shared" si="1"/>
        <v>79</v>
      </c>
      <c r="C82" s="149"/>
      <c r="D82" s="149"/>
      <c r="E82" s="149"/>
      <c r="F82" s="149"/>
      <c r="G82" s="149"/>
      <c r="H82" s="149"/>
      <c r="I82" s="155"/>
      <c r="J82" s="132" t="s">
        <v>2492</v>
      </c>
      <c r="K82" s="133" t="s">
        <v>2493</v>
      </c>
      <c r="L82" s="134"/>
      <c r="M82" s="135" t="s">
        <v>84</v>
      </c>
      <c r="N82" s="135" t="s">
        <v>86</v>
      </c>
      <c r="O82" s="135" t="s">
        <v>86</v>
      </c>
      <c r="P82" s="135" t="s">
        <v>86</v>
      </c>
      <c r="Q82" s="136" t="s">
        <v>117</v>
      </c>
      <c r="R82" s="136"/>
      <c r="S82" s="137"/>
      <c r="T82" s="106"/>
      <c r="U82" s="111"/>
      <c r="V82" s="106"/>
      <c r="W82" s="106"/>
      <c r="X82" s="106"/>
      <c r="Y82" s="106"/>
      <c r="Z82" s="106"/>
      <c r="AA82" s="106"/>
      <c r="AB82" s="106"/>
      <c r="AC82" s="110"/>
      <c r="AD82" s="110"/>
      <c r="AE82" s="110"/>
    </row>
    <row r="83">
      <c r="A83" s="106"/>
      <c r="B83" s="676">
        <f t="shared" si="1"/>
        <v>80</v>
      </c>
      <c r="C83" s="149"/>
      <c r="D83" s="149"/>
      <c r="E83" s="149"/>
      <c r="F83" s="149"/>
      <c r="G83" s="149"/>
      <c r="H83" s="149"/>
      <c r="I83" s="146" t="s">
        <v>2494</v>
      </c>
      <c r="J83" s="132" t="s">
        <v>2495</v>
      </c>
      <c r="K83" s="133" t="s">
        <v>2496</v>
      </c>
      <c r="L83" s="134"/>
      <c r="M83" s="135" t="s">
        <v>84</v>
      </c>
      <c r="N83" s="135" t="s">
        <v>86</v>
      </c>
      <c r="O83" s="135" t="s">
        <v>86</v>
      </c>
      <c r="P83" s="135" t="s">
        <v>86</v>
      </c>
      <c r="Q83" s="136" t="s">
        <v>117</v>
      </c>
      <c r="R83" s="136"/>
      <c r="S83" s="137"/>
      <c r="T83" s="106"/>
      <c r="U83" s="111"/>
      <c r="V83" s="106"/>
      <c r="W83" s="106"/>
      <c r="X83" s="106"/>
      <c r="Y83" s="106"/>
      <c r="Z83" s="106"/>
      <c r="AA83" s="106"/>
      <c r="AB83" s="106"/>
      <c r="AC83" s="110"/>
      <c r="AD83" s="110"/>
      <c r="AE83" s="110"/>
    </row>
    <row r="84">
      <c r="A84" s="106"/>
      <c r="B84" s="676">
        <f t="shared" si="1"/>
        <v>81</v>
      </c>
      <c r="C84" s="149"/>
      <c r="D84" s="149"/>
      <c r="E84" s="149"/>
      <c r="F84" s="149"/>
      <c r="G84" s="149"/>
      <c r="H84" s="149"/>
      <c r="I84" s="155"/>
      <c r="J84" s="132" t="s">
        <v>2497</v>
      </c>
      <c r="K84" s="133" t="s">
        <v>2498</v>
      </c>
      <c r="L84" s="134"/>
      <c r="M84" s="135" t="s">
        <v>84</v>
      </c>
      <c r="N84" s="135" t="s">
        <v>86</v>
      </c>
      <c r="O84" s="135" t="s">
        <v>86</v>
      </c>
      <c r="P84" s="135" t="s">
        <v>86</v>
      </c>
      <c r="Q84" s="136" t="s">
        <v>117</v>
      </c>
      <c r="R84" s="136"/>
      <c r="S84" s="137"/>
      <c r="T84" s="106"/>
      <c r="U84" s="111"/>
      <c r="V84" s="106"/>
      <c r="W84" s="106"/>
      <c r="X84" s="106"/>
      <c r="Y84" s="106"/>
      <c r="Z84" s="106"/>
      <c r="AA84" s="106"/>
      <c r="AB84" s="106"/>
      <c r="AC84" s="110"/>
      <c r="AD84" s="110"/>
      <c r="AE84" s="110"/>
    </row>
    <row r="85">
      <c r="A85" s="106"/>
      <c r="B85" s="676">
        <f t="shared" si="1"/>
        <v>82</v>
      </c>
      <c r="C85" s="149"/>
      <c r="D85" s="149"/>
      <c r="E85" s="149"/>
      <c r="F85" s="149"/>
      <c r="G85" s="149"/>
      <c r="H85" s="149"/>
      <c r="I85" s="132" t="s">
        <v>255</v>
      </c>
      <c r="J85" s="132" t="s">
        <v>2499</v>
      </c>
      <c r="K85" s="133" t="s">
        <v>2500</v>
      </c>
      <c r="L85" s="134"/>
      <c r="M85" s="135" t="s">
        <v>84</v>
      </c>
      <c r="N85" s="135" t="s">
        <v>86</v>
      </c>
      <c r="O85" s="135" t="s">
        <v>86</v>
      </c>
      <c r="P85" s="135" t="s">
        <v>86</v>
      </c>
      <c r="Q85" s="136" t="s">
        <v>117</v>
      </c>
      <c r="R85" s="136"/>
      <c r="S85" s="137"/>
      <c r="T85" s="106"/>
      <c r="U85" s="111"/>
      <c r="V85" s="106"/>
      <c r="W85" s="106"/>
      <c r="X85" s="106"/>
      <c r="Y85" s="106"/>
      <c r="Z85" s="106"/>
      <c r="AA85" s="106"/>
      <c r="AB85" s="106"/>
      <c r="AC85" s="110"/>
      <c r="AD85" s="110"/>
      <c r="AE85" s="110"/>
    </row>
    <row r="86">
      <c r="A86" s="106"/>
      <c r="B86" s="676">
        <f t="shared" si="1"/>
        <v>83</v>
      </c>
      <c r="C86" s="149"/>
      <c r="D86" s="149"/>
      <c r="E86" s="149"/>
      <c r="F86" s="149"/>
      <c r="G86" s="149"/>
      <c r="H86" s="149"/>
      <c r="I86" s="132" t="s">
        <v>2501</v>
      </c>
      <c r="J86" s="132" t="s">
        <v>2502</v>
      </c>
      <c r="K86" s="133" t="s">
        <v>2503</v>
      </c>
      <c r="L86" s="134"/>
      <c r="M86" s="135" t="s">
        <v>84</v>
      </c>
      <c r="N86" s="135" t="s">
        <v>86</v>
      </c>
      <c r="O86" s="135" t="s">
        <v>86</v>
      </c>
      <c r="P86" s="135" t="s">
        <v>86</v>
      </c>
      <c r="Q86" s="136" t="s">
        <v>117</v>
      </c>
      <c r="R86" s="136"/>
      <c r="S86" s="137"/>
      <c r="T86" s="106"/>
      <c r="U86" s="111"/>
      <c r="V86" s="106"/>
      <c r="W86" s="106"/>
      <c r="X86" s="106"/>
      <c r="Y86" s="106"/>
      <c r="Z86" s="106"/>
      <c r="AA86" s="106"/>
      <c r="AB86" s="106"/>
      <c r="AC86" s="110"/>
      <c r="AD86" s="110"/>
      <c r="AE86" s="110"/>
    </row>
    <row r="87">
      <c r="A87" s="106"/>
      <c r="B87" s="676">
        <f t="shared" si="1"/>
        <v>84</v>
      </c>
      <c r="C87" s="149"/>
      <c r="D87" s="149"/>
      <c r="E87" s="149"/>
      <c r="F87" s="149"/>
      <c r="G87" s="149"/>
      <c r="H87" s="149"/>
      <c r="I87" s="146" t="s">
        <v>252</v>
      </c>
      <c r="J87" s="132" t="s">
        <v>2504</v>
      </c>
      <c r="K87" s="133" t="s">
        <v>2505</v>
      </c>
      <c r="L87" s="134"/>
      <c r="M87" s="135" t="s">
        <v>84</v>
      </c>
      <c r="N87" s="135" t="s">
        <v>86</v>
      </c>
      <c r="O87" s="135" t="s">
        <v>86</v>
      </c>
      <c r="P87" s="135" t="s">
        <v>86</v>
      </c>
      <c r="Q87" s="136" t="s">
        <v>117</v>
      </c>
      <c r="R87" s="136"/>
      <c r="S87" s="137"/>
      <c r="T87" s="106"/>
      <c r="U87" s="111"/>
      <c r="V87" s="106"/>
      <c r="W87" s="106"/>
      <c r="X87" s="106"/>
      <c r="Y87" s="106"/>
      <c r="Z87" s="106"/>
      <c r="AA87" s="106"/>
      <c r="AB87" s="106"/>
      <c r="AC87" s="110"/>
      <c r="AD87" s="110"/>
      <c r="AE87" s="110"/>
    </row>
    <row r="88">
      <c r="A88" s="106"/>
      <c r="B88" s="676">
        <f t="shared" si="1"/>
        <v>85</v>
      </c>
      <c r="C88" s="149"/>
      <c r="D88" s="149"/>
      <c r="E88" s="149"/>
      <c r="F88" s="149"/>
      <c r="G88" s="155"/>
      <c r="H88" s="155"/>
      <c r="I88" s="155"/>
      <c r="J88" s="132" t="s">
        <v>2506</v>
      </c>
      <c r="K88" s="133" t="s">
        <v>1396</v>
      </c>
      <c r="L88" s="134"/>
      <c r="M88" s="135" t="s">
        <v>84</v>
      </c>
      <c r="N88" s="135" t="s">
        <v>86</v>
      </c>
      <c r="O88" s="135" t="s">
        <v>86</v>
      </c>
      <c r="P88" s="135" t="s">
        <v>86</v>
      </c>
      <c r="Q88" s="136" t="s">
        <v>117</v>
      </c>
      <c r="R88" s="136"/>
      <c r="S88" s="137"/>
      <c r="T88" s="106"/>
      <c r="U88" s="111"/>
      <c r="V88" s="106"/>
      <c r="W88" s="106"/>
      <c r="X88" s="106"/>
      <c r="Y88" s="106"/>
      <c r="Z88" s="106"/>
      <c r="AA88" s="106"/>
      <c r="AB88" s="106"/>
      <c r="AC88" s="110"/>
      <c r="AD88" s="110"/>
      <c r="AE88" s="110"/>
    </row>
    <row r="89">
      <c r="A89" s="106"/>
      <c r="B89" s="676">
        <f t="shared" si="1"/>
        <v>86</v>
      </c>
      <c r="C89" s="149"/>
      <c r="D89" s="149"/>
      <c r="E89" s="149"/>
      <c r="F89" s="149"/>
      <c r="G89" s="132" t="s">
        <v>403</v>
      </c>
      <c r="H89" s="131"/>
      <c r="I89" s="131"/>
      <c r="J89" s="132" t="s">
        <v>2519</v>
      </c>
      <c r="K89" s="133" t="s">
        <v>2520</v>
      </c>
      <c r="L89" s="134"/>
      <c r="M89" s="135" t="s">
        <v>84</v>
      </c>
      <c r="N89" s="135" t="s">
        <v>86</v>
      </c>
      <c r="O89" s="135" t="s">
        <v>86</v>
      </c>
      <c r="P89" s="135" t="s">
        <v>86</v>
      </c>
      <c r="Q89" s="136" t="s">
        <v>112</v>
      </c>
      <c r="R89" s="136"/>
      <c r="S89" s="137"/>
      <c r="T89" s="106"/>
      <c r="U89" s="111"/>
      <c r="V89" s="106"/>
      <c r="W89" s="106"/>
      <c r="X89" s="106"/>
      <c r="Y89" s="106"/>
      <c r="Z89" s="106"/>
      <c r="AA89" s="106"/>
      <c r="AB89" s="106"/>
      <c r="AC89" s="110"/>
      <c r="AD89" s="110"/>
      <c r="AE89" s="110"/>
    </row>
    <row r="90">
      <c r="A90" s="106"/>
      <c r="B90" s="676">
        <f t="shared" si="1"/>
        <v>87</v>
      </c>
      <c r="C90" s="149"/>
      <c r="D90" s="149"/>
      <c r="E90" s="149"/>
      <c r="F90" s="149"/>
      <c r="G90" s="132" t="s">
        <v>2521</v>
      </c>
      <c r="H90" s="131"/>
      <c r="I90" s="131"/>
      <c r="J90" s="132" t="s">
        <v>2467</v>
      </c>
      <c r="K90" s="133" t="s">
        <v>2522</v>
      </c>
      <c r="L90" s="134"/>
      <c r="M90" s="135" t="s">
        <v>84</v>
      </c>
      <c r="N90" s="135" t="s">
        <v>86</v>
      </c>
      <c r="O90" s="135" t="s">
        <v>86</v>
      </c>
      <c r="P90" s="135" t="s">
        <v>86</v>
      </c>
      <c r="Q90" s="136" t="s">
        <v>112</v>
      </c>
      <c r="R90" s="136"/>
      <c r="S90" s="137"/>
      <c r="T90" s="106"/>
      <c r="U90" s="111"/>
      <c r="V90" s="106"/>
      <c r="W90" s="106"/>
      <c r="X90" s="106"/>
      <c r="Y90" s="106"/>
      <c r="Z90" s="106"/>
      <c r="AA90" s="106"/>
      <c r="AB90" s="106"/>
      <c r="AC90" s="110"/>
      <c r="AD90" s="110"/>
      <c r="AE90" s="110"/>
    </row>
    <row r="91">
      <c r="A91" s="106"/>
      <c r="B91" s="676">
        <f t="shared" si="1"/>
        <v>88</v>
      </c>
      <c r="C91" s="149"/>
      <c r="D91" s="149"/>
      <c r="E91" s="149"/>
      <c r="F91" s="149"/>
      <c r="G91" s="132" t="s">
        <v>699</v>
      </c>
      <c r="H91" s="131"/>
      <c r="I91" s="131"/>
      <c r="J91" s="132" t="s">
        <v>2523</v>
      </c>
      <c r="K91" s="133" t="s">
        <v>2522</v>
      </c>
      <c r="L91" s="134"/>
      <c r="M91" s="135" t="s">
        <v>84</v>
      </c>
      <c r="N91" s="135" t="s">
        <v>86</v>
      </c>
      <c r="O91" s="135" t="s">
        <v>86</v>
      </c>
      <c r="P91" s="135" t="s">
        <v>86</v>
      </c>
      <c r="Q91" s="136" t="s">
        <v>112</v>
      </c>
      <c r="R91" s="136"/>
      <c r="S91" s="137"/>
      <c r="T91" s="106"/>
      <c r="U91" s="111"/>
      <c r="V91" s="106"/>
      <c r="W91" s="106"/>
      <c r="X91" s="106"/>
      <c r="Y91" s="106"/>
      <c r="Z91" s="106"/>
      <c r="AA91" s="106"/>
      <c r="AB91" s="106"/>
      <c r="AC91" s="110"/>
      <c r="AD91" s="110"/>
      <c r="AE91" s="110"/>
    </row>
    <row r="92">
      <c r="A92" s="106"/>
      <c r="B92" s="676">
        <f t="shared" si="1"/>
        <v>89</v>
      </c>
      <c r="C92" s="149"/>
      <c r="D92" s="149"/>
      <c r="E92" s="149"/>
      <c r="F92" s="149"/>
      <c r="G92" s="146" t="s">
        <v>405</v>
      </c>
      <c r="H92" s="131"/>
      <c r="I92" s="131"/>
      <c r="J92" s="132" t="s">
        <v>2524</v>
      </c>
      <c r="K92" s="133" t="s">
        <v>2525</v>
      </c>
      <c r="L92" s="134"/>
      <c r="M92" s="135" t="s">
        <v>84</v>
      </c>
      <c r="N92" s="135" t="s">
        <v>86</v>
      </c>
      <c r="O92" s="135" t="s">
        <v>86</v>
      </c>
      <c r="P92" s="135" t="s">
        <v>86</v>
      </c>
      <c r="Q92" s="136" t="s">
        <v>112</v>
      </c>
      <c r="R92" s="136"/>
      <c r="S92" s="137"/>
      <c r="T92" s="106"/>
      <c r="U92" s="111"/>
      <c r="V92" s="106"/>
      <c r="W92" s="106"/>
      <c r="X92" s="106"/>
      <c r="Y92" s="106"/>
      <c r="Z92" s="106"/>
      <c r="AA92" s="106"/>
      <c r="AB92" s="106"/>
      <c r="AC92" s="110"/>
      <c r="AD92" s="110"/>
      <c r="AE92" s="110"/>
    </row>
    <row r="93">
      <c r="A93" s="106"/>
      <c r="B93" s="676">
        <f t="shared" si="1"/>
        <v>90</v>
      </c>
      <c r="C93" s="149"/>
      <c r="D93" s="149"/>
      <c r="E93" s="149"/>
      <c r="F93" s="149"/>
      <c r="G93" s="155"/>
      <c r="H93" s="131"/>
      <c r="I93" s="131"/>
      <c r="J93" s="132" t="s">
        <v>2526</v>
      </c>
      <c r="K93" s="133" t="s">
        <v>2527</v>
      </c>
      <c r="L93" s="134"/>
      <c r="M93" s="135" t="s">
        <v>84</v>
      </c>
      <c r="N93" s="135" t="s">
        <v>86</v>
      </c>
      <c r="O93" s="135" t="s">
        <v>86</v>
      </c>
      <c r="P93" s="135" t="s">
        <v>86</v>
      </c>
      <c r="Q93" s="136" t="s">
        <v>112</v>
      </c>
      <c r="R93" s="136"/>
      <c r="S93" s="137"/>
      <c r="T93" s="106"/>
      <c r="U93" s="111"/>
      <c r="V93" s="106"/>
      <c r="W93" s="106"/>
      <c r="X93" s="106"/>
      <c r="Y93" s="106"/>
      <c r="Z93" s="106"/>
      <c r="AA93" s="106"/>
      <c r="AB93" s="106"/>
      <c r="AC93" s="110"/>
      <c r="AD93" s="110"/>
      <c r="AE93" s="110"/>
    </row>
    <row r="94">
      <c r="A94" s="106"/>
      <c r="B94" s="676">
        <f t="shared" si="1"/>
        <v>91</v>
      </c>
      <c r="C94" s="149"/>
      <c r="D94" s="149"/>
      <c r="E94" s="149"/>
      <c r="F94" s="149"/>
      <c r="G94" s="132" t="s">
        <v>2341</v>
      </c>
      <c r="H94" s="131"/>
      <c r="I94" s="131"/>
      <c r="J94" s="132" t="s">
        <v>2528</v>
      </c>
      <c r="K94" s="133" t="s">
        <v>2529</v>
      </c>
      <c r="L94" s="134"/>
      <c r="M94" s="135" t="s">
        <v>84</v>
      </c>
      <c r="N94" s="135" t="s">
        <v>86</v>
      </c>
      <c r="O94" s="135" t="s">
        <v>86</v>
      </c>
      <c r="P94" s="135" t="s">
        <v>86</v>
      </c>
      <c r="Q94" s="136" t="s">
        <v>112</v>
      </c>
      <c r="R94" s="136"/>
      <c r="S94" s="137"/>
      <c r="T94" s="106"/>
      <c r="U94" s="111"/>
      <c r="V94" s="106"/>
      <c r="W94" s="106"/>
      <c r="X94" s="106"/>
      <c r="Y94" s="106"/>
      <c r="Z94" s="106"/>
      <c r="AA94" s="106"/>
      <c r="AB94" s="106"/>
      <c r="AC94" s="110"/>
      <c r="AD94" s="110"/>
      <c r="AE94" s="110"/>
    </row>
    <row r="95">
      <c r="A95" s="106"/>
      <c r="B95" s="676">
        <f t="shared" si="1"/>
        <v>92</v>
      </c>
      <c r="C95" s="149"/>
      <c r="D95" s="149"/>
      <c r="E95" s="149"/>
      <c r="F95" s="149"/>
      <c r="G95" s="146" t="s">
        <v>2530</v>
      </c>
      <c r="H95" s="132" t="s">
        <v>1644</v>
      </c>
      <c r="I95" s="131"/>
      <c r="J95" s="132" t="s">
        <v>2531</v>
      </c>
      <c r="K95" s="133" t="s">
        <v>2532</v>
      </c>
      <c r="L95" s="134"/>
      <c r="M95" s="135" t="s">
        <v>84</v>
      </c>
      <c r="N95" s="135" t="s">
        <v>86</v>
      </c>
      <c r="O95" s="135" t="s">
        <v>86</v>
      </c>
      <c r="P95" s="135" t="s">
        <v>86</v>
      </c>
      <c r="Q95" s="136" t="s">
        <v>112</v>
      </c>
      <c r="R95" s="136"/>
      <c r="S95" s="137"/>
      <c r="T95" s="106"/>
      <c r="U95" s="111"/>
      <c r="V95" s="106"/>
      <c r="W95" s="106"/>
      <c r="X95" s="106"/>
      <c r="Y95" s="106"/>
      <c r="Z95" s="106"/>
      <c r="AA95" s="106"/>
      <c r="AB95" s="106"/>
      <c r="AC95" s="110"/>
      <c r="AD95" s="110"/>
      <c r="AE95" s="110"/>
    </row>
    <row r="96">
      <c r="A96" s="106"/>
      <c r="B96" s="676">
        <f t="shared" si="1"/>
        <v>93</v>
      </c>
      <c r="C96" s="149"/>
      <c r="D96" s="149"/>
      <c r="E96" s="149"/>
      <c r="F96" s="149"/>
      <c r="G96" s="149"/>
      <c r="H96" s="132" t="s">
        <v>1647</v>
      </c>
      <c r="I96" s="131"/>
      <c r="J96" s="132" t="s">
        <v>2533</v>
      </c>
      <c r="K96" s="133" t="s">
        <v>2534</v>
      </c>
      <c r="L96" s="134"/>
      <c r="M96" s="135" t="s">
        <v>84</v>
      </c>
      <c r="N96" s="135" t="s">
        <v>86</v>
      </c>
      <c r="O96" s="135" t="s">
        <v>86</v>
      </c>
      <c r="P96" s="135" t="s">
        <v>86</v>
      </c>
      <c r="Q96" s="136" t="s">
        <v>112</v>
      </c>
      <c r="R96" s="136"/>
      <c r="S96" s="137"/>
      <c r="T96" s="106"/>
      <c r="U96" s="111"/>
      <c r="V96" s="106"/>
      <c r="W96" s="106"/>
      <c r="X96" s="106"/>
      <c r="Y96" s="106"/>
      <c r="Z96" s="106"/>
      <c r="AA96" s="106"/>
      <c r="AB96" s="106"/>
      <c r="AC96" s="110"/>
      <c r="AD96" s="110"/>
      <c r="AE96" s="110"/>
    </row>
    <row r="97">
      <c r="A97" s="106"/>
      <c r="B97" s="676">
        <f t="shared" si="1"/>
        <v>94</v>
      </c>
      <c r="C97" s="149"/>
      <c r="D97" s="149"/>
      <c r="E97" s="149"/>
      <c r="F97" s="149"/>
      <c r="G97" s="149"/>
      <c r="H97" s="132" t="s">
        <v>2535</v>
      </c>
      <c r="I97" s="131"/>
      <c r="J97" s="132" t="s">
        <v>2536</v>
      </c>
      <c r="K97" s="133" t="s">
        <v>2534</v>
      </c>
      <c r="L97" s="134"/>
      <c r="M97" s="135" t="s">
        <v>84</v>
      </c>
      <c r="N97" s="135" t="s">
        <v>86</v>
      </c>
      <c r="O97" s="135" t="s">
        <v>86</v>
      </c>
      <c r="P97" s="135" t="s">
        <v>86</v>
      </c>
      <c r="Q97" s="136" t="s">
        <v>112</v>
      </c>
      <c r="R97" s="136"/>
      <c r="S97" s="137"/>
      <c r="T97" s="106"/>
      <c r="U97" s="111"/>
      <c r="V97" s="106"/>
      <c r="W97" s="106"/>
      <c r="X97" s="106"/>
      <c r="Y97" s="106"/>
      <c r="Z97" s="106"/>
      <c r="AA97" s="106"/>
      <c r="AB97" s="106"/>
      <c r="AC97" s="110"/>
      <c r="AD97" s="110"/>
      <c r="AE97" s="110"/>
    </row>
    <row r="98">
      <c r="A98" s="106"/>
      <c r="B98" s="676">
        <f t="shared" si="1"/>
        <v>95</v>
      </c>
      <c r="C98" s="149"/>
      <c r="D98" s="149"/>
      <c r="E98" s="149"/>
      <c r="F98" s="149"/>
      <c r="G98" s="155"/>
      <c r="H98" s="132" t="s">
        <v>184</v>
      </c>
      <c r="I98" s="131"/>
      <c r="J98" s="132" t="s">
        <v>2537</v>
      </c>
      <c r="K98" s="133" t="s">
        <v>2534</v>
      </c>
      <c r="L98" s="134"/>
      <c r="M98" s="135" t="s">
        <v>84</v>
      </c>
      <c r="N98" s="135" t="s">
        <v>86</v>
      </c>
      <c r="O98" s="135" t="s">
        <v>86</v>
      </c>
      <c r="P98" s="135" t="s">
        <v>86</v>
      </c>
      <c r="Q98" s="136" t="s">
        <v>112</v>
      </c>
      <c r="R98" s="136"/>
      <c r="S98" s="137"/>
      <c r="T98" s="106"/>
      <c r="U98" s="111"/>
      <c r="V98" s="106"/>
      <c r="W98" s="106"/>
      <c r="X98" s="106"/>
      <c r="Y98" s="106"/>
      <c r="Z98" s="106"/>
      <c r="AA98" s="106"/>
      <c r="AB98" s="106"/>
      <c r="AC98" s="110"/>
      <c r="AD98" s="110"/>
      <c r="AE98" s="110"/>
    </row>
    <row r="99">
      <c r="A99" s="106"/>
      <c r="B99" s="676">
        <f t="shared" si="1"/>
        <v>96</v>
      </c>
      <c r="C99" s="149"/>
      <c r="D99" s="149"/>
      <c r="E99" s="149"/>
      <c r="F99" s="149"/>
      <c r="G99" s="146" t="s">
        <v>2538</v>
      </c>
      <c r="H99" s="132" t="s">
        <v>944</v>
      </c>
      <c r="I99" s="131"/>
      <c r="J99" s="132" t="s">
        <v>2539</v>
      </c>
      <c r="K99" s="133" t="s">
        <v>2540</v>
      </c>
      <c r="L99" s="134"/>
      <c r="M99" s="135" t="s">
        <v>84</v>
      </c>
      <c r="N99" s="135" t="s">
        <v>86</v>
      </c>
      <c r="O99" s="135" t="s">
        <v>86</v>
      </c>
      <c r="P99" s="135" t="s">
        <v>86</v>
      </c>
      <c r="Q99" s="136" t="s">
        <v>112</v>
      </c>
      <c r="R99" s="136"/>
      <c r="S99" s="137"/>
      <c r="T99" s="106"/>
      <c r="U99" s="111"/>
      <c r="V99" s="106"/>
      <c r="W99" s="106"/>
      <c r="X99" s="106"/>
      <c r="Y99" s="106"/>
      <c r="Z99" s="106"/>
      <c r="AA99" s="106"/>
      <c r="AB99" s="106"/>
      <c r="AC99" s="110"/>
      <c r="AD99" s="110"/>
      <c r="AE99" s="110"/>
    </row>
    <row r="100">
      <c r="A100" s="106"/>
      <c r="B100" s="676">
        <f t="shared" si="1"/>
        <v>97</v>
      </c>
      <c r="C100" s="149"/>
      <c r="D100" s="149"/>
      <c r="E100" s="149"/>
      <c r="F100" s="149"/>
      <c r="G100" s="155"/>
      <c r="H100" s="132" t="s">
        <v>942</v>
      </c>
      <c r="I100" s="131"/>
      <c r="J100" s="132" t="s">
        <v>2541</v>
      </c>
      <c r="K100" s="133" t="s">
        <v>2542</v>
      </c>
      <c r="L100" s="134"/>
      <c r="M100" s="135" t="s">
        <v>84</v>
      </c>
      <c r="N100" s="135" t="s">
        <v>86</v>
      </c>
      <c r="O100" s="135" t="s">
        <v>86</v>
      </c>
      <c r="P100" s="135" t="s">
        <v>86</v>
      </c>
      <c r="Q100" s="136" t="s">
        <v>112</v>
      </c>
      <c r="R100" s="136"/>
      <c r="S100" s="137"/>
      <c r="T100" s="106"/>
      <c r="U100" s="111"/>
      <c r="V100" s="106"/>
      <c r="W100" s="106"/>
      <c r="X100" s="106"/>
      <c r="Y100" s="106"/>
      <c r="Z100" s="106"/>
      <c r="AA100" s="106"/>
      <c r="AB100" s="106"/>
      <c r="AC100" s="110"/>
      <c r="AD100" s="110"/>
      <c r="AE100" s="110"/>
    </row>
    <row r="101">
      <c r="A101" s="106"/>
      <c r="B101" s="676">
        <f t="shared" si="1"/>
        <v>98</v>
      </c>
      <c r="C101" s="149"/>
      <c r="D101" s="149"/>
      <c r="E101" s="149"/>
      <c r="F101" s="149"/>
      <c r="G101" s="149" t="s">
        <v>2543</v>
      </c>
      <c r="H101" s="132" t="s">
        <v>944</v>
      </c>
      <c r="I101" s="131"/>
      <c r="J101" s="132" t="s">
        <v>2544</v>
      </c>
      <c r="K101" s="133" t="s">
        <v>2540</v>
      </c>
      <c r="L101" s="134"/>
      <c r="M101" s="135" t="s">
        <v>84</v>
      </c>
      <c r="N101" s="135" t="s">
        <v>86</v>
      </c>
      <c r="O101" s="135" t="s">
        <v>86</v>
      </c>
      <c r="P101" s="135" t="s">
        <v>86</v>
      </c>
      <c r="Q101" s="136" t="s">
        <v>112</v>
      </c>
      <c r="R101" s="136"/>
      <c r="S101" s="137"/>
      <c r="T101" s="106"/>
      <c r="U101" s="111"/>
      <c r="V101" s="106"/>
      <c r="W101" s="106"/>
      <c r="X101" s="106"/>
      <c r="Y101" s="106"/>
      <c r="Z101" s="106"/>
      <c r="AA101" s="106"/>
      <c r="AB101" s="106"/>
      <c r="AC101" s="110"/>
      <c r="AD101" s="110"/>
      <c r="AE101" s="110"/>
    </row>
    <row r="102">
      <c r="A102" s="106"/>
      <c r="B102" s="676">
        <f t="shared" si="1"/>
        <v>99</v>
      </c>
      <c r="C102" s="149"/>
      <c r="D102" s="149"/>
      <c r="E102" s="149"/>
      <c r="F102" s="149"/>
      <c r="G102" s="149"/>
      <c r="H102" s="132" t="s">
        <v>942</v>
      </c>
      <c r="I102" s="131"/>
      <c r="J102" s="132" t="s">
        <v>2545</v>
      </c>
      <c r="K102" s="133" t="s">
        <v>2542</v>
      </c>
      <c r="L102" s="134"/>
      <c r="M102" s="135" t="s">
        <v>84</v>
      </c>
      <c r="N102" s="135" t="s">
        <v>86</v>
      </c>
      <c r="O102" s="135" t="s">
        <v>86</v>
      </c>
      <c r="P102" s="135" t="s">
        <v>86</v>
      </c>
      <c r="Q102" s="136" t="s">
        <v>112</v>
      </c>
      <c r="R102" s="136"/>
      <c r="S102" s="137"/>
      <c r="T102" s="106"/>
      <c r="U102" s="111"/>
      <c r="V102" s="106"/>
      <c r="W102" s="106"/>
      <c r="X102" s="106"/>
      <c r="Y102" s="106"/>
      <c r="Z102" s="106"/>
      <c r="AA102" s="106"/>
      <c r="AB102" s="106"/>
      <c r="AC102" s="110"/>
      <c r="AD102" s="110"/>
      <c r="AE102" s="110"/>
    </row>
    <row r="103">
      <c r="A103" s="106"/>
      <c r="B103" s="676">
        <f t="shared" si="1"/>
        <v>100</v>
      </c>
      <c r="C103" s="149"/>
      <c r="D103" s="149"/>
      <c r="E103" s="149"/>
      <c r="F103" s="149"/>
      <c r="G103" s="146" t="s">
        <v>2546</v>
      </c>
      <c r="H103" s="132" t="s">
        <v>944</v>
      </c>
      <c r="I103" s="131"/>
      <c r="J103" s="132" t="s">
        <v>2547</v>
      </c>
      <c r="K103" s="133" t="s">
        <v>2540</v>
      </c>
      <c r="L103" s="134"/>
      <c r="M103" s="135" t="s">
        <v>84</v>
      </c>
      <c r="N103" s="135" t="s">
        <v>86</v>
      </c>
      <c r="O103" s="135" t="s">
        <v>86</v>
      </c>
      <c r="P103" s="135" t="s">
        <v>86</v>
      </c>
      <c r="Q103" s="136" t="s">
        <v>112</v>
      </c>
      <c r="R103" s="136"/>
      <c r="S103" s="137"/>
      <c r="T103" s="106"/>
      <c r="U103" s="111"/>
      <c r="V103" s="106"/>
      <c r="W103" s="106"/>
      <c r="X103" s="106"/>
      <c r="Y103" s="106"/>
      <c r="Z103" s="106"/>
      <c r="AA103" s="106"/>
      <c r="AB103" s="106"/>
      <c r="AC103" s="110"/>
      <c r="AD103" s="110"/>
      <c r="AE103" s="110"/>
    </row>
    <row r="104">
      <c r="A104" s="106"/>
      <c r="B104" s="676">
        <f t="shared" si="1"/>
        <v>101</v>
      </c>
      <c r="C104" s="149"/>
      <c r="D104" s="149"/>
      <c r="E104" s="149"/>
      <c r="F104" s="149"/>
      <c r="G104" s="155"/>
      <c r="H104" s="132" t="s">
        <v>942</v>
      </c>
      <c r="I104" s="131"/>
      <c r="J104" s="132" t="s">
        <v>2548</v>
      </c>
      <c r="K104" s="133" t="s">
        <v>2542</v>
      </c>
      <c r="L104" s="134"/>
      <c r="M104" s="135" t="s">
        <v>84</v>
      </c>
      <c r="N104" s="135" t="s">
        <v>86</v>
      </c>
      <c r="O104" s="135" t="s">
        <v>86</v>
      </c>
      <c r="P104" s="135" t="s">
        <v>86</v>
      </c>
      <c r="Q104" s="136" t="s">
        <v>112</v>
      </c>
      <c r="R104" s="136"/>
      <c r="S104" s="137"/>
      <c r="T104" s="106"/>
      <c r="U104" s="111"/>
      <c r="V104" s="106"/>
      <c r="W104" s="106"/>
      <c r="X104" s="106"/>
      <c r="Y104" s="106"/>
      <c r="Z104" s="106"/>
      <c r="AA104" s="106"/>
      <c r="AB104" s="106"/>
      <c r="AC104" s="110"/>
      <c r="AD104" s="110"/>
      <c r="AE104" s="110"/>
    </row>
    <row r="105">
      <c r="A105" s="106"/>
      <c r="B105" s="676">
        <f t="shared" si="1"/>
        <v>102</v>
      </c>
      <c r="C105" s="149"/>
      <c r="D105" s="149"/>
      <c r="E105" s="149"/>
      <c r="F105" s="146" t="s">
        <v>2549</v>
      </c>
      <c r="G105" s="132" t="s">
        <v>2444</v>
      </c>
      <c r="H105" s="132"/>
      <c r="I105" s="132"/>
      <c r="J105" s="132" t="s">
        <v>2445</v>
      </c>
      <c r="K105" s="133" t="s">
        <v>2446</v>
      </c>
      <c r="L105" s="134"/>
      <c r="M105" s="135" t="s">
        <v>84</v>
      </c>
      <c r="N105" s="135" t="s">
        <v>86</v>
      </c>
      <c r="O105" s="135" t="s">
        <v>86</v>
      </c>
      <c r="P105" s="135" t="s">
        <v>86</v>
      </c>
      <c r="Q105" s="136" t="s">
        <v>112</v>
      </c>
      <c r="R105" s="136"/>
      <c r="S105" s="137"/>
      <c r="T105" s="106"/>
      <c r="U105" s="111"/>
      <c r="V105" s="106"/>
      <c r="W105" s="106"/>
      <c r="X105" s="106"/>
      <c r="Y105" s="106"/>
      <c r="Z105" s="106"/>
      <c r="AA105" s="106"/>
      <c r="AB105" s="106"/>
      <c r="AC105" s="110"/>
      <c r="AD105" s="110"/>
      <c r="AE105" s="110"/>
    </row>
    <row r="106">
      <c r="A106" s="106"/>
      <c r="B106" s="676">
        <f t="shared" si="1"/>
        <v>103</v>
      </c>
      <c r="C106" s="149"/>
      <c r="D106" s="149"/>
      <c r="E106" s="149"/>
      <c r="F106" s="149"/>
      <c r="G106" s="146" t="s">
        <v>2447</v>
      </c>
      <c r="H106" s="146" t="s">
        <v>2448</v>
      </c>
      <c r="I106" s="132"/>
      <c r="J106" s="132" t="s">
        <v>2449</v>
      </c>
      <c r="K106" s="133" t="s">
        <v>2450</v>
      </c>
      <c r="L106" s="134"/>
      <c r="M106" s="135" t="s">
        <v>84</v>
      </c>
      <c r="N106" s="135" t="s">
        <v>86</v>
      </c>
      <c r="O106" s="135" t="s">
        <v>86</v>
      </c>
      <c r="P106" s="135" t="s">
        <v>86</v>
      </c>
      <c r="Q106" s="136" t="s">
        <v>112</v>
      </c>
      <c r="R106" s="136"/>
      <c r="S106" s="137"/>
      <c r="T106" s="106"/>
      <c r="U106" s="111"/>
      <c r="V106" s="106"/>
      <c r="W106" s="106"/>
      <c r="X106" s="106"/>
      <c r="Y106" s="106"/>
      <c r="Z106" s="106"/>
      <c r="AA106" s="106"/>
      <c r="AB106" s="106"/>
      <c r="AC106" s="110"/>
      <c r="AD106" s="110"/>
      <c r="AE106" s="110"/>
    </row>
    <row r="107">
      <c r="A107" s="106"/>
      <c r="B107" s="676">
        <f t="shared" si="1"/>
        <v>104</v>
      </c>
      <c r="C107" s="149"/>
      <c r="D107" s="149"/>
      <c r="E107" s="149"/>
      <c r="F107" s="149"/>
      <c r="G107" s="149"/>
      <c r="H107" s="149"/>
      <c r="I107" s="132" t="s">
        <v>401</v>
      </c>
      <c r="J107" s="132" t="s">
        <v>2451</v>
      </c>
      <c r="K107" s="133" t="s">
        <v>2452</v>
      </c>
      <c r="L107" s="134"/>
      <c r="M107" s="135" t="s">
        <v>84</v>
      </c>
      <c r="N107" s="135" t="s">
        <v>86</v>
      </c>
      <c r="O107" s="135" t="s">
        <v>86</v>
      </c>
      <c r="P107" s="135" t="s">
        <v>86</v>
      </c>
      <c r="Q107" s="136" t="s">
        <v>112</v>
      </c>
      <c r="R107" s="136"/>
      <c r="S107" s="137"/>
      <c r="T107" s="106"/>
      <c r="U107" s="111"/>
      <c r="V107" s="106"/>
      <c r="W107" s="106"/>
      <c r="X107" s="106"/>
      <c r="Y107" s="106"/>
      <c r="Z107" s="106"/>
      <c r="AA107" s="106"/>
      <c r="AB107" s="106"/>
      <c r="AC107" s="110"/>
      <c r="AD107" s="110"/>
      <c r="AE107" s="110"/>
    </row>
    <row r="108">
      <c r="A108" s="106"/>
      <c r="B108" s="676">
        <f t="shared" si="1"/>
        <v>105</v>
      </c>
      <c r="C108" s="149"/>
      <c r="D108" s="149"/>
      <c r="E108" s="149"/>
      <c r="F108" s="149"/>
      <c r="G108" s="149"/>
      <c r="H108" s="149"/>
      <c r="I108" s="132" t="s">
        <v>2453</v>
      </c>
      <c r="J108" s="132" t="s">
        <v>2454</v>
      </c>
      <c r="K108" s="133" t="s">
        <v>2455</v>
      </c>
      <c r="L108" s="134"/>
      <c r="M108" s="135" t="s">
        <v>84</v>
      </c>
      <c r="N108" s="135" t="s">
        <v>86</v>
      </c>
      <c r="O108" s="135" t="s">
        <v>86</v>
      </c>
      <c r="P108" s="135" t="s">
        <v>86</v>
      </c>
      <c r="Q108" s="136" t="s">
        <v>112</v>
      </c>
      <c r="R108" s="136"/>
      <c r="S108" s="137"/>
      <c r="T108" s="106"/>
      <c r="U108" s="111"/>
      <c r="V108" s="106"/>
      <c r="W108" s="106"/>
      <c r="X108" s="106"/>
      <c r="Y108" s="106"/>
      <c r="Z108" s="106"/>
      <c r="AA108" s="106"/>
      <c r="AB108" s="106"/>
      <c r="AC108" s="110"/>
      <c r="AD108" s="110"/>
      <c r="AE108" s="110"/>
    </row>
    <row r="109">
      <c r="A109" s="106"/>
      <c r="B109" s="676">
        <f t="shared" si="1"/>
        <v>106</v>
      </c>
      <c r="C109" s="149"/>
      <c r="D109" s="149"/>
      <c r="E109" s="149"/>
      <c r="F109" s="149"/>
      <c r="G109" s="149"/>
      <c r="H109" s="155"/>
      <c r="I109" s="132"/>
      <c r="J109" s="132" t="s">
        <v>2456</v>
      </c>
      <c r="K109" s="133" t="s">
        <v>2452</v>
      </c>
      <c r="L109" s="134"/>
      <c r="M109" s="135" t="s">
        <v>84</v>
      </c>
      <c r="N109" s="135" t="s">
        <v>86</v>
      </c>
      <c r="O109" s="135" t="s">
        <v>86</v>
      </c>
      <c r="P109" s="135" t="s">
        <v>86</v>
      </c>
      <c r="Q109" s="136" t="s">
        <v>112</v>
      </c>
      <c r="R109" s="136"/>
      <c r="S109" s="137"/>
      <c r="T109" s="106"/>
      <c r="U109" s="111"/>
      <c r="V109" s="106"/>
      <c r="W109" s="106"/>
      <c r="X109" s="106"/>
      <c r="Y109" s="106"/>
      <c r="Z109" s="106"/>
      <c r="AA109" s="106"/>
      <c r="AB109" s="106"/>
      <c r="AC109" s="110"/>
      <c r="AD109" s="110"/>
      <c r="AE109" s="110"/>
    </row>
    <row r="110">
      <c r="A110" s="106"/>
      <c r="B110" s="676">
        <f t="shared" si="1"/>
        <v>107</v>
      </c>
      <c r="C110" s="149"/>
      <c r="D110" s="149"/>
      <c r="E110" s="149"/>
      <c r="F110" s="149"/>
      <c r="G110" s="155"/>
      <c r="H110" s="132" t="s">
        <v>2457</v>
      </c>
      <c r="I110" s="132"/>
      <c r="J110" s="132" t="s">
        <v>2458</v>
      </c>
      <c r="K110" s="133" t="s">
        <v>2459</v>
      </c>
      <c r="L110" s="134"/>
      <c r="M110" s="135" t="s">
        <v>84</v>
      </c>
      <c r="N110" s="135" t="s">
        <v>86</v>
      </c>
      <c r="O110" s="135" t="s">
        <v>86</v>
      </c>
      <c r="P110" s="135" t="s">
        <v>86</v>
      </c>
      <c r="Q110" s="136" t="s">
        <v>112</v>
      </c>
      <c r="R110" s="136"/>
      <c r="S110" s="137"/>
      <c r="T110" s="106"/>
      <c r="U110" s="111"/>
      <c r="V110" s="106"/>
      <c r="W110" s="106"/>
      <c r="X110" s="106"/>
      <c r="Y110" s="106"/>
      <c r="Z110" s="106"/>
      <c r="AA110" s="106"/>
      <c r="AB110" s="106"/>
      <c r="AC110" s="110"/>
      <c r="AD110" s="110"/>
      <c r="AE110" s="110"/>
    </row>
    <row r="111">
      <c r="A111" s="106"/>
      <c r="B111" s="676">
        <f t="shared" si="1"/>
        <v>108</v>
      </c>
      <c r="C111" s="149"/>
      <c r="D111" s="149"/>
      <c r="E111" s="149"/>
      <c r="F111" s="149"/>
      <c r="G111" s="143" t="s">
        <v>2550</v>
      </c>
      <c r="H111" s="137"/>
      <c r="I111" s="137"/>
      <c r="J111" s="131" t="s">
        <v>2466</v>
      </c>
      <c r="K111" s="134" t="s">
        <v>156</v>
      </c>
      <c r="L111" s="134"/>
      <c r="M111" s="135" t="s">
        <v>84</v>
      </c>
      <c r="N111" s="135" t="s">
        <v>86</v>
      </c>
      <c r="O111" s="135" t="s">
        <v>86</v>
      </c>
      <c r="P111" s="135" t="s">
        <v>86</v>
      </c>
      <c r="Q111" s="136" t="s">
        <v>112</v>
      </c>
      <c r="R111" s="136"/>
      <c r="S111" s="137"/>
      <c r="T111" s="106"/>
      <c r="U111" s="111"/>
      <c r="V111" s="106"/>
      <c r="W111" s="106"/>
      <c r="X111" s="106"/>
      <c r="Y111" s="106"/>
      <c r="Z111" s="106"/>
      <c r="AA111" s="106"/>
      <c r="AB111" s="106"/>
      <c r="AC111" s="110"/>
      <c r="AD111" s="110"/>
      <c r="AE111" s="110"/>
    </row>
    <row r="112">
      <c r="A112" s="106"/>
      <c r="B112" s="676">
        <f t="shared" si="1"/>
        <v>109</v>
      </c>
      <c r="C112" s="149"/>
      <c r="D112" s="149"/>
      <c r="E112" s="149"/>
      <c r="F112" s="149"/>
      <c r="G112" s="300"/>
      <c r="H112" s="143" t="s">
        <v>2551</v>
      </c>
      <c r="I112" s="137"/>
      <c r="J112" s="131" t="s">
        <v>2552</v>
      </c>
      <c r="K112" s="134" t="s">
        <v>2553</v>
      </c>
      <c r="L112" s="134"/>
      <c r="M112" s="135" t="s">
        <v>84</v>
      </c>
      <c r="N112" s="135" t="s">
        <v>86</v>
      </c>
      <c r="O112" s="135" t="s">
        <v>86</v>
      </c>
      <c r="P112" s="135" t="s">
        <v>86</v>
      </c>
      <c r="Q112" s="136" t="s">
        <v>112</v>
      </c>
      <c r="R112" s="136"/>
      <c r="S112" s="137"/>
      <c r="T112" s="106"/>
      <c r="U112" s="111"/>
      <c r="V112" s="106"/>
      <c r="W112" s="106"/>
      <c r="X112" s="106"/>
      <c r="Y112" s="106"/>
      <c r="Z112" s="106"/>
      <c r="AA112" s="106"/>
      <c r="AB112" s="106"/>
      <c r="AC112" s="110"/>
      <c r="AD112" s="110"/>
      <c r="AE112" s="110"/>
    </row>
    <row r="113">
      <c r="A113" s="106"/>
      <c r="B113" s="676">
        <f t="shared" si="1"/>
        <v>110</v>
      </c>
      <c r="C113" s="149"/>
      <c r="D113" s="149"/>
      <c r="E113" s="149"/>
      <c r="F113" s="149"/>
      <c r="G113" s="301"/>
      <c r="H113" s="301"/>
      <c r="I113" s="137"/>
      <c r="J113" s="131" t="s">
        <v>2554</v>
      </c>
      <c r="K113" s="134" t="s">
        <v>2555</v>
      </c>
      <c r="L113" s="134"/>
      <c r="M113" s="135" t="s">
        <v>84</v>
      </c>
      <c r="N113" s="135" t="s">
        <v>86</v>
      </c>
      <c r="O113" s="135" t="s">
        <v>86</v>
      </c>
      <c r="P113" s="135" t="s">
        <v>86</v>
      </c>
      <c r="Q113" s="136" t="s">
        <v>112</v>
      </c>
      <c r="R113" s="136"/>
      <c r="S113" s="137"/>
      <c r="T113" s="106"/>
      <c r="U113" s="111"/>
      <c r="V113" s="106"/>
      <c r="W113" s="106"/>
      <c r="X113" s="106"/>
      <c r="Y113" s="106"/>
      <c r="Z113" s="106"/>
      <c r="AA113" s="106"/>
      <c r="AB113" s="106"/>
      <c r="AC113" s="110"/>
      <c r="AD113" s="110"/>
      <c r="AE113" s="110"/>
    </row>
    <row r="114">
      <c r="A114" s="106"/>
      <c r="B114" s="676">
        <f t="shared" si="1"/>
        <v>111</v>
      </c>
      <c r="C114" s="149"/>
      <c r="D114" s="149"/>
      <c r="E114" s="149"/>
      <c r="F114" s="149"/>
      <c r="G114" s="131" t="s">
        <v>2556</v>
      </c>
      <c r="H114" s="137"/>
      <c r="I114" s="137"/>
      <c r="J114" s="131" t="s">
        <v>2466</v>
      </c>
      <c r="K114" s="134" t="s">
        <v>156</v>
      </c>
      <c r="L114" s="134"/>
      <c r="M114" s="135" t="s">
        <v>84</v>
      </c>
      <c r="N114" s="135" t="s">
        <v>86</v>
      </c>
      <c r="O114" s="135" t="s">
        <v>86</v>
      </c>
      <c r="P114" s="135" t="s">
        <v>86</v>
      </c>
      <c r="Q114" s="136" t="s">
        <v>112</v>
      </c>
      <c r="R114" s="136"/>
      <c r="S114" s="137"/>
      <c r="T114" s="106"/>
      <c r="U114" s="111"/>
      <c r="V114" s="106"/>
      <c r="W114" s="106"/>
      <c r="X114" s="106"/>
      <c r="Y114" s="106"/>
      <c r="Z114" s="106"/>
      <c r="AA114" s="106"/>
      <c r="AB114" s="106"/>
      <c r="AC114" s="110"/>
      <c r="AD114" s="110"/>
      <c r="AE114" s="110"/>
    </row>
    <row r="115">
      <c r="A115" s="106"/>
      <c r="B115" s="676">
        <f t="shared" si="1"/>
        <v>112</v>
      </c>
      <c r="C115" s="149"/>
      <c r="D115" s="149"/>
      <c r="E115" s="149"/>
      <c r="F115" s="149"/>
      <c r="G115" s="146" t="s">
        <v>2460</v>
      </c>
      <c r="H115" s="131"/>
      <c r="I115" s="131"/>
      <c r="J115" s="132" t="s">
        <v>2461</v>
      </c>
      <c r="K115" s="133" t="s">
        <v>156</v>
      </c>
      <c r="L115" s="134"/>
      <c r="M115" s="135" t="s">
        <v>84</v>
      </c>
      <c r="N115" s="135" t="s">
        <v>86</v>
      </c>
      <c r="O115" s="135" t="s">
        <v>86</v>
      </c>
      <c r="P115" s="135" t="s">
        <v>86</v>
      </c>
      <c r="Q115" s="136" t="s">
        <v>112</v>
      </c>
      <c r="R115" s="136"/>
      <c r="S115" s="137"/>
      <c r="T115" s="106"/>
      <c r="U115" s="111"/>
      <c r="V115" s="106"/>
      <c r="W115" s="106"/>
      <c r="X115" s="106"/>
      <c r="Y115" s="106"/>
      <c r="Z115" s="106"/>
      <c r="AA115" s="106"/>
      <c r="AB115" s="106"/>
      <c r="AC115" s="110"/>
      <c r="AD115" s="110"/>
      <c r="AE115" s="110"/>
    </row>
    <row r="116">
      <c r="A116" s="106"/>
      <c r="B116" s="676">
        <f t="shared" si="1"/>
        <v>113</v>
      </c>
      <c r="C116" s="149"/>
      <c r="D116" s="149"/>
      <c r="E116" s="149"/>
      <c r="F116" s="149"/>
      <c r="G116" s="155"/>
      <c r="H116" s="132" t="s">
        <v>2457</v>
      </c>
      <c r="I116" s="131"/>
      <c r="J116" s="132" t="s">
        <v>2458</v>
      </c>
      <c r="K116" s="133" t="s">
        <v>2459</v>
      </c>
      <c r="L116" s="134"/>
      <c r="M116" s="135" t="s">
        <v>84</v>
      </c>
      <c r="N116" s="135" t="s">
        <v>86</v>
      </c>
      <c r="O116" s="135" t="s">
        <v>86</v>
      </c>
      <c r="P116" s="135" t="s">
        <v>86</v>
      </c>
      <c r="Q116" s="136" t="s">
        <v>112</v>
      </c>
      <c r="R116" s="136"/>
      <c r="S116" s="137"/>
      <c r="T116" s="106"/>
      <c r="U116" s="111"/>
      <c r="V116" s="106"/>
      <c r="W116" s="106"/>
      <c r="X116" s="106"/>
      <c r="Y116" s="106"/>
      <c r="Z116" s="106"/>
      <c r="AA116" s="106"/>
      <c r="AB116" s="106"/>
      <c r="AC116" s="110"/>
      <c r="AD116" s="110"/>
      <c r="AE116" s="110"/>
    </row>
    <row r="117">
      <c r="A117" s="106"/>
      <c r="B117" s="676">
        <f t="shared" si="1"/>
        <v>114</v>
      </c>
      <c r="C117" s="149"/>
      <c r="D117" s="149"/>
      <c r="E117" s="149"/>
      <c r="F117" s="149"/>
      <c r="G117" s="132" t="s">
        <v>957</v>
      </c>
      <c r="H117" s="131"/>
      <c r="I117" s="131"/>
      <c r="J117" s="132" t="s">
        <v>2461</v>
      </c>
      <c r="K117" s="133" t="s">
        <v>156</v>
      </c>
      <c r="L117" s="134"/>
      <c r="M117" s="135" t="s">
        <v>84</v>
      </c>
      <c r="N117" s="135" t="s">
        <v>86</v>
      </c>
      <c r="O117" s="135" t="s">
        <v>86</v>
      </c>
      <c r="P117" s="135" t="s">
        <v>86</v>
      </c>
      <c r="Q117" s="136" t="s">
        <v>112</v>
      </c>
      <c r="R117" s="136"/>
      <c r="S117" s="137"/>
      <c r="T117" s="106"/>
      <c r="U117" s="111"/>
      <c r="V117" s="106"/>
      <c r="W117" s="106"/>
      <c r="X117" s="106"/>
      <c r="Y117" s="106"/>
      <c r="Z117" s="106"/>
      <c r="AA117" s="106"/>
      <c r="AB117" s="106"/>
      <c r="AC117" s="110"/>
      <c r="AD117" s="110"/>
      <c r="AE117" s="110"/>
    </row>
    <row r="118">
      <c r="A118" s="106"/>
      <c r="B118" s="676">
        <f t="shared" si="1"/>
        <v>115</v>
      </c>
      <c r="C118" s="149"/>
      <c r="D118" s="149"/>
      <c r="E118" s="149"/>
      <c r="F118" s="149"/>
      <c r="G118" s="146" t="s">
        <v>2462</v>
      </c>
      <c r="H118" s="131"/>
      <c r="I118" s="131"/>
      <c r="J118" s="132" t="s">
        <v>2463</v>
      </c>
      <c r="K118" s="133" t="s">
        <v>2464</v>
      </c>
      <c r="L118" s="134"/>
      <c r="M118" s="135" t="s">
        <v>84</v>
      </c>
      <c r="N118" s="135" t="s">
        <v>86</v>
      </c>
      <c r="O118" s="135" t="s">
        <v>86</v>
      </c>
      <c r="P118" s="135" t="s">
        <v>86</v>
      </c>
      <c r="Q118" s="136" t="s">
        <v>112</v>
      </c>
      <c r="R118" s="136"/>
      <c r="S118" s="137"/>
      <c r="T118" s="106"/>
      <c r="U118" s="111"/>
      <c r="V118" s="106"/>
      <c r="W118" s="106"/>
      <c r="X118" s="106"/>
      <c r="Y118" s="106"/>
      <c r="Z118" s="106"/>
      <c r="AA118" s="106"/>
      <c r="AB118" s="106"/>
      <c r="AC118" s="110"/>
      <c r="AD118" s="110"/>
      <c r="AE118" s="110"/>
    </row>
    <row r="119">
      <c r="A119" s="106"/>
      <c r="B119" s="676">
        <f t="shared" si="1"/>
        <v>116</v>
      </c>
      <c r="C119" s="149"/>
      <c r="D119" s="149"/>
      <c r="E119" s="149"/>
      <c r="F119" s="149"/>
      <c r="G119" s="155"/>
      <c r="H119" s="132" t="s">
        <v>2457</v>
      </c>
      <c r="I119" s="131"/>
      <c r="J119" s="132" t="s">
        <v>2458</v>
      </c>
      <c r="K119" s="133" t="s">
        <v>2459</v>
      </c>
      <c r="L119" s="134"/>
      <c r="M119" s="135" t="s">
        <v>84</v>
      </c>
      <c r="N119" s="135" t="s">
        <v>86</v>
      </c>
      <c r="O119" s="135" t="s">
        <v>86</v>
      </c>
      <c r="P119" s="135" t="s">
        <v>86</v>
      </c>
      <c r="Q119" s="136" t="s">
        <v>112</v>
      </c>
      <c r="R119" s="136"/>
      <c r="S119" s="137"/>
      <c r="T119" s="106"/>
      <c r="U119" s="111"/>
      <c r="V119" s="106"/>
      <c r="W119" s="106"/>
      <c r="X119" s="106"/>
      <c r="Y119" s="106"/>
      <c r="Z119" s="106"/>
      <c r="AA119" s="106"/>
      <c r="AB119" s="106"/>
      <c r="AC119" s="110"/>
      <c r="AD119" s="110"/>
      <c r="AE119" s="110"/>
    </row>
    <row r="120">
      <c r="A120" s="106"/>
      <c r="B120" s="676">
        <f t="shared" si="1"/>
        <v>117</v>
      </c>
      <c r="C120" s="149"/>
      <c r="D120" s="149"/>
      <c r="E120" s="149"/>
      <c r="F120" s="149"/>
      <c r="G120" s="132" t="s">
        <v>2465</v>
      </c>
      <c r="H120" s="131"/>
      <c r="I120" s="131"/>
      <c r="J120" s="132" t="s">
        <v>2466</v>
      </c>
      <c r="K120" s="133" t="s">
        <v>156</v>
      </c>
      <c r="L120" s="134"/>
      <c r="M120" s="135" t="s">
        <v>84</v>
      </c>
      <c r="N120" s="135" t="s">
        <v>86</v>
      </c>
      <c r="O120" s="135" t="s">
        <v>86</v>
      </c>
      <c r="P120" s="135" t="s">
        <v>86</v>
      </c>
      <c r="Q120" s="136" t="s">
        <v>112</v>
      </c>
      <c r="R120" s="136"/>
      <c r="S120" s="137"/>
      <c r="T120" s="106"/>
      <c r="U120" s="111"/>
      <c r="V120" s="106"/>
      <c r="W120" s="106"/>
      <c r="X120" s="106"/>
      <c r="Y120" s="106"/>
      <c r="Z120" s="106"/>
      <c r="AA120" s="106"/>
      <c r="AB120" s="106"/>
      <c r="AC120" s="110"/>
      <c r="AD120" s="110"/>
      <c r="AE120" s="110"/>
    </row>
    <row r="121">
      <c r="A121" s="106"/>
      <c r="B121" s="676">
        <f t="shared" si="1"/>
        <v>118</v>
      </c>
      <c r="C121" s="149"/>
      <c r="D121" s="149"/>
      <c r="E121" s="149"/>
      <c r="F121" s="149"/>
      <c r="G121" s="132" t="s">
        <v>2340</v>
      </c>
      <c r="H121" s="131"/>
      <c r="I121" s="131"/>
      <c r="J121" s="132" t="s">
        <v>2467</v>
      </c>
      <c r="K121" s="133" t="s">
        <v>2468</v>
      </c>
      <c r="L121" s="134"/>
      <c r="M121" s="135" t="s">
        <v>84</v>
      </c>
      <c r="N121" s="135" t="s">
        <v>86</v>
      </c>
      <c r="O121" s="135" t="s">
        <v>86</v>
      </c>
      <c r="P121" s="135" t="s">
        <v>86</v>
      </c>
      <c r="Q121" s="136" t="s">
        <v>112</v>
      </c>
      <c r="R121" s="136"/>
      <c r="S121" s="137"/>
      <c r="T121" s="106"/>
      <c r="U121" s="111"/>
      <c r="V121" s="106"/>
      <c r="W121" s="106"/>
      <c r="X121" s="106"/>
      <c r="Y121" s="106"/>
      <c r="Z121" s="106"/>
      <c r="AA121" s="106"/>
      <c r="AB121" s="106"/>
      <c r="AC121" s="110"/>
      <c r="AD121" s="110"/>
      <c r="AE121" s="110"/>
    </row>
    <row r="122">
      <c r="A122" s="106"/>
      <c r="B122" s="676">
        <f t="shared" si="1"/>
        <v>119</v>
      </c>
      <c r="C122" s="149"/>
      <c r="D122" s="149"/>
      <c r="E122" s="149"/>
      <c r="F122" s="149"/>
      <c r="G122" s="146" t="s">
        <v>862</v>
      </c>
      <c r="H122" s="146" t="s">
        <v>189</v>
      </c>
      <c r="I122" s="132"/>
      <c r="J122" s="132" t="s">
        <v>2469</v>
      </c>
      <c r="K122" s="133" t="s">
        <v>2470</v>
      </c>
      <c r="L122" s="134"/>
      <c r="M122" s="135" t="s">
        <v>84</v>
      </c>
      <c r="N122" s="135" t="s">
        <v>86</v>
      </c>
      <c r="O122" s="135" t="s">
        <v>86</v>
      </c>
      <c r="P122" s="135" t="s">
        <v>86</v>
      </c>
      <c r="Q122" s="136" t="s">
        <v>112</v>
      </c>
      <c r="R122" s="136"/>
      <c r="S122" s="137"/>
      <c r="T122" s="106"/>
      <c r="U122" s="111"/>
      <c r="V122" s="106"/>
      <c r="W122" s="106"/>
      <c r="X122" s="106"/>
      <c r="Y122" s="106"/>
      <c r="Z122" s="106"/>
      <c r="AA122" s="106"/>
      <c r="AB122" s="106"/>
      <c r="AC122" s="110"/>
      <c r="AD122" s="110"/>
      <c r="AE122" s="110"/>
    </row>
    <row r="123">
      <c r="A123" s="106"/>
      <c r="B123" s="676">
        <f t="shared" si="1"/>
        <v>120</v>
      </c>
      <c r="C123" s="149"/>
      <c r="D123" s="149"/>
      <c r="E123" s="149"/>
      <c r="F123" s="149"/>
      <c r="G123" s="149"/>
      <c r="H123" s="149"/>
      <c r="I123" s="146" t="s">
        <v>217</v>
      </c>
      <c r="J123" s="132" t="s">
        <v>2471</v>
      </c>
      <c r="K123" s="133" t="s">
        <v>2472</v>
      </c>
      <c r="L123" s="134"/>
      <c r="M123" s="135" t="s">
        <v>84</v>
      </c>
      <c r="N123" s="135" t="s">
        <v>86</v>
      </c>
      <c r="O123" s="135" t="s">
        <v>86</v>
      </c>
      <c r="P123" s="135" t="s">
        <v>86</v>
      </c>
      <c r="Q123" s="136" t="s">
        <v>112</v>
      </c>
      <c r="R123" s="136"/>
      <c r="S123" s="137"/>
      <c r="T123" s="106"/>
      <c r="U123" s="111"/>
      <c r="V123" s="106"/>
      <c r="W123" s="106"/>
      <c r="X123" s="106"/>
      <c r="Y123" s="106"/>
      <c r="Z123" s="106"/>
      <c r="AA123" s="106"/>
      <c r="AB123" s="106"/>
      <c r="AC123" s="110"/>
      <c r="AD123" s="110"/>
      <c r="AE123" s="110"/>
    </row>
    <row r="124">
      <c r="A124" s="106"/>
      <c r="B124" s="676">
        <f t="shared" si="1"/>
        <v>121</v>
      </c>
      <c r="C124" s="149"/>
      <c r="D124" s="149"/>
      <c r="E124" s="149"/>
      <c r="F124" s="149"/>
      <c r="G124" s="149"/>
      <c r="H124" s="149"/>
      <c r="I124" s="149"/>
      <c r="J124" s="132" t="s">
        <v>2473</v>
      </c>
      <c r="K124" s="133" t="s">
        <v>2474</v>
      </c>
      <c r="L124" s="134"/>
      <c r="M124" s="135" t="s">
        <v>84</v>
      </c>
      <c r="N124" s="135" t="s">
        <v>86</v>
      </c>
      <c r="O124" s="135" t="s">
        <v>86</v>
      </c>
      <c r="P124" s="135" t="s">
        <v>86</v>
      </c>
      <c r="Q124" s="136" t="s">
        <v>112</v>
      </c>
      <c r="R124" s="136"/>
      <c r="S124" s="137"/>
      <c r="T124" s="106"/>
      <c r="U124" s="111"/>
      <c r="V124" s="106"/>
      <c r="W124" s="106"/>
      <c r="X124" s="106"/>
      <c r="Y124" s="106"/>
      <c r="Z124" s="106"/>
      <c r="AA124" s="106"/>
      <c r="AB124" s="106"/>
      <c r="AC124" s="110"/>
      <c r="AD124" s="110"/>
      <c r="AE124" s="110"/>
    </row>
    <row r="125">
      <c r="A125" s="106"/>
      <c r="B125" s="676">
        <f t="shared" si="1"/>
        <v>122</v>
      </c>
      <c r="C125" s="149"/>
      <c r="D125" s="149"/>
      <c r="E125" s="149"/>
      <c r="F125" s="149"/>
      <c r="G125" s="149"/>
      <c r="H125" s="149"/>
      <c r="I125" s="149"/>
      <c r="J125" s="132" t="s">
        <v>2475</v>
      </c>
      <c r="K125" s="133" t="s">
        <v>2476</v>
      </c>
      <c r="L125" s="134"/>
      <c r="M125" s="135" t="s">
        <v>84</v>
      </c>
      <c r="N125" s="135" t="s">
        <v>86</v>
      </c>
      <c r="O125" s="135" t="s">
        <v>86</v>
      </c>
      <c r="P125" s="135" t="s">
        <v>86</v>
      </c>
      <c r="Q125" s="136" t="s">
        <v>112</v>
      </c>
      <c r="R125" s="136"/>
      <c r="S125" s="137"/>
      <c r="T125" s="106"/>
      <c r="U125" s="111"/>
      <c r="V125" s="106"/>
      <c r="W125" s="106"/>
      <c r="X125" s="106"/>
      <c r="Y125" s="106"/>
      <c r="Z125" s="106"/>
      <c r="AA125" s="106"/>
      <c r="AB125" s="106"/>
      <c r="AC125" s="110"/>
      <c r="AD125" s="110"/>
      <c r="AE125" s="110"/>
    </row>
    <row r="126">
      <c r="A126" s="106"/>
      <c r="B126" s="676">
        <f t="shared" si="1"/>
        <v>123</v>
      </c>
      <c r="C126" s="149"/>
      <c r="D126" s="149"/>
      <c r="E126" s="149"/>
      <c r="F126" s="149"/>
      <c r="G126" s="149"/>
      <c r="H126" s="149"/>
      <c r="I126" s="149"/>
      <c r="J126" s="132" t="s">
        <v>2477</v>
      </c>
      <c r="K126" s="133" t="s">
        <v>2478</v>
      </c>
      <c r="L126" s="134"/>
      <c r="M126" s="135" t="s">
        <v>84</v>
      </c>
      <c r="N126" s="135" t="s">
        <v>86</v>
      </c>
      <c r="O126" s="135" t="s">
        <v>86</v>
      </c>
      <c r="P126" s="135" t="s">
        <v>86</v>
      </c>
      <c r="Q126" s="136" t="s">
        <v>112</v>
      </c>
      <c r="R126" s="136"/>
      <c r="S126" s="137"/>
      <c r="T126" s="106"/>
      <c r="U126" s="111"/>
      <c r="V126" s="106"/>
      <c r="W126" s="106"/>
      <c r="X126" s="106"/>
      <c r="Y126" s="106"/>
      <c r="Z126" s="106"/>
      <c r="AA126" s="106"/>
      <c r="AB126" s="106"/>
      <c r="AC126" s="110"/>
      <c r="AD126" s="110"/>
      <c r="AE126" s="110"/>
    </row>
    <row r="127">
      <c r="A127" s="106"/>
      <c r="B127" s="676">
        <f t="shared" si="1"/>
        <v>124</v>
      </c>
      <c r="C127" s="149"/>
      <c r="D127" s="149"/>
      <c r="E127" s="149"/>
      <c r="F127" s="149"/>
      <c r="G127" s="149"/>
      <c r="H127" s="149"/>
      <c r="I127" s="149"/>
      <c r="J127" s="132" t="s">
        <v>2479</v>
      </c>
      <c r="K127" s="133" t="s">
        <v>2480</v>
      </c>
      <c r="L127" s="134"/>
      <c r="M127" s="135" t="s">
        <v>84</v>
      </c>
      <c r="N127" s="135" t="s">
        <v>86</v>
      </c>
      <c r="O127" s="135" t="s">
        <v>86</v>
      </c>
      <c r="P127" s="135" t="s">
        <v>86</v>
      </c>
      <c r="Q127" s="136" t="s">
        <v>112</v>
      </c>
      <c r="R127" s="136"/>
      <c r="S127" s="137"/>
      <c r="T127" s="106"/>
      <c r="U127" s="111"/>
      <c r="V127" s="106"/>
      <c r="W127" s="106"/>
      <c r="X127" s="106"/>
      <c r="Y127" s="106"/>
      <c r="Z127" s="106"/>
      <c r="AA127" s="106"/>
      <c r="AB127" s="106"/>
      <c r="AC127" s="110"/>
      <c r="AD127" s="110"/>
      <c r="AE127" s="110"/>
    </row>
    <row r="128">
      <c r="A128" s="106"/>
      <c r="B128" s="676">
        <f t="shared" si="1"/>
        <v>125</v>
      </c>
      <c r="C128" s="149"/>
      <c r="D128" s="149"/>
      <c r="E128" s="149"/>
      <c r="F128" s="149"/>
      <c r="G128" s="149"/>
      <c r="H128" s="149"/>
      <c r="I128" s="149"/>
      <c r="J128" s="132" t="s">
        <v>2481</v>
      </c>
      <c r="K128" s="133" t="s">
        <v>2482</v>
      </c>
      <c r="L128" s="134"/>
      <c r="M128" s="135" t="s">
        <v>84</v>
      </c>
      <c r="N128" s="135" t="s">
        <v>86</v>
      </c>
      <c r="O128" s="135" t="s">
        <v>86</v>
      </c>
      <c r="P128" s="135" t="s">
        <v>86</v>
      </c>
      <c r="Q128" s="136" t="s">
        <v>112</v>
      </c>
      <c r="R128" s="136"/>
      <c r="S128" s="137"/>
      <c r="T128" s="106"/>
      <c r="U128" s="111"/>
      <c r="V128" s="106"/>
      <c r="W128" s="106"/>
      <c r="X128" s="106"/>
      <c r="Y128" s="106"/>
      <c r="Z128" s="106"/>
      <c r="AA128" s="106"/>
      <c r="AB128" s="106"/>
      <c r="AC128" s="110"/>
      <c r="AD128" s="110"/>
      <c r="AE128" s="110"/>
    </row>
    <row r="129">
      <c r="A129" s="106"/>
      <c r="B129" s="676">
        <f t="shared" si="1"/>
        <v>126</v>
      </c>
      <c r="C129" s="149"/>
      <c r="D129" s="149"/>
      <c r="E129" s="149"/>
      <c r="F129" s="149"/>
      <c r="G129" s="149"/>
      <c r="H129" s="149"/>
      <c r="I129" s="149"/>
      <c r="J129" s="132" t="s">
        <v>2483</v>
      </c>
      <c r="K129" s="133" t="s">
        <v>2484</v>
      </c>
      <c r="L129" s="134"/>
      <c r="M129" s="135" t="s">
        <v>84</v>
      </c>
      <c r="N129" s="135" t="s">
        <v>86</v>
      </c>
      <c r="O129" s="135" t="s">
        <v>86</v>
      </c>
      <c r="P129" s="135" t="s">
        <v>86</v>
      </c>
      <c r="Q129" s="136" t="s">
        <v>112</v>
      </c>
      <c r="R129" s="136"/>
      <c r="S129" s="137"/>
      <c r="T129" s="106"/>
      <c r="U129" s="111"/>
      <c r="V129" s="106"/>
      <c r="W129" s="106"/>
      <c r="X129" s="106"/>
      <c r="Y129" s="106"/>
      <c r="Z129" s="106"/>
      <c r="AA129" s="106"/>
      <c r="AB129" s="106"/>
      <c r="AC129" s="110"/>
      <c r="AD129" s="110"/>
      <c r="AE129" s="110"/>
    </row>
    <row r="130">
      <c r="A130" s="106"/>
      <c r="B130" s="676">
        <f t="shared" si="1"/>
        <v>127</v>
      </c>
      <c r="C130" s="149"/>
      <c r="D130" s="149"/>
      <c r="E130" s="149"/>
      <c r="F130" s="149"/>
      <c r="G130" s="149"/>
      <c r="H130" s="149"/>
      <c r="I130" s="149"/>
      <c r="J130" s="132" t="s">
        <v>2485</v>
      </c>
      <c r="K130" s="133" t="s">
        <v>2484</v>
      </c>
      <c r="L130" s="134"/>
      <c r="M130" s="135" t="s">
        <v>84</v>
      </c>
      <c r="N130" s="135" t="s">
        <v>86</v>
      </c>
      <c r="O130" s="135" t="s">
        <v>86</v>
      </c>
      <c r="P130" s="135" t="s">
        <v>86</v>
      </c>
      <c r="Q130" s="136" t="s">
        <v>112</v>
      </c>
      <c r="R130" s="136"/>
      <c r="S130" s="137"/>
      <c r="T130" s="106"/>
      <c r="U130" s="111"/>
      <c r="V130" s="106"/>
      <c r="W130" s="106"/>
      <c r="X130" s="106"/>
      <c r="Y130" s="106"/>
      <c r="Z130" s="106"/>
      <c r="AA130" s="106"/>
      <c r="AB130" s="106"/>
      <c r="AC130" s="110"/>
      <c r="AD130" s="110"/>
      <c r="AE130" s="110"/>
    </row>
    <row r="131">
      <c r="A131" s="106"/>
      <c r="B131" s="676">
        <f t="shared" si="1"/>
        <v>128</v>
      </c>
      <c r="C131" s="149"/>
      <c r="D131" s="149"/>
      <c r="E131" s="149"/>
      <c r="F131" s="149"/>
      <c r="G131" s="149"/>
      <c r="H131" s="149"/>
      <c r="I131" s="155"/>
      <c r="J131" s="132" t="s">
        <v>2473</v>
      </c>
      <c r="K131" s="133" t="s">
        <v>2486</v>
      </c>
      <c r="L131" s="134"/>
      <c r="M131" s="135" t="s">
        <v>84</v>
      </c>
      <c r="N131" s="135" t="s">
        <v>86</v>
      </c>
      <c r="O131" s="135" t="s">
        <v>86</v>
      </c>
      <c r="P131" s="135" t="s">
        <v>86</v>
      </c>
      <c r="Q131" s="136" t="s">
        <v>112</v>
      </c>
      <c r="R131" s="136"/>
      <c r="S131" s="137"/>
      <c r="T131" s="106"/>
      <c r="U131" s="111"/>
      <c r="V131" s="106"/>
      <c r="W131" s="106"/>
      <c r="X131" s="106"/>
      <c r="Y131" s="106"/>
      <c r="Z131" s="106"/>
      <c r="AA131" s="106"/>
      <c r="AB131" s="106"/>
      <c r="AC131" s="110"/>
      <c r="AD131" s="110"/>
      <c r="AE131" s="110"/>
    </row>
    <row r="132">
      <c r="A132" s="106"/>
      <c r="B132" s="676">
        <f t="shared" si="1"/>
        <v>129</v>
      </c>
      <c r="C132" s="149"/>
      <c r="D132" s="149"/>
      <c r="E132" s="149"/>
      <c r="F132" s="149"/>
      <c r="G132" s="149"/>
      <c r="H132" s="149"/>
      <c r="I132" s="146" t="s">
        <v>166</v>
      </c>
      <c r="J132" s="132" t="s">
        <v>2487</v>
      </c>
      <c r="K132" s="223" t="s">
        <v>170</v>
      </c>
      <c r="L132" s="134"/>
      <c r="M132" s="135" t="s">
        <v>84</v>
      </c>
      <c r="N132" s="135" t="s">
        <v>86</v>
      </c>
      <c r="O132" s="135" t="s">
        <v>86</v>
      </c>
      <c r="P132" s="135" t="s">
        <v>86</v>
      </c>
      <c r="Q132" s="136" t="s">
        <v>112</v>
      </c>
      <c r="R132" s="136"/>
      <c r="S132" s="137"/>
      <c r="T132" s="106"/>
      <c r="U132" s="111"/>
      <c r="V132" s="106"/>
      <c r="W132" s="106"/>
      <c r="X132" s="106"/>
      <c r="Y132" s="106"/>
      <c r="Z132" s="106"/>
      <c r="AA132" s="106"/>
      <c r="AB132" s="106"/>
      <c r="AC132" s="110"/>
      <c r="AD132" s="110"/>
      <c r="AE132" s="110"/>
    </row>
    <row r="133">
      <c r="A133" s="106"/>
      <c r="B133" s="676">
        <f t="shared" si="1"/>
        <v>130</v>
      </c>
      <c r="C133" s="149"/>
      <c r="D133" s="149"/>
      <c r="E133" s="149"/>
      <c r="F133" s="149"/>
      <c r="G133" s="149"/>
      <c r="H133" s="149"/>
      <c r="I133" s="149"/>
      <c r="J133" s="132" t="s">
        <v>2488</v>
      </c>
      <c r="K133" s="223" t="s">
        <v>170</v>
      </c>
      <c r="L133" s="134"/>
      <c r="M133" s="135" t="s">
        <v>84</v>
      </c>
      <c r="N133" s="135" t="s">
        <v>86</v>
      </c>
      <c r="O133" s="135" t="s">
        <v>86</v>
      </c>
      <c r="P133" s="135" t="s">
        <v>86</v>
      </c>
      <c r="Q133" s="136" t="s">
        <v>112</v>
      </c>
      <c r="R133" s="136"/>
      <c r="S133" s="137"/>
      <c r="T133" s="106"/>
      <c r="U133" s="111"/>
      <c r="V133" s="106"/>
      <c r="W133" s="106"/>
      <c r="X133" s="106"/>
      <c r="Y133" s="106"/>
      <c r="Z133" s="106"/>
      <c r="AA133" s="106"/>
      <c r="AB133" s="106"/>
      <c r="AC133" s="110"/>
      <c r="AD133" s="110"/>
      <c r="AE133" s="110"/>
    </row>
    <row r="134">
      <c r="A134" s="106"/>
      <c r="B134" s="676">
        <f t="shared" si="1"/>
        <v>131</v>
      </c>
      <c r="C134" s="149"/>
      <c r="D134" s="149"/>
      <c r="E134" s="149"/>
      <c r="F134" s="149"/>
      <c r="G134" s="149"/>
      <c r="H134" s="149"/>
      <c r="I134" s="149"/>
      <c r="J134" s="132" t="s">
        <v>2489</v>
      </c>
      <c r="K134" s="223" t="s">
        <v>170</v>
      </c>
      <c r="L134" s="134"/>
      <c r="M134" s="135" t="s">
        <v>84</v>
      </c>
      <c r="N134" s="135" t="s">
        <v>86</v>
      </c>
      <c r="O134" s="135" t="s">
        <v>86</v>
      </c>
      <c r="P134" s="135" t="s">
        <v>86</v>
      </c>
      <c r="Q134" s="136" t="s">
        <v>112</v>
      </c>
      <c r="R134" s="136"/>
      <c r="S134" s="137"/>
      <c r="T134" s="106"/>
      <c r="U134" s="111"/>
      <c r="V134" s="106"/>
      <c r="W134" s="106"/>
      <c r="X134" s="106"/>
      <c r="Y134" s="106"/>
      <c r="Z134" s="106"/>
      <c r="AA134" s="106"/>
      <c r="AB134" s="106"/>
      <c r="AC134" s="110"/>
      <c r="AD134" s="110"/>
      <c r="AE134" s="110"/>
    </row>
    <row r="135">
      <c r="A135" s="106"/>
      <c r="B135" s="676">
        <f t="shared" si="1"/>
        <v>132</v>
      </c>
      <c r="C135" s="149"/>
      <c r="D135" s="149"/>
      <c r="E135" s="149"/>
      <c r="F135" s="149"/>
      <c r="G135" s="149"/>
      <c r="H135" s="149"/>
      <c r="I135" s="149"/>
      <c r="J135" s="132" t="s">
        <v>2490</v>
      </c>
      <c r="K135" s="223" t="s">
        <v>170</v>
      </c>
      <c r="L135" s="134"/>
      <c r="M135" s="135" t="s">
        <v>84</v>
      </c>
      <c r="N135" s="135" t="s">
        <v>86</v>
      </c>
      <c r="O135" s="135" t="s">
        <v>86</v>
      </c>
      <c r="P135" s="135" t="s">
        <v>86</v>
      </c>
      <c r="Q135" s="136" t="s">
        <v>112</v>
      </c>
      <c r="R135" s="136"/>
      <c r="S135" s="137"/>
      <c r="T135" s="106"/>
      <c r="U135" s="111"/>
      <c r="V135" s="106"/>
      <c r="W135" s="106"/>
      <c r="X135" s="106"/>
      <c r="Y135" s="106"/>
      <c r="Z135" s="106"/>
      <c r="AA135" s="106"/>
      <c r="AB135" s="106"/>
      <c r="AC135" s="110"/>
      <c r="AD135" s="110"/>
      <c r="AE135" s="110"/>
    </row>
    <row r="136">
      <c r="A136" s="106"/>
      <c r="B136" s="676">
        <f t="shared" si="1"/>
        <v>133</v>
      </c>
      <c r="C136" s="149"/>
      <c r="D136" s="149"/>
      <c r="E136" s="149"/>
      <c r="F136" s="149"/>
      <c r="G136" s="149"/>
      <c r="H136" s="149"/>
      <c r="I136" s="149"/>
      <c r="J136" s="132" t="s">
        <v>2491</v>
      </c>
      <c r="K136" s="223" t="s">
        <v>170</v>
      </c>
      <c r="L136" s="134"/>
      <c r="M136" s="135" t="s">
        <v>84</v>
      </c>
      <c r="N136" s="135" t="s">
        <v>86</v>
      </c>
      <c r="O136" s="135" t="s">
        <v>86</v>
      </c>
      <c r="P136" s="135" t="s">
        <v>86</v>
      </c>
      <c r="Q136" s="136" t="s">
        <v>112</v>
      </c>
      <c r="R136" s="136"/>
      <c r="S136" s="137"/>
      <c r="T136" s="106"/>
      <c r="U136" s="111"/>
      <c r="V136" s="106"/>
      <c r="W136" s="106"/>
      <c r="X136" s="106"/>
      <c r="Y136" s="106"/>
      <c r="Z136" s="106"/>
      <c r="AA136" s="106"/>
      <c r="AB136" s="106"/>
      <c r="AC136" s="110"/>
      <c r="AD136" s="110"/>
      <c r="AE136" s="110"/>
    </row>
    <row r="137">
      <c r="A137" s="106"/>
      <c r="B137" s="676">
        <f t="shared" si="1"/>
        <v>134</v>
      </c>
      <c r="C137" s="149"/>
      <c r="D137" s="149"/>
      <c r="E137" s="149"/>
      <c r="F137" s="149"/>
      <c r="G137" s="149"/>
      <c r="H137" s="149"/>
      <c r="I137" s="155"/>
      <c r="J137" s="132" t="s">
        <v>2492</v>
      </c>
      <c r="K137" s="133" t="s">
        <v>2493</v>
      </c>
      <c r="L137" s="134"/>
      <c r="M137" s="135" t="s">
        <v>84</v>
      </c>
      <c r="N137" s="135" t="s">
        <v>86</v>
      </c>
      <c r="O137" s="135" t="s">
        <v>86</v>
      </c>
      <c r="P137" s="135" t="s">
        <v>86</v>
      </c>
      <c r="Q137" s="136" t="s">
        <v>112</v>
      </c>
      <c r="R137" s="136"/>
      <c r="S137" s="137"/>
      <c r="T137" s="106"/>
      <c r="U137" s="111"/>
      <c r="V137" s="106"/>
      <c r="W137" s="106"/>
      <c r="X137" s="106"/>
      <c r="Y137" s="106"/>
      <c r="Z137" s="106"/>
      <c r="AA137" s="106"/>
      <c r="AB137" s="106"/>
      <c r="AC137" s="110"/>
      <c r="AD137" s="110"/>
      <c r="AE137" s="110"/>
    </row>
    <row r="138">
      <c r="A138" s="106"/>
      <c r="B138" s="676">
        <f t="shared" si="1"/>
        <v>135</v>
      </c>
      <c r="C138" s="149"/>
      <c r="D138" s="149"/>
      <c r="E138" s="149"/>
      <c r="F138" s="149"/>
      <c r="G138" s="149"/>
      <c r="H138" s="149"/>
      <c r="I138" s="146" t="s">
        <v>2494</v>
      </c>
      <c r="J138" s="132" t="s">
        <v>2495</v>
      </c>
      <c r="K138" s="133" t="s">
        <v>2496</v>
      </c>
      <c r="L138" s="134"/>
      <c r="M138" s="135" t="s">
        <v>84</v>
      </c>
      <c r="N138" s="135" t="s">
        <v>86</v>
      </c>
      <c r="O138" s="135" t="s">
        <v>86</v>
      </c>
      <c r="P138" s="135" t="s">
        <v>86</v>
      </c>
      <c r="Q138" s="136" t="s">
        <v>112</v>
      </c>
      <c r="R138" s="136"/>
      <c r="S138" s="137"/>
      <c r="T138" s="106"/>
      <c r="U138" s="111"/>
      <c r="V138" s="106"/>
      <c r="W138" s="106"/>
      <c r="X138" s="106"/>
      <c r="Y138" s="106"/>
      <c r="Z138" s="106"/>
      <c r="AA138" s="106"/>
      <c r="AB138" s="106"/>
      <c r="AC138" s="110"/>
      <c r="AD138" s="110"/>
      <c r="AE138" s="110"/>
    </row>
    <row r="139">
      <c r="A139" s="106"/>
      <c r="B139" s="676">
        <f t="shared" si="1"/>
        <v>136</v>
      </c>
      <c r="C139" s="149"/>
      <c r="D139" s="149"/>
      <c r="E139" s="149"/>
      <c r="F139" s="149"/>
      <c r="G139" s="149"/>
      <c r="H139" s="149"/>
      <c r="I139" s="155"/>
      <c r="J139" s="132" t="s">
        <v>2497</v>
      </c>
      <c r="K139" s="133" t="s">
        <v>2498</v>
      </c>
      <c r="L139" s="134"/>
      <c r="M139" s="135" t="s">
        <v>84</v>
      </c>
      <c r="N139" s="135" t="s">
        <v>86</v>
      </c>
      <c r="O139" s="135" t="s">
        <v>86</v>
      </c>
      <c r="P139" s="135" t="s">
        <v>86</v>
      </c>
      <c r="Q139" s="136" t="s">
        <v>112</v>
      </c>
      <c r="R139" s="136"/>
      <c r="S139" s="137"/>
      <c r="T139" s="106"/>
      <c r="U139" s="111"/>
      <c r="V139" s="106"/>
      <c r="W139" s="106"/>
      <c r="X139" s="106"/>
      <c r="Y139" s="106"/>
      <c r="Z139" s="106"/>
      <c r="AA139" s="106"/>
      <c r="AB139" s="106"/>
      <c r="AC139" s="110"/>
      <c r="AD139" s="110"/>
      <c r="AE139" s="110"/>
    </row>
    <row r="140">
      <c r="A140" s="106"/>
      <c r="B140" s="676">
        <f t="shared" si="1"/>
        <v>137</v>
      </c>
      <c r="C140" s="149"/>
      <c r="D140" s="149"/>
      <c r="E140" s="149"/>
      <c r="F140" s="149"/>
      <c r="G140" s="149"/>
      <c r="H140" s="149"/>
      <c r="I140" s="132" t="s">
        <v>255</v>
      </c>
      <c r="J140" s="132" t="s">
        <v>2499</v>
      </c>
      <c r="K140" s="133" t="s">
        <v>2500</v>
      </c>
      <c r="L140" s="134"/>
      <c r="M140" s="135" t="s">
        <v>84</v>
      </c>
      <c r="N140" s="135" t="s">
        <v>86</v>
      </c>
      <c r="O140" s="135" t="s">
        <v>86</v>
      </c>
      <c r="P140" s="135" t="s">
        <v>86</v>
      </c>
      <c r="Q140" s="136" t="s">
        <v>112</v>
      </c>
      <c r="R140" s="136"/>
      <c r="S140" s="137"/>
      <c r="T140" s="106"/>
      <c r="U140" s="111"/>
      <c r="V140" s="106"/>
      <c r="W140" s="106"/>
      <c r="X140" s="106"/>
      <c r="Y140" s="106"/>
      <c r="Z140" s="106"/>
      <c r="AA140" s="106"/>
      <c r="AB140" s="106"/>
      <c r="AC140" s="110"/>
      <c r="AD140" s="110"/>
      <c r="AE140" s="110"/>
    </row>
    <row r="141">
      <c r="A141" s="106"/>
      <c r="B141" s="676">
        <f t="shared" si="1"/>
        <v>138</v>
      </c>
      <c r="C141" s="149"/>
      <c r="D141" s="149"/>
      <c r="E141" s="149"/>
      <c r="F141" s="149"/>
      <c r="G141" s="149"/>
      <c r="H141" s="149"/>
      <c r="I141" s="132" t="s">
        <v>2501</v>
      </c>
      <c r="J141" s="132" t="s">
        <v>2502</v>
      </c>
      <c r="K141" s="133" t="s">
        <v>2503</v>
      </c>
      <c r="L141" s="134"/>
      <c r="M141" s="135" t="s">
        <v>84</v>
      </c>
      <c r="N141" s="135" t="s">
        <v>86</v>
      </c>
      <c r="O141" s="135" t="s">
        <v>86</v>
      </c>
      <c r="P141" s="135" t="s">
        <v>86</v>
      </c>
      <c r="Q141" s="136" t="s">
        <v>112</v>
      </c>
      <c r="R141" s="136"/>
      <c r="S141" s="137"/>
      <c r="T141" s="106"/>
      <c r="U141" s="111"/>
      <c r="V141" s="106"/>
      <c r="W141" s="106"/>
      <c r="X141" s="106"/>
      <c r="Y141" s="106"/>
      <c r="Z141" s="106"/>
      <c r="AA141" s="106"/>
      <c r="AB141" s="106"/>
      <c r="AC141" s="110"/>
      <c r="AD141" s="110"/>
      <c r="AE141" s="110"/>
    </row>
    <row r="142">
      <c r="A142" s="106"/>
      <c r="B142" s="676">
        <f t="shared" si="1"/>
        <v>139</v>
      </c>
      <c r="C142" s="149"/>
      <c r="D142" s="149"/>
      <c r="E142" s="149"/>
      <c r="F142" s="149"/>
      <c r="G142" s="149"/>
      <c r="H142" s="149"/>
      <c r="I142" s="146" t="s">
        <v>252</v>
      </c>
      <c r="J142" s="132" t="s">
        <v>2504</v>
      </c>
      <c r="K142" s="133" t="s">
        <v>2505</v>
      </c>
      <c r="L142" s="134"/>
      <c r="M142" s="135" t="s">
        <v>84</v>
      </c>
      <c r="N142" s="135" t="s">
        <v>86</v>
      </c>
      <c r="O142" s="135" t="s">
        <v>86</v>
      </c>
      <c r="P142" s="135" t="s">
        <v>86</v>
      </c>
      <c r="Q142" s="136" t="s">
        <v>112</v>
      </c>
      <c r="R142" s="136"/>
      <c r="S142" s="137"/>
      <c r="T142" s="106"/>
      <c r="U142" s="111"/>
      <c r="V142" s="106"/>
      <c r="W142" s="106"/>
      <c r="X142" s="106"/>
      <c r="Y142" s="106"/>
      <c r="Z142" s="106"/>
      <c r="AA142" s="106"/>
      <c r="AB142" s="106"/>
      <c r="AC142" s="110"/>
      <c r="AD142" s="110"/>
      <c r="AE142" s="110"/>
    </row>
    <row r="143">
      <c r="A143" s="106"/>
      <c r="B143" s="676">
        <f t="shared" si="1"/>
        <v>140</v>
      </c>
      <c r="C143" s="149"/>
      <c r="D143" s="149"/>
      <c r="E143" s="149"/>
      <c r="F143" s="149"/>
      <c r="G143" s="149"/>
      <c r="H143" s="155"/>
      <c r="I143" s="155"/>
      <c r="J143" s="132" t="s">
        <v>2506</v>
      </c>
      <c r="K143" s="133" t="s">
        <v>1396</v>
      </c>
      <c r="L143" s="134"/>
      <c r="M143" s="135" t="s">
        <v>84</v>
      </c>
      <c r="N143" s="135" t="s">
        <v>86</v>
      </c>
      <c r="O143" s="135" t="s">
        <v>86</v>
      </c>
      <c r="P143" s="135" t="s">
        <v>86</v>
      </c>
      <c r="Q143" s="136" t="s">
        <v>112</v>
      </c>
      <c r="R143" s="136"/>
      <c r="S143" s="137"/>
      <c r="T143" s="106"/>
      <c r="U143" s="111"/>
      <c r="V143" s="106"/>
      <c r="W143" s="106"/>
      <c r="X143" s="106"/>
      <c r="Y143" s="106"/>
      <c r="Z143" s="106"/>
      <c r="AA143" s="106"/>
      <c r="AB143" s="106"/>
      <c r="AC143" s="110"/>
      <c r="AD143" s="110"/>
      <c r="AE143" s="110"/>
    </row>
    <row r="144">
      <c r="A144" s="106"/>
      <c r="B144" s="676">
        <f t="shared" si="1"/>
        <v>141</v>
      </c>
      <c r="C144" s="149"/>
      <c r="D144" s="149"/>
      <c r="E144" s="149"/>
      <c r="F144" s="149"/>
      <c r="G144" s="149"/>
      <c r="H144" s="146" t="s">
        <v>263</v>
      </c>
      <c r="I144" s="131"/>
      <c r="J144" s="132" t="s">
        <v>2507</v>
      </c>
      <c r="K144" s="133" t="s">
        <v>2508</v>
      </c>
      <c r="L144" s="134"/>
      <c r="M144" s="135" t="s">
        <v>84</v>
      </c>
      <c r="N144" s="135" t="s">
        <v>86</v>
      </c>
      <c r="O144" s="135" t="s">
        <v>86</v>
      </c>
      <c r="P144" s="135" t="s">
        <v>86</v>
      </c>
      <c r="Q144" s="136" t="s">
        <v>112</v>
      </c>
      <c r="R144" s="136"/>
      <c r="S144" s="137"/>
      <c r="T144" s="106"/>
      <c r="U144" s="111"/>
      <c r="V144" s="106"/>
      <c r="W144" s="106"/>
      <c r="X144" s="106"/>
      <c r="Y144" s="106"/>
      <c r="Z144" s="106"/>
      <c r="AA144" s="106"/>
      <c r="AB144" s="106"/>
      <c r="AC144" s="110"/>
      <c r="AD144" s="110"/>
      <c r="AE144" s="110"/>
    </row>
    <row r="145">
      <c r="A145" s="106"/>
      <c r="B145" s="676">
        <f t="shared" si="1"/>
        <v>142</v>
      </c>
      <c r="C145" s="149"/>
      <c r="D145" s="149"/>
      <c r="E145" s="149"/>
      <c r="F145" s="149"/>
      <c r="G145" s="149"/>
      <c r="H145" s="149"/>
      <c r="I145" s="146" t="s">
        <v>2509</v>
      </c>
      <c r="J145" s="132" t="s">
        <v>2510</v>
      </c>
      <c r="K145" s="133" t="s">
        <v>2511</v>
      </c>
      <c r="L145" s="134"/>
      <c r="M145" s="135" t="s">
        <v>84</v>
      </c>
      <c r="N145" s="135" t="s">
        <v>86</v>
      </c>
      <c r="O145" s="135" t="s">
        <v>86</v>
      </c>
      <c r="P145" s="135" t="s">
        <v>86</v>
      </c>
      <c r="Q145" s="136" t="s">
        <v>112</v>
      </c>
      <c r="R145" s="136"/>
      <c r="S145" s="137"/>
      <c r="T145" s="106"/>
      <c r="U145" s="111"/>
      <c r="V145" s="106"/>
      <c r="W145" s="106"/>
      <c r="X145" s="106"/>
      <c r="Y145" s="106"/>
      <c r="Z145" s="106"/>
      <c r="AA145" s="106"/>
      <c r="AB145" s="106"/>
      <c r="AC145" s="110"/>
      <c r="AD145" s="110"/>
      <c r="AE145" s="110"/>
    </row>
    <row r="146">
      <c r="A146" s="106"/>
      <c r="B146" s="676">
        <f t="shared" si="1"/>
        <v>143</v>
      </c>
      <c r="C146" s="149"/>
      <c r="D146" s="149"/>
      <c r="E146" s="149"/>
      <c r="F146" s="149"/>
      <c r="G146" s="149"/>
      <c r="H146" s="149"/>
      <c r="I146" s="149"/>
      <c r="J146" s="132" t="s">
        <v>2512</v>
      </c>
      <c r="K146" s="132" t="s">
        <v>2512</v>
      </c>
      <c r="L146" s="134"/>
      <c r="M146" s="135" t="s">
        <v>84</v>
      </c>
      <c r="N146" s="135" t="s">
        <v>86</v>
      </c>
      <c r="O146" s="135" t="s">
        <v>86</v>
      </c>
      <c r="P146" s="135" t="s">
        <v>86</v>
      </c>
      <c r="Q146" s="136" t="s">
        <v>112</v>
      </c>
      <c r="R146" s="136"/>
      <c r="S146" s="137"/>
      <c r="T146" s="106"/>
      <c r="U146" s="111"/>
      <c r="V146" s="106"/>
      <c r="W146" s="106"/>
      <c r="X146" s="106"/>
      <c r="Y146" s="106"/>
      <c r="Z146" s="106"/>
      <c r="AA146" s="106"/>
      <c r="AB146" s="106"/>
      <c r="AC146" s="110"/>
      <c r="AD146" s="110"/>
      <c r="AE146" s="110"/>
    </row>
    <row r="147">
      <c r="A147" s="106"/>
      <c r="B147" s="676">
        <f t="shared" si="1"/>
        <v>144</v>
      </c>
      <c r="C147" s="149"/>
      <c r="D147" s="149"/>
      <c r="E147" s="149"/>
      <c r="F147" s="149"/>
      <c r="G147" s="149"/>
      <c r="H147" s="149"/>
      <c r="I147" s="149"/>
      <c r="J147" s="132" t="s">
        <v>2513</v>
      </c>
      <c r="K147" s="133" t="s">
        <v>2511</v>
      </c>
      <c r="L147" s="134"/>
      <c r="M147" s="135" t="s">
        <v>84</v>
      </c>
      <c r="N147" s="135" t="s">
        <v>86</v>
      </c>
      <c r="O147" s="135" t="s">
        <v>86</v>
      </c>
      <c r="P147" s="135" t="s">
        <v>86</v>
      </c>
      <c r="Q147" s="136" t="s">
        <v>112</v>
      </c>
      <c r="R147" s="136"/>
      <c r="S147" s="137"/>
      <c r="T147" s="106"/>
      <c r="U147" s="111"/>
      <c r="V147" s="106"/>
      <c r="W147" s="106"/>
      <c r="X147" s="106"/>
      <c r="Y147" s="106"/>
      <c r="Z147" s="106"/>
      <c r="AA147" s="106"/>
      <c r="AB147" s="106"/>
      <c r="AC147" s="110"/>
      <c r="AD147" s="110"/>
      <c r="AE147" s="110"/>
    </row>
    <row r="148">
      <c r="A148" s="106"/>
      <c r="B148" s="676">
        <f t="shared" si="1"/>
        <v>145</v>
      </c>
      <c r="C148" s="149"/>
      <c r="D148" s="149"/>
      <c r="E148" s="149"/>
      <c r="F148" s="149"/>
      <c r="G148" s="149"/>
      <c r="H148" s="149"/>
      <c r="I148" s="155"/>
      <c r="J148" s="132" t="s">
        <v>2512</v>
      </c>
      <c r="K148" s="133" t="s">
        <v>2514</v>
      </c>
      <c r="L148" s="134"/>
      <c r="M148" s="135" t="s">
        <v>84</v>
      </c>
      <c r="N148" s="135" t="s">
        <v>86</v>
      </c>
      <c r="O148" s="135" t="s">
        <v>86</v>
      </c>
      <c r="P148" s="135" t="s">
        <v>86</v>
      </c>
      <c r="Q148" s="136" t="s">
        <v>112</v>
      </c>
      <c r="R148" s="136"/>
      <c r="S148" s="137"/>
      <c r="T148" s="106"/>
      <c r="U148" s="111"/>
      <c r="V148" s="106"/>
      <c r="W148" s="106"/>
      <c r="X148" s="106"/>
      <c r="Y148" s="106"/>
      <c r="Z148" s="106"/>
      <c r="AA148" s="106"/>
      <c r="AB148" s="106"/>
      <c r="AC148" s="110"/>
      <c r="AD148" s="110"/>
      <c r="AE148" s="110"/>
    </row>
    <row r="149">
      <c r="A149" s="106"/>
      <c r="B149" s="676">
        <f t="shared" si="1"/>
        <v>146</v>
      </c>
      <c r="C149" s="149"/>
      <c r="D149" s="149"/>
      <c r="E149" s="149"/>
      <c r="F149" s="149"/>
      <c r="G149" s="149"/>
      <c r="H149" s="149"/>
      <c r="I149" s="146" t="s">
        <v>2515</v>
      </c>
      <c r="J149" s="132" t="s">
        <v>2516</v>
      </c>
      <c r="K149" s="133" t="s">
        <v>2517</v>
      </c>
      <c r="L149" s="134"/>
      <c r="M149" s="135" t="s">
        <v>84</v>
      </c>
      <c r="N149" s="135" t="s">
        <v>86</v>
      </c>
      <c r="O149" s="135" t="s">
        <v>86</v>
      </c>
      <c r="P149" s="135" t="s">
        <v>86</v>
      </c>
      <c r="Q149" s="136" t="s">
        <v>112</v>
      </c>
      <c r="R149" s="136"/>
      <c r="S149" s="137"/>
      <c r="T149" s="106"/>
      <c r="U149" s="111"/>
      <c r="V149" s="106"/>
      <c r="W149" s="106"/>
      <c r="X149" s="106"/>
      <c r="Y149" s="106"/>
      <c r="Z149" s="106"/>
      <c r="AA149" s="106"/>
      <c r="AB149" s="106"/>
      <c r="AC149" s="110"/>
      <c r="AD149" s="110"/>
      <c r="AE149" s="110"/>
    </row>
    <row r="150">
      <c r="A150" s="106"/>
      <c r="B150" s="676">
        <f t="shared" si="1"/>
        <v>147</v>
      </c>
      <c r="C150" s="149"/>
      <c r="D150" s="149"/>
      <c r="E150" s="149"/>
      <c r="F150" s="149"/>
      <c r="G150" s="149"/>
      <c r="H150" s="149"/>
      <c r="I150" s="149"/>
      <c r="J150" s="132" t="s">
        <v>2473</v>
      </c>
      <c r="K150" s="133" t="s">
        <v>2486</v>
      </c>
      <c r="L150" s="134"/>
      <c r="M150" s="135" t="s">
        <v>84</v>
      </c>
      <c r="N150" s="135" t="s">
        <v>86</v>
      </c>
      <c r="O150" s="135" t="s">
        <v>86</v>
      </c>
      <c r="P150" s="135" t="s">
        <v>86</v>
      </c>
      <c r="Q150" s="136" t="s">
        <v>112</v>
      </c>
      <c r="R150" s="136"/>
      <c r="S150" s="137"/>
      <c r="T150" s="106"/>
      <c r="U150" s="111"/>
      <c r="V150" s="106"/>
      <c r="W150" s="106"/>
      <c r="X150" s="106"/>
      <c r="Y150" s="106"/>
      <c r="Z150" s="106"/>
      <c r="AA150" s="106"/>
      <c r="AB150" s="106"/>
      <c r="AC150" s="110"/>
      <c r="AD150" s="110"/>
      <c r="AE150" s="110"/>
    </row>
    <row r="151">
      <c r="A151" s="106"/>
      <c r="B151" s="676">
        <f t="shared" si="1"/>
        <v>148</v>
      </c>
      <c r="C151" s="149"/>
      <c r="D151" s="149"/>
      <c r="E151" s="149"/>
      <c r="F151" s="149"/>
      <c r="G151" s="149"/>
      <c r="H151" s="149"/>
      <c r="I151" s="155"/>
      <c r="J151" s="132" t="s">
        <v>2475</v>
      </c>
      <c r="K151" s="133" t="s">
        <v>2518</v>
      </c>
      <c r="L151" s="134"/>
      <c r="M151" s="135" t="s">
        <v>84</v>
      </c>
      <c r="N151" s="135" t="s">
        <v>86</v>
      </c>
      <c r="O151" s="135" t="s">
        <v>86</v>
      </c>
      <c r="P151" s="135" t="s">
        <v>86</v>
      </c>
      <c r="Q151" s="136" t="s">
        <v>112</v>
      </c>
      <c r="R151" s="136"/>
      <c r="S151" s="137"/>
      <c r="T151" s="106"/>
      <c r="U151" s="111"/>
      <c r="V151" s="106"/>
      <c r="W151" s="106"/>
      <c r="X151" s="106"/>
      <c r="Y151" s="106"/>
      <c r="Z151" s="106"/>
      <c r="AA151" s="106"/>
      <c r="AB151" s="106"/>
      <c r="AC151" s="110"/>
      <c r="AD151" s="110"/>
      <c r="AE151" s="110"/>
    </row>
    <row r="152">
      <c r="A152" s="106"/>
      <c r="B152" s="676">
        <f t="shared" si="1"/>
        <v>149</v>
      </c>
      <c r="C152" s="149"/>
      <c r="D152" s="149"/>
      <c r="E152" s="149"/>
      <c r="F152" s="149"/>
      <c r="G152" s="149"/>
      <c r="H152" s="149"/>
      <c r="I152" s="146" t="s">
        <v>217</v>
      </c>
      <c r="J152" s="132" t="s">
        <v>2471</v>
      </c>
      <c r="K152" s="133" t="s">
        <v>2472</v>
      </c>
      <c r="L152" s="134"/>
      <c r="M152" s="135" t="s">
        <v>84</v>
      </c>
      <c r="N152" s="135" t="s">
        <v>86</v>
      </c>
      <c r="O152" s="135" t="s">
        <v>86</v>
      </c>
      <c r="P152" s="135" t="s">
        <v>86</v>
      </c>
      <c r="Q152" s="136" t="s">
        <v>112</v>
      </c>
      <c r="R152" s="136"/>
      <c r="S152" s="137"/>
      <c r="T152" s="106"/>
      <c r="U152" s="111"/>
      <c r="V152" s="106"/>
      <c r="W152" s="106"/>
      <c r="X152" s="106"/>
      <c r="Y152" s="106"/>
      <c r="Z152" s="106"/>
      <c r="AA152" s="106"/>
      <c r="AB152" s="106"/>
      <c r="AC152" s="110"/>
      <c r="AD152" s="110"/>
      <c r="AE152" s="110"/>
    </row>
    <row r="153">
      <c r="A153" s="106"/>
      <c r="B153" s="676">
        <f t="shared" si="1"/>
        <v>150</v>
      </c>
      <c r="C153" s="149"/>
      <c r="D153" s="149"/>
      <c r="E153" s="149"/>
      <c r="F153" s="149"/>
      <c r="G153" s="149"/>
      <c r="H153" s="149"/>
      <c r="I153" s="149"/>
      <c r="J153" s="132" t="s">
        <v>2473</v>
      </c>
      <c r="K153" s="133" t="s">
        <v>2474</v>
      </c>
      <c r="L153" s="134"/>
      <c r="M153" s="135" t="s">
        <v>84</v>
      </c>
      <c r="N153" s="135" t="s">
        <v>86</v>
      </c>
      <c r="O153" s="135" t="s">
        <v>86</v>
      </c>
      <c r="P153" s="135" t="s">
        <v>86</v>
      </c>
      <c r="Q153" s="136" t="s">
        <v>112</v>
      </c>
      <c r="R153" s="136"/>
      <c r="S153" s="137"/>
      <c r="T153" s="106"/>
      <c r="U153" s="111"/>
      <c r="V153" s="106"/>
      <c r="W153" s="106"/>
      <c r="X153" s="106"/>
      <c r="Y153" s="106"/>
      <c r="Z153" s="106"/>
      <c r="AA153" s="106"/>
      <c r="AB153" s="106"/>
      <c r="AC153" s="110"/>
      <c r="AD153" s="110"/>
      <c r="AE153" s="110"/>
    </row>
    <row r="154">
      <c r="A154" s="106"/>
      <c r="B154" s="676">
        <f t="shared" si="1"/>
        <v>151</v>
      </c>
      <c r="C154" s="149"/>
      <c r="D154" s="149"/>
      <c r="E154" s="149"/>
      <c r="F154" s="149"/>
      <c r="G154" s="149"/>
      <c r="H154" s="149"/>
      <c r="I154" s="149"/>
      <c r="J154" s="132" t="s">
        <v>2475</v>
      </c>
      <c r="K154" s="133" t="s">
        <v>2476</v>
      </c>
      <c r="L154" s="134"/>
      <c r="M154" s="135" t="s">
        <v>84</v>
      </c>
      <c r="N154" s="135" t="s">
        <v>86</v>
      </c>
      <c r="O154" s="135" t="s">
        <v>86</v>
      </c>
      <c r="P154" s="135" t="s">
        <v>86</v>
      </c>
      <c r="Q154" s="136" t="s">
        <v>112</v>
      </c>
      <c r="R154" s="136"/>
      <c r="S154" s="137"/>
      <c r="T154" s="106"/>
      <c r="U154" s="111"/>
      <c r="V154" s="106"/>
      <c r="W154" s="106"/>
      <c r="X154" s="106"/>
      <c r="Y154" s="106"/>
      <c r="Z154" s="106"/>
      <c r="AA154" s="106"/>
      <c r="AB154" s="106"/>
      <c r="AC154" s="110"/>
      <c r="AD154" s="110"/>
      <c r="AE154" s="110"/>
    </row>
    <row r="155">
      <c r="A155" s="106"/>
      <c r="B155" s="676">
        <f t="shared" si="1"/>
        <v>152</v>
      </c>
      <c r="C155" s="149"/>
      <c r="D155" s="149"/>
      <c r="E155" s="149"/>
      <c r="F155" s="149"/>
      <c r="G155" s="149"/>
      <c r="H155" s="149"/>
      <c r="I155" s="149"/>
      <c r="J155" s="132" t="s">
        <v>2477</v>
      </c>
      <c r="K155" s="133" t="s">
        <v>2478</v>
      </c>
      <c r="L155" s="134"/>
      <c r="M155" s="135" t="s">
        <v>84</v>
      </c>
      <c r="N155" s="135" t="s">
        <v>86</v>
      </c>
      <c r="O155" s="135" t="s">
        <v>86</v>
      </c>
      <c r="P155" s="135" t="s">
        <v>86</v>
      </c>
      <c r="Q155" s="136" t="s">
        <v>112</v>
      </c>
      <c r="R155" s="136"/>
      <c r="S155" s="137"/>
      <c r="T155" s="106"/>
      <c r="U155" s="111"/>
      <c r="V155" s="106"/>
      <c r="W155" s="106"/>
      <c r="X155" s="106"/>
      <c r="Y155" s="106"/>
      <c r="Z155" s="106"/>
      <c r="AA155" s="106"/>
      <c r="AB155" s="106"/>
      <c r="AC155" s="110"/>
      <c r="AD155" s="110"/>
      <c r="AE155" s="110"/>
    </row>
    <row r="156">
      <c r="A156" s="106"/>
      <c r="B156" s="676">
        <f t="shared" si="1"/>
        <v>153</v>
      </c>
      <c r="C156" s="149"/>
      <c r="D156" s="149"/>
      <c r="E156" s="149"/>
      <c r="F156" s="149"/>
      <c r="G156" s="149"/>
      <c r="H156" s="149"/>
      <c r="I156" s="149"/>
      <c r="J156" s="132" t="s">
        <v>2479</v>
      </c>
      <c r="K156" s="133" t="s">
        <v>2480</v>
      </c>
      <c r="L156" s="134"/>
      <c r="M156" s="135" t="s">
        <v>84</v>
      </c>
      <c r="N156" s="135" t="s">
        <v>86</v>
      </c>
      <c r="O156" s="135" t="s">
        <v>86</v>
      </c>
      <c r="P156" s="135" t="s">
        <v>86</v>
      </c>
      <c r="Q156" s="136" t="s">
        <v>112</v>
      </c>
      <c r="R156" s="136"/>
      <c r="S156" s="137"/>
      <c r="T156" s="106"/>
      <c r="U156" s="111"/>
      <c r="V156" s="106"/>
      <c r="W156" s="106"/>
      <c r="X156" s="106"/>
      <c r="Y156" s="106"/>
      <c r="Z156" s="106"/>
      <c r="AA156" s="106"/>
      <c r="AB156" s="106"/>
      <c r="AC156" s="110"/>
      <c r="AD156" s="110"/>
      <c r="AE156" s="110"/>
    </row>
    <row r="157">
      <c r="A157" s="106"/>
      <c r="B157" s="676">
        <f t="shared" si="1"/>
        <v>154</v>
      </c>
      <c r="C157" s="149"/>
      <c r="D157" s="149"/>
      <c r="E157" s="149"/>
      <c r="F157" s="149"/>
      <c r="G157" s="149"/>
      <c r="H157" s="149"/>
      <c r="I157" s="149"/>
      <c r="J157" s="132" t="s">
        <v>2481</v>
      </c>
      <c r="K157" s="133" t="s">
        <v>2482</v>
      </c>
      <c r="L157" s="134"/>
      <c r="M157" s="135" t="s">
        <v>84</v>
      </c>
      <c r="N157" s="135" t="s">
        <v>86</v>
      </c>
      <c r="O157" s="135" t="s">
        <v>86</v>
      </c>
      <c r="P157" s="135" t="s">
        <v>86</v>
      </c>
      <c r="Q157" s="136" t="s">
        <v>112</v>
      </c>
      <c r="R157" s="136"/>
      <c r="S157" s="137"/>
      <c r="T157" s="106"/>
      <c r="U157" s="111"/>
      <c r="V157" s="106"/>
      <c r="W157" s="106"/>
      <c r="X157" s="106"/>
      <c r="Y157" s="106"/>
      <c r="Z157" s="106"/>
      <c r="AA157" s="106"/>
      <c r="AB157" s="106"/>
      <c r="AC157" s="110"/>
      <c r="AD157" s="110"/>
      <c r="AE157" s="110"/>
    </row>
    <row r="158">
      <c r="A158" s="106"/>
      <c r="B158" s="676">
        <f t="shared" si="1"/>
        <v>155</v>
      </c>
      <c r="C158" s="149"/>
      <c r="D158" s="149"/>
      <c r="E158" s="149"/>
      <c r="F158" s="149"/>
      <c r="G158" s="149"/>
      <c r="H158" s="149"/>
      <c r="I158" s="149"/>
      <c r="J158" s="132" t="s">
        <v>2483</v>
      </c>
      <c r="K158" s="133" t="s">
        <v>2484</v>
      </c>
      <c r="L158" s="134"/>
      <c r="M158" s="135" t="s">
        <v>84</v>
      </c>
      <c r="N158" s="135" t="s">
        <v>86</v>
      </c>
      <c r="O158" s="135" t="s">
        <v>86</v>
      </c>
      <c r="P158" s="135" t="s">
        <v>86</v>
      </c>
      <c r="Q158" s="136" t="s">
        <v>112</v>
      </c>
      <c r="R158" s="136"/>
      <c r="S158" s="137"/>
      <c r="T158" s="106"/>
      <c r="U158" s="111"/>
      <c r="V158" s="106"/>
      <c r="W158" s="106"/>
      <c r="X158" s="106"/>
      <c r="Y158" s="106"/>
      <c r="Z158" s="106"/>
      <c r="AA158" s="106"/>
      <c r="AB158" s="106"/>
      <c r="AC158" s="110"/>
      <c r="AD158" s="110"/>
      <c r="AE158" s="110"/>
    </row>
    <row r="159">
      <c r="A159" s="106"/>
      <c r="B159" s="676">
        <f t="shared" si="1"/>
        <v>156</v>
      </c>
      <c r="C159" s="149"/>
      <c r="D159" s="149"/>
      <c r="E159" s="149"/>
      <c r="F159" s="149"/>
      <c r="G159" s="149"/>
      <c r="H159" s="149"/>
      <c r="I159" s="149"/>
      <c r="J159" s="132" t="s">
        <v>2485</v>
      </c>
      <c r="K159" s="133" t="s">
        <v>2484</v>
      </c>
      <c r="L159" s="134"/>
      <c r="M159" s="135" t="s">
        <v>84</v>
      </c>
      <c r="N159" s="135" t="s">
        <v>86</v>
      </c>
      <c r="O159" s="135" t="s">
        <v>86</v>
      </c>
      <c r="P159" s="135" t="s">
        <v>86</v>
      </c>
      <c r="Q159" s="136" t="s">
        <v>112</v>
      </c>
      <c r="R159" s="136"/>
      <c r="S159" s="137"/>
      <c r="T159" s="106"/>
      <c r="U159" s="111"/>
      <c r="V159" s="106"/>
      <c r="W159" s="106"/>
      <c r="X159" s="106"/>
      <c r="Y159" s="106"/>
      <c r="Z159" s="106"/>
      <c r="AA159" s="106"/>
      <c r="AB159" s="106"/>
      <c r="AC159" s="110"/>
      <c r="AD159" s="110"/>
      <c r="AE159" s="110"/>
    </row>
    <row r="160">
      <c r="A160" s="106"/>
      <c r="B160" s="676">
        <f t="shared" si="1"/>
        <v>157</v>
      </c>
      <c r="C160" s="149"/>
      <c r="D160" s="149"/>
      <c r="E160" s="149"/>
      <c r="F160" s="149"/>
      <c r="G160" s="149"/>
      <c r="H160" s="149"/>
      <c r="I160" s="155"/>
      <c r="J160" s="132" t="s">
        <v>2473</v>
      </c>
      <c r="K160" s="133" t="s">
        <v>2486</v>
      </c>
      <c r="L160" s="134"/>
      <c r="M160" s="135" t="s">
        <v>84</v>
      </c>
      <c r="N160" s="135" t="s">
        <v>86</v>
      </c>
      <c r="O160" s="135" t="s">
        <v>86</v>
      </c>
      <c r="P160" s="135" t="s">
        <v>86</v>
      </c>
      <c r="Q160" s="136" t="s">
        <v>112</v>
      </c>
      <c r="R160" s="136"/>
      <c r="S160" s="137"/>
      <c r="T160" s="106"/>
      <c r="U160" s="111"/>
      <c r="V160" s="106"/>
      <c r="W160" s="106"/>
      <c r="X160" s="106"/>
      <c r="Y160" s="106"/>
      <c r="Z160" s="106"/>
      <c r="AA160" s="106"/>
      <c r="AB160" s="106"/>
      <c r="AC160" s="110"/>
      <c r="AD160" s="110"/>
      <c r="AE160" s="110"/>
    </row>
    <row r="161">
      <c r="A161" s="106"/>
      <c r="B161" s="676">
        <f t="shared" si="1"/>
        <v>158</v>
      </c>
      <c r="C161" s="149"/>
      <c r="D161" s="149"/>
      <c r="E161" s="149"/>
      <c r="F161" s="149"/>
      <c r="G161" s="149"/>
      <c r="H161" s="149"/>
      <c r="I161" s="146" t="s">
        <v>166</v>
      </c>
      <c r="J161" s="132" t="s">
        <v>2487</v>
      </c>
      <c r="K161" s="223" t="s">
        <v>170</v>
      </c>
      <c r="L161" s="134"/>
      <c r="M161" s="135" t="s">
        <v>84</v>
      </c>
      <c r="N161" s="135" t="s">
        <v>86</v>
      </c>
      <c r="O161" s="135" t="s">
        <v>86</v>
      </c>
      <c r="P161" s="135" t="s">
        <v>86</v>
      </c>
      <c r="Q161" s="136" t="s">
        <v>112</v>
      </c>
      <c r="R161" s="136"/>
      <c r="S161" s="137"/>
      <c r="T161" s="106"/>
      <c r="U161" s="111"/>
      <c r="V161" s="106"/>
      <c r="W161" s="106"/>
      <c r="X161" s="106"/>
      <c r="Y161" s="106"/>
      <c r="Z161" s="106"/>
      <c r="AA161" s="106"/>
      <c r="AB161" s="106"/>
      <c r="AC161" s="110"/>
      <c r="AD161" s="110"/>
      <c r="AE161" s="110"/>
    </row>
    <row r="162">
      <c r="A162" s="106"/>
      <c r="B162" s="676">
        <f t="shared" si="1"/>
        <v>159</v>
      </c>
      <c r="C162" s="149"/>
      <c r="D162" s="149"/>
      <c r="E162" s="149"/>
      <c r="F162" s="149"/>
      <c r="G162" s="149"/>
      <c r="H162" s="149"/>
      <c r="I162" s="149"/>
      <c r="J162" s="132" t="s">
        <v>2488</v>
      </c>
      <c r="K162" s="223" t="s">
        <v>170</v>
      </c>
      <c r="L162" s="134"/>
      <c r="M162" s="135" t="s">
        <v>84</v>
      </c>
      <c r="N162" s="135" t="s">
        <v>86</v>
      </c>
      <c r="O162" s="135" t="s">
        <v>86</v>
      </c>
      <c r="P162" s="135" t="s">
        <v>86</v>
      </c>
      <c r="Q162" s="136" t="s">
        <v>112</v>
      </c>
      <c r="R162" s="136"/>
      <c r="S162" s="137"/>
      <c r="T162" s="106"/>
      <c r="U162" s="111"/>
      <c r="V162" s="106"/>
      <c r="W162" s="106"/>
      <c r="X162" s="106"/>
      <c r="Y162" s="106"/>
      <c r="Z162" s="106"/>
      <c r="AA162" s="106"/>
      <c r="AB162" s="106"/>
      <c r="AC162" s="110"/>
      <c r="AD162" s="110"/>
      <c r="AE162" s="110"/>
    </row>
    <row r="163">
      <c r="A163" s="106"/>
      <c r="B163" s="676">
        <f t="shared" si="1"/>
        <v>160</v>
      </c>
      <c r="C163" s="149"/>
      <c r="D163" s="149"/>
      <c r="E163" s="149"/>
      <c r="F163" s="149"/>
      <c r="G163" s="149"/>
      <c r="H163" s="149"/>
      <c r="I163" s="149"/>
      <c r="J163" s="132" t="s">
        <v>2489</v>
      </c>
      <c r="K163" s="223" t="s">
        <v>170</v>
      </c>
      <c r="L163" s="134"/>
      <c r="M163" s="135" t="s">
        <v>84</v>
      </c>
      <c r="N163" s="135" t="s">
        <v>86</v>
      </c>
      <c r="O163" s="135" t="s">
        <v>86</v>
      </c>
      <c r="P163" s="135" t="s">
        <v>86</v>
      </c>
      <c r="Q163" s="136" t="s">
        <v>112</v>
      </c>
      <c r="R163" s="136"/>
      <c r="S163" s="137"/>
      <c r="T163" s="106"/>
      <c r="U163" s="111"/>
      <c r="V163" s="106"/>
      <c r="W163" s="106"/>
      <c r="X163" s="106"/>
      <c r="Y163" s="106"/>
      <c r="Z163" s="106"/>
      <c r="AA163" s="106"/>
      <c r="AB163" s="106"/>
      <c r="AC163" s="110"/>
      <c r="AD163" s="110"/>
      <c r="AE163" s="110"/>
    </row>
    <row r="164">
      <c r="A164" s="106"/>
      <c r="B164" s="676">
        <f t="shared" si="1"/>
        <v>161</v>
      </c>
      <c r="C164" s="149"/>
      <c r="D164" s="149"/>
      <c r="E164" s="149"/>
      <c r="F164" s="149"/>
      <c r="G164" s="149"/>
      <c r="H164" s="149"/>
      <c r="I164" s="149"/>
      <c r="J164" s="132" t="s">
        <v>2490</v>
      </c>
      <c r="K164" s="223" t="s">
        <v>170</v>
      </c>
      <c r="L164" s="134"/>
      <c r="M164" s="135" t="s">
        <v>84</v>
      </c>
      <c r="N164" s="135" t="s">
        <v>86</v>
      </c>
      <c r="O164" s="135" t="s">
        <v>86</v>
      </c>
      <c r="P164" s="135" t="s">
        <v>86</v>
      </c>
      <c r="Q164" s="136" t="s">
        <v>112</v>
      </c>
      <c r="R164" s="136"/>
      <c r="S164" s="137"/>
      <c r="T164" s="106"/>
      <c r="U164" s="111"/>
      <c r="V164" s="106"/>
      <c r="W164" s="106"/>
      <c r="X164" s="106"/>
      <c r="Y164" s="106"/>
      <c r="Z164" s="106"/>
      <c r="AA164" s="106"/>
      <c r="AB164" s="106"/>
      <c r="AC164" s="110"/>
      <c r="AD164" s="110"/>
      <c r="AE164" s="110"/>
    </row>
    <row r="165">
      <c r="A165" s="106"/>
      <c r="B165" s="676">
        <f t="shared" si="1"/>
        <v>162</v>
      </c>
      <c r="C165" s="149"/>
      <c r="D165" s="149"/>
      <c r="E165" s="149"/>
      <c r="F165" s="149"/>
      <c r="G165" s="149"/>
      <c r="H165" s="149"/>
      <c r="I165" s="149"/>
      <c r="J165" s="132" t="s">
        <v>2491</v>
      </c>
      <c r="K165" s="223" t="s">
        <v>170</v>
      </c>
      <c r="L165" s="134"/>
      <c r="M165" s="135" t="s">
        <v>84</v>
      </c>
      <c r="N165" s="135" t="s">
        <v>86</v>
      </c>
      <c r="O165" s="135" t="s">
        <v>86</v>
      </c>
      <c r="P165" s="135" t="s">
        <v>86</v>
      </c>
      <c r="Q165" s="136" t="s">
        <v>112</v>
      </c>
      <c r="R165" s="136"/>
      <c r="S165" s="137"/>
      <c r="T165" s="106"/>
      <c r="U165" s="111"/>
      <c r="V165" s="106"/>
      <c r="W165" s="106"/>
      <c r="X165" s="106"/>
      <c r="Y165" s="106"/>
      <c r="Z165" s="106"/>
      <c r="AA165" s="106"/>
      <c r="AB165" s="106"/>
      <c r="AC165" s="110"/>
      <c r="AD165" s="110"/>
      <c r="AE165" s="110"/>
    </row>
    <row r="166">
      <c r="A166" s="106"/>
      <c r="B166" s="676">
        <f t="shared" si="1"/>
        <v>163</v>
      </c>
      <c r="C166" s="149"/>
      <c r="D166" s="149"/>
      <c r="E166" s="149"/>
      <c r="F166" s="149"/>
      <c r="G166" s="149"/>
      <c r="H166" s="149"/>
      <c r="I166" s="155"/>
      <c r="J166" s="132" t="s">
        <v>2492</v>
      </c>
      <c r="K166" s="133" t="s">
        <v>2493</v>
      </c>
      <c r="L166" s="134"/>
      <c r="M166" s="135" t="s">
        <v>84</v>
      </c>
      <c r="N166" s="135" t="s">
        <v>86</v>
      </c>
      <c r="O166" s="135" t="s">
        <v>86</v>
      </c>
      <c r="P166" s="135" t="s">
        <v>86</v>
      </c>
      <c r="Q166" s="136" t="s">
        <v>112</v>
      </c>
      <c r="R166" s="136"/>
      <c r="S166" s="137"/>
      <c r="T166" s="106"/>
      <c r="U166" s="111"/>
      <c r="V166" s="106"/>
      <c r="W166" s="106"/>
      <c r="X166" s="106"/>
      <c r="Y166" s="106"/>
      <c r="Z166" s="106"/>
      <c r="AA166" s="106"/>
      <c r="AB166" s="106"/>
      <c r="AC166" s="110"/>
      <c r="AD166" s="110"/>
      <c r="AE166" s="110"/>
    </row>
    <row r="167">
      <c r="A167" s="106"/>
      <c r="B167" s="676">
        <f t="shared" si="1"/>
        <v>164</v>
      </c>
      <c r="C167" s="149"/>
      <c r="D167" s="149"/>
      <c r="E167" s="149"/>
      <c r="F167" s="149"/>
      <c r="G167" s="149"/>
      <c r="H167" s="149"/>
      <c r="I167" s="146" t="s">
        <v>2494</v>
      </c>
      <c r="J167" s="132" t="s">
        <v>2495</v>
      </c>
      <c r="K167" s="133" t="s">
        <v>2496</v>
      </c>
      <c r="L167" s="134"/>
      <c r="M167" s="135" t="s">
        <v>84</v>
      </c>
      <c r="N167" s="135" t="s">
        <v>86</v>
      </c>
      <c r="O167" s="135" t="s">
        <v>86</v>
      </c>
      <c r="P167" s="135" t="s">
        <v>86</v>
      </c>
      <c r="Q167" s="136" t="s">
        <v>112</v>
      </c>
      <c r="R167" s="136"/>
      <c r="S167" s="137"/>
      <c r="T167" s="106"/>
      <c r="U167" s="111"/>
      <c r="V167" s="106"/>
      <c r="W167" s="106"/>
      <c r="X167" s="106"/>
      <c r="Y167" s="106"/>
      <c r="Z167" s="106"/>
      <c r="AA167" s="106"/>
      <c r="AB167" s="106"/>
      <c r="AC167" s="110"/>
      <c r="AD167" s="110"/>
      <c r="AE167" s="110"/>
    </row>
    <row r="168">
      <c r="A168" s="106"/>
      <c r="B168" s="676">
        <f t="shared" si="1"/>
        <v>165</v>
      </c>
      <c r="C168" s="149"/>
      <c r="D168" s="149"/>
      <c r="E168" s="149"/>
      <c r="F168" s="149"/>
      <c r="G168" s="149"/>
      <c r="H168" s="149"/>
      <c r="I168" s="155"/>
      <c r="J168" s="132" t="s">
        <v>2497</v>
      </c>
      <c r="K168" s="133" t="s">
        <v>2498</v>
      </c>
      <c r="L168" s="134"/>
      <c r="M168" s="135" t="s">
        <v>84</v>
      </c>
      <c r="N168" s="135" t="s">
        <v>86</v>
      </c>
      <c r="O168" s="135" t="s">
        <v>86</v>
      </c>
      <c r="P168" s="135" t="s">
        <v>86</v>
      </c>
      <c r="Q168" s="136" t="s">
        <v>112</v>
      </c>
      <c r="R168" s="136"/>
      <c r="S168" s="137"/>
      <c r="T168" s="106"/>
      <c r="U168" s="111"/>
      <c r="V168" s="106"/>
      <c r="W168" s="106"/>
      <c r="X168" s="106"/>
      <c r="Y168" s="106"/>
      <c r="Z168" s="106"/>
      <c r="AA168" s="106"/>
      <c r="AB168" s="106"/>
      <c r="AC168" s="110"/>
      <c r="AD168" s="110"/>
      <c r="AE168" s="110"/>
    </row>
    <row r="169">
      <c r="A169" s="106"/>
      <c r="B169" s="676">
        <f t="shared" si="1"/>
        <v>166</v>
      </c>
      <c r="C169" s="149"/>
      <c r="D169" s="149"/>
      <c r="E169" s="149"/>
      <c r="F169" s="149"/>
      <c r="G169" s="149"/>
      <c r="H169" s="149"/>
      <c r="I169" s="132" t="s">
        <v>255</v>
      </c>
      <c r="J169" s="132" t="s">
        <v>2499</v>
      </c>
      <c r="K169" s="133" t="s">
        <v>2500</v>
      </c>
      <c r="L169" s="134"/>
      <c r="M169" s="135" t="s">
        <v>84</v>
      </c>
      <c r="N169" s="135" t="s">
        <v>86</v>
      </c>
      <c r="O169" s="135" t="s">
        <v>86</v>
      </c>
      <c r="P169" s="135" t="s">
        <v>86</v>
      </c>
      <c r="Q169" s="136" t="s">
        <v>112</v>
      </c>
      <c r="R169" s="136"/>
      <c r="S169" s="137"/>
      <c r="T169" s="106"/>
      <c r="U169" s="111"/>
      <c r="V169" s="106"/>
      <c r="W169" s="106"/>
      <c r="X169" s="106"/>
      <c r="Y169" s="106"/>
      <c r="Z169" s="106"/>
      <c r="AA169" s="106"/>
      <c r="AB169" s="106"/>
      <c r="AC169" s="110"/>
      <c r="AD169" s="110"/>
      <c r="AE169" s="110"/>
    </row>
    <row r="170">
      <c r="A170" s="106"/>
      <c r="B170" s="676">
        <f t="shared" si="1"/>
        <v>167</v>
      </c>
      <c r="C170" s="149"/>
      <c r="D170" s="149"/>
      <c r="E170" s="149"/>
      <c r="F170" s="149"/>
      <c r="G170" s="149"/>
      <c r="H170" s="149"/>
      <c r="I170" s="132" t="s">
        <v>2501</v>
      </c>
      <c r="J170" s="132" t="s">
        <v>2502</v>
      </c>
      <c r="K170" s="133" t="s">
        <v>2503</v>
      </c>
      <c r="L170" s="134"/>
      <c r="M170" s="135" t="s">
        <v>84</v>
      </c>
      <c r="N170" s="135" t="s">
        <v>86</v>
      </c>
      <c r="O170" s="135" t="s">
        <v>86</v>
      </c>
      <c r="P170" s="135" t="s">
        <v>86</v>
      </c>
      <c r="Q170" s="136" t="s">
        <v>112</v>
      </c>
      <c r="R170" s="136"/>
      <c r="S170" s="137"/>
      <c r="T170" s="106"/>
      <c r="U170" s="111"/>
      <c r="V170" s="106"/>
      <c r="W170" s="106"/>
      <c r="X170" s="106"/>
      <c r="Y170" s="106"/>
      <c r="Z170" s="106"/>
      <c r="AA170" s="106"/>
      <c r="AB170" s="106"/>
      <c r="AC170" s="110"/>
      <c r="AD170" s="110"/>
      <c r="AE170" s="110"/>
    </row>
    <row r="171">
      <c r="A171" s="106"/>
      <c r="B171" s="676">
        <f t="shared" si="1"/>
        <v>168</v>
      </c>
      <c r="C171" s="149"/>
      <c r="D171" s="149"/>
      <c r="E171" s="149"/>
      <c r="F171" s="149"/>
      <c r="G171" s="149"/>
      <c r="H171" s="149"/>
      <c r="I171" s="146" t="s">
        <v>252</v>
      </c>
      <c r="J171" s="132" t="s">
        <v>2504</v>
      </c>
      <c r="K171" s="133" t="s">
        <v>2505</v>
      </c>
      <c r="L171" s="134"/>
      <c r="M171" s="135" t="s">
        <v>84</v>
      </c>
      <c r="N171" s="135" t="s">
        <v>86</v>
      </c>
      <c r="O171" s="135" t="s">
        <v>86</v>
      </c>
      <c r="P171" s="135" t="s">
        <v>86</v>
      </c>
      <c r="Q171" s="136" t="s">
        <v>112</v>
      </c>
      <c r="R171" s="136"/>
      <c r="S171" s="137"/>
      <c r="T171" s="106"/>
      <c r="U171" s="111"/>
      <c r="V171" s="106"/>
      <c r="W171" s="106"/>
      <c r="X171" s="106"/>
      <c r="Y171" s="106"/>
      <c r="Z171" s="106"/>
      <c r="AA171" s="106"/>
      <c r="AB171" s="106"/>
      <c r="AC171" s="110"/>
      <c r="AD171" s="110"/>
      <c r="AE171" s="110"/>
    </row>
    <row r="172">
      <c r="A172" s="106"/>
      <c r="B172" s="676">
        <f t="shared" si="1"/>
        <v>169</v>
      </c>
      <c r="C172" s="149"/>
      <c r="D172" s="149"/>
      <c r="E172" s="149"/>
      <c r="F172" s="149"/>
      <c r="G172" s="155"/>
      <c r="H172" s="155"/>
      <c r="I172" s="155"/>
      <c r="J172" s="132" t="s">
        <v>2506</v>
      </c>
      <c r="K172" s="133" t="s">
        <v>1396</v>
      </c>
      <c r="L172" s="134"/>
      <c r="M172" s="135" t="s">
        <v>84</v>
      </c>
      <c r="N172" s="135" t="s">
        <v>86</v>
      </c>
      <c r="O172" s="135" t="s">
        <v>86</v>
      </c>
      <c r="P172" s="135" t="s">
        <v>86</v>
      </c>
      <c r="Q172" s="136" t="s">
        <v>112</v>
      </c>
      <c r="R172" s="136"/>
      <c r="S172" s="137"/>
      <c r="T172" s="106"/>
      <c r="U172" s="111"/>
      <c r="V172" s="106"/>
      <c r="W172" s="106"/>
      <c r="X172" s="106"/>
      <c r="Y172" s="106"/>
      <c r="Z172" s="106"/>
      <c r="AA172" s="106"/>
      <c r="AB172" s="106"/>
      <c r="AC172" s="110"/>
      <c r="AD172" s="110"/>
      <c r="AE172" s="110"/>
    </row>
    <row r="173">
      <c r="A173" s="106"/>
      <c r="B173" s="676">
        <f t="shared" si="1"/>
        <v>170</v>
      </c>
      <c r="C173" s="149"/>
      <c r="D173" s="149"/>
      <c r="E173" s="149"/>
      <c r="F173" s="149"/>
      <c r="G173" s="132" t="s">
        <v>403</v>
      </c>
      <c r="H173" s="131"/>
      <c r="I173" s="131"/>
      <c r="J173" s="132" t="s">
        <v>2519</v>
      </c>
      <c r="K173" s="133" t="s">
        <v>2520</v>
      </c>
      <c r="L173" s="134"/>
      <c r="M173" s="135" t="s">
        <v>84</v>
      </c>
      <c r="N173" s="135" t="s">
        <v>86</v>
      </c>
      <c r="O173" s="135" t="s">
        <v>86</v>
      </c>
      <c r="P173" s="135" t="s">
        <v>86</v>
      </c>
      <c r="Q173" s="136" t="s">
        <v>112</v>
      </c>
      <c r="R173" s="136"/>
      <c r="S173" s="137"/>
      <c r="T173" s="106"/>
      <c r="U173" s="111"/>
      <c r="V173" s="106"/>
      <c r="W173" s="106"/>
      <c r="X173" s="106"/>
      <c r="Y173" s="106"/>
      <c r="Z173" s="106"/>
      <c r="AA173" s="106"/>
      <c r="AB173" s="106"/>
      <c r="AC173" s="110"/>
      <c r="AD173" s="110"/>
      <c r="AE173" s="110"/>
    </row>
    <row r="174">
      <c r="A174" s="106"/>
      <c r="B174" s="676">
        <f t="shared" si="1"/>
        <v>171</v>
      </c>
      <c r="C174" s="149"/>
      <c r="D174" s="149"/>
      <c r="E174" s="149"/>
      <c r="F174" s="149"/>
      <c r="G174" s="132" t="s">
        <v>2521</v>
      </c>
      <c r="H174" s="131"/>
      <c r="I174" s="131"/>
      <c r="J174" s="132" t="s">
        <v>2467</v>
      </c>
      <c r="K174" s="133" t="s">
        <v>2522</v>
      </c>
      <c r="L174" s="134"/>
      <c r="M174" s="135" t="s">
        <v>84</v>
      </c>
      <c r="N174" s="135" t="s">
        <v>86</v>
      </c>
      <c r="O174" s="135" t="s">
        <v>86</v>
      </c>
      <c r="P174" s="135" t="s">
        <v>86</v>
      </c>
      <c r="Q174" s="136" t="s">
        <v>112</v>
      </c>
      <c r="R174" s="136"/>
      <c r="S174" s="137"/>
      <c r="T174" s="106"/>
      <c r="U174" s="111"/>
      <c r="V174" s="106"/>
      <c r="W174" s="106"/>
      <c r="X174" s="106"/>
      <c r="Y174" s="106"/>
      <c r="Z174" s="106"/>
      <c r="AA174" s="106"/>
      <c r="AB174" s="106"/>
      <c r="AC174" s="110"/>
      <c r="AD174" s="110"/>
      <c r="AE174" s="110"/>
    </row>
    <row r="175">
      <c r="A175" s="106"/>
      <c r="B175" s="676">
        <f t="shared" si="1"/>
        <v>172</v>
      </c>
      <c r="C175" s="149"/>
      <c r="D175" s="149"/>
      <c r="E175" s="149"/>
      <c r="F175" s="149"/>
      <c r="G175" s="132" t="s">
        <v>699</v>
      </c>
      <c r="H175" s="131"/>
      <c r="I175" s="131"/>
      <c r="J175" s="132" t="s">
        <v>2523</v>
      </c>
      <c r="K175" s="133" t="s">
        <v>2522</v>
      </c>
      <c r="L175" s="134"/>
      <c r="M175" s="135" t="s">
        <v>84</v>
      </c>
      <c r="N175" s="135" t="s">
        <v>86</v>
      </c>
      <c r="O175" s="135" t="s">
        <v>86</v>
      </c>
      <c r="P175" s="135" t="s">
        <v>86</v>
      </c>
      <c r="Q175" s="136" t="s">
        <v>112</v>
      </c>
      <c r="R175" s="136"/>
      <c r="S175" s="137"/>
      <c r="T175" s="106"/>
      <c r="U175" s="111"/>
      <c r="V175" s="106"/>
      <c r="W175" s="106"/>
      <c r="X175" s="106"/>
      <c r="Y175" s="106"/>
      <c r="Z175" s="106"/>
      <c r="AA175" s="106"/>
      <c r="AB175" s="106"/>
      <c r="AC175" s="110"/>
      <c r="AD175" s="110"/>
      <c r="AE175" s="110"/>
    </row>
    <row r="176">
      <c r="A176" s="106"/>
      <c r="B176" s="676">
        <f t="shared" si="1"/>
        <v>173</v>
      </c>
      <c r="C176" s="149"/>
      <c r="D176" s="149"/>
      <c r="E176" s="149"/>
      <c r="F176" s="149"/>
      <c r="G176" s="146" t="s">
        <v>405</v>
      </c>
      <c r="H176" s="131"/>
      <c r="I176" s="131"/>
      <c r="J176" s="132" t="s">
        <v>2524</v>
      </c>
      <c r="K176" s="133" t="s">
        <v>2525</v>
      </c>
      <c r="L176" s="134"/>
      <c r="M176" s="135" t="s">
        <v>84</v>
      </c>
      <c r="N176" s="135" t="s">
        <v>86</v>
      </c>
      <c r="O176" s="135" t="s">
        <v>86</v>
      </c>
      <c r="P176" s="135" t="s">
        <v>86</v>
      </c>
      <c r="Q176" s="136" t="s">
        <v>112</v>
      </c>
      <c r="R176" s="136"/>
      <c r="S176" s="137"/>
      <c r="T176" s="106"/>
      <c r="U176" s="111"/>
      <c r="V176" s="106"/>
      <c r="W176" s="106"/>
      <c r="X176" s="106"/>
      <c r="Y176" s="106"/>
      <c r="Z176" s="106"/>
      <c r="AA176" s="106"/>
      <c r="AB176" s="106"/>
      <c r="AC176" s="110"/>
      <c r="AD176" s="110"/>
      <c r="AE176" s="110"/>
    </row>
    <row r="177">
      <c r="A177" s="106"/>
      <c r="B177" s="676">
        <f t="shared" si="1"/>
        <v>174</v>
      </c>
      <c r="C177" s="149"/>
      <c r="D177" s="149"/>
      <c r="E177" s="149"/>
      <c r="F177" s="149"/>
      <c r="G177" s="155"/>
      <c r="H177" s="131"/>
      <c r="I177" s="131"/>
      <c r="J177" s="132" t="s">
        <v>2526</v>
      </c>
      <c r="K177" s="133" t="s">
        <v>2527</v>
      </c>
      <c r="L177" s="134"/>
      <c r="M177" s="135" t="s">
        <v>84</v>
      </c>
      <c r="N177" s="135" t="s">
        <v>86</v>
      </c>
      <c r="O177" s="135" t="s">
        <v>86</v>
      </c>
      <c r="P177" s="135" t="s">
        <v>86</v>
      </c>
      <c r="Q177" s="136" t="s">
        <v>112</v>
      </c>
      <c r="R177" s="136"/>
      <c r="S177" s="137"/>
      <c r="T177" s="106"/>
      <c r="U177" s="111"/>
      <c r="V177" s="106"/>
      <c r="W177" s="106"/>
      <c r="X177" s="106"/>
      <c r="Y177" s="106"/>
      <c r="Z177" s="106"/>
      <c r="AA177" s="106"/>
      <c r="AB177" s="106"/>
      <c r="AC177" s="110"/>
      <c r="AD177" s="110"/>
      <c r="AE177" s="110"/>
    </row>
    <row r="178">
      <c r="A178" s="106"/>
      <c r="B178" s="676">
        <f t="shared" si="1"/>
        <v>175</v>
      </c>
      <c r="C178" s="149"/>
      <c r="D178" s="149"/>
      <c r="E178" s="149"/>
      <c r="F178" s="149"/>
      <c r="G178" s="132" t="s">
        <v>2341</v>
      </c>
      <c r="H178" s="131"/>
      <c r="I178" s="131"/>
      <c r="J178" s="132" t="s">
        <v>2528</v>
      </c>
      <c r="K178" s="133" t="s">
        <v>2529</v>
      </c>
      <c r="L178" s="134"/>
      <c r="M178" s="135" t="s">
        <v>84</v>
      </c>
      <c r="N178" s="135" t="s">
        <v>86</v>
      </c>
      <c r="O178" s="135" t="s">
        <v>86</v>
      </c>
      <c r="P178" s="135" t="s">
        <v>86</v>
      </c>
      <c r="Q178" s="136" t="s">
        <v>112</v>
      </c>
      <c r="R178" s="136"/>
      <c r="S178" s="137"/>
      <c r="T178" s="106"/>
      <c r="U178" s="111"/>
      <c r="V178" s="106"/>
      <c r="W178" s="106"/>
      <c r="X178" s="106"/>
      <c r="Y178" s="106"/>
      <c r="Z178" s="106"/>
      <c r="AA178" s="106"/>
      <c r="AB178" s="106"/>
      <c r="AC178" s="110"/>
      <c r="AD178" s="110"/>
      <c r="AE178" s="110"/>
    </row>
    <row r="179">
      <c r="A179" s="106"/>
      <c r="B179" s="676">
        <f t="shared" si="1"/>
        <v>176</v>
      </c>
      <c r="C179" s="149"/>
      <c r="D179" s="149"/>
      <c r="E179" s="149"/>
      <c r="F179" s="149"/>
      <c r="G179" s="146" t="s">
        <v>2530</v>
      </c>
      <c r="H179" s="132" t="s">
        <v>1644</v>
      </c>
      <c r="I179" s="131"/>
      <c r="J179" s="132" t="s">
        <v>2531</v>
      </c>
      <c r="K179" s="133" t="s">
        <v>2532</v>
      </c>
      <c r="L179" s="134"/>
      <c r="M179" s="135" t="s">
        <v>84</v>
      </c>
      <c r="N179" s="135" t="s">
        <v>86</v>
      </c>
      <c r="O179" s="135" t="s">
        <v>86</v>
      </c>
      <c r="P179" s="135" t="s">
        <v>86</v>
      </c>
      <c r="Q179" s="136" t="s">
        <v>112</v>
      </c>
      <c r="R179" s="136"/>
      <c r="S179" s="137"/>
      <c r="T179" s="106"/>
      <c r="U179" s="111"/>
      <c r="V179" s="106"/>
      <c r="W179" s="106"/>
      <c r="X179" s="106"/>
      <c r="Y179" s="106"/>
      <c r="Z179" s="106"/>
      <c r="AA179" s="106"/>
      <c r="AB179" s="106"/>
      <c r="AC179" s="110"/>
      <c r="AD179" s="110"/>
      <c r="AE179" s="110"/>
    </row>
    <row r="180">
      <c r="A180" s="106"/>
      <c r="B180" s="676">
        <f t="shared" si="1"/>
        <v>177</v>
      </c>
      <c r="C180" s="149"/>
      <c r="D180" s="149"/>
      <c r="E180" s="149"/>
      <c r="F180" s="149"/>
      <c r="G180" s="149"/>
      <c r="H180" s="132" t="s">
        <v>1647</v>
      </c>
      <c r="I180" s="131"/>
      <c r="J180" s="132" t="s">
        <v>2533</v>
      </c>
      <c r="K180" s="133" t="s">
        <v>2534</v>
      </c>
      <c r="L180" s="134"/>
      <c r="M180" s="135" t="s">
        <v>84</v>
      </c>
      <c r="N180" s="135" t="s">
        <v>86</v>
      </c>
      <c r="O180" s="135" t="s">
        <v>86</v>
      </c>
      <c r="P180" s="135" t="s">
        <v>86</v>
      </c>
      <c r="Q180" s="136" t="s">
        <v>112</v>
      </c>
      <c r="R180" s="136"/>
      <c r="S180" s="137"/>
      <c r="T180" s="106"/>
      <c r="U180" s="111"/>
      <c r="V180" s="106"/>
      <c r="W180" s="106"/>
      <c r="X180" s="106"/>
      <c r="Y180" s="106"/>
      <c r="Z180" s="106"/>
      <c r="AA180" s="106"/>
      <c r="AB180" s="106"/>
      <c r="AC180" s="110"/>
      <c r="AD180" s="110"/>
      <c r="AE180" s="110"/>
    </row>
    <row r="181">
      <c r="A181" s="106"/>
      <c r="B181" s="676">
        <f t="shared" si="1"/>
        <v>178</v>
      </c>
      <c r="C181" s="149"/>
      <c r="D181" s="149"/>
      <c r="E181" s="149"/>
      <c r="F181" s="149"/>
      <c r="G181" s="149"/>
      <c r="H181" s="132" t="s">
        <v>2535</v>
      </c>
      <c r="I181" s="131"/>
      <c r="J181" s="132" t="s">
        <v>2536</v>
      </c>
      <c r="K181" s="133" t="s">
        <v>2534</v>
      </c>
      <c r="L181" s="134"/>
      <c r="M181" s="135" t="s">
        <v>84</v>
      </c>
      <c r="N181" s="135" t="s">
        <v>86</v>
      </c>
      <c r="O181" s="135" t="s">
        <v>86</v>
      </c>
      <c r="P181" s="135" t="s">
        <v>86</v>
      </c>
      <c r="Q181" s="136" t="s">
        <v>112</v>
      </c>
      <c r="R181" s="136"/>
      <c r="S181" s="137"/>
      <c r="T181" s="106"/>
      <c r="U181" s="111"/>
      <c r="V181" s="106"/>
      <c r="W181" s="106"/>
      <c r="X181" s="106"/>
      <c r="Y181" s="106"/>
      <c r="Z181" s="106"/>
      <c r="AA181" s="106"/>
      <c r="AB181" s="106"/>
      <c r="AC181" s="110"/>
      <c r="AD181" s="110"/>
      <c r="AE181" s="110"/>
    </row>
    <row r="182">
      <c r="A182" s="106"/>
      <c r="B182" s="676">
        <f t="shared" si="1"/>
        <v>179</v>
      </c>
      <c r="C182" s="149"/>
      <c r="D182" s="149"/>
      <c r="E182" s="149"/>
      <c r="F182" s="149"/>
      <c r="G182" s="155"/>
      <c r="H182" s="132" t="s">
        <v>184</v>
      </c>
      <c r="I182" s="131"/>
      <c r="J182" s="132" t="s">
        <v>2537</v>
      </c>
      <c r="K182" s="133" t="s">
        <v>2534</v>
      </c>
      <c r="L182" s="134"/>
      <c r="M182" s="135" t="s">
        <v>84</v>
      </c>
      <c r="N182" s="135" t="s">
        <v>86</v>
      </c>
      <c r="O182" s="135" t="s">
        <v>86</v>
      </c>
      <c r="P182" s="135" t="s">
        <v>86</v>
      </c>
      <c r="Q182" s="136" t="s">
        <v>112</v>
      </c>
      <c r="R182" s="136"/>
      <c r="S182" s="137"/>
      <c r="T182" s="106"/>
      <c r="U182" s="111"/>
      <c r="V182" s="106"/>
      <c r="W182" s="106"/>
      <c r="X182" s="106"/>
      <c r="Y182" s="106"/>
      <c r="Z182" s="106"/>
      <c r="AA182" s="106"/>
      <c r="AB182" s="106"/>
      <c r="AC182" s="110"/>
      <c r="AD182" s="110"/>
      <c r="AE182" s="110"/>
    </row>
    <row r="183">
      <c r="A183" s="106"/>
      <c r="B183" s="676">
        <f t="shared" si="1"/>
        <v>180</v>
      </c>
      <c r="C183" s="149"/>
      <c r="D183" s="149"/>
      <c r="E183" s="149"/>
      <c r="F183" s="149"/>
      <c r="G183" s="146" t="s">
        <v>2538</v>
      </c>
      <c r="H183" s="132" t="s">
        <v>944</v>
      </c>
      <c r="I183" s="131"/>
      <c r="J183" s="132" t="s">
        <v>2539</v>
      </c>
      <c r="K183" s="133" t="s">
        <v>2540</v>
      </c>
      <c r="L183" s="134"/>
      <c r="M183" s="135" t="s">
        <v>84</v>
      </c>
      <c r="N183" s="135" t="s">
        <v>86</v>
      </c>
      <c r="O183" s="135" t="s">
        <v>86</v>
      </c>
      <c r="P183" s="135" t="s">
        <v>86</v>
      </c>
      <c r="Q183" s="136" t="s">
        <v>112</v>
      </c>
      <c r="R183" s="136"/>
      <c r="S183" s="137"/>
      <c r="T183" s="106"/>
      <c r="U183" s="111"/>
      <c r="V183" s="106"/>
      <c r="W183" s="106"/>
      <c r="X183" s="106"/>
      <c r="Y183" s="106"/>
      <c r="Z183" s="106"/>
      <c r="AA183" s="106"/>
      <c r="AB183" s="106"/>
      <c r="AC183" s="110"/>
      <c r="AD183" s="110"/>
      <c r="AE183" s="110"/>
    </row>
    <row r="184">
      <c r="A184" s="106"/>
      <c r="B184" s="676">
        <f t="shared" si="1"/>
        <v>181</v>
      </c>
      <c r="C184" s="149"/>
      <c r="D184" s="149"/>
      <c r="E184" s="149"/>
      <c r="F184" s="149"/>
      <c r="G184" s="155"/>
      <c r="H184" s="132" t="s">
        <v>942</v>
      </c>
      <c r="I184" s="131"/>
      <c r="J184" s="132" t="s">
        <v>2541</v>
      </c>
      <c r="K184" s="133" t="s">
        <v>2542</v>
      </c>
      <c r="L184" s="134"/>
      <c r="M184" s="135" t="s">
        <v>84</v>
      </c>
      <c r="N184" s="135" t="s">
        <v>86</v>
      </c>
      <c r="O184" s="135" t="s">
        <v>86</v>
      </c>
      <c r="P184" s="135" t="s">
        <v>86</v>
      </c>
      <c r="Q184" s="136" t="s">
        <v>112</v>
      </c>
      <c r="R184" s="136"/>
      <c r="S184" s="137"/>
      <c r="T184" s="106"/>
      <c r="U184" s="111"/>
      <c r="V184" s="106"/>
      <c r="W184" s="106"/>
      <c r="X184" s="106"/>
      <c r="Y184" s="106"/>
      <c r="Z184" s="106"/>
      <c r="AA184" s="106"/>
      <c r="AB184" s="106"/>
      <c r="AC184" s="110"/>
      <c r="AD184" s="110"/>
      <c r="AE184" s="110"/>
    </row>
    <row r="185">
      <c r="A185" s="106"/>
      <c r="B185" s="676">
        <f t="shared" si="1"/>
        <v>182</v>
      </c>
      <c r="C185" s="149"/>
      <c r="D185" s="149"/>
      <c r="E185" s="149"/>
      <c r="F185" s="149"/>
      <c r="G185" s="149" t="s">
        <v>2543</v>
      </c>
      <c r="H185" s="132" t="s">
        <v>944</v>
      </c>
      <c r="I185" s="131"/>
      <c r="J185" s="132" t="s">
        <v>2544</v>
      </c>
      <c r="K185" s="133" t="s">
        <v>2540</v>
      </c>
      <c r="L185" s="134"/>
      <c r="M185" s="135" t="s">
        <v>84</v>
      </c>
      <c r="N185" s="135" t="s">
        <v>86</v>
      </c>
      <c r="O185" s="135" t="s">
        <v>86</v>
      </c>
      <c r="P185" s="135" t="s">
        <v>86</v>
      </c>
      <c r="Q185" s="136" t="s">
        <v>112</v>
      </c>
      <c r="R185" s="136"/>
      <c r="S185" s="137"/>
      <c r="T185" s="106"/>
      <c r="U185" s="111"/>
      <c r="V185" s="106"/>
      <c r="W185" s="106"/>
      <c r="X185" s="106"/>
      <c r="Y185" s="106"/>
      <c r="Z185" s="106"/>
      <c r="AA185" s="106"/>
      <c r="AB185" s="106"/>
      <c r="AC185" s="110"/>
      <c r="AD185" s="110"/>
      <c r="AE185" s="110"/>
    </row>
    <row r="186">
      <c r="A186" s="106"/>
      <c r="B186" s="676">
        <f t="shared" si="1"/>
        <v>183</v>
      </c>
      <c r="C186" s="149"/>
      <c r="D186" s="149"/>
      <c r="E186" s="149"/>
      <c r="F186" s="149"/>
      <c r="G186" s="149"/>
      <c r="H186" s="132" t="s">
        <v>942</v>
      </c>
      <c r="I186" s="131"/>
      <c r="J186" s="132" t="s">
        <v>2545</v>
      </c>
      <c r="K186" s="133" t="s">
        <v>2542</v>
      </c>
      <c r="L186" s="134"/>
      <c r="M186" s="135" t="s">
        <v>84</v>
      </c>
      <c r="N186" s="135" t="s">
        <v>86</v>
      </c>
      <c r="O186" s="135" t="s">
        <v>86</v>
      </c>
      <c r="P186" s="135" t="s">
        <v>86</v>
      </c>
      <c r="Q186" s="136" t="s">
        <v>112</v>
      </c>
      <c r="R186" s="136"/>
      <c r="S186" s="137"/>
      <c r="T186" s="106"/>
      <c r="U186" s="111"/>
      <c r="V186" s="106"/>
      <c r="W186" s="106"/>
      <c r="X186" s="106"/>
      <c r="Y186" s="106"/>
      <c r="Z186" s="106"/>
      <c r="AA186" s="106"/>
      <c r="AB186" s="106"/>
      <c r="AC186" s="110"/>
      <c r="AD186" s="110"/>
      <c r="AE186" s="110"/>
    </row>
    <row r="187">
      <c r="A187" s="106"/>
      <c r="B187" s="676">
        <f t="shared" si="1"/>
        <v>184</v>
      </c>
      <c r="C187" s="149"/>
      <c r="D187" s="149"/>
      <c r="E187" s="149"/>
      <c r="F187" s="149"/>
      <c r="G187" s="146" t="s">
        <v>2546</v>
      </c>
      <c r="H187" s="132" t="s">
        <v>944</v>
      </c>
      <c r="I187" s="131"/>
      <c r="J187" s="132" t="s">
        <v>2547</v>
      </c>
      <c r="K187" s="133" t="s">
        <v>2540</v>
      </c>
      <c r="L187" s="134"/>
      <c r="M187" s="135" t="s">
        <v>84</v>
      </c>
      <c r="N187" s="135" t="s">
        <v>86</v>
      </c>
      <c r="O187" s="135" t="s">
        <v>86</v>
      </c>
      <c r="P187" s="135" t="s">
        <v>86</v>
      </c>
      <c r="Q187" s="136" t="s">
        <v>112</v>
      </c>
      <c r="R187" s="136"/>
      <c r="S187" s="137"/>
      <c r="T187" s="106"/>
      <c r="U187" s="111"/>
      <c r="V187" s="106"/>
      <c r="W187" s="106"/>
      <c r="X187" s="106"/>
      <c r="Y187" s="106"/>
      <c r="Z187" s="106"/>
      <c r="AA187" s="106"/>
      <c r="AB187" s="106"/>
      <c r="AC187" s="110"/>
      <c r="AD187" s="110"/>
      <c r="AE187" s="110"/>
    </row>
    <row r="188">
      <c r="A188" s="106"/>
      <c r="B188" s="676">
        <f t="shared" si="1"/>
        <v>185</v>
      </c>
      <c r="C188" s="149"/>
      <c r="D188" s="149"/>
      <c r="E188" s="149"/>
      <c r="F188" s="155"/>
      <c r="G188" s="155"/>
      <c r="H188" s="132" t="s">
        <v>942</v>
      </c>
      <c r="I188" s="131"/>
      <c r="J188" s="132" t="s">
        <v>2548</v>
      </c>
      <c r="K188" s="133" t="s">
        <v>2542</v>
      </c>
      <c r="L188" s="134"/>
      <c r="M188" s="135" t="s">
        <v>84</v>
      </c>
      <c r="N188" s="135" t="s">
        <v>86</v>
      </c>
      <c r="O188" s="135" t="s">
        <v>86</v>
      </c>
      <c r="P188" s="135" t="s">
        <v>86</v>
      </c>
      <c r="Q188" s="136" t="s">
        <v>112</v>
      </c>
      <c r="R188" s="136"/>
      <c r="S188" s="137"/>
      <c r="T188" s="106"/>
      <c r="U188" s="111"/>
      <c r="V188" s="106"/>
      <c r="W188" s="106"/>
      <c r="X188" s="106"/>
      <c r="Y188" s="106"/>
      <c r="Z188" s="106"/>
      <c r="AA188" s="106"/>
      <c r="AB188" s="106"/>
      <c r="AC188" s="110"/>
      <c r="AD188" s="110"/>
      <c r="AE188" s="110"/>
    </row>
    <row r="189">
      <c r="A189" s="106"/>
      <c r="B189" s="676">
        <f t="shared" si="1"/>
        <v>186</v>
      </c>
      <c r="C189" s="149"/>
      <c r="D189" s="149"/>
      <c r="E189" s="146" t="s">
        <v>2557</v>
      </c>
      <c r="F189" s="131" t="s">
        <v>2558</v>
      </c>
      <c r="G189" s="131"/>
      <c r="H189" s="131"/>
      <c r="I189" s="131"/>
      <c r="J189" s="131" t="s">
        <v>2559</v>
      </c>
      <c r="K189" s="223" t="s">
        <v>2560</v>
      </c>
      <c r="L189" s="134"/>
      <c r="M189" s="135" t="s">
        <v>84</v>
      </c>
      <c r="N189" s="135" t="s">
        <v>86</v>
      </c>
      <c r="O189" s="135" t="s">
        <v>86</v>
      </c>
      <c r="P189" s="135" t="s">
        <v>86</v>
      </c>
      <c r="Q189" s="136" t="s">
        <v>101</v>
      </c>
      <c r="R189" s="137"/>
      <c r="S189" s="137"/>
      <c r="T189" s="106"/>
      <c r="U189" s="111"/>
      <c r="V189" s="106"/>
      <c r="W189" s="106"/>
      <c r="X189" s="106"/>
      <c r="Y189" s="106"/>
      <c r="Z189" s="106"/>
      <c r="AA189" s="106"/>
      <c r="AB189" s="106"/>
      <c r="AC189" s="110"/>
      <c r="AD189" s="110"/>
      <c r="AE189" s="110"/>
    </row>
    <row r="190">
      <c r="A190" s="106"/>
      <c r="B190" s="676">
        <f t="shared" si="1"/>
        <v>187</v>
      </c>
      <c r="C190" s="149"/>
      <c r="D190" s="149"/>
      <c r="E190" s="149"/>
      <c r="F190" s="131" t="s">
        <v>2561</v>
      </c>
      <c r="G190" s="131"/>
      <c r="H190" s="131"/>
      <c r="I190" s="131"/>
      <c r="J190" s="131" t="s">
        <v>2562</v>
      </c>
      <c r="K190" s="223" t="s">
        <v>2560</v>
      </c>
      <c r="L190" s="134"/>
      <c r="M190" s="135" t="s">
        <v>84</v>
      </c>
      <c r="N190" s="135" t="s">
        <v>86</v>
      </c>
      <c r="O190" s="135" t="s">
        <v>86</v>
      </c>
      <c r="P190" s="135" t="s">
        <v>86</v>
      </c>
      <c r="Q190" s="136" t="s">
        <v>101</v>
      </c>
      <c r="R190" s="137"/>
      <c r="S190" s="137"/>
      <c r="T190" s="106"/>
      <c r="U190" s="111"/>
      <c r="V190" s="106"/>
      <c r="W190" s="106"/>
      <c r="X190" s="106"/>
      <c r="Y190" s="106"/>
      <c r="Z190" s="106"/>
      <c r="AA190" s="106"/>
      <c r="AB190" s="106"/>
      <c r="AC190" s="110"/>
      <c r="AD190" s="110"/>
      <c r="AE190" s="110"/>
    </row>
    <row r="191">
      <c r="A191" s="106"/>
      <c r="B191" s="676">
        <f t="shared" si="1"/>
        <v>188</v>
      </c>
      <c r="C191" s="149"/>
      <c r="D191" s="149"/>
      <c r="E191" s="149"/>
      <c r="F191" s="131" t="s">
        <v>2563</v>
      </c>
      <c r="G191" s="131"/>
      <c r="H191" s="131"/>
      <c r="I191" s="131"/>
      <c r="J191" s="131" t="s">
        <v>2564</v>
      </c>
      <c r="K191" s="223" t="s">
        <v>2560</v>
      </c>
      <c r="L191" s="134"/>
      <c r="M191" s="135" t="s">
        <v>84</v>
      </c>
      <c r="N191" s="135" t="s">
        <v>86</v>
      </c>
      <c r="O191" s="135" t="s">
        <v>86</v>
      </c>
      <c r="P191" s="135" t="s">
        <v>86</v>
      </c>
      <c r="Q191" s="136" t="s">
        <v>101</v>
      </c>
      <c r="R191" s="137"/>
      <c r="S191" s="137"/>
      <c r="T191" s="106"/>
      <c r="U191" s="111"/>
      <c r="V191" s="106"/>
      <c r="W191" s="106"/>
      <c r="X191" s="106"/>
      <c r="Y191" s="106"/>
      <c r="Z191" s="106"/>
      <c r="AA191" s="106"/>
      <c r="AB191" s="106"/>
      <c r="AC191" s="110"/>
      <c r="AD191" s="110"/>
      <c r="AE191" s="110"/>
    </row>
    <row r="192">
      <c r="A192" s="106"/>
      <c r="B192" s="676">
        <f t="shared" si="1"/>
        <v>189</v>
      </c>
      <c r="C192" s="149"/>
      <c r="D192" s="149"/>
      <c r="E192" s="149"/>
      <c r="F192" s="131" t="s">
        <v>2565</v>
      </c>
      <c r="G192" s="131"/>
      <c r="H192" s="131"/>
      <c r="I192" s="131"/>
      <c r="J192" s="131" t="s">
        <v>2566</v>
      </c>
      <c r="K192" s="223" t="s">
        <v>2560</v>
      </c>
      <c r="L192" s="134"/>
      <c r="M192" s="135" t="s">
        <v>84</v>
      </c>
      <c r="N192" s="135" t="s">
        <v>86</v>
      </c>
      <c r="O192" s="135" t="s">
        <v>86</v>
      </c>
      <c r="P192" s="135" t="s">
        <v>86</v>
      </c>
      <c r="Q192" s="136" t="s">
        <v>101</v>
      </c>
      <c r="R192" s="137"/>
      <c r="S192" s="137"/>
      <c r="T192" s="106"/>
      <c r="U192" s="111"/>
      <c r="V192" s="106"/>
      <c r="W192" s="106"/>
      <c r="X192" s="106"/>
      <c r="Y192" s="106"/>
      <c r="Z192" s="106"/>
      <c r="AA192" s="106"/>
      <c r="AB192" s="106"/>
      <c r="AC192" s="110"/>
      <c r="AD192" s="110"/>
      <c r="AE192" s="110"/>
    </row>
    <row r="193">
      <c r="A193" s="106"/>
      <c r="B193" s="676">
        <f t="shared" si="1"/>
        <v>190</v>
      </c>
      <c r="C193" s="149"/>
      <c r="D193" s="149"/>
      <c r="E193" s="149"/>
      <c r="F193" s="131" t="s">
        <v>2567</v>
      </c>
      <c r="G193" s="131"/>
      <c r="H193" s="131"/>
      <c r="I193" s="131"/>
      <c r="J193" s="131" t="s">
        <v>2568</v>
      </c>
      <c r="K193" s="223" t="s">
        <v>2560</v>
      </c>
      <c r="L193" s="134"/>
      <c r="M193" s="135" t="s">
        <v>84</v>
      </c>
      <c r="N193" s="135" t="s">
        <v>86</v>
      </c>
      <c r="O193" s="135" t="s">
        <v>86</v>
      </c>
      <c r="P193" s="135" t="s">
        <v>86</v>
      </c>
      <c r="Q193" s="136" t="s">
        <v>101</v>
      </c>
      <c r="R193" s="137"/>
      <c r="S193" s="137"/>
      <c r="T193" s="106"/>
      <c r="U193" s="111"/>
      <c r="V193" s="106"/>
      <c r="W193" s="106"/>
      <c r="X193" s="106"/>
      <c r="Y193" s="106"/>
      <c r="Z193" s="106"/>
      <c r="AA193" s="106"/>
      <c r="AB193" s="106"/>
      <c r="AC193" s="110"/>
      <c r="AD193" s="110"/>
      <c r="AE193" s="110"/>
    </row>
    <row r="194">
      <c r="A194" s="106"/>
      <c r="B194" s="676">
        <f t="shared" si="1"/>
        <v>191</v>
      </c>
      <c r="C194" s="149"/>
      <c r="D194" s="149"/>
      <c r="E194" s="149"/>
      <c r="F194" s="131" t="s">
        <v>2569</v>
      </c>
      <c r="G194" s="131"/>
      <c r="H194" s="131"/>
      <c r="I194" s="131"/>
      <c r="J194" s="131" t="s">
        <v>2570</v>
      </c>
      <c r="K194" s="223" t="s">
        <v>2560</v>
      </c>
      <c r="L194" s="134"/>
      <c r="M194" s="135" t="s">
        <v>84</v>
      </c>
      <c r="N194" s="135" t="s">
        <v>86</v>
      </c>
      <c r="O194" s="135" t="s">
        <v>86</v>
      </c>
      <c r="P194" s="135" t="s">
        <v>86</v>
      </c>
      <c r="Q194" s="136" t="s">
        <v>101</v>
      </c>
      <c r="R194" s="136"/>
      <c r="S194" s="137"/>
      <c r="T194" s="106"/>
      <c r="U194" s="111"/>
      <c r="V194" s="106"/>
      <c r="W194" s="106"/>
      <c r="X194" s="106"/>
      <c r="Y194" s="106"/>
      <c r="Z194" s="106"/>
      <c r="AA194" s="106"/>
      <c r="AB194" s="106"/>
      <c r="AC194" s="110"/>
      <c r="AD194" s="110"/>
      <c r="AE194" s="110"/>
    </row>
    <row r="195">
      <c r="A195" s="106"/>
      <c r="B195" s="676">
        <f t="shared" si="1"/>
        <v>192</v>
      </c>
      <c r="C195" s="149"/>
      <c r="D195" s="149"/>
      <c r="E195" s="149"/>
      <c r="F195" s="131" t="s">
        <v>2571</v>
      </c>
      <c r="G195" s="131"/>
      <c r="H195" s="131"/>
      <c r="I195" s="131"/>
      <c r="J195" s="131" t="s">
        <v>2572</v>
      </c>
      <c r="K195" s="223" t="s">
        <v>2560</v>
      </c>
      <c r="L195" s="134"/>
      <c r="M195" s="135" t="s">
        <v>84</v>
      </c>
      <c r="N195" s="135" t="s">
        <v>86</v>
      </c>
      <c r="O195" s="135" t="s">
        <v>86</v>
      </c>
      <c r="P195" s="135" t="s">
        <v>86</v>
      </c>
      <c r="Q195" s="136" t="s">
        <v>101</v>
      </c>
      <c r="R195" s="137"/>
      <c r="S195" s="137"/>
      <c r="T195" s="106"/>
      <c r="U195" s="111"/>
      <c r="V195" s="106"/>
      <c r="W195" s="106"/>
      <c r="X195" s="106"/>
      <c r="Y195" s="106"/>
      <c r="Z195" s="106"/>
      <c r="AA195" s="106"/>
      <c r="AB195" s="106"/>
      <c r="AC195" s="110"/>
      <c r="AD195" s="110"/>
      <c r="AE195" s="110"/>
    </row>
    <row r="196">
      <c r="A196" s="106"/>
      <c r="B196" s="676">
        <f t="shared" si="1"/>
        <v>193</v>
      </c>
      <c r="C196" s="149"/>
      <c r="D196" s="149"/>
      <c r="E196" s="149"/>
      <c r="F196" s="131" t="s">
        <v>2573</v>
      </c>
      <c r="G196" s="131"/>
      <c r="H196" s="131"/>
      <c r="I196" s="131"/>
      <c r="J196" s="131" t="s">
        <v>2572</v>
      </c>
      <c r="K196" s="223" t="s">
        <v>2560</v>
      </c>
      <c r="L196" s="134"/>
      <c r="M196" s="135" t="s">
        <v>84</v>
      </c>
      <c r="N196" s="135" t="s">
        <v>86</v>
      </c>
      <c r="O196" s="135" t="s">
        <v>86</v>
      </c>
      <c r="P196" s="135" t="s">
        <v>86</v>
      </c>
      <c r="Q196" s="136" t="s">
        <v>101</v>
      </c>
      <c r="R196" s="137"/>
      <c r="S196" s="137"/>
      <c r="T196" s="106"/>
      <c r="U196" s="111"/>
      <c r="V196" s="106"/>
      <c r="W196" s="106"/>
      <c r="X196" s="106"/>
      <c r="Y196" s="106"/>
      <c r="Z196" s="106"/>
      <c r="AA196" s="106"/>
      <c r="AB196" s="106"/>
      <c r="AC196" s="110"/>
      <c r="AD196" s="110"/>
      <c r="AE196" s="110"/>
    </row>
    <row r="197">
      <c r="A197" s="106"/>
      <c r="B197" s="676">
        <f t="shared" si="1"/>
        <v>194</v>
      </c>
      <c r="C197" s="149"/>
      <c r="D197" s="149"/>
      <c r="E197" s="149"/>
      <c r="F197" s="143" t="s">
        <v>2574</v>
      </c>
      <c r="G197" s="131" t="s">
        <v>2575</v>
      </c>
      <c r="H197" s="131"/>
      <c r="I197" s="131"/>
      <c r="J197" s="132" t="s">
        <v>2576</v>
      </c>
      <c r="K197" s="223" t="s">
        <v>2560</v>
      </c>
      <c r="L197" s="134"/>
      <c r="M197" s="135" t="s">
        <v>84</v>
      </c>
      <c r="N197" s="135" t="s">
        <v>86</v>
      </c>
      <c r="O197" s="135" t="s">
        <v>86</v>
      </c>
      <c r="P197" s="135" t="s">
        <v>86</v>
      </c>
      <c r="Q197" s="136" t="s">
        <v>112</v>
      </c>
      <c r="R197" s="790" t="s">
        <v>2577</v>
      </c>
      <c r="S197" s="137"/>
      <c r="T197" s="106"/>
      <c r="U197" s="111"/>
      <c r="V197" s="106"/>
      <c r="W197" s="106"/>
      <c r="X197" s="106"/>
      <c r="Y197" s="106"/>
      <c r="Z197" s="106"/>
      <c r="AA197" s="106"/>
      <c r="AB197" s="106"/>
      <c r="AC197" s="110"/>
      <c r="AD197" s="110"/>
      <c r="AE197" s="110"/>
    </row>
    <row r="198">
      <c r="A198" s="106"/>
      <c r="B198" s="676">
        <f t="shared" si="1"/>
        <v>195</v>
      </c>
      <c r="C198" s="155"/>
      <c r="D198" s="155"/>
      <c r="E198" s="155"/>
      <c r="F198" s="151"/>
      <c r="G198" s="131" t="s">
        <v>2578</v>
      </c>
      <c r="H198" s="131"/>
      <c r="I198" s="131"/>
      <c r="J198" s="132" t="s">
        <v>2579</v>
      </c>
      <c r="K198" s="223" t="s">
        <v>2560</v>
      </c>
      <c r="L198" s="134"/>
      <c r="M198" s="135" t="s">
        <v>84</v>
      </c>
      <c r="N198" s="135" t="s">
        <v>86</v>
      </c>
      <c r="O198" s="135" t="s">
        <v>86</v>
      </c>
      <c r="P198" s="135" t="s">
        <v>86</v>
      </c>
      <c r="Q198" s="136" t="s">
        <v>112</v>
      </c>
      <c r="R198" s="790" t="s">
        <v>173</v>
      </c>
      <c r="S198" s="137"/>
      <c r="T198" s="106"/>
      <c r="U198" s="111"/>
      <c r="V198" s="106"/>
      <c r="W198" s="106"/>
      <c r="X198" s="106"/>
      <c r="Y198" s="106"/>
      <c r="Z198" s="106"/>
      <c r="AA198" s="106"/>
      <c r="AB198" s="106"/>
      <c r="AC198" s="110"/>
      <c r="AD198" s="110"/>
      <c r="AE198" s="110"/>
    </row>
    <row r="199">
      <c r="A199" s="106"/>
      <c r="B199" s="676">
        <f t="shared" si="1"/>
        <v>196</v>
      </c>
      <c r="C199" s="146" t="s">
        <v>2580</v>
      </c>
      <c r="D199" s="146" t="s">
        <v>522</v>
      </c>
      <c r="E199" s="146" t="s">
        <v>2417</v>
      </c>
      <c r="F199" s="132" t="s">
        <v>2281</v>
      </c>
      <c r="G199" s="131"/>
      <c r="H199" s="131"/>
      <c r="I199" s="131"/>
      <c r="J199" s="132" t="s">
        <v>2581</v>
      </c>
      <c r="K199" s="133" t="s">
        <v>2582</v>
      </c>
      <c r="L199" s="134"/>
      <c r="M199" s="135" t="s">
        <v>84</v>
      </c>
      <c r="N199" s="135" t="s">
        <v>86</v>
      </c>
      <c r="O199" s="135" t="s">
        <v>86</v>
      </c>
      <c r="P199" s="135" t="s">
        <v>86</v>
      </c>
      <c r="Q199" s="136" t="s">
        <v>101</v>
      </c>
      <c r="R199" s="137"/>
      <c r="S199" s="137"/>
      <c r="T199" s="106"/>
      <c r="U199" s="111"/>
      <c r="V199" s="106"/>
      <c r="W199" s="106"/>
      <c r="X199" s="106"/>
      <c r="Y199" s="106"/>
      <c r="Z199" s="106"/>
      <c r="AA199" s="106"/>
      <c r="AB199" s="106"/>
      <c r="AC199" s="110"/>
      <c r="AD199" s="110"/>
      <c r="AE199" s="110"/>
    </row>
    <row r="200">
      <c r="A200" s="106"/>
      <c r="B200" s="676">
        <f t="shared" si="1"/>
        <v>197</v>
      </c>
      <c r="C200" s="149"/>
      <c r="D200" s="149"/>
      <c r="E200" s="149"/>
      <c r="F200" s="132" t="s">
        <v>1043</v>
      </c>
      <c r="G200" s="131"/>
      <c r="H200" s="131"/>
      <c r="I200" s="131"/>
      <c r="J200" s="132" t="s">
        <v>2583</v>
      </c>
      <c r="K200" s="133" t="s">
        <v>2582</v>
      </c>
      <c r="L200" s="134"/>
      <c r="M200" s="135" t="s">
        <v>84</v>
      </c>
      <c r="N200" s="135" t="s">
        <v>86</v>
      </c>
      <c r="O200" s="135" t="s">
        <v>86</v>
      </c>
      <c r="P200" s="135" t="s">
        <v>86</v>
      </c>
      <c r="Q200" s="136" t="s">
        <v>101</v>
      </c>
      <c r="R200" s="137"/>
      <c r="S200" s="137"/>
      <c r="T200" s="106"/>
      <c r="U200" s="111"/>
      <c r="V200" s="106"/>
      <c r="W200" s="106"/>
      <c r="X200" s="106"/>
      <c r="Y200" s="106"/>
      <c r="Z200" s="106"/>
      <c r="AA200" s="106"/>
      <c r="AB200" s="106"/>
      <c r="AC200" s="110"/>
      <c r="AD200" s="110"/>
      <c r="AE200" s="110"/>
    </row>
    <row r="201">
      <c r="A201" s="106"/>
      <c r="B201" s="676">
        <f t="shared" si="1"/>
        <v>198</v>
      </c>
      <c r="C201" s="149"/>
      <c r="D201" s="149"/>
      <c r="E201" s="149"/>
      <c r="F201" s="132" t="s">
        <v>2285</v>
      </c>
      <c r="G201" s="131"/>
      <c r="H201" s="131"/>
      <c r="I201" s="131"/>
      <c r="J201" s="132" t="s">
        <v>2583</v>
      </c>
      <c r="K201" s="133" t="s">
        <v>2582</v>
      </c>
      <c r="L201" s="134"/>
      <c r="M201" s="135" t="s">
        <v>84</v>
      </c>
      <c r="N201" s="135" t="s">
        <v>86</v>
      </c>
      <c r="O201" s="135" t="s">
        <v>86</v>
      </c>
      <c r="P201" s="135" t="s">
        <v>86</v>
      </c>
      <c r="Q201" s="136" t="s">
        <v>101</v>
      </c>
      <c r="R201" s="137"/>
      <c r="S201" s="137"/>
      <c r="T201" s="106"/>
      <c r="U201" s="111"/>
      <c r="V201" s="106"/>
      <c r="W201" s="106"/>
      <c r="X201" s="106"/>
      <c r="Y201" s="106"/>
      <c r="Z201" s="106"/>
      <c r="AA201" s="106"/>
      <c r="AB201" s="106"/>
      <c r="AC201" s="110"/>
      <c r="AD201" s="110"/>
      <c r="AE201" s="110"/>
    </row>
    <row r="202">
      <c r="A202" s="106"/>
      <c r="B202" s="676">
        <f t="shared" si="1"/>
        <v>199</v>
      </c>
      <c r="C202" s="149"/>
      <c r="D202" s="149"/>
      <c r="E202" s="149"/>
      <c r="F202" s="132" t="s">
        <v>1044</v>
      </c>
      <c r="G202" s="131"/>
      <c r="H202" s="131"/>
      <c r="I202" s="131"/>
      <c r="J202" s="132" t="s">
        <v>2583</v>
      </c>
      <c r="K202" s="133" t="s">
        <v>2582</v>
      </c>
      <c r="L202" s="134"/>
      <c r="M202" s="135" t="s">
        <v>84</v>
      </c>
      <c r="N202" s="135" t="s">
        <v>86</v>
      </c>
      <c r="O202" s="135" t="s">
        <v>86</v>
      </c>
      <c r="P202" s="135" t="s">
        <v>86</v>
      </c>
      <c r="Q202" s="136" t="s">
        <v>101</v>
      </c>
      <c r="R202" s="137"/>
      <c r="S202" s="137"/>
      <c r="T202" s="106"/>
      <c r="U202" s="111"/>
      <c r="V202" s="106"/>
      <c r="W202" s="106"/>
      <c r="X202" s="106"/>
      <c r="Y202" s="106"/>
      <c r="Z202" s="106"/>
      <c r="AA202" s="106"/>
      <c r="AB202" s="106"/>
      <c r="AC202" s="110"/>
      <c r="AD202" s="110"/>
      <c r="AE202" s="110"/>
    </row>
    <row r="203">
      <c r="A203" s="106"/>
      <c r="B203" s="676">
        <f t="shared" si="1"/>
        <v>200</v>
      </c>
      <c r="C203" s="149"/>
      <c r="D203" s="149"/>
      <c r="E203" s="149"/>
      <c r="F203" s="132" t="s">
        <v>2286</v>
      </c>
      <c r="G203" s="131"/>
      <c r="H203" s="131"/>
      <c r="I203" s="131"/>
      <c r="J203" s="132" t="s">
        <v>2583</v>
      </c>
      <c r="K203" s="133" t="s">
        <v>2582</v>
      </c>
      <c r="L203" s="134"/>
      <c r="M203" s="135" t="s">
        <v>84</v>
      </c>
      <c r="N203" s="135" t="s">
        <v>86</v>
      </c>
      <c r="O203" s="135" t="s">
        <v>86</v>
      </c>
      <c r="P203" s="135" t="s">
        <v>86</v>
      </c>
      <c r="Q203" s="136" t="s">
        <v>101</v>
      </c>
      <c r="R203" s="137"/>
      <c r="S203" s="137"/>
      <c r="T203" s="106"/>
      <c r="U203" s="111"/>
      <c r="V203" s="106"/>
      <c r="W203" s="106"/>
      <c r="X203" s="106"/>
      <c r="Y203" s="106"/>
      <c r="Z203" s="106"/>
      <c r="AA203" s="106"/>
      <c r="AB203" s="106"/>
      <c r="AC203" s="110"/>
      <c r="AD203" s="110"/>
      <c r="AE203" s="110"/>
    </row>
    <row r="204">
      <c r="A204" s="106"/>
      <c r="B204" s="676">
        <f t="shared" si="1"/>
        <v>201</v>
      </c>
      <c r="C204" s="149"/>
      <c r="D204" s="149"/>
      <c r="E204" s="149"/>
      <c r="F204" s="132" t="s">
        <v>2287</v>
      </c>
      <c r="G204" s="131"/>
      <c r="H204" s="131"/>
      <c r="I204" s="131"/>
      <c r="J204" s="132" t="s">
        <v>2583</v>
      </c>
      <c r="K204" s="133" t="s">
        <v>2582</v>
      </c>
      <c r="L204" s="134"/>
      <c r="M204" s="135" t="s">
        <v>84</v>
      </c>
      <c r="N204" s="135" t="s">
        <v>86</v>
      </c>
      <c r="O204" s="135" t="s">
        <v>86</v>
      </c>
      <c r="P204" s="135" t="s">
        <v>86</v>
      </c>
      <c r="Q204" s="136" t="s">
        <v>101</v>
      </c>
      <c r="R204" s="137"/>
      <c r="S204" s="137"/>
      <c r="T204" s="106"/>
      <c r="U204" s="111"/>
      <c r="V204" s="106"/>
      <c r="W204" s="106"/>
      <c r="X204" s="106"/>
      <c r="Y204" s="106"/>
      <c r="Z204" s="106"/>
      <c r="AA204" s="106"/>
      <c r="AB204" s="106"/>
      <c r="AC204" s="110"/>
      <c r="AD204" s="110"/>
      <c r="AE204" s="110"/>
    </row>
    <row r="205">
      <c r="A205" s="106"/>
      <c r="B205" s="676">
        <f t="shared" si="1"/>
        <v>202</v>
      </c>
      <c r="C205" s="149"/>
      <c r="D205" s="149"/>
      <c r="E205" s="149"/>
      <c r="F205" s="132" t="s">
        <v>1754</v>
      </c>
      <c r="G205" s="131"/>
      <c r="H205" s="131"/>
      <c r="I205" s="131"/>
      <c r="J205" s="132" t="s">
        <v>2583</v>
      </c>
      <c r="K205" s="133" t="s">
        <v>2582</v>
      </c>
      <c r="L205" s="134"/>
      <c r="M205" s="135" t="s">
        <v>84</v>
      </c>
      <c r="N205" s="135" t="s">
        <v>86</v>
      </c>
      <c r="O205" s="135" t="s">
        <v>86</v>
      </c>
      <c r="P205" s="135" t="s">
        <v>86</v>
      </c>
      <c r="Q205" s="136" t="s">
        <v>101</v>
      </c>
      <c r="R205" s="137"/>
      <c r="S205" s="137"/>
      <c r="T205" s="106"/>
      <c r="U205" s="111"/>
      <c r="V205" s="106"/>
      <c r="W205" s="106"/>
      <c r="X205" s="106"/>
      <c r="Y205" s="106"/>
      <c r="Z205" s="106"/>
      <c r="AA205" s="106"/>
      <c r="AB205" s="106"/>
      <c r="AC205" s="110"/>
      <c r="AD205" s="110"/>
      <c r="AE205" s="110"/>
    </row>
    <row r="206">
      <c r="A206" s="106"/>
      <c r="B206" s="676">
        <f t="shared" si="1"/>
        <v>203</v>
      </c>
      <c r="C206" s="149"/>
      <c r="D206" s="149"/>
      <c r="E206" s="149"/>
      <c r="F206" s="132" t="s">
        <v>2288</v>
      </c>
      <c r="G206" s="131"/>
      <c r="H206" s="131"/>
      <c r="I206" s="131"/>
      <c r="J206" s="132" t="s">
        <v>2583</v>
      </c>
      <c r="K206" s="133" t="s">
        <v>2582</v>
      </c>
      <c r="L206" s="134"/>
      <c r="M206" s="135" t="s">
        <v>84</v>
      </c>
      <c r="N206" s="135" t="s">
        <v>86</v>
      </c>
      <c r="O206" s="135" t="s">
        <v>86</v>
      </c>
      <c r="P206" s="135" t="s">
        <v>86</v>
      </c>
      <c r="Q206" s="136" t="s">
        <v>101</v>
      </c>
      <c r="R206" s="137"/>
      <c r="S206" s="137"/>
      <c r="T206" s="106"/>
      <c r="U206" s="111"/>
      <c r="V206" s="106"/>
      <c r="W206" s="106"/>
      <c r="X206" s="106"/>
      <c r="Y206" s="106"/>
      <c r="Z206" s="106"/>
      <c r="AA206" s="106"/>
      <c r="AB206" s="106"/>
      <c r="AC206" s="110"/>
      <c r="AD206" s="110"/>
      <c r="AE206" s="110"/>
    </row>
    <row r="207">
      <c r="A207" s="106"/>
      <c r="B207" s="676">
        <f t="shared" si="1"/>
        <v>204</v>
      </c>
      <c r="C207" s="149"/>
      <c r="D207" s="149"/>
      <c r="E207" s="149"/>
      <c r="F207" s="132" t="s">
        <v>2289</v>
      </c>
      <c r="G207" s="131"/>
      <c r="H207" s="131"/>
      <c r="I207" s="131"/>
      <c r="J207" s="132" t="s">
        <v>2583</v>
      </c>
      <c r="K207" s="133" t="s">
        <v>2582</v>
      </c>
      <c r="L207" s="134"/>
      <c r="M207" s="135" t="s">
        <v>84</v>
      </c>
      <c r="N207" s="135" t="s">
        <v>86</v>
      </c>
      <c r="O207" s="135" t="s">
        <v>86</v>
      </c>
      <c r="P207" s="135" t="s">
        <v>86</v>
      </c>
      <c r="Q207" s="136" t="s">
        <v>101</v>
      </c>
      <c r="R207" s="137"/>
      <c r="S207" s="137"/>
      <c r="T207" s="106"/>
      <c r="U207" s="111"/>
      <c r="V207" s="106"/>
      <c r="W207" s="106"/>
      <c r="X207" s="106"/>
      <c r="Y207" s="106"/>
      <c r="Z207" s="106"/>
      <c r="AA207" s="106"/>
      <c r="AB207" s="106"/>
      <c r="AC207" s="110"/>
      <c r="AD207" s="110"/>
      <c r="AE207" s="110"/>
    </row>
    <row r="208">
      <c r="A208" s="106"/>
      <c r="B208" s="676">
        <f t="shared" si="1"/>
        <v>205</v>
      </c>
      <c r="C208" s="149"/>
      <c r="D208" s="149"/>
      <c r="E208" s="149"/>
      <c r="F208" s="132" t="s">
        <v>2290</v>
      </c>
      <c r="G208" s="131"/>
      <c r="H208" s="131"/>
      <c r="I208" s="131"/>
      <c r="J208" s="132" t="s">
        <v>2583</v>
      </c>
      <c r="K208" s="133" t="s">
        <v>2582</v>
      </c>
      <c r="L208" s="134"/>
      <c r="M208" s="135" t="s">
        <v>84</v>
      </c>
      <c r="N208" s="135" t="s">
        <v>86</v>
      </c>
      <c r="O208" s="135" t="s">
        <v>86</v>
      </c>
      <c r="P208" s="135" t="s">
        <v>86</v>
      </c>
      <c r="Q208" s="136" t="s">
        <v>101</v>
      </c>
      <c r="R208" s="137"/>
      <c r="S208" s="137"/>
      <c r="T208" s="106"/>
      <c r="U208" s="111"/>
      <c r="V208" s="106"/>
      <c r="W208" s="106"/>
      <c r="X208" s="106"/>
      <c r="Y208" s="106"/>
      <c r="Z208" s="106"/>
      <c r="AA208" s="106"/>
      <c r="AB208" s="106"/>
      <c r="AC208" s="110"/>
      <c r="AD208" s="110"/>
      <c r="AE208" s="110"/>
    </row>
    <row r="209">
      <c r="A209" s="106"/>
      <c r="B209" s="676">
        <f t="shared" si="1"/>
        <v>206</v>
      </c>
      <c r="C209" s="149"/>
      <c r="D209" s="149"/>
      <c r="E209" s="149"/>
      <c r="F209" s="132" t="s">
        <v>2291</v>
      </c>
      <c r="G209" s="131"/>
      <c r="H209" s="131"/>
      <c r="I209" s="131"/>
      <c r="J209" s="132" t="s">
        <v>2583</v>
      </c>
      <c r="K209" s="133" t="s">
        <v>2582</v>
      </c>
      <c r="L209" s="134"/>
      <c r="M209" s="135" t="s">
        <v>84</v>
      </c>
      <c r="N209" s="135" t="s">
        <v>86</v>
      </c>
      <c r="O209" s="135" t="s">
        <v>86</v>
      </c>
      <c r="P209" s="135" t="s">
        <v>86</v>
      </c>
      <c r="Q209" s="136" t="s">
        <v>101</v>
      </c>
      <c r="R209" s="137"/>
      <c r="S209" s="137"/>
      <c r="T209" s="106"/>
      <c r="U209" s="111"/>
      <c r="V209" s="106"/>
      <c r="W209" s="106"/>
      <c r="X209" s="106"/>
      <c r="Y209" s="106"/>
      <c r="Z209" s="106"/>
      <c r="AA209" s="106"/>
      <c r="AB209" s="106"/>
      <c r="AC209" s="110"/>
      <c r="AD209" s="110"/>
      <c r="AE209" s="110"/>
    </row>
    <row r="210">
      <c r="A210" s="106"/>
      <c r="B210" s="676">
        <f t="shared" si="1"/>
        <v>207</v>
      </c>
      <c r="C210" s="149"/>
      <c r="D210" s="149"/>
      <c r="E210" s="149"/>
      <c r="F210" s="132" t="s">
        <v>2292</v>
      </c>
      <c r="G210" s="131"/>
      <c r="H210" s="131"/>
      <c r="I210" s="131"/>
      <c r="J210" s="132" t="s">
        <v>2583</v>
      </c>
      <c r="K210" s="133" t="s">
        <v>2582</v>
      </c>
      <c r="L210" s="134"/>
      <c r="M210" s="135" t="s">
        <v>84</v>
      </c>
      <c r="N210" s="135" t="s">
        <v>86</v>
      </c>
      <c r="O210" s="135" t="s">
        <v>86</v>
      </c>
      <c r="P210" s="135" t="s">
        <v>86</v>
      </c>
      <c r="Q210" s="136" t="s">
        <v>101</v>
      </c>
      <c r="R210" s="137"/>
      <c r="S210" s="137"/>
      <c r="T210" s="106"/>
      <c r="U210" s="111"/>
      <c r="V210" s="106"/>
      <c r="W210" s="106"/>
      <c r="X210" s="106"/>
      <c r="Y210" s="106"/>
      <c r="Z210" s="106"/>
      <c r="AA210" s="106"/>
      <c r="AB210" s="106"/>
      <c r="AC210" s="110"/>
      <c r="AD210" s="110"/>
      <c r="AE210" s="110"/>
    </row>
    <row r="211">
      <c r="A211" s="106"/>
      <c r="B211" s="676">
        <f t="shared" si="1"/>
        <v>208</v>
      </c>
      <c r="C211" s="149"/>
      <c r="D211" s="149"/>
      <c r="E211" s="155"/>
      <c r="F211" s="132" t="s">
        <v>2293</v>
      </c>
      <c r="G211" s="131"/>
      <c r="H211" s="131"/>
      <c r="I211" s="131"/>
      <c r="J211" s="132" t="s">
        <v>2584</v>
      </c>
      <c r="K211" s="133" t="s">
        <v>2582</v>
      </c>
      <c r="L211" s="134"/>
      <c r="M211" s="135" t="s">
        <v>84</v>
      </c>
      <c r="N211" s="135" t="s">
        <v>86</v>
      </c>
      <c r="O211" s="135" t="s">
        <v>86</v>
      </c>
      <c r="P211" s="135" t="s">
        <v>86</v>
      </c>
      <c r="Q211" s="136" t="s">
        <v>101</v>
      </c>
      <c r="R211" s="137"/>
      <c r="S211" s="137"/>
      <c r="T211" s="106"/>
      <c r="U211" s="111"/>
      <c r="V211" s="106"/>
      <c r="W211" s="106"/>
      <c r="X211" s="106"/>
      <c r="Y211" s="106"/>
      <c r="Z211" s="106"/>
      <c r="AA211" s="106"/>
      <c r="AB211" s="106"/>
      <c r="AC211" s="110"/>
      <c r="AD211" s="110"/>
      <c r="AE211" s="110"/>
    </row>
    <row r="212">
      <c r="A212" s="106"/>
      <c r="B212" s="676">
        <f t="shared" si="1"/>
        <v>209</v>
      </c>
      <c r="C212" s="149"/>
      <c r="D212" s="149"/>
      <c r="E212" s="146" t="s">
        <v>2342</v>
      </c>
      <c r="F212" s="132" t="s">
        <v>2343</v>
      </c>
      <c r="G212" s="132"/>
      <c r="H212" s="132"/>
      <c r="I212" s="132"/>
      <c r="J212" s="132" t="s">
        <v>2424</v>
      </c>
      <c r="K212" s="133" t="s">
        <v>2425</v>
      </c>
      <c r="L212" s="134"/>
      <c r="M212" s="135" t="s">
        <v>84</v>
      </c>
      <c r="N212" s="135" t="s">
        <v>86</v>
      </c>
      <c r="O212" s="135" t="s">
        <v>86</v>
      </c>
      <c r="P212" s="135" t="s">
        <v>86</v>
      </c>
      <c r="Q212" s="136" t="s">
        <v>101</v>
      </c>
      <c r="R212" s="137"/>
      <c r="S212" s="137"/>
      <c r="T212" s="106"/>
      <c r="U212" s="111"/>
      <c r="V212" s="106"/>
      <c r="W212" s="106"/>
      <c r="X212" s="106"/>
      <c r="Y212" s="106"/>
      <c r="Z212" s="106"/>
      <c r="AA212" s="106"/>
      <c r="AB212" s="106"/>
      <c r="AC212" s="110"/>
      <c r="AD212" s="110"/>
      <c r="AE212" s="110"/>
    </row>
    <row r="213">
      <c r="A213" s="106"/>
      <c r="B213" s="676">
        <f t="shared" si="1"/>
        <v>210</v>
      </c>
      <c r="C213" s="149"/>
      <c r="D213" s="149"/>
      <c r="E213" s="155"/>
      <c r="F213" s="132" t="s">
        <v>2426</v>
      </c>
      <c r="G213" s="132"/>
      <c r="H213" s="132"/>
      <c r="I213" s="132"/>
      <c r="J213" s="132" t="s">
        <v>2427</v>
      </c>
      <c r="K213" s="133" t="s">
        <v>2425</v>
      </c>
      <c r="L213" s="134"/>
      <c r="M213" s="135" t="s">
        <v>84</v>
      </c>
      <c r="N213" s="135" t="s">
        <v>86</v>
      </c>
      <c r="O213" s="135" t="s">
        <v>86</v>
      </c>
      <c r="P213" s="135" t="s">
        <v>86</v>
      </c>
      <c r="Q213" s="136" t="s">
        <v>101</v>
      </c>
      <c r="R213" s="137"/>
      <c r="S213" s="137"/>
      <c r="T213" s="106"/>
      <c r="U213" s="111"/>
      <c r="V213" s="106"/>
      <c r="W213" s="106"/>
      <c r="X213" s="106"/>
      <c r="Y213" s="106"/>
      <c r="Z213" s="106"/>
      <c r="AA213" s="106"/>
      <c r="AB213" s="106"/>
      <c r="AC213" s="110"/>
      <c r="AD213" s="110"/>
      <c r="AE213" s="110"/>
    </row>
    <row r="214">
      <c r="A214" s="106"/>
      <c r="B214" s="676">
        <f t="shared" si="1"/>
        <v>211</v>
      </c>
      <c r="C214" s="149"/>
      <c r="D214" s="149"/>
      <c r="E214" s="132" t="s">
        <v>2428</v>
      </c>
      <c r="F214" s="132"/>
      <c r="G214" s="132"/>
      <c r="H214" s="132"/>
      <c r="I214" s="132"/>
      <c r="J214" s="132" t="s">
        <v>2424</v>
      </c>
      <c r="K214" s="133" t="s">
        <v>2425</v>
      </c>
      <c r="L214" s="134"/>
      <c r="M214" s="135" t="s">
        <v>84</v>
      </c>
      <c r="N214" s="135" t="s">
        <v>86</v>
      </c>
      <c r="O214" s="135" t="s">
        <v>86</v>
      </c>
      <c r="P214" s="135" t="s">
        <v>86</v>
      </c>
      <c r="Q214" s="136" t="s">
        <v>101</v>
      </c>
      <c r="R214" s="137"/>
      <c r="S214" s="137"/>
      <c r="T214" s="106"/>
      <c r="U214" s="111"/>
      <c r="V214" s="106"/>
      <c r="W214" s="106"/>
      <c r="X214" s="106"/>
      <c r="Y214" s="106"/>
      <c r="Z214" s="106"/>
      <c r="AA214" s="106"/>
      <c r="AB214" s="106"/>
      <c r="AC214" s="110"/>
      <c r="AD214" s="110"/>
      <c r="AE214" s="110"/>
    </row>
    <row r="215">
      <c r="A215" s="106"/>
      <c r="B215" s="676">
        <f t="shared" si="1"/>
        <v>212</v>
      </c>
      <c r="C215" s="149"/>
      <c r="D215" s="149"/>
      <c r="E215" s="132" t="s">
        <v>2429</v>
      </c>
      <c r="F215" s="132"/>
      <c r="G215" s="132"/>
      <c r="H215" s="132"/>
      <c r="I215" s="132"/>
      <c r="J215" s="132" t="s">
        <v>2430</v>
      </c>
      <c r="K215" s="133" t="s">
        <v>2431</v>
      </c>
      <c r="L215" s="134"/>
      <c r="M215" s="135" t="s">
        <v>84</v>
      </c>
      <c r="N215" s="135" t="s">
        <v>86</v>
      </c>
      <c r="O215" s="135" t="s">
        <v>86</v>
      </c>
      <c r="P215" s="135" t="s">
        <v>86</v>
      </c>
      <c r="Q215" s="136" t="s">
        <v>101</v>
      </c>
      <c r="R215" s="137"/>
      <c r="S215" s="137"/>
      <c r="T215" s="106"/>
      <c r="U215" s="111"/>
      <c r="V215" s="106"/>
      <c r="W215" s="106"/>
      <c r="X215" s="106"/>
      <c r="Y215" s="106"/>
      <c r="Z215" s="106"/>
      <c r="AA215" s="106"/>
      <c r="AB215" s="106"/>
      <c r="AC215" s="110"/>
      <c r="AD215" s="110"/>
      <c r="AE215" s="110"/>
    </row>
    <row r="216">
      <c r="A216" s="106"/>
      <c r="B216" s="676">
        <f t="shared" si="1"/>
        <v>213</v>
      </c>
      <c r="C216" s="149"/>
      <c r="D216" s="149"/>
      <c r="E216" s="146" t="s">
        <v>839</v>
      </c>
      <c r="F216" s="132" t="s">
        <v>2585</v>
      </c>
      <c r="G216" s="131"/>
      <c r="H216" s="131"/>
      <c r="I216" s="131"/>
      <c r="J216" s="132" t="s">
        <v>2586</v>
      </c>
      <c r="K216" s="133" t="s">
        <v>2587</v>
      </c>
      <c r="L216" s="134"/>
      <c r="M216" s="135" t="s">
        <v>84</v>
      </c>
      <c r="N216" s="135" t="s">
        <v>86</v>
      </c>
      <c r="O216" s="135" t="s">
        <v>86</v>
      </c>
      <c r="P216" s="135" t="s">
        <v>86</v>
      </c>
      <c r="Q216" s="136" t="s">
        <v>101</v>
      </c>
      <c r="R216" s="136" t="s">
        <v>2588</v>
      </c>
      <c r="S216" s="137"/>
      <c r="T216" s="106"/>
      <c r="U216" s="111"/>
      <c r="V216" s="106"/>
      <c r="W216" s="106"/>
      <c r="X216" s="106"/>
      <c r="Y216" s="106"/>
      <c r="Z216" s="106"/>
      <c r="AA216" s="106"/>
      <c r="AB216" s="106"/>
      <c r="AC216" s="110"/>
      <c r="AD216" s="110"/>
      <c r="AE216" s="110"/>
    </row>
    <row r="217">
      <c r="A217" s="106"/>
      <c r="B217" s="676">
        <f t="shared" si="1"/>
        <v>214</v>
      </c>
      <c r="C217" s="149"/>
      <c r="D217" s="149"/>
      <c r="E217" s="149"/>
      <c r="F217" s="132" t="s">
        <v>2589</v>
      </c>
      <c r="G217" s="131"/>
      <c r="H217" s="131"/>
      <c r="I217" s="131"/>
      <c r="J217" s="132" t="s">
        <v>2586</v>
      </c>
      <c r="K217" s="133" t="s">
        <v>2590</v>
      </c>
      <c r="L217" s="134"/>
      <c r="M217" s="135" t="s">
        <v>84</v>
      </c>
      <c r="N217" s="135" t="s">
        <v>86</v>
      </c>
      <c r="O217" s="135" t="s">
        <v>86</v>
      </c>
      <c r="P217" s="135" t="s">
        <v>86</v>
      </c>
      <c r="Q217" s="136" t="s">
        <v>101</v>
      </c>
      <c r="R217" s="136" t="s">
        <v>2591</v>
      </c>
      <c r="S217" s="137"/>
      <c r="T217" s="106"/>
      <c r="U217" s="111"/>
      <c r="V217" s="106"/>
      <c r="W217" s="106"/>
      <c r="X217" s="106"/>
      <c r="Y217" s="106"/>
      <c r="Z217" s="106"/>
      <c r="AA217" s="106"/>
      <c r="AB217" s="106"/>
      <c r="AC217" s="110"/>
      <c r="AD217" s="110"/>
      <c r="AE217" s="110"/>
    </row>
    <row r="218">
      <c r="A218" s="106"/>
      <c r="B218" s="676">
        <f t="shared" si="1"/>
        <v>215</v>
      </c>
      <c r="C218" s="149"/>
      <c r="D218" s="149"/>
      <c r="E218" s="155"/>
      <c r="F218" s="132" t="s">
        <v>2592</v>
      </c>
      <c r="G218" s="131"/>
      <c r="H218" s="131"/>
      <c r="I218" s="131"/>
      <c r="J218" s="132" t="s">
        <v>2593</v>
      </c>
      <c r="K218" s="133" t="s">
        <v>2594</v>
      </c>
      <c r="L218" s="134"/>
      <c r="M218" s="135" t="s">
        <v>84</v>
      </c>
      <c r="N218" s="135" t="s">
        <v>86</v>
      </c>
      <c r="O218" s="135" t="s">
        <v>86</v>
      </c>
      <c r="P218" s="135" t="s">
        <v>86</v>
      </c>
      <c r="Q218" s="136" t="s">
        <v>101</v>
      </c>
      <c r="R218" s="136" t="s">
        <v>2588</v>
      </c>
      <c r="S218" s="137"/>
      <c r="T218" s="106"/>
      <c r="U218" s="111"/>
      <c r="V218" s="106"/>
      <c r="W218" s="106"/>
      <c r="X218" s="106"/>
      <c r="Y218" s="106"/>
      <c r="Z218" s="106"/>
      <c r="AA218" s="106"/>
      <c r="AB218" s="106"/>
      <c r="AC218" s="110"/>
      <c r="AD218" s="110"/>
      <c r="AE218" s="110"/>
    </row>
    <row r="219">
      <c r="A219" s="106"/>
      <c r="B219" s="676">
        <f t="shared" si="1"/>
        <v>216</v>
      </c>
      <c r="C219" s="149"/>
      <c r="D219" s="149"/>
      <c r="E219" s="146" t="s">
        <v>2595</v>
      </c>
      <c r="F219" s="132" t="s">
        <v>2257</v>
      </c>
      <c r="G219" s="131"/>
      <c r="H219" s="131"/>
      <c r="I219" s="131"/>
      <c r="J219" s="132" t="s">
        <v>2596</v>
      </c>
      <c r="K219" s="133" t="s">
        <v>2597</v>
      </c>
      <c r="L219" s="133" t="s">
        <v>2598</v>
      </c>
      <c r="M219" s="135" t="s">
        <v>84</v>
      </c>
      <c r="N219" s="135" t="s">
        <v>86</v>
      </c>
      <c r="O219" s="135" t="s">
        <v>86</v>
      </c>
      <c r="P219" s="135" t="s">
        <v>86</v>
      </c>
      <c r="Q219" s="136" t="s">
        <v>101</v>
      </c>
      <c r="R219" s="136" t="s">
        <v>2599</v>
      </c>
      <c r="S219" s="137"/>
      <c r="T219" s="106"/>
      <c r="U219" s="111"/>
      <c r="V219" s="106"/>
      <c r="W219" s="106"/>
      <c r="X219" s="106"/>
      <c r="Y219" s="106"/>
      <c r="Z219" s="106"/>
      <c r="AA219" s="106"/>
      <c r="AB219" s="106"/>
      <c r="AC219" s="110"/>
      <c r="AD219" s="110"/>
      <c r="AE219" s="110"/>
    </row>
    <row r="220">
      <c r="A220" s="106"/>
      <c r="B220" s="676">
        <f t="shared" si="1"/>
        <v>217</v>
      </c>
      <c r="C220" s="149"/>
      <c r="D220" s="149"/>
      <c r="E220" s="155"/>
      <c r="F220" s="132" t="s">
        <v>2260</v>
      </c>
      <c r="G220" s="131"/>
      <c r="H220" s="131"/>
      <c r="I220" s="131"/>
      <c r="J220" s="132" t="s">
        <v>2596</v>
      </c>
      <c r="K220" s="133" t="s">
        <v>2600</v>
      </c>
      <c r="L220" s="134"/>
      <c r="M220" s="135" t="s">
        <v>84</v>
      </c>
      <c r="N220" s="135" t="s">
        <v>86</v>
      </c>
      <c r="O220" s="135" t="s">
        <v>86</v>
      </c>
      <c r="P220" s="135" t="s">
        <v>86</v>
      </c>
      <c r="Q220" s="136" t="s">
        <v>101</v>
      </c>
      <c r="R220" s="136" t="s">
        <v>2599</v>
      </c>
      <c r="S220" s="137"/>
      <c r="T220" s="106"/>
      <c r="U220" s="111"/>
      <c r="V220" s="106"/>
      <c r="W220" s="106"/>
      <c r="X220" s="106"/>
      <c r="Y220" s="106"/>
      <c r="Z220" s="106"/>
      <c r="AA220" s="106"/>
      <c r="AB220" s="106"/>
      <c r="AC220" s="110"/>
      <c r="AD220" s="110"/>
      <c r="AE220" s="110"/>
    </row>
    <row r="221">
      <c r="A221" s="106"/>
      <c r="B221" s="676">
        <f t="shared" si="1"/>
        <v>218</v>
      </c>
      <c r="C221" s="149"/>
      <c r="D221" s="149"/>
      <c r="E221" s="146" t="s">
        <v>2601</v>
      </c>
      <c r="F221" s="131"/>
      <c r="G221" s="131"/>
      <c r="H221" s="131"/>
      <c r="I221" s="131"/>
      <c r="J221" s="132" t="s">
        <v>2602</v>
      </c>
      <c r="K221" s="133" t="s">
        <v>2603</v>
      </c>
      <c r="L221" s="134"/>
      <c r="M221" s="135" t="s">
        <v>84</v>
      </c>
      <c r="N221" s="135" t="s">
        <v>86</v>
      </c>
      <c r="O221" s="135" t="s">
        <v>86</v>
      </c>
      <c r="P221" s="135" t="s">
        <v>86</v>
      </c>
      <c r="Q221" s="136" t="s">
        <v>101</v>
      </c>
      <c r="R221" s="137"/>
      <c r="S221" s="137"/>
      <c r="T221" s="106"/>
      <c r="U221" s="111"/>
      <c r="V221" s="106"/>
      <c r="W221" s="106"/>
      <c r="X221" s="106"/>
      <c r="Y221" s="106"/>
      <c r="Z221" s="106"/>
      <c r="AA221" s="106"/>
      <c r="AB221" s="106"/>
      <c r="AC221" s="110"/>
      <c r="AD221" s="110"/>
      <c r="AE221" s="110"/>
    </row>
    <row r="222">
      <c r="A222" s="106"/>
      <c r="B222" s="676">
        <f t="shared" si="1"/>
        <v>219</v>
      </c>
      <c r="C222" s="149"/>
      <c r="D222" s="149"/>
      <c r="E222" s="149"/>
      <c r="F222" s="132" t="s">
        <v>2604</v>
      </c>
      <c r="G222" s="131"/>
      <c r="H222" s="131"/>
      <c r="I222" s="131"/>
      <c r="J222" s="132" t="s">
        <v>2605</v>
      </c>
      <c r="K222" s="133" t="s">
        <v>2606</v>
      </c>
      <c r="L222" s="134"/>
      <c r="M222" s="135" t="s">
        <v>84</v>
      </c>
      <c r="N222" s="135" t="s">
        <v>86</v>
      </c>
      <c r="O222" s="135" t="s">
        <v>86</v>
      </c>
      <c r="P222" s="135" t="s">
        <v>86</v>
      </c>
      <c r="Q222" s="136" t="s">
        <v>101</v>
      </c>
      <c r="R222" s="137"/>
      <c r="S222" s="137"/>
      <c r="T222" s="106"/>
      <c r="U222" s="111"/>
      <c r="V222" s="106"/>
      <c r="W222" s="106"/>
      <c r="X222" s="106"/>
      <c r="Y222" s="106"/>
      <c r="Z222" s="106"/>
      <c r="AA222" s="106"/>
      <c r="AB222" s="106"/>
      <c r="AC222" s="110"/>
      <c r="AD222" s="110"/>
      <c r="AE222" s="110"/>
    </row>
    <row r="223">
      <c r="A223" s="106"/>
      <c r="B223" s="676">
        <f t="shared" si="1"/>
        <v>220</v>
      </c>
      <c r="C223" s="149"/>
      <c r="D223" s="149"/>
      <c r="E223" s="149"/>
      <c r="F223" s="132" t="s">
        <v>2607</v>
      </c>
      <c r="G223" s="131"/>
      <c r="H223" s="131"/>
      <c r="I223" s="131"/>
      <c r="J223" s="132" t="s">
        <v>2608</v>
      </c>
      <c r="K223" s="133" t="s">
        <v>2609</v>
      </c>
      <c r="L223" s="134"/>
      <c r="M223" s="135" t="s">
        <v>84</v>
      </c>
      <c r="N223" s="135" t="s">
        <v>86</v>
      </c>
      <c r="O223" s="135" t="s">
        <v>86</v>
      </c>
      <c r="P223" s="135" t="s">
        <v>86</v>
      </c>
      <c r="Q223" s="136" t="s">
        <v>101</v>
      </c>
      <c r="R223" s="137"/>
      <c r="S223" s="137"/>
      <c r="T223" s="106"/>
      <c r="U223" s="111"/>
      <c r="V223" s="106"/>
      <c r="W223" s="106"/>
      <c r="X223" s="106"/>
      <c r="Y223" s="106"/>
      <c r="Z223" s="106"/>
      <c r="AA223" s="106"/>
      <c r="AB223" s="106"/>
      <c r="AC223" s="110"/>
      <c r="AD223" s="110"/>
      <c r="AE223" s="110"/>
    </row>
    <row r="224">
      <c r="A224" s="106"/>
      <c r="B224" s="676">
        <f t="shared" si="1"/>
        <v>221</v>
      </c>
      <c r="C224" s="149"/>
      <c r="D224" s="149"/>
      <c r="E224" s="155"/>
      <c r="F224" s="132" t="s">
        <v>2610</v>
      </c>
      <c r="G224" s="131"/>
      <c r="H224" s="131"/>
      <c r="I224" s="131"/>
      <c r="J224" s="132" t="s">
        <v>2611</v>
      </c>
      <c r="K224" s="133" t="s">
        <v>2612</v>
      </c>
      <c r="L224" s="134"/>
      <c r="M224" s="135" t="s">
        <v>84</v>
      </c>
      <c r="N224" s="135" t="s">
        <v>86</v>
      </c>
      <c r="O224" s="135" t="s">
        <v>86</v>
      </c>
      <c r="P224" s="135" t="s">
        <v>86</v>
      </c>
      <c r="Q224" s="136" t="s">
        <v>101</v>
      </c>
      <c r="R224" s="137"/>
      <c r="S224" s="137"/>
      <c r="T224" s="106"/>
      <c r="U224" s="111"/>
      <c r="V224" s="106"/>
      <c r="W224" s="106"/>
      <c r="X224" s="106"/>
      <c r="Y224" s="106"/>
      <c r="Z224" s="106"/>
      <c r="AA224" s="106"/>
      <c r="AB224" s="106"/>
      <c r="AC224" s="110"/>
      <c r="AD224" s="110"/>
      <c r="AE224" s="110"/>
    </row>
    <row r="225">
      <c r="A225" s="106"/>
      <c r="B225" s="676">
        <f t="shared" si="1"/>
        <v>222</v>
      </c>
      <c r="C225" s="149"/>
      <c r="D225" s="149"/>
      <c r="E225" s="146" t="s">
        <v>2613</v>
      </c>
      <c r="F225" s="132" t="s">
        <v>2433</v>
      </c>
      <c r="G225" s="131"/>
      <c r="H225" s="131"/>
      <c r="I225" s="131"/>
      <c r="J225" s="132" t="s">
        <v>2614</v>
      </c>
      <c r="K225" s="133" t="s">
        <v>2615</v>
      </c>
      <c r="L225" s="133" t="s">
        <v>2616</v>
      </c>
      <c r="M225" s="135" t="s">
        <v>84</v>
      </c>
      <c r="N225" s="135" t="s">
        <v>86</v>
      </c>
      <c r="O225" s="135" t="s">
        <v>86</v>
      </c>
      <c r="P225" s="135" t="s">
        <v>86</v>
      </c>
      <c r="Q225" s="136" t="s">
        <v>101</v>
      </c>
      <c r="R225" s="137"/>
      <c r="S225" s="137"/>
      <c r="T225" s="106"/>
      <c r="U225" s="111"/>
      <c r="V225" s="106"/>
      <c r="W225" s="106"/>
      <c r="X225" s="106"/>
      <c r="Y225" s="106"/>
      <c r="Z225" s="106"/>
      <c r="AA225" s="106"/>
      <c r="AB225" s="106"/>
      <c r="AC225" s="110"/>
      <c r="AD225" s="110"/>
      <c r="AE225" s="110"/>
    </row>
    <row r="226">
      <c r="A226" s="106"/>
      <c r="B226" s="676">
        <f t="shared" si="1"/>
        <v>223</v>
      </c>
      <c r="C226" s="149"/>
      <c r="D226" s="149"/>
      <c r="E226" s="149"/>
      <c r="F226" s="146" t="s">
        <v>2617</v>
      </c>
      <c r="G226" s="132" t="s">
        <v>2436</v>
      </c>
      <c r="H226" s="132"/>
      <c r="I226" s="132"/>
      <c r="J226" s="132" t="s">
        <v>2618</v>
      </c>
      <c r="K226" s="133" t="s">
        <v>2615</v>
      </c>
      <c r="L226" s="134"/>
      <c r="M226" s="135" t="s">
        <v>84</v>
      </c>
      <c r="N226" s="135" t="s">
        <v>86</v>
      </c>
      <c r="O226" s="135" t="s">
        <v>86</v>
      </c>
      <c r="P226" s="135" t="s">
        <v>86</v>
      </c>
      <c r="Q226" s="136" t="s">
        <v>101</v>
      </c>
      <c r="R226" s="136"/>
      <c r="S226" s="137"/>
      <c r="T226" s="106"/>
      <c r="U226" s="111"/>
      <c r="V226" s="106"/>
      <c r="W226" s="106"/>
      <c r="X226" s="106"/>
      <c r="Y226" s="106"/>
      <c r="Z226" s="106"/>
      <c r="AA226" s="106"/>
      <c r="AB226" s="106"/>
      <c r="AC226" s="110"/>
      <c r="AD226" s="110"/>
      <c r="AE226" s="110"/>
    </row>
    <row r="227">
      <c r="A227" s="106"/>
      <c r="B227" s="676">
        <f t="shared" si="1"/>
        <v>224</v>
      </c>
      <c r="C227" s="149"/>
      <c r="D227" s="149"/>
      <c r="E227" s="149"/>
      <c r="F227" s="155"/>
      <c r="G227" s="132" t="s">
        <v>2439</v>
      </c>
      <c r="H227" s="132"/>
      <c r="I227" s="132"/>
      <c r="J227" s="132" t="s">
        <v>2619</v>
      </c>
      <c r="K227" s="133" t="s">
        <v>2615</v>
      </c>
      <c r="L227" s="134"/>
      <c r="M227" s="135" t="s">
        <v>84</v>
      </c>
      <c r="N227" s="135" t="s">
        <v>86</v>
      </c>
      <c r="O227" s="135" t="s">
        <v>86</v>
      </c>
      <c r="P227" s="135" t="s">
        <v>86</v>
      </c>
      <c r="Q227" s="136" t="s">
        <v>101</v>
      </c>
      <c r="R227" s="136"/>
      <c r="S227" s="137"/>
      <c r="T227" s="106"/>
      <c r="U227" s="111"/>
      <c r="V227" s="106"/>
      <c r="W227" s="106"/>
      <c r="X227" s="106"/>
      <c r="Y227" s="106"/>
      <c r="Z227" s="106"/>
      <c r="AA227" s="106"/>
      <c r="AB227" s="106"/>
      <c r="AC227" s="110"/>
      <c r="AD227" s="110"/>
      <c r="AE227" s="110"/>
    </row>
    <row r="228">
      <c r="A228" s="106"/>
      <c r="B228" s="676">
        <f t="shared" si="1"/>
        <v>225</v>
      </c>
      <c r="C228" s="149"/>
      <c r="D228" s="149"/>
      <c r="E228" s="155"/>
      <c r="F228" s="132" t="s">
        <v>2441</v>
      </c>
      <c r="G228" s="131"/>
      <c r="H228" s="131"/>
      <c r="I228" s="131"/>
      <c r="J228" s="132" t="s">
        <v>2620</v>
      </c>
      <c r="K228" s="133" t="s">
        <v>2615</v>
      </c>
      <c r="L228" s="134"/>
      <c r="M228" s="135" t="s">
        <v>84</v>
      </c>
      <c r="N228" s="135" t="s">
        <v>86</v>
      </c>
      <c r="O228" s="135" t="s">
        <v>86</v>
      </c>
      <c r="P228" s="135" t="s">
        <v>86</v>
      </c>
      <c r="Q228" s="136" t="s">
        <v>101</v>
      </c>
      <c r="R228" s="137"/>
      <c r="S228" s="137"/>
      <c r="T228" s="106"/>
      <c r="U228" s="111"/>
      <c r="V228" s="106"/>
      <c r="W228" s="106"/>
      <c r="X228" s="106"/>
      <c r="Y228" s="106"/>
      <c r="Z228" s="106"/>
      <c r="AA228" s="106"/>
      <c r="AB228" s="106"/>
      <c r="AC228" s="110"/>
      <c r="AD228" s="110"/>
      <c r="AE228" s="110"/>
    </row>
    <row r="229">
      <c r="A229" s="106"/>
      <c r="B229" s="676">
        <f t="shared" si="1"/>
        <v>226</v>
      </c>
      <c r="C229" s="149"/>
      <c r="D229" s="149"/>
      <c r="E229" s="146" t="s">
        <v>2621</v>
      </c>
      <c r="F229" s="146" t="s">
        <v>2622</v>
      </c>
      <c r="G229" s="132" t="s">
        <v>2623</v>
      </c>
      <c r="H229" s="132"/>
      <c r="I229" s="132"/>
      <c r="J229" s="132" t="s">
        <v>2624</v>
      </c>
      <c r="K229" s="223" t="s">
        <v>2560</v>
      </c>
      <c r="L229" s="134"/>
      <c r="M229" s="135" t="s">
        <v>84</v>
      </c>
      <c r="N229" s="135" t="s">
        <v>86</v>
      </c>
      <c r="O229" s="135" t="s">
        <v>86</v>
      </c>
      <c r="P229" s="135" t="s">
        <v>86</v>
      </c>
      <c r="Q229" s="136" t="s">
        <v>101</v>
      </c>
      <c r="R229" s="137"/>
      <c r="S229" s="137"/>
      <c r="T229" s="106"/>
      <c r="U229" s="111"/>
      <c r="V229" s="106"/>
      <c r="W229" s="106"/>
      <c r="X229" s="106"/>
      <c r="Y229" s="106"/>
      <c r="Z229" s="106"/>
      <c r="AA229" s="106"/>
      <c r="AB229" s="106"/>
      <c r="AC229" s="110"/>
      <c r="AD229" s="110"/>
      <c r="AE229" s="110"/>
    </row>
    <row r="230">
      <c r="A230" s="106"/>
      <c r="B230" s="676">
        <f t="shared" si="1"/>
        <v>227</v>
      </c>
      <c r="C230" s="149"/>
      <c r="D230" s="149"/>
      <c r="E230" s="149"/>
      <c r="F230" s="155"/>
      <c r="G230" s="132" t="s">
        <v>2625</v>
      </c>
      <c r="H230" s="132"/>
      <c r="I230" s="132"/>
      <c r="J230" s="132" t="s">
        <v>2626</v>
      </c>
      <c r="K230" s="223" t="s">
        <v>2560</v>
      </c>
      <c r="L230" s="134"/>
      <c r="M230" s="135" t="s">
        <v>84</v>
      </c>
      <c r="N230" s="135" t="s">
        <v>86</v>
      </c>
      <c r="O230" s="135" t="s">
        <v>86</v>
      </c>
      <c r="P230" s="135" t="s">
        <v>86</v>
      </c>
      <c r="Q230" s="136" t="s">
        <v>101</v>
      </c>
      <c r="R230" s="137"/>
      <c r="S230" s="137"/>
      <c r="T230" s="106"/>
      <c r="U230" s="111"/>
      <c r="V230" s="106"/>
      <c r="W230" s="106"/>
      <c r="X230" s="106"/>
      <c r="Y230" s="106"/>
      <c r="Z230" s="106"/>
      <c r="AA230" s="106"/>
      <c r="AB230" s="106"/>
      <c r="AC230" s="110"/>
      <c r="AD230" s="110"/>
      <c r="AE230" s="110"/>
    </row>
    <row r="231">
      <c r="A231" s="106"/>
      <c r="B231" s="676">
        <f t="shared" si="1"/>
        <v>228</v>
      </c>
      <c r="C231" s="149"/>
      <c r="D231" s="149"/>
      <c r="E231" s="149"/>
      <c r="F231" s="146" t="s">
        <v>2627</v>
      </c>
      <c r="G231" s="132" t="s">
        <v>2623</v>
      </c>
      <c r="H231" s="132"/>
      <c r="I231" s="132"/>
      <c r="J231" s="132" t="s">
        <v>2628</v>
      </c>
      <c r="K231" s="223" t="s">
        <v>2560</v>
      </c>
      <c r="L231" s="134"/>
      <c r="M231" s="135" t="s">
        <v>84</v>
      </c>
      <c r="N231" s="135" t="s">
        <v>86</v>
      </c>
      <c r="O231" s="135" t="s">
        <v>86</v>
      </c>
      <c r="P231" s="135" t="s">
        <v>86</v>
      </c>
      <c r="Q231" s="136" t="s">
        <v>101</v>
      </c>
      <c r="R231" s="137"/>
      <c r="S231" s="137"/>
      <c r="T231" s="106"/>
      <c r="U231" s="111"/>
      <c r="V231" s="106"/>
      <c r="W231" s="106"/>
      <c r="X231" s="106"/>
      <c r="Y231" s="106"/>
      <c r="Z231" s="106"/>
      <c r="AA231" s="106"/>
      <c r="AB231" s="106"/>
      <c r="AC231" s="110"/>
      <c r="AD231" s="110"/>
      <c r="AE231" s="110"/>
    </row>
    <row r="232">
      <c r="A232" s="106"/>
      <c r="B232" s="676">
        <f t="shared" si="1"/>
        <v>229</v>
      </c>
      <c r="C232" s="149"/>
      <c r="D232" s="149"/>
      <c r="E232" s="149"/>
      <c r="F232" s="155"/>
      <c r="G232" s="132" t="s">
        <v>2625</v>
      </c>
      <c r="H232" s="132"/>
      <c r="I232" s="132"/>
      <c r="J232" s="132" t="s">
        <v>2629</v>
      </c>
      <c r="K232" s="223" t="s">
        <v>2560</v>
      </c>
      <c r="L232" s="134"/>
      <c r="M232" s="135" t="s">
        <v>84</v>
      </c>
      <c r="N232" s="135" t="s">
        <v>86</v>
      </c>
      <c r="O232" s="135" t="s">
        <v>86</v>
      </c>
      <c r="P232" s="135" t="s">
        <v>86</v>
      </c>
      <c r="Q232" s="136" t="s">
        <v>101</v>
      </c>
      <c r="R232" s="137"/>
      <c r="S232" s="137"/>
      <c r="T232" s="106"/>
      <c r="U232" s="111"/>
      <c r="V232" s="106"/>
      <c r="W232" s="106"/>
      <c r="X232" s="106"/>
      <c r="Y232" s="106"/>
      <c r="Z232" s="106"/>
      <c r="AA232" s="106"/>
      <c r="AB232" s="106"/>
      <c r="AC232" s="110"/>
      <c r="AD232" s="110"/>
      <c r="AE232" s="110"/>
    </row>
    <row r="233">
      <c r="A233" s="106"/>
      <c r="B233" s="676">
        <f t="shared" si="1"/>
        <v>230</v>
      </c>
      <c r="C233" s="149"/>
      <c r="D233" s="149"/>
      <c r="E233" s="149"/>
      <c r="F233" s="146" t="s">
        <v>2630</v>
      </c>
      <c r="G233" s="132" t="s">
        <v>2623</v>
      </c>
      <c r="H233" s="132"/>
      <c r="I233" s="132"/>
      <c r="J233" s="132" t="s">
        <v>2631</v>
      </c>
      <c r="K233" s="223" t="s">
        <v>2560</v>
      </c>
      <c r="L233" s="134"/>
      <c r="M233" s="135" t="s">
        <v>84</v>
      </c>
      <c r="N233" s="135" t="s">
        <v>86</v>
      </c>
      <c r="O233" s="135" t="s">
        <v>86</v>
      </c>
      <c r="P233" s="135" t="s">
        <v>86</v>
      </c>
      <c r="Q233" s="136" t="s">
        <v>101</v>
      </c>
      <c r="R233" s="137"/>
      <c r="S233" s="137"/>
      <c r="T233" s="106"/>
      <c r="U233" s="111"/>
      <c r="V233" s="106"/>
      <c r="W233" s="106"/>
      <c r="X233" s="106"/>
      <c r="Y233" s="106"/>
      <c r="Z233" s="106"/>
      <c r="AA233" s="106"/>
      <c r="AB233" s="106"/>
      <c r="AC233" s="110"/>
      <c r="AD233" s="110"/>
      <c r="AE233" s="110"/>
    </row>
    <row r="234">
      <c r="A234" s="106"/>
      <c r="B234" s="676">
        <f t="shared" si="1"/>
        <v>231</v>
      </c>
      <c r="C234" s="149"/>
      <c r="D234" s="149"/>
      <c r="E234" s="149"/>
      <c r="F234" s="155"/>
      <c r="G234" s="132" t="s">
        <v>2625</v>
      </c>
      <c r="H234" s="132"/>
      <c r="I234" s="132"/>
      <c r="J234" s="132" t="s">
        <v>2632</v>
      </c>
      <c r="K234" s="223" t="s">
        <v>2560</v>
      </c>
      <c r="L234" s="134"/>
      <c r="M234" s="135" t="s">
        <v>84</v>
      </c>
      <c r="N234" s="135" t="s">
        <v>86</v>
      </c>
      <c r="O234" s="135" t="s">
        <v>86</v>
      </c>
      <c r="P234" s="135" t="s">
        <v>86</v>
      </c>
      <c r="Q234" s="136" t="s">
        <v>101</v>
      </c>
      <c r="R234" s="137"/>
      <c r="S234" s="137"/>
      <c r="T234" s="106"/>
      <c r="U234" s="111"/>
      <c r="V234" s="106"/>
      <c r="W234" s="106"/>
      <c r="X234" s="106"/>
      <c r="Y234" s="106"/>
      <c r="Z234" s="106"/>
      <c r="AA234" s="106"/>
      <c r="AB234" s="106"/>
      <c r="AC234" s="110"/>
      <c r="AD234" s="110"/>
      <c r="AE234" s="110"/>
    </row>
    <row r="235">
      <c r="A235" s="106"/>
      <c r="B235" s="676">
        <f t="shared" si="1"/>
        <v>232</v>
      </c>
      <c r="C235" s="149"/>
      <c r="D235" s="149"/>
      <c r="E235" s="149"/>
      <c r="F235" s="146" t="s">
        <v>2633</v>
      </c>
      <c r="G235" s="132" t="s">
        <v>2623</v>
      </c>
      <c r="H235" s="132"/>
      <c r="I235" s="132"/>
      <c r="J235" s="132" t="s">
        <v>2634</v>
      </c>
      <c r="K235" s="223" t="s">
        <v>2560</v>
      </c>
      <c r="L235" s="134"/>
      <c r="M235" s="135" t="s">
        <v>84</v>
      </c>
      <c r="N235" s="135" t="s">
        <v>86</v>
      </c>
      <c r="O235" s="135" t="s">
        <v>86</v>
      </c>
      <c r="P235" s="135" t="s">
        <v>86</v>
      </c>
      <c r="Q235" s="136" t="s">
        <v>101</v>
      </c>
      <c r="R235" s="137"/>
      <c r="S235" s="137"/>
      <c r="T235" s="106"/>
      <c r="U235" s="111"/>
      <c r="V235" s="106"/>
      <c r="W235" s="106"/>
      <c r="X235" s="106"/>
      <c r="Y235" s="106"/>
      <c r="Z235" s="106"/>
      <c r="AA235" s="106"/>
      <c r="AB235" s="106"/>
      <c r="AC235" s="110"/>
      <c r="AD235" s="110"/>
      <c r="AE235" s="110"/>
    </row>
    <row r="236">
      <c r="A236" s="106"/>
      <c r="B236" s="676">
        <f t="shared" si="1"/>
        <v>233</v>
      </c>
      <c r="C236" s="149"/>
      <c r="D236" s="149"/>
      <c r="E236" s="155"/>
      <c r="F236" s="155"/>
      <c r="G236" s="132" t="s">
        <v>2625</v>
      </c>
      <c r="H236" s="132"/>
      <c r="I236" s="132"/>
      <c r="J236" s="132" t="s">
        <v>2635</v>
      </c>
      <c r="K236" s="223" t="s">
        <v>2560</v>
      </c>
      <c r="L236" s="134"/>
      <c r="M236" s="135" t="s">
        <v>84</v>
      </c>
      <c r="N236" s="135" t="s">
        <v>86</v>
      </c>
      <c r="O236" s="135" t="s">
        <v>86</v>
      </c>
      <c r="P236" s="135" t="s">
        <v>86</v>
      </c>
      <c r="Q236" s="136" t="s">
        <v>101</v>
      </c>
      <c r="R236" s="137"/>
      <c r="S236" s="137"/>
      <c r="T236" s="106"/>
      <c r="U236" s="111"/>
      <c r="V236" s="106"/>
      <c r="W236" s="106"/>
      <c r="X236" s="106"/>
      <c r="Y236" s="106"/>
      <c r="Z236" s="106"/>
      <c r="AA236" s="106"/>
      <c r="AB236" s="106"/>
      <c r="AC236" s="110"/>
      <c r="AD236" s="110"/>
      <c r="AE236" s="110"/>
    </row>
    <row r="237">
      <c r="A237" s="106"/>
      <c r="B237" s="676">
        <f t="shared" si="1"/>
        <v>234</v>
      </c>
      <c r="C237" s="149"/>
      <c r="D237" s="149"/>
      <c r="E237" s="146" t="s">
        <v>2636</v>
      </c>
      <c r="F237" s="132"/>
      <c r="G237" s="132"/>
      <c r="H237" s="132"/>
      <c r="I237" s="132"/>
      <c r="J237" s="132" t="s">
        <v>2637</v>
      </c>
      <c r="K237" s="133" t="s">
        <v>2638</v>
      </c>
      <c r="L237" s="134"/>
      <c r="M237" s="135" t="s">
        <v>84</v>
      </c>
      <c r="N237" s="135" t="s">
        <v>86</v>
      </c>
      <c r="O237" s="135" t="s">
        <v>86</v>
      </c>
      <c r="P237" s="135" t="s">
        <v>86</v>
      </c>
      <c r="Q237" s="136" t="s">
        <v>107</v>
      </c>
      <c r="R237" s="137"/>
      <c r="S237" s="137"/>
      <c r="T237" s="106"/>
      <c r="U237" s="111"/>
      <c r="V237" s="106"/>
      <c r="W237" s="106"/>
      <c r="X237" s="106"/>
      <c r="Y237" s="106"/>
      <c r="Z237" s="106"/>
      <c r="AA237" s="106"/>
      <c r="AB237" s="106"/>
      <c r="AC237" s="110"/>
      <c r="AD237" s="110"/>
      <c r="AE237" s="110"/>
    </row>
    <row r="238">
      <c r="A238" s="106"/>
      <c r="B238" s="676">
        <f t="shared" si="1"/>
        <v>235</v>
      </c>
      <c r="C238" s="149"/>
      <c r="D238" s="149"/>
      <c r="E238" s="149"/>
      <c r="F238" s="146" t="s">
        <v>2639</v>
      </c>
      <c r="G238" s="132" t="s">
        <v>116</v>
      </c>
      <c r="H238" s="132"/>
      <c r="I238" s="132"/>
      <c r="J238" s="132" t="s">
        <v>2640</v>
      </c>
      <c r="K238" s="223" t="s">
        <v>170</v>
      </c>
      <c r="L238" s="134"/>
      <c r="M238" s="135" t="s">
        <v>84</v>
      </c>
      <c r="N238" s="135" t="s">
        <v>86</v>
      </c>
      <c r="O238" s="135" t="s">
        <v>86</v>
      </c>
      <c r="P238" s="135" t="s">
        <v>86</v>
      </c>
      <c r="Q238" s="136" t="s">
        <v>107</v>
      </c>
      <c r="R238" s="137"/>
      <c r="S238" s="137"/>
      <c r="T238" s="106"/>
      <c r="U238" s="111"/>
      <c r="V238" s="106"/>
      <c r="W238" s="106"/>
      <c r="X238" s="106"/>
      <c r="Y238" s="106"/>
      <c r="Z238" s="106"/>
      <c r="AA238" s="106"/>
      <c r="AB238" s="106"/>
      <c r="AC238" s="110"/>
      <c r="AD238" s="110"/>
      <c r="AE238" s="110"/>
    </row>
    <row r="239">
      <c r="A239" s="106"/>
      <c r="B239" s="676">
        <f t="shared" si="1"/>
        <v>236</v>
      </c>
      <c r="C239" s="149"/>
      <c r="D239" s="149"/>
      <c r="E239" s="149"/>
      <c r="F239" s="149"/>
      <c r="G239" s="132" t="s">
        <v>2641</v>
      </c>
      <c r="H239" s="132"/>
      <c r="I239" s="132"/>
      <c r="J239" s="132" t="s">
        <v>2640</v>
      </c>
      <c r="K239" s="223" t="s">
        <v>170</v>
      </c>
      <c r="L239" s="134"/>
      <c r="M239" s="135" t="s">
        <v>84</v>
      </c>
      <c r="N239" s="135" t="s">
        <v>86</v>
      </c>
      <c r="O239" s="135" t="s">
        <v>86</v>
      </c>
      <c r="P239" s="135" t="s">
        <v>86</v>
      </c>
      <c r="Q239" s="136" t="s">
        <v>107</v>
      </c>
      <c r="R239" s="137"/>
      <c r="S239" s="137"/>
      <c r="T239" s="106"/>
      <c r="U239" s="111"/>
      <c r="V239" s="106"/>
      <c r="W239" s="106"/>
      <c r="X239" s="106"/>
      <c r="Y239" s="106"/>
      <c r="Z239" s="106"/>
      <c r="AA239" s="106"/>
      <c r="AB239" s="106"/>
      <c r="AC239" s="110"/>
      <c r="AD239" s="110"/>
      <c r="AE239" s="110"/>
    </row>
    <row r="240">
      <c r="A240" s="106"/>
      <c r="B240" s="676">
        <f t="shared" si="1"/>
        <v>237</v>
      </c>
      <c r="C240" s="149"/>
      <c r="D240" s="149"/>
      <c r="E240" s="149"/>
      <c r="F240" s="155"/>
      <c r="G240" s="132" t="s">
        <v>2642</v>
      </c>
      <c r="H240" s="132"/>
      <c r="I240" s="132"/>
      <c r="J240" s="132" t="s">
        <v>2640</v>
      </c>
      <c r="K240" s="223" t="s">
        <v>170</v>
      </c>
      <c r="L240" s="134"/>
      <c r="M240" s="135" t="s">
        <v>84</v>
      </c>
      <c r="N240" s="135" t="s">
        <v>86</v>
      </c>
      <c r="O240" s="135" t="s">
        <v>86</v>
      </c>
      <c r="P240" s="135" t="s">
        <v>86</v>
      </c>
      <c r="Q240" s="136" t="s">
        <v>107</v>
      </c>
      <c r="R240" s="137"/>
      <c r="S240" s="137"/>
      <c r="T240" s="106"/>
      <c r="U240" s="111"/>
      <c r="V240" s="106"/>
      <c r="W240" s="106"/>
      <c r="X240" s="106"/>
      <c r="Y240" s="106"/>
      <c r="Z240" s="106"/>
      <c r="AA240" s="106"/>
      <c r="AB240" s="106"/>
      <c r="AC240" s="110"/>
      <c r="AD240" s="110"/>
      <c r="AE240" s="110"/>
    </row>
    <row r="241">
      <c r="A241" s="106"/>
      <c r="B241" s="676">
        <f t="shared" si="1"/>
        <v>238</v>
      </c>
      <c r="C241" s="149"/>
      <c r="D241" s="149"/>
      <c r="E241" s="149"/>
      <c r="F241" s="146" t="s">
        <v>2643</v>
      </c>
      <c r="G241" s="132" t="s">
        <v>2644</v>
      </c>
      <c r="H241" s="132"/>
      <c r="I241" s="132"/>
      <c r="J241" s="132" t="s">
        <v>2645</v>
      </c>
      <c r="K241" s="133" t="s">
        <v>2425</v>
      </c>
      <c r="L241" s="134"/>
      <c r="M241" s="135" t="s">
        <v>84</v>
      </c>
      <c r="N241" s="135" t="s">
        <v>84</v>
      </c>
      <c r="O241" s="135" t="s">
        <v>84</v>
      </c>
      <c r="P241" s="135" t="s">
        <v>84</v>
      </c>
      <c r="Q241" s="136" t="s">
        <v>107</v>
      </c>
      <c r="R241" s="137"/>
      <c r="S241" s="137"/>
      <c r="T241" s="106"/>
      <c r="U241" s="111"/>
      <c r="V241" s="106"/>
      <c r="W241" s="106"/>
      <c r="X241" s="106"/>
      <c r="Y241" s="106"/>
      <c r="Z241" s="106"/>
      <c r="AA241" s="106"/>
      <c r="AB241" s="106"/>
      <c r="AC241" s="110"/>
      <c r="AD241" s="110"/>
      <c r="AE241" s="110"/>
    </row>
    <row r="242">
      <c r="A242" s="106"/>
      <c r="B242" s="676">
        <f t="shared" si="1"/>
        <v>239</v>
      </c>
      <c r="C242" s="149"/>
      <c r="D242" s="149"/>
      <c r="E242" s="149"/>
      <c r="F242" s="149"/>
      <c r="G242" s="131"/>
      <c r="H242" s="131"/>
      <c r="I242" s="131"/>
      <c r="J242" s="132" t="s">
        <v>2646</v>
      </c>
      <c r="K242" s="133" t="s">
        <v>2647</v>
      </c>
      <c r="L242" s="134"/>
      <c r="M242" s="135" t="s">
        <v>84</v>
      </c>
      <c r="N242" s="135" t="s">
        <v>86</v>
      </c>
      <c r="O242" s="135" t="s">
        <v>86</v>
      </c>
      <c r="P242" s="135" t="s">
        <v>86</v>
      </c>
      <c r="Q242" s="136" t="s">
        <v>107</v>
      </c>
      <c r="R242" s="137"/>
      <c r="S242" s="137"/>
      <c r="T242" s="106"/>
      <c r="U242" s="111"/>
      <c r="V242" s="106"/>
      <c r="W242" s="106"/>
      <c r="X242" s="106"/>
      <c r="Y242" s="106"/>
      <c r="Z242" s="106"/>
      <c r="AA242" s="106"/>
      <c r="AB242" s="106"/>
      <c r="AC242" s="110"/>
      <c r="AD242" s="110"/>
      <c r="AE242" s="110"/>
    </row>
    <row r="243">
      <c r="A243" s="106"/>
      <c r="B243" s="676">
        <f t="shared" si="1"/>
        <v>240</v>
      </c>
      <c r="C243" s="149"/>
      <c r="D243" s="149"/>
      <c r="E243" s="155"/>
      <c r="F243" s="155"/>
      <c r="G243" s="131"/>
      <c r="H243" s="131"/>
      <c r="I243" s="131"/>
      <c r="J243" s="132" t="s">
        <v>2648</v>
      </c>
      <c r="K243" s="133" t="s">
        <v>2649</v>
      </c>
      <c r="L243" s="134"/>
      <c r="M243" s="135" t="s">
        <v>84</v>
      </c>
      <c r="N243" s="135" t="s">
        <v>86</v>
      </c>
      <c r="O243" s="135" t="s">
        <v>86</v>
      </c>
      <c r="P243" s="135" t="s">
        <v>86</v>
      </c>
      <c r="Q243" s="136" t="s">
        <v>107</v>
      </c>
      <c r="R243" s="137"/>
      <c r="S243" s="137"/>
      <c r="T243" s="106"/>
      <c r="U243" s="111"/>
      <c r="V243" s="106"/>
      <c r="W243" s="106"/>
      <c r="X243" s="106"/>
      <c r="Y243" s="106"/>
      <c r="Z243" s="106"/>
      <c r="AA243" s="106"/>
      <c r="AB243" s="106"/>
      <c r="AC243" s="110"/>
      <c r="AD243" s="110"/>
      <c r="AE243" s="110"/>
    </row>
    <row r="244">
      <c r="A244" s="106"/>
      <c r="B244" s="676">
        <f t="shared" si="1"/>
        <v>241</v>
      </c>
      <c r="C244" s="149"/>
      <c r="D244" s="149"/>
      <c r="E244" s="146" t="s">
        <v>2350</v>
      </c>
      <c r="F244" s="132" t="s">
        <v>26</v>
      </c>
      <c r="G244" s="131"/>
      <c r="H244" s="131"/>
      <c r="I244" s="131"/>
      <c r="J244" s="132" t="s">
        <v>2650</v>
      </c>
      <c r="K244" s="133" t="s">
        <v>2651</v>
      </c>
      <c r="L244" s="134"/>
      <c r="M244" s="135" t="s">
        <v>84</v>
      </c>
      <c r="N244" s="135" t="s">
        <v>86</v>
      </c>
      <c r="O244" s="135" t="s">
        <v>86</v>
      </c>
      <c r="P244" s="135" t="s">
        <v>86</v>
      </c>
      <c r="Q244" s="136" t="s">
        <v>107</v>
      </c>
      <c r="R244" s="137"/>
      <c r="S244" s="137"/>
      <c r="T244" s="106"/>
      <c r="U244" s="111"/>
      <c r="V244" s="106"/>
      <c r="W244" s="106"/>
      <c r="X244" s="106"/>
      <c r="Y244" s="106"/>
      <c r="Z244" s="106"/>
      <c r="AA244" s="106"/>
      <c r="AB244" s="106"/>
      <c r="AC244" s="110"/>
      <c r="AD244" s="110"/>
      <c r="AE244" s="110"/>
    </row>
    <row r="245">
      <c r="A245" s="106"/>
      <c r="B245" s="676">
        <f t="shared" si="1"/>
        <v>242</v>
      </c>
      <c r="C245" s="149"/>
      <c r="D245" s="149"/>
      <c r="E245" s="155"/>
      <c r="F245" s="132" t="s">
        <v>2652</v>
      </c>
      <c r="G245" s="131"/>
      <c r="H245" s="131"/>
      <c r="I245" s="131"/>
      <c r="J245" s="132" t="s">
        <v>2653</v>
      </c>
      <c r="K245" s="133" t="s">
        <v>2651</v>
      </c>
      <c r="L245" s="134"/>
      <c r="M245" s="135" t="s">
        <v>84</v>
      </c>
      <c r="N245" s="135" t="s">
        <v>86</v>
      </c>
      <c r="O245" s="135" t="s">
        <v>86</v>
      </c>
      <c r="P245" s="135" t="s">
        <v>86</v>
      </c>
      <c r="Q245" s="136" t="s">
        <v>107</v>
      </c>
      <c r="R245" s="137"/>
      <c r="S245" s="137"/>
      <c r="T245" s="106"/>
      <c r="U245" s="111"/>
      <c r="V245" s="106"/>
      <c r="W245" s="106"/>
      <c r="X245" s="106"/>
      <c r="Y245" s="106"/>
      <c r="Z245" s="106"/>
      <c r="AA245" s="106"/>
      <c r="AB245" s="106"/>
      <c r="AC245" s="110"/>
      <c r="AD245" s="110"/>
      <c r="AE245" s="110"/>
    </row>
    <row r="246">
      <c r="A246" s="106"/>
      <c r="B246" s="676">
        <f t="shared" si="1"/>
        <v>243</v>
      </c>
      <c r="C246" s="149"/>
      <c r="D246" s="149"/>
      <c r="E246" s="132" t="s">
        <v>2654</v>
      </c>
      <c r="F246" s="132"/>
      <c r="G246" s="131"/>
      <c r="H246" s="131"/>
      <c r="I246" s="131"/>
      <c r="J246" s="132" t="s">
        <v>2655</v>
      </c>
      <c r="K246" s="133" t="s">
        <v>2656</v>
      </c>
      <c r="L246" s="134"/>
      <c r="M246" s="135" t="s">
        <v>84</v>
      </c>
      <c r="N246" s="135" t="s">
        <v>86</v>
      </c>
      <c r="O246" s="135" t="s">
        <v>86</v>
      </c>
      <c r="P246" s="135" t="s">
        <v>86</v>
      </c>
      <c r="Q246" s="136" t="s">
        <v>107</v>
      </c>
      <c r="R246" s="137"/>
      <c r="S246" s="137"/>
      <c r="T246" s="106"/>
      <c r="U246" s="111"/>
      <c r="V246" s="106"/>
      <c r="W246" s="106"/>
      <c r="X246" s="106"/>
      <c r="Y246" s="106"/>
      <c r="Z246" s="106"/>
      <c r="AA246" s="106"/>
      <c r="AB246" s="106"/>
      <c r="AC246" s="110"/>
      <c r="AD246" s="110"/>
      <c r="AE246" s="110"/>
    </row>
    <row r="247">
      <c r="A247" s="106"/>
      <c r="B247" s="676">
        <f t="shared" si="1"/>
        <v>244</v>
      </c>
      <c r="C247" s="149"/>
      <c r="D247" s="149"/>
      <c r="E247" s="132" t="s">
        <v>798</v>
      </c>
      <c r="F247" s="131"/>
      <c r="G247" s="131"/>
      <c r="H247" s="131"/>
      <c r="I247" s="131"/>
      <c r="J247" s="132" t="s">
        <v>2657</v>
      </c>
      <c r="K247" s="133" t="s">
        <v>1828</v>
      </c>
      <c r="L247" s="134"/>
      <c r="M247" s="135" t="s">
        <v>84</v>
      </c>
      <c r="N247" s="135" t="s">
        <v>86</v>
      </c>
      <c r="O247" s="135" t="s">
        <v>86</v>
      </c>
      <c r="P247" s="135" t="s">
        <v>86</v>
      </c>
      <c r="Q247" s="136" t="s">
        <v>107</v>
      </c>
      <c r="R247" s="137"/>
      <c r="S247" s="137"/>
      <c r="T247" s="106"/>
      <c r="U247" s="111"/>
      <c r="V247" s="106"/>
      <c r="W247" s="106"/>
      <c r="X247" s="106"/>
      <c r="Y247" s="106"/>
      <c r="Z247" s="106"/>
      <c r="AA247" s="106"/>
      <c r="AB247" s="106"/>
      <c r="AC247" s="110"/>
      <c r="AD247" s="110"/>
      <c r="AE247" s="110"/>
    </row>
    <row r="248">
      <c r="A248" s="106"/>
      <c r="B248" s="676">
        <f t="shared" si="1"/>
        <v>245</v>
      </c>
      <c r="C248" s="149"/>
      <c r="D248" s="149"/>
      <c r="E248" s="132" t="s">
        <v>2658</v>
      </c>
      <c r="F248" s="131"/>
      <c r="G248" s="131"/>
      <c r="H248" s="131"/>
      <c r="I248" s="131"/>
      <c r="J248" s="132" t="s">
        <v>2659</v>
      </c>
      <c r="K248" s="133" t="s">
        <v>2660</v>
      </c>
      <c r="L248" s="134"/>
      <c r="M248" s="135" t="s">
        <v>84</v>
      </c>
      <c r="N248" s="135" t="s">
        <v>86</v>
      </c>
      <c r="O248" s="135" t="s">
        <v>86</v>
      </c>
      <c r="P248" s="135" t="s">
        <v>86</v>
      </c>
      <c r="Q248" s="136" t="s">
        <v>107</v>
      </c>
      <c r="R248" s="137"/>
      <c r="S248" s="137"/>
      <c r="T248" s="106"/>
      <c r="U248" s="111"/>
      <c r="V248" s="106"/>
      <c r="W248" s="106"/>
      <c r="X248" s="106"/>
      <c r="Y248" s="106"/>
      <c r="Z248" s="106"/>
      <c r="AA248" s="106"/>
      <c r="AB248" s="106"/>
      <c r="AC248" s="110"/>
      <c r="AD248" s="110"/>
      <c r="AE248" s="110"/>
    </row>
    <row r="249">
      <c r="A249" s="106"/>
      <c r="B249" s="676">
        <f t="shared" si="1"/>
        <v>246</v>
      </c>
      <c r="C249" s="149"/>
      <c r="D249" s="149"/>
      <c r="E249" s="132" t="s">
        <v>1943</v>
      </c>
      <c r="F249" s="131"/>
      <c r="G249" s="131"/>
      <c r="H249" s="131"/>
      <c r="I249" s="131"/>
      <c r="J249" s="132" t="s">
        <v>2661</v>
      </c>
      <c r="K249" s="133" t="s">
        <v>2662</v>
      </c>
      <c r="L249" s="134"/>
      <c r="M249" s="135" t="s">
        <v>84</v>
      </c>
      <c r="N249" s="135" t="s">
        <v>86</v>
      </c>
      <c r="O249" s="135" t="s">
        <v>86</v>
      </c>
      <c r="P249" s="135" t="s">
        <v>86</v>
      </c>
      <c r="Q249" s="136" t="s">
        <v>107</v>
      </c>
      <c r="R249" s="137"/>
      <c r="S249" s="137"/>
      <c r="T249" s="106"/>
      <c r="U249" s="111"/>
      <c r="V249" s="106"/>
      <c r="W249" s="106"/>
      <c r="X249" s="106"/>
      <c r="Y249" s="106"/>
      <c r="Z249" s="106"/>
      <c r="AA249" s="106"/>
      <c r="AB249" s="106"/>
      <c r="AC249" s="110"/>
      <c r="AD249" s="110"/>
      <c r="AE249" s="110"/>
    </row>
    <row r="250">
      <c r="A250" s="106"/>
      <c r="B250" s="676">
        <f t="shared" si="1"/>
        <v>247</v>
      </c>
      <c r="C250" s="149"/>
      <c r="D250" s="149"/>
      <c r="E250" s="132" t="s">
        <v>596</v>
      </c>
      <c r="F250" s="131"/>
      <c r="G250" s="131"/>
      <c r="H250" s="131"/>
      <c r="I250" s="131"/>
      <c r="J250" s="132" t="s">
        <v>2663</v>
      </c>
      <c r="K250" s="133" t="s">
        <v>2664</v>
      </c>
      <c r="L250" s="134"/>
      <c r="M250" s="135" t="s">
        <v>84</v>
      </c>
      <c r="N250" s="135" t="s">
        <v>86</v>
      </c>
      <c r="O250" s="135" t="s">
        <v>86</v>
      </c>
      <c r="P250" s="135" t="s">
        <v>86</v>
      </c>
      <c r="Q250" s="136" t="s">
        <v>107</v>
      </c>
      <c r="R250" s="137"/>
      <c r="S250" s="137"/>
      <c r="T250" s="106"/>
      <c r="U250" s="111"/>
      <c r="V250" s="106"/>
      <c r="W250" s="106"/>
      <c r="X250" s="106"/>
      <c r="Y250" s="106"/>
      <c r="Z250" s="106"/>
      <c r="AA250" s="106"/>
      <c r="AB250" s="106"/>
      <c r="AC250" s="110"/>
      <c r="AD250" s="110"/>
      <c r="AE250" s="110"/>
    </row>
    <row r="251">
      <c r="A251" s="106"/>
      <c r="B251" s="676">
        <f t="shared" si="1"/>
        <v>248</v>
      </c>
      <c r="C251" s="149"/>
      <c r="D251" s="149"/>
      <c r="E251" s="132" t="s">
        <v>2665</v>
      </c>
      <c r="F251" s="131"/>
      <c r="G251" s="131"/>
      <c r="H251" s="131"/>
      <c r="I251" s="131"/>
      <c r="J251" s="132" t="s">
        <v>2666</v>
      </c>
      <c r="K251" s="133" t="s">
        <v>2667</v>
      </c>
      <c r="L251" s="134"/>
      <c r="M251" s="135" t="s">
        <v>84</v>
      </c>
      <c r="N251" s="135" t="s">
        <v>86</v>
      </c>
      <c r="O251" s="135" t="s">
        <v>86</v>
      </c>
      <c r="P251" s="135" t="s">
        <v>86</v>
      </c>
      <c r="Q251" s="136" t="s">
        <v>107</v>
      </c>
      <c r="R251" s="137"/>
      <c r="S251" s="137"/>
      <c r="T251" s="106"/>
      <c r="U251" s="111"/>
      <c r="V251" s="106"/>
      <c r="W251" s="106"/>
      <c r="X251" s="106"/>
      <c r="Y251" s="106"/>
      <c r="Z251" s="106"/>
      <c r="AA251" s="106"/>
      <c r="AB251" s="106"/>
      <c r="AC251" s="110"/>
      <c r="AD251" s="110"/>
      <c r="AE251" s="110"/>
    </row>
    <row r="252">
      <c r="A252" s="106"/>
      <c r="B252" s="676">
        <f t="shared" si="1"/>
        <v>249</v>
      </c>
      <c r="C252" s="149"/>
      <c r="D252" s="149"/>
      <c r="E252" s="146" t="s">
        <v>2066</v>
      </c>
      <c r="F252" s="132" t="s">
        <v>2668</v>
      </c>
      <c r="G252" s="131"/>
      <c r="H252" s="131"/>
      <c r="I252" s="131"/>
      <c r="J252" s="132" t="s">
        <v>2669</v>
      </c>
      <c r="K252" s="133" t="s">
        <v>2670</v>
      </c>
      <c r="L252" s="134"/>
      <c r="M252" s="135" t="s">
        <v>84</v>
      </c>
      <c r="N252" s="135" t="s">
        <v>84</v>
      </c>
      <c r="O252" s="135" t="s">
        <v>84</v>
      </c>
      <c r="P252" s="135" t="s">
        <v>84</v>
      </c>
      <c r="Q252" s="136" t="s">
        <v>107</v>
      </c>
      <c r="R252" s="137"/>
      <c r="S252" s="137"/>
      <c r="T252" s="106"/>
      <c r="U252" s="111"/>
      <c r="V252" s="106"/>
      <c r="W252" s="106"/>
      <c r="X252" s="106"/>
      <c r="Y252" s="106"/>
      <c r="Z252" s="106"/>
      <c r="AA252" s="106"/>
      <c r="AB252" s="106"/>
      <c r="AC252" s="110"/>
      <c r="AD252" s="110"/>
      <c r="AE252" s="110"/>
    </row>
    <row r="253">
      <c r="A253" s="106"/>
      <c r="B253" s="676">
        <f t="shared" si="1"/>
        <v>250</v>
      </c>
      <c r="C253" s="155"/>
      <c r="D253" s="155"/>
      <c r="E253" s="155"/>
      <c r="F253" s="132" t="s">
        <v>2671</v>
      </c>
      <c r="G253" s="131"/>
      <c r="H253" s="131"/>
      <c r="I253" s="131"/>
      <c r="J253" s="132" t="s">
        <v>2672</v>
      </c>
      <c r="K253" s="133" t="s">
        <v>2068</v>
      </c>
      <c r="L253" s="134"/>
      <c r="M253" s="135" t="s">
        <v>84</v>
      </c>
      <c r="N253" s="135" t="s">
        <v>86</v>
      </c>
      <c r="O253" s="135" t="s">
        <v>86</v>
      </c>
      <c r="P253" s="135" t="s">
        <v>86</v>
      </c>
      <c r="Q253" s="136" t="s">
        <v>107</v>
      </c>
      <c r="R253" s="137"/>
      <c r="S253" s="137"/>
      <c r="T253" s="106"/>
      <c r="U253" s="111"/>
      <c r="V253" s="106"/>
      <c r="W253" s="106"/>
      <c r="X253" s="106"/>
      <c r="Y253" s="106"/>
      <c r="Z253" s="106"/>
      <c r="AA253" s="106"/>
      <c r="AB253" s="106"/>
      <c r="AC253" s="110"/>
      <c r="AD253" s="110"/>
      <c r="AE253" s="110"/>
    </row>
    <row r="254">
      <c r="A254" s="106"/>
      <c r="B254" s="676">
        <f t="shared" si="1"/>
        <v>251</v>
      </c>
      <c r="C254" s="146" t="s">
        <v>2124</v>
      </c>
      <c r="D254" s="146" t="s">
        <v>764</v>
      </c>
      <c r="E254" s="132" t="s">
        <v>768</v>
      </c>
      <c r="F254" s="131"/>
      <c r="G254" s="131"/>
      <c r="H254" s="131"/>
      <c r="I254" s="131"/>
      <c r="J254" s="132" t="s">
        <v>2296</v>
      </c>
      <c r="K254" s="223" t="s">
        <v>170</v>
      </c>
      <c r="L254" s="134"/>
      <c r="M254" s="135" t="s">
        <v>84</v>
      </c>
      <c r="N254" s="135" t="s">
        <v>86</v>
      </c>
      <c r="O254" s="135" t="s">
        <v>86</v>
      </c>
      <c r="P254" s="135" t="s">
        <v>86</v>
      </c>
      <c r="Q254" s="136" t="s">
        <v>107</v>
      </c>
      <c r="R254" s="137"/>
      <c r="S254" s="137"/>
      <c r="T254" s="106"/>
      <c r="U254" s="111"/>
      <c r="V254" s="106"/>
      <c r="W254" s="106"/>
      <c r="X254" s="106"/>
      <c r="Y254" s="106"/>
      <c r="Z254" s="106"/>
      <c r="AA254" s="106"/>
      <c r="AB254" s="106"/>
      <c r="AC254" s="110"/>
      <c r="AD254" s="110"/>
      <c r="AE254" s="110"/>
    </row>
    <row r="255" ht="41.25" customHeight="1">
      <c r="A255" s="106"/>
      <c r="B255" s="676">
        <f t="shared" si="1"/>
        <v>252</v>
      </c>
      <c r="C255" s="149"/>
      <c r="D255" s="149"/>
      <c r="E255" s="132" t="s">
        <v>2673</v>
      </c>
      <c r="F255" s="131"/>
      <c r="G255" s="131"/>
      <c r="H255" s="131"/>
      <c r="I255" s="131"/>
      <c r="J255" s="132" t="s">
        <v>2296</v>
      </c>
      <c r="K255" s="223" t="s">
        <v>170</v>
      </c>
      <c r="L255" s="134"/>
      <c r="M255" s="135" t="s">
        <v>84</v>
      </c>
      <c r="N255" s="135" t="s">
        <v>86</v>
      </c>
      <c r="O255" s="135" t="s">
        <v>86</v>
      </c>
      <c r="P255" s="135" t="s">
        <v>86</v>
      </c>
      <c r="Q255" s="136" t="s">
        <v>107</v>
      </c>
      <c r="R255" s="791" t="s">
        <v>2674</v>
      </c>
      <c r="S255" s="137"/>
      <c r="T255" s="106"/>
      <c r="U255" s="111"/>
      <c r="V255" s="106"/>
      <c r="W255" s="106"/>
      <c r="X255" s="106"/>
      <c r="Y255" s="106"/>
      <c r="Z255" s="106"/>
      <c r="AA255" s="106"/>
      <c r="AB255" s="106"/>
      <c r="AC255" s="110"/>
      <c r="AD255" s="110"/>
      <c r="AE255" s="110"/>
    </row>
    <row r="256" ht="41.25" customHeight="1">
      <c r="A256" s="106"/>
      <c r="B256" s="676">
        <f t="shared" si="1"/>
        <v>253</v>
      </c>
      <c r="C256" s="149"/>
      <c r="D256" s="149"/>
      <c r="E256" s="132" t="s">
        <v>2675</v>
      </c>
      <c r="F256" s="131"/>
      <c r="G256" s="131"/>
      <c r="H256" s="131"/>
      <c r="I256" s="131"/>
      <c r="J256" s="132" t="s">
        <v>2296</v>
      </c>
      <c r="K256" s="223" t="s">
        <v>170</v>
      </c>
      <c r="L256" s="134"/>
      <c r="M256" s="135" t="s">
        <v>84</v>
      </c>
      <c r="N256" s="135" t="s">
        <v>86</v>
      </c>
      <c r="O256" s="135" t="s">
        <v>86</v>
      </c>
      <c r="P256" s="135" t="s">
        <v>86</v>
      </c>
      <c r="Q256" s="136" t="s">
        <v>107</v>
      </c>
      <c r="R256" s="137"/>
      <c r="S256" s="137"/>
      <c r="T256" s="106"/>
      <c r="U256" s="111"/>
      <c r="V256" s="106"/>
      <c r="W256" s="106"/>
      <c r="X256" s="106"/>
      <c r="Y256" s="106"/>
      <c r="Z256" s="106"/>
      <c r="AA256" s="106"/>
      <c r="AB256" s="106"/>
      <c r="AC256" s="110"/>
      <c r="AD256" s="110"/>
      <c r="AE256" s="110"/>
    </row>
    <row r="257" ht="41.25" customHeight="1">
      <c r="A257" s="106"/>
      <c r="B257" s="676">
        <f t="shared" si="1"/>
        <v>254</v>
      </c>
      <c r="C257" s="149"/>
      <c r="D257" s="149"/>
      <c r="E257" s="146" t="s">
        <v>298</v>
      </c>
      <c r="F257" s="131"/>
      <c r="G257" s="131"/>
      <c r="H257" s="131"/>
      <c r="I257" s="131"/>
      <c r="J257" s="132" t="s">
        <v>2296</v>
      </c>
      <c r="K257" s="223" t="s">
        <v>170</v>
      </c>
      <c r="L257" s="134"/>
      <c r="M257" s="135" t="s">
        <v>84</v>
      </c>
      <c r="N257" s="135" t="s">
        <v>86</v>
      </c>
      <c r="O257" s="135" t="s">
        <v>86</v>
      </c>
      <c r="P257" s="135" t="s">
        <v>86</v>
      </c>
      <c r="Q257" s="136" t="s">
        <v>107</v>
      </c>
      <c r="R257" s="137"/>
      <c r="S257" s="137"/>
      <c r="T257" s="106"/>
      <c r="U257" s="111"/>
      <c r="V257" s="106"/>
      <c r="W257" s="106"/>
      <c r="X257" s="106"/>
      <c r="Y257" s="106"/>
      <c r="Z257" s="106"/>
      <c r="AA257" s="106"/>
      <c r="AB257" s="106"/>
      <c r="AC257" s="110"/>
      <c r="AD257" s="110"/>
      <c r="AE257" s="110"/>
    </row>
    <row r="258" ht="41.25" customHeight="1">
      <c r="A258" s="106"/>
      <c r="B258" s="676">
        <f t="shared" si="1"/>
        <v>255</v>
      </c>
      <c r="C258" s="149"/>
      <c r="D258" s="149"/>
      <c r="E258" s="155"/>
      <c r="F258" s="132" t="s">
        <v>771</v>
      </c>
      <c r="G258" s="131"/>
      <c r="H258" s="131"/>
      <c r="I258" s="131"/>
      <c r="J258" s="132" t="s">
        <v>2296</v>
      </c>
      <c r="K258" s="223" t="s">
        <v>170</v>
      </c>
      <c r="L258" s="134"/>
      <c r="M258" s="135" t="s">
        <v>84</v>
      </c>
      <c r="N258" s="135" t="s">
        <v>86</v>
      </c>
      <c r="O258" s="135" t="s">
        <v>86</v>
      </c>
      <c r="P258" s="135" t="s">
        <v>86</v>
      </c>
      <c r="Q258" s="136" t="s">
        <v>107</v>
      </c>
      <c r="R258" s="137"/>
      <c r="S258" s="137"/>
      <c r="T258" s="106"/>
      <c r="U258" s="111"/>
      <c r="V258" s="106"/>
      <c r="W258" s="106"/>
      <c r="X258" s="106"/>
      <c r="Y258" s="106"/>
      <c r="Z258" s="106"/>
      <c r="AA258" s="106"/>
      <c r="AB258" s="106"/>
      <c r="AC258" s="110"/>
      <c r="AD258" s="110"/>
      <c r="AE258" s="110"/>
    </row>
    <row r="259" ht="41.25" customHeight="1">
      <c r="A259" s="106"/>
      <c r="B259" s="676">
        <f t="shared" si="1"/>
        <v>256</v>
      </c>
      <c r="C259" s="149"/>
      <c r="D259" s="149"/>
      <c r="E259" s="146" t="s">
        <v>405</v>
      </c>
      <c r="F259" s="131"/>
      <c r="G259" s="131"/>
      <c r="H259" s="131"/>
      <c r="I259" s="131"/>
      <c r="J259" s="132" t="s">
        <v>2296</v>
      </c>
      <c r="K259" s="223" t="s">
        <v>170</v>
      </c>
      <c r="L259" s="134"/>
      <c r="M259" s="135" t="s">
        <v>84</v>
      </c>
      <c r="N259" s="135" t="s">
        <v>86</v>
      </c>
      <c r="O259" s="135" t="s">
        <v>86</v>
      </c>
      <c r="P259" s="135" t="s">
        <v>86</v>
      </c>
      <c r="Q259" s="136" t="s">
        <v>107</v>
      </c>
      <c r="R259" s="137"/>
      <c r="S259" s="137"/>
      <c r="T259" s="106"/>
      <c r="U259" s="111"/>
      <c r="V259" s="106"/>
      <c r="W259" s="106"/>
      <c r="X259" s="106"/>
      <c r="Y259" s="106"/>
      <c r="Z259" s="106"/>
      <c r="AA259" s="106"/>
      <c r="AB259" s="106"/>
      <c r="AC259" s="110"/>
      <c r="AD259" s="110"/>
      <c r="AE259" s="110"/>
    </row>
    <row r="260" ht="41.25" customHeight="1">
      <c r="A260" s="106"/>
      <c r="B260" s="676">
        <f t="shared" si="1"/>
        <v>257</v>
      </c>
      <c r="C260" s="149"/>
      <c r="D260" s="149"/>
      <c r="E260" s="155"/>
      <c r="F260" s="132" t="s">
        <v>773</v>
      </c>
      <c r="G260" s="131"/>
      <c r="H260" s="131"/>
      <c r="I260" s="131"/>
      <c r="J260" s="132" t="s">
        <v>2296</v>
      </c>
      <c r="K260" s="223" t="s">
        <v>170</v>
      </c>
      <c r="L260" s="134"/>
      <c r="M260" s="135" t="s">
        <v>84</v>
      </c>
      <c r="N260" s="135" t="s">
        <v>86</v>
      </c>
      <c r="O260" s="135" t="s">
        <v>86</v>
      </c>
      <c r="P260" s="135" t="s">
        <v>86</v>
      </c>
      <c r="Q260" s="136" t="s">
        <v>107</v>
      </c>
      <c r="R260" s="137"/>
      <c r="S260" s="137"/>
      <c r="T260" s="106"/>
      <c r="U260" s="111"/>
      <c r="V260" s="106"/>
      <c r="W260" s="106"/>
      <c r="X260" s="106"/>
      <c r="Y260" s="106"/>
      <c r="Z260" s="106"/>
      <c r="AA260" s="106"/>
      <c r="AB260" s="106"/>
      <c r="AC260" s="110"/>
      <c r="AD260" s="110"/>
      <c r="AE260" s="110"/>
    </row>
    <row r="261" ht="41.25" customHeight="1">
      <c r="A261" s="106"/>
      <c r="B261" s="676">
        <f t="shared" si="1"/>
        <v>258</v>
      </c>
      <c r="C261" s="149"/>
      <c r="D261" s="149"/>
      <c r="E261" s="132" t="s">
        <v>2339</v>
      </c>
      <c r="F261" s="131"/>
      <c r="G261" s="131"/>
      <c r="H261" s="131"/>
      <c r="I261" s="131"/>
      <c r="J261" s="132" t="s">
        <v>2296</v>
      </c>
      <c r="K261" s="223" t="s">
        <v>170</v>
      </c>
      <c r="L261" s="134"/>
      <c r="M261" s="135" t="s">
        <v>84</v>
      </c>
      <c r="N261" s="135" t="s">
        <v>86</v>
      </c>
      <c r="O261" s="135" t="s">
        <v>86</v>
      </c>
      <c r="P261" s="135" t="s">
        <v>86</v>
      </c>
      <c r="Q261" s="136" t="s">
        <v>107</v>
      </c>
      <c r="R261" s="137"/>
      <c r="S261" s="137"/>
      <c r="T261" s="106"/>
      <c r="U261" s="111"/>
      <c r="V261" s="106"/>
      <c r="W261" s="106"/>
      <c r="X261" s="106"/>
      <c r="Y261" s="106"/>
      <c r="Z261" s="106"/>
      <c r="AA261" s="106"/>
      <c r="AB261" s="106"/>
      <c r="AC261" s="110"/>
      <c r="AD261" s="110"/>
      <c r="AE261" s="110"/>
    </row>
    <row r="262" ht="41.25" customHeight="1">
      <c r="A262" s="106"/>
      <c r="B262" s="676">
        <f t="shared" si="1"/>
        <v>259</v>
      </c>
      <c r="C262" s="149"/>
      <c r="D262" s="149"/>
      <c r="E262" s="146" t="s">
        <v>2465</v>
      </c>
      <c r="F262" s="131"/>
      <c r="G262" s="131"/>
      <c r="H262" s="131"/>
      <c r="I262" s="131"/>
      <c r="J262" s="132" t="s">
        <v>2296</v>
      </c>
      <c r="K262" s="223" t="s">
        <v>170</v>
      </c>
      <c r="L262" s="134"/>
      <c r="M262" s="135" t="s">
        <v>84</v>
      </c>
      <c r="N262" s="135" t="s">
        <v>86</v>
      </c>
      <c r="O262" s="135" t="s">
        <v>86</v>
      </c>
      <c r="P262" s="135" t="s">
        <v>86</v>
      </c>
      <c r="Q262" s="136" t="s">
        <v>107</v>
      </c>
      <c r="R262" s="137"/>
      <c r="S262" s="137"/>
      <c r="T262" s="106"/>
      <c r="U262" s="111"/>
      <c r="V262" s="106"/>
      <c r="W262" s="106"/>
      <c r="X262" s="106"/>
      <c r="Y262" s="106"/>
      <c r="Z262" s="106"/>
      <c r="AA262" s="106"/>
      <c r="AB262" s="106"/>
      <c r="AC262" s="110"/>
      <c r="AD262" s="110"/>
      <c r="AE262" s="110"/>
    </row>
    <row r="263" ht="41.25" customHeight="1">
      <c r="A263" s="106"/>
      <c r="B263" s="676">
        <f t="shared" si="1"/>
        <v>260</v>
      </c>
      <c r="C263" s="149"/>
      <c r="D263" s="149"/>
      <c r="E263" s="155"/>
      <c r="F263" s="132" t="s">
        <v>771</v>
      </c>
      <c r="G263" s="131"/>
      <c r="H263" s="131"/>
      <c r="I263" s="131"/>
      <c r="J263" s="132" t="s">
        <v>2296</v>
      </c>
      <c r="K263" s="223" t="s">
        <v>170</v>
      </c>
      <c r="L263" s="134"/>
      <c r="M263" s="135" t="s">
        <v>84</v>
      </c>
      <c r="N263" s="135" t="s">
        <v>86</v>
      </c>
      <c r="O263" s="135" t="s">
        <v>86</v>
      </c>
      <c r="P263" s="135" t="s">
        <v>86</v>
      </c>
      <c r="Q263" s="136" t="s">
        <v>107</v>
      </c>
      <c r="R263" s="137"/>
      <c r="S263" s="137"/>
      <c r="T263" s="106"/>
      <c r="U263" s="111"/>
      <c r="V263" s="106"/>
      <c r="W263" s="106"/>
      <c r="X263" s="106"/>
      <c r="Y263" s="106"/>
      <c r="Z263" s="106"/>
      <c r="AA263" s="106"/>
      <c r="AB263" s="106"/>
      <c r="AC263" s="110"/>
      <c r="AD263" s="110"/>
      <c r="AE263" s="110"/>
    </row>
    <row r="264" ht="41.25" customHeight="1">
      <c r="A264" s="106"/>
      <c r="B264" s="676">
        <f t="shared" si="1"/>
        <v>261</v>
      </c>
      <c r="C264" s="149"/>
      <c r="D264" s="149"/>
      <c r="E264" s="146" t="s">
        <v>408</v>
      </c>
      <c r="F264" s="131"/>
      <c r="G264" s="131"/>
      <c r="H264" s="131"/>
      <c r="I264" s="131"/>
      <c r="J264" s="132" t="s">
        <v>2296</v>
      </c>
      <c r="K264" s="223" t="s">
        <v>170</v>
      </c>
      <c r="L264" s="134"/>
      <c r="M264" s="135" t="s">
        <v>84</v>
      </c>
      <c r="N264" s="135" t="s">
        <v>86</v>
      </c>
      <c r="O264" s="135" t="s">
        <v>86</v>
      </c>
      <c r="P264" s="135" t="s">
        <v>86</v>
      </c>
      <c r="Q264" s="136" t="s">
        <v>107</v>
      </c>
      <c r="R264" s="137"/>
      <c r="S264" s="137"/>
      <c r="T264" s="106"/>
      <c r="U264" s="111"/>
      <c r="V264" s="106"/>
      <c r="W264" s="106"/>
      <c r="X264" s="106"/>
      <c r="Y264" s="106"/>
      <c r="Z264" s="106"/>
      <c r="AA264" s="106"/>
      <c r="AB264" s="106"/>
      <c r="AC264" s="110"/>
      <c r="AD264" s="110"/>
      <c r="AE264" s="110"/>
    </row>
    <row r="265" ht="41.25" customHeight="1">
      <c r="A265" s="106"/>
      <c r="B265" s="676">
        <f t="shared" si="1"/>
        <v>262</v>
      </c>
      <c r="C265" s="149"/>
      <c r="D265" s="149"/>
      <c r="E265" s="155"/>
      <c r="F265" s="132" t="s">
        <v>771</v>
      </c>
      <c r="G265" s="131"/>
      <c r="H265" s="131"/>
      <c r="I265" s="131"/>
      <c r="J265" s="132" t="s">
        <v>2296</v>
      </c>
      <c r="K265" s="223" t="s">
        <v>170</v>
      </c>
      <c r="L265" s="133"/>
      <c r="M265" s="135" t="s">
        <v>84</v>
      </c>
      <c r="N265" s="135" t="s">
        <v>86</v>
      </c>
      <c r="O265" s="135" t="s">
        <v>86</v>
      </c>
      <c r="P265" s="135" t="s">
        <v>86</v>
      </c>
      <c r="Q265" s="136" t="s">
        <v>107</v>
      </c>
      <c r="R265" s="137"/>
      <c r="S265" s="137"/>
      <c r="T265" s="106"/>
      <c r="U265" s="111"/>
      <c r="V265" s="106"/>
      <c r="W265" s="106"/>
      <c r="X265" s="106"/>
      <c r="Y265" s="106"/>
      <c r="Z265" s="106"/>
      <c r="AA265" s="106"/>
      <c r="AB265" s="106"/>
      <c r="AC265" s="110"/>
      <c r="AD265" s="110"/>
      <c r="AE265" s="110"/>
    </row>
    <row r="266" ht="41.25" customHeight="1">
      <c r="A266" s="106"/>
      <c r="B266" s="676">
        <f t="shared" si="1"/>
        <v>263</v>
      </c>
      <c r="C266" s="149"/>
      <c r="D266" s="149"/>
      <c r="E266" s="146" t="s">
        <v>791</v>
      </c>
      <c r="F266" s="132" t="s">
        <v>778</v>
      </c>
      <c r="G266" s="131"/>
      <c r="H266" s="131"/>
      <c r="I266" s="131"/>
      <c r="J266" s="132" t="s">
        <v>2296</v>
      </c>
      <c r="K266" s="223" t="s">
        <v>170</v>
      </c>
      <c r="L266" s="134"/>
      <c r="M266" s="135" t="s">
        <v>84</v>
      </c>
      <c r="N266" s="135" t="s">
        <v>86</v>
      </c>
      <c r="O266" s="135" t="s">
        <v>86</v>
      </c>
      <c r="P266" s="135" t="s">
        <v>86</v>
      </c>
      <c r="Q266" s="136" t="s">
        <v>107</v>
      </c>
      <c r="R266" s="137"/>
      <c r="S266" s="137"/>
      <c r="T266" s="106"/>
      <c r="U266" s="111"/>
      <c r="V266" s="106"/>
      <c r="W266" s="106"/>
      <c r="X266" s="106"/>
      <c r="Y266" s="106"/>
      <c r="Z266" s="106"/>
      <c r="AA266" s="106"/>
      <c r="AB266" s="106"/>
      <c r="AC266" s="110"/>
      <c r="AD266" s="110"/>
      <c r="AE266" s="110"/>
    </row>
    <row r="267" ht="41.25" customHeight="1">
      <c r="A267" s="106"/>
      <c r="B267" s="676">
        <f t="shared" si="1"/>
        <v>264</v>
      </c>
      <c r="C267" s="149"/>
      <c r="D267" s="149"/>
      <c r="E267" s="155"/>
      <c r="F267" s="132" t="s">
        <v>779</v>
      </c>
      <c r="G267" s="131"/>
      <c r="H267" s="131"/>
      <c r="I267" s="131"/>
      <c r="J267" s="132" t="s">
        <v>2296</v>
      </c>
      <c r="K267" s="223" t="s">
        <v>170</v>
      </c>
      <c r="L267" s="134"/>
      <c r="M267" s="135" t="s">
        <v>84</v>
      </c>
      <c r="N267" s="135" t="s">
        <v>86</v>
      </c>
      <c r="O267" s="135" t="s">
        <v>86</v>
      </c>
      <c r="P267" s="135" t="s">
        <v>86</v>
      </c>
      <c r="Q267" s="136" t="s">
        <v>107</v>
      </c>
      <c r="R267" s="137"/>
      <c r="S267" s="137"/>
      <c r="T267" s="106"/>
      <c r="U267" s="111"/>
      <c r="V267" s="106"/>
      <c r="W267" s="106"/>
      <c r="X267" s="106"/>
      <c r="Y267" s="106"/>
      <c r="Z267" s="106"/>
      <c r="AA267" s="106"/>
      <c r="AB267" s="106"/>
      <c r="AC267" s="110"/>
      <c r="AD267" s="110"/>
      <c r="AE267" s="110"/>
    </row>
    <row r="268" ht="41.25" customHeight="1">
      <c r="A268" s="106"/>
      <c r="B268" s="676">
        <f t="shared" si="1"/>
        <v>265</v>
      </c>
      <c r="C268" s="149"/>
      <c r="D268" s="149"/>
      <c r="E268" s="132" t="s">
        <v>154</v>
      </c>
      <c r="F268" s="131"/>
      <c r="G268" s="131"/>
      <c r="H268" s="131"/>
      <c r="I268" s="131"/>
      <c r="J268" s="132" t="s">
        <v>2296</v>
      </c>
      <c r="K268" s="223" t="s">
        <v>170</v>
      </c>
      <c r="L268" s="134"/>
      <c r="M268" s="135" t="s">
        <v>84</v>
      </c>
      <c r="N268" s="135" t="s">
        <v>86</v>
      </c>
      <c r="O268" s="135" t="s">
        <v>86</v>
      </c>
      <c r="P268" s="135" t="s">
        <v>86</v>
      </c>
      <c r="Q268" s="136" t="s">
        <v>107</v>
      </c>
      <c r="R268" s="137"/>
      <c r="S268" s="137"/>
      <c r="T268" s="106"/>
      <c r="U268" s="111"/>
      <c r="V268" s="106"/>
      <c r="W268" s="106"/>
      <c r="X268" s="106"/>
      <c r="Y268" s="106"/>
      <c r="Z268" s="106"/>
      <c r="AA268" s="106"/>
      <c r="AB268" s="106"/>
      <c r="AC268" s="110"/>
      <c r="AD268" s="110"/>
      <c r="AE268" s="110"/>
    </row>
    <row r="269">
      <c r="A269" s="106"/>
      <c r="B269" s="676">
        <f t="shared" si="1"/>
        <v>266</v>
      </c>
      <c r="C269" s="149"/>
      <c r="D269" s="149"/>
      <c r="E269" s="132" t="s">
        <v>158</v>
      </c>
      <c r="F269" s="131"/>
      <c r="G269" s="131"/>
      <c r="H269" s="131"/>
      <c r="I269" s="131"/>
      <c r="J269" s="132" t="s">
        <v>2296</v>
      </c>
      <c r="K269" s="223" t="s">
        <v>170</v>
      </c>
      <c r="L269" s="134"/>
      <c r="M269" s="135" t="s">
        <v>84</v>
      </c>
      <c r="N269" s="135" t="s">
        <v>86</v>
      </c>
      <c r="O269" s="135" t="s">
        <v>86</v>
      </c>
      <c r="P269" s="135" t="s">
        <v>86</v>
      </c>
      <c r="Q269" s="136" t="s">
        <v>107</v>
      </c>
      <c r="R269" s="137"/>
      <c r="S269" s="137"/>
      <c r="T269" s="106"/>
      <c r="U269" s="111"/>
      <c r="V269" s="106"/>
      <c r="W269" s="106"/>
      <c r="X269" s="106"/>
      <c r="Y269" s="106"/>
      <c r="Z269" s="106"/>
      <c r="AA269" s="106"/>
      <c r="AB269" s="106"/>
      <c r="AC269" s="110"/>
      <c r="AD269" s="110"/>
      <c r="AE269" s="110"/>
    </row>
    <row r="270">
      <c r="A270" s="106"/>
      <c r="B270" s="676">
        <f t="shared" si="1"/>
        <v>267</v>
      </c>
      <c r="C270" s="149"/>
      <c r="D270" s="149"/>
      <c r="E270" s="146" t="s">
        <v>401</v>
      </c>
      <c r="F270" s="131" t="s">
        <v>769</v>
      </c>
      <c r="G270" s="131"/>
      <c r="H270" s="131"/>
      <c r="I270" s="131"/>
      <c r="J270" s="132" t="s">
        <v>2296</v>
      </c>
      <c r="K270" s="223" t="s">
        <v>170</v>
      </c>
      <c r="L270" s="134"/>
      <c r="M270" s="135" t="s">
        <v>84</v>
      </c>
      <c r="N270" s="135" t="s">
        <v>86</v>
      </c>
      <c r="O270" s="135" t="s">
        <v>86</v>
      </c>
      <c r="P270" s="135" t="s">
        <v>86</v>
      </c>
      <c r="Q270" s="136" t="s">
        <v>107</v>
      </c>
      <c r="R270" s="137"/>
      <c r="S270" s="137"/>
      <c r="T270" s="106"/>
      <c r="U270" s="111"/>
      <c r="V270" s="106"/>
      <c r="W270" s="106"/>
      <c r="X270" s="106"/>
      <c r="Y270" s="106"/>
      <c r="Z270" s="106"/>
      <c r="AA270" s="106"/>
      <c r="AB270" s="106"/>
      <c r="AC270" s="110"/>
      <c r="AD270" s="110"/>
      <c r="AE270" s="110"/>
    </row>
    <row r="271" ht="41.25" customHeight="1">
      <c r="A271" s="106"/>
      <c r="B271" s="676">
        <f t="shared" si="1"/>
        <v>268</v>
      </c>
      <c r="C271" s="149"/>
      <c r="D271" s="149"/>
      <c r="E271" s="155"/>
      <c r="F271" s="131" t="s">
        <v>770</v>
      </c>
      <c r="G271" s="131"/>
      <c r="H271" s="131"/>
      <c r="I271" s="131"/>
      <c r="J271" s="132" t="s">
        <v>2296</v>
      </c>
      <c r="K271" s="223" t="s">
        <v>170</v>
      </c>
      <c r="L271" s="134"/>
      <c r="M271" s="135" t="s">
        <v>84</v>
      </c>
      <c r="N271" s="135" t="s">
        <v>86</v>
      </c>
      <c r="O271" s="135" t="s">
        <v>86</v>
      </c>
      <c r="P271" s="135" t="s">
        <v>86</v>
      </c>
      <c r="Q271" s="136" t="s">
        <v>107</v>
      </c>
      <c r="R271" s="137"/>
      <c r="S271" s="137"/>
      <c r="T271" s="106"/>
      <c r="U271" s="111"/>
      <c r="V271" s="106"/>
      <c r="W271" s="106"/>
      <c r="X271" s="106"/>
      <c r="Y271" s="106"/>
      <c r="Z271" s="106"/>
      <c r="AA271" s="106"/>
      <c r="AB271" s="106"/>
      <c r="AC271" s="110"/>
      <c r="AD271" s="110"/>
      <c r="AE271" s="110"/>
    </row>
    <row r="272" ht="41.25" customHeight="1">
      <c r="A272" s="106"/>
      <c r="B272" s="676">
        <f t="shared" si="1"/>
        <v>269</v>
      </c>
      <c r="C272" s="149"/>
      <c r="D272" s="149"/>
      <c r="E272" s="146" t="s">
        <v>2676</v>
      </c>
      <c r="F272" s="131" t="s">
        <v>769</v>
      </c>
      <c r="G272" s="131"/>
      <c r="H272" s="131"/>
      <c r="I272" s="131"/>
      <c r="J272" s="132" t="s">
        <v>2296</v>
      </c>
      <c r="K272" s="223" t="s">
        <v>170</v>
      </c>
      <c r="L272" s="134"/>
      <c r="M272" s="135" t="s">
        <v>84</v>
      </c>
      <c r="N272" s="135" t="s">
        <v>86</v>
      </c>
      <c r="O272" s="135" t="s">
        <v>86</v>
      </c>
      <c r="P272" s="135" t="s">
        <v>86</v>
      </c>
      <c r="Q272" s="136" t="s">
        <v>107</v>
      </c>
      <c r="R272" s="137"/>
      <c r="S272" s="137"/>
      <c r="T272" s="106"/>
      <c r="U272" s="111"/>
      <c r="V272" s="106"/>
      <c r="W272" s="106"/>
      <c r="X272" s="106"/>
      <c r="Y272" s="106"/>
      <c r="Z272" s="106"/>
      <c r="AA272" s="106"/>
      <c r="AB272" s="106"/>
      <c r="AC272" s="110"/>
      <c r="AD272" s="110"/>
      <c r="AE272" s="110"/>
    </row>
    <row r="273" ht="41.25" customHeight="1">
      <c r="A273" s="106"/>
      <c r="B273" s="676">
        <f t="shared" si="1"/>
        <v>270</v>
      </c>
      <c r="C273" s="149"/>
      <c r="D273" s="149"/>
      <c r="E273" s="155"/>
      <c r="F273" s="131" t="s">
        <v>770</v>
      </c>
      <c r="G273" s="131"/>
      <c r="H273" s="131"/>
      <c r="I273" s="131"/>
      <c r="J273" s="132" t="s">
        <v>2296</v>
      </c>
      <c r="K273" s="223" t="s">
        <v>170</v>
      </c>
      <c r="L273" s="134"/>
      <c r="M273" s="135" t="s">
        <v>84</v>
      </c>
      <c r="N273" s="135" t="s">
        <v>86</v>
      </c>
      <c r="O273" s="135" t="s">
        <v>86</v>
      </c>
      <c r="P273" s="135" t="s">
        <v>86</v>
      </c>
      <c r="Q273" s="136" t="s">
        <v>107</v>
      </c>
      <c r="R273" s="137"/>
      <c r="S273" s="137"/>
      <c r="T273" s="106"/>
      <c r="U273" s="111"/>
      <c r="V273" s="106"/>
      <c r="W273" s="106"/>
      <c r="X273" s="106"/>
      <c r="Y273" s="106"/>
      <c r="Z273" s="106"/>
      <c r="AA273" s="106"/>
      <c r="AB273" s="106"/>
      <c r="AC273" s="110"/>
      <c r="AD273" s="110"/>
      <c r="AE273" s="110"/>
    </row>
    <row r="274" ht="41.25" customHeight="1">
      <c r="A274" s="106"/>
      <c r="B274" s="676">
        <f t="shared" si="1"/>
        <v>271</v>
      </c>
      <c r="C274" s="149"/>
      <c r="D274" s="149"/>
      <c r="E274" s="132" t="s">
        <v>301</v>
      </c>
      <c r="F274" s="131"/>
      <c r="G274" s="131"/>
      <c r="H274" s="131"/>
      <c r="I274" s="131"/>
      <c r="J274" s="132" t="s">
        <v>2296</v>
      </c>
      <c r="K274" s="223" t="s">
        <v>170</v>
      </c>
      <c r="L274" s="134"/>
      <c r="M274" s="135" t="s">
        <v>84</v>
      </c>
      <c r="N274" s="135" t="s">
        <v>86</v>
      </c>
      <c r="O274" s="135" t="s">
        <v>86</v>
      </c>
      <c r="P274" s="135" t="s">
        <v>86</v>
      </c>
      <c r="Q274" s="136" t="s">
        <v>107</v>
      </c>
      <c r="R274" s="137"/>
      <c r="S274" s="137"/>
      <c r="T274" s="106"/>
      <c r="U274" s="111"/>
      <c r="V274" s="106"/>
      <c r="W274" s="106"/>
      <c r="X274" s="106"/>
      <c r="Y274" s="106"/>
      <c r="Z274" s="106"/>
      <c r="AA274" s="106"/>
      <c r="AB274" s="106"/>
      <c r="AC274" s="110"/>
      <c r="AD274" s="110"/>
      <c r="AE274" s="110"/>
    </row>
    <row r="275" ht="41.25" customHeight="1">
      <c r="A275" s="106"/>
      <c r="B275" s="676">
        <f t="shared" si="1"/>
        <v>272</v>
      </c>
      <c r="C275" s="149"/>
      <c r="D275" s="149"/>
      <c r="E275" s="146" t="s">
        <v>2677</v>
      </c>
      <c r="F275" s="201"/>
      <c r="G275" s="131"/>
      <c r="H275" s="131"/>
      <c r="I275" s="131"/>
      <c r="J275" s="132" t="s">
        <v>2296</v>
      </c>
      <c r="K275" s="223" t="s">
        <v>170</v>
      </c>
      <c r="L275" s="134"/>
      <c r="M275" s="135" t="s">
        <v>84</v>
      </c>
      <c r="N275" s="135" t="s">
        <v>86</v>
      </c>
      <c r="O275" s="135" t="s">
        <v>86</v>
      </c>
      <c r="P275" s="135" t="s">
        <v>86</v>
      </c>
      <c r="Q275" s="136" t="s">
        <v>107</v>
      </c>
      <c r="R275" s="137"/>
      <c r="S275" s="137"/>
      <c r="T275" s="106"/>
      <c r="U275" s="111"/>
      <c r="V275" s="106"/>
      <c r="W275" s="106"/>
      <c r="X275" s="106"/>
      <c r="Y275" s="106"/>
      <c r="Z275" s="106"/>
      <c r="AA275" s="106"/>
      <c r="AB275" s="106"/>
      <c r="AC275" s="110"/>
      <c r="AD275" s="110"/>
      <c r="AE275" s="110"/>
    </row>
    <row r="276" ht="41.25" customHeight="1">
      <c r="A276" s="106"/>
      <c r="B276" s="676">
        <f t="shared" si="1"/>
        <v>273</v>
      </c>
      <c r="C276" s="149"/>
      <c r="D276" s="149"/>
      <c r="E276" s="155"/>
      <c r="F276" s="132" t="s">
        <v>771</v>
      </c>
      <c r="G276" s="131"/>
      <c r="H276" s="131"/>
      <c r="I276" s="131"/>
      <c r="J276" s="132" t="s">
        <v>2296</v>
      </c>
      <c r="K276" s="223" t="s">
        <v>170</v>
      </c>
      <c r="L276" s="134"/>
      <c r="M276" s="135" t="s">
        <v>84</v>
      </c>
      <c r="N276" s="135" t="s">
        <v>86</v>
      </c>
      <c r="O276" s="135" t="s">
        <v>86</v>
      </c>
      <c r="P276" s="135" t="s">
        <v>86</v>
      </c>
      <c r="Q276" s="136" t="s">
        <v>107</v>
      </c>
      <c r="R276" s="137"/>
      <c r="S276" s="137"/>
      <c r="T276" s="106"/>
      <c r="U276" s="111"/>
      <c r="V276" s="106"/>
      <c r="W276" s="106"/>
      <c r="X276" s="106"/>
      <c r="Y276" s="106"/>
      <c r="Z276" s="106"/>
      <c r="AA276" s="106"/>
      <c r="AB276" s="106"/>
      <c r="AC276" s="110"/>
      <c r="AD276" s="110"/>
      <c r="AE276" s="110"/>
    </row>
    <row r="277" ht="41.25" customHeight="1">
      <c r="A277" s="106"/>
      <c r="B277" s="676">
        <f t="shared" si="1"/>
        <v>274</v>
      </c>
      <c r="C277" s="149"/>
      <c r="D277" s="149"/>
      <c r="E277" s="132" t="s">
        <v>2340</v>
      </c>
      <c r="F277" s="201"/>
      <c r="G277" s="131"/>
      <c r="H277" s="131"/>
      <c r="I277" s="131"/>
      <c r="J277" s="132" t="s">
        <v>2296</v>
      </c>
      <c r="K277" s="223" t="s">
        <v>170</v>
      </c>
      <c r="L277" s="134"/>
      <c r="M277" s="135" t="s">
        <v>84</v>
      </c>
      <c r="N277" s="135" t="s">
        <v>86</v>
      </c>
      <c r="O277" s="135" t="s">
        <v>86</v>
      </c>
      <c r="P277" s="135" t="s">
        <v>86</v>
      </c>
      <c r="Q277" s="136" t="s">
        <v>107</v>
      </c>
      <c r="R277" s="137"/>
      <c r="S277" s="137"/>
      <c r="T277" s="106"/>
      <c r="U277" s="111"/>
      <c r="V277" s="106"/>
      <c r="W277" s="106"/>
      <c r="X277" s="106"/>
      <c r="Y277" s="106"/>
      <c r="Z277" s="106"/>
      <c r="AA277" s="106"/>
      <c r="AB277" s="106"/>
      <c r="AC277" s="110"/>
      <c r="AD277" s="110"/>
      <c r="AE277" s="110"/>
    </row>
    <row r="278">
      <c r="A278" s="106"/>
      <c r="B278" s="676">
        <f t="shared" si="1"/>
        <v>275</v>
      </c>
      <c r="C278" s="149"/>
      <c r="D278" s="149"/>
      <c r="E278" s="132" t="s">
        <v>2521</v>
      </c>
      <c r="F278" s="132"/>
      <c r="G278" s="131"/>
      <c r="H278" s="131"/>
      <c r="I278" s="131"/>
      <c r="J278" s="132" t="s">
        <v>2296</v>
      </c>
      <c r="K278" s="223" t="s">
        <v>170</v>
      </c>
      <c r="L278" s="134"/>
      <c r="M278" s="135" t="s">
        <v>84</v>
      </c>
      <c r="N278" s="135" t="s">
        <v>86</v>
      </c>
      <c r="O278" s="135" t="s">
        <v>86</v>
      </c>
      <c r="P278" s="135" t="s">
        <v>86</v>
      </c>
      <c r="Q278" s="136" t="s">
        <v>107</v>
      </c>
      <c r="R278" s="137"/>
      <c r="S278" s="137"/>
      <c r="T278" s="106"/>
      <c r="U278" s="111"/>
      <c r="V278" s="106"/>
      <c r="W278" s="106"/>
      <c r="X278" s="106"/>
      <c r="Y278" s="106"/>
      <c r="Z278" s="106"/>
      <c r="AA278" s="106"/>
      <c r="AB278" s="106"/>
      <c r="AC278" s="110"/>
      <c r="AD278" s="110"/>
      <c r="AE278" s="110"/>
    </row>
    <row r="279" ht="41.25" customHeight="1">
      <c r="A279" s="106"/>
      <c r="B279" s="676">
        <f t="shared" si="1"/>
        <v>276</v>
      </c>
      <c r="C279" s="149"/>
      <c r="D279" s="149"/>
      <c r="E279" s="146" t="s">
        <v>2678</v>
      </c>
      <c r="F279" s="131"/>
      <c r="G279" s="131"/>
      <c r="H279" s="131"/>
      <c r="I279" s="131"/>
      <c r="J279" s="132" t="s">
        <v>2296</v>
      </c>
      <c r="K279" s="223" t="s">
        <v>170</v>
      </c>
      <c r="L279" s="134"/>
      <c r="M279" s="135" t="s">
        <v>84</v>
      </c>
      <c r="N279" s="135" t="s">
        <v>86</v>
      </c>
      <c r="O279" s="135" t="s">
        <v>86</v>
      </c>
      <c r="P279" s="135" t="s">
        <v>86</v>
      </c>
      <c r="Q279" s="136" t="s">
        <v>107</v>
      </c>
      <c r="R279" s="137"/>
      <c r="S279" s="137"/>
      <c r="T279" s="106"/>
      <c r="U279" s="111"/>
      <c r="V279" s="106"/>
      <c r="W279" s="106"/>
      <c r="X279" s="106"/>
      <c r="Y279" s="106"/>
      <c r="Z279" s="106"/>
      <c r="AA279" s="106"/>
      <c r="AB279" s="106"/>
      <c r="AC279" s="110"/>
      <c r="AD279" s="110"/>
      <c r="AE279" s="110"/>
    </row>
    <row r="280">
      <c r="A280" s="106"/>
      <c r="B280" s="676">
        <f t="shared" si="1"/>
        <v>277</v>
      </c>
      <c r="C280" s="149"/>
      <c r="D280" s="149"/>
      <c r="E280" s="149"/>
      <c r="F280" s="132" t="s">
        <v>2679</v>
      </c>
      <c r="G280" s="131"/>
      <c r="H280" s="131"/>
      <c r="I280" s="131"/>
      <c r="J280" s="132" t="s">
        <v>2296</v>
      </c>
      <c r="K280" s="223" t="s">
        <v>170</v>
      </c>
      <c r="L280" s="134"/>
      <c r="M280" s="135" t="s">
        <v>84</v>
      </c>
      <c r="N280" s="135" t="s">
        <v>86</v>
      </c>
      <c r="O280" s="135" t="s">
        <v>86</v>
      </c>
      <c r="P280" s="135" t="s">
        <v>86</v>
      </c>
      <c r="Q280" s="136" t="s">
        <v>107</v>
      </c>
      <c r="R280" s="137"/>
      <c r="S280" s="137"/>
      <c r="T280" s="106"/>
      <c r="U280" s="111"/>
      <c r="V280" s="106"/>
      <c r="W280" s="106"/>
      <c r="X280" s="106"/>
      <c r="Y280" s="106"/>
      <c r="Z280" s="106"/>
      <c r="AA280" s="106"/>
      <c r="AB280" s="106"/>
      <c r="AC280" s="110"/>
      <c r="AD280" s="110"/>
      <c r="AE280" s="110"/>
    </row>
    <row r="281" ht="41.25" customHeight="1">
      <c r="A281" s="106"/>
      <c r="B281" s="676">
        <f t="shared" si="1"/>
        <v>278</v>
      </c>
      <c r="C281" s="149"/>
      <c r="D281" s="149"/>
      <c r="E281" s="155"/>
      <c r="F281" s="132" t="s">
        <v>771</v>
      </c>
      <c r="G281" s="132"/>
      <c r="H281" s="132"/>
      <c r="I281" s="132"/>
      <c r="J281" s="132" t="s">
        <v>2296</v>
      </c>
      <c r="K281" s="223" t="s">
        <v>170</v>
      </c>
      <c r="L281" s="134"/>
      <c r="M281" s="135" t="s">
        <v>84</v>
      </c>
      <c r="N281" s="135" t="s">
        <v>86</v>
      </c>
      <c r="O281" s="135" t="s">
        <v>86</v>
      </c>
      <c r="P281" s="135" t="s">
        <v>86</v>
      </c>
      <c r="Q281" s="136" t="s">
        <v>107</v>
      </c>
      <c r="R281" s="137"/>
      <c r="S281" s="137"/>
      <c r="T281" s="106"/>
      <c r="U281" s="111"/>
      <c r="V281" s="106"/>
      <c r="W281" s="106"/>
      <c r="X281" s="106"/>
      <c r="Y281" s="106"/>
      <c r="Z281" s="106"/>
      <c r="AA281" s="106"/>
      <c r="AB281" s="106"/>
      <c r="AC281" s="110"/>
      <c r="AD281" s="110"/>
      <c r="AE281" s="110"/>
    </row>
    <row r="282">
      <c r="A282" s="106"/>
      <c r="B282" s="676">
        <f t="shared" si="1"/>
        <v>279</v>
      </c>
      <c r="C282" s="149"/>
      <c r="D282" s="149"/>
      <c r="E282" s="149" t="s">
        <v>2680</v>
      </c>
      <c r="F282" s="146" t="s">
        <v>2681</v>
      </c>
      <c r="G282" s="132" t="s">
        <v>237</v>
      </c>
      <c r="H282" s="132"/>
      <c r="I282" s="132"/>
      <c r="J282" s="132" t="s">
        <v>2682</v>
      </c>
      <c r="K282" s="223" t="s">
        <v>170</v>
      </c>
      <c r="L282" s="134"/>
      <c r="M282" s="135" t="s">
        <v>84</v>
      </c>
      <c r="N282" s="135" t="s">
        <v>86</v>
      </c>
      <c r="O282" s="135" t="s">
        <v>86</v>
      </c>
      <c r="P282" s="135" t="s">
        <v>86</v>
      </c>
      <c r="Q282" s="136" t="s">
        <v>101</v>
      </c>
      <c r="R282" s="136" t="s">
        <v>2683</v>
      </c>
      <c r="S282" s="152" t="s">
        <v>2684</v>
      </c>
      <c r="T282" s="792" t="s">
        <v>2685</v>
      </c>
      <c r="U282" s="111"/>
      <c r="V282" s="106"/>
      <c r="W282" s="106"/>
      <c r="X282" s="106"/>
      <c r="Y282" s="106"/>
      <c r="Z282" s="106"/>
      <c r="AA282" s="106"/>
      <c r="AB282" s="106"/>
      <c r="AC282" s="110"/>
      <c r="AD282" s="110"/>
      <c r="AE282" s="110"/>
    </row>
    <row r="283">
      <c r="A283" s="106"/>
      <c r="B283" s="676">
        <f t="shared" si="1"/>
        <v>280</v>
      </c>
      <c r="C283" s="149"/>
      <c r="D283" s="149"/>
      <c r="E283" s="149"/>
      <c r="F283" s="155"/>
      <c r="G283" s="132" t="s">
        <v>168</v>
      </c>
      <c r="H283" s="132"/>
      <c r="I283" s="132"/>
      <c r="J283" s="132" t="s">
        <v>2686</v>
      </c>
      <c r="K283" s="223" t="s">
        <v>170</v>
      </c>
      <c r="L283" s="134"/>
      <c r="M283" s="135" t="s">
        <v>84</v>
      </c>
      <c r="N283" s="135" t="s">
        <v>86</v>
      </c>
      <c r="O283" s="135" t="s">
        <v>86</v>
      </c>
      <c r="P283" s="135" t="s">
        <v>86</v>
      </c>
      <c r="Q283" s="136" t="s">
        <v>101</v>
      </c>
      <c r="R283" s="136" t="s">
        <v>2683</v>
      </c>
      <c r="S283" s="152" t="s">
        <v>2684</v>
      </c>
      <c r="T283" s="106"/>
      <c r="U283" s="111"/>
      <c r="V283" s="106"/>
      <c r="W283" s="106"/>
      <c r="X283" s="106"/>
      <c r="Y283" s="106"/>
      <c r="Z283" s="106"/>
      <c r="AA283" s="106"/>
      <c r="AB283" s="106"/>
      <c r="AC283" s="110"/>
      <c r="AD283" s="110"/>
      <c r="AE283" s="110"/>
    </row>
    <row r="284">
      <c r="A284" s="106"/>
      <c r="B284" s="676">
        <f t="shared" si="1"/>
        <v>281</v>
      </c>
      <c r="C284" s="149"/>
      <c r="D284" s="149"/>
      <c r="E284" s="149"/>
      <c r="F284" s="146" t="s">
        <v>2687</v>
      </c>
      <c r="G284" s="146" t="s">
        <v>411</v>
      </c>
      <c r="H284" s="132" t="s">
        <v>778</v>
      </c>
      <c r="I284" s="132"/>
      <c r="J284" s="132" t="s">
        <v>2688</v>
      </c>
      <c r="K284" s="223" t="s">
        <v>170</v>
      </c>
      <c r="L284" s="134"/>
      <c r="M284" s="135" t="s">
        <v>84</v>
      </c>
      <c r="N284" s="135" t="s">
        <v>86</v>
      </c>
      <c r="O284" s="135" t="s">
        <v>86</v>
      </c>
      <c r="P284" s="135" t="s">
        <v>86</v>
      </c>
      <c r="Q284" s="136" t="s">
        <v>101</v>
      </c>
      <c r="R284" s="136" t="s">
        <v>2683</v>
      </c>
      <c r="S284" s="152" t="s">
        <v>2684</v>
      </c>
      <c r="T284" s="106"/>
      <c r="U284" s="111"/>
      <c r="V284" s="106"/>
      <c r="W284" s="106"/>
      <c r="X284" s="106"/>
      <c r="Y284" s="106"/>
      <c r="Z284" s="106"/>
      <c r="AA284" s="106"/>
      <c r="AB284" s="106"/>
      <c r="AC284" s="110"/>
      <c r="AD284" s="110"/>
      <c r="AE284" s="110"/>
    </row>
    <row r="285">
      <c r="A285" s="106"/>
      <c r="B285" s="676">
        <f t="shared" si="1"/>
        <v>282</v>
      </c>
      <c r="C285" s="149"/>
      <c r="D285" s="149"/>
      <c r="E285" s="149"/>
      <c r="F285" s="155"/>
      <c r="G285" s="149"/>
      <c r="H285" s="132" t="s">
        <v>779</v>
      </c>
      <c r="I285" s="132"/>
      <c r="J285" s="132" t="s">
        <v>2689</v>
      </c>
      <c r="K285" s="223" t="s">
        <v>170</v>
      </c>
      <c r="L285" s="134"/>
      <c r="M285" s="135" t="s">
        <v>84</v>
      </c>
      <c r="N285" s="135" t="s">
        <v>86</v>
      </c>
      <c r="O285" s="135" t="s">
        <v>86</v>
      </c>
      <c r="P285" s="135" t="s">
        <v>86</v>
      </c>
      <c r="Q285" s="136" t="s">
        <v>101</v>
      </c>
      <c r="R285" s="136" t="s">
        <v>2683</v>
      </c>
      <c r="S285" s="152" t="s">
        <v>2684</v>
      </c>
      <c r="T285" s="106"/>
      <c r="U285" s="111"/>
      <c r="V285" s="106"/>
      <c r="W285" s="106"/>
      <c r="X285" s="106"/>
      <c r="Y285" s="106"/>
      <c r="Z285" s="106"/>
      <c r="AA285" s="106"/>
      <c r="AB285" s="106"/>
      <c r="AC285" s="110"/>
      <c r="AD285" s="110"/>
      <c r="AE285" s="110"/>
    </row>
    <row r="286">
      <c r="A286" s="106"/>
      <c r="B286" s="676">
        <f t="shared" si="1"/>
        <v>283</v>
      </c>
      <c r="C286" s="149"/>
      <c r="D286" s="149"/>
      <c r="E286" s="149"/>
      <c r="F286" s="146" t="s">
        <v>2690</v>
      </c>
      <c r="G286" s="149"/>
      <c r="H286" s="132" t="s">
        <v>778</v>
      </c>
      <c r="I286" s="132"/>
      <c r="J286" s="132" t="s">
        <v>2691</v>
      </c>
      <c r="K286" s="223" t="s">
        <v>170</v>
      </c>
      <c r="L286" s="134"/>
      <c r="M286" s="135" t="s">
        <v>84</v>
      </c>
      <c r="N286" s="135" t="s">
        <v>86</v>
      </c>
      <c r="O286" s="135" t="s">
        <v>86</v>
      </c>
      <c r="P286" s="135" t="s">
        <v>86</v>
      </c>
      <c r="Q286" s="136" t="s">
        <v>101</v>
      </c>
      <c r="R286" s="136" t="s">
        <v>2683</v>
      </c>
      <c r="S286" s="152" t="s">
        <v>2684</v>
      </c>
      <c r="T286" s="106"/>
      <c r="U286" s="111"/>
      <c r="V286" s="106"/>
      <c r="W286" s="106"/>
      <c r="X286" s="106"/>
      <c r="Y286" s="106"/>
      <c r="Z286" s="106"/>
      <c r="AA286" s="106"/>
      <c r="AB286" s="106"/>
      <c r="AC286" s="110"/>
      <c r="AD286" s="110"/>
      <c r="AE286" s="110"/>
    </row>
    <row r="287">
      <c r="A287" s="106"/>
      <c r="B287" s="676">
        <f t="shared" si="1"/>
        <v>284</v>
      </c>
      <c r="C287" s="149"/>
      <c r="D287" s="149"/>
      <c r="E287" s="149"/>
      <c r="F287" s="155"/>
      <c r="G287" s="155"/>
      <c r="H287" s="132" t="s">
        <v>779</v>
      </c>
      <c r="I287" s="132"/>
      <c r="J287" s="132" t="s">
        <v>2692</v>
      </c>
      <c r="K287" s="223" t="s">
        <v>170</v>
      </c>
      <c r="L287" s="134"/>
      <c r="M287" s="135" t="s">
        <v>84</v>
      </c>
      <c r="N287" s="135" t="s">
        <v>86</v>
      </c>
      <c r="O287" s="135" t="s">
        <v>86</v>
      </c>
      <c r="P287" s="135" t="s">
        <v>86</v>
      </c>
      <c r="Q287" s="136" t="s">
        <v>101</v>
      </c>
      <c r="R287" s="136" t="s">
        <v>2683</v>
      </c>
      <c r="S287" s="152" t="s">
        <v>2684</v>
      </c>
      <c r="T287" s="106"/>
      <c r="U287" s="111"/>
      <c r="V287" s="106"/>
      <c r="W287" s="106"/>
      <c r="X287" s="106"/>
      <c r="Y287" s="106"/>
      <c r="Z287" s="106"/>
      <c r="AA287" s="106"/>
      <c r="AB287" s="106"/>
      <c r="AC287" s="110"/>
      <c r="AD287" s="110"/>
      <c r="AE287" s="110"/>
    </row>
    <row r="288" ht="41.25" customHeight="1">
      <c r="A288" s="106"/>
      <c r="B288" s="676">
        <f t="shared" si="1"/>
        <v>285</v>
      </c>
      <c r="C288" s="149"/>
      <c r="D288" s="149"/>
      <c r="E288" s="146" t="s">
        <v>1999</v>
      </c>
      <c r="F288" s="131" t="s">
        <v>769</v>
      </c>
      <c r="G288" s="132"/>
      <c r="H288" s="132"/>
      <c r="I288" s="132"/>
      <c r="J288" s="132" t="s">
        <v>2296</v>
      </c>
      <c r="K288" s="223" t="s">
        <v>170</v>
      </c>
      <c r="L288" s="134"/>
      <c r="M288" s="135" t="s">
        <v>84</v>
      </c>
      <c r="N288" s="135" t="s">
        <v>86</v>
      </c>
      <c r="O288" s="135" t="s">
        <v>86</v>
      </c>
      <c r="P288" s="135" t="s">
        <v>86</v>
      </c>
      <c r="Q288" s="136" t="s">
        <v>107</v>
      </c>
      <c r="R288" s="137"/>
      <c r="S288" s="137"/>
      <c r="T288" s="106"/>
      <c r="U288" s="111"/>
      <c r="V288" s="106"/>
      <c r="W288" s="106"/>
      <c r="X288" s="106"/>
      <c r="Y288" s="106"/>
      <c r="Z288" s="106"/>
      <c r="AA288" s="106"/>
      <c r="AB288" s="106"/>
      <c r="AC288" s="110"/>
      <c r="AD288" s="110"/>
      <c r="AE288" s="110"/>
    </row>
    <row r="289">
      <c r="A289" s="106"/>
      <c r="B289" s="676">
        <f t="shared" si="1"/>
        <v>286</v>
      </c>
      <c r="C289" s="149"/>
      <c r="D289" s="149"/>
      <c r="E289" s="155"/>
      <c r="F289" s="131" t="s">
        <v>770</v>
      </c>
      <c r="G289" s="132"/>
      <c r="H289" s="132"/>
      <c r="I289" s="132"/>
      <c r="J289" s="132" t="s">
        <v>2296</v>
      </c>
      <c r="K289" s="223" t="s">
        <v>170</v>
      </c>
      <c r="L289" s="134"/>
      <c r="M289" s="135" t="s">
        <v>84</v>
      </c>
      <c r="N289" s="135" t="s">
        <v>86</v>
      </c>
      <c r="O289" s="135" t="s">
        <v>86</v>
      </c>
      <c r="P289" s="135" t="s">
        <v>86</v>
      </c>
      <c r="Q289" s="136" t="s">
        <v>107</v>
      </c>
      <c r="R289" s="137"/>
      <c r="S289" s="137"/>
      <c r="T289" s="106"/>
      <c r="U289" s="111"/>
      <c r="V289" s="106"/>
      <c r="W289" s="106"/>
      <c r="X289" s="106"/>
      <c r="Y289" s="106"/>
      <c r="Z289" s="106"/>
      <c r="AA289" s="106"/>
      <c r="AB289" s="106"/>
      <c r="AC289" s="110"/>
      <c r="AD289" s="110"/>
      <c r="AE289" s="110"/>
    </row>
    <row r="290">
      <c r="A290" s="106"/>
      <c r="B290" s="676">
        <f t="shared" si="1"/>
        <v>287</v>
      </c>
      <c r="C290" s="149"/>
      <c r="D290" s="149"/>
      <c r="E290" s="146" t="s">
        <v>2002</v>
      </c>
      <c r="F290" s="131" t="s">
        <v>769</v>
      </c>
      <c r="G290" s="132"/>
      <c r="H290" s="132"/>
      <c r="I290" s="132"/>
      <c r="J290" s="132" t="s">
        <v>2296</v>
      </c>
      <c r="K290" s="223" t="s">
        <v>170</v>
      </c>
      <c r="L290" s="134"/>
      <c r="M290" s="135" t="s">
        <v>84</v>
      </c>
      <c r="N290" s="135" t="s">
        <v>86</v>
      </c>
      <c r="O290" s="135" t="s">
        <v>86</v>
      </c>
      <c r="P290" s="135" t="s">
        <v>86</v>
      </c>
      <c r="Q290" s="136" t="s">
        <v>107</v>
      </c>
      <c r="R290" s="137"/>
      <c r="S290" s="137"/>
      <c r="T290" s="106"/>
      <c r="U290" s="111"/>
      <c r="V290" s="106"/>
      <c r="W290" s="106"/>
      <c r="X290" s="106"/>
      <c r="Y290" s="106"/>
      <c r="Z290" s="106"/>
      <c r="AA290" s="106"/>
      <c r="AB290" s="106"/>
      <c r="AC290" s="110"/>
      <c r="AD290" s="110"/>
      <c r="AE290" s="110"/>
    </row>
    <row r="291">
      <c r="A291" s="106"/>
      <c r="B291" s="676">
        <f t="shared" si="1"/>
        <v>288</v>
      </c>
      <c r="C291" s="149"/>
      <c r="D291" s="149"/>
      <c r="E291" s="155"/>
      <c r="F291" s="131" t="s">
        <v>770</v>
      </c>
      <c r="G291" s="132"/>
      <c r="H291" s="132"/>
      <c r="I291" s="132"/>
      <c r="J291" s="132" t="s">
        <v>2296</v>
      </c>
      <c r="K291" s="223" t="s">
        <v>170</v>
      </c>
      <c r="L291" s="134"/>
      <c r="M291" s="135" t="s">
        <v>84</v>
      </c>
      <c r="N291" s="135" t="s">
        <v>86</v>
      </c>
      <c r="O291" s="135" t="s">
        <v>86</v>
      </c>
      <c r="P291" s="135" t="s">
        <v>86</v>
      </c>
      <c r="Q291" s="136" t="s">
        <v>107</v>
      </c>
      <c r="R291" s="137"/>
      <c r="S291" s="137"/>
      <c r="T291" s="106"/>
      <c r="U291" s="111"/>
      <c r="V291" s="106"/>
      <c r="W291" s="106"/>
      <c r="X291" s="106"/>
      <c r="Y291" s="106"/>
      <c r="Z291" s="106"/>
      <c r="AA291" s="106"/>
      <c r="AB291" s="106"/>
      <c r="AC291" s="110"/>
      <c r="AD291" s="110"/>
      <c r="AE291" s="110"/>
    </row>
    <row r="292">
      <c r="A292" s="106"/>
      <c r="B292" s="676">
        <f t="shared" si="1"/>
        <v>289</v>
      </c>
      <c r="C292" s="149"/>
      <c r="D292" s="149"/>
      <c r="E292" s="146" t="s">
        <v>2161</v>
      </c>
      <c r="F292" s="131" t="s">
        <v>769</v>
      </c>
      <c r="G292" s="132"/>
      <c r="H292" s="132"/>
      <c r="I292" s="132"/>
      <c r="J292" s="132" t="s">
        <v>2296</v>
      </c>
      <c r="K292" s="223" t="s">
        <v>170</v>
      </c>
      <c r="L292" s="134"/>
      <c r="M292" s="135" t="s">
        <v>84</v>
      </c>
      <c r="N292" s="135" t="s">
        <v>86</v>
      </c>
      <c r="O292" s="135" t="s">
        <v>86</v>
      </c>
      <c r="P292" s="135" t="s">
        <v>86</v>
      </c>
      <c r="Q292" s="136" t="s">
        <v>107</v>
      </c>
      <c r="R292" s="137"/>
      <c r="S292" s="137"/>
      <c r="T292" s="106"/>
      <c r="U292" s="111"/>
      <c r="V292" s="106"/>
      <c r="W292" s="106"/>
      <c r="X292" s="106"/>
      <c r="Y292" s="106"/>
      <c r="Z292" s="106"/>
      <c r="AA292" s="106"/>
      <c r="AB292" s="106"/>
      <c r="AC292" s="110"/>
      <c r="AD292" s="110"/>
      <c r="AE292" s="110"/>
    </row>
    <row r="293">
      <c r="A293" s="106"/>
      <c r="B293" s="676">
        <f t="shared" si="1"/>
        <v>290</v>
      </c>
      <c r="C293" s="149"/>
      <c r="D293" s="149"/>
      <c r="E293" s="155"/>
      <c r="F293" s="131" t="s">
        <v>770</v>
      </c>
      <c r="G293" s="132"/>
      <c r="H293" s="132"/>
      <c r="I293" s="132"/>
      <c r="J293" s="132" t="s">
        <v>2296</v>
      </c>
      <c r="K293" s="223" t="s">
        <v>170</v>
      </c>
      <c r="L293" s="134"/>
      <c r="M293" s="135" t="s">
        <v>84</v>
      </c>
      <c r="N293" s="135" t="s">
        <v>86</v>
      </c>
      <c r="O293" s="135" t="s">
        <v>86</v>
      </c>
      <c r="P293" s="135" t="s">
        <v>86</v>
      </c>
      <c r="Q293" s="136" t="s">
        <v>107</v>
      </c>
      <c r="R293" s="137"/>
      <c r="S293" s="137"/>
      <c r="T293" s="106"/>
      <c r="U293" s="111"/>
      <c r="V293" s="106"/>
      <c r="W293" s="106"/>
      <c r="X293" s="106"/>
      <c r="Y293" s="106"/>
      <c r="Z293" s="106"/>
      <c r="AA293" s="106"/>
      <c r="AB293" s="106"/>
      <c r="AC293" s="110"/>
      <c r="AD293" s="110"/>
      <c r="AE293" s="110"/>
    </row>
    <row r="294" ht="41.25" customHeight="1">
      <c r="A294" s="106"/>
      <c r="B294" s="676">
        <f t="shared" si="1"/>
        <v>291</v>
      </c>
      <c r="C294" s="149"/>
      <c r="D294" s="149"/>
      <c r="E294" s="146" t="s">
        <v>407</v>
      </c>
      <c r="F294" s="131" t="s">
        <v>769</v>
      </c>
      <c r="G294" s="132"/>
      <c r="H294" s="132"/>
      <c r="I294" s="132"/>
      <c r="J294" s="132" t="s">
        <v>2296</v>
      </c>
      <c r="K294" s="223" t="s">
        <v>170</v>
      </c>
      <c r="L294" s="134"/>
      <c r="M294" s="135" t="s">
        <v>84</v>
      </c>
      <c r="N294" s="135" t="s">
        <v>86</v>
      </c>
      <c r="O294" s="135" t="s">
        <v>86</v>
      </c>
      <c r="P294" s="135" t="s">
        <v>86</v>
      </c>
      <c r="Q294" s="136" t="s">
        <v>107</v>
      </c>
      <c r="R294" s="137"/>
      <c r="S294" s="137"/>
      <c r="T294" s="106"/>
      <c r="U294" s="111"/>
      <c r="V294" s="106"/>
      <c r="W294" s="106"/>
      <c r="X294" s="106"/>
      <c r="Y294" s="106"/>
      <c r="Z294" s="106"/>
      <c r="AA294" s="106"/>
      <c r="AB294" s="106"/>
      <c r="AC294" s="110"/>
      <c r="AD294" s="110"/>
      <c r="AE294" s="110"/>
    </row>
    <row r="295" ht="41.25" customHeight="1">
      <c r="A295" s="106"/>
      <c r="B295" s="676">
        <f t="shared" si="1"/>
        <v>292</v>
      </c>
      <c r="C295" s="149"/>
      <c r="D295" s="149"/>
      <c r="E295" s="155"/>
      <c r="F295" s="131" t="s">
        <v>770</v>
      </c>
      <c r="G295" s="132"/>
      <c r="H295" s="132"/>
      <c r="I295" s="132"/>
      <c r="J295" s="132" t="s">
        <v>2296</v>
      </c>
      <c r="K295" s="223" t="s">
        <v>170</v>
      </c>
      <c r="L295" s="134"/>
      <c r="M295" s="135" t="s">
        <v>84</v>
      </c>
      <c r="N295" s="135" t="s">
        <v>86</v>
      </c>
      <c r="O295" s="135" t="s">
        <v>86</v>
      </c>
      <c r="P295" s="135" t="s">
        <v>86</v>
      </c>
      <c r="Q295" s="136" t="s">
        <v>107</v>
      </c>
      <c r="R295" s="137"/>
      <c r="S295" s="137"/>
      <c r="T295" s="106"/>
      <c r="U295" s="111"/>
      <c r="V295" s="106"/>
      <c r="W295" s="106"/>
      <c r="X295" s="106"/>
      <c r="Y295" s="106"/>
      <c r="Z295" s="106"/>
      <c r="AA295" s="106"/>
      <c r="AB295" s="106"/>
      <c r="AC295" s="110"/>
      <c r="AD295" s="110"/>
      <c r="AE295" s="110"/>
    </row>
    <row r="296" ht="41.25" customHeight="1">
      <c r="A296" s="106"/>
      <c r="B296" s="676">
        <f t="shared" si="1"/>
        <v>293</v>
      </c>
      <c r="C296" s="149"/>
      <c r="D296" s="149"/>
      <c r="E296" s="146" t="s">
        <v>78</v>
      </c>
      <c r="F296" s="132" t="s">
        <v>591</v>
      </c>
      <c r="G296" s="132"/>
      <c r="H296" s="132"/>
      <c r="I296" s="132"/>
      <c r="J296" s="132" t="s">
        <v>2296</v>
      </c>
      <c r="K296" s="223" t="s">
        <v>170</v>
      </c>
      <c r="L296" s="134"/>
      <c r="M296" s="135" t="s">
        <v>84</v>
      </c>
      <c r="N296" s="135" t="s">
        <v>86</v>
      </c>
      <c r="O296" s="135" t="s">
        <v>86</v>
      </c>
      <c r="P296" s="135" t="s">
        <v>86</v>
      </c>
      <c r="Q296" s="136" t="s">
        <v>107</v>
      </c>
      <c r="R296" s="137"/>
      <c r="S296" s="137"/>
      <c r="T296" s="106"/>
      <c r="U296" s="111"/>
      <c r="V296" s="106"/>
      <c r="W296" s="106"/>
      <c r="X296" s="106"/>
      <c r="Y296" s="106"/>
      <c r="Z296" s="106"/>
      <c r="AA296" s="106"/>
      <c r="AB296" s="106"/>
      <c r="AC296" s="110"/>
      <c r="AD296" s="110"/>
      <c r="AE296" s="110"/>
    </row>
    <row r="297">
      <c r="A297" s="106"/>
      <c r="B297" s="676">
        <f t="shared" si="1"/>
        <v>294</v>
      </c>
      <c r="C297" s="149"/>
      <c r="D297" s="149"/>
      <c r="E297" s="149"/>
      <c r="F297" s="132" t="s">
        <v>597</v>
      </c>
      <c r="G297" s="132"/>
      <c r="H297" s="132"/>
      <c r="I297" s="132"/>
      <c r="J297" s="132" t="s">
        <v>2296</v>
      </c>
      <c r="K297" s="223" t="s">
        <v>170</v>
      </c>
      <c r="L297" s="134"/>
      <c r="M297" s="135" t="s">
        <v>84</v>
      </c>
      <c r="N297" s="135" t="s">
        <v>86</v>
      </c>
      <c r="O297" s="135" t="s">
        <v>86</v>
      </c>
      <c r="P297" s="135" t="s">
        <v>86</v>
      </c>
      <c r="Q297" s="136" t="s">
        <v>107</v>
      </c>
      <c r="R297" s="137"/>
      <c r="S297" s="137"/>
      <c r="T297" s="106"/>
      <c r="U297" s="111"/>
      <c r="V297" s="106"/>
      <c r="W297" s="106"/>
      <c r="X297" s="106"/>
      <c r="Y297" s="106"/>
      <c r="Z297" s="106"/>
      <c r="AA297" s="106"/>
      <c r="AB297" s="106"/>
      <c r="AC297" s="110"/>
      <c r="AD297" s="110"/>
      <c r="AE297" s="110"/>
    </row>
    <row r="298">
      <c r="A298" s="106"/>
      <c r="B298" s="676">
        <f t="shared" si="1"/>
        <v>295</v>
      </c>
      <c r="C298" s="149"/>
      <c r="D298" s="149"/>
      <c r="E298" s="149"/>
      <c r="F298" s="132" t="s">
        <v>1943</v>
      </c>
      <c r="G298" s="132"/>
      <c r="H298" s="132"/>
      <c r="I298" s="132"/>
      <c r="J298" s="132" t="s">
        <v>2296</v>
      </c>
      <c r="K298" s="223" t="s">
        <v>170</v>
      </c>
      <c r="L298" s="134"/>
      <c r="M298" s="135" t="s">
        <v>84</v>
      </c>
      <c r="N298" s="135" t="s">
        <v>86</v>
      </c>
      <c r="O298" s="135" t="s">
        <v>86</v>
      </c>
      <c r="P298" s="135" t="s">
        <v>86</v>
      </c>
      <c r="Q298" s="136" t="s">
        <v>107</v>
      </c>
      <c r="R298" s="137"/>
      <c r="S298" s="137"/>
      <c r="T298" s="106"/>
      <c r="U298" s="111"/>
      <c r="V298" s="106"/>
      <c r="W298" s="106"/>
      <c r="X298" s="106"/>
      <c r="Y298" s="106"/>
      <c r="Z298" s="106"/>
      <c r="AA298" s="106"/>
      <c r="AB298" s="106"/>
      <c r="AC298" s="110"/>
      <c r="AD298" s="110"/>
      <c r="AE298" s="110"/>
    </row>
    <row r="299" ht="41.25" customHeight="1">
      <c r="A299" s="106"/>
      <c r="B299" s="676">
        <f t="shared" si="1"/>
        <v>296</v>
      </c>
      <c r="C299" s="149"/>
      <c r="D299" s="149"/>
      <c r="E299" s="149"/>
      <c r="F299" s="132" t="s">
        <v>596</v>
      </c>
      <c r="G299" s="132"/>
      <c r="H299" s="132"/>
      <c r="I299" s="132"/>
      <c r="J299" s="132" t="s">
        <v>2296</v>
      </c>
      <c r="K299" s="223" t="s">
        <v>170</v>
      </c>
      <c r="L299" s="134"/>
      <c r="M299" s="135" t="s">
        <v>84</v>
      </c>
      <c r="N299" s="135" t="s">
        <v>86</v>
      </c>
      <c r="O299" s="135" t="s">
        <v>86</v>
      </c>
      <c r="P299" s="135" t="s">
        <v>86</v>
      </c>
      <c r="Q299" s="136" t="s">
        <v>107</v>
      </c>
      <c r="R299" s="137"/>
      <c r="S299" s="137"/>
      <c r="T299" s="106"/>
      <c r="U299" s="111"/>
      <c r="V299" s="106"/>
      <c r="W299" s="106"/>
      <c r="X299" s="106"/>
      <c r="Y299" s="106"/>
      <c r="Z299" s="106"/>
      <c r="AA299" s="106"/>
      <c r="AB299" s="106"/>
      <c r="AC299" s="110"/>
      <c r="AD299" s="110"/>
      <c r="AE299" s="110"/>
    </row>
    <row r="300" ht="41.25" customHeight="1">
      <c r="A300" s="106"/>
      <c r="B300" s="676">
        <f t="shared" si="1"/>
        <v>297</v>
      </c>
      <c r="C300" s="149"/>
      <c r="D300" s="149"/>
      <c r="E300" s="149"/>
      <c r="F300" s="132" t="s">
        <v>598</v>
      </c>
      <c r="G300" s="131"/>
      <c r="H300" s="131"/>
      <c r="I300" s="131"/>
      <c r="J300" s="132" t="s">
        <v>2296</v>
      </c>
      <c r="K300" s="223" t="s">
        <v>170</v>
      </c>
      <c r="L300" s="134"/>
      <c r="M300" s="135" t="s">
        <v>84</v>
      </c>
      <c r="N300" s="135" t="s">
        <v>86</v>
      </c>
      <c r="O300" s="135" t="s">
        <v>86</v>
      </c>
      <c r="P300" s="135" t="s">
        <v>86</v>
      </c>
      <c r="Q300" s="136" t="s">
        <v>107</v>
      </c>
      <c r="R300" s="137"/>
      <c r="S300" s="137"/>
      <c r="T300" s="106"/>
      <c r="U300" s="111"/>
      <c r="V300" s="106"/>
      <c r="W300" s="106"/>
      <c r="X300" s="106"/>
      <c r="Y300" s="106"/>
      <c r="Z300" s="106"/>
      <c r="AA300" s="106"/>
      <c r="AB300" s="106"/>
      <c r="AC300" s="110"/>
      <c r="AD300" s="110"/>
      <c r="AE300" s="110"/>
    </row>
    <row r="301" ht="41.25" customHeight="1">
      <c r="A301" s="106"/>
      <c r="B301" s="676">
        <f t="shared" si="1"/>
        <v>298</v>
      </c>
      <c r="C301" s="149"/>
      <c r="D301" s="149"/>
      <c r="E301" s="149"/>
      <c r="F301" s="132" t="s">
        <v>601</v>
      </c>
      <c r="G301" s="132"/>
      <c r="H301" s="132"/>
      <c r="I301" s="132"/>
      <c r="J301" s="132" t="s">
        <v>2296</v>
      </c>
      <c r="K301" s="223" t="s">
        <v>170</v>
      </c>
      <c r="L301" s="134"/>
      <c r="M301" s="135" t="s">
        <v>84</v>
      </c>
      <c r="N301" s="135" t="s">
        <v>86</v>
      </c>
      <c r="O301" s="135" t="s">
        <v>86</v>
      </c>
      <c r="P301" s="135" t="s">
        <v>86</v>
      </c>
      <c r="Q301" s="136" t="s">
        <v>107</v>
      </c>
      <c r="R301" s="137"/>
      <c r="S301" s="137"/>
      <c r="T301" s="106"/>
      <c r="U301" s="111"/>
      <c r="V301" s="106"/>
      <c r="W301" s="106"/>
      <c r="X301" s="106"/>
      <c r="Y301" s="106"/>
      <c r="Z301" s="106"/>
      <c r="AA301" s="106"/>
      <c r="AB301" s="106"/>
      <c r="AC301" s="110"/>
      <c r="AD301" s="110"/>
      <c r="AE301" s="110"/>
    </row>
    <row r="302" ht="41.25" customHeight="1">
      <c r="A302" s="106"/>
      <c r="B302" s="676">
        <f t="shared" si="1"/>
        <v>299</v>
      </c>
      <c r="C302" s="149"/>
      <c r="D302" s="149"/>
      <c r="E302" s="155"/>
      <c r="F302" s="132" t="s">
        <v>982</v>
      </c>
      <c r="G302" s="131"/>
      <c r="H302" s="131"/>
      <c r="I302" s="131"/>
      <c r="J302" s="132" t="s">
        <v>2296</v>
      </c>
      <c r="K302" s="223" t="s">
        <v>170</v>
      </c>
      <c r="L302" s="134"/>
      <c r="M302" s="135" t="s">
        <v>84</v>
      </c>
      <c r="N302" s="135" t="s">
        <v>86</v>
      </c>
      <c r="O302" s="135" t="s">
        <v>86</v>
      </c>
      <c r="P302" s="135" t="s">
        <v>86</v>
      </c>
      <c r="Q302" s="136" t="s">
        <v>107</v>
      </c>
      <c r="R302" s="137"/>
      <c r="S302" s="137"/>
      <c r="T302" s="106"/>
      <c r="U302" s="111"/>
      <c r="V302" s="106"/>
      <c r="W302" s="106"/>
      <c r="X302" s="106"/>
      <c r="Y302" s="106"/>
      <c r="Z302" s="106"/>
      <c r="AA302" s="106"/>
      <c r="AB302" s="106"/>
      <c r="AC302" s="110"/>
      <c r="AD302" s="110"/>
      <c r="AE302" s="110"/>
    </row>
    <row r="303" ht="41.25" customHeight="1">
      <c r="A303" s="106"/>
      <c r="B303" s="676">
        <f t="shared" si="1"/>
        <v>300</v>
      </c>
      <c r="C303" s="149"/>
      <c r="D303" s="149"/>
      <c r="E303" s="146" t="s">
        <v>2693</v>
      </c>
      <c r="F303" s="132" t="s">
        <v>2694</v>
      </c>
      <c r="G303" s="132"/>
      <c r="H303" s="132"/>
      <c r="I303" s="132"/>
      <c r="J303" s="132" t="s">
        <v>2296</v>
      </c>
      <c r="K303" s="223" t="s">
        <v>170</v>
      </c>
      <c r="L303" s="134"/>
      <c r="M303" s="135" t="s">
        <v>84</v>
      </c>
      <c r="N303" s="135" t="s">
        <v>86</v>
      </c>
      <c r="O303" s="135" t="s">
        <v>86</v>
      </c>
      <c r="P303" s="135" t="s">
        <v>86</v>
      </c>
      <c r="Q303" s="136" t="s">
        <v>107</v>
      </c>
      <c r="R303" s="137"/>
      <c r="S303" s="137"/>
      <c r="T303" s="106"/>
      <c r="U303" s="111"/>
      <c r="V303" s="106"/>
      <c r="W303" s="106"/>
      <c r="X303" s="106"/>
      <c r="Y303" s="106"/>
      <c r="Z303" s="106"/>
      <c r="AA303" s="106"/>
      <c r="AB303" s="106"/>
      <c r="AC303" s="110"/>
      <c r="AD303" s="110"/>
      <c r="AE303" s="110"/>
    </row>
    <row r="304" ht="41.25" customHeight="1">
      <c r="A304" s="106"/>
      <c r="B304" s="676">
        <f t="shared" si="1"/>
        <v>301</v>
      </c>
      <c r="C304" s="149"/>
      <c r="D304" s="149"/>
      <c r="E304" s="149"/>
      <c r="F304" s="132" t="s">
        <v>2695</v>
      </c>
      <c r="G304" s="131"/>
      <c r="H304" s="131"/>
      <c r="I304" s="131"/>
      <c r="J304" s="132" t="s">
        <v>2296</v>
      </c>
      <c r="K304" s="223" t="s">
        <v>170</v>
      </c>
      <c r="L304" s="134"/>
      <c r="M304" s="135" t="s">
        <v>84</v>
      </c>
      <c r="N304" s="135" t="s">
        <v>86</v>
      </c>
      <c r="O304" s="135" t="s">
        <v>86</v>
      </c>
      <c r="P304" s="135" t="s">
        <v>86</v>
      </c>
      <c r="Q304" s="136" t="s">
        <v>107</v>
      </c>
      <c r="R304" s="137"/>
      <c r="S304" s="137"/>
      <c r="T304" s="106"/>
      <c r="U304" s="111"/>
      <c r="V304" s="106"/>
      <c r="W304" s="106"/>
      <c r="X304" s="106"/>
      <c r="Y304" s="106"/>
      <c r="Z304" s="106"/>
      <c r="AA304" s="106"/>
      <c r="AB304" s="106"/>
      <c r="AC304" s="110"/>
      <c r="AD304" s="110"/>
      <c r="AE304" s="110"/>
    </row>
    <row r="305">
      <c r="A305" s="106"/>
      <c r="B305" s="676">
        <f t="shared" si="1"/>
        <v>302</v>
      </c>
      <c r="C305" s="149"/>
      <c r="D305" s="149"/>
      <c r="E305" s="149"/>
      <c r="F305" s="132" t="s">
        <v>2696</v>
      </c>
      <c r="G305" s="132"/>
      <c r="H305" s="132"/>
      <c r="I305" s="132"/>
      <c r="J305" s="132" t="s">
        <v>2296</v>
      </c>
      <c r="K305" s="223" t="s">
        <v>170</v>
      </c>
      <c r="L305" s="134"/>
      <c r="M305" s="135" t="s">
        <v>84</v>
      </c>
      <c r="N305" s="135" t="s">
        <v>86</v>
      </c>
      <c r="O305" s="135" t="s">
        <v>86</v>
      </c>
      <c r="P305" s="135" t="s">
        <v>86</v>
      </c>
      <c r="Q305" s="136" t="s">
        <v>107</v>
      </c>
      <c r="R305" s="137"/>
      <c r="S305" s="137"/>
      <c r="T305" s="106"/>
      <c r="U305" s="111"/>
      <c r="V305" s="106"/>
      <c r="W305" s="106"/>
      <c r="X305" s="106"/>
      <c r="Y305" s="106"/>
      <c r="Z305" s="106"/>
      <c r="AA305" s="106"/>
      <c r="AB305" s="106"/>
      <c r="AC305" s="110"/>
      <c r="AD305" s="110"/>
      <c r="AE305" s="110"/>
    </row>
    <row r="306">
      <c r="A306" s="106"/>
      <c r="B306" s="676">
        <f t="shared" si="1"/>
        <v>303</v>
      </c>
      <c r="C306" s="149"/>
      <c r="D306" s="149"/>
      <c r="E306" s="149"/>
      <c r="F306" s="132" t="s">
        <v>2697</v>
      </c>
      <c r="G306" s="131"/>
      <c r="H306" s="131"/>
      <c r="I306" s="131"/>
      <c r="J306" s="132" t="s">
        <v>2296</v>
      </c>
      <c r="K306" s="223" t="s">
        <v>170</v>
      </c>
      <c r="L306" s="134"/>
      <c r="M306" s="135" t="s">
        <v>84</v>
      </c>
      <c r="N306" s="135" t="s">
        <v>86</v>
      </c>
      <c r="O306" s="135" t="s">
        <v>86</v>
      </c>
      <c r="P306" s="135" t="s">
        <v>86</v>
      </c>
      <c r="Q306" s="136" t="s">
        <v>107</v>
      </c>
      <c r="R306" s="137"/>
      <c r="S306" s="137"/>
      <c r="T306" s="106"/>
      <c r="U306" s="111"/>
      <c r="V306" s="106"/>
      <c r="W306" s="106"/>
      <c r="X306" s="106"/>
      <c r="Y306" s="106"/>
      <c r="Z306" s="106"/>
      <c r="AA306" s="106"/>
      <c r="AB306" s="106"/>
      <c r="AC306" s="110"/>
      <c r="AD306" s="110"/>
      <c r="AE306" s="110"/>
    </row>
    <row r="307">
      <c r="A307" s="106"/>
      <c r="B307" s="676">
        <f t="shared" si="1"/>
        <v>304</v>
      </c>
      <c r="C307" s="149"/>
      <c r="D307" s="149"/>
      <c r="E307" s="149"/>
      <c r="F307" s="132" t="s">
        <v>1228</v>
      </c>
      <c r="G307" s="131"/>
      <c r="H307" s="131"/>
      <c r="I307" s="131"/>
      <c r="J307" s="132" t="s">
        <v>2296</v>
      </c>
      <c r="K307" s="223" t="s">
        <v>170</v>
      </c>
      <c r="L307" s="134"/>
      <c r="M307" s="135" t="s">
        <v>84</v>
      </c>
      <c r="N307" s="135" t="s">
        <v>86</v>
      </c>
      <c r="O307" s="135" t="s">
        <v>86</v>
      </c>
      <c r="P307" s="135" t="s">
        <v>86</v>
      </c>
      <c r="Q307" s="136" t="s">
        <v>107</v>
      </c>
      <c r="R307" s="137"/>
      <c r="S307" s="137"/>
      <c r="T307" s="106"/>
      <c r="U307" s="111"/>
      <c r="V307" s="106"/>
      <c r="W307" s="106"/>
      <c r="X307" s="106"/>
      <c r="Y307" s="106"/>
      <c r="Z307" s="106"/>
      <c r="AA307" s="106"/>
      <c r="AB307" s="106"/>
      <c r="AC307" s="110"/>
      <c r="AD307" s="110"/>
      <c r="AE307" s="110"/>
    </row>
    <row r="308" ht="41.25" customHeight="1">
      <c r="A308" s="106"/>
      <c r="B308" s="676">
        <f t="shared" si="1"/>
        <v>305</v>
      </c>
      <c r="C308" s="149"/>
      <c r="D308" s="149"/>
      <c r="E308" s="149"/>
      <c r="F308" s="132" t="s">
        <v>2698</v>
      </c>
      <c r="G308" s="131"/>
      <c r="H308" s="131"/>
      <c r="I308" s="131"/>
      <c r="J308" s="132" t="s">
        <v>2296</v>
      </c>
      <c r="K308" s="223" t="s">
        <v>170</v>
      </c>
      <c r="L308" s="134"/>
      <c r="M308" s="135" t="s">
        <v>84</v>
      </c>
      <c r="N308" s="135" t="s">
        <v>86</v>
      </c>
      <c r="O308" s="135" t="s">
        <v>86</v>
      </c>
      <c r="P308" s="135" t="s">
        <v>86</v>
      </c>
      <c r="Q308" s="136" t="s">
        <v>107</v>
      </c>
      <c r="R308" s="137"/>
      <c r="S308" s="137"/>
      <c r="T308" s="106"/>
      <c r="U308" s="111"/>
      <c r="V308" s="106"/>
      <c r="W308" s="106"/>
      <c r="X308" s="106"/>
      <c r="Y308" s="106"/>
      <c r="Z308" s="106"/>
      <c r="AA308" s="106"/>
      <c r="AB308" s="106"/>
      <c r="AC308" s="110"/>
      <c r="AD308" s="110"/>
      <c r="AE308" s="110"/>
    </row>
    <row r="309" ht="41.25" customHeight="1">
      <c r="A309" s="106"/>
      <c r="B309" s="676">
        <f t="shared" si="1"/>
        <v>306</v>
      </c>
      <c r="C309" s="149"/>
      <c r="D309" s="149"/>
      <c r="E309" s="149"/>
      <c r="F309" s="132" t="s">
        <v>2699</v>
      </c>
      <c r="G309" s="131"/>
      <c r="H309" s="131"/>
      <c r="I309" s="131"/>
      <c r="J309" s="132" t="s">
        <v>2296</v>
      </c>
      <c r="K309" s="223" t="s">
        <v>170</v>
      </c>
      <c r="L309" s="134"/>
      <c r="M309" s="135" t="s">
        <v>84</v>
      </c>
      <c r="N309" s="135" t="s">
        <v>86</v>
      </c>
      <c r="O309" s="135" t="s">
        <v>86</v>
      </c>
      <c r="P309" s="135" t="s">
        <v>86</v>
      </c>
      <c r="Q309" s="136" t="s">
        <v>107</v>
      </c>
      <c r="R309" s="137"/>
      <c r="S309" s="137"/>
      <c r="T309" s="106"/>
      <c r="U309" s="111"/>
      <c r="V309" s="106"/>
      <c r="W309" s="106"/>
      <c r="X309" s="106"/>
      <c r="Y309" s="106"/>
      <c r="Z309" s="106"/>
      <c r="AA309" s="106"/>
      <c r="AB309" s="106"/>
      <c r="AC309" s="110"/>
      <c r="AD309" s="110"/>
      <c r="AE309" s="110"/>
    </row>
    <row r="310">
      <c r="A310" s="106"/>
      <c r="B310" s="676">
        <f t="shared" si="1"/>
        <v>307</v>
      </c>
      <c r="C310" s="149"/>
      <c r="D310" s="149"/>
      <c r="E310" s="149"/>
      <c r="F310" s="132" t="s">
        <v>2700</v>
      </c>
      <c r="G310" s="132"/>
      <c r="H310" s="132"/>
      <c r="I310" s="132"/>
      <c r="J310" s="132" t="s">
        <v>2296</v>
      </c>
      <c r="K310" s="223" t="s">
        <v>170</v>
      </c>
      <c r="L310" s="134"/>
      <c r="M310" s="135" t="s">
        <v>84</v>
      </c>
      <c r="N310" s="135" t="s">
        <v>86</v>
      </c>
      <c r="O310" s="135" t="s">
        <v>86</v>
      </c>
      <c r="P310" s="135" t="s">
        <v>86</v>
      </c>
      <c r="Q310" s="136" t="s">
        <v>107</v>
      </c>
      <c r="R310" s="137"/>
      <c r="S310" s="137"/>
      <c r="T310" s="106"/>
      <c r="U310" s="111"/>
      <c r="V310" s="106"/>
      <c r="W310" s="106"/>
      <c r="X310" s="106"/>
      <c r="Y310" s="106"/>
      <c r="Z310" s="106"/>
      <c r="AA310" s="106"/>
      <c r="AB310" s="106"/>
      <c r="AC310" s="110"/>
      <c r="AD310" s="110"/>
      <c r="AE310" s="110"/>
    </row>
    <row r="311">
      <c r="A311" s="106"/>
      <c r="B311" s="676">
        <f t="shared" si="1"/>
        <v>308</v>
      </c>
      <c r="C311" s="149"/>
      <c r="D311" s="149"/>
      <c r="E311" s="149"/>
      <c r="F311" s="132" t="s">
        <v>2701</v>
      </c>
      <c r="G311" s="132"/>
      <c r="H311" s="132"/>
      <c r="I311" s="132"/>
      <c r="J311" s="132" t="s">
        <v>2296</v>
      </c>
      <c r="K311" s="223" t="s">
        <v>170</v>
      </c>
      <c r="L311" s="134"/>
      <c r="M311" s="135" t="s">
        <v>84</v>
      </c>
      <c r="N311" s="135" t="s">
        <v>86</v>
      </c>
      <c r="O311" s="135" t="s">
        <v>86</v>
      </c>
      <c r="P311" s="135" t="s">
        <v>86</v>
      </c>
      <c r="Q311" s="136" t="s">
        <v>107</v>
      </c>
      <c r="R311" s="137"/>
      <c r="S311" s="137"/>
      <c r="T311" s="106"/>
      <c r="U311" s="111"/>
      <c r="V311" s="106"/>
      <c r="W311" s="106"/>
      <c r="X311" s="106"/>
      <c r="Y311" s="106"/>
      <c r="Z311" s="106"/>
      <c r="AA311" s="106"/>
      <c r="AB311" s="106"/>
      <c r="AC311" s="110"/>
      <c r="AD311" s="110"/>
      <c r="AE311" s="110"/>
    </row>
    <row r="312">
      <c r="A312" s="106"/>
      <c r="B312" s="676">
        <f t="shared" si="1"/>
        <v>309</v>
      </c>
      <c r="C312" s="149"/>
      <c r="D312" s="149"/>
      <c r="E312" s="155"/>
      <c r="F312" s="132" t="s">
        <v>197</v>
      </c>
      <c r="G312" s="132"/>
      <c r="H312" s="132"/>
      <c r="I312" s="132"/>
      <c r="J312" s="132" t="s">
        <v>2296</v>
      </c>
      <c r="K312" s="223" t="s">
        <v>170</v>
      </c>
      <c r="L312" s="134"/>
      <c r="M312" s="135" t="s">
        <v>84</v>
      </c>
      <c r="N312" s="135" t="s">
        <v>86</v>
      </c>
      <c r="O312" s="135" t="s">
        <v>86</v>
      </c>
      <c r="P312" s="135" t="s">
        <v>86</v>
      </c>
      <c r="Q312" s="136" t="s">
        <v>107</v>
      </c>
      <c r="R312" s="137"/>
      <c r="S312" s="137"/>
      <c r="T312" s="106"/>
      <c r="U312" s="111"/>
      <c r="V312" s="106"/>
      <c r="W312" s="106"/>
      <c r="X312" s="106"/>
      <c r="Y312" s="106"/>
      <c r="Z312" s="106"/>
      <c r="AA312" s="106"/>
      <c r="AB312" s="106"/>
      <c r="AC312" s="110"/>
      <c r="AD312" s="110"/>
      <c r="AE312" s="110"/>
    </row>
    <row r="313">
      <c r="A313" s="106"/>
      <c r="B313" s="676">
        <f t="shared" si="1"/>
        <v>310</v>
      </c>
      <c r="C313" s="149"/>
      <c r="D313" s="149"/>
      <c r="E313" s="146" t="s">
        <v>2702</v>
      </c>
      <c r="F313" s="132" t="s">
        <v>1224</v>
      </c>
      <c r="G313" s="132"/>
      <c r="H313" s="132"/>
      <c r="I313" s="132"/>
      <c r="J313" s="132" t="s">
        <v>2296</v>
      </c>
      <c r="K313" s="223" t="s">
        <v>170</v>
      </c>
      <c r="L313" s="134"/>
      <c r="M313" s="135" t="s">
        <v>84</v>
      </c>
      <c r="N313" s="135" t="s">
        <v>86</v>
      </c>
      <c r="O313" s="135" t="s">
        <v>86</v>
      </c>
      <c r="P313" s="135" t="s">
        <v>86</v>
      </c>
      <c r="Q313" s="136" t="s">
        <v>107</v>
      </c>
      <c r="R313" s="137"/>
      <c r="S313" s="137"/>
      <c r="T313" s="106"/>
      <c r="U313" s="111"/>
      <c r="V313" s="106"/>
      <c r="W313" s="106"/>
      <c r="X313" s="106"/>
      <c r="Y313" s="106"/>
      <c r="Z313" s="106"/>
      <c r="AA313" s="106"/>
      <c r="AB313" s="106"/>
      <c r="AC313" s="110"/>
      <c r="AD313" s="110"/>
      <c r="AE313" s="110"/>
    </row>
    <row r="314">
      <c r="A314" s="106"/>
      <c r="B314" s="676">
        <f t="shared" si="1"/>
        <v>311</v>
      </c>
      <c r="C314" s="149"/>
      <c r="D314" s="149"/>
      <c r="E314" s="149"/>
      <c r="F314" s="132" t="s">
        <v>2703</v>
      </c>
      <c r="G314" s="132"/>
      <c r="H314" s="132"/>
      <c r="I314" s="132"/>
      <c r="J314" s="132" t="s">
        <v>2296</v>
      </c>
      <c r="K314" s="223" t="s">
        <v>170</v>
      </c>
      <c r="L314" s="134"/>
      <c r="M314" s="135" t="s">
        <v>84</v>
      </c>
      <c r="N314" s="135" t="s">
        <v>86</v>
      </c>
      <c r="O314" s="135" t="s">
        <v>86</v>
      </c>
      <c r="P314" s="135" t="s">
        <v>86</v>
      </c>
      <c r="Q314" s="136" t="s">
        <v>107</v>
      </c>
      <c r="R314" s="137"/>
      <c r="S314" s="137"/>
      <c r="T314" s="106"/>
      <c r="U314" s="111"/>
      <c r="V314" s="106"/>
      <c r="W314" s="106"/>
      <c r="X314" s="106"/>
      <c r="Y314" s="106"/>
      <c r="Z314" s="106"/>
      <c r="AA314" s="106"/>
      <c r="AB314" s="106"/>
      <c r="AC314" s="110"/>
      <c r="AD314" s="110"/>
      <c r="AE314" s="110"/>
    </row>
    <row r="315">
      <c r="A315" s="106"/>
      <c r="B315" s="676">
        <f t="shared" si="1"/>
        <v>312</v>
      </c>
      <c r="C315" s="149"/>
      <c r="D315" s="149"/>
      <c r="E315" s="155"/>
      <c r="F315" s="132" t="s">
        <v>2704</v>
      </c>
      <c r="G315" s="132"/>
      <c r="H315" s="132"/>
      <c r="I315" s="132"/>
      <c r="J315" s="132" t="s">
        <v>2296</v>
      </c>
      <c r="K315" s="223" t="s">
        <v>170</v>
      </c>
      <c r="L315" s="134"/>
      <c r="M315" s="135" t="s">
        <v>84</v>
      </c>
      <c r="N315" s="135" t="s">
        <v>86</v>
      </c>
      <c r="O315" s="135" t="s">
        <v>86</v>
      </c>
      <c r="P315" s="135" t="s">
        <v>86</v>
      </c>
      <c r="Q315" s="136" t="s">
        <v>107</v>
      </c>
      <c r="R315" s="137"/>
      <c r="S315" s="137"/>
      <c r="T315" s="106"/>
      <c r="U315" s="111"/>
      <c r="V315" s="106"/>
      <c r="W315" s="106"/>
      <c r="X315" s="106"/>
      <c r="Y315" s="106"/>
      <c r="Z315" s="106"/>
      <c r="AA315" s="106"/>
      <c r="AB315" s="106"/>
      <c r="AC315" s="110"/>
      <c r="AD315" s="110"/>
      <c r="AE315" s="110"/>
    </row>
    <row r="316">
      <c r="A316" s="106"/>
      <c r="B316" s="676">
        <f t="shared" si="1"/>
        <v>313</v>
      </c>
      <c r="C316" s="149"/>
      <c r="D316" s="149"/>
      <c r="E316" s="132" t="s">
        <v>631</v>
      </c>
      <c r="F316" s="132"/>
      <c r="G316" s="132"/>
      <c r="H316" s="132"/>
      <c r="I316" s="132"/>
      <c r="J316" s="132" t="s">
        <v>2296</v>
      </c>
      <c r="K316" s="223" t="s">
        <v>170</v>
      </c>
      <c r="L316" s="134"/>
      <c r="M316" s="135" t="s">
        <v>84</v>
      </c>
      <c r="N316" s="135" t="s">
        <v>86</v>
      </c>
      <c r="O316" s="135" t="s">
        <v>86</v>
      </c>
      <c r="P316" s="135" t="s">
        <v>86</v>
      </c>
      <c r="Q316" s="136" t="s">
        <v>107</v>
      </c>
      <c r="R316" s="137"/>
      <c r="S316" s="137"/>
      <c r="T316" s="106"/>
      <c r="U316" s="111"/>
      <c r="V316" s="106"/>
      <c r="W316" s="106"/>
      <c r="X316" s="106"/>
      <c r="Y316" s="106"/>
      <c r="Z316" s="106"/>
      <c r="AA316" s="106"/>
      <c r="AB316" s="106"/>
      <c r="AC316" s="110"/>
      <c r="AD316" s="110"/>
      <c r="AE316" s="110"/>
    </row>
    <row r="317">
      <c r="A317" s="106"/>
      <c r="B317" s="676">
        <f t="shared" si="1"/>
        <v>314</v>
      </c>
      <c r="C317" s="149"/>
      <c r="D317" s="155"/>
      <c r="E317" s="132" t="s">
        <v>249</v>
      </c>
      <c r="F317" s="132"/>
      <c r="G317" s="132"/>
      <c r="H317" s="132"/>
      <c r="I317" s="132"/>
      <c r="J317" s="132" t="s">
        <v>2302</v>
      </c>
      <c r="K317" s="223" t="s">
        <v>796</v>
      </c>
      <c r="L317" s="134"/>
      <c r="M317" s="135" t="s">
        <v>84</v>
      </c>
      <c r="N317" s="135" t="s">
        <v>86</v>
      </c>
      <c r="O317" s="135" t="s">
        <v>86</v>
      </c>
      <c r="P317" s="135" t="s">
        <v>86</v>
      </c>
      <c r="Q317" s="136" t="s">
        <v>107</v>
      </c>
      <c r="R317" s="137"/>
      <c r="S317" s="137"/>
      <c r="T317" s="106"/>
      <c r="U317" s="111"/>
      <c r="V317" s="106"/>
      <c r="W317" s="106"/>
      <c r="X317" s="106"/>
      <c r="Y317" s="106"/>
      <c r="Z317" s="106"/>
      <c r="AA317" s="106"/>
      <c r="AB317" s="106"/>
      <c r="AC317" s="110"/>
      <c r="AD317" s="110"/>
      <c r="AE317" s="110"/>
    </row>
    <row r="318">
      <c r="A318" s="106"/>
      <c r="B318" s="676">
        <f t="shared" si="1"/>
        <v>315</v>
      </c>
      <c r="C318" s="149"/>
      <c r="D318" s="146" t="s">
        <v>807</v>
      </c>
      <c r="E318" s="132" t="s">
        <v>811</v>
      </c>
      <c r="F318" s="132"/>
      <c r="G318" s="132"/>
      <c r="H318" s="132"/>
      <c r="I318" s="132"/>
      <c r="J318" s="132" t="s">
        <v>2705</v>
      </c>
      <c r="K318" s="133" t="s">
        <v>2304</v>
      </c>
      <c r="L318" s="134"/>
      <c r="M318" s="135" t="s">
        <v>84</v>
      </c>
      <c r="N318" s="135" t="s">
        <v>86</v>
      </c>
      <c r="O318" s="135" t="s">
        <v>86</v>
      </c>
      <c r="P318" s="135" t="s">
        <v>86</v>
      </c>
      <c r="Q318" s="136" t="s">
        <v>107</v>
      </c>
      <c r="R318" s="137"/>
      <c r="S318" s="137"/>
      <c r="T318" s="106"/>
      <c r="U318" s="111"/>
      <c r="V318" s="106"/>
      <c r="W318" s="106"/>
      <c r="X318" s="106"/>
      <c r="Y318" s="106"/>
      <c r="Z318" s="106"/>
      <c r="AA318" s="106"/>
      <c r="AB318" s="106"/>
      <c r="AC318" s="110"/>
      <c r="AD318" s="110"/>
      <c r="AE318" s="110"/>
    </row>
    <row r="319">
      <c r="A319" s="106"/>
      <c r="B319" s="676">
        <f t="shared" si="1"/>
        <v>316</v>
      </c>
      <c r="C319" s="149"/>
      <c r="D319" s="149"/>
      <c r="E319" s="132" t="s">
        <v>543</v>
      </c>
      <c r="F319" s="132"/>
      <c r="G319" s="132"/>
      <c r="H319" s="132"/>
      <c r="I319" s="132"/>
      <c r="J319" s="132" t="s">
        <v>2705</v>
      </c>
      <c r="K319" s="133" t="s">
        <v>2306</v>
      </c>
      <c r="L319" s="134"/>
      <c r="M319" s="135" t="s">
        <v>84</v>
      </c>
      <c r="N319" s="135" t="s">
        <v>86</v>
      </c>
      <c r="O319" s="135" t="s">
        <v>86</v>
      </c>
      <c r="P319" s="135" t="s">
        <v>86</v>
      </c>
      <c r="Q319" s="136" t="s">
        <v>107</v>
      </c>
      <c r="R319" s="137"/>
      <c r="S319" s="137"/>
      <c r="T319" s="106"/>
      <c r="U319" s="111"/>
      <c r="V319" s="106"/>
      <c r="W319" s="106"/>
      <c r="X319" s="106"/>
      <c r="Y319" s="106"/>
      <c r="Z319" s="106"/>
      <c r="AA319" s="106"/>
      <c r="AB319" s="106"/>
      <c r="AC319" s="110"/>
      <c r="AD319" s="110"/>
      <c r="AE319" s="110"/>
    </row>
    <row r="320">
      <c r="A320" s="106"/>
      <c r="B320" s="676">
        <f t="shared" si="1"/>
        <v>317</v>
      </c>
      <c r="C320" s="149"/>
      <c r="D320" s="149"/>
      <c r="E320" s="132" t="s">
        <v>814</v>
      </c>
      <c r="F320" s="132"/>
      <c r="G320" s="132"/>
      <c r="H320" s="132"/>
      <c r="I320" s="132"/>
      <c r="J320" s="132" t="s">
        <v>2706</v>
      </c>
      <c r="K320" s="133" t="s">
        <v>2308</v>
      </c>
      <c r="L320" s="134"/>
      <c r="M320" s="135" t="s">
        <v>84</v>
      </c>
      <c r="N320" s="135" t="s">
        <v>86</v>
      </c>
      <c r="O320" s="135" t="s">
        <v>86</v>
      </c>
      <c r="P320" s="135" t="s">
        <v>86</v>
      </c>
      <c r="Q320" s="136" t="s">
        <v>107</v>
      </c>
      <c r="R320" s="137"/>
      <c r="S320" s="137"/>
      <c r="T320" s="106"/>
      <c r="U320" s="111"/>
      <c r="V320" s="106"/>
      <c r="W320" s="106"/>
      <c r="X320" s="106"/>
      <c r="Y320" s="106"/>
      <c r="Z320" s="106"/>
      <c r="AA320" s="106"/>
      <c r="AB320" s="106"/>
      <c r="AC320" s="110"/>
      <c r="AD320" s="110"/>
      <c r="AE320" s="110"/>
    </row>
    <row r="321">
      <c r="A321" s="106"/>
      <c r="B321" s="676">
        <f t="shared" si="1"/>
        <v>318</v>
      </c>
      <c r="C321" s="149"/>
      <c r="D321" s="155"/>
      <c r="E321" s="132" t="s">
        <v>431</v>
      </c>
      <c r="F321" s="132"/>
      <c r="G321" s="132"/>
      <c r="H321" s="132"/>
      <c r="I321" s="132"/>
      <c r="J321" s="132" t="s">
        <v>2707</v>
      </c>
      <c r="K321" s="133" t="s">
        <v>2310</v>
      </c>
      <c r="L321" s="134"/>
      <c r="M321" s="135" t="s">
        <v>84</v>
      </c>
      <c r="N321" s="135" t="s">
        <v>86</v>
      </c>
      <c r="O321" s="135" t="s">
        <v>86</v>
      </c>
      <c r="P321" s="135" t="s">
        <v>86</v>
      </c>
      <c r="Q321" s="136" t="s">
        <v>107</v>
      </c>
      <c r="R321" s="137"/>
      <c r="S321" s="137"/>
      <c r="T321" s="106"/>
      <c r="U321" s="111"/>
      <c r="V321" s="106"/>
      <c r="W321" s="106"/>
      <c r="X321" s="106"/>
      <c r="Y321" s="106"/>
      <c r="Z321" s="106"/>
      <c r="AA321" s="106"/>
      <c r="AB321" s="106"/>
      <c r="AC321" s="110"/>
      <c r="AD321" s="110"/>
      <c r="AE321" s="110"/>
    </row>
    <row r="322">
      <c r="A322" s="106"/>
      <c r="B322" s="676">
        <f t="shared" si="1"/>
        <v>319</v>
      </c>
      <c r="C322" s="149"/>
      <c r="D322" s="132" t="s">
        <v>252</v>
      </c>
      <c r="E322" s="201"/>
      <c r="F322" s="132"/>
      <c r="G322" s="132"/>
      <c r="H322" s="132"/>
      <c r="I322" s="132"/>
      <c r="J322" s="132" t="s">
        <v>2311</v>
      </c>
      <c r="K322" s="133" t="s">
        <v>2312</v>
      </c>
      <c r="L322" s="134"/>
      <c r="M322" s="135" t="s">
        <v>84</v>
      </c>
      <c r="N322" s="135" t="s">
        <v>86</v>
      </c>
      <c r="O322" s="135" t="s">
        <v>86</v>
      </c>
      <c r="P322" s="135" t="s">
        <v>86</v>
      </c>
      <c r="Q322" s="136" t="s">
        <v>107</v>
      </c>
      <c r="R322" s="791" t="s">
        <v>2674</v>
      </c>
      <c r="S322" s="137"/>
      <c r="T322" s="106"/>
      <c r="U322" s="111"/>
      <c r="V322" s="106"/>
      <c r="W322" s="106"/>
      <c r="X322" s="106"/>
      <c r="Y322" s="106"/>
      <c r="Z322" s="106"/>
      <c r="AA322" s="106"/>
      <c r="AB322" s="106"/>
      <c r="AC322" s="110"/>
      <c r="AD322" s="110"/>
      <c r="AE322" s="110"/>
    </row>
    <row r="323">
      <c r="A323" s="106"/>
      <c r="B323" s="676">
        <f t="shared" si="1"/>
        <v>320</v>
      </c>
      <c r="C323" s="149"/>
      <c r="D323" s="146" t="s">
        <v>824</v>
      </c>
      <c r="E323" s="132" t="s">
        <v>1724</v>
      </c>
      <c r="F323" s="132"/>
      <c r="G323" s="132"/>
      <c r="H323" s="132"/>
      <c r="I323" s="132"/>
      <c r="J323" s="132" t="s">
        <v>2313</v>
      </c>
      <c r="K323" s="133" t="s">
        <v>2314</v>
      </c>
      <c r="L323" s="134"/>
      <c r="M323" s="135" t="s">
        <v>84</v>
      </c>
      <c r="N323" s="135" t="s">
        <v>86</v>
      </c>
      <c r="O323" s="135" t="s">
        <v>86</v>
      </c>
      <c r="P323" s="135" t="s">
        <v>86</v>
      </c>
      <c r="Q323" s="136" t="s">
        <v>107</v>
      </c>
      <c r="R323" s="791" t="s">
        <v>2674</v>
      </c>
      <c r="S323" s="137"/>
      <c r="T323" s="106"/>
      <c r="U323" s="111"/>
      <c r="V323" s="106"/>
      <c r="W323" s="106"/>
      <c r="X323" s="106"/>
      <c r="Y323" s="106"/>
      <c r="Z323" s="106"/>
      <c r="AA323" s="106"/>
      <c r="AB323" s="106"/>
      <c r="AC323" s="110"/>
      <c r="AD323" s="110"/>
      <c r="AE323" s="110"/>
    </row>
    <row r="324" ht="41.25" customHeight="1">
      <c r="A324" s="106"/>
      <c r="B324" s="676">
        <f t="shared" si="1"/>
        <v>321</v>
      </c>
      <c r="C324" s="149"/>
      <c r="D324" s="149"/>
      <c r="E324" s="132" t="s">
        <v>1962</v>
      </c>
      <c r="F324" s="131"/>
      <c r="G324" s="131"/>
      <c r="H324" s="131"/>
      <c r="I324" s="131"/>
      <c r="J324" s="132" t="s">
        <v>2315</v>
      </c>
      <c r="K324" s="133" t="s">
        <v>2316</v>
      </c>
      <c r="L324" s="134"/>
      <c r="M324" s="135" t="s">
        <v>84</v>
      </c>
      <c r="N324" s="135" t="s">
        <v>86</v>
      </c>
      <c r="O324" s="135" t="s">
        <v>86</v>
      </c>
      <c r="P324" s="135" t="s">
        <v>86</v>
      </c>
      <c r="Q324" s="136" t="s">
        <v>107</v>
      </c>
      <c r="R324" s="791" t="s">
        <v>2674</v>
      </c>
      <c r="S324" s="137"/>
      <c r="T324" s="106"/>
      <c r="U324" s="111"/>
      <c r="V324" s="106"/>
      <c r="W324" s="106"/>
      <c r="X324" s="106"/>
      <c r="Y324" s="106"/>
      <c r="Z324" s="106"/>
      <c r="AA324" s="106"/>
      <c r="AB324" s="106"/>
      <c r="AC324" s="110"/>
      <c r="AD324" s="110"/>
      <c r="AE324" s="110"/>
    </row>
    <row r="325" ht="41.25" customHeight="1">
      <c r="A325" s="106"/>
      <c r="B325" s="676">
        <f t="shared" si="1"/>
        <v>322</v>
      </c>
      <c r="C325" s="149"/>
      <c r="D325" s="149"/>
      <c r="E325" s="132" t="s">
        <v>1963</v>
      </c>
      <c r="F325" s="131"/>
      <c r="G325" s="131"/>
      <c r="H325" s="131"/>
      <c r="I325" s="131"/>
      <c r="J325" s="132" t="s">
        <v>2317</v>
      </c>
      <c r="K325" s="133" t="s">
        <v>2318</v>
      </c>
      <c r="L325" s="134"/>
      <c r="M325" s="135" t="s">
        <v>84</v>
      </c>
      <c r="N325" s="135" t="s">
        <v>86</v>
      </c>
      <c r="O325" s="135" t="s">
        <v>86</v>
      </c>
      <c r="P325" s="135" t="s">
        <v>86</v>
      </c>
      <c r="Q325" s="136" t="s">
        <v>107</v>
      </c>
      <c r="R325" s="791" t="s">
        <v>2674</v>
      </c>
      <c r="S325" s="137"/>
      <c r="T325" s="106"/>
      <c r="U325" s="111"/>
      <c r="V325" s="106"/>
      <c r="W325" s="106"/>
      <c r="X325" s="106"/>
      <c r="Y325" s="106"/>
      <c r="Z325" s="106"/>
      <c r="AA325" s="106"/>
      <c r="AB325" s="106"/>
      <c r="AC325" s="110"/>
      <c r="AD325" s="110"/>
      <c r="AE325" s="110"/>
    </row>
    <row r="326" ht="41.25" customHeight="1">
      <c r="A326" s="106"/>
      <c r="B326" s="676">
        <f t="shared" si="1"/>
        <v>323</v>
      </c>
      <c r="C326" s="149"/>
      <c r="D326" s="149"/>
      <c r="E326" s="132" t="s">
        <v>1964</v>
      </c>
      <c r="F326" s="131"/>
      <c r="G326" s="131"/>
      <c r="H326" s="131"/>
      <c r="I326" s="131"/>
      <c r="J326" s="132" t="s">
        <v>2319</v>
      </c>
      <c r="K326" s="133" t="s">
        <v>2320</v>
      </c>
      <c r="L326" s="134"/>
      <c r="M326" s="135" t="s">
        <v>84</v>
      </c>
      <c r="N326" s="135" t="s">
        <v>86</v>
      </c>
      <c r="O326" s="135" t="s">
        <v>86</v>
      </c>
      <c r="P326" s="135" t="s">
        <v>86</v>
      </c>
      <c r="Q326" s="136" t="s">
        <v>107</v>
      </c>
      <c r="R326" s="791" t="s">
        <v>2674</v>
      </c>
      <c r="S326" s="137"/>
      <c r="T326" s="106"/>
      <c r="U326" s="111"/>
      <c r="V326" s="106"/>
      <c r="W326" s="106"/>
      <c r="X326" s="106"/>
      <c r="Y326" s="106"/>
      <c r="Z326" s="106"/>
      <c r="AA326" s="106"/>
      <c r="AB326" s="106"/>
      <c r="AC326" s="110"/>
      <c r="AD326" s="110"/>
      <c r="AE326" s="110"/>
    </row>
    <row r="327" ht="41.25" customHeight="1">
      <c r="A327" s="106"/>
      <c r="B327" s="676">
        <f t="shared" si="1"/>
        <v>324</v>
      </c>
      <c r="C327" s="149"/>
      <c r="D327" s="155"/>
      <c r="E327" s="132" t="s">
        <v>1965</v>
      </c>
      <c r="F327" s="131"/>
      <c r="G327" s="131"/>
      <c r="H327" s="131"/>
      <c r="I327" s="131"/>
      <c r="J327" s="132" t="s">
        <v>2321</v>
      </c>
      <c r="K327" s="133" t="s">
        <v>2322</v>
      </c>
      <c r="L327" s="134"/>
      <c r="M327" s="135" t="s">
        <v>84</v>
      </c>
      <c r="N327" s="135" t="s">
        <v>86</v>
      </c>
      <c r="O327" s="135" t="s">
        <v>86</v>
      </c>
      <c r="P327" s="135" t="s">
        <v>86</v>
      </c>
      <c r="Q327" s="136" t="s">
        <v>107</v>
      </c>
      <c r="R327" s="791" t="s">
        <v>2674</v>
      </c>
      <c r="S327" s="137"/>
      <c r="T327" s="106"/>
      <c r="U327" s="111"/>
      <c r="V327" s="106"/>
      <c r="W327" s="106"/>
      <c r="X327" s="106"/>
      <c r="Y327" s="106"/>
      <c r="Z327" s="106"/>
      <c r="AA327" s="106"/>
      <c r="AB327" s="106"/>
      <c r="AC327" s="110"/>
      <c r="AD327" s="110"/>
      <c r="AE327" s="110"/>
    </row>
    <row r="328">
      <c r="A328" s="106"/>
      <c r="B328" s="676">
        <f t="shared" si="1"/>
        <v>325</v>
      </c>
      <c r="C328" s="149"/>
      <c r="D328" s="132" t="s">
        <v>2708</v>
      </c>
      <c r="E328" s="132"/>
      <c r="F328" s="132"/>
      <c r="G328" s="131"/>
      <c r="H328" s="131"/>
      <c r="I328" s="131"/>
      <c r="J328" s="132" t="s">
        <v>2709</v>
      </c>
      <c r="K328" s="133" t="s">
        <v>2710</v>
      </c>
      <c r="L328" s="134"/>
      <c r="M328" s="135" t="s">
        <v>84</v>
      </c>
      <c r="N328" s="135" t="s">
        <v>86</v>
      </c>
      <c r="O328" s="135" t="s">
        <v>86</v>
      </c>
      <c r="P328" s="135" t="s">
        <v>86</v>
      </c>
      <c r="Q328" s="136" t="s">
        <v>107</v>
      </c>
      <c r="R328" s="137"/>
      <c r="S328" s="137"/>
      <c r="T328" s="106"/>
      <c r="U328" s="111"/>
      <c r="V328" s="106"/>
      <c r="W328" s="106"/>
      <c r="X328" s="106"/>
      <c r="Y328" s="106"/>
      <c r="Z328" s="106"/>
      <c r="AA328" s="106"/>
      <c r="AB328" s="106"/>
      <c r="AC328" s="110"/>
      <c r="AD328" s="110"/>
      <c r="AE328" s="110"/>
    </row>
    <row r="329">
      <c r="A329" s="106"/>
      <c r="B329" s="676">
        <f t="shared" si="1"/>
        <v>326</v>
      </c>
      <c r="C329" s="149"/>
      <c r="D329" s="132" t="s">
        <v>798</v>
      </c>
      <c r="E329" s="132"/>
      <c r="F329" s="132"/>
      <c r="G329" s="131"/>
      <c r="H329" s="131"/>
      <c r="I329" s="131"/>
      <c r="J329" s="132" t="s">
        <v>2711</v>
      </c>
      <c r="K329" s="133" t="s">
        <v>1828</v>
      </c>
      <c r="L329" s="134"/>
      <c r="M329" s="135" t="s">
        <v>84</v>
      </c>
      <c r="N329" s="135" t="s">
        <v>86</v>
      </c>
      <c r="O329" s="135" t="s">
        <v>86</v>
      </c>
      <c r="P329" s="135" t="s">
        <v>86</v>
      </c>
      <c r="Q329" s="136" t="s">
        <v>107</v>
      </c>
      <c r="R329" s="137"/>
      <c r="S329" s="137"/>
      <c r="T329" s="106"/>
      <c r="U329" s="111"/>
      <c r="V329" s="106"/>
      <c r="W329" s="106"/>
      <c r="X329" s="106"/>
      <c r="Y329" s="106"/>
      <c r="Z329" s="106"/>
      <c r="AA329" s="106"/>
      <c r="AB329" s="106"/>
      <c r="AC329" s="110"/>
      <c r="AD329" s="110"/>
      <c r="AE329" s="110"/>
    </row>
    <row r="330">
      <c r="A330" s="106"/>
      <c r="B330" s="676">
        <f t="shared" si="1"/>
        <v>327</v>
      </c>
      <c r="C330" s="149"/>
      <c r="D330" s="132" t="s">
        <v>2712</v>
      </c>
      <c r="E330" s="132"/>
      <c r="F330" s="132"/>
      <c r="G330" s="131"/>
      <c r="H330" s="131"/>
      <c r="I330" s="131"/>
      <c r="J330" s="132" t="s">
        <v>2713</v>
      </c>
      <c r="K330" s="133" t="s">
        <v>1828</v>
      </c>
      <c r="L330" s="134"/>
      <c r="M330" s="135" t="s">
        <v>84</v>
      </c>
      <c r="N330" s="135" t="s">
        <v>86</v>
      </c>
      <c r="O330" s="135" t="s">
        <v>86</v>
      </c>
      <c r="P330" s="135" t="s">
        <v>86</v>
      </c>
      <c r="Q330" s="136" t="s">
        <v>107</v>
      </c>
      <c r="R330" s="791" t="s">
        <v>2674</v>
      </c>
      <c r="S330" s="137"/>
      <c r="T330" s="106"/>
      <c r="U330" s="111"/>
      <c r="V330" s="106"/>
      <c r="W330" s="106"/>
      <c r="X330" s="106"/>
      <c r="Y330" s="106"/>
      <c r="Z330" s="106"/>
      <c r="AA330" s="106"/>
      <c r="AB330" s="106"/>
      <c r="AC330" s="110"/>
      <c r="AD330" s="110"/>
      <c r="AE330" s="110"/>
    </row>
    <row r="331">
      <c r="A331" s="106"/>
      <c r="B331" s="676">
        <f t="shared" si="1"/>
        <v>328</v>
      </c>
      <c r="C331" s="149"/>
      <c r="D331" s="132" t="s">
        <v>2714</v>
      </c>
      <c r="E331" s="132"/>
      <c r="F331" s="132"/>
      <c r="G331" s="131"/>
      <c r="H331" s="131"/>
      <c r="I331" s="131"/>
      <c r="J331" s="132" t="s">
        <v>2715</v>
      </c>
      <c r="K331" s="133" t="s">
        <v>2716</v>
      </c>
      <c r="L331" s="134"/>
      <c r="M331" s="135" t="s">
        <v>85</v>
      </c>
      <c r="N331" s="135" t="s">
        <v>86</v>
      </c>
      <c r="O331" s="135" t="s">
        <v>86</v>
      </c>
      <c r="P331" s="135" t="s">
        <v>86</v>
      </c>
      <c r="Q331" s="136" t="s">
        <v>112</v>
      </c>
      <c r="R331" s="152" t="s">
        <v>2717</v>
      </c>
      <c r="S331" s="137"/>
      <c r="T331" s="106"/>
      <c r="U331" s="111"/>
      <c r="V331" s="106"/>
      <c r="W331" s="106"/>
      <c r="X331" s="106"/>
      <c r="Y331" s="106"/>
      <c r="Z331" s="106"/>
      <c r="AA331" s="106"/>
      <c r="AB331" s="106"/>
      <c r="AC331" s="110"/>
      <c r="AD331" s="110"/>
      <c r="AE331" s="110"/>
    </row>
    <row r="332">
      <c r="A332" s="106"/>
      <c r="B332" s="676">
        <f t="shared" si="1"/>
        <v>329</v>
      </c>
      <c r="C332" s="149"/>
      <c r="D332" s="132" t="s">
        <v>804</v>
      </c>
      <c r="E332" s="132"/>
      <c r="F332" s="132"/>
      <c r="G332" s="131"/>
      <c r="H332" s="131"/>
      <c r="I332" s="131"/>
      <c r="J332" s="132" t="s">
        <v>2718</v>
      </c>
      <c r="K332" s="133" t="s">
        <v>2719</v>
      </c>
      <c r="L332" s="134"/>
      <c r="M332" s="135" t="s">
        <v>84</v>
      </c>
      <c r="N332" s="135" t="s">
        <v>86</v>
      </c>
      <c r="O332" s="135" t="s">
        <v>86</v>
      </c>
      <c r="P332" s="135" t="s">
        <v>86</v>
      </c>
      <c r="Q332" s="136" t="s">
        <v>107</v>
      </c>
      <c r="R332" s="137"/>
      <c r="S332" s="137"/>
      <c r="T332" s="106"/>
      <c r="U332" s="111"/>
      <c r="V332" s="106"/>
      <c r="W332" s="106"/>
      <c r="X332" s="106"/>
      <c r="Y332" s="106"/>
      <c r="Z332" s="106"/>
      <c r="AA332" s="106"/>
      <c r="AB332" s="106"/>
      <c r="AC332" s="110"/>
      <c r="AD332" s="110"/>
      <c r="AE332" s="110"/>
    </row>
    <row r="333">
      <c r="A333" s="106"/>
      <c r="B333" s="676">
        <f t="shared" si="1"/>
        <v>330</v>
      </c>
      <c r="C333" s="149"/>
      <c r="D333" s="146" t="s">
        <v>2720</v>
      </c>
      <c r="E333" s="132" t="s">
        <v>2721</v>
      </c>
      <c r="F333" s="132"/>
      <c r="G333" s="131"/>
      <c r="H333" s="131"/>
      <c r="I333" s="131"/>
      <c r="J333" s="132" t="s">
        <v>2722</v>
      </c>
      <c r="K333" s="133" t="s">
        <v>2723</v>
      </c>
      <c r="L333" s="134"/>
      <c r="M333" s="135" t="s">
        <v>84</v>
      </c>
      <c r="N333" s="135" t="s">
        <v>86</v>
      </c>
      <c r="O333" s="135" t="s">
        <v>86</v>
      </c>
      <c r="P333" s="135" t="s">
        <v>86</v>
      </c>
      <c r="Q333" s="136" t="s">
        <v>112</v>
      </c>
      <c r="R333" s="136"/>
      <c r="S333" s="137"/>
      <c r="T333" s="106"/>
      <c r="U333" s="111"/>
      <c r="V333" s="106"/>
      <c r="W333" s="106"/>
      <c r="X333" s="106"/>
      <c r="Y333" s="106"/>
      <c r="Z333" s="106"/>
      <c r="AA333" s="106"/>
      <c r="AB333" s="106"/>
      <c r="AC333" s="110"/>
      <c r="AD333" s="110"/>
      <c r="AE333" s="110"/>
    </row>
    <row r="334">
      <c r="A334" s="106"/>
      <c r="B334" s="676"/>
      <c r="C334" s="149"/>
      <c r="D334" s="149"/>
      <c r="E334" s="132" t="s">
        <v>2724</v>
      </c>
      <c r="F334" s="132"/>
      <c r="G334" s="131"/>
      <c r="H334" s="131"/>
      <c r="I334" s="131"/>
      <c r="J334" s="132" t="s">
        <v>2725</v>
      </c>
      <c r="K334" s="133" t="s">
        <v>2726</v>
      </c>
      <c r="L334" s="134"/>
      <c r="M334" s="135" t="s">
        <v>84</v>
      </c>
      <c r="N334" s="135" t="s">
        <v>86</v>
      </c>
      <c r="O334" s="135" t="s">
        <v>86</v>
      </c>
      <c r="P334" s="135" t="s">
        <v>86</v>
      </c>
      <c r="Q334" s="136" t="s">
        <v>98</v>
      </c>
      <c r="R334" s="136" t="s">
        <v>2727</v>
      </c>
      <c r="S334" s="152" t="s">
        <v>2728</v>
      </c>
      <c r="T334" s="106"/>
      <c r="U334" s="111"/>
      <c r="V334" s="106"/>
      <c r="W334" s="106"/>
      <c r="X334" s="106"/>
      <c r="Y334" s="106"/>
      <c r="Z334" s="106"/>
      <c r="AA334" s="106"/>
      <c r="AB334" s="106"/>
      <c r="AC334" s="110"/>
      <c r="AD334" s="110"/>
      <c r="AE334" s="110"/>
    </row>
    <row r="335">
      <c r="A335" s="106"/>
      <c r="B335" s="676">
        <f t="shared" ref="B335:B347" si="2">ROW()-ROW($B$3)</f>
        <v>332</v>
      </c>
      <c r="C335" s="149"/>
      <c r="D335" s="155"/>
      <c r="E335" s="132" t="s">
        <v>2729</v>
      </c>
      <c r="F335" s="132"/>
      <c r="G335" s="131"/>
      <c r="H335" s="131"/>
      <c r="I335" s="131"/>
      <c r="J335" s="132" t="s">
        <v>2730</v>
      </c>
      <c r="K335" s="133" t="s">
        <v>2731</v>
      </c>
      <c r="L335" s="134"/>
      <c r="M335" s="135" t="s">
        <v>84</v>
      </c>
      <c r="N335" s="135" t="s">
        <v>86</v>
      </c>
      <c r="O335" s="135" t="s">
        <v>86</v>
      </c>
      <c r="P335" s="135" t="s">
        <v>86</v>
      </c>
      <c r="Q335" s="136" t="s">
        <v>112</v>
      </c>
      <c r="R335" s="136"/>
      <c r="S335" s="137"/>
      <c r="T335" s="106"/>
      <c r="U335" s="111"/>
      <c r="V335" s="106"/>
      <c r="W335" s="106"/>
      <c r="X335" s="106"/>
      <c r="Y335" s="106"/>
      <c r="Z335" s="106"/>
      <c r="AA335" s="106"/>
      <c r="AB335" s="106"/>
      <c r="AC335" s="110"/>
      <c r="AD335" s="110"/>
      <c r="AE335" s="110"/>
    </row>
    <row r="336">
      <c r="A336" s="106"/>
      <c r="B336" s="676">
        <f t="shared" si="2"/>
        <v>333</v>
      </c>
      <c r="C336" s="149"/>
      <c r="D336" s="146" t="s">
        <v>2732</v>
      </c>
      <c r="E336" s="146" t="s">
        <v>2733</v>
      </c>
      <c r="F336" s="132" t="s">
        <v>2623</v>
      </c>
      <c r="G336" s="131"/>
      <c r="H336" s="131"/>
      <c r="I336" s="131"/>
      <c r="J336" s="132" t="s">
        <v>2734</v>
      </c>
      <c r="K336" s="133" t="s">
        <v>2735</v>
      </c>
      <c r="L336" s="134"/>
      <c r="M336" s="135" t="s">
        <v>84</v>
      </c>
      <c r="N336" s="135" t="s">
        <v>86</v>
      </c>
      <c r="O336" s="135" t="s">
        <v>86</v>
      </c>
      <c r="P336" s="135" t="s">
        <v>86</v>
      </c>
      <c r="Q336" s="136" t="s">
        <v>115</v>
      </c>
      <c r="R336" s="137"/>
      <c r="S336" s="137"/>
      <c r="T336" s="106"/>
      <c r="U336" s="111"/>
      <c r="V336" s="106"/>
      <c r="W336" s="106"/>
      <c r="X336" s="106"/>
      <c r="Y336" s="106"/>
      <c r="Z336" s="106"/>
      <c r="AA336" s="106"/>
      <c r="AB336" s="106"/>
      <c r="AC336" s="110"/>
      <c r="AD336" s="110"/>
      <c r="AE336" s="110"/>
    </row>
    <row r="337">
      <c r="A337" s="106"/>
      <c r="B337" s="676">
        <f t="shared" si="2"/>
        <v>334</v>
      </c>
      <c r="C337" s="149"/>
      <c r="D337" s="149"/>
      <c r="E337" s="155"/>
      <c r="F337" s="132" t="s">
        <v>2625</v>
      </c>
      <c r="G337" s="131"/>
      <c r="H337" s="131"/>
      <c r="I337" s="131"/>
      <c r="J337" s="132" t="s">
        <v>2736</v>
      </c>
      <c r="K337" s="133" t="s">
        <v>2737</v>
      </c>
      <c r="L337" s="134"/>
      <c r="M337" s="135" t="s">
        <v>84</v>
      </c>
      <c r="N337" s="135" t="s">
        <v>86</v>
      </c>
      <c r="O337" s="135" t="s">
        <v>86</v>
      </c>
      <c r="P337" s="135" t="s">
        <v>86</v>
      </c>
      <c r="Q337" s="136" t="s">
        <v>115</v>
      </c>
      <c r="R337" s="137"/>
      <c r="S337" s="137"/>
      <c r="T337" s="106"/>
      <c r="U337" s="111"/>
      <c r="V337" s="106"/>
      <c r="W337" s="106"/>
      <c r="X337" s="106"/>
      <c r="Y337" s="106"/>
      <c r="Z337" s="106"/>
      <c r="AA337" s="106"/>
      <c r="AB337" s="106"/>
      <c r="AC337" s="110"/>
      <c r="AD337" s="110"/>
      <c r="AE337" s="110"/>
    </row>
    <row r="338">
      <c r="A338" s="106"/>
      <c r="B338" s="676">
        <f t="shared" si="2"/>
        <v>335</v>
      </c>
      <c r="C338" s="149"/>
      <c r="D338" s="149"/>
      <c r="E338" s="146" t="s">
        <v>2738</v>
      </c>
      <c r="F338" s="132" t="s">
        <v>2623</v>
      </c>
      <c r="G338" s="131"/>
      <c r="H338" s="131"/>
      <c r="I338" s="131"/>
      <c r="J338" s="132" t="s">
        <v>2739</v>
      </c>
      <c r="K338" s="133" t="s">
        <v>2735</v>
      </c>
      <c r="L338" s="133" t="s">
        <v>2740</v>
      </c>
      <c r="M338" s="135" t="s">
        <v>84</v>
      </c>
      <c r="N338" s="135" t="s">
        <v>86</v>
      </c>
      <c r="O338" s="135" t="s">
        <v>86</v>
      </c>
      <c r="P338" s="135" t="s">
        <v>86</v>
      </c>
      <c r="Q338" s="136" t="s">
        <v>101</v>
      </c>
      <c r="R338" s="136" t="s">
        <v>2588</v>
      </c>
      <c r="S338" s="137"/>
      <c r="T338" s="106"/>
      <c r="U338" s="111"/>
      <c r="V338" s="106"/>
      <c r="W338" s="106"/>
      <c r="X338" s="106"/>
      <c r="Y338" s="106"/>
      <c r="Z338" s="106"/>
      <c r="AA338" s="106"/>
      <c r="AB338" s="106"/>
      <c r="AC338" s="110"/>
      <c r="AD338" s="110"/>
      <c r="AE338" s="110"/>
    </row>
    <row r="339">
      <c r="A339" s="106"/>
      <c r="B339" s="676">
        <f t="shared" si="2"/>
        <v>336</v>
      </c>
      <c r="C339" s="149"/>
      <c r="D339" s="149"/>
      <c r="E339" s="155"/>
      <c r="F339" s="132" t="s">
        <v>2625</v>
      </c>
      <c r="G339" s="131"/>
      <c r="H339" s="131"/>
      <c r="I339" s="131"/>
      <c r="J339" s="132" t="s">
        <v>2741</v>
      </c>
      <c r="K339" s="133" t="s">
        <v>2737</v>
      </c>
      <c r="L339" s="134"/>
      <c r="M339" s="135" t="s">
        <v>84</v>
      </c>
      <c r="N339" s="135" t="s">
        <v>86</v>
      </c>
      <c r="O339" s="135" t="s">
        <v>86</v>
      </c>
      <c r="P339" s="135" t="s">
        <v>86</v>
      </c>
      <c r="Q339" s="136" t="s">
        <v>101</v>
      </c>
      <c r="R339" s="136" t="s">
        <v>2588</v>
      </c>
      <c r="S339" s="137"/>
      <c r="T339" s="106"/>
      <c r="U339" s="111"/>
      <c r="V339" s="106"/>
      <c r="W339" s="106"/>
      <c r="X339" s="106"/>
      <c r="Y339" s="106"/>
      <c r="Z339" s="106"/>
      <c r="AA339" s="106"/>
      <c r="AB339" s="106"/>
      <c r="AC339" s="110"/>
      <c r="AD339" s="110"/>
      <c r="AE339" s="110"/>
    </row>
    <row r="340">
      <c r="A340" s="106"/>
      <c r="B340" s="676">
        <f t="shared" si="2"/>
        <v>337</v>
      </c>
      <c r="C340" s="149"/>
      <c r="D340" s="149"/>
      <c r="E340" s="146" t="s">
        <v>2742</v>
      </c>
      <c r="F340" s="132" t="s">
        <v>2623</v>
      </c>
      <c r="G340" s="131"/>
      <c r="H340" s="131"/>
      <c r="I340" s="131"/>
      <c r="J340" s="132" t="s">
        <v>2743</v>
      </c>
      <c r="K340" s="133" t="s">
        <v>2735</v>
      </c>
      <c r="L340" s="134"/>
      <c r="M340" s="135" t="s">
        <v>84</v>
      </c>
      <c r="N340" s="135" t="s">
        <v>86</v>
      </c>
      <c r="O340" s="135" t="s">
        <v>86</v>
      </c>
      <c r="P340" s="135" t="s">
        <v>86</v>
      </c>
      <c r="Q340" s="136" t="s">
        <v>115</v>
      </c>
      <c r="R340" s="137"/>
      <c r="S340" s="137"/>
      <c r="T340" s="106"/>
      <c r="U340" s="111"/>
      <c r="V340" s="106"/>
      <c r="W340" s="106"/>
      <c r="X340" s="106"/>
      <c r="Y340" s="106"/>
      <c r="Z340" s="106"/>
      <c r="AA340" s="106"/>
      <c r="AB340" s="106"/>
      <c r="AC340" s="110"/>
      <c r="AD340" s="110"/>
      <c r="AE340" s="110"/>
    </row>
    <row r="341">
      <c r="A341" s="106"/>
      <c r="B341" s="676">
        <f t="shared" si="2"/>
        <v>338</v>
      </c>
      <c r="C341" s="149"/>
      <c r="D341" s="149"/>
      <c r="E341" s="155"/>
      <c r="F341" s="132" t="s">
        <v>2625</v>
      </c>
      <c r="G341" s="131"/>
      <c r="H341" s="131"/>
      <c r="I341" s="131"/>
      <c r="J341" s="132" t="s">
        <v>2744</v>
      </c>
      <c r="K341" s="133" t="s">
        <v>2737</v>
      </c>
      <c r="L341" s="134"/>
      <c r="M341" s="135" t="s">
        <v>84</v>
      </c>
      <c r="N341" s="135" t="s">
        <v>86</v>
      </c>
      <c r="O341" s="135" t="s">
        <v>86</v>
      </c>
      <c r="P341" s="135" t="s">
        <v>86</v>
      </c>
      <c r="Q341" s="136" t="s">
        <v>115</v>
      </c>
      <c r="R341" s="137"/>
      <c r="S341" s="137"/>
      <c r="T341" s="106"/>
      <c r="U341" s="111"/>
      <c r="V341" s="106"/>
      <c r="W341" s="106"/>
      <c r="X341" s="106"/>
      <c r="Y341" s="106"/>
      <c r="Z341" s="106"/>
      <c r="AA341" s="106"/>
      <c r="AB341" s="106"/>
      <c r="AC341" s="110"/>
      <c r="AD341" s="110"/>
      <c r="AE341" s="110"/>
    </row>
    <row r="342">
      <c r="A342" s="106"/>
      <c r="B342" s="676">
        <f t="shared" si="2"/>
        <v>339</v>
      </c>
      <c r="C342" s="149"/>
      <c r="D342" s="149"/>
      <c r="E342" s="146" t="s">
        <v>2745</v>
      </c>
      <c r="F342" s="132" t="s">
        <v>2623</v>
      </c>
      <c r="G342" s="131"/>
      <c r="H342" s="131"/>
      <c r="I342" s="131"/>
      <c r="J342" s="132" t="s">
        <v>2746</v>
      </c>
      <c r="K342" s="133" t="s">
        <v>2735</v>
      </c>
      <c r="L342" s="134"/>
      <c r="M342" s="135" t="s">
        <v>84</v>
      </c>
      <c r="N342" s="135" t="s">
        <v>86</v>
      </c>
      <c r="O342" s="135" t="s">
        <v>86</v>
      </c>
      <c r="P342" s="135" t="s">
        <v>86</v>
      </c>
      <c r="Q342" s="136" t="s">
        <v>115</v>
      </c>
      <c r="R342" s="137"/>
      <c r="S342" s="137"/>
      <c r="T342" s="106"/>
      <c r="U342" s="111"/>
      <c r="V342" s="106"/>
      <c r="W342" s="106"/>
      <c r="X342" s="106"/>
      <c r="Y342" s="106"/>
      <c r="Z342" s="106"/>
      <c r="AA342" s="106"/>
      <c r="AB342" s="106"/>
      <c r="AC342" s="110"/>
      <c r="AD342" s="110"/>
      <c r="AE342" s="110"/>
    </row>
    <row r="343">
      <c r="A343" s="106"/>
      <c r="B343" s="676">
        <f t="shared" si="2"/>
        <v>340</v>
      </c>
      <c r="C343" s="149"/>
      <c r="D343" s="149"/>
      <c r="E343" s="155"/>
      <c r="F343" s="132" t="s">
        <v>2625</v>
      </c>
      <c r="G343" s="131"/>
      <c r="H343" s="131"/>
      <c r="I343" s="131"/>
      <c r="J343" s="132" t="s">
        <v>2747</v>
      </c>
      <c r="K343" s="133" t="s">
        <v>2737</v>
      </c>
      <c r="L343" s="134"/>
      <c r="M343" s="135" t="s">
        <v>84</v>
      </c>
      <c r="N343" s="135" t="s">
        <v>86</v>
      </c>
      <c r="O343" s="135" t="s">
        <v>86</v>
      </c>
      <c r="P343" s="135" t="s">
        <v>86</v>
      </c>
      <c r="Q343" s="136" t="s">
        <v>115</v>
      </c>
      <c r="R343" s="137"/>
      <c r="S343" s="137"/>
      <c r="T343" s="106"/>
      <c r="U343" s="111"/>
      <c r="V343" s="106"/>
      <c r="W343" s="106"/>
      <c r="X343" s="106"/>
      <c r="Y343" s="106"/>
      <c r="Z343" s="106"/>
      <c r="AA343" s="106"/>
      <c r="AB343" s="106"/>
      <c r="AC343" s="110"/>
      <c r="AD343" s="110"/>
      <c r="AE343" s="110"/>
    </row>
    <row r="344">
      <c r="A344" s="106"/>
      <c r="B344" s="676">
        <f t="shared" si="2"/>
        <v>341</v>
      </c>
      <c r="C344" s="149"/>
      <c r="D344" s="149"/>
      <c r="E344" s="146" t="s">
        <v>2748</v>
      </c>
      <c r="F344" s="132" t="s">
        <v>2623</v>
      </c>
      <c r="G344" s="131"/>
      <c r="H344" s="131"/>
      <c r="I344" s="131"/>
      <c r="J344" s="132" t="s">
        <v>2749</v>
      </c>
      <c r="K344" s="133" t="s">
        <v>2735</v>
      </c>
      <c r="L344" s="134"/>
      <c r="M344" s="135" t="s">
        <v>84</v>
      </c>
      <c r="N344" s="135" t="s">
        <v>86</v>
      </c>
      <c r="O344" s="135" t="s">
        <v>86</v>
      </c>
      <c r="P344" s="135" t="s">
        <v>86</v>
      </c>
      <c r="Q344" s="136" t="s">
        <v>115</v>
      </c>
      <c r="R344" s="137"/>
      <c r="S344" s="137"/>
      <c r="T344" s="106"/>
      <c r="U344" s="111"/>
      <c r="V344" s="106"/>
      <c r="W344" s="106"/>
      <c r="X344" s="106"/>
      <c r="Y344" s="106"/>
      <c r="Z344" s="106"/>
      <c r="AA344" s="106"/>
      <c r="AB344" s="106"/>
      <c r="AC344" s="110"/>
      <c r="AD344" s="110"/>
      <c r="AE344" s="110"/>
    </row>
    <row r="345">
      <c r="A345" s="106"/>
      <c r="B345" s="676">
        <f t="shared" si="2"/>
        <v>342</v>
      </c>
      <c r="C345" s="149"/>
      <c r="D345" s="149"/>
      <c r="E345" s="155"/>
      <c r="F345" s="132" t="s">
        <v>2625</v>
      </c>
      <c r="G345" s="131"/>
      <c r="H345" s="131"/>
      <c r="I345" s="131"/>
      <c r="J345" s="132" t="s">
        <v>2750</v>
      </c>
      <c r="K345" s="133" t="s">
        <v>2737</v>
      </c>
      <c r="L345" s="134"/>
      <c r="M345" s="135" t="s">
        <v>84</v>
      </c>
      <c r="N345" s="135" t="s">
        <v>86</v>
      </c>
      <c r="O345" s="135" t="s">
        <v>86</v>
      </c>
      <c r="P345" s="135" t="s">
        <v>86</v>
      </c>
      <c r="Q345" s="136" t="s">
        <v>115</v>
      </c>
      <c r="R345" s="137"/>
      <c r="S345" s="137"/>
      <c r="T345" s="106"/>
      <c r="U345" s="111"/>
      <c r="V345" s="106"/>
      <c r="W345" s="106"/>
      <c r="X345" s="106"/>
      <c r="Y345" s="106"/>
      <c r="Z345" s="106"/>
      <c r="AA345" s="106"/>
      <c r="AB345" s="106"/>
      <c r="AC345" s="110"/>
      <c r="AD345" s="110"/>
      <c r="AE345" s="110"/>
    </row>
    <row r="346">
      <c r="A346" s="106"/>
      <c r="B346" s="676">
        <f t="shared" si="2"/>
        <v>343</v>
      </c>
      <c r="C346" s="149"/>
      <c r="D346" s="149"/>
      <c r="E346" s="146" t="s">
        <v>2751</v>
      </c>
      <c r="F346" s="132" t="s">
        <v>2623</v>
      </c>
      <c r="G346" s="131"/>
      <c r="H346" s="131"/>
      <c r="I346" s="131"/>
      <c r="J346" s="132" t="s">
        <v>2752</v>
      </c>
      <c r="K346" s="133" t="s">
        <v>2735</v>
      </c>
      <c r="L346" s="134"/>
      <c r="M346" s="135" t="s">
        <v>84</v>
      </c>
      <c r="N346" s="135" t="s">
        <v>86</v>
      </c>
      <c r="O346" s="135" t="s">
        <v>86</v>
      </c>
      <c r="P346" s="135" t="s">
        <v>86</v>
      </c>
      <c r="Q346" s="136" t="s">
        <v>115</v>
      </c>
      <c r="R346" s="137"/>
      <c r="S346" s="137"/>
      <c r="T346" s="106"/>
      <c r="U346" s="111"/>
      <c r="V346" s="106"/>
      <c r="W346" s="106"/>
      <c r="X346" s="106"/>
      <c r="Y346" s="106"/>
      <c r="Z346" s="106"/>
      <c r="AA346" s="106"/>
      <c r="AB346" s="106"/>
      <c r="AC346" s="110"/>
      <c r="AD346" s="110"/>
      <c r="AE346" s="110"/>
    </row>
    <row r="347">
      <c r="A347" s="106"/>
      <c r="B347" s="676">
        <f t="shared" si="2"/>
        <v>344</v>
      </c>
      <c r="C347" s="155"/>
      <c r="D347" s="155"/>
      <c r="E347" s="155"/>
      <c r="F347" s="132" t="s">
        <v>2625</v>
      </c>
      <c r="G347" s="131"/>
      <c r="H347" s="131"/>
      <c r="I347" s="131"/>
      <c r="J347" s="132" t="s">
        <v>2753</v>
      </c>
      <c r="K347" s="133" t="s">
        <v>2737</v>
      </c>
      <c r="L347" s="134"/>
      <c r="M347" s="135" t="s">
        <v>84</v>
      </c>
      <c r="N347" s="135" t="s">
        <v>86</v>
      </c>
      <c r="O347" s="135" t="s">
        <v>86</v>
      </c>
      <c r="P347" s="135" t="s">
        <v>86</v>
      </c>
      <c r="Q347" s="136" t="s">
        <v>115</v>
      </c>
      <c r="R347" s="137"/>
      <c r="S347" s="137"/>
      <c r="T347" s="106"/>
      <c r="U347" s="111"/>
      <c r="V347" s="106"/>
      <c r="W347" s="106"/>
      <c r="X347" s="106"/>
      <c r="Y347" s="106"/>
      <c r="Z347" s="106"/>
      <c r="AA347" s="106"/>
      <c r="AB347" s="106"/>
      <c r="AC347" s="110"/>
      <c r="AD347" s="110"/>
      <c r="AE347" s="110"/>
    </row>
  </sheetData>
  <dataValidations>
    <dataValidation type="list" allowBlank="1" sqref="M4:P347">
      <formula1>"未,OK,NG,保,外,-"</formula1>
    </dataValidation>
  </dataValidations>
  <hyperlinks>
    <hyperlink r:id="rId1" ref="R255"/>
    <hyperlink r:id="rId2" ref="S282"/>
    <hyperlink r:id="rId3" ref="T282"/>
    <hyperlink r:id="rId4" ref="S283"/>
    <hyperlink r:id="rId5" ref="S284"/>
    <hyperlink r:id="rId6" ref="S285"/>
    <hyperlink r:id="rId7" ref="S286"/>
    <hyperlink r:id="rId8" ref="S287"/>
    <hyperlink r:id="rId9" ref="R322"/>
    <hyperlink r:id="rId10" ref="R323"/>
    <hyperlink r:id="rId11" ref="R324"/>
    <hyperlink r:id="rId12" ref="R325"/>
    <hyperlink r:id="rId13" ref="R326"/>
    <hyperlink r:id="rId14" ref="R327"/>
    <hyperlink r:id="rId15" ref="R330"/>
    <hyperlink r:id="rId16" ref="R331"/>
    <hyperlink r:id="rId17" ref="S334"/>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xSplit="9.0" ySplit="3.0" topLeftCell="J4" activePane="bottomRight" state="frozen"/>
      <selection activeCell="J1" sqref="J1" pane="topRight"/>
      <selection activeCell="A4" sqref="A4" pane="bottomLeft"/>
      <selection activeCell="J4" sqref="J4" pane="bottomRight"/>
    </sheetView>
  </sheetViews>
  <sheetFormatPr customHeight="1" defaultColWidth="12.63" defaultRowHeight="15.75"/>
  <cols>
    <col customWidth="1" min="1" max="1" width="0.75"/>
    <col customWidth="1" min="2" max="2" width="3.5"/>
    <col customWidth="1" min="3" max="5" width="22.38"/>
    <col customWidth="1" min="6" max="6" width="14.5"/>
    <col customWidth="1" min="7" max="7" width="10.88"/>
    <col customWidth="1" min="8" max="8" width="15.0"/>
    <col customWidth="1" min="9" max="9" width="14.38"/>
    <col customWidth="1" min="10" max="10" width="31.75"/>
    <col customWidth="1" min="11" max="11" width="22.38"/>
    <col customWidth="1" min="12" max="12" width="26.25"/>
    <col customWidth="1" min="13" max="16" width="11.13"/>
    <col customWidth="1" min="17" max="17" width="8.75"/>
    <col customWidth="1" min="18" max="18" width="37.63"/>
    <col customWidth="1" min="19" max="19" width="10.88"/>
    <col customWidth="1" min="20" max="22" width="14.0"/>
    <col customWidth="1" min="23" max="31" width="7.5"/>
  </cols>
  <sheetData>
    <row r="1" ht="8.25" customHeight="1">
      <c r="A1" s="106"/>
      <c r="B1" s="106"/>
      <c r="C1" s="106"/>
      <c r="D1" s="106"/>
      <c r="E1" s="106"/>
      <c r="F1" s="106"/>
      <c r="G1" s="106"/>
      <c r="H1" s="106"/>
      <c r="I1" s="106"/>
      <c r="J1" s="106"/>
      <c r="K1" s="107"/>
      <c r="L1" s="107"/>
      <c r="M1" s="108"/>
      <c r="N1" s="108"/>
      <c r="O1" s="80"/>
      <c r="P1" s="80"/>
      <c r="Q1" s="109"/>
      <c r="R1" s="689"/>
      <c r="S1" s="689"/>
      <c r="T1" s="106"/>
      <c r="U1" s="106"/>
      <c r="V1" s="106"/>
      <c r="W1" s="106"/>
      <c r="X1" s="106"/>
      <c r="Y1" s="106"/>
      <c r="Z1" s="106"/>
      <c r="AA1" s="106"/>
      <c r="AB1" s="106"/>
      <c r="AC1" s="110"/>
      <c r="AD1" s="110"/>
      <c r="AE1" s="110"/>
    </row>
    <row r="2">
      <c r="A2" s="106"/>
      <c r="B2" s="106"/>
      <c r="C2" s="111"/>
      <c r="D2" s="111"/>
      <c r="E2" s="212"/>
      <c r="F2" s="106"/>
      <c r="G2" s="106"/>
      <c r="H2" s="106"/>
      <c r="I2" s="106"/>
      <c r="J2" s="793"/>
      <c r="K2" s="107"/>
      <c r="L2" s="107"/>
      <c r="M2" s="740" t="s">
        <v>2754</v>
      </c>
      <c r="N2" s="113" t="s">
        <v>136</v>
      </c>
      <c r="O2" s="794" t="s">
        <v>2755</v>
      </c>
      <c r="P2" s="115" t="s">
        <v>138</v>
      </c>
      <c r="Q2" s="116"/>
      <c r="R2" s="690"/>
      <c r="S2" s="690"/>
      <c r="T2" s="106"/>
      <c r="U2" s="111"/>
      <c r="V2" s="106"/>
      <c r="W2" s="106"/>
      <c r="X2" s="106"/>
      <c r="Y2" s="106"/>
      <c r="Z2" s="106"/>
      <c r="AA2" s="106"/>
      <c r="AB2" s="106"/>
      <c r="AC2" s="110"/>
      <c r="AD2" s="110"/>
      <c r="AE2" s="110"/>
    </row>
    <row r="3">
      <c r="A3" s="106"/>
      <c r="B3" s="215" t="s">
        <v>139</v>
      </c>
      <c r="C3" s="215" t="s">
        <v>140</v>
      </c>
      <c r="D3" s="215" t="s">
        <v>748</v>
      </c>
      <c r="E3" s="215" t="s">
        <v>142</v>
      </c>
      <c r="F3" s="119"/>
      <c r="G3" s="119"/>
      <c r="H3" s="119"/>
      <c r="I3" s="119"/>
      <c r="J3" s="120" t="s">
        <v>143</v>
      </c>
      <c r="K3" s="121" t="s">
        <v>144</v>
      </c>
      <c r="L3" s="122" t="s">
        <v>145</v>
      </c>
      <c r="M3" s="123" t="s">
        <v>146</v>
      </c>
      <c r="N3" s="216" t="s">
        <v>750</v>
      </c>
      <c r="O3" s="114" t="s">
        <v>147</v>
      </c>
      <c r="P3" s="114" t="s">
        <v>751</v>
      </c>
      <c r="Q3" s="217" t="s">
        <v>148</v>
      </c>
      <c r="R3" s="218" t="s">
        <v>149</v>
      </c>
      <c r="S3" s="219" t="s">
        <v>150</v>
      </c>
      <c r="T3" s="106"/>
      <c r="U3" s="106"/>
      <c r="V3" s="106"/>
      <c r="W3" s="106"/>
      <c r="X3" s="106"/>
      <c r="Y3" s="106"/>
      <c r="Z3" s="106"/>
      <c r="AA3" s="106"/>
      <c r="AB3" s="106"/>
      <c r="AC3" s="110"/>
      <c r="AD3" s="110"/>
      <c r="AE3" s="110"/>
    </row>
    <row r="4" ht="48.0" customHeight="1">
      <c r="A4" s="106"/>
      <c r="B4" s="676">
        <f t="shared" ref="B4:B27" si="1">ROW()-ROW($B$3)</f>
        <v>1</v>
      </c>
      <c r="C4" s="146" t="s">
        <v>2756</v>
      </c>
      <c r="D4" s="146" t="s">
        <v>2756</v>
      </c>
      <c r="E4" s="751" t="s">
        <v>2757</v>
      </c>
      <c r="F4" s="137"/>
      <c r="G4" s="223"/>
      <c r="H4" s="223"/>
      <c r="I4" s="233"/>
      <c r="J4" s="133" t="s">
        <v>2758</v>
      </c>
      <c r="K4" s="133" t="s">
        <v>2759</v>
      </c>
      <c r="L4" s="134"/>
      <c r="M4" s="135" t="s">
        <v>84</v>
      </c>
      <c r="N4" s="135" t="s">
        <v>84</v>
      </c>
      <c r="O4" s="135" t="s">
        <v>84</v>
      </c>
      <c r="P4" s="135" t="s">
        <v>86</v>
      </c>
      <c r="Q4" s="136" t="s">
        <v>2760</v>
      </c>
      <c r="R4" s="134"/>
      <c r="S4" s="134"/>
      <c r="T4" s="106"/>
      <c r="U4" s="106"/>
      <c r="V4" s="106"/>
      <c r="W4" s="106"/>
      <c r="X4" s="106"/>
      <c r="Y4" s="106"/>
      <c r="Z4" s="106"/>
      <c r="AA4" s="106"/>
      <c r="AB4" s="106"/>
      <c r="AC4" s="110"/>
      <c r="AD4" s="110"/>
      <c r="AE4" s="110"/>
    </row>
    <row r="5">
      <c r="A5" s="106"/>
      <c r="B5" s="676">
        <f t="shared" si="1"/>
        <v>2</v>
      </c>
      <c r="C5" s="149"/>
      <c r="D5" s="149"/>
      <c r="E5" s="752" t="s">
        <v>282</v>
      </c>
      <c r="F5" s="137"/>
      <c r="G5" s="223"/>
      <c r="H5" s="223"/>
      <c r="I5" s="233"/>
      <c r="J5" s="133" t="s">
        <v>2761</v>
      </c>
      <c r="K5" s="133" t="s">
        <v>1396</v>
      </c>
      <c r="L5" s="134"/>
      <c r="M5" s="135" t="s">
        <v>84</v>
      </c>
      <c r="N5" s="135" t="s">
        <v>84</v>
      </c>
      <c r="O5" s="135" t="s">
        <v>84</v>
      </c>
      <c r="P5" s="135" t="s">
        <v>86</v>
      </c>
      <c r="Q5" s="136" t="s">
        <v>2760</v>
      </c>
      <c r="R5" s="134"/>
      <c r="S5" s="134"/>
      <c r="T5" s="106"/>
      <c r="U5" s="111"/>
      <c r="V5" s="106"/>
      <c r="W5" s="106"/>
      <c r="X5" s="106"/>
      <c r="Y5" s="106"/>
      <c r="Z5" s="106"/>
      <c r="AA5" s="106"/>
      <c r="AB5" s="106"/>
      <c r="AC5" s="110"/>
      <c r="AD5" s="110"/>
      <c r="AE5" s="110"/>
    </row>
    <row r="6">
      <c r="A6" s="106"/>
      <c r="B6" s="676">
        <f t="shared" si="1"/>
        <v>3</v>
      </c>
      <c r="C6" s="149"/>
      <c r="D6" s="149"/>
      <c r="E6" s="795"/>
      <c r="F6" s="137"/>
      <c r="G6" s="223"/>
      <c r="H6" s="223"/>
      <c r="I6" s="233"/>
      <c r="J6" s="133" t="s">
        <v>2762</v>
      </c>
      <c r="K6" s="133" t="s">
        <v>2763</v>
      </c>
      <c r="L6" s="134"/>
      <c r="M6" s="135" t="s">
        <v>84</v>
      </c>
      <c r="N6" s="135" t="s">
        <v>84</v>
      </c>
      <c r="O6" s="135" t="s">
        <v>84</v>
      </c>
      <c r="P6" s="135" t="s">
        <v>86</v>
      </c>
      <c r="Q6" s="136" t="s">
        <v>2760</v>
      </c>
      <c r="R6" s="134"/>
      <c r="S6" s="134"/>
      <c r="T6" s="106"/>
      <c r="U6" s="111"/>
      <c r="V6" s="106"/>
      <c r="W6" s="106"/>
      <c r="X6" s="106"/>
      <c r="Y6" s="106"/>
      <c r="Z6" s="106"/>
      <c r="AA6" s="106"/>
      <c r="AB6" s="106"/>
      <c r="AC6" s="110"/>
      <c r="AD6" s="110"/>
      <c r="AE6" s="110"/>
    </row>
    <row r="7">
      <c r="A7" s="106"/>
      <c r="B7" s="676">
        <f t="shared" si="1"/>
        <v>4</v>
      </c>
      <c r="C7" s="149"/>
      <c r="D7" s="149"/>
      <c r="E7" s="752" t="s">
        <v>2764</v>
      </c>
      <c r="F7" s="136" t="s">
        <v>2765</v>
      </c>
      <c r="G7" s="223"/>
      <c r="H7" s="223"/>
      <c r="I7" s="233"/>
      <c r="J7" s="133" t="s">
        <v>2766</v>
      </c>
      <c r="K7" s="133" t="s">
        <v>2767</v>
      </c>
      <c r="L7" s="796"/>
      <c r="M7" s="135" t="s">
        <v>84</v>
      </c>
      <c r="N7" s="135" t="s">
        <v>84</v>
      </c>
      <c r="O7" s="135" t="s">
        <v>84</v>
      </c>
      <c r="P7" s="135" t="s">
        <v>86</v>
      </c>
      <c r="Q7" s="136" t="s">
        <v>2760</v>
      </c>
      <c r="R7" s="134"/>
      <c r="S7" s="134"/>
      <c r="T7" s="106"/>
      <c r="U7" s="111"/>
      <c r="V7" s="106"/>
      <c r="W7" s="106"/>
      <c r="X7" s="106"/>
      <c r="Y7" s="106"/>
      <c r="Z7" s="106"/>
      <c r="AA7" s="106"/>
      <c r="AB7" s="106"/>
      <c r="AC7" s="110"/>
      <c r="AD7" s="110"/>
      <c r="AE7" s="110"/>
    </row>
    <row r="8">
      <c r="A8" s="106"/>
      <c r="B8" s="676">
        <f t="shared" si="1"/>
        <v>5</v>
      </c>
      <c r="C8" s="149"/>
      <c r="D8" s="155"/>
      <c r="E8" s="795"/>
      <c r="F8" s="136" t="s">
        <v>2768</v>
      </c>
      <c r="G8" s="223"/>
      <c r="H8" s="223"/>
      <c r="I8" s="233"/>
      <c r="J8" s="133" t="s">
        <v>2769</v>
      </c>
      <c r="K8" s="133" t="s">
        <v>2767</v>
      </c>
      <c r="L8" s="134"/>
      <c r="M8" s="135" t="s">
        <v>84</v>
      </c>
      <c r="N8" s="135" t="s">
        <v>84</v>
      </c>
      <c r="O8" s="135" t="s">
        <v>84</v>
      </c>
      <c r="P8" s="135" t="s">
        <v>86</v>
      </c>
      <c r="Q8" s="136" t="s">
        <v>2760</v>
      </c>
      <c r="R8" s="134"/>
      <c r="S8" s="134"/>
      <c r="T8" s="106"/>
      <c r="U8" s="111"/>
      <c r="V8" s="106"/>
      <c r="W8" s="106"/>
      <c r="X8" s="106"/>
      <c r="Y8" s="106"/>
      <c r="Z8" s="106"/>
      <c r="AA8" s="106"/>
      <c r="AB8" s="106"/>
      <c r="AC8" s="110"/>
      <c r="AD8" s="110"/>
      <c r="AE8" s="110"/>
    </row>
    <row r="9">
      <c r="A9" s="106"/>
      <c r="B9" s="676">
        <f t="shared" si="1"/>
        <v>6</v>
      </c>
      <c r="C9" s="149"/>
      <c r="D9" s="146" t="s">
        <v>2770</v>
      </c>
      <c r="E9" s="691" t="s">
        <v>282</v>
      </c>
      <c r="F9" s="237"/>
      <c r="G9" s="223"/>
      <c r="H9" s="223"/>
      <c r="I9" s="233"/>
      <c r="J9" s="133" t="s">
        <v>2771</v>
      </c>
      <c r="K9" s="133" t="s">
        <v>2772</v>
      </c>
      <c r="L9" s="134"/>
      <c r="M9" s="135" t="s">
        <v>84</v>
      </c>
      <c r="N9" s="135" t="s">
        <v>84</v>
      </c>
      <c r="O9" s="135" t="s">
        <v>84</v>
      </c>
      <c r="P9" s="135" t="s">
        <v>86</v>
      </c>
      <c r="Q9" s="136" t="s">
        <v>2760</v>
      </c>
      <c r="R9" s="134"/>
      <c r="S9" s="134"/>
      <c r="T9" s="106"/>
      <c r="U9" s="111"/>
      <c r="V9" s="106"/>
      <c r="W9" s="106"/>
      <c r="X9" s="106"/>
      <c r="Y9" s="106"/>
      <c r="Z9" s="106"/>
      <c r="AA9" s="106"/>
      <c r="AB9" s="106"/>
      <c r="AC9" s="110"/>
      <c r="AD9" s="110"/>
      <c r="AE9" s="110"/>
    </row>
    <row r="10">
      <c r="A10" s="106"/>
      <c r="B10" s="676">
        <f t="shared" si="1"/>
        <v>7</v>
      </c>
      <c r="C10" s="149"/>
      <c r="D10" s="155"/>
      <c r="E10" s="797"/>
      <c r="F10" s="751" t="s">
        <v>2457</v>
      </c>
      <c r="G10" s="223"/>
      <c r="H10" s="223"/>
      <c r="I10" s="233"/>
      <c r="J10" s="133" t="s">
        <v>2773</v>
      </c>
      <c r="K10" s="133" t="s">
        <v>2774</v>
      </c>
      <c r="L10" s="134"/>
      <c r="M10" s="135" t="s">
        <v>84</v>
      </c>
      <c r="N10" s="135" t="s">
        <v>84</v>
      </c>
      <c r="O10" s="135" t="s">
        <v>84</v>
      </c>
      <c r="P10" s="135" t="s">
        <v>86</v>
      </c>
      <c r="Q10" s="136" t="s">
        <v>2760</v>
      </c>
      <c r="R10" s="134"/>
      <c r="S10" s="134"/>
      <c r="T10" s="106"/>
      <c r="U10" s="111"/>
      <c r="V10" s="106"/>
      <c r="W10" s="106"/>
      <c r="X10" s="106"/>
      <c r="Y10" s="106"/>
      <c r="Z10" s="106"/>
      <c r="AA10" s="106"/>
      <c r="AB10" s="106"/>
      <c r="AC10" s="110"/>
      <c r="AD10" s="110"/>
      <c r="AE10" s="110"/>
    </row>
    <row r="11">
      <c r="A11" s="106"/>
      <c r="B11" s="676">
        <f t="shared" si="1"/>
        <v>8</v>
      </c>
      <c r="C11" s="149"/>
      <c r="D11" s="146" t="s">
        <v>2775</v>
      </c>
      <c r="E11" s="754" t="s">
        <v>2776</v>
      </c>
      <c r="F11" s="752" t="s">
        <v>2777</v>
      </c>
      <c r="G11" s="223"/>
      <c r="H11" s="223"/>
      <c r="I11" s="233"/>
      <c r="J11" s="133" t="s">
        <v>2778</v>
      </c>
      <c r="K11" s="133" t="s">
        <v>2779</v>
      </c>
      <c r="L11" s="133"/>
      <c r="M11" s="135" t="s">
        <v>84</v>
      </c>
      <c r="N11" s="135" t="s">
        <v>84</v>
      </c>
      <c r="O11" s="135" t="s">
        <v>84</v>
      </c>
      <c r="P11" s="135" t="s">
        <v>86</v>
      </c>
      <c r="Q11" s="136" t="s">
        <v>2780</v>
      </c>
      <c r="R11" s="756" t="s">
        <v>2781</v>
      </c>
      <c r="S11" s="134"/>
      <c r="T11" s="106"/>
      <c r="U11" s="111"/>
      <c r="V11" s="106"/>
      <c r="W11" s="106"/>
      <c r="X11" s="106"/>
      <c r="Y11" s="106"/>
      <c r="Z11" s="106"/>
      <c r="AA11" s="106"/>
      <c r="AB11" s="106"/>
      <c r="AC11" s="110"/>
      <c r="AD11" s="110"/>
      <c r="AE11" s="110"/>
    </row>
    <row r="12">
      <c r="A12" s="106"/>
      <c r="B12" s="676">
        <f t="shared" si="1"/>
        <v>9</v>
      </c>
      <c r="C12" s="149"/>
      <c r="D12" s="149"/>
      <c r="E12" s="754"/>
      <c r="F12" s="795"/>
      <c r="G12" s="223"/>
      <c r="H12" s="223"/>
      <c r="I12" s="233"/>
      <c r="J12" s="133" t="s">
        <v>2782</v>
      </c>
      <c r="K12" s="133" t="s">
        <v>2783</v>
      </c>
      <c r="L12" s="134"/>
      <c r="M12" s="135" t="s">
        <v>84</v>
      </c>
      <c r="N12" s="135" t="s">
        <v>84</v>
      </c>
      <c r="O12" s="135" t="s">
        <v>84</v>
      </c>
      <c r="P12" s="135" t="s">
        <v>86</v>
      </c>
      <c r="Q12" s="136" t="s">
        <v>2780</v>
      </c>
      <c r="R12" s="134"/>
      <c r="S12" s="134"/>
      <c r="T12" s="106"/>
      <c r="U12" s="111"/>
      <c r="V12" s="106"/>
      <c r="W12" s="106"/>
      <c r="X12" s="106"/>
      <c r="Y12" s="106"/>
      <c r="Z12" s="106"/>
      <c r="AA12" s="106"/>
      <c r="AB12" s="106"/>
      <c r="AC12" s="110"/>
      <c r="AD12" s="110"/>
      <c r="AE12" s="110"/>
    </row>
    <row r="13">
      <c r="A13" s="106"/>
      <c r="B13" s="676">
        <f t="shared" si="1"/>
        <v>10</v>
      </c>
      <c r="C13" s="149"/>
      <c r="D13" s="149"/>
      <c r="E13" s="754"/>
      <c r="F13" s="798" t="s">
        <v>2784</v>
      </c>
      <c r="G13" s="223"/>
      <c r="H13" s="223"/>
      <c r="I13" s="233"/>
      <c r="J13" s="133" t="s">
        <v>2785</v>
      </c>
      <c r="K13" s="133" t="s">
        <v>2786</v>
      </c>
      <c r="L13" s="134"/>
      <c r="M13" s="135" t="s">
        <v>84</v>
      </c>
      <c r="N13" s="135" t="s">
        <v>84</v>
      </c>
      <c r="O13" s="135" t="s">
        <v>84</v>
      </c>
      <c r="P13" s="135" t="s">
        <v>86</v>
      </c>
      <c r="Q13" s="136" t="s">
        <v>2780</v>
      </c>
      <c r="R13" s="134"/>
      <c r="S13" s="134"/>
      <c r="T13" s="106"/>
      <c r="U13" s="111"/>
      <c r="V13" s="106"/>
      <c r="W13" s="106"/>
      <c r="X13" s="106"/>
      <c r="Y13" s="106"/>
      <c r="Z13" s="106"/>
      <c r="AA13" s="106"/>
      <c r="AB13" s="106"/>
      <c r="AC13" s="110"/>
      <c r="AD13" s="110"/>
      <c r="AE13" s="110"/>
    </row>
    <row r="14">
      <c r="A14" s="106"/>
      <c r="B14" s="676">
        <f t="shared" si="1"/>
        <v>11</v>
      </c>
      <c r="C14" s="149"/>
      <c r="D14" s="149"/>
      <c r="E14" s="753"/>
      <c r="F14" s="799"/>
      <c r="G14" s="223"/>
      <c r="H14" s="223"/>
      <c r="I14" s="233"/>
      <c r="J14" s="133" t="s">
        <v>2782</v>
      </c>
      <c r="K14" s="133" t="s">
        <v>2787</v>
      </c>
      <c r="L14" s="134"/>
      <c r="M14" s="135" t="s">
        <v>84</v>
      </c>
      <c r="N14" s="135" t="s">
        <v>84</v>
      </c>
      <c r="O14" s="135" t="s">
        <v>84</v>
      </c>
      <c r="P14" s="135" t="s">
        <v>86</v>
      </c>
      <c r="Q14" s="136" t="s">
        <v>2780</v>
      </c>
      <c r="R14" s="134"/>
      <c r="S14" s="134"/>
      <c r="T14" s="106"/>
      <c r="U14" s="111"/>
      <c r="V14" s="106"/>
      <c r="W14" s="106"/>
      <c r="X14" s="106"/>
      <c r="Y14" s="106"/>
      <c r="Z14" s="106"/>
      <c r="AA14" s="106"/>
      <c r="AB14" s="106"/>
      <c r="AC14" s="110"/>
      <c r="AD14" s="110"/>
      <c r="AE14" s="110"/>
    </row>
    <row r="15">
      <c r="A15" s="106"/>
      <c r="B15" s="676">
        <f t="shared" si="1"/>
        <v>12</v>
      </c>
      <c r="C15" s="149"/>
      <c r="D15" s="149"/>
      <c r="E15" s="146" t="s">
        <v>2788</v>
      </c>
      <c r="F15" s="752" t="s">
        <v>2777</v>
      </c>
      <c r="G15" s="223"/>
      <c r="H15" s="223"/>
      <c r="I15" s="233"/>
      <c r="J15" s="133" t="s">
        <v>2789</v>
      </c>
      <c r="K15" s="133" t="s">
        <v>2779</v>
      </c>
      <c r="L15" s="134"/>
      <c r="M15" s="135" t="s">
        <v>85</v>
      </c>
      <c r="N15" s="135" t="s">
        <v>85</v>
      </c>
      <c r="O15" s="135" t="s">
        <v>85</v>
      </c>
      <c r="P15" s="135" t="s">
        <v>86</v>
      </c>
      <c r="Q15" s="136" t="s">
        <v>2760</v>
      </c>
      <c r="R15" s="756" t="s">
        <v>2790</v>
      </c>
      <c r="S15" s="756" t="s">
        <v>2791</v>
      </c>
      <c r="T15" s="106"/>
      <c r="U15" s="111"/>
      <c r="V15" s="106"/>
      <c r="W15" s="106"/>
      <c r="X15" s="106"/>
      <c r="Y15" s="106"/>
      <c r="Z15" s="106"/>
      <c r="AA15" s="106"/>
      <c r="AB15" s="106"/>
      <c r="AC15" s="110"/>
      <c r="AD15" s="110"/>
      <c r="AE15" s="110"/>
    </row>
    <row r="16">
      <c r="A16" s="106"/>
      <c r="B16" s="676">
        <f t="shared" si="1"/>
        <v>13</v>
      </c>
      <c r="C16" s="149"/>
      <c r="D16" s="149"/>
      <c r="E16" s="149"/>
      <c r="F16" s="795"/>
      <c r="G16" s="223"/>
      <c r="H16" s="223"/>
      <c r="I16" s="233"/>
      <c r="J16" s="133" t="s">
        <v>2792</v>
      </c>
      <c r="K16" s="133" t="s">
        <v>2783</v>
      </c>
      <c r="L16" s="134"/>
      <c r="M16" s="135" t="s">
        <v>85</v>
      </c>
      <c r="N16" s="135" t="s">
        <v>85</v>
      </c>
      <c r="O16" s="135" t="s">
        <v>85</v>
      </c>
      <c r="P16" s="135" t="s">
        <v>86</v>
      </c>
      <c r="Q16" s="136" t="s">
        <v>2760</v>
      </c>
      <c r="R16" s="756" t="s">
        <v>2793</v>
      </c>
      <c r="S16" s="800" t="s">
        <v>173</v>
      </c>
      <c r="T16" s="106"/>
      <c r="U16" s="111"/>
      <c r="V16" s="106"/>
      <c r="W16" s="106"/>
      <c r="X16" s="106"/>
      <c r="Y16" s="106"/>
      <c r="Z16" s="106"/>
      <c r="AA16" s="106"/>
      <c r="AB16" s="106"/>
      <c r="AC16" s="110"/>
      <c r="AD16" s="110"/>
      <c r="AE16" s="110"/>
    </row>
    <row r="17">
      <c r="A17" s="106"/>
      <c r="B17" s="676">
        <f t="shared" si="1"/>
        <v>14</v>
      </c>
      <c r="C17" s="149"/>
      <c r="D17" s="149"/>
      <c r="E17" s="149"/>
      <c r="F17" s="798" t="s">
        <v>2784</v>
      </c>
      <c r="G17" s="223"/>
      <c r="H17" s="223"/>
      <c r="I17" s="233"/>
      <c r="J17" s="133" t="s">
        <v>2794</v>
      </c>
      <c r="K17" s="133" t="s">
        <v>2786</v>
      </c>
      <c r="L17" s="134"/>
      <c r="M17" s="135" t="s">
        <v>85</v>
      </c>
      <c r="N17" s="135" t="s">
        <v>85</v>
      </c>
      <c r="O17" s="135" t="s">
        <v>85</v>
      </c>
      <c r="P17" s="135" t="s">
        <v>86</v>
      </c>
      <c r="Q17" s="136" t="s">
        <v>2760</v>
      </c>
      <c r="R17" s="756" t="s">
        <v>2795</v>
      </c>
      <c r="S17" s="134"/>
      <c r="T17" s="106"/>
      <c r="U17" s="111"/>
      <c r="V17" s="106"/>
      <c r="W17" s="106"/>
      <c r="X17" s="106"/>
      <c r="Y17" s="106"/>
      <c r="Z17" s="106"/>
      <c r="AA17" s="106"/>
      <c r="AB17" s="106"/>
      <c r="AC17" s="110"/>
      <c r="AD17" s="110"/>
      <c r="AE17" s="110"/>
    </row>
    <row r="18">
      <c r="A18" s="106"/>
      <c r="B18" s="676">
        <f t="shared" si="1"/>
        <v>15</v>
      </c>
      <c r="C18" s="149"/>
      <c r="D18" s="149"/>
      <c r="E18" s="155"/>
      <c r="F18" s="799"/>
      <c r="G18" s="223"/>
      <c r="H18" s="223"/>
      <c r="I18" s="233"/>
      <c r="J18" s="133" t="s">
        <v>2792</v>
      </c>
      <c r="K18" s="133" t="s">
        <v>2787</v>
      </c>
      <c r="L18" s="134"/>
      <c r="M18" s="135" t="s">
        <v>85</v>
      </c>
      <c r="N18" s="135" t="s">
        <v>85</v>
      </c>
      <c r="O18" s="135" t="s">
        <v>85</v>
      </c>
      <c r="P18" s="135" t="s">
        <v>86</v>
      </c>
      <c r="Q18" s="136" t="s">
        <v>2760</v>
      </c>
      <c r="R18" s="756" t="s">
        <v>2796</v>
      </c>
      <c r="S18" s="134"/>
      <c r="T18" s="106"/>
      <c r="U18" s="111"/>
      <c r="V18" s="106"/>
      <c r="W18" s="106"/>
      <c r="X18" s="106"/>
      <c r="Y18" s="106"/>
      <c r="Z18" s="106"/>
      <c r="AA18" s="106"/>
      <c r="AB18" s="106"/>
      <c r="AC18" s="110"/>
      <c r="AD18" s="110"/>
      <c r="AE18" s="110"/>
    </row>
    <row r="19">
      <c r="A19" s="106"/>
      <c r="B19" s="676">
        <f t="shared" si="1"/>
        <v>16</v>
      </c>
      <c r="C19" s="149"/>
      <c r="D19" s="149"/>
      <c r="E19" s="146" t="s">
        <v>2797</v>
      </c>
      <c r="F19" s="752" t="s">
        <v>2777</v>
      </c>
      <c r="G19" s="223"/>
      <c r="H19" s="223"/>
      <c r="I19" s="233"/>
      <c r="J19" s="133" t="s">
        <v>2798</v>
      </c>
      <c r="K19" s="133" t="s">
        <v>2779</v>
      </c>
      <c r="L19" s="134"/>
      <c r="M19" s="135" t="s">
        <v>84</v>
      </c>
      <c r="N19" s="135" t="s">
        <v>84</v>
      </c>
      <c r="O19" s="135" t="s">
        <v>84</v>
      </c>
      <c r="P19" s="135" t="s">
        <v>86</v>
      </c>
      <c r="Q19" s="136" t="s">
        <v>112</v>
      </c>
      <c r="R19" s="133"/>
      <c r="S19" s="134"/>
      <c r="T19" s="106"/>
      <c r="U19" s="111"/>
      <c r="V19" s="106"/>
      <c r="W19" s="106"/>
      <c r="X19" s="106"/>
      <c r="Y19" s="106"/>
      <c r="Z19" s="106"/>
      <c r="AA19" s="106"/>
      <c r="AB19" s="106"/>
      <c r="AC19" s="110"/>
      <c r="AD19" s="110"/>
      <c r="AE19" s="110"/>
    </row>
    <row r="20">
      <c r="A20" s="106"/>
      <c r="B20" s="676">
        <f t="shared" si="1"/>
        <v>17</v>
      </c>
      <c r="C20" s="149"/>
      <c r="D20" s="149"/>
      <c r="E20" s="149"/>
      <c r="F20" s="795"/>
      <c r="G20" s="223"/>
      <c r="H20" s="223"/>
      <c r="I20" s="233"/>
      <c r="J20" s="133" t="s">
        <v>2799</v>
      </c>
      <c r="K20" s="133" t="s">
        <v>2783</v>
      </c>
      <c r="L20" s="134"/>
      <c r="M20" s="135" t="s">
        <v>85</v>
      </c>
      <c r="N20" s="135" t="s">
        <v>84</v>
      </c>
      <c r="O20" s="135" t="s">
        <v>85</v>
      </c>
      <c r="P20" s="135" t="s">
        <v>86</v>
      </c>
      <c r="Q20" s="136" t="s">
        <v>2800</v>
      </c>
      <c r="R20" s="133" t="s">
        <v>2801</v>
      </c>
      <c r="S20" s="134"/>
      <c r="T20" s="106"/>
      <c r="U20" s="111"/>
      <c r="V20" s="106"/>
      <c r="W20" s="106"/>
      <c r="X20" s="106"/>
      <c r="Y20" s="106"/>
      <c r="Z20" s="106"/>
      <c r="AA20" s="106"/>
      <c r="AB20" s="106"/>
      <c r="AC20" s="110"/>
      <c r="AD20" s="110"/>
      <c r="AE20" s="110"/>
    </row>
    <row r="21">
      <c r="A21" s="106"/>
      <c r="B21" s="676">
        <f t="shared" si="1"/>
        <v>18</v>
      </c>
      <c r="C21" s="149"/>
      <c r="D21" s="149"/>
      <c r="E21" s="149"/>
      <c r="F21" s="798" t="s">
        <v>2784</v>
      </c>
      <c r="G21" s="223"/>
      <c r="H21" s="223"/>
      <c r="I21" s="233"/>
      <c r="J21" s="133" t="s">
        <v>2802</v>
      </c>
      <c r="K21" s="133" t="s">
        <v>2786</v>
      </c>
      <c r="L21" s="134"/>
      <c r="M21" s="135" t="s">
        <v>84</v>
      </c>
      <c r="N21" s="135" t="s">
        <v>84</v>
      </c>
      <c r="O21" s="135" t="s">
        <v>84</v>
      </c>
      <c r="P21" s="135" t="s">
        <v>86</v>
      </c>
      <c r="Q21" s="136" t="s">
        <v>112</v>
      </c>
      <c r="R21" s="134"/>
      <c r="S21" s="134"/>
      <c r="T21" s="106"/>
      <c r="U21" s="111"/>
      <c r="V21" s="106"/>
      <c r="W21" s="106"/>
      <c r="X21" s="106"/>
      <c r="Y21" s="106"/>
      <c r="Z21" s="106"/>
      <c r="AA21" s="106"/>
      <c r="AB21" s="106"/>
      <c r="AC21" s="110"/>
      <c r="AD21" s="110"/>
      <c r="AE21" s="110"/>
    </row>
    <row r="22">
      <c r="A22" s="106"/>
      <c r="B22" s="676">
        <f t="shared" si="1"/>
        <v>19</v>
      </c>
      <c r="C22" s="149"/>
      <c r="D22" s="155"/>
      <c r="E22" s="155"/>
      <c r="F22" s="799"/>
      <c r="G22" s="223"/>
      <c r="H22" s="223"/>
      <c r="I22" s="233"/>
      <c r="J22" s="133" t="s">
        <v>2799</v>
      </c>
      <c r="K22" s="133" t="s">
        <v>2787</v>
      </c>
      <c r="L22" s="134"/>
      <c r="M22" s="135" t="s">
        <v>85</v>
      </c>
      <c r="N22" s="135" t="s">
        <v>84</v>
      </c>
      <c r="O22" s="135" t="s">
        <v>85</v>
      </c>
      <c r="P22" s="135" t="s">
        <v>86</v>
      </c>
      <c r="Q22" s="136" t="s">
        <v>2800</v>
      </c>
      <c r="R22" s="133" t="s">
        <v>2801</v>
      </c>
      <c r="S22" s="134"/>
      <c r="T22" s="106"/>
      <c r="U22" s="111"/>
      <c r="V22" s="106"/>
      <c r="W22" s="106"/>
      <c r="X22" s="106"/>
      <c r="Y22" s="106"/>
      <c r="Z22" s="106"/>
      <c r="AA22" s="106"/>
      <c r="AB22" s="106"/>
      <c r="AC22" s="110"/>
      <c r="AD22" s="110"/>
      <c r="AE22" s="110"/>
    </row>
    <row r="23" ht="41.25" customHeight="1">
      <c r="A23" s="106"/>
      <c r="B23" s="676">
        <f t="shared" si="1"/>
        <v>20</v>
      </c>
      <c r="C23" s="149"/>
      <c r="D23" s="146" t="s">
        <v>1422</v>
      </c>
      <c r="E23" s="751" t="s">
        <v>2803</v>
      </c>
      <c r="F23" s="137"/>
      <c r="G23" s="223"/>
      <c r="H23" s="223"/>
      <c r="I23" s="233"/>
      <c r="J23" s="133" t="s">
        <v>2804</v>
      </c>
      <c r="K23" s="133" t="s">
        <v>2805</v>
      </c>
      <c r="L23" s="134"/>
      <c r="M23" s="135" t="s">
        <v>84</v>
      </c>
      <c r="N23" s="135" t="s">
        <v>85</v>
      </c>
      <c r="O23" s="135" t="s">
        <v>84</v>
      </c>
      <c r="P23" s="135" t="s">
        <v>86</v>
      </c>
      <c r="Q23" s="136" t="s">
        <v>2760</v>
      </c>
      <c r="R23" s="133" t="s">
        <v>2806</v>
      </c>
      <c r="S23" s="134"/>
      <c r="T23" s="106"/>
      <c r="U23" s="111"/>
      <c r="V23" s="106"/>
      <c r="W23" s="106"/>
      <c r="X23" s="106"/>
      <c r="Y23" s="106"/>
      <c r="Z23" s="106"/>
      <c r="AA23" s="106"/>
      <c r="AB23" s="106"/>
      <c r="AC23" s="110"/>
      <c r="AD23" s="110"/>
      <c r="AE23" s="110"/>
    </row>
    <row r="24" ht="41.25" customHeight="1">
      <c r="A24" s="106"/>
      <c r="B24" s="676">
        <f t="shared" si="1"/>
        <v>21</v>
      </c>
      <c r="C24" s="149"/>
      <c r="D24" s="149"/>
      <c r="E24" s="751" t="s">
        <v>2807</v>
      </c>
      <c r="F24" s="137"/>
      <c r="G24" s="223"/>
      <c r="H24" s="223"/>
      <c r="I24" s="233"/>
      <c r="J24" s="133" t="s">
        <v>2804</v>
      </c>
      <c r="K24" s="133" t="s">
        <v>2805</v>
      </c>
      <c r="L24" s="134"/>
      <c r="M24" s="135" t="s">
        <v>84</v>
      </c>
      <c r="N24" s="135" t="s">
        <v>85</v>
      </c>
      <c r="O24" s="135" t="s">
        <v>84</v>
      </c>
      <c r="P24" s="135" t="s">
        <v>86</v>
      </c>
      <c r="Q24" s="136" t="s">
        <v>2760</v>
      </c>
      <c r="R24" s="133" t="s">
        <v>2806</v>
      </c>
      <c r="S24" s="134"/>
      <c r="T24" s="106"/>
      <c r="U24" s="111"/>
      <c r="V24" s="106"/>
      <c r="W24" s="106"/>
      <c r="X24" s="106"/>
      <c r="Y24" s="106"/>
      <c r="Z24" s="106"/>
      <c r="AA24" s="106"/>
      <c r="AB24" s="106"/>
      <c r="AC24" s="110"/>
      <c r="AD24" s="110"/>
      <c r="AE24" s="110"/>
    </row>
    <row r="25" ht="41.25" customHeight="1">
      <c r="A25" s="106"/>
      <c r="B25" s="676">
        <f t="shared" si="1"/>
        <v>22</v>
      </c>
      <c r="C25" s="149"/>
      <c r="D25" s="149"/>
      <c r="E25" s="751" t="s">
        <v>550</v>
      </c>
      <c r="F25" s="137"/>
      <c r="G25" s="223"/>
      <c r="H25" s="223"/>
      <c r="I25" s="233"/>
      <c r="J25" s="133" t="s">
        <v>2808</v>
      </c>
      <c r="K25" s="133" t="s">
        <v>2805</v>
      </c>
      <c r="L25" s="134"/>
      <c r="M25" s="135" t="s">
        <v>84</v>
      </c>
      <c r="N25" s="135" t="s">
        <v>85</v>
      </c>
      <c r="O25" s="135" t="s">
        <v>84</v>
      </c>
      <c r="P25" s="135" t="s">
        <v>86</v>
      </c>
      <c r="Q25" s="136" t="s">
        <v>2760</v>
      </c>
      <c r="R25" s="133" t="s">
        <v>2806</v>
      </c>
      <c r="S25" s="134"/>
      <c r="T25" s="106"/>
      <c r="U25" s="111"/>
      <c r="V25" s="106"/>
      <c r="W25" s="106"/>
      <c r="X25" s="106"/>
      <c r="Y25" s="106"/>
      <c r="Z25" s="106"/>
      <c r="AA25" s="106"/>
      <c r="AB25" s="106"/>
      <c r="AC25" s="110"/>
      <c r="AD25" s="110"/>
      <c r="AE25" s="110"/>
    </row>
    <row r="26" ht="41.25" customHeight="1">
      <c r="A26" s="106"/>
      <c r="B26" s="676">
        <f t="shared" si="1"/>
        <v>23</v>
      </c>
      <c r="C26" s="149"/>
      <c r="D26" s="149"/>
      <c r="E26" s="752" t="s">
        <v>547</v>
      </c>
      <c r="F26" s="237"/>
      <c r="G26" s="223"/>
      <c r="H26" s="223"/>
      <c r="I26" s="233"/>
      <c r="J26" s="133" t="s">
        <v>2804</v>
      </c>
      <c r="K26" s="133" t="s">
        <v>2805</v>
      </c>
      <c r="L26" s="134"/>
      <c r="M26" s="135" t="s">
        <v>84</v>
      </c>
      <c r="N26" s="135" t="s">
        <v>85</v>
      </c>
      <c r="O26" s="135" t="s">
        <v>84</v>
      </c>
      <c r="P26" s="135" t="s">
        <v>86</v>
      </c>
      <c r="Q26" s="136" t="s">
        <v>2760</v>
      </c>
      <c r="R26" s="133" t="s">
        <v>2806</v>
      </c>
      <c r="S26" s="134"/>
      <c r="T26" s="106"/>
      <c r="U26" s="111"/>
      <c r="V26" s="106"/>
      <c r="W26" s="106"/>
      <c r="X26" s="106"/>
      <c r="Y26" s="106"/>
      <c r="Z26" s="106"/>
      <c r="AA26" s="106"/>
      <c r="AB26" s="106"/>
      <c r="AC26" s="110"/>
      <c r="AD26" s="110"/>
      <c r="AE26" s="110"/>
    </row>
    <row r="27" ht="41.25" customHeight="1">
      <c r="A27" s="106"/>
      <c r="B27" s="676">
        <f t="shared" si="1"/>
        <v>24</v>
      </c>
      <c r="C27" s="149"/>
      <c r="D27" s="149"/>
      <c r="E27" s="133" t="s">
        <v>548</v>
      </c>
      <c r="F27" s="237"/>
      <c r="G27" s="223"/>
      <c r="H27" s="223"/>
      <c r="I27" s="233"/>
      <c r="J27" s="133" t="s">
        <v>2804</v>
      </c>
      <c r="K27" s="133" t="s">
        <v>2805</v>
      </c>
      <c r="L27" s="134"/>
      <c r="M27" s="135" t="s">
        <v>84</v>
      </c>
      <c r="N27" s="135" t="s">
        <v>85</v>
      </c>
      <c r="O27" s="135" t="s">
        <v>84</v>
      </c>
      <c r="P27" s="135" t="s">
        <v>86</v>
      </c>
      <c r="Q27" s="136" t="s">
        <v>2760</v>
      </c>
      <c r="R27" s="133" t="s">
        <v>2806</v>
      </c>
      <c r="S27" s="134"/>
      <c r="T27" s="106"/>
      <c r="U27" s="111"/>
      <c r="V27" s="106"/>
      <c r="W27" s="106"/>
      <c r="X27" s="106"/>
      <c r="Y27" s="106"/>
      <c r="Z27" s="106"/>
      <c r="AA27" s="106"/>
      <c r="AB27" s="106"/>
      <c r="AC27" s="110"/>
      <c r="AD27" s="110"/>
      <c r="AE27" s="110"/>
    </row>
    <row r="28" ht="41.25" customHeight="1">
      <c r="A28" s="106"/>
      <c r="B28" s="676"/>
      <c r="C28" s="149"/>
      <c r="D28" s="149"/>
      <c r="E28" s="797" t="s">
        <v>2809</v>
      </c>
      <c r="F28" s="237"/>
      <c r="G28" s="223"/>
      <c r="H28" s="223"/>
      <c r="I28" s="233"/>
      <c r="J28" s="133" t="s">
        <v>2804</v>
      </c>
      <c r="K28" s="133" t="s">
        <v>2810</v>
      </c>
      <c r="L28" s="134"/>
      <c r="M28" s="135" t="s">
        <v>84</v>
      </c>
      <c r="N28" s="135" t="s">
        <v>85</v>
      </c>
      <c r="O28" s="135" t="s">
        <v>84</v>
      </c>
      <c r="P28" s="135" t="s">
        <v>86</v>
      </c>
      <c r="Q28" s="136" t="s">
        <v>2760</v>
      </c>
      <c r="R28" s="133" t="s">
        <v>2806</v>
      </c>
      <c r="S28" s="134"/>
      <c r="T28" s="106"/>
      <c r="U28" s="111"/>
      <c r="V28" s="106"/>
      <c r="W28" s="106"/>
      <c r="X28" s="106"/>
      <c r="Y28" s="106"/>
      <c r="Z28" s="106"/>
      <c r="AA28" s="106"/>
      <c r="AB28" s="106"/>
      <c r="AC28" s="110"/>
      <c r="AD28" s="110"/>
      <c r="AE28" s="110"/>
    </row>
    <row r="29" ht="41.25" customHeight="1">
      <c r="A29" s="106"/>
      <c r="B29" s="676">
        <f t="shared" ref="B29:B175" si="2">ROW()-ROW($B$3)</f>
        <v>26</v>
      </c>
      <c r="C29" s="149"/>
      <c r="D29" s="146" t="s">
        <v>2811</v>
      </c>
      <c r="E29" s="753" t="s">
        <v>2457</v>
      </c>
      <c r="F29" s="237"/>
      <c r="G29" s="223"/>
      <c r="H29" s="223"/>
      <c r="I29" s="233"/>
      <c r="J29" s="133" t="s">
        <v>2812</v>
      </c>
      <c r="K29" s="133" t="s">
        <v>2774</v>
      </c>
      <c r="L29" s="134"/>
      <c r="M29" s="135" t="s">
        <v>84</v>
      </c>
      <c r="N29" s="135" t="s">
        <v>84</v>
      </c>
      <c r="O29" s="135" t="s">
        <v>84</v>
      </c>
      <c r="P29" s="135" t="s">
        <v>86</v>
      </c>
      <c r="Q29" s="136" t="s">
        <v>2760</v>
      </c>
      <c r="R29" s="134"/>
      <c r="S29" s="134"/>
      <c r="T29" s="106"/>
      <c r="U29" s="111"/>
      <c r="V29" s="106"/>
      <c r="W29" s="106"/>
      <c r="X29" s="106"/>
      <c r="Y29" s="106"/>
      <c r="Z29" s="106"/>
      <c r="AA29" s="106"/>
      <c r="AB29" s="106"/>
      <c r="AC29" s="110"/>
      <c r="AD29" s="110"/>
      <c r="AE29" s="110"/>
    </row>
    <row r="30" ht="41.25" customHeight="1">
      <c r="A30" s="106"/>
      <c r="B30" s="676">
        <f t="shared" si="2"/>
        <v>27</v>
      </c>
      <c r="C30" s="149"/>
      <c r="D30" s="149"/>
      <c r="E30" s="753" t="s">
        <v>2813</v>
      </c>
      <c r="F30" s="755"/>
      <c r="G30" s="223"/>
      <c r="H30" s="223"/>
      <c r="I30" s="233"/>
      <c r="J30" s="133" t="s">
        <v>2814</v>
      </c>
      <c r="K30" s="133" t="s">
        <v>2815</v>
      </c>
      <c r="L30" s="134"/>
      <c r="M30" s="135" t="s">
        <v>84</v>
      </c>
      <c r="N30" s="135" t="s">
        <v>84</v>
      </c>
      <c r="O30" s="135" t="s">
        <v>84</v>
      </c>
      <c r="P30" s="135" t="s">
        <v>86</v>
      </c>
      <c r="Q30" s="136" t="s">
        <v>2760</v>
      </c>
      <c r="R30" s="134"/>
      <c r="S30" s="134"/>
      <c r="T30" s="106"/>
      <c r="U30" s="111"/>
      <c r="V30" s="106"/>
      <c r="W30" s="106"/>
      <c r="X30" s="106"/>
      <c r="Y30" s="106"/>
      <c r="Z30" s="106"/>
      <c r="AA30" s="106"/>
      <c r="AB30" s="106"/>
      <c r="AC30" s="110"/>
      <c r="AD30" s="110"/>
      <c r="AE30" s="110"/>
    </row>
    <row r="31" ht="41.25" customHeight="1">
      <c r="A31" s="106"/>
      <c r="B31" s="676">
        <f t="shared" si="2"/>
        <v>28</v>
      </c>
      <c r="C31" s="149"/>
      <c r="D31" s="149"/>
      <c r="E31" s="753" t="s">
        <v>2816</v>
      </c>
      <c r="F31" s="751"/>
      <c r="G31" s="223"/>
      <c r="H31" s="223"/>
      <c r="I31" s="233"/>
      <c r="J31" s="133" t="s">
        <v>2817</v>
      </c>
      <c r="K31" s="133" t="s">
        <v>2815</v>
      </c>
      <c r="L31" s="134"/>
      <c r="M31" s="135" t="s">
        <v>84</v>
      </c>
      <c r="N31" s="135" t="s">
        <v>84</v>
      </c>
      <c r="O31" s="135" t="s">
        <v>84</v>
      </c>
      <c r="P31" s="135" t="s">
        <v>86</v>
      </c>
      <c r="Q31" s="136" t="s">
        <v>2760</v>
      </c>
      <c r="R31" s="134"/>
      <c r="S31" s="134"/>
      <c r="T31" s="106"/>
      <c r="U31" s="111"/>
      <c r="V31" s="106"/>
      <c r="W31" s="106"/>
      <c r="X31" s="106"/>
      <c r="Y31" s="106"/>
      <c r="Z31" s="106"/>
      <c r="AA31" s="106"/>
      <c r="AB31" s="106"/>
      <c r="AC31" s="110"/>
      <c r="AD31" s="110"/>
      <c r="AE31" s="110"/>
    </row>
    <row r="32" ht="41.25" customHeight="1">
      <c r="A32" s="106"/>
      <c r="B32" s="676">
        <f t="shared" si="2"/>
        <v>29</v>
      </c>
      <c r="C32" s="149"/>
      <c r="D32" s="149"/>
      <c r="E32" s="753" t="s">
        <v>2818</v>
      </c>
      <c r="F32" s="751"/>
      <c r="G32" s="223"/>
      <c r="H32" s="223"/>
      <c r="I32" s="233"/>
      <c r="J32" s="133" t="s">
        <v>2819</v>
      </c>
      <c r="K32" s="133" t="s">
        <v>2815</v>
      </c>
      <c r="L32" s="134"/>
      <c r="M32" s="135" t="s">
        <v>84</v>
      </c>
      <c r="N32" s="135" t="s">
        <v>84</v>
      </c>
      <c r="O32" s="135" t="s">
        <v>84</v>
      </c>
      <c r="P32" s="135" t="s">
        <v>86</v>
      </c>
      <c r="Q32" s="136" t="s">
        <v>2760</v>
      </c>
      <c r="R32" s="134"/>
      <c r="S32" s="134"/>
      <c r="T32" s="106"/>
      <c r="U32" s="111"/>
      <c r="V32" s="106"/>
      <c r="W32" s="106"/>
      <c r="X32" s="106"/>
      <c r="Y32" s="106"/>
      <c r="Z32" s="106"/>
      <c r="AA32" s="106"/>
      <c r="AB32" s="106"/>
      <c r="AC32" s="110"/>
      <c r="AD32" s="110"/>
      <c r="AE32" s="110"/>
    </row>
    <row r="33">
      <c r="A33" s="106"/>
      <c r="B33" s="676">
        <f t="shared" si="2"/>
        <v>30</v>
      </c>
      <c r="C33" s="149"/>
      <c r="D33" s="149"/>
      <c r="E33" s="754" t="s">
        <v>2820</v>
      </c>
      <c r="F33" s="751"/>
      <c r="G33" s="223"/>
      <c r="H33" s="223"/>
      <c r="I33" s="233"/>
      <c r="J33" s="133" t="s">
        <v>2821</v>
      </c>
      <c r="K33" s="133" t="s">
        <v>2822</v>
      </c>
      <c r="L33" s="133"/>
      <c r="M33" s="135" t="s">
        <v>84</v>
      </c>
      <c r="N33" s="135" t="s">
        <v>84</v>
      </c>
      <c r="O33" s="135" t="s">
        <v>84</v>
      </c>
      <c r="P33" s="135" t="s">
        <v>86</v>
      </c>
      <c r="Q33" s="136" t="s">
        <v>2760</v>
      </c>
      <c r="R33" s="134"/>
      <c r="S33" s="134"/>
      <c r="T33" s="106"/>
      <c r="U33" s="111"/>
      <c r="V33" s="106"/>
      <c r="W33" s="106"/>
      <c r="X33" s="106"/>
      <c r="Y33" s="106"/>
      <c r="Z33" s="106"/>
      <c r="AA33" s="106"/>
      <c r="AB33" s="106"/>
      <c r="AC33" s="110"/>
      <c r="AD33" s="110"/>
      <c r="AE33" s="110"/>
    </row>
    <row r="34" ht="41.25" customHeight="1">
      <c r="A34" s="106"/>
      <c r="B34" s="676">
        <f t="shared" si="2"/>
        <v>31</v>
      </c>
      <c r="C34" s="155"/>
      <c r="D34" s="155"/>
      <c r="E34" s="753"/>
      <c r="F34" s="751"/>
      <c r="G34" s="223"/>
      <c r="H34" s="223"/>
      <c r="I34" s="233"/>
      <c r="J34" s="133" t="s">
        <v>2823</v>
      </c>
      <c r="K34" s="133" t="s">
        <v>2763</v>
      </c>
      <c r="L34" s="134"/>
      <c r="M34" s="135" t="s">
        <v>84</v>
      </c>
      <c r="N34" s="135" t="s">
        <v>84</v>
      </c>
      <c r="O34" s="135" t="s">
        <v>84</v>
      </c>
      <c r="P34" s="135" t="s">
        <v>86</v>
      </c>
      <c r="Q34" s="136" t="s">
        <v>2760</v>
      </c>
      <c r="R34" s="134"/>
      <c r="S34" s="134"/>
      <c r="T34" s="106"/>
      <c r="U34" s="111"/>
      <c r="V34" s="106"/>
      <c r="W34" s="106"/>
      <c r="X34" s="106"/>
      <c r="Y34" s="106"/>
      <c r="Z34" s="106"/>
      <c r="AA34" s="106"/>
      <c r="AB34" s="106"/>
      <c r="AC34" s="110"/>
      <c r="AD34" s="110"/>
      <c r="AE34" s="110"/>
    </row>
    <row r="35" ht="41.25" customHeight="1">
      <c r="A35" s="106"/>
      <c r="B35" s="676">
        <f t="shared" si="2"/>
        <v>32</v>
      </c>
      <c r="C35" s="146" t="s">
        <v>2824</v>
      </c>
      <c r="D35" s="146" t="s">
        <v>2825</v>
      </c>
      <c r="E35" s="753"/>
      <c r="F35" s="136"/>
      <c r="G35" s="223"/>
      <c r="H35" s="223"/>
      <c r="I35" s="233"/>
      <c r="J35" s="133" t="s">
        <v>2826</v>
      </c>
      <c r="K35" s="133" t="s">
        <v>2827</v>
      </c>
      <c r="L35" s="134"/>
      <c r="M35" s="135" t="s">
        <v>84</v>
      </c>
      <c r="N35" s="135" t="s">
        <v>86</v>
      </c>
      <c r="O35" s="135" t="s">
        <v>84</v>
      </c>
      <c r="P35" s="135" t="s">
        <v>86</v>
      </c>
      <c r="Q35" s="136" t="s">
        <v>112</v>
      </c>
      <c r="R35" s="134"/>
      <c r="S35" s="134"/>
      <c r="T35" s="106"/>
      <c r="U35" s="111"/>
      <c r="V35" s="106"/>
      <c r="W35" s="106"/>
      <c r="X35" s="106"/>
      <c r="Y35" s="106"/>
      <c r="Z35" s="106"/>
      <c r="AA35" s="106"/>
      <c r="AB35" s="106"/>
      <c r="AC35" s="110"/>
      <c r="AD35" s="110"/>
      <c r="AE35" s="110"/>
    </row>
    <row r="36" ht="41.25" customHeight="1">
      <c r="A36" s="106"/>
      <c r="B36" s="676">
        <f t="shared" si="2"/>
        <v>33</v>
      </c>
      <c r="C36" s="149"/>
      <c r="D36" s="149"/>
      <c r="E36" s="753"/>
      <c r="F36" s="755"/>
      <c r="G36" s="223"/>
      <c r="H36" s="223"/>
      <c r="I36" s="233"/>
      <c r="J36" s="133" t="s">
        <v>2828</v>
      </c>
      <c r="K36" s="133" t="s">
        <v>2829</v>
      </c>
      <c r="L36" s="134"/>
      <c r="M36" s="135" t="s">
        <v>84</v>
      </c>
      <c r="N36" s="135" t="s">
        <v>86</v>
      </c>
      <c r="O36" s="135" t="s">
        <v>84</v>
      </c>
      <c r="P36" s="135" t="s">
        <v>86</v>
      </c>
      <c r="Q36" s="136" t="s">
        <v>112</v>
      </c>
      <c r="R36" s="134"/>
      <c r="S36" s="134"/>
      <c r="T36" s="106"/>
      <c r="U36" s="111"/>
      <c r="V36" s="106"/>
      <c r="W36" s="106"/>
      <c r="X36" s="106"/>
      <c r="Y36" s="106"/>
      <c r="Z36" s="106"/>
      <c r="AA36" s="106"/>
      <c r="AB36" s="106"/>
      <c r="AC36" s="110"/>
      <c r="AD36" s="110"/>
      <c r="AE36" s="110"/>
    </row>
    <row r="37">
      <c r="A37" s="106"/>
      <c r="B37" s="676">
        <f t="shared" si="2"/>
        <v>34</v>
      </c>
      <c r="C37" s="149"/>
      <c r="D37" s="149"/>
      <c r="E37" s="753" t="s">
        <v>1299</v>
      </c>
      <c r="F37" s="751"/>
      <c r="G37" s="223"/>
      <c r="H37" s="223"/>
      <c r="I37" s="233"/>
      <c r="J37" s="133" t="s">
        <v>2830</v>
      </c>
      <c r="K37" s="133" t="s">
        <v>2831</v>
      </c>
      <c r="L37" s="134"/>
      <c r="M37" s="135" t="s">
        <v>84</v>
      </c>
      <c r="N37" s="135" t="s">
        <v>86</v>
      </c>
      <c r="O37" s="135" t="s">
        <v>84</v>
      </c>
      <c r="P37" s="135" t="s">
        <v>86</v>
      </c>
      <c r="Q37" s="136" t="s">
        <v>112</v>
      </c>
      <c r="R37" s="134"/>
      <c r="S37" s="134"/>
      <c r="T37" s="106"/>
      <c r="U37" s="111"/>
      <c r="V37" s="106"/>
      <c r="W37" s="106"/>
      <c r="X37" s="106"/>
      <c r="Y37" s="106"/>
      <c r="Z37" s="106"/>
      <c r="AA37" s="106"/>
      <c r="AB37" s="106"/>
      <c r="AC37" s="110"/>
      <c r="AD37" s="110"/>
      <c r="AE37" s="110"/>
    </row>
    <row r="38">
      <c r="A38" s="106"/>
      <c r="B38" s="676">
        <f t="shared" si="2"/>
        <v>35</v>
      </c>
      <c r="C38" s="155"/>
      <c r="D38" s="155"/>
      <c r="E38" s="753" t="s">
        <v>244</v>
      </c>
      <c r="F38" s="751"/>
      <c r="G38" s="223"/>
      <c r="H38" s="223"/>
      <c r="I38" s="233"/>
      <c r="J38" s="133" t="s">
        <v>2832</v>
      </c>
      <c r="K38" s="133" t="s">
        <v>1958</v>
      </c>
      <c r="L38" s="134"/>
      <c r="M38" s="135" t="s">
        <v>84</v>
      </c>
      <c r="N38" s="135" t="s">
        <v>86</v>
      </c>
      <c r="O38" s="135" t="s">
        <v>84</v>
      </c>
      <c r="P38" s="135" t="s">
        <v>86</v>
      </c>
      <c r="Q38" s="136" t="s">
        <v>112</v>
      </c>
      <c r="R38" s="134"/>
      <c r="S38" s="134"/>
      <c r="T38" s="106"/>
      <c r="U38" s="111"/>
      <c r="V38" s="106"/>
      <c r="W38" s="106"/>
      <c r="X38" s="106"/>
      <c r="Y38" s="106"/>
      <c r="Z38" s="106"/>
      <c r="AA38" s="106"/>
      <c r="AB38" s="106"/>
      <c r="AC38" s="110"/>
      <c r="AD38" s="110"/>
      <c r="AE38" s="110"/>
    </row>
    <row r="39" ht="41.25" customHeight="1">
      <c r="A39" s="106"/>
      <c r="B39" s="676">
        <f t="shared" si="2"/>
        <v>36</v>
      </c>
      <c r="C39" s="146" t="s">
        <v>2833</v>
      </c>
      <c r="D39" s="132" t="s">
        <v>2298</v>
      </c>
      <c r="E39" s="753"/>
      <c r="F39" s="137"/>
      <c r="G39" s="223"/>
      <c r="H39" s="223"/>
      <c r="I39" s="233"/>
      <c r="J39" s="133" t="s">
        <v>2834</v>
      </c>
      <c r="K39" s="133" t="s">
        <v>2835</v>
      </c>
      <c r="L39" s="134"/>
      <c r="M39" s="135" t="s">
        <v>84</v>
      </c>
      <c r="N39" s="135" t="s">
        <v>86</v>
      </c>
      <c r="O39" s="135" t="s">
        <v>84</v>
      </c>
      <c r="P39" s="135" t="s">
        <v>86</v>
      </c>
      <c r="Q39" s="136" t="s">
        <v>112</v>
      </c>
      <c r="R39" s="134"/>
      <c r="S39" s="134"/>
      <c r="T39" s="106"/>
      <c r="U39" s="111"/>
      <c r="V39" s="106"/>
      <c r="W39" s="106"/>
      <c r="X39" s="106"/>
      <c r="Y39" s="106"/>
      <c r="Z39" s="106"/>
      <c r="AA39" s="106"/>
      <c r="AB39" s="106"/>
      <c r="AC39" s="110"/>
      <c r="AD39" s="110"/>
      <c r="AE39" s="110"/>
    </row>
    <row r="40">
      <c r="A40" s="106"/>
      <c r="B40" s="676">
        <f t="shared" si="2"/>
        <v>37</v>
      </c>
      <c r="C40" s="155"/>
      <c r="D40" s="132" t="s">
        <v>2299</v>
      </c>
      <c r="E40" s="753"/>
      <c r="F40" s="237"/>
      <c r="G40" s="223"/>
      <c r="H40" s="223"/>
      <c r="I40" s="233"/>
      <c r="J40" s="133" t="s">
        <v>2836</v>
      </c>
      <c r="K40" s="133" t="s">
        <v>2837</v>
      </c>
      <c r="L40" s="134"/>
      <c r="M40" s="135" t="s">
        <v>84</v>
      </c>
      <c r="N40" s="135" t="s">
        <v>86</v>
      </c>
      <c r="O40" s="135" t="s">
        <v>84</v>
      </c>
      <c r="P40" s="135" t="s">
        <v>86</v>
      </c>
      <c r="Q40" s="136" t="s">
        <v>112</v>
      </c>
      <c r="R40" s="134"/>
      <c r="S40" s="134"/>
      <c r="T40" s="106"/>
      <c r="U40" s="111"/>
      <c r="V40" s="106"/>
      <c r="W40" s="106"/>
      <c r="X40" s="106"/>
      <c r="Y40" s="106"/>
      <c r="Z40" s="106"/>
      <c r="AA40" s="106"/>
      <c r="AB40" s="106"/>
      <c r="AC40" s="110"/>
      <c r="AD40" s="110"/>
      <c r="AE40" s="110"/>
    </row>
    <row r="41">
      <c r="A41" s="106"/>
      <c r="B41" s="676">
        <f t="shared" si="2"/>
        <v>38</v>
      </c>
      <c r="C41" s="146" t="s">
        <v>2838</v>
      </c>
      <c r="D41" s="146" t="s">
        <v>2839</v>
      </c>
      <c r="E41" s="754" t="s">
        <v>2840</v>
      </c>
      <c r="F41" s="752" t="s">
        <v>2298</v>
      </c>
      <c r="G41" s="223"/>
      <c r="H41" s="223"/>
      <c r="I41" s="233"/>
      <c r="J41" s="225" t="s">
        <v>2841</v>
      </c>
      <c r="K41" s="225" t="s">
        <v>2842</v>
      </c>
      <c r="L41" s="134"/>
      <c r="M41" s="135" t="s">
        <v>84</v>
      </c>
      <c r="N41" s="135" t="s">
        <v>84</v>
      </c>
      <c r="O41" s="135" t="s">
        <v>84</v>
      </c>
      <c r="P41" s="135" t="s">
        <v>86</v>
      </c>
      <c r="Q41" s="136" t="s">
        <v>2760</v>
      </c>
      <c r="R41" s="133"/>
      <c r="S41" s="134"/>
      <c r="T41" s="106"/>
      <c r="U41" s="111"/>
      <c r="V41" s="106"/>
      <c r="W41" s="106"/>
      <c r="X41" s="106"/>
      <c r="Y41" s="106"/>
      <c r="Z41" s="106"/>
      <c r="AA41" s="106"/>
      <c r="AB41" s="106"/>
      <c r="AC41" s="110"/>
      <c r="AD41" s="110"/>
      <c r="AE41" s="110"/>
    </row>
    <row r="42">
      <c r="A42" s="106"/>
      <c r="B42" s="676">
        <f t="shared" si="2"/>
        <v>39</v>
      </c>
      <c r="C42" s="149"/>
      <c r="D42" s="149"/>
      <c r="E42" s="754"/>
      <c r="F42" s="795"/>
      <c r="G42" s="223"/>
      <c r="H42" s="223"/>
      <c r="I42" s="233"/>
      <c r="J42" s="132" t="s">
        <v>2843</v>
      </c>
      <c r="K42" s="133" t="s">
        <v>2844</v>
      </c>
      <c r="L42" s="134"/>
      <c r="M42" s="135" t="s">
        <v>86</v>
      </c>
      <c r="N42" s="135" t="s">
        <v>86</v>
      </c>
      <c r="O42" s="135" t="s">
        <v>86</v>
      </c>
      <c r="P42" s="135" t="s">
        <v>86</v>
      </c>
      <c r="Q42" s="136" t="s">
        <v>112</v>
      </c>
      <c r="R42" s="133"/>
      <c r="S42" s="134"/>
      <c r="T42" s="106"/>
      <c r="U42" s="111"/>
      <c r="V42" s="106"/>
      <c r="W42" s="106"/>
      <c r="X42" s="106"/>
      <c r="Y42" s="106"/>
      <c r="Z42" s="106"/>
      <c r="AA42" s="106"/>
      <c r="AB42" s="106"/>
      <c r="AC42" s="110"/>
      <c r="AD42" s="110"/>
      <c r="AE42" s="110"/>
    </row>
    <row r="43">
      <c r="A43" s="106"/>
      <c r="B43" s="676">
        <f t="shared" si="2"/>
        <v>40</v>
      </c>
      <c r="C43" s="149"/>
      <c r="D43" s="149"/>
      <c r="E43" s="754"/>
      <c r="F43" s="752" t="s">
        <v>2299</v>
      </c>
      <c r="G43" s="223"/>
      <c r="H43" s="223"/>
      <c r="I43" s="233"/>
      <c r="J43" s="225" t="s">
        <v>2845</v>
      </c>
      <c r="K43" s="225" t="s">
        <v>2842</v>
      </c>
      <c r="L43" s="134"/>
      <c r="M43" s="135" t="s">
        <v>84</v>
      </c>
      <c r="N43" s="135" t="s">
        <v>84</v>
      </c>
      <c r="O43" s="135" t="s">
        <v>84</v>
      </c>
      <c r="P43" s="135" t="s">
        <v>86</v>
      </c>
      <c r="Q43" s="136" t="s">
        <v>2760</v>
      </c>
      <c r="R43" s="134"/>
      <c r="S43" s="134"/>
      <c r="T43" s="106"/>
      <c r="U43" s="111"/>
      <c r="V43" s="106"/>
      <c r="W43" s="106"/>
      <c r="X43" s="106"/>
      <c r="Y43" s="106"/>
      <c r="Z43" s="106"/>
      <c r="AA43" s="106"/>
      <c r="AB43" s="106"/>
      <c r="AC43" s="110"/>
      <c r="AD43" s="110"/>
      <c r="AE43" s="110"/>
    </row>
    <row r="44">
      <c r="A44" s="106"/>
      <c r="B44" s="676">
        <f t="shared" si="2"/>
        <v>41</v>
      </c>
      <c r="C44" s="149"/>
      <c r="D44" s="149"/>
      <c r="E44" s="753"/>
      <c r="F44" s="795"/>
      <c r="G44" s="223"/>
      <c r="H44" s="223"/>
      <c r="I44" s="233"/>
      <c r="J44" s="132" t="s">
        <v>2843</v>
      </c>
      <c r="K44" s="133" t="s">
        <v>2846</v>
      </c>
      <c r="L44" s="134"/>
      <c r="M44" s="135" t="s">
        <v>86</v>
      </c>
      <c r="N44" s="135" t="s">
        <v>86</v>
      </c>
      <c r="O44" s="135" t="s">
        <v>86</v>
      </c>
      <c r="P44" s="135" t="s">
        <v>86</v>
      </c>
      <c r="Q44" s="136" t="s">
        <v>112</v>
      </c>
      <c r="R44" s="133"/>
      <c r="S44" s="134"/>
      <c r="T44" s="106"/>
      <c r="U44" s="111"/>
      <c r="V44" s="106"/>
      <c r="W44" s="106"/>
      <c r="X44" s="106"/>
      <c r="Y44" s="106"/>
      <c r="Z44" s="106"/>
      <c r="AA44" s="106"/>
      <c r="AB44" s="106"/>
      <c r="AC44" s="110"/>
      <c r="AD44" s="110"/>
      <c r="AE44" s="110"/>
    </row>
    <row r="45" ht="41.25" customHeight="1">
      <c r="A45" s="106"/>
      <c r="B45" s="676">
        <f t="shared" si="2"/>
        <v>42</v>
      </c>
      <c r="C45" s="149"/>
      <c r="D45" s="149"/>
      <c r="E45" s="146" t="s">
        <v>2847</v>
      </c>
      <c r="F45" s="752" t="s">
        <v>2298</v>
      </c>
      <c r="G45" s="223"/>
      <c r="H45" s="223"/>
      <c r="I45" s="233"/>
      <c r="J45" s="225" t="s">
        <v>2848</v>
      </c>
      <c r="K45" s="225" t="s">
        <v>2842</v>
      </c>
      <c r="L45" s="134"/>
      <c r="M45" s="135" t="s">
        <v>84</v>
      </c>
      <c r="N45" s="135" t="s">
        <v>84</v>
      </c>
      <c r="O45" s="135" t="s">
        <v>84</v>
      </c>
      <c r="P45" s="135" t="s">
        <v>86</v>
      </c>
      <c r="Q45" s="136" t="s">
        <v>2760</v>
      </c>
      <c r="R45" s="134"/>
      <c r="S45" s="134"/>
      <c r="T45" s="106"/>
      <c r="U45" s="111"/>
      <c r="V45" s="106"/>
      <c r="W45" s="106"/>
      <c r="X45" s="106"/>
      <c r="Y45" s="106"/>
      <c r="Z45" s="106"/>
      <c r="AA45" s="106"/>
      <c r="AB45" s="106"/>
      <c r="AC45" s="110"/>
      <c r="AD45" s="110"/>
      <c r="AE45" s="110"/>
    </row>
    <row r="46">
      <c r="A46" s="106"/>
      <c r="B46" s="676">
        <f t="shared" si="2"/>
        <v>43</v>
      </c>
      <c r="C46" s="149"/>
      <c r="D46" s="149"/>
      <c r="E46" s="149"/>
      <c r="F46" s="795"/>
      <c r="G46" s="223"/>
      <c r="H46" s="223"/>
      <c r="I46" s="233"/>
      <c r="J46" s="132" t="s">
        <v>2849</v>
      </c>
      <c r="K46" s="133" t="s">
        <v>2844</v>
      </c>
      <c r="L46" s="134"/>
      <c r="M46" s="135" t="s">
        <v>86</v>
      </c>
      <c r="N46" s="135" t="s">
        <v>86</v>
      </c>
      <c r="O46" s="135" t="s">
        <v>86</v>
      </c>
      <c r="P46" s="135" t="s">
        <v>86</v>
      </c>
      <c r="Q46" s="136" t="s">
        <v>112</v>
      </c>
      <c r="R46" s="133"/>
      <c r="S46" s="134"/>
      <c r="T46" s="106"/>
      <c r="U46" s="111"/>
      <c r="V46" s="106"/>
      <c r="W46" s="106"/>
      <c r="X46" s="106"/>
      <c r="Y46" s="106"/>
      <c r="Z46" s="106"/>
      <c r="AA46" s="106"/>
      <c r="AB46" s="106"/>
      <c r="AC46" s="110"/>
      <c r="AD46" s="110"/>
      <c r="AE46" s="110"/>
    </row>
    <row r="47" ht="41.25" customHeight="1">
      <c r="A47" s="106"/>
      <c r="B47" s="676">
        <f t="shared" si="2"/>
        <v>44</v>
      </c>
      <c r="C47" s="149"/>
      <c r="D47" s="149"/>
      <c r="E47" s="149"/>
      <c r="F47" s="752" t="s">
        <v>2299</v>
      </c>
      <c r="G47" s="223"/>
      <c r="H47" s="223"/>
      <c r="I47" s="233"/>
      <c r="J47" s="225" t="s">
        <v>2850</v>
      </c>
      <c r="K47" s="225" t="s">
        <v>2842</v>
      </c>
      <c r="L47" s="134"/>
      <c r="M47" s="135" t="s">
        <v>84</v>
      </c>
      <c r="N47" s="135" t="s">
        <v>84</v>
      </c>
      <c r="O47" s="135" t="s">
        <v>84</v>
      </c>
      <c r="P47" s="135" t="s">
        <v>86</v>
      </c>
      <c r="Q47" s="136" t="s">
        <v>2760</v>
      </c>
      <c r="R47" s="134"/>
      <c r="S47" s="134"/>
      <c r="T47" s="106"/>
      <c r="U47" s="111"/>
      <c r="V47" s="106"/>
      <c r="W47" s="106"/>
      <c r="X47" s="106"/>
      <c r="Y47" s="106"/>
      <c r="Z47" s="106"/>
      <c r="AA47" s="106"/>
      <c r="AB47" s="106"/>
      <c r="AC47" s="110"/>
      <c r="AD47" s="110"/>
      <c r="AE47" s="110"/>
    </row>
    <row r="48">
      <c r="A48" s="106"/>
      <c r="B48" s="676">
        <f t="shared" si="2"/>
        <v>45</v>
      </c>
      <c r="C48" s="149"/>
      <c r="D48" s="149"/>
      <c r="E48" s="155"/>
      <c r="F48" s="795"/>
      <c r="G48" s="223"/>
      <c r="H48" s="223"/>
      <c r="I48" s="233"/>
      <c r="J48" s="132" t="s">
        <v>2849</v>
      </c>
      <c r="K48" s="133" t="s">
        <v>2846</v>
      </c>
      <c r="L48" s="134"/>
      <c r="M48" s="135" t="s">
        <v>86</v>
      </c>
      <c r="N48" s="135" t="s">
        <v>86</v>
      </c>
      <c r="O48" s="135" t="s">
        <v>86</v>
      </c>
      <c r="P48" s="135" t="s">
        <v>86</v>
      </c>
      <c r="Q48" s="136" t="s">
        <v>112</v>
      </c>
      <c r="R48" s="133"/>
      <c r="S48" s="134"/>
      <c r="T48" s="106"/>
      <c r="U48" s="111"/>
      <c r="V48" s="106"/>
      <c r="W48" s="106"/>
      <c r="X48" s="106"/>
      <c r="Y48" s="106"/>
      <c r="Z48" s="106"/>
      <c r="AA48" s="106"/>
      <c r="AB48" s="106"/>
      <c r="AC48" s="110"/>
      <c r="AD48" s="110"/>
      <c r="AE48" s="110"/>
    </row>
    <row r="49" ht="41.25" customHeight="1">
      <c r="A49" s="106"/>
      <c r="B49" s="676">
        <f t="shared" si="2"/>
        <v>46</v>
      </c>
      <c r="C49" s="149"/>
      <c r="D49" s="149"/>
      <c r="E49" s="146" t="s">
        <v>2851</v>
      </c>
      <c r="F49" s="752" t="s">
        <v>2298</v>
      </c>
      <c r="G49" s="132"/>
      <c r="H49" s="132"/>
      <c r="I49" s="131"/>
      <c r="J49" s="225" t="s">
        <v>2852</v>
      </c>
      <c r="K49" s="225" t="s">
        <v>2842</v>
      </c>
      <c r="L49" s="134"/>
      <c r="M49" s="135" t="s">
        <v>84</v>
      </c>
      <c r="N49" s="135" t="s">
        <v>84</v>
      </c>
      <c r="O49" s="135" t="s">
        <v>84</v>
      </c>
      <c r="P49" s="135" t="s">
        <v>86</v>
      </c>
      <c r="Q49" s="136" t="s">
        <v>2760</v>
      </c>
      <c r="R49" s="134"/>
      <c r="S49" s="134"/>
      <c r="T49" s="106"/>
      <c r="U49" s="111"/>
      <c r="V49" s="106"/>
      <c r="W49" s="106"/>
      <c r="X49" s="106"/>
      <c r="Y49" s="106"/>
      <c r="Z49" s="106"/>
      <c r="AA49" s="106"/>
      <c r="AB49" s="106"/>
      <c r="AC49" s="110"/>
      <c r="AD49" s="110"/>
      <c r="AE49" s="110"/>
    </row>
    <row r="50">
      <c r="A50" s="106"/>
      <c r="B50" s="676">
        <f t="shared" si="2"/>
        <v>47</v>
      </c>
      <c r="C50" s="149"/>
      <c r="D50" s="149"/>
      <c r="E50" s="149"/>
      <c r="F50" s="795"/>
      <c r="G50" s="132"/>
      <c r="H50" s="132"/>
      <c r="I50" s="131"/>
      <c r="J50" s="132" t="s">
        <v>2853</v>
      </c>
      <c r="K50" s="133" t="s">
        <v>2844</v>
      </c>
      <c r="L50" s="134"/>
      <c r="M50" s="135" t="s">
        <v>86</v>
      </c>
      <c r="N50" s="135" t="s">
        <v>86</v>
      </c>
      <c r="O50" s="135" t="s">
        <v>86</v>
      </c>
      <c r="P50" s="135" t="s">
        <v>86</v>
      </c>
      <c r="Q50" s="136" t="s">
        <v>112</v>
      </c>
      <c r="R50" s="133"/>
      <c r="S50" s="134"/>
      <c r="T50" s="106"/>
      <c r="U50" s="111"/>
      <c r="V50" s="106"/>
      <c r="W50" s="106"/>
      <c r="X50" s="106"/>
      <c r="Y50" s="106"/>
      <c r="Z50" s="106"/>
      <c r="AA50" s="106"/>
      <c r="AB50" s="106"/>
      <c r="AC50" s="110"/>
      <c r="AD50" s="110"/>
      <c r="AE50" s="110"/>
    </row>
    <row r="51">
      <c r="A51" s="106"/>
      <c r="B51" s="676">
        <f t="shared" si="2"/>
        <v>48</v>
      </c>
      <c r="C51" s="149"/>
      <c r="D51" s="149"/>
      <c r="E51" s="149"/>
      <c r="F51" s="752" t="s">
        <v>2299</v>
      </c>
      <c r="G51" s="132"/>
      <c r="H51" s="132"/>
      <c r="I51" s="131"/>
      <c r="J51" s="225" t="s">
        <v>2854</v>
      </c>
      <c r="K51" s="225" t="s">
        <v>2842</v>
      </c>
      <c r="L51" s="134"/>
      <c r="M51" s="135" t="s">
        <v>84</v>
      </c>
      <c r="N51" s="135" t="s">
        <v>84</v>
      </c>
      <c r="O51" s="135" t="s">
        <v>84</v>
      </c>
      <c r="P51" s="135" t="s">
        <v>86</v>
      </c>
      <c r="Q51" s="136" t="s">
        <v>2760</v>
      </c>
      <c r="R51" s="134"/>
      <c r="S51" s="134"/>
      <c r="T51" s="106"/>
      <c r="U51" s="111"/>
      <c r="V51" s="106"/>
      <c r="W51" s="106"/>
      <c r="X51" s="106"/>
      <c r="Y51" s="106"/>
      <c r="Z51" s="106"/>
      <c r="AA51" s="106"/>
      <c r="AB51" s="106"/>
      <c r="AC51" s="110"/>
      <c r="AD51" s="110"/>
      <c r="AE51" s="110"/>
    </row>
    <row r="52">
      <c r="A52" s="106"/>
      <c r="B52" s="676">
        <f t="shared" si="2"/>
        <v>49</v>
      </c>
      <c r="C52" s="149"/>
      <c r="D52" s="149"/>
      <c r="E52" s="155"/>
      <c r="F52" s="795"/>
      <c r="G52" s="132"/>
      <c r="H52" s="132"/>
      <c r="I52" s="131"/>
      <c r="J52" s="132" t="s">
        <v>2853</v>
      </c>
      <c r="K52" s="133" t="s">
        <v>2846</v>
      </c>
      <c r="L52" s="134"/>
      <c r="M52" s="135" t="s">
        <v>86</v>
      </c>
      <c r="N52" s="135" t="s">
        <v>86</v>
      </c>
      <c r="O52" s="135" t="s">
        <v>86</v>
      </c>
      <c r="P52" s="135" t="s">
        <v>86</v>
      </c>
      <c r="Q52" s="136" t="s">
        <v>112</v>
      </c>
      <c r="R52" s="133"/>
      <c r="S52" s="134"/>
      <c r="T52" s="106"/>
      <c r="U52" s="111"/>
      <c r="V52" s="106"/>
      <c r="W52" s="106"/>
      <c r="X52" s="106"/>
      <c r="Y52" s="106"/>
      <c r="Z52" s="106"/>
      <c r="AA52" s="106"/>
      <c r="AB52" s="106"/>
      <c r="AC52" s="110"/>
      <c r="AD52" s="110"/>
      <c r="AE52" s="110"/>
    </row>
    <row r="53">
      <c r="A53" s="106"/>
      <c r="B53" s="676">
        <f t="shared" si="2"/>
        <v>50</v>
      </c>
      <c r="C53" s="149"/>
      <c r="D53" s="149"/>
      <c r="E53" s="146" t="s">
        <v>2855</v>
      </c>
      <c r="F53" s="752" t="s">
        <v>2298</v>
      </c>
      <c r="G53" s="132"/>
      <c r="H53" s="132"/>
      <c r="I53" s="131"/>
      <c r="J53" s="132" t="s">
        <v>2856</v>
      </c>
      <c r="K53" s="225" t="s">
        <v>2842</v>
      </c>
      <c r="L53" s="134"/>
      <c r="M53" s="135" t="s">
        <v>84</v>
      </c>
      <c r="N53" s="135" t="s">
        <v>84</v>
      </c>
      <c r="O53" s="135" t="s">
        <v>84</v>
      </c>
      <c r="P53" s="135" t="s">
        <v>86</v>
      </c>
      <c r="Q53" s="136" t="s">
        <v>2760</v>
      </c>
      <c r="R53" s="134"/>
      <c r="S53" s="134"/>
      <c r="T53" s="106"/>
      <c r="U53" s="111"/>
      <c r="V53" s="106"/>
      <c r="W53" s="106"/>
      <c r="X53" s="106"/>
      <c r="Y53" s="106"/>
      <c r="Z53" s="106"/>
      <c r="AA53" s="106"/>
      <c r="AB53" s="106"/>
      <c r="AC53" s="110"/>
      <c r="AD53" s="110"/>
      <c r="AE53" s="110"/>
    </row>
    <row r="54">
      <c r="A54" s="106"/>
      <c r="B54" s="676">
        <f t="shared" si="2"/>
        <v>51</v>
      </c>
      <c r="C54" s="149"/>
      <c r="D54" s="149"/>
      <c r="E54" s="149"/>
      <c r="F54" s="795"/>
      <c r="G54" s="132"/>
      <c r="H54" s="132"/>
      <c r="I54" s="131"/>
      <c r="J54" s="132" t="s">
        <v>2857</v>
      </c>
      <c r="K54" s="133" t="s">
        <v>2844</v>
      </c>
      <c r="L54" s="134"/>
      <c r="M54" s="135" t="s">
        <v>86</v>
      </c>
      <c r="N54" s="135" t="s">
        <v>86</v>
      </c>
      <c r="O54" s="135" t="s">
        <v>86</v>
      </c>
      <c r="P54" s="135" t="s">
        <v>86</v>
      </c>
      <c r="Q54" s="136" t="s">
        <v>112</v>
      </c>
      <c r="R54" s="133"/>
      <c r="S54" s="134"/>
      <c r="T54" s="106"/>
      <c r="U54" s="111"/>
      <c r="V54" s="106"/>
      <c r="W54" s="106"/>
      <c r="X54" s="106"/>
      <c r="Y54" s="106"/>
      <c r="Z54" s="106"/>
      <c r="AA54" s="106"/>
      <c r="AB54" s="106"/>
      <c r="AC54" s="110"/>
      <c r="AD54" s="110"/>
      <c r="AE54" s="110"/>
    </row>
    <row r="55">
      <c r="A55" s="106"/>
      <c r="B55" s="676">
        <f t="shared" si="2"/>
        <v>52</v>
      </c>
      <c r="C55" s="149"/>
      <c r="D55" s="149"/>
      <c r="E55" s="149"/>
      <c r="F55" s="752" t="s">
        <v>2299</v>
      </c>
      <c r="G55" s="132"/>
      <c r="H55" s="132"/>
      <c r="I55" s="131"/>
      <c r="J55" s="132" t="s">
        <v>2858</v>
      </c>
      <c r="K55" s="225" t="s">
        <v>2842</v>
      </c>
      <c r="L55" s="134"/>
      <c r="M55" s="135" t="s">
        <v>84</v>
      </c>
      <c r="N55" s="135" t="s">
        <v>84</v>
      </c>
      <c r="O55" s="135" t="s">
        <v>84</v>
      </c>
      <c r="P55" s="135" t="s">
        <v>86</v>
      </c>
      <c r="Q55" s="136" t="s">
        <v>2760</v>
      </c>
      <c r="R55" s="134"/>
      <c r="S55" s="134"/>
      <c r="T55" s="106"/>
      <c r="U55" s="111"/>
      <c r="V55" s="106"/>
      <c r="W55" s="106"/>
      <c r="X55" s="106"/>
      <c r="Y55" s="106"/>
      <c r="Z55" s="106"/>
      <c r="AA55" s="106"/>
      <c r="AB55" s="106"/>
      <c r="AC55" s="110"/>
      <c r="AD55" s="110"/>
      <c r="AE55" s="110"/>
    </row>
    <row r="56">
      <c r="A56" s="106"/>
      <c r="B56" s="676">
        <f t="shared" si="2"/>
        <v>53</v>
      </c>
      <c r="C56" s="149"/>
      <c r="D56" s="155"/>
      <c r="E56" s="155"/>
      <c r="F56" s="795"/>
      <c r="G56" s="132"/>
      <c r="H56" s="132"/>
      <c r="I56" s="131"/>
      <c r="J56" s="132" t="s">
        <v>2857</v>
      </c>
      <c r="K56" s="133" t="s">
        <v>2846</v>
      </c>
      <c r="L56" s="134"/>
      <c r="M56" s="135" t="s">
        <v>86</v>
      </c>
      <c r="N56" s="135" t="s">
        <v>86</v>
      </c>
      <c r="O56" s="135" t="s">
        <v>86</v>
      </c>
      <c r="P56" s="135" t="s">
        <v>86</v>
      </c>
      <c r="Q56" s="136" t="s">
        <v>112</v>
      </c>
      <c r="R56" s="133"/>
      <c r="S56" s="134"/>
      <c r="T56" s="106"/>
      <c r="U56" s="111"/>
      <c r="V56" s="106"/>
      <c r="W56" s="106"/>
      <c r="X56" s="106"/>
      <c r="Y56" s="106"/>
      <c r="Z56" s="106"/>
      <c r="AA56" s="106"/>
      <c r="AB56" s="106"/>
      <c r="AC56" s="110"/>
      <c r="AD56" s="110"/>
      <c r="AE56" s="110"/>
    </row>
    <row r="57" ht="41.25" customHeight="1">
      <c r="A57" s="106"/>
      <c r="B57" s="676">
        <f t="shared" si="2"/>
        <v>54</v>
      </c>
      <c r="C57" s="149"/>
      <c r="D57" s="146" t="s">
        <v>2859</v>
      </c>
      <c r="E57" s="146" t="s">
        <v>2860</v>
      </c>
      <c r="F57" s="752" t="s">
        <v>2298</v>
      </c>
      <c r="G57" s="132"/>
      <c r="H57" s="132"/>
      <c r="I57" s="131"/>
      <c r="J57" s="132" t="s">
        <v>2861</v>
      </c>
      <c r="K57" s="225" t="s">
        <v>2842</v>
      </c>
      <c r="L57" s="134"/>
      <c r="M57" s="135" t="s">
        <v>84</v>
      </c>
      <c r="N57" s="135" t="s">
        <v>84</v>
      </c>
      <c r="O57" s="135" t="s">
        <v>84</v>
      </c>
      <c r="P57" s="135" t="s">
        <v>86</v>
      </c>
      <c r="Q57" s="136" t="s">
        <v>2760</v>
      </c>
      <c r="R57" s="134"/>
      <c r="S57" s="134"/>
      <c r="T57" s="106"/>
      <c r="U57" s="111"/>
      <c r="V57" s="106"/>
      <c r="W57" s="106"/>
      <c r="X57" s="106"/>
      <c r="Y57" s="106"/>
      <c r="Z57" s="106"/>
      <c r="AA57" s="106"/>
      <c r="AB57" s="106"/>
      <c r="AC57" s="110"/>
      <c r="AD57" s="110"/>
      <c r="AE57" s="110"/>
    </row>
    <row r="58" ht="41.25" customHeight="1">
      <c r="A58" s="106"/>
      <c r="B58" s="676">
        <f t="shared" si="2"/>
        <v>55</v>
      </c>
      <c r="C58" s="149"/>
      <c r="D58" s="149"/>
      <c r="E58" s="149"/>
      <c r="F58" s="795"/>
      <c r="G58" s="131"/>
      <c r="H58" s="131"/>
      <c r="I58" s="131"/>
      <c r="J58" s="132" t="s">
        <v>2862</v>
      </c>
      <c r="K58" s="133" t="s">
        <v>2844</v>
      </c>
      <c r="L58" s="134"/>
      <c r="M58" s="135" t="s">
        <v>86</v>
      </c>
      <c r="N58" s="135" t="s">
        <v>86</v>
      </c>
      <c r="O58" s="135" t="s">
        <v>86</v>
      </c>
      <c r="P58" s="135" t="s">
        <v>86</v>
      </c>
      <c r="Q58" s="136" t="s">
        <v>112</v>
      </c>
      <c r="R58" s="133"/>
      <c r="S58" s="134"/>
      <c r="T58" s="106"/>
      <c r="U58" s="111"/>
      <c r="V58" s="106"/>
      <c r="W58" s="106"/>
      <c r="X58" s="106"/>
      <c r="Y58" s="106"/>
      <c r="Z58" s="106"/>
      <c r="AA58" s="106"/>
      <c r="AB58" s="106"/>
      <c r="AC58" s="110"/>
      <c r="AD58" s="110"/>
      <c r="AE58" s="110"/>
    </row>
    <row r="59" ht="41.25" customHeight="1">
      <c r="A59" s="106"/>
      <c r="B59" s="676">
        <f t="shared" si="2"/>
        <v>56</v>
      </c>
      <c r="C59" s="149"/>
      <c r="D59" s="149"/>
      <c r="E59" s="149"/>
      <c r="F59" s="752" t="s">
        <v>2299</v>
      </c>
      <c r="G59" s="132"/>
      <c r="H59" s="132"/>
      <c r="I59" s="131"/>
      <c r="J59" s="132" t="s">
        <v>2863</v>
      </c>
      <c r="K59" s="225" t="s">
        <v>2842</v>
      </c>
      <c r="L59" s="134"/>
      <c r="M59" s="135" t="s">
        <v>84</v>
      </c>
      <c r="N59" s="135" t="s">
        <v>84</v>
      </c>
      <c r="O59" s="135" t="s">
        <v>84</v>
      </c>
      <c r="P59" s="135" t="s">
        <v>86</v>
      </c>
      <c r="Q59" s="136" t="s">
        <v>2760</v>
      </c>
      <c r="R59" s="134"/>
      <c r="S59" s="134"/>
      <c r="T59" s="106"/>
      <c r="U59" s="111"/>
      <c r="V59" s="106"/>
      <c r="W59" s="106"/>
      <c r="X59" s="106"/>
      <c r="Y59" s="106"/>
      <c r="Z59" s="106"/>
      <c r="AA59" s="106"/>
      <c r="AB59" s="106"/>
      <c r="AC59" s="110"/>
      <c r="AD59" s="110"/>
      <c r="AE59" s="110"/>
    </row>
    <row r="60" ht="41.25" customHeight="1">
      <c r="A60" s="106"/>
      <c r="B60" s="676">
        <f t="shared" si="2"/>
        <v>57</v>
      </c>
      <c r="C60" s="149"/>
      <c r="D60" s="149"/>
      <c r="E60" s="155"/>
      <c r="F60" s="795"/>
      <c r="G60" s="131"/>
      <c r="H60" s="131"/>
      <c r="I60" s="131"/>
      <c r="J60" s="132" t="s">
        <v>2862</v>
      </c>
      <c r="K60" s="133" t="s">
        <v>2846</v>
      </c>
      <c r="L60" s="134"/>
      <c r="M60" s="135" t="s">
        <v>86</v>
      </c>
      <c r="N60" s="135" t="s">
        <v>86</v>
      </c>
      <c r="O60" s="135" t="s">
        <v>86</v>
      </c>
      <c r="P60" s="135" t="s">
        <v>86</v>
      </c>
      <c r="Q60" s="136" t="s">
        <v>112</v>
      </c>
      <c r="R60" s="133"/>
      <c r="S60" s="134"/>
      <c r="T60" s="106"/>
      <c r="U60" s="111"/>
      <c r="V60" s="106"/>
      <c r="W60" s="106"/>
      <c r="X60" s="106"/>
      <c r="Y60" s="106"/>
      <c r="Z60" s="106"/>
      <c r="AA60" s="106"/>
      <c r="AB60" s="106"/>
      <c r="AC60" s="110"/>
      <c r="AD60" s="110"/>
      <c r="AE60" s="110"/>
    </row>
    <row r="61" ht="41.25" customHeight="1">
      <c r="A61" s="106"/>
      <c r="B61" s="676">
        <f t="shared" si="2"/>
        <v>58</v>
      </c>
      <c r="C61" s="149"/>
      <c r="D61" s="149"/>
      <c r="E61" s="146" t="s">
        <v>2864</v>
      </c>
      <c r="F61" s="752" t="s">
        <v>2298</v>
      </c>
      <c r="G61" s="131"/>
      <c r="H61" s="131"/>
      <c r="I61" s="131"/>
      <c r="J61" s="132" t="s">
        <v>2865</v>
      </c>
      <c r="K61" s="225" t="s">
        <v>2842</v>
      </c>
      <c r="L61" s="134"/>
      <c r="M61" s="135" t="s">
        <v>84</v>
      </c>
      <c r="N61" s="135" t="s">
        <v>84</v>
      </c>
      <c r="O61" s="135" t="s">
        <v>84</v>
      </c>
      <c r="P61" s="135" t="s">
        <v>86</v>
      </c>
      <c r="Q61" s="136" t="s">
        <v>2760</v>
      </c>
      <c r="R61" s="134"/>
      <c r="S61" s="134"/>
      <c r="T61" s="106"/>
      <c r="U61" s="111"/>
      <c r="V61" s="106"/>
      <c r="W61" s="106"/>
      <c r="X61" s="106"/>
      <c r="Y61" s="106"/>
      <c r="Z61" s="106"/>
      <c r="AA61" s="106"/>
      <c r="AB61" s="106"/>
      <c r="AC61" s="110"/>
      <c r="AD61" s="110"/>
      <c r="AE61" s="110"/>
    </row>
    <row r="62">
      <c r="A62" s="106"/>
      <c r="B62" s="676">
        <f t="shared" si="2"/>
        <v>59</v>
      </c>
      <c r="C62" s="149"/>
      <c r="D62" s="149"/>
      <c r="E62" s="149"/>
      <c r="F62" s="795"/>
      <c r="G62" s="131"/>
      <c r="H62" s="131"/>
      <c r="I62" s="131"/>
      <c r="J62" s="132" t="s">
        <v>2866</v>
      </c>
      <c r="K62" s="133" t="s">
        <v>2844</v>
      </c>
      <c r="L62" s="134"/>
      <c r="M62" s="135" t="s">
        <v>86</v>
      </c>
      <c r="N62" s="135" t="s">
        <v>86</v>
      </c>
      <c r="O62" s="135" t="s">
        <v>86</v>
      </c>
      <c r="P62" s="135" t="s">
        <v>86</v>
      </c>
      <c r="Q62" s="136" t="s">
        <v>112</v>
      </c>
      <c r="R62" s="133"/>
      <c r="S62" s="134"/>
      <c r="T62" s="106"/>
      <c r="U62" s="111"/>
      <c r="V62" s="106"/>
      <c r="W62" s="106"/>
      <c r="X62" s="106"/>
      <c r="Y62" s="106"/>
      <c r="Z62" s="106"/>
      <c r="AA62" s="106"/>
      <c r="AB62" s="106"/>
      <c r="AC62" s="110"/>
      <c r="AD62" s="110"/>
      <c r="AE62" s="110"/>
    </row>
    <row r="63" ht="41.25" customHeight="1">
      <c r="A63" s="106"/>
      <c r="B63" s="676">
        <f t="shared" si="2"/>
        <v>60</v>
      </c>
      <c r="C63" s="149"/>
      <c r="D63" s="149"/>
      <c r="E63" s="149"/>
      <c r="F63" s="752" t="s">
        <v>2299</v>
      </c>
      <c r="G63" s="131"/>
      <c r="H63" s="131"/>
      <c r="I63" s="131"/>
      <c r="J63" s="132" t="s">
        <v>2867</v>
      </c>
      <c r="K63" s="225" t="s">
        <v>2842</v>
      </c>
      <c r="L63" s="134"/>
      <c r="M63" s="135" t="s">
        <v>84</v>
      </c>
      <c r="N63" s="135" t="s">
        <v>84</v>
      </c>
      <c r="O63" s="135" t="s">
        <v>84</v>
      </c>
      <c r="P63" s="135" t="s">
        <v>86</v>
      </c>
      <c r="Q63" s="136" t="s">
        <v>2760</v>
      </c>
      <c r="R63" s="134"/>
      <c r="S63" s="134"/>
      <c r="T63" s="106"/>
      <c r="U63" s="111"/>
      <c r="V63" s="106"/>
      <c r="W63" s="106"/>
      <c r="X63" s="106"/>
      <c r="Y63" s="106"/>
      <c r="Z63" s="106"/>
      <c r="AA63" s="106"/>
      <c r="AB63" s="106"/>
      <c r="AC63" s="110"/>
      <c r="AD63" s="110"/>
      <c r="AE63" s="110"/>
    </row>
    <row r="64">
      <c r="A64" s="106"/>
      <c r="B64" s="676">
        <f t="shared" si="2"/>
        <v>61</v>
      </c>
      <c r="C64" s="149"/>
      <c r="D64" s="149"/>
      <c r="E64" s="155"/>
      <c r="F64" s="795"/>
      <c r="G64" s="131"/>
      <c r="H64" s="131"/>
      <c r="I64" s="131"/>
      <c r="J64" s="132" t="s">
        <v>2866</v>
      </c>
      <c r="K64" s="133" t="s">
        <v>2846</v>
      </c>
      <c r="L64" s="134"/>
      <c r="M64" s="135" t="s">
        <v>86</v>
      </c>
      <c r="N64" s="135" t="s">
        <v>86</v>
      </c>
      <c r="O64" s="135" t="s">
        <v>86</v>
      </c>
      <c r="P64" s="135" t="s">
        <v>86</v>
      </c>
      <c r="Q64" s="136" t="s">
        <v>112</v>
      </c>
      <c r="R64" s="133"/>
      <c r="S64" s="134"/>
      <c r="T64" s="106"/>
      <c r="U64" s="111"/>
      <c r="V64" s="106"/>
      <c r="W64" s="106"/>
      <c r="X64" s="106"/>
      <c r="Y64" s="106"/>
      <c r="Z64" s="106"/>
      <c r="AA64" s="106"/>
      <c r="AB64" s="106"/>
      <c r="AC64" s="110"/>
      <c r="AD64" s="110"/>
      <c r="AE64" s="110"/>
    </row>
    <row r="65" ht="41.25" customHeight="1">
      <c r="A65" s="106"/>
      <c r="B65" s="676">
        <f t="shared" si="2"/>
        <v>62</v>
      </c>
      <c r="C65" s="149"/>
      <c r="D65" s="149"/>
      <c r="E65" s="146" t="s">
        <v>2868</v>
      </c>
      <c r="F65" s="752" t="s">
        <v>2298</v>
      </c>
      <c r="G65" s="131"/>
      <c r="H65" s="131"/>
      <c r="I65" s="131"/>
      <c r="J65" s="132" t="s">
        <v>2869</v>
      </c>
      <c r="K65" s="225" t="s">
        <v>2842</v>
      </c>
      <c r="L65" s="134"/>
      <c r="M65" s="135" t="s">
        <v>84</v>
      </c>
      <c r="N65" s="135" t="s">
        <v>84</v>
      </c>
      <c r="O65" s="135" t="s">
        <v>84</v>
      </c>
      <c r="P65" s="135" t="s">
        <v>86</v>
      </c>
      <c r="Q65" s="136" t="s">
        <v>2760</v>
      </c>
      <c r="R65" s="134"/>
      <c r="S65" s="134"/>
      <c r="T65" s="106"/>
      <c r="U65" s="111"/>
      <c r="V65" s="106"/>
      <c r="W65" s="106"/>
      <c r="X65" s="106"/>
      <c r="Y65" s="106"/>
      <c r="Z65" s="106"/>
      <c r="AA65" s="106"/>
      <c r="AB65" s="106"/>
      <c r="AC65" s="110"/>
      <c r="AD65" s="110"/>
      <c r="AE65" s="110"/>
    </row>
    <row r="66">
      <c r="A66" s="106"/>
      <c r="B66" s="676">
        <f t="shared" si="2"/>
        <v>63</v>
      </c>
      <c r="C66" s="149"/>
      <c r="D66" s="149"/>
      <c r="E66" s="149"/>
      <c r="F66" s="795"/>
      <c r="G66" s="131"/>
      <c r="H66" s="131"/>
      <c r="I66" s="131"/>
      <c r="J66" s="132" t="s">
        <v>2870</v>
      </c>
      <c r="K66" s="133" t="s">
        <v>2844</v>
      </c>
      <c r="L66" s="134"/>
      <c r="M66" s="135" t="s">
        <v>86</v>
      </c>
      <c r="N66" s="135" t="s">
        <v>86</v>
      </c>
      <c r="O66" s="135" t="s">
        <v>86</v>
      </c>
      <c r="P66" s="135" t="s">
        <v>86</v>
      </c>
      <c r="Q66" s="136" t="s">
        <v>112</v>
      </c>
      <c r="R66" s="133"/>
      <c r="S66" s="134"/>
      <c r="T66" s="106"/>
      <c r="U66" s="111"/>
      <c r="V66" s="106"/>
      <c r="W66" s="106"/>
      <c r="X66" s="106"/>
      <c r="Y66" s="106"/>
      <c r="Z66" s="106"/>
      <c r="AA66" s="106"/>
      <c r="AB66" s="106"/>
      <c r="AC66" s="110"/>
      <c r="AD66" s="110"/>
      <c r="AE66" s="110"/>
    </row>
    <row r="67" ht="41.25" customHeight="1">
      <c r="A67" s="106"/>
      <c r="B67" s="676">
        <f t="shared" si="2"/>
        <v>64</v>
      </c>
      <c r="C67" s="149"/>
      <c r="D67" s="149"/>
      <c r="E67" s="149"/>
      <c r="F67" s="752" t="s">
        <v>2299</v>
      </c>
      <c r="G67" s="131"/>
      <c r="H67" s="131"/>
      <c r="I67" s="131"/>
      <c r="J67" s="132" t="s">
        <v>2871</v>
      </c>
      <c r="K67" s="225" t="s">
        <v>2842</v>
      </c>
      <c r="L67" s="134"/>
      <c r="M67" s="135" t="s">
        <v>84</v>
      </c>
      <c r="N67" s="135" t="s">
        <v>84</v>
      </c>
      <c r="O67" s="135" t="s">
        <v>84</v>
      </c>
      <c r="P67" s="135" t="s">
        <v>86</v>
      </c>
      <c r="Q67" s="136" t="s">
        <v>2760</v>
      </c>
      <c r="R67" s="134"/>
      <c r="S67" s="134"/>
      <c r="T67" s="106"/>
      <c r="U67" s="111"/>
      <c r="V67" s="106"/>
      <c r="W67" s="106"/>
      <c r="X67" s="106"/>
      <c r="Y67" s="106"/>
      <c r="Z67" s="106"/>
      <c r="AA67" s="106"/>
      <c r="AB67" s="106"/>
      <c r="AC67" s="110"/>
      <c r="AD67" s="110"/>
      <c r="AE67" s="110"/>
    </row>
    <row r="68">
      <c r="A68" s="106"/>
      <c r="B68" s="676">
        <f t="shared" si="2"/>
        <v>65</v>
      </c>
      <c r="C68" s="149"/>
      <c r="D68" s="149"/>
      <c r="E68" s="155"/>
      <c r="F68" s="795"/>
      <c r="G68" s="131"/>
      <c r="H68" s="131"/>
      <c r="I68" s="131"/>
      <c r="J68" s="132" t="s">
        <v>2870</v>
      </c>
      <c r="K68" s="133" t="s">
        <v>2846</v>
      </c>
      <c r="L68" s="134"/>
      <c r="M68" s="135" t="s">
        <v>86</v>
      </c>
      <c r="N68" s="135" t="s">
        <v>86</v>
      </c>
      <c r="O68" s="135" t="s">
        <v>86</v>
      </c>
      <c r="P68" s="135" t="s">
        <v>86</v>
      </c>
      <c r="Q68" s="136" t="s">
        <v>112</v>
      </c>
      <c r="R68" s="133"/>
      <c r="S68" s="134"/>
      <c r="T68" s="106"/>
      <c r="U68" s="111"/>
      <c r="V68" s="106"/>
      <c r="W68" s="106"/>
      <c r="X68" s="106"/>
      <c r="Y68" s="106"/>
      <c r="Z68" s="106"/>
      <c r="AA68" s="106"/>
      <c r="AB68" s="106"/>
      <c r="AC68" s="110"/>
      <c r="AD68" s="110"/>
      <c r="AE68" s="110"/>
    </row>
    <row r="69" ht="41.25" customHeight="1">
      <c r="A69" s="106"/>
      <c r="B69" s="676">
        <f t="shared" si="2"/>
        <v>66</v>
      </c>
      <c r="C69" s="149"/>
      <c r="D69" s="149"/>
      <c r="E69" s="146" t="s">
        <v>2872</v>
      </c>
      <c r="F69" s="752" t="s">
        <v>2298</v>
      </c>
      <c r="G69" s="131"/>
      <c r="H69" s="131"/>
      <c r="I69" s="131"/>
      <c r="J69" s="132" t="s">
        <v>2873</v>
      </c>
      <c r="K69" s="225" t="s">
        <v>2842</v>
      </c>
      <c r="L69" s="134"/>
      <c r="M69" s="135" t="s">
        <v>84</v>
      </c>
      <c r="N69" s="135" t="s">
        <v>84</v>
      </c>
      <c r="O69" s="135" t="s">
        <v>84</v>
      </c>
      <c r="P69" s="135" t="s">
        <v>86</v>
      </c>
      <c r="Q69" s="136" t="s">
        <v>2760</v>
      </c>
      <c r="R69" s="134"/>
      <c r="S69" s="134"/>
      <c r="T69" s="106"/>
      <c r="U69" s="111"/>
      <c r="V69" s="106"/>
      <c r="W69" s="106"/>
      <c r="X69" s="106"/>
      <c r="Y69" s="106"/>
      <c r="Z69" s="106"/>
      <c r="AA69" s="106"/>
      <c r="AB69" s="106"/>
      <c r="AC69" s="110"/>
      <c r="AD69" s="110"/>
      <c r="AE69" s="110"/>
    </row>
    <row r="70">
      <c r="A70" s="106"/>
      <c r="B70" s="676">
        <f t="shared" si="2"/>
        <v>67</v>
      </c>
      <c r="C70" s="149"/>
      <c r="D70" s="149"/>
      <c r="E70" s="149"/>
      <c r="F70" s="795"/>
      <c r="G70" s="131"/>
      <c r="H70" s="131"/>
      <c r="I70" s="131"/>
      <c r="J70" s="132" t="s">
        <v>2874</v>
      </c>
      <c r="K70" s="133" t="s">
        <v>2844</v>
      </c>
      <c r="L70" s="134"/>
      <c r="M70" s="135" t="s">
        <v>86</v>
      </c>
      <c r="N70" s="135" t="s">
        <v>86</v>
      </c>
      <c r="O70" s="135" t="s">
        <v>86</v>
      </c>
      <c r="P70" s="135" t="s">
        <v>86</v>
      </c>
      <c r="Q70" s="136" t="s">
        <v>112</v>
      </c>
      <c r="R70" s="133"/>
      <c r="S70" s="134"/>
      <c r="T70" s="106"/>
      <c r="U70" s="111"/>
      <c r="V70" s="106"/>
      <c r="W70" s="106"/>
      <c r="X70" s="106"/>
      <c r="Y70" s="106"/>
      <c r="Z70" s="106"/>
      <c r="AA70" s="106"/>
      <c r="AB70" s="106"/>
      <c r="AC70" s="110"/>
      <c r="AD70" s="110"/>
      <c r="AE70" s="110"/>
    </row>
    <row r="71" ht="41.25" customHeight="1">
      <c r="A71" s="106"/>
      <c r="B71" s="676">
        <f t="shared" si="2"/>
        <v>68</v>
      </c>
      <c r="C71" s="149"/>
      <c r="D71" s="149"/>
      <c r="E71" s="149"/>
      <c r="F71" s="752" t="s">
        <v>2299</v>
      </c>
      <c r="G71" s="131"/>
      <c r="H71" s="131"/>
      <c r="I71" s="131"/>
      <c r="J71" s="132" t="s">
        <v>2875</v>
      </c>
      <c r="K71" s="225" t="s">
        <v>2842</v>
      </c>
      <c r="L71" s="134"/>
      <c r="M71" s="135" t="s">
        <v>84</v>
      </c>
      <c r="N71" s="135" t="s">
        <v>84</v>
      </c>
      <c r="O71" s="135" t="s">
        <v>84</v>
      </c>
      <c r="P71" s="135" t="s">
        <v>86</v>
      </c>
      <c r="Q71" s="136" t="s">
        <v>2760</v>
      </c>
      <c r="R71" s="134"/>
      <c r="S71" s="134"/>
      <c r="T71" s="106"/>
      <c r="U71" s="111"/>
      <c r="V71" s="106"/>
      <c r="W71" s="106"/>
      <c r="X71" s="106"/>
      <c r="Y71" s="106"/>
      <c r="Z71" s="106"/>
      <c r="AA71" s="106"/>
      <c r="AB71" s="106"/>
      <c r="AC71" s="110"/>
      <c r="AD71" s="110"/>
      <c r="AE71" s="110"/>
    </row>
    <row r="72">
      <c r="A72" s="106"/>
      <c r="B72" s="676">
        <f t="shared" si="2"/>
        <v>69</v>
      </c>
      <c r="C72" s="149"/>
      <c r="D72" s="155"/>
      <c r="E72" s="155"/>
      <c r="F72" s="795"/>
      <c r="G72" s="131"/>
      <c r="H72" s="131"/>
      <c r="I72" s="131"/>
      <c r="J72" s="132" t="s">
        <v>2874</v>
      </c>
      <c r="K72" s="133" t="s">
        <v>2846</v>
      </c>
      <c r="L72" s="134"/>
      <c r="M72" s="135" t="s">
        <v>86</v>
      </c>
      <c r="N72" s="135" t="s">
        <v>86</v>
      </c>
      <c r="O72" s="135" t="s">
        <v>86</v>
      </c>
      <c r="P72" s="135" t="s">
        <v>86</v>
      </c>
      <c r="Q72" s="136" t="s">
        <v>112</v>
      </c>
      <c r="R72" s="133"/>
      <c r="S72" s="134"/>
      <c r="T72" s="106"/>
      <c r="U72" s="111"/>
      <c r="V72" s="106"/>
      <c r="W72" s="106"/>
      <c r="X72" s="106"/>
      <c r="Y72" s="106"/>
      <c r="Z72" s="106"/>
      <c r="AA72" s="106"/>
      <c r="AB72" s="106"/>
      <c r="AC72" s="110"/>
      <c r="AD72" s="110"/>
      <c r="AE72" s="110"/>
    </row>
    <row r="73" ht="41.25" customHeight="1">
      <c r="A73" s="106"/>
      <c r="B73" s="676">
        <f t="shared" si="2"/>
        <v>70</v>
      </c>
      <c r="C73" s="149"/>
      <c r="D73" s="146" t="s">
        <v>2876</v>
      </c>
      <c r="E73" s="146" t="s">
        <v>2877</v>
      </c>
      <c r="F73" s="752" t="s">
        <v>2298</v>
      </c>
      <c r="G73" s="131"/>
      <c r="H73" s="131"/>
      <c r="I73" s="131"/>
      <c r="J73" s="132" t="s">
        <v>2878</v>
      </c>
      <c r="K73" s="225" t="s">
        <v>2842</v>
      </c>
      <c r="L73" s="134"/>
      <c r="M73" s="135" t="s">
        <v>84</v>
      </c>
      <c r="N73" s="135" t="s">
        <v>84</v>
      </c>
      <c r="O73" s="135" t="s">
        <v>84</v>
      </c>
      <c r="P73" s="135" t="s">
        <v>86</v>
      </c>
      <c r="Q73" s="136" t="s">
        <v>2760</v>
      </c>
      <c r="R73" s="134"/>
      <c r="S73" s="134"/>
      <c r="T73" s="106"/>
      <c r="U73" s="111"/>
      <c r="V73" s="106"/>
      <c r="W73" s="106"/>
      <c r="X73" s="106"/>
      <c r="Y73" s="106"/>
      <c r="Z73" s="106"/>
      <c r="AA73" s="106"/>
      <c r="AB73" s="106"/>
      <c r="AC73" s="110"/>
      <c r="AD73" s="110"/>
      <c r="AE73" s="110"/>
    </row>
    <row r="74">
      <c r="A74" s="106"/>
      <c r="B74" s="676">
        <f t="shared" si="2"/>
        <v>71</v>
      </c>
      <c r="C74" s="149"/>
      <c r="D74" s="149"/>
      <c r="E74" s="149"/>
      <c r="F74" s="795"/>
      <c r="G74" s="131"/>
      <c r="H74" s="131"/>
      <c r="I74" s="131"/>
      <c r="J74" s="132" t="s">
        <v>2879</v>
      </c>
      <c r="K74" s="133" t="s">
        <v>2844</v>
      </c>
      <c r="L74" s="134"/>
      <c r="M74" s="135" t="s">
        <v>86</v>
      </c>
      <c r="N74" s="135" t="s">
        <v>86</v>
      </c>
      <c r="O74" s="135" t="s">
        <v>86</v>
      </c>
      <c r="P74" s="135" t="s">
        <v>86</v>
      </c>
      <c r="Q74" s="136" t="s">
        <v>112</v>
      </c>
      <c r="R74" s="133"/>
      <c r="S74" s="134"/>
      <c r="T74" s="106"/>
      <c r="U74" s="111"/>
      <c r="V74" s="106"/>
      <c r="W74" s="106"/>
      <c r="X74" s="106"/>
      <c r="Y74" s="106"/>
      <c r="Z74" s="106"/>
      <c r="AA74" s="106"/>
      <c r="AB74" s="106"/>
      <c r="AC74" s="110"/>
      <c r="AD74" s="110"/>
      <c r="AE74" s="110"/>
    </row>
    <row r="75">
      <c r="A75" s="106"/>
      <c r="B75" s="676">
        <f t="shared" si="2"/>
        <v>72</v>
      </c>
      <c r="C75" s="149"/>
      <c r="D75" s="149"/>
      <c r="E75" s="149"/>
      <c r="F75" s="752" t="s">
        <v>2299</v>
      </c>
      <c r="G75" s="131"/>
      <c r="H75" s="131"/>
      <c r="I75" s="131"/>
      <c r="J75" s="132" t="s">
        <v>2880</v>
      </c>
      <c r="K75" s="225" t="s">
        <v>2842</v>
      </c>
      <c r="L75" s="134"/>
      <c r="M75" s="135" t="s">
        <v>84</v>
      </c>
      <c r="N75" s="135" t="s">
        <v>84</v>
      </c>
      <c r="O75" s="135" t="s">
        <v>84</v>
      </c>
      <c r="P75" s="135" t="s">
        <v>86</v>
      </c>
      <c r="Q75" s="136" t="s">
        <v>2760</v>
      </c>
      <c r="R75" s="134"/>
      <c r="S75" s="134"/>
      <c r="T75" s="106"/>
      <c r="U75" s="111"/>
      <c r="V75" s="106"/>
      <c r="W75" s="106"/>
      <c r="X75" s="106"/>
      <c r="Y75" s="106"/>
      <c r="Z75" s="106"/>
      <c r="AA75" s="106"/>
      <c r="AB75" s="106"/>
      <c r="AC75" s="110"/>
      <c r="AD75" s="110"/>
      <c r="AE75" s="110"/>
    </row>
    <row r="76">
      <c r="A76" s="106"/>
      <c r="B76" s="676">
        <f t="shared" si="2"/>
        <v>73</v>
      </c>
      <c r="C76" s="149"/>
      <c r="D76" s="149"/>
      <c r="E76" s="155"/>
      <c r="F76" s="795"/>
      <c r="G76" s="131"/>
      <c r="H76" s="131"/>
      <c r="I76" s="131"/>
      <c r="J76" s="132" t="s">
        <v>2879</v>
      </c>
      <c r="K76" s="133" t="s">
        <v>2846</v>
      </c>
      <c r="L76" s="134"/>
      <c r="M76" s="135" t="s">
        <v>86</v>
      </c>
      <c r="N76" s="135" t="s">
        <v>86</v>
      </c>
      <c r="O76" s="135" t="s">
        <v>86</v>
      </c>
      <c r="P76" s="135" t="s">
        <v>86</v>
      </c>
      <c r="Q76" s="136" t="s">
        <v>112</v>
      </c>
      <c r="R76" s="133"/>
      <c r="S76" s="134"/>
      <c r="T76" s="106"/>
      <c r="U76" s="111"/>
      <c r="V76" s="106"/>
      <c r="W76" s="106"/>
      <c r="X76" s="106"/>
      <c r="Y76" s="106"/>
      <c r="Z76" s="106"/>
      <c r="AA76" s="106"/>
      <c r="AB76" s="106"/>
      <c r="AC76" s="110"/>
      <c r="AD76" s="110"/>
      <c r="AE76" s="110"/>
    </row>
    <row r="77" ht="41.25" customHeight="1">
      <c r="A77" s="106"/>
      <c r="B77" s="676">
        <f t="shared" si="2"/>
        <v>74</v>
      </c>
      <c r="C77" s="149"/>
      <c r="D77" s="149"/>
      <c r="E77" s="146" t="s">
        <v>2881</v>
      </c>
      <c r="F77" s="752" t="s">
        <v>2298</v>
      </c>
      <c r="G77" s="131"/>
      <c r="H77" s="131"/>
      <c r="I77" s="131"/>
      <c r="J77" s="132" t="s">
        <v>2882</v>
      </c>
      <c r="K77" s="225" t="s">
        <v>2842</v>
      </c>
      <c r="L77" s="134"/>
      <c r="M77" s="135" t="s">
        <v>84</v>
      </c>
      <c r="N77" s="135" t="s">
        <v>84</v>
      </c>
      <c r="O77" s="135" t="s">
        <v>84</v>
      </c>
      <c r="P77" s="135" t="s">
        <v>86</v>
      </c>
      <c r="Q77" s="136" t="s">
        <v>2760</v>
      </c>
      <c r="R77" s="134"/>
      <c r="S77" s="134"/>
      <c r="T77" s="106"/>
      <c r="U77" s="111"/>
      <c r="V77" s="106"/>
      <c r="W77" s="106"/>
      <c r="X77" s="106"/>
      <c r="Y77" s="106"/>
      <c r="Z77" s="106"/>
      <c r="AA77" s="106"/>
      <c r="AB77" s="106"/>
      <c r="AC77" s="110"/>
      <c r="AD77" s="110"/>
      <c r="AE77" s="110"/>
    </row>
    <row r="78">
      <c r="A78" s="106"/>
      <c r="B78" s="676">
        <f t="shared" si="2"/>
        <v>75</v>
      </c>
      <c r="C78" s="149"/>
      <c r="D78" s="149"/>
      <c r="E78" s="149"/>
      <c r="F78" s="795"/>
      <c r="G78" s="131"/>
      <c r="H78" s="131"/>
      <c r="I78" s="131"/>
      <c r="J78" s="132" t="s">
        <v>2883</v>
      </c>
      <c r="K78" s="133" t="s">
        <v>2844</v>
      </c>
      <c r="L78" s="134"/>
      <c r="M78" s="135" t="s">
        <v>86</v>
      </c>
      <c r="N78" s="135" t="s">
        <v>86</v>
      </c>
      <c r="O78" s="135" t="s">
        <v>86</v>
      </c>
      <c r="P78" s="135" t="s">
        <v>86</v>
      </c>
      <c r="Q78" s="136" t="s">
        <v>112</v>
      </c>
      <c r="R78" s="133"/>
      <c r="S78" s="134"/>
      <c r="T78" s="106"/>
      <c r="U78" s="111"/>
      <c r="V78" s="106"/>
      <c r="W78" s="106"/>
      <c r="X78" s="106"/>
      <c r="Y78" s="106"/>
      <c r="Z78" s="106"/>
      <c r="AA78" s="106"/>
      <c r="AB78" s="106"/>
      <c r="AC78" s="110"/>
      <c r="AD78" s="110"/>
      <c r="AE78" s="110"/>
    </row>
    <row r="79">
      <c r="A79" s="106"/>
      <c r="B79" s="676">
        <f t="shared" si="2"/>
        <v>76</v>
      </c>
      <c r="C79" s="149"/>
      <c r="D79" s="149"/>
      <c r="E79" s="149"/>
      <c r="F79" s="752" t="s">
        <v>2299</v>
      </c>
      <c r="G79" s="131"/>
      <c r="H79" s="131"/>
      <c r="I79" s="131"/>
      <c r="J79" s="132" t="s">
        <v>2884</v>
      </c>
      <c r="K79" s="225" t="s">
        <v>2842</v>
      </c>
      <c r="L79" s="134"/>
      <c r="M79" s="135" t="s">
        <v>84</v>
      </c>
      <c r="N79" s="135" t="s">
        <v>84</v>
      </c>
      <c r="O79" s="135" t="s">
        <v>84</v>
      </c>
      <c r="P79" s="135" t="s">
        <v>86</v>
      </c>
      <c r="Q79" s="136" t="s">
        <v>2760</v>
      </c>
      <c r="R79" s="134"/>
      <c r="S79" s="134"/>
      <c r="T79" s="106"/>
      <c r="U79" s="111"/>
      <c r="V79" s="106"/>
      <c r="W79" s="106"/>
      <c r="X79" s="106"/>
      <c r="Y79" s="106"/>
      <c r="Z79" s="106"/>
      <c r="AA79" s="106"/>
      <c r="AB79" s="106"/>
      <c r="AC79" s="110"/>
      <c r="AD79" s="110"/>
      <c r="AE79" s="110"/>
    </row>
    <row r="80">
      <c r="A80" s="106"/>
      <c r="B80" s="676">
        <f t="shared" si="2"/>
        <v>77</v>
      </c>
      <c r="C80" s="149"/>
      <c r="D80" s="149"/>
      <c r="E80" s="155"/>
      <c r="F80" s="795"/>
      <c r="G80" s="131"/>
      <c r="H80" s="131"/>
      <c r="I80" s="131"/>
      <c r="J80" s="132" t="s">
        <v>2883</v>
      </c>
      <c r="K80" s="133" t="s">
        <v>2846</v>
      </c>
      <c r="L80" s="134"/>
      <c r="M80" s="135" t="s">
        <v>86</v>
      </c>
      <c r="N80" s="135" t="s">
        <v>86</v>
      </c>
      <c r="O80" s="135" t="s">
        <v>86</v>
      </c>
      <c r="P80" s="135" t="s">
        <v>86</v>
      </c>
      <c r="Q80" s="136" t="s">
        <v>112</v>
      </c>
      <c r="R80" s="133"/>
      <c r="S80" s="134"/>
      <c r="T80" s="106"/>
      <c r="U80" s="111"/>
      <c r="V80" s="106"/>
      <c r="W80" s="106"/>
      <c r="X80" s="106"/>
      <c r="Y80" s="106"/>
      <c r="Z80" s="106"/>
      <c r="AA80" s="106"/>
      <c r="AB80" s="106"/>
      <c r="AC80" s="110"/>
      <c r="AD80" s="110"/>
      <c r="AE80" s="110"/>
    </row>
    <row r="81">
      <c r="A81" s="106"/>
      <c r="B81" s="676">
        <f t="shared" si="2"/>
        <v>78</v>
      </c>
      <c r="C81" s="149"/>
      <c r="D81" s="149"/>
      <c r="E81" s="149" t="s">
        <v>2885</v>
      </c>
      <c r="F81" s="691" t="s">
        <v>2298</v>
      </c>
      <c r="G81" s="131"/>
      <c r="H81" s="131"/>
      <c r="I81" s="131"/>
      <c r="J81" s="132" t="s">
        <v>2886</v>
      </c>
      <c r="K81" s="225" t="s">
        <v>2842</v>
      </c>
      <c r="L81" s="134"/>
      <c r="M81" s="135" t="s">
        <v>84</v>
      </c>
      <c r="N81" s="135" t="s">
        <v>84</v>
      </c>
      <c r="O81" s="135" t="s">
        <v>84</v>
      </c>
      <c r="P81" s="135" t="s">
        <v>86</v>
      </c>
      <c r="Q81" s="136" t="s">
        <v>2760</v>
      </c>
      <c r="R81" s="133"/>
      <c r="S81" s="134"/>
      <c r="T81" s="106"/>
      <c r="U81" s="111"/>
      <c r="V81" s="106"/>
      <c r="W81" s="106"/>
      <c r="X81" s="106"/>
      <c r="Y81" s="106"/>
      <c r="Z81" s="106"/>
      <c r="AA81" s="106"/>
      <c r="AB81" s="106"/>
      <c r="AC81" s="110"/>
      <c r="AD81" s="110"/>
      <c r="AE81" s="110"/>
    </row>
    <row r="82">
      <c r="A82" s="106"/>
      <c r="B82" s="676">
        <f t="shared" si="2"/>
        <v>79</v>
      </c>
      <c r="C82" s="149"/>
      <c r="D82" s="149"/>
      <c r="E82" s="149"/>
      <c r="F82" s="797"/>
      <c r="G82" s="131"/>
      <c r="H82" s="131"/>
      <c r="I82" s="131"/>
      <c r="J82" s="132" t="s">
        <v>2887</v>
      </c>
      <c r="K82" s="133" t="s">
        <v>2844</v>
      </c>
      <c r="L82" s="134"/>
      <c r="M82" s="135" t="s">
        <v>86</v>
      </c>
      <c r="N82" s="135" t="s">
        <v>86</v>
      </c>
      <c r="O82" s="135" t="s">
        <v>86</v>
      </c>
      <c r="P82" s="135" t="s">
        <v>86</v>
      </c>
      <c r="Q82" s="136"/>
      <c r="R82" s="133"/>
      <c r="S82" s="134"/>
      <c r="T82" s="106"/>
      <c r="U82" s="111"/>
      <c r="V82" s="106"/>
      <c r="W82" s="106"/>
      <c r="X82" s="106"/>
      <c r="Y82" s="106"/>
      <c r="Z82" s="106"/>
      <c r="AA82" s="106"/>
      <c r="AB82" s="106"/>
      <c r="AC82" s="110"/>
      <c r="AD82" s="110"/>
      <c r="AE82" s="110"/>
    </row>
    <row r="83">
      <c r="A83" s="106"/>
      <c r="B83" s="676">
        <f t="shared" si="2"/>
        <v>80</v>
      </c>
      <c r="C83" s="149"/>
      <c r="D83" s="149"/>
      <c r="E83" s="149"/>
      <c r="F83" s="801" t="s">
        <v>2299</v>
      </c>
      <c r="G83" s="131"/>
      <c r="H83" s="131"/>
      <c r="I83" s="131"/>
      <c r="J83" s="132" t="s">
        <v>2888</v>
      </c>
      <c r="K83" s="225" t="s">
        <v>2842</v>
      </c>
      <c r="L83" s="134"/>
      <c r="M83" s="135" t="s">
        <v>84</v>
      </c>
      <c r="N83" s="135" t="s">
        <v>84</v>
      </c>
      <c r="O83" s="135" t="s">
        <v>84</v>
      </c>
      <c r="P83" s="135" t="s">
        <v>86</v>
      </c>
      <c r="Q83" s="136" t="s">
        <v>2760</v>
      </c>
      <c r="R83" s="133"/>
      <c r="S83" s="134"/>
      <c r="T83" s="106"/>
      <c r="U83" s="111"/>
      <c r="V83" s="106"/>
      <c r="W83" s="106"/>
      <c r="X83" s="106"/>
      <c r="Y83" s="106"/>
      <c r="Z83" s="106"/>
      <c r="AA83" s="106"/>
      <c r="AB83" s="106"/>
      <c r="AC83" s="110"/>
      <c r="AD83" s="110"/>
      <c r="AE83" s="110"/>
    </row>
    <row r="84">
      <c r="A84" s="106"/>
      <c r="B84" s="676">
        <f t="shared" si="2"/>
        <v>81</v>
      </c>
      <c r="C84" s="149"/>
      <c r="D84" s="149"/>
      <c r="E84" s="149"/>
      <c r="F84" s="801"/>
      <c r="G84" s="131"/>
      <c r="H84" s="131"/>
      <c r="I84" s="131"/>
      <c r="J84" s="132" t="s">
        <v>2887</v>
      </c>
      <c r="K84" s="133" t="s">
        <v>2846</v>
      </c>
      <c r="L84" s="134"/>
      <c r="M84" s="135" t="s">
        <v>86</v>
      </c>
      <c r="N84" s="135" t="s">
        <v>86</v>
      </c>
      <c r="O84" s="135" t="s">
        <v>86</v>
      </c>
      <c r="P84" s="135" t="s">
        <v>86</v>
      </c>
      <c r="Q84" s="136"/>
      <c r="R84" s="133"/>
      <c r="S84" s="134"/>
      <c r="T84" s="106"/>
      <c r="U84" s="111"/>
      <c r="V84" s="106"/>
      <c r="W84" s="106"/>
      <c r="X84" s="106"/>
      <c r="Y84" s="106"/>
      <c r="Z84" s="106"/>
      <c r="AA84" s="106"/>
      <c r="AB84" s="106"/>
      <c r="AC84" s="110"/>
      <c r="AD84" s="110"/>
      <c r="AE84" s="110"/>
    </row>
    <row r="85" ht="41.25" customHeight="1">
      <c r="A85" s="106"/>
      <c r="B85" s="676">
        <f t="shared" si="2"/>
        <v>82</v>
      </c>
      <c r="C85" s="149"/>
      <c r="D85" s="149"/>
      <c r="E85" s="146" t="s">
        <v>2889</v>
      </c>
      <c r="F85" s="752" t="s">
        <v>2298</v>
      </c>
      <c r="G85" s="131"/>
      <c r="H85" s="131"/>
      <c r="I85" s="131"/>
      <c r="J85" s="132" t="s">
        <v>2890</v>
      </c>
      <c r="K85" s="225" t="s">
        <v>2842</v>
      </c>
      <c r="L85" s="134"/>
      <c r="M85" s="135" t="s">
        <v>84</v>
      </c>
      <c r="N85" s="135" t="s">
        <v>84</v>
      </c>
      <c r="O85" s="135" t="s">
        <v>84</v>
      </c>
      <c r="P85" s="135" t="s">
        <v>86</v>
      </c>
      <c r="Q85" s="136" t="s">
        <v>2760</v>
      </c>
      <c r="R85" s="134"/>
      <c r="S85" s="134"/>
      <c r="T85" s="106"/>
      <c r="U85" s="111"/>
      <c r="V85" s="106"/>
      <c r="W85" s="106"/>
      <c r="X85" s="106"/>
      <c r="Y85" s="106"/>
      <c r="Z85" s="106"/>
      <c r="AA85" s="106"/>
      <c r="AB85" s="106"/>
      <c r="AC85" s="110"/>
      <c r="AD85" s="110"/>
      <c r="AE85" s="110"/>
    </row>
    <row r="86">
      <c r="A86" s="106"/>
      <c r="B86" s="676">
        <f t="shared" si="2"/>
        <v>83</v>
      </c>
      <c r="C86" s="149"/>
      <c r="D86" s="149"/>
      <c r="E86" s="149"/>
      <c r="F86" s="795"/>
      <c r="G86" s="131"/>
      <c r="H86" s="131"/>
      <c r="I86" s="131"/>
      <c r="J86" s="132" t="s">
        <v>2891</v>
      </c>
      <c r="K86" s="133" t="s">
        <v>2844</v>
      </c>
      <c r="L86" s="134"/>
      <c r="M86" s="135" t="s">
        <v>86</v>
      </c>
      <c r="N86" s="135" t="s">
        <v>86</v>
      </c>
      <c r="O86" s="135" t="s">
        <v>86</v>
      </c>
      <c r="P86" s="135" t="s">
        <v>86</v>
      </c>
      <c r="Q86" s="136" t="s">
        <v>112</v>
      </c>
      <c r="R86" s="133"/>
      <c r="S86" s="134"/>
      <c r="T86" s="106"/>
      <c r="U86" s="111"/>
      <c r="V86" s="106"/>
      <c r="W86" s="106"/>
      <c r="X86" s="106"/>
      <c r="Y86" s="106"/>
      <c r="Z86" s="106"/>
      <c r="AA86" s="106"/>
      <c r="AB86" s="106"/>
      <c r="AC86" s="110"/>
      <c r="AD86" s="110"/>
      <c r="AE86" s="110"/>
    </row>
    <row r="87">
      <c r="A87" s="106"/>
      <c r="B87" s="676">
        <f t="shared" si="2"/>
        <v>84</v>
      </c>
      <c r="C87" s="149"/>
      <c r="D87" s="149"/>
      <c r="E87" s="149"/>
      <c r="F87" s="752" t="s">
        <v>2299</v>
      </c>
      <c r="G87" s="131"/>
      <c r="H87" s="131"/>
      <c r="I87" s="131"/>
      <c r="J87" s="132" t="s">
        <v>2892</v>
      </c>
      <c r="K87" s="225" t="s">
        <v>2842</v>
      </c>
      <c r="L87" s="134"/>
      <c r="M87" s="135" t="s">
        <v>84</v>
      </c>
      <c r="N87" s="135" t="s">
        <v>84</v>
      </c>
      <c r="O87" s="135" t="s">
        <v>84</v>
      </c>
      <c r="P87" s="135" t="s">
        <v>86</v>
      </c>
      <c r="Q87" s="136" t="s">
        <v>2760</v>
      </c>
      <c r="R87" s="134"/>
      <c r="S87" s="134"/>
      <c r="T87" s="106"/>
      <c r="U87" s="111"/>
      <c r="V87" s="106"/>
      <c r="W87" s="106"/>
      <c r="X87" s="106"/>
      <c r="Y87" s="106"/>
      <c r="Z87" s="106"/>
      <c r="AA87" s="106"/>
      <c r="AB87" s="106"/>
      <c r="AC87" s="110"/>
      <c r="AD87" s="110"/>
      <c r="AE87" s="110"/>
    </row>
    <row r="88">
      <c r="A88" s="106"/>
      <c r="B88" s="676">
        <f t="shared" si="2"/>
        <v>85</v>
      </c>
      <c r="C88" s="149"/>
      <c r="D88" s="149"/>
      <c r="E88" s="155"/>
      <c r="F88" s="795"/>
      <c r="G88" s="131"/>
      <c r="H88" s="131"/>
      <c r="I88" s="131"/>
      <c r="J88" s="132" t="s">
        <v>2891</v>
      </c>
      <c r="K88" s="133" t="s">
        <v>2846</v>
      </c>
      <c r="L88" s="134"/>
      <c r="M88" s="135" t="s">
        <v>86</v>
      </c>
      <c r="N88" s="135" t="s">
        <v>86</v>
      </c>
      <c r="O88" s="135" t="s">
        <v>86</v>
      </c>
      <c r="P88" s="135" t="s">
        <v>86</v>
      </c>
      <c r="Q88" s="136" t="s">
        <v>112</v>
      </c>
      <c r="R88" s="133"/>
      <c r="S88" s="134"/>
      <c r="T88" s="106"/>
      <c r="U88" s="111"/>
      <c r="V88" s="106"/>
      <c r="W88" s="106"/>
      <c r="X88" s="106"/>
      <c r="Y88" s="106"/>
      <c r="Z88" s="106"/>
      <c r="AA88" s="106"/>
      <c r="AB88" s="106"/>
      <c r="AC88" s="110"/>
      <c r="AD88" s="110"/>
      <c r="AE88" s="110"/>
    </row>
    <row r="89" ht="41.25" customHeight="1">
      <c r="A89" s="106"/>
      <c r="B89" s="676">
        <f t="shared" si="2"/>
        <v>86</v>
      </c>
      <c r="C89" s="149"/>
      <c r="D89" s="149"/>
      <c r="E89" s="146" t="s">
        <v>2893</v>
      </c>
      <c r="F89" s="752" t="s">
        <v>2298</v>
      </c>
      <c r="G89" s="131"/>
      <c r="H89" s="131"/>
      <c r="I89" s="131"/>
      <c r="J89" s="132" t="s">
        <v>2894</v>
      </c>
      <c r="K89" s="225" t="s">
        <v>2842</v>
      </c>
      <c r="L89" s="134"/>
      <c r="M89" s="135" t="s">
        <v>84</v>
      </c>
      <c r="N89" s="135" t="s">
        <v>84</v>
      </c>
      <c r="O89" s="135" t="s">
        <v>84</v>
      </c>
      <c r="P89" s="135" t="s">
        <v>86</v>
      </c>
      <c r="Q89" s="136" t="s">
        <v>2760</v>
      </c>
      <c r="R89" s="134"/>
      <c r="S89" s="134"/>
      <c r="T89" s="106"/>
      <c r="U89" s="111"/>
      <c r="V89" s="106"/>
      <c r="W89" s="106"/>
      <c r="X89" s="106"/>
      <c r="Y89" s="106"/>
      <c r="Z89" s="106"/>
      <c r="AA89" s="106"/>
      <c r="AB89" s="106"/>
      <c r="AC89" s="110"/>
      <c r="AD89" s="110"/>
      <c r="AE89" s="110"/>
    </row>
    <row r="90">
      <c r="A90" s="106"/>
      <c r="B90" s="676">
        <f t="shared" si="2"/>
        <v>87</v>
      </c>
      <c r="C90" s="149"/>
      <c r="D90" s="149"/>
      <c r="E90" s="149"/>
      <c r="F90" s="795"/>
      <c r="G90" s="131"/>
      <c r="H90" s="131"/>
      <c r="I90" s="131"/>
      <c r="J90" s="132" t="s">
        <v>2895</v>
      </c>
      <c r="K90" s="133" t="s">
        <v>2844</v>
      </c>
      <c r="L90" s="134"/>
      <c r="M90" s="135" t="s">
        <v>86</v>
      </c>
      <c r="N90" s="135" t="s">
        <v>86</v>
      </c>
      <c r="O90" s="135" t="s">
        <v>86</v>
      </c>
      <c r="P90" s="135" t="s">
        <v>86</v>
      </c>
      <c r="Q90" s="136" t="s">
        <v>112</v>
      </c>
      <c r="R90" s="133"/>
      <c r="S90" s="134"/>
      <c r="T90" s="106"/>
      <c r="U90" s="111"/>
      <c r="V90" s="106"/>
      <c r="W90" s="106"/>
      <c r="X90" s="106"/>
      <c r="Y90" s="106"/>
      <c r="Z90" s="106"/>
      <c r="AA90" s="106"/>
      <c r="AB90" s="106"/>
      <c r="AC90" s="110"/>
      <c r="AD90" s="110"/>
      <c r="AE90" s="110"/>
    </row>
    <row r="91" ht="41.25" customHeight="1">
      <c r="A91" s="106"/>
      <c r="B91" s="676">
        <f t="shared" si="2"/>
        <v>88</v>
      </c>
      <c r="C91" s="149"/>
      <c r="D91" s="149"/>
      <c r="E91" s="149"/>
      <c r="F91" s="752" t="s">
        <v>2299</v>
      </c>
      <c r="G91" s="131"/>
      <c r="H91" s="131"/>
      <c r="I91" s="131"/>
      <c r="J91" s="132" t="s">
        <v>2896</v>
      </c>
      <c r="K91" s="225" t="s">
        <v>2842</v>
      </c>
      <c r="L91" s="134"/>
      <c r="M91" s="135" t="s">
        <v>84</v>
      </c>
      <c r="N91" s="135" t="s">
        <v>84</v>
      </c>
      <c r="O91" s="135" t="s">
        <v>84</v>
      </c>
      <c r="P91" s="135" t="s">
        <v>86</v>
      </c>
      <c r="Q91" s="136" t="s">
        <v>2760</v>
      </c>
      <c r="R91" s="134"/>
      <c r="S91" s="134"/>
      <c r="T91" s="106"/>
      <c r="U91" s="111"/>
      <c r="V91" s="106"/>
      <c r="W91" s="106"/>
      <c r="X91" s="106"/>
      <c r="Y91" s="106"/>
      <c r="Z91" s="106"/>
      <c r="AA91" s="106"/>
      <c r="AB91" s="106"/>
      <c r="AC91" s="110"/>
      <c r="AD91" s="110"/>
      <c r="AE91" s="110"/>
    </row>
    <row r="92">
      <c r="A92" s="106"/>
      <c r="B92" s="676">
        <f t="shared" si="2"/>
        <v>89</v>
      </c>
      <c r="C92" s="149"/>
      <c r="D92" s="155"/>
      <c r="E92" s="155"/>
      <c r="F92" s="795"/>
      <c r="G92" s="131"/>
      <c r="H92" s="131"/>
      <c r="I92" s="131"/>
      <c r="J92" s="132" t="s">
        <v>2895</v>
      </c>
      <c r="K92" s="133" t="s">
        <v>2846</v>
      </c>
      <c r="L92" s="134"/>
      <c r="M92" s="135" t="s">
        <v>86</v>
      </c>
      <c r="N92" s="135" t="s">
        <v>86</v>
      </c>
      <c r="O92" s="135" t="s">
        <v>86</v>
      </c>
      <c r="P92" s="135" t="s">
        <v>86</v>
      </c>
      <c r="Q92" s="136" t="s">
        <v>112</v>
      </c>
      <c r="R92" s="133"/>
      <c r="S92" s="134"/>
      <c r="T92" s="106"/>
      <c r="U92" s="111"/>
      <c r="V92" s="106"/>
      <c r="W92" s="106"/>
      <c r="X92" s="106"/>
      <c r="Y92" s="106"/>
      <c r="Z92" s="106"/>
      <c r="AA92" s="106"/>
      <c r="AB92" s="106"/>
      <c r="AC92" s="110"/>
      <c r="AD92" s="110"/>
      <c r="AE92" s="110"/>
    </row>
    <row r="93" ht="41.25" customHeight="1">
      <c r="A93" s="106"/>
      <c r="B93" s="676">
        <f t="shared" si="2"/>
        <v>90</v>
      </c>
      <c r="C93" s="149"/>
      <c r="D93" s="146" t="s">
        <v>2897</v>
      </c>
      <c r="E93" s="129" t="s">
        <v>2898</v>
      </c>
      <c r="F93" s="752" t="s">
        <v>2298</v>
      </c>
      <c r="G93" s="131"/>
      <c r="H93" s="131"/>
      <c r="I93" s="131"/>
      <c r="J93" s="132" t="s">
        <v>2899</v>
      </c>
      <c r="K93" s="225" t="s">
        <v>2842</v>
      </c>
      <c r="L93" s="134"/>
      <c r="M93" s="135" t="s">
        <v>84</v>
      </c>
      <c r="N93" s="135" t="s">
        <v>86</v>
      </c>
      <c r="O93" s="135" t="s">
        <v>84</v>
      </c>
      <c r="P93" s="135" t="s">
        <v>86</v>
      </c>
      <c r="Q93" s="136" t="s">
        <v>112</v>
      </c>
      <c r="R93" s="134"/>
      <c r="S93" s="134"/>
      <c r="T93" s="106"/>
      <c r="U93" s="111"/>
      <c r="V93" s="106"/>
      <c r="W93" s="106"/>
      <c r="X93" s="106"/>
      <c r="Y93" s="106"/>
      <c r="Z93" s="106"/>
      <c r="AA93" s="106"/>
      <c r="AB93" s="106"/>
      <c r="AC93" s="110"/>
      <c r="AD93" s="110"/>
      <c r="AE93" s="110"/>
    </row>
    <row r="94" ht="41.25" customHeight="1">
      <c r="A94" s="106"/>
      <c r="B94" s="676">
        <f t="shared" si="2"/>
        <v>91</v>
      </c>
      <c r="C94" s="149"/>
      <c r="D94" s="149"/>
      <c r="E94" s="140"/>
      <c r="F94" s="795"/>
      <c r="G94" s="131"/>
      <c r="H94" s="131"/>
      <c r="I94" s="131"/>
      <c r="J94" s="132" t="s">
        <v>2900</v>
      </c>
      <c r="K94" s="133" t="s">
        <v>2844</v>
      </c>
      <c r="L94" s="134"/>
      <c r="M94" s="135" t="s">
        <v>86</v>
      </c>
      <c r="N94" s="135" t="s">
        <v>86</v>
      </c>
      <c r="O94" s="135" t="s">
        <v>86</v>
      </c>
      <c r="P94" s="135" t="s">
        <v>86</v>
      </c>
      <c r="Q94" s="136" t="s">
        <v>112</v>
      </c>
      <c r="R94" s="133"/>
      <c r="S94" s="134"/>
      <c r="T94" s="106"/>
      <c r="U94" s="111"/>
      <c r="V94" s="106"/>
      <c r="W94" s="106"/>
      <c r="X94" s="106"/>
      <c r="Y94" s="106"/>
      <c r="Z94" s="106"/>
      <c r="AA94" s="106"/>
      <c r="AB94" s="106"/>
      <c r="AC94" s="110"/>
      <c r="AD94" s="110"/>
      <c r="AE94" s="110"/>
    </row>
    <row r="95" ht="41.25" customHeight="1">
      <c r="A95" s="106"/>
      <c r="B95" s="676">
        <f t="shared" si="2"/>
        <v>92</v>
      </c>
      <c r="C95" s="149"/>
      <c r="D95" s="149"/>
      <c r="E95" s="140"/>
      <c r="F95" s="752" t="s">
        <v>2299</v>
      </c>
      <c r="G95" s="131"/>
      <c r="H95" s="131"/>
      <c r="I95" s="131"/>
      <c r="J95" s="132" t="s">
        <v>2901</v>
      </c>
      <c r="K95" s="225" t="s">
        <v>2842</v>
      </c>
      <c r="L95" s="134"/>
      <c r="M95" s="135" t="s">
        <v>84</v>
      </c>
      <c r="N95" s="135" t="s">
        <v>86</v>
      </c>
      <c r="O95" s="135" t="s">
        <v>84</v>
      </c>
      <c r="P95" s="135" t="s">
        <v>86</v>
      </c>
      <c r="Q95" s="136" t="s">
        <v>112</v>
      </c>
      <c r="R95" s="134"/>
      <c r="S95" s="134"/>
      <c r="T95" s="106"/>
      <c r="U95" s="111"/>
      <c r="V95" s="106"/>
      <c r="W95" s="106"/>
      <c r="X95" s="106"/>
      <c r="Y95" s="106"/>
      <c r="Z95" s="106"/>
      <c r="AA95" s="106"/>
      <c r="AB95" s="106"/>
      <c r="AC95" s="110"/>
      <c r="AD95" s="110"/>
      <c r="AE95" s="110"/>
    </row>
    <row r="96" ht="41.25" customHeight="1">
      <c r="A96" s="106"/>
      <c r="B96" s="676">
        <f t="shared" si="2"/>
        <v>93</v>
      </c>
      <c r="C96" s="149"/>
      <c r="D96" s="149"/>
      <c r="E96" s="142"/>
      <c r="F96" s="795"/>
      <c r="G96" s="131"/>
      <c r="H96" s="131"/>
      <c r="I96" s="131"/>
      <c r="J96" s="132" t="s">
        <v>2900</v>
      </c>
      <c r="K96" s="133" t="s">
        <v>2846</v>
      </c>
      <c r="L96" s="134"/>
      <c r="M96" s="135" t="s">
        <v>86</v>
      </c>
      <c r="N96" s="135" t="s">
        <v>86</v>
      </c>
      <c r="O96" s="135" t="s">
        <v>86</v>
      </c>
      <c r="P96" s="135" t="s">
        <v>86</v>
      </c>
      <c r="Q96" s="136" t="s">
        <v>112</v>
      </c>
      <c r="R96" s="133"/>
      <c r="S96" s="134"/>
      <c r="T96" s="106"/>
      <c r="U96" s="111"/>
      <c r="V96" s="106"/>
      <c r="W96" s="106"/>
      <c r="X96" s="106"/>
      <c r="Y96" s="106"/>
      <c r="Z96" s="106"/>
      <c r="AA96" s="106"/>
      <c r="AB96" s="106"/>
      <c r="AC96" s="110"/>
      <c r="AD96" s="110"/>
      <c r="AE96" s="110"/>
    </row>
    <row r="97">
      <c r="A97" s="106"/>
      <c r="B97" s="676">
        <f t="shared" si="2"/>
        <v>94</v>
      </c>
      <c r="C97" s="149"/>
      <c r="D97" s="149"/>
      <c r="E97" s="146" t="s">
        <v>2902</v>
      </c>
      <c r="F97" s="752" t="s">
        <v>2298</v>
      </c>
      <c r="G97" s="131"/>
      <c r="H97" s="131"/>
      <c r="I97" s="131"/>
      <c r="J97" s="132" t="s">
        <v>2903</v>
      </c>
      <c r="K97" s="225" t="s">
        <v>2842</v>
      </c>
      <c r="L97" s="134"/>
      <c r="M97" s="135" t="s">
        <v>84</v>
      </c>
      <c r="N97" s="135" t="s">
        <v>86</v>
      </c>
      <c r="O97" s="135" t="s">
        <v>84</v>
      </c>
      <c r="P97" s="135" t="s">
        <v>86</v>
      </c>
      <c r="Q97" s="136" t="s">
        <v>112</v>
      </c>
      <c r="R97" s="134"/>
      <c r="S97" s="134"/>
      <c r="T97" s="106"/>
      <c r="U97" s="111"/>
      <c r="V97" s="106"/>
      <c r="W97" s="106"/>
      <c r="X97" s="106"/>
      <c r="Y97" s="106"/>
      <c r="Z97" s="106"/>
      <c r="AA97" s="106"/>
      <c r="AB97" s="106"/>
      <c r="AC97" s="110"/>
      <c r="AD97" s="110"/>
      <c r="AE97" s="110"/>
    </row>
    <row r="98">
      <c r="A98" s="106"/>
      <c r="B98" s="676">
        <f t="shared" si="2"/>
        <v>95</v>
      </c>
      <c r="C98" s="149"/>
      <c r="D98" s="149"/>
      <c r="E98" s="149"/>
      <c r="F98" s="795"/>
      <c r="G98" s="131"/>
      <c r="H98" s="131"/>
      <c r="I98" s="131"/>
      <c r="J98" s="132" t="s">
        <v>2904</v>
      </c>
      <c r="K98" s="133" t="s">
        <v>2844</v>
      </c>
      <c r="L98" s="134"/>
      <c r="M98" s="135" t="s">
        <v>86</v>
      </c>
      <c r="N98" s="135" t="s">
        <v>86</v>
      </c>
      <c r="O98" s="135" t="s">
        <v>86</v>
      </c>
      <c r="P98" s="135" t="s">
        <v>86</v>
      </c>
      <c r="Q98" s="136" t="s">
        <v>112</v>
      </c>
      <c r="R98" s="133"/>
      <c r="S98" s="134"/>
      <c r="T98" s="106"/>
      <c r="U98" s="111"/>
      <c r="V98" s="106"/>
      <c r="W98" s="106"/>
      <c r="X98" s="106"/>
      <c r="Y98" s="106"/>
      <c r="Z98" s="106"/>
      <c r="AA98" s="106"/>
      <c r="AB98" s="106"/>
      <c r="AC98" s="110"/>
      <c r="AD98" s="110"/>
      <c r="AE98" s="110"/>
    </row>
    <row r="99">
      <c r="A99" s="106"/>
      <c r="B99" s="676">
        <f t="shared" si="2"/>
        <v>96</v>
      </c>
      <c r="C99" s="149"/>
      <c r="D99" s="149"/>
      <c r="E99" s="149"/>
      <c r="F99" s="752" t="s">
        <v>2299</v>
      </c>
      <c r="G99" s="131"/>
      <c r="H99" s="131"/>
      <c r="I99" s="131"/>
      <c r="J99" s="132" t="s">
        <v>2905</v>
      </c>
      <c r="K99" s="225" t="s">
        <v>2842</v>
      </c>
      <c r="L99" s="134"/>
      <c r="M99" s="135" t="s">
        <v>84</v>
      </c>
      <c r="N99" s="135" t="s">
        <v>86</v>
      </c>
      <c r="O99" s="135" t="s">
        <v>84</v>
      </c>
      <c r="P99" s="135" t="s">
        <v>86</v>
      </c>
      <c r="Q99" s="136" t="s">
        <v>112</v>
      </c>
      <c r="R99" s="134"/>
      <c r="S99" s="134"/>
      <c r="T99" s="106"/>
      <c r="U99" s="111"/>
      <c r="V99" s="106"/>
      <c r="W99" s="106"/>
      <c r="X99" s="106"/>
      <c r="Y99" s="106"/>
      <c r="Z99" s="106"/>
      <c r="AA99" s="106"/>
      <c r="AB99" s="106"/>
      <c r="AC99" s="110"/>
      <c r="AD99" s="110"/>
      <c r="AE99" s="110"/>
    </row>
    <row r="100">
      <c r="A100" s="106"/>
      <c r="B100" s="676">
        <f t="shared" si="2"/>
        <v>97</v>
      </c>
      <c r="C100" s="149"/>
      <c r="D100" s="155"/>
      <c r="E100" s="155"/>
      <c r="F100" s="132" t="s">
        <v>2298</v>
      </c>
      <c r="G100" s="131"/>
      <c r="H100" s="131"/>
      <c r="I100" s="131"/>
      <c r="J100" s="132" t="s">
        <v>2904</v>
      </c>
      <c r="K100" s="133" t="s">
        <v>2846</v>
      </c>
      <c r="L100" s="134"/>
      <c r="M100" s="135" t="s">
        <v>86</v>
      </c>
      <c r="N100" s="135" t="s">
        <v>86</v>
      </c>
      <c r="O100" s="135" t="s">
        <v>86</v>
      </c>
      <c r="P100" s="135" t="s">
        <v>86</v>
      </c>
      <c r="Q100" s="136" t="s">
        <v>112</v>
      </c>
      <c r="R100" s="133"/>
      <c r="S100" s="134"/>
      <c r="T100" s="106"/>
      <c r="U100" s="111"/>
      <c r="V100" s="106"/>
      <c r="W100" s="106"/>
      <c r="X100" s="106"/>
      <c r="Y100" s="106"/>
      <c r="Z100" s="106"/>
      <c r="AA100" s="106"/>
      <c r="AB100" s="106"/>
      <c r="AC100" s="110"/>
      <c r="AD100" s="110"/>
      <c r="AE100" s="110"/>
    </row>
    <row r="101">
      <c r="A101" s="106"/>
      <c r="B101" s="676">
        <f t="shared" si="2"/>
        <v>98</v>
      </c>
      <c r="C101" s="149"/>
      <c r="D101" s="146" t="s">
        <v>2906</v>
      </c>
      <c r="E101" s="146" t="s">
        <v>2907</v>
      </c>
      <c r="F101" s="132"/>
      <c r="G101" s="131"/>
      <c r="H101" s="131"/>
      <c r="I101" s="131"/>
      <c r="J101" s="132" t="s">
        <v>2908</v>
      </c>
      <c r="K101" s="225" t="s">
        <v>2842</v>
      </c>
      <c r="L101" s="134"/>
      <c r="M101" s="135" t="s">
        <v>84</v>
      </c>
      <c r="N101" s="135" t="s">
        <v>84</v>
      </c>
      <c r="O101" s="135" t="s">
        <v>86</v>
      </c>
      <c r="P101" s="135" t="s">
        <v>86</v>
      </c>
      <c r="Q101" s="136" t="s">
        <v>2760</v>
      </c>
      <c r="R101" s="134"/>
      <c r="S101" s="134"/>
      <c r="T101" s="106"/>
      <c r="U101" s="111"/>
      <c r="V101" s="106"/>
      <c r="W101" s="106"/>
      <c r="X101" s="106"/>
      <c r="Y101" s="106"/>
      <c r="Z101" s="106"/>
      <c r="AA101" s="106"/>
      <c r="AB101" s="106"/>
      <c r="AC101" s="110"/>
      <c r="AD101" s="110"/>
      <c r="AE101" s="110"/>
    </row>
    <row r="102" ht="41.25" customHeight="1">
      <c r="A102" s="106"/>
      <c r="B102" s="676">
        <f t="shared" si="2"/>
        <v>99</v>
      </c>
      <c r="C102" s="149"/>
      <c r="D102" s="149"/>
      <c r="E102" s="149"/>
      <c r="F102" s="142"/>
      <c r="G102" s="131"/>
      <c r="H102" s="131"/>
      <c r="I102" s="131"/>
      <c r="J102" s="132" t="s">
        <v>2909</v>
      </c>
      <c r="K102" s="133" t="s">
        <v>2844</v>
      </c>
      <c r="L102" s="134"/>
      <c r="M102" s="135" t="s">
        <v>86</v>
      </c>
      <c r="N102" s="135" t="s">
        <v>86</v>
      </c>
      <c r="O102" s="135" t="s">
        <v>86</v>
      </c>
      <c r="P102" s="135" t="s">
        <v>86</v>
      </c>
      <c r="Q102" s="136" t="s">
        <v>112</v>
      </c>
      <c r="R102" s="133"/>
      <c r="S102" s="134"/>
      <c r="T102" s="106"/>
      <c r="U102" s="111"/>
      <c r="V102" s="106"/>
      <c r="W102" s="106"/>
      <c r="X102" s="106"/>
      <c r="Y102" s="106"/>
      <c r="Z102" s="106"/>
      <c r="AA102" s="106"/>
      <c r="AB102" s="106"/>
      <c r="AC102" s="110"/>
      <c r="AD102" s="110"/>
      <c r="AE102" s="110"/>
    </row>
    <row r="103">
      <c r="A103" s="106"/>
      <c r="B103" s="676">
        <f t="shared" si="2"/>
        <v>100</v>
      </c>
      <c r="C103" s="149"/>
      <c r="D103" s="149"/>
      <c r="E103" s="149"/>
      <c r="F103" s="129" t="s">
        <v>2910</v>
      </c>
      <c r="G103" s="146" t="s">
        <v>764</v>
      </c>
      <c r="H103" s="132" t="s">
        <v>167</v>
      </c>
      <c r="I103" s="131"/>
      <c r="J103" s="132" t="s">
        <v>2911</v>
      </c>
      <c r="K103" s="133" t="s">
        <v>2912</v>
      </c>
      <c r="L103" s="134"/>
      <c r="M103" s="135" t="s">
        <v>84</v>
      </c>
      <c r="N103" s="135" t="s">
        <v>84</v>
      </c>
      <c r="O103" s="135" t="s">
        <v>86</v>
      </c>
      <c r="P103" s="135" t="s">
        <v>86</v>
      </c>
      <c r="Q103" s="136" t="s">
        <v>2760</v>
      </c>
      <c r="R103" s="134"/>
      <c r="S103" s="134"/>
      <c r="T103" s="106"/>
      <c r="U103" s="111"/>
      <c r="V103" s="106"/>
      <c r="W103" s="106"/>
      <c r="X103" s="106"/>
      <c r="Y103" s="106"/>
      <c r="Z103" s="106"/>
      <c r="AA103" s="106"/>
      <c r="AB103" s="106"/>
      <c r="AC103" s="110"/>
      <c r="AD103" s="110"/>
      <c r="AE103" s="110"/>
    </row>
    <row r="104" ht="41.25" customHeight="1">
      <c r="A104" s="106"/>
      <c r="B104" s="676">
        <f t="shared" si="2"/>
        <v>101</v>
      </c>
      <c r="C104" s="149"/>
      <c r="D104" s="149"/>
      <c r="E104" s="149"/>
      <c r="F104" s="140"/>
      <c r="G104" s="149"/>
      <c r="H104" s="146" t="s">
        <v>2913</v>
      </c>
      <c r="I104" s="132" t="s">
        <v>2914</v>
      </c>
      <c r="J104" s="132" t="s">
        <v>2915</v>
      </c>
      <c r="K104" s="133" t="s">
        <v>2912</v>
      </c>
      <c r="L104" s="134"/>
      <c r="M104" s="135" t="s">
        <v>84</v>
      </c>
      <c r="N104" s="135" t="s">
        <v>84</v>
      </c>
      <c r="O104" s="135" t="s">
        <v>86</v>
      </c>
      <c r="P104" s="135" t="s">
        <v>86</v>
      </c>
      <c r="Q104" s="136" t="s">
        <v>2760</v>
      </c>
      <c r="R104" s="134"/>
      <c r="S104" s="134"/>
      <c r="T104" s="106"/>
      <c r="U104" s="111"/>
      <c r="V104" s="106"/>
      <c r="W104" s="106"/>
      <c r="X104" s="106"/>
      <c r="Y104" s="106"/>
      <c r="Z104" s="106"/>
      <c r="AA104" s="106"/>
      <c r="AB104" s="106"/>
      <c r="AC104" s="110"/>
      <c r="AD104" s="110"/>
      <c r="AE104" s="110"/>
    </row>
    <row r="105" ht="41.25" customHeight="1">
      <c r="A105" s="106"/>
      <c r="B105" s="676">
        <f t="shared" si="2"/>
        <v>102</v>
      </c>
      <c r="C105" s="149"/>
      <c r="D105" s="149"/>
      <c r="E105" s="149"/>
      <c r="F105" s="140"/>
      <c r="G105" s="149"/>
      <c r="H105" s="149"/>
      <c r="I105" s="132" t="s">
        <v>2916</v>
      </c>
      <c r="J105" s="132" t="s">
        <v>2917</v>
      </c>
      <c r="K105" s="133" t="s">
        <v>2912</v>
      </c>
      <c r="L105" s="134"/>
      <c r="M105" s="135" t="s">
        <v>84</v>
      </c>
      <c r="N105" s="135" t="s">
        <v>84</v>
      </c>
      <c r="O105" s="135" t="s">
        <v>86</v>
      </c>
      <c r="P105" s="135" t="s">
        <v>86</v>
      </c>
      <c r="Q105" s="136" t="s">
        <v>2760</v>
      </c>
      <c r="R105" s="134"/>
      <c r="S105" s="134"/>
      <c r="T105" s="106"/>
      <c r="U105" s="111"/>
      <c r="V105" s="106"/>
      <c r="W105" s="106"/>
      <c r="X105" s="106"/>
      <c r="Y105" s="106"/>
      <c r="Z105" s="106"/>
      <c r="AA105" s="106"/>
      <c r="AB105" s="106"/>
      <c r="AC105" s="110"/>
      <c r="AD105" s="110"/>
      <c r="AE105" s="110"/>
    </row>
    <row r="106" ht="41.25" customHeight="1">
      <c r="A106" s="106"/>
      <c r="B106" s="676">
        <f t="shared" si="2"/>
        <v>103</v>
      </c>
      <c r="C106" s="149"/>
      <c r="D106" s="149"/>
      <c r="E106" s="149"/>
      <c r="F106" s="140"/>
      <c r="G106" s="149"/>
      <c r="H106" s="149"/>
      <c r="I106" s="132" t="s">
        <v>2918</v>
      </c>
      <c r="J106" s="132" t="s">
        <v>2919</v>
      </c>
      <c r="K106" s="133" t="s">
        <v>2912</v>
      </c>
      <c r="L106" s="134"/>
      <c r="M106" s="135" t="s">
        <v>84</v>
      </c>
      <c r="N106" s="135" t="s">
        <v>84</v>
      </c>
      <c r="O106" s="135" t="s">
        <v>86</v>
      </c>
      <c r="P106" s="135" t="s">
        <v>86</v>
      </c>
      <c r="Q106" s="136" t="s">
        <v>2760</v>
      </c>
      <c r="R106" s="134"/>
      <c r="S106" s="134"/>
      <c r="T106" s="106"/>
      <c r="U106" s="111"/>
      <c r="V106" s="106"/>
      <c r="W106" s="106"/>
      <c r="X106" s="106"/>
      <c r="Y106" s="106"/>
      <c r="Z106" s="106"/>
      <c r="AA106" s="106"/>
      <c r="AB106" s="106"/>
      <c r="AC106" s="110"/>
      <c r="AD106" s="110"/>
      <c r="AE106" s="110"/>
    </row>
    <row r="107" ht="41.25" customHeight="1">
      <c r="A107" s="106"/>
      <c r="B107" s="676">
        <f t="shared" si="2"/>
        <v>104</v>
      </c>
      <c r="C107" s="149"/>
      <c r="D107" s="149"/>
      <c r="E107" s="149"/>
      <c r="F107" s="140"/>
      <c r="G107" s="149"/>
      <c r="H107" s="149"/>
      <c r="I107" s="132" t="s">
        <v>869</v>
      </c>
      <c r="J107" s="132" t="s">
        <v>2920</v>
      </c>
      <c r="K107" s="133" t="s">
        <v>2912</v>
      </c>
      <c r="L107" s="134"/>
      <c r="M107" s="135" t="s">
        <v>84</v>
      </c>
      <c r="N107" s="135" t="s">
        <v>84</v>
      </c>
      <c r="O107" s="135" t="s">
        <v>86</v>
      </c>
      <c r="P107" s="135" t="s">
        <v>86</v>
      </c>
      <c r="Q107" s="136" t="s">
        <v>2760</v>
      </c>
      <c r="R107" s="134"/>
      <c r="S107" s="134"/>
      <c r="T107" s="106"/>
      <c r="U107" s="111"/>
      <c r="V107" s="106"/>
      <c r="W107" s="106"/>
      <c r="X107" s="106"/>
      <c r="Y107" s="106"/>
      <c r="Z107" s="106"/>
      <c r="AA107" s="106"/>
      <c r="AB107" s="106"/>
      <c r="AC107" s="110"/>
      <c r="AD107" s="110"/>
      <c r="AE107" s="110"/>
    </row>
    <row r="108" ht="41.25" customHeight="1">
      <c r="A108" s="106"/>
      <c r="B108" s="676">
        <f t="shared" si="2"/>
        <v>105</v>
      </c>
      <c r="C108" s="149"/>
      <c r="D108" s="149"/>
      <c r="E108" s="149"/>
      <c r="F108" s="140"/>
      <c r="G108" s="193"/>
      <c r="H108" s="146" t="s">
        <v>2921</v>
      </c>
      <c r="I108" s="130"/>
      <c r="J108" s="132" t="s">
        <v>2922</v>
      </c>
      <c r="K108" s="133" t="s">
        <v>2923</v>
      </c>
      <c r="L108" s="134"/>
      <c r="M108" s="135" t="s">
        <v>84</v>
      </c>
      <c r="N108" s="135" t="s">
        <v>84</v>
      </c>
      <c r="O108" s="135" t="s">
        <v>86</v>
      </c>
      <c r="P108" s="135" t="s">
        <v>86</v>
      </c>
      <c r="Q108" s="136" t="s">
        <v>2924</v>
      </c>
      <c r="R108" s="134"/>
      <c r="S108" s="134"/>
      <c r="T108" s="106"/>
      <c r="U108" s="111"/>
      <c r="V108" s="106"/>
      <c r="W108" s="106"/>
      <c r="X108" s="106"/>
      <c r="Y108" s="106"/>
      <c r="Z108" s="106"/>
      <c r="AA108" s="106"/>
      <c r="AB108" s="106"/>
      <c r="AC108" s="110"/>
      <c r="AD108" s="110"/>
      <c r="AE108" s="110"/>
    </row>
    <row r="109" ht="41.25" customHeight="1">
      <c r="A109" s="106"/>
      <c r="B109" s="676">
        <f t="shared" si="2"/>
        <v>106</v>
      </c>
      <c r="C109" s="149"/>
      <c r="D109" s="149"/>
      <c r="E109" s="149"/>
      <c r="F109" s="140"/>
      <c r="G109" s="193"/>
      <c r="H109" s="149"/>
      <c r="I109" s="130" t="s">
        <v>2914</v>
      </c>
      <c r="J109" s="132" t="s">
        <v>2915</v>
      </c>
      <c r="K109" s="133" t="s">
        <v>2912</v>
      </c>
      <c r="L109" s="134"/>
      <c r="M109" s="135" t="s">
        <v>84</v>
      </c>
      <c r="N109" s="135" t="s">
        <v>84</v>
      </c>
      <c r="O109" s="135" t="s">
        <v>86</v>
      </c>
      <c r="P109" s="135" t="s">
        <v>86</v>
      </c>
      <c r="Q109" s="136" t="s">
        <v>2924</v>
      </c>
      <c r="R109" s="134"/>
      <c r="S109" s="134"/>
      <c r="T109" s="106"/>
      <c r="U109" s="111"/>
      <c r="V109" s="106"/>
      <c r="W109" s="106"/>
      <c r="X109" s="106"/>
      <c r="Y109" s="106"/>
      <c r="Z109" s="106"/>
      <c r="AA109" s="106"/>
      <c r="AB109" s="106"/>
      <c r="AC109" s="110"/>
      <c r="AD109" s="110"/>
      <c r="AE109" s="110"/>
    </row>
    <row r="110" ht="41.25" customHeight="1">
      <c r="A110" s="106"/>
      <c r="B110" s="676">
        <f t="shared" si="2"/>
        <v>107</v>
      </c>
      <c r="C110" s="149"/>
      <c r="D110" s="149"/>
      <c r="E110" s="149"/>
      <c r="F110" s="140"/>
      <c r="G110" s="688"/>
      <c r="H110" s="155"/>
      <c r="I110" s="130" t="s">
        <v>2916</v>
      </c>
      <c r="J110" s="132" t="s">
        <v>2917</v>
      </c>
      <c r="K110" s="133" t="s">
        <v>2912</v>
      </c>
      <c r="L110" s="134"/>
      <c r="M110" s="135" t="s">
        <v>84</v>
      </c>
      <c r="N110" s="135" t="s">
        <v>84</v>
      </c>
      <c r="O110" s="135" t="s">
        <v>86</v>
      </c>
      <c r="P110" s="135" t="s">
        <v>86</v>
      </c>
      <c r="Q110" s="136" t="s">
        <v>2924</v>
      </c>
      <c r="R110" s="134"/>
      <c r="S110" s="134"/>
      <c r="T110" s="106"/>
      <c r="U110" s="111"/>
      <c r="V110" s="106"/>
      <c r="W110" s="106"/>
      <c r="X110" s="106"/>
      <c r="Y110" s="106"/>
      <c r="Z110" s="106"/>
      <c r="AA110" s="106"/>
      <c r="AB110" s="106"/>
      <c r="AC110" s="110"/>
      <c r="AD110" s="110"/>
      <c r="AE110" s="110"/>
    </row>
    <row r="111">
      <c r="A111" s="106"/>
      <c r="B111" s="676">
        <f t="shared" si="2"/>
        <v>108</v>
      </c>
      <c r="C111" s="149"/>
      <c r="D111" s="149"/>
      <c r="E111" s="149"/>
      <c r="F111" s="140"/>
      <c r="G111" s="132" t="s">
        <v>437</v>
      </c>
      <c r="H111" s="155"/>
      <c r="I111" s="131"/>
      <c r="J111" s="132" t="s">
        <v>2925</v>
      </c>
      <c r="K111" s="133" t="s">
        <v>2926</v>
      </c>
      <c r="L111" s="134"/>
      <c r="M111" s="135" t="s">
        <v>84</v>
      </c>
      <c r="N111" s="135" t="s">
        <v>84</v>
      </c>
      <c r="O111" s="135" t="s">
        <v>86</v>
      </c>
      <c r="P111" s="135" t="s">
        <v>86</v>
      </c>
      <c r="Q111" s="136" t="s">
        <v>2760</v>
      </c>
      <c r="R111" s="134"/>
      <c r="S111" s="134"/>
      <c r="T111" s="106"/>
      <c r="U111" s="111"/>
      <c r="V111" s="106"/>
      <c r="W111" s="106"/>
      <c r="X111" s="106"/>
      <c r="Y111" s="106"/>
      <c r="Z111" s="106"/>
      <c r="AA111" s="106"/>
      <c r="AB111" s="106"/>
      <c r="AC111" s="110"/>
      <c r="AD111" s="110"/>
      <c r="AE111" s="110"/>
    </row>
    <row r="112">
      <c r="A112" s="106"/>
      <c r="B112" s="676">
        <f t="shared" si="2"/>
        <v>109</v>
      </c>
      <c r="C112" s="149"/>
      <c r="D112" s="149"/>
      <c r="E112" s="149"/>
      <c r="F112" s="140"/>
      <c r="G112" s="132" t="s">
        <v>2927</v>
      </c>
      <c r="H112" s="131"/>
      <c r="I112" s="131"/>
      <c r="J112" s="132" t="s">
        <v>2928</v>
      </c>
      <c r="K112" s="133" t="s">
        <v>2844</v>
      </c>
      <c r="L112" s="134"/>
      <c r="M112" s="135" t="s">
        <v>86</v>
      </c>
      <c r="N112" s="135" t="s">
        <v>86</v>
      </c>
      <c r="O112" s="135" t="s">
        <v>86</v>
      </c>
      <c r="P112" s="135" t="s">
        <v>86</v>
      </c>
      <c r="Q112" s="136" t="s">
        <v>112</v>
      </c>
      <c r="R112" s="133"/>
      <c r="S112" s="134"/>
      <c r="T112" s="106"/>
      <c r="U112" s="111"/>
      <c r="V112" s="106"/>
      <c r="W112" s="106"/>
      <c r="X112" s="106"/>
      <c r="Y112" s="106"/>
      <c r="Z112" s="106"/>
      <c r="AA112" s="106"/>
      <c r="AB112" s="106"/>
      <c r="AC112" s="110"/>
      <c r="AD112" s="110"/>
      <c r="AE112" s="110"/>
    </row>
    <row r="113">
      <c r="A113" s="106"/>
      <c r="B113" s="676">
        <f t="shared" si="2"/>
        <v>110</v>
      </c>
      <c r="C113" s="149"/>
      <c r="D113" s="149"/>
      <c r="E113" s="149"/>
      <c r="F113" s="142"/>
      <c r="G113" s="132" t="s">
        <v>2929</v>
      </c>
      <c r="H113" s="131"/>
      <c r="I113" s="131"/>
      <c r="J113" s="132" t="s">
        <v>2930</v>
      </c>
      <c r="K113" s="133" t="s">
        <v>2846</v>
      </c>
      <c r="L113" s="134"/>
      <c r="M113" s="135" t="s">
        <v>86</v>
      </c>
      <c r="N113" s="135" t="s">
        <v>86</v>
      </c>
      <c r="O113" s="135" t="s">
        <v>86</v>
      </c>
      <c r="P113" s="135" t="s">
        <v>86</v>
      </c>
      <c r="Q113" s="136" t="s">
        <v>112</v>
      </c>
      <c r="R113" s="133"/>
      <c r="S113" s="134"/>
      <c r="T113" s="106"/>
      <c r="U113" s="111"/>
      <c r="V113" s="106"/>
      <c r="W113" s="106"/>
      <c r="X113" s="106"/>
      <c r="Y113" s="106"/>
      <c r="Z113" s="106"/>
      <c r="AA113" s="106"/>
      <c r="AB113" s="106"/>
      <c r="AC113" s="110"/>
      <c r="AD113" s="110"/>
      <c r="AE113" s="110"/>
    </row>
    <row r="114" ht="41.25" customHeight="1">
      <c r="A114" s="106"/>
      <c r="B114" s="676">
        <f t="shared" si="2"/>
        <v>111</v>
      </c>
      <c r="C114" s="149"/>
      <c r="D114" s="149"/>
      <c r="E114" s="149"/>
      <c r="F114" s="129" t="s">
        <v>2299</v>
      </c>
      <c r="G114" s="131"/>
      <c r="H114" s="131"/>
      <c r="I114" s="131"/>
      <c r="J114" s="132" t="s">
        <v>2931</v>
      </c>
      <c r="K114" s="225" t="s">
        <v>2842</v>
      </c>
      <c r="L114" s="134"/>
      <c r="M114" s="135" t="s">
        <v>84</v>
      </c>
      <c r="N114" s="135" t="s">
        <v>84</v>
      </c>
      <c r="O114" s="135" t="s">
        <v>86</v>
      </c>
      <c r="P114" s="135" t="s">
        <v>86</v>
      </c>
      <c r="Q114" s="136" t="s">
        <v>2760</v>
      </c>
      <c r="R114" s="134"/>
      <c r="S114" s="134"/>
      <c r="T114" s="106"/>
      <c r="U114" s="111"/>
      <c r="V114" s="106"/>
      <c r="W114" s="106"/>
      <c r="X114" s="106"/>
      <c r="Y114" s="106"/>
      <c r="Z114" s="106"/>
      <c r="AA114" s="106"/>
      <c r="AB114" s="106"/>
      <c r="AC114" s="110"/>
      <c r="AD114" s="110"/>
      <c r="AE114" s="110"/>
    </row>
    <row r="115">
      <c r="A115" s="106"/>
      <c r="B115" s="676">
        <f t="shared" si="2"/>
        <v>112</v>
      </c>
      <c r="C115" s="149"/>
      <c r="D115" s="149"/>
      <c r="E115" s="155"/>
      <c r="F115" s="142"/>
      <c r="G115" s="131"/>
      <c r="H115" s="131"/>
      <c r="I115" s="131"/>
      <c r="J115" s="132" t="s">
        <v>2909</v>
      </c>
      <c r="K115" s="133" t="s">
        <v>2846</v>
      </c>
      <c r="L115" s="134"/>
      <c r="M115" s="135" t="s">
        <v>86</v>
      </c>
      <c r="N115" s="135" t="s">
        <v>86</v>
      </c>
      <c r="O115" s="135" t="s">
        <v>86</v>
      </c>
      <c r="P115" s="135" t="s">
        <v>86</v>
      </c>
      <c r="Q115" s="136" t="s">
        <v>112</v>
      </c>
      <c r="R115" s="133"/>
      <c r="S115" s="134"/>
      <c r="T115" s="106"/>
      <c r="U115" s="111"/>
      <c r="V115" s="106"/>
      <c r="W115" s="106"/>
      <c r="X115" s="106"/>
      <c r="Y115" s="106"/>
      <c r="Z115" s="106"/>
      <c r="AA115" s="106"/>
      <c r="AB115" s="106"/>
      <c r="AC115" s="110"/>
      <c r="AD115" s="110"/>
      <c r="AE115" s="110"/>
    </row>
    <row r="116" ht="41.25" customHeight="1">
      <c r="A116" s="106"/>
      <c r="B116" s="676">
        <f t="shared" si="2"/>
        <v>113</v>
      </c>
      <c r="C116" s="149"/>
      <c r="D116" s="149"/>
      <c r="E116" s="146" t="s">
        <v>2932</v>
      </c>
      <c r="F116" s="752" t="s">
        <v>2298</v>
      </c>
      <c r="G116" s="131"/>
      <c r="H116" s="131"/>
      <c r="I116" s="131"/>
      <c r="J116" s="132" t="s">
        <v>2933</v>
      </c>
      <c r="K116" s="225" t="s">
        <v>2842</v>
      </c>
      <c r="L116" s="134"/>
      <c r="M116" s="135" t="s">
        <v>84</v>
      </c>
      <c r="N116" s="135" t="s">
        <v>84</v>
      </c>
      <c r="O116" s="135" t="s">
        <v>86</v>
      </c>
      <c r="P116" s="135" t="s">
        <v>86</v>
      </c>
      <c r="Q116" s="136" t="s">
        <v>2760</v>
      </c>
      <c r="R116" s="134"/>
      <c r="S116" s="134"/>
      <c r="T116" s="106"/>
      <c r="U116" s="111"/>
      <c r="V116" s="106"/>
      <c r="W116" s="106"/>
      <c r="X116" s="106"/>
      <c r="Y116" s="106"/>
      <c r="Z116" s="106"/>
      <c r="AA116" s="106"/>
      <c r="AB116" s="106"/>
      <c r="AC116" s="110"/>
      <c r="AD116" s="110"/>
      <c r="AE116" s="110"/>
    </row>
    <row r="117">
      <c r="A117" s="106"/>
      <c r="B117" s="676">
        <f t="shared" si="2"/>
        <v>114</v>
      </c>
      <c r="C117" s="149"/>
      <c r="D117" s="149"/>
      <c r="E117" s="149"/>
      <c r="F117" s="795"/>
      <c r="G117" s="131"/>
      <c r="H117" s="131"/>
      <c r="I117" s="131"/>
      <c r="J117" s="132" t="s">
        <v>2934</v>
      </c>
      <c r="K117" s="133" t="s">
        <v>2844</v>
      </c>
      <c r="L117" s="134"/>
      <c r="M117" s="135" t="s">
        <v>86</v>
      </c>
      <c r="N117" s="135" t="s">
        <v>86</v>
      </c>
      <c r="O117" s="135" t="s">
        <v>86</v>
      </c>
      <c r="P117" s="135" t="s">
        <v>86</v>
      </c>
      <c r="Q117" s="136" t="s">
        <v>112</v>
      </c>
      <c r="R117" s="133"/>
      <c r="S117" s="134"/>
      <c r="T117" s="106"/>
      <c r="U117" s="111"/>
      <c r="V117" s="106"/>
      <c r="W117" s="106"/>
      <c r="X117" s="106"/>
      <c r="Y117" s="106"/>
      <c r="Z117" s="106"/>
      <c r="AA117" s="106"/>
      <c r="AB117" s="106"/>
      <c r="AC117" s="110"/>
      <c r="AD117" s="110"/>
      <c r="AE117" s="110"/>
    </row>
    <row r="118">
      <c r="A118" s="106"/>
      <c r="B118" s="676">
        <f t="shared" si="2"/>
        <v>115</v>
      </c>
      <c r="C118" s="149"/>
      <c r="D118" s="149"/>
      <c r="E118" s="149"/>
      <c r="F118" s="752" t="s">
        <v>2299</v>
      </c>
      <c r="G118" s="131"/>
      <c r="H118" s="131"/>
      <c r="I118" s="131"/>
      <c r="J118" s="132" t="s">
        <v>2935</v>
      </c>
      <c r="K118" s="225" t="s">
        <v>2842</v>
      </c>
      <c r="L118" s="134"/>
      <c r="M118" s="135" t="s">
        <v>84</v>
      </c>
      <c r="N118" s="135" t="s">
        <v>84</v>
      </c>
      <c r="O118" s="135" t="s">
        <v>86</v>
      </c>
      <c r="P118" s="135" t="s">
        <v>86</v>
      </c>
      <c r="Q118" s="136" t="s">
        <v>2760</v>
      </c>
      <c r="R118" s="134"/>
      <c r="S118" s="134"/>
      <c r="T118" s="106"/>
      <c r="U118" s="111"/>
      <c r="V118" s="106"/>
      <c r="W118" s="106"/>
      <c r="X118" s="106"/>
      <c r="Y118" s="106"/>
      <c r="Z118" s="106"/>
      <c r="AA118" s="106"/>
      <c r="AB118" s="106"/>
      <c r="AC118" s="110"/>
      <c r="AD118" s="110"/>
      <c r="AE118" s="110"/>
    </row>
    <row r="119">
      <c r="A119" s="106"/>
      <c r="B119" s="676">
        <f t="shared" si="2"/>
        <v>116</v>
      </c>
      <c r="C119" s="149"/>
      <c r="D119" s="149"/>
      <c r="E119" s="155"/>
      <c r="F119" s="795"/>
      <c r="G119" s="131"/>
      <c r="H119" s="131"/>
      <c r="I119" s="131"/>
      <c r="J119" s="132" t="s">
        <v>2934</v>
      </c>
      <c r="K119" s="133" t="s">
        <v>2846</v>
      </c>
      <c r="L119" s="134"/>
      <c r="M119" s="135" t="s">
        <v>86</v>
      </c>
      <c r="N119" s="135" t="s">
        <v>86</v>
      </c>
      <c r="O119" s="135" t="s">
        <v>86</v>
      </c>
      <c r="P119" s="135" t="s">
        <v>86</v>
      </c>
      <c r="Q119" s="136" t="s">
        <v>112</v>
      </c>
      <c r="R119" s="133"/>
      <c r="S119" s="134"/>
      <c r="T119" s="106"/>
      <c r="U119" s="111"/>
      <c r="V119" s="106"/>
      <c r="W119" s="106"/>
      <c r="X119" s="106"/>
      <c r="Y119" s="106"/>
      <c r="Z119" s="106"/>
      <c r="AA119" s="106"/>
      <c r="AB119" s="106"/>
      <c r="AC119" s="110"/>
      <c r="AD119" s="110"/>
      <c r="AE119" s="110"/>
    </row>
    <row r="120" ht="41.25" customHeight="1">
      <c r="A120" s="106"/>
      <c r="B120" s="676">
        <f t="shared" si="2"/>
        <v>117</v>
      </c>
      <c r="C120" s="149"/>
      <c r="D120" s="149"/>
      <c r="E120" s="146" t="s">
        <v>2936</v>
      </c>
      <c r="F120" s="752" t="s">
        <v>2298</v>
      </c>
      <c r="G120" s="131"/>
      <c r="H120" s="131"/>
      <c r="I120" s="131"/>
      <c r="J120" s="132" t="s">
        <v>2937</v>
      </c>
      <c r="K120" s="225" t="s">
        <v>2842</v>
      </c>
      <c r="L120" s="134"/>
      <c r="M120" s="135" t="s">
        <v>84</v>
      </c>
      <c r="N120" s="135" t="s">
        <v>84</v>
      </c>
      <c r="O120" s="135" t="s">
        <v>86</v>
      </c>
      <c r="P120" s="135" t="s">
        <v>86</v>
      </c>
      <c r="Q120" s="136" t="s">
        <v>2760</v>
      </c>
      <c r="R120" s="134"/>
      <c r="S120" s="134"/>
      <c r="T120" s="106"/>
      <c r="U120" s="111"/>
      <c r="V120" s="106"/>
      <c r="W120" s="106"/>
      <c r="X120" s="106"/>
      <c r="Y120" s="106"/>
      <c r="Z120" s="106"/>
      <c r="AA120" s="106"/>
      <c r="AB120" s="106"/>
      <c r="AC120" s="110"/>
      <c r="AD120" s="110"/>
      <c r="AE120" s="110"/>
    </row>
    <row r="121">
      <c r="A121" s="106"/>
      <c r="B121" s="676">
        <f t="shared" si="2"/>
        <v>118</v>
      </c>
      <c r="C121" s="149"/>
      <c r="D121" s="149"/>
      <c r="E121" s="149"/>
      <c r="F121" s="795"/>
      <c r="G121" s="131"/>
      <c r="H121" s="131"/>
      <c r="I121" s="131"/>
      <c r="J121" s="132" t="s">
        <v>2938</v>
      </c>
      <c r="K121" s="133" t="s">
        <v>2844</v>
      </c>
      <c r="L121" s="134"/>
      <c r="M121" s="135" t="s">
        <v>86</v>
      </c>
      <c r="N121" s="135" t="s">
        <v>86</v>
      </c>
      <c r="O121" s="135" t="s">
        <v>86</v>
      </c>
      <c r="P121" s="135" t="s">
        <v>86</v>
      </c>
      <c r="Q121" s="136" t="s">
        <v>112</v>
      </c>
      <c r="R121" s="133"/>
      <c r="S121" s="134"/>
      <c r="T121" s="106"/>
      <c r="U121" s="111"/>
      <c r="V121" s="106"/>
      <c r="W121" s="106"/>
      <c r="X121" s="106"/>
      <c r="Y121" s="106"/>
      <c r="Z121" s="106"/>
      <c r="AA121" s="106"/>
      <c r="AB121" s="106"/>
      <c r="AC121" s="110"/>
      <c r="AD121" s="110"/>
      <c r="AE121" s="110"/>
    </row>
    <row r="122">
      <c r="A122" s="106"/>
      <c r="B122" s="676">
        <f t="shared" si="2"/>
        <v>119</v>
      </c>
      <c r="C122" s="149"/>
      <c r="D122" s="149"/>
      <c r="E122" s="149"/>
      <c r="F122" s="752" t="s">
        <v>2299</v>
      </c>
      <c r="G122" s="131"/>
      <c r="H122" s="131"/>
      <c r="I122" s="131"/>
      <c r="J122" s="132" t="s">
        <v>2939</v>
      </c>
      <c r="K122" s="225" t="s">
        <v>2842</v>
      </c>
      <c r="L122" s="134"/>
      <c r="M122" s="135" t="s">
        <v>84</v>
      </c>
      <c r="N122" s="135" t="s">
        <v>84</v>
      </c>
      <c r="O122" s="135" t="s">
        <v>86</v>
      </c>
      <c r="P122" s="135" t="s">
        <v>86</v>
      </c>
      <c r="Q122" s="136" t="s">
        <v>2760</v>
      </c>
      <c r="R122" s="134"/>
      <c r="S122" s="134"/>
      <c r="T122" s="106"/>
      <c r="U122" s="111"/>
      <c r="V122" s="106"/>
      <c r="W122" s="106"/>
      <c r="X122" s="106"/>
      <c r="Y122" s="106"/>
      <c r="Z122" s="106"/>
      <c r="AA122" s="106"/>
      <c r="AB122" s="106"/>
      <c r="AC122" s="110"/>
      <c r="AD122" s="110"/>
      <c r="AE122" s="110"/>
    </row>
    <row r="123">
      <c r="A123" s="106"/>
      <c r="B123" s="676">
        <f t="shared" si="2"/>
        <v>120</v>
      </c>
      <c r="C123" s="149"/>
      <c r="D123" s="149"/>
      <c r="E123" s="149"/>
      <c r="F123" s="795"/>
      <c r="G123" s="131"/>
      <c r="H123" s="131"/>
      <c r="I123" s="131"/>
      <c r="J123" s="132" t="s">
        <v>2938</v>
      </c>
      <c r="K123" s="133" t="s">
        <v>2846</v>
      </c>
      <c r="L123" s="134"/>
      <c r="M123" s="135" t="s">
        <v>86</v>
      </c>
      <c r="N123" s="135" t="s">
        <v>86</v>
      </c>
      <c r="O123" s="135" t="s">
        <v>86</v>
      </c>
      <c r="P123" s="135" t="s">
        <v>86</v>
      </c>
      <c r="Q123" s="136" t="s">
        <v>112</v>
      </c>
      <c r="R123" s="133"/>
      <c r="S123" s="134"/>
      <c r="T123" s="106"/>
      <c r="U123" s="111"/>
      <c r="V123" s="106"/>
      <c r="W123" s="106"/>
      <c r="X123" s="106"/>
      <c r="Y123" s="106"/>
      <c r="Z123" s="106"/>
      <c r="AA123" s="106"/>
      <c r="AB123" s="106"/>
      <c r="AC123" s="110"/>
      <c r="AD123" s="110"/>
      <c r="AE123" s="110"/>
    </row>
    <row r="124" ht="41.25" customHeight="1">
      <c r="A124" s="106"/>
      <c r="B124" s="676">
        <f t="shared" si="2"/>
        <v>121</v>
      </c>
      <c r="C124" s="149"/>
      <c r="D124" s="155"/>
      <c r="E124" s="155"/>
      <c r="F124" s="130" t="s">
        <v>2457</v>
      </c>
      <c r="G124" s="131"/>
      <c r="H124" s="131"/>
      <c r="I124" s="131"/>
      <c r="J124" s="133" t="s">
        <v>2940</v>
      </c>
      <c r="K124" s="133" t="s">
        <v>2774</v>
      </c>
      <c r="L124" s="134"/>
      <c r="M124" s="135" t="s">
        <v>84</v>
      </c>
      <c r="N124" s="135" t="s">
        <v>84</v>
      </c>
      <c r="O124" s="135" t="s">
        <v>86</v>
      </c>
      <c r="P124" s="135" t="s">
        <v>86</v>
      </c>
      <c r="Q124" s="136" t="s">
        <v>2760</v>
      </c>
      <c r="R124" s="134"/>
      <c r="S124" s="134"/>
      <c r="T124" s="106"/>
      <c r="U124" s="111"/>
      <c r="V124" s="106"/>
      <c r="W124" s="106"/>
      <c r="X124" s="106"/>
      <c r="Y124" s="106"/>
      <c r="Z124" s="106"/>
      <c r="AA124" s="106"/>
      <c r="AB124" s="106"/>
      <c r="AC124" s="110"/>
      <c r="AD124" s="110"/>
      <c r="AE124" s="110"/>
    </row>
    <row r="125" ht="41.25" customHeight="1">
      <c r="A125" s="106"/>
      <c r="B125" s="676">
        <f t="shared" si="2"/>
        <v>122</v>
      </c>
      <c r="C125" s="149"/>
      <c r="D125" s="146" t="s">
        <v>2941</v>
      </c>
      <c r="E125" s="146" t="s">
        <v>2942</v>
      </c>
      <c r="F125" s="752" t="s">
        <v>2298</v>
      </c>
      <c r="G125" s="131"/>
      <c r="H125" s="131"/>
      <c r="I125" s="131"/>
      <c r="J125" s="132" t="s">
        <v>2943</v>
      </c>
      <c r="K125" s="225" t="s">
        <v>2842</v>
      </c>
      <c r="L125" s="134"/>
      <c r="M125" s="135" t="s">
        <v>84</v>
      </c>
      <c r="N125" s="135" t="s">
        <v>84</v>
      </c>
      <c r="O125" s="135" t="s">
        <v>86</v>
      </c>
      <c r="P125" s="135" t="s">
        <v>86</v>
      </c>
      <c r="Q125" s="136" t="s">
        <v>2760</v>
      </c>
      <c r="R125" s="134"/>
      <c r="S125" s="134"/>
      <c r="T125" s="106"/>
      <c r="U125" s="111"/>
      <c r="V125" s="106"/>
      <c r="W125" s="106"/>
      <c r="X125" s="106"/>
      <c r="Y125" s="106"/>
      <c r="Z125" s="106"/>
      <c r="AA125" s="106"/>
      <c r="AB125" s="106"/>
      <c r="AC125" s="110"/>
      <c r="AD125" s="110"/>
      <c r="AE125" s="110"/>
    </row>
    <row r="126">
      <c r="A126" s="106"/>
      <c r="B126" s="676">
        <f t="shared" si="2"/>
        <v>123</v>
      </c>
      <c r="C126" s="149"/>
      <c r="D126" s="149"/>
      <c r="E126" s="149"/>
      <c r="F126" s="795"/>
      <c r="G126" s="131"/>
      <c r="H126" s="131"/>
      <c r="I126" s="131"/>
      <c r="J126" s="132" t="s">
        <v>2944</v>
      </c>
      <c r="K126" s="133" t="s">
        <v>2844</v>
      </c>
      <c r="L126" s="134"/>
      <c r="M126" s="135" t="s">
        <v>86</v>
      </c>
      <c r="N126" s="135" t="s">
        <v>86</v>
      </c>
      <c r="O126" s="135" t="s">
        <v>86</v>
      </c>
      <c r="P126" s="135" t="s">
        <v>86</v>
      </c>
      <c r="Q126" s="136" t="s">
        <v>112</v>
      </c>
      <c r="R126" s="133"/>
      <c r="S126" s="134"/>
      <c r="T126" s="106"/>
      <c r="U126" s="111"/>
      <c r="V126" s="106"/>
      <c r="W126" s="106"/>
      <c r="X126" s="106"/>
      <c r="Y126" s="106"/>
      <c r="Z126" s="106"/>
      <c r="AA126" s="106"/>
      <c r="AB126" s="106"/>
      <c r="AC126" s="110"/>
      <c r="AD126" s="110"/>
      <c r="AE126" s="110"/>
    </row>
    <row r="127" ht="41.25" customHeight="1">
      <c r="A127" s="106"/>
      <c r="B127" s="676">
        <f t="shared" si="2"/>
        <v>124</v>
      </c>
      <c r="C127" s="149"/>
      <c r="D127" s="149"/>
      <c r="E127" s="149"/>
      <c r="F127" s="752" t="s">
        <v>2299</v>
      </c>
      <c r="G127" s="131"/>
      <c r="H127" s="131"/>
      <c r="I127" s="131"/>
      <c r="J127" s="132" t="s">
        <v>2945</v>
      </c>
      <c r="K127" s="225" t="s">
        <v>2842</v>
      </c>
      <c r="L127" s="134"/>
      <c r="M127" s="135" t="s">
        <v>84</v>
      </c>
      <c r="N127" s="135" t="s">
        <v>84</v>
      </c>
      <c r="O127" s="135" t="s">
        <v>86</v>
      </c>
      <c r="P127" s="135" t="s">
        <v>86</v>
      </c>
      <c r="Q127" s="136" t="s">
        <v>2760</v>
      </c>
      <c r="R127" s="134"/>
      <c r="S127" s="134"/>
      <c r="T127" s="106"/>
      <c r="U127" s="111"/>
      <c r="V127" s="106"/>
      <c r="W127" s="106"/>
      <c r="X127" s="106"/>
      <c r="Y127" s="106"/>
      <c r="Z127" s="106"/>
      <c r="AA127" s="106"/>
      <c r="AB127" s="106"/>
      <c r="AC127" s="110"/>
      <c r="AD127" s="110"/>
      <c r="AE127" s="110"/>
    </row>
    <row r="128">
      <c r="A128" s="106"/>
      <c r="B128" s="676">
        <f t="shared" si="2"/>
        <v>125</v>
      </c>
      <c r="C128" s="155"/>
      <c r="D128" s="155"/>
      <c r="E128" s="155"/>
      <c r="F128" s="795"/>
      <c r="G128" s="131"/>
      <c r="H128" s="131"/>
      <c r="I128" s="131"/>
      <c r="J128" s="132" t="s">
        <v>2944</v>
      </c>
      <c r="K128" s="133" t="s">
        <v>2846</v>
      </c>
      <c r="L128" s="134"/>
      <c r="M128" s="135" t="s">
        <v>86</v>
      </c>
      <c r="N128" s="135" t="s">
        <v>86</v>
      </c>
      <c r="O128" s="135" t="s">
        <v>86</v>
      </c>
      <c r="P128" s="135" t="s">
        <v>86</v>
      </c>
      <c r="Q128" s="136" t="s">
        <v>112</v>
      </c>
      <c r="R128" s="133"/>
      <c r="S128" s="134"/>
      <c r="T128" s="106"/>
      <c r="U128" s="111"/>
      <c r="V128" s="106"/>
      <c r="W128" s="106"/>
      <c r="X128" s="106"/>
      <c r="Y128" s="106"/>
      <c r="Z128" s="106"/>
      <c r="AA128" s="106"/>
      <c r="AB128" s="106"/>
      <c r="AC128" s="110"/>
      <c r="AD128" s="110"/>
      <c r="AE128" s="110"/>
    </row>
    <row r="129" ht="41.25" customHeight="1">
      <c r="A129" s="106"/>
      <c r="B129" s="676">
        <f t="shared" si="2"/>
        <v>126</v>
      </c>
      <c r="C129" s="146" t="s">
        <v>2946</v>
      </c>
      <c r="D129" s="146" t="s">
        <v>2947</v>
      </c>
      <c r="E129" s="146" t="s">
        <v>1087</v>
      </c>
      <c r="F129" s="130" t="s">
        <v>2948</v>
      </c>
      <c r="G129" s="131"/>
      <c r="H129" s="131"/>
      <c r="I129" s="131"/>
      <c r="J129" s="132" t="s">
        <v>2949</v>
      </c>
      <c r="K129" s="133" t="s">
        <v>2950</v>
      </c>
      <c r="L129" s="134"/>
      <c r="M129" s="135" t="s">
        <v>84</v>
      </c>
      <c r="N129" s="135" t="s">
        <v>84</v>
      </c>
      <c r="O129" s="135" t="s">
        <v>84</v>
      </c>
      <c r="P129" s="135" t="s">
        <v>86</v>
      </c>
      <c r="Q129" s="136" t="s">
        <v>2760</v>
      </c>
      <c r="R129" s="134"/>
      <c r="S129" s="134"/>
      <c r="T129" s="106"/>
      <c r="U129" s="111"/>
      <c r="V129" s="106"/>
      <c r="W129" s="106"/>
      <c r="X129" s="106"/>
      <c r="Y129" s="106"/>
      <c r="Z129" s="106"/>
      <c r="AA129" s="106"/>
      <c r="AB129" s="106"/>
      <c r="AC129" s="110"/>
      <c r="AD129" s="110"/>
      <c r="AE129" s="110"/>
    </row>
    <row r="130">
      <c r="A130" s="106"/>
      <c r="B130" s="676">
        <f t="shared" si="2"/>
        <v>127</v>
      </c>
      <c r="C130" s="149"/>
      <c r="D130" s="149"/>
      <c r="E130" s="149"/>
      <c r="F130" s="130" t="s">
        <v>2509</v>
      </c>
      <c r="G130" s="131"/>
      <c r="H130" s="131"/>
      <c r="I130" s="131"/>
      <c r="J130" s="132" t="s">
        <v>2951</v>
      </c>
      <c r="K130" s="133" t="s">
        <v>2952</v>
      </c>
      <c r="L130" s="134"/>
      <c r="M130" s="135" t="s">
        <v>85</v>
      </c>
      <c r="N130" s="135" t="s">
        <v>85</v>
      </c>
      <c r="O130" s="135" t="s">
        <v>85</v>
      </c>
      <c r="P130" s="135" t="s">
        <v>86</v>
      </c>
      <c r="Q130" s="136" t="s">
        <v>2760</v>
      </c>
      <c r="R130" s="756" t="s">
        <v>2953</v>
      </c>
      <c r="S130" s="756" t="s">
        <v>43</v>
      </c>
      <c r="T130" s="106"/>
      <c r="U130" s="111"/>
      <c r="V130" s="106"/>
      <c r="W130" s="106"/>
      <c r="X130" s="106"/>
      <c r="Y130" s="106"/>
      <c r="Z130" s="106"/>
      <c r="AA130" s="106"/>
      <c r="AB130" s="106"/>
      <c r="AC130" s="110"/>
      <c r="AD130" s="110"/>
      <c r="AE130" s="110"/>
    </row>
    <row r="131" ht="41.25" customHeight="1">
      <c r="A131" s="106"/>
      <c r="B131" s="676">
        <f t="shared" si="2"/>
        <v>128</v>
      </c>
      <c r="C131" s="149"/>
      <c r="D131" s="149"/>
      <c r="E131" s="149"/>
      <c r="F131" s="130" t="s">
        <v>2954</v>
      </c>
      <c r="G131" s="131"/>
      <c r="H131" s="131"/>
      <c r="I131" s="131"/>
      <c r="J131" s="132" t="s">
        <v>2955</v>
      </c>
      <c r="K131" s="133" t="s">
        <v>2950</v>
      </c>
      <c r="L131" s="134"/>
      <c r="M131" s="135" t="s">
        <v>84</v>
      </c>
      <c r="N131" s="135" t="s">
        <v>84</v>
      </c>
      <c r="O131" s="135" t="s">
        <v>84</v>
      </c>
      <c r="P131" s="135" t="s">
        <v>86</v>
      </c>
      <c r="Q131" s="136" t="s">
        <v>2760</v>
      </c>
      <c r="R131" s="134"/>
      <c r="S131" s="134"/>
      <c r="T131" s="106"/>
      <c r="U131" s="111"/>
      <c r="V131" s="106"/>
      <c r="W131" s="106"/>
      <c r="X131" s="106"/>
      <c r="Y131" s="106"/>
      <c r="Z131" s="106"/>
      <c r="AA131" s="106"/>
      <c r="AB131" s="106"/>
      <c r="AC131" s="110"/>
      <c r="AD131" s="110"/>
      <c r="AE131" s="110"/>
    </row>
    <row r="132" ht="41.25" customHeight="1">
      <c r="A132" s="106"/>
      <c r="B132" s="676">
        <f t="shared" si="2"/>
        <v>129</v>
      </c>
      <c r="C132" s="149"/>
      <c r="D132" s="149"/>
      <c r="E132" s="155"/>
      <c r="F132" s="130" t="s">
        <v>437</v>
      </c>
      <c r="G132" s="131"/>
      <c r="H132" s="131"/>
      <c r="I132" s="131"/>
      <c r="J132" s="132" t="s">
        <v>2956</v>
      </c>
      <c r="K132" s="133" t="s">
        <v>2957</v>
      </c>
      <c r="L132" s="134"/>
      <c r="M132" s="135" t="s">
        <v>84</v>
      </c>
      <c r="N132" s="135" t="s">
        <v>84</v>
      </c>
      <c r="O132" s="135" t="s">
        <v>84</v>
      </c>
      <c r="P132" s="135" t="s">
        <v>86</v>
      </c>
      <c r="Q132" s="136" t="s">
        <v>2760</v>
      </c>
      <c r="R132" s="134"/>
      <c r="S132" s="134"/>
      <c r="T132" s="106"/>
      <c r="U132" s="111"/>
      <c r="V132" s="106"/>
      <c r="W132" s="106"/>
      <c r="X132" s="106"/>
      <c r="Y132" s="106"/>
      <c r="Z132" s="106"/>
      <c r="AA132" s="106"/>
      <c r="AB132" s="106"/>
      <c r="AC132" s="110"/>
      <c r="AD132" s="110"/>
      <c r="AE132" s="110"/>
    </row>
    <row r="133" ht="41.25" customHeight="1">
      <c r="A133" s="106"/>
      <c r="B133" s="676">
        <f t="shared" si="2"/>
        <v>130</v>
      </c>
      <c r="C133" s="149"/>
      <c r="D133" s="149"/>
      <c r="E133" s="132" t="s">
        <v>2958</v>
      </c>
      <c r="F133" s="175"/>
      <c r="G133" s="131"/>
      <c r="H133" s="131"/>
      <c r="I133" s="131"/>
      <c r="J133" s="132" t="s">
        <v>2959</v>
      </c>
      <c r="K133" s="133" t="s">
        <v>2651</v>
      </c>
      <c r="L133" s="134"/>
      <c r="M133" s="135" t="s">
        <v>84</v>
      </c>
      <c r="N133" s="135" t="s">
        <v>84</v>
      </c>
      <c r="O133" s="135" t="s">
        <v>84</v>
      </c>
      <c r="P133" s="135" t="s">
        <v>86</v>
      </c>
      <c r="Q133" s="136" t="s">
        <v>2760</v>
      </c>
      <c r="R133" s="134"/>
      <c r="S133" s="134"/>
      <c r="T133" s="106"/>
      <c r="U133" s="111"/>
      <c r="V133" s="106"/>
      <c r="W133" s="106"/>
      <c r="X133" s="106"/>
      <c r="Y133" s="106"/>
      <c r="Z133" s="106"/>
      <c r="AA133" s="106"/>
      <c r="AB133" s="106"/>
      <c r="AC133" s="110"/>
      <c r="AD133" s="110"/>
      <c r="AE133" s="110"/>
    </row>
    <row r="134" ht="41.25" customHeight="1">
      <c r="A134" s="106"/>
      <c r="B134" s="676">
        <f t="shared" si="2"/>
        <v>131</v>
      </c>
      <c r="C134" s="149"/>
      <c r="D134" s="155"/>
      <c r="E134" s="132" t="s">
        <v>244</v>
      </c>
      <c r="F134" s="175"/>
      <c r="G134" s="131"/>
      <c r="H134" s="131"/>
      <c r="I134" s="131"/>
      <c r="J134" s="132" t="s">
        <v>2327</v>
      </c>
      <c r="K134" s="133" t="s">
        <v>2960</v>
      </c>
      <c r="L134" s="134"/>
      <c r="M134" s="135" t="s">
        <v>84</v>
      </c>
      <c r="N134" s="135" t="s">
        <v>84</v>
      </c>
      <c r="O134" s="135" t="s">
        <v>84</v>
      </c>
      <c r="P134" s="135" t="s">
        <v>86</v>
      </c>
      <c r="Q134" s="136" t="s">
        <v>2760</v>
      </c>
      <c r="R134" s="134"/>
      <c r="S134" s="134"/>
      <c r="T134" s="106"/>
      <c r="U134" s="111"/>
      <c r="V134" s="106"/>
      <c r="W134" s="106"/>
      <c r="X134" s="106"/>
      <c r="Y134" s="106"/>
      <c r="Z134" s="106"/>
      <c r="AA134" s="106"/>
      <c r="AB134" s="106"/>
      <c r="AC134" s="110"/>
      <c r="AD134" s="110"/>
      <c r="AE134" s="110"/>
    </row>
    <row r="135" ht="41.25" customHeight="1">
      <c r="A135" s="106"/>
      <c r="B135" s="676">
        <f t="shared" si="2"/>
        <v>132</v>
      </c>
      <c r="C135" s="149"/>
      <c r="D135" s="146" t="s">
        <v>2961</v>
      </c>
      <c r="E135" s="146" t="s">
        <v>1087</v>
      </c>
      <c r="F135" s="175"/>
      <c r="G135" s="131"/>
      <c r="H135" s="131"/>
      <c r="I135" s="131"/>
      <c r="J135" s="132" t="s">
        <v>2949</v>
      </c>
      <c r="K135" s="133" t="s">
        <v>2950</v>
      </c>
      <c r="L135" s="134"/>
      <c r="M135" s="135" t="s">
        <v>84</v>
      </c>
      <c r="N135" s="135" t="s">
        <v>84</v>
      </c>
      <c r="O135" s="135" t="s">
        <v>84</v>
      </c>
      <c r="P135" s="135" t="s">
        <v>86</v>
      </c>
      <c r="Q135" s="136" t="s">
        <v>2760</v>
      </c>
      <c r="R135" s="134"/>
      <c r="S135" s="134"/>
      <c r="T135" s="106"/>
      <c r="U135" s="111"/>
      <c r="V135" s="106"/>
      <c r="W135" s="106"/>
      <c r="X135" s="106"/>
      <c r="Y135" s="106"/>
      <c r="Z135" s="106"/>
      <c r="AA135" s="106"/>
      <c r="AB135" s="106"/>
      <c r="AC135" s="110"/>
      <c r="AD135" s="110"/>
      <c r="AE135" s="110"/>
    </row>
    <row r="136" ht="41.25" customHeight="1">
      <c r="A136" s="106"/>
      <c r="B136" s="676">
        <f t="shared" si="2"/>
        <v>133</v>
      </c>
      <c r="C136" s="149"/>
      <c r="D136" s="149"/>
      <c r="E136" s="155"/>
      <c r="F136" s="130" t="s">
        <v>437</v>
      </c>
      <c r="G136" s="131"/>
      <c r="H136" s="131"/>
      <c r="I136" s="131"/>
      <c r="J136" s="132" t="s">
        <v>2962</v>
      </c>
      <c r="K136" s="133" t="s">
        <v>2957</v>
      </c>
      <c r="L136" s="134"/>
      <c r="M136" s="135" t="s">
        <v>84</v>
      </c>
      <c r="N136" s="135" t="s">
        <v>84</v>
      </c>
      <c r="O136" s="135" t="s">
        <v>84</v>
      </c>
      <c r="P136" s="135" t="s">
        <v>86</v>
      </c>
      <c r="Q136" s="136" t="s">
        <v>2760</v>
      </c>
      <c r="R136" s="134"/>
      <c r="S136" s="134"/>
      <c r="T136" s="106"/>
      <c r="U136" s="111"/>
      <c r="V136" s="106"/>
      <c r="W136" s="106"/>
      <c r="X136" s="106"/>
      <c r="Y136" s="106"/>
      <c r="Z136" s="106"/>
      <c r="AA136" s="106"/>
      <c r="AB136" s="106"/>
      <c r="AC136" s="110"/>
      <c r="AD136" s="110"/>
      <c r="AE136" s="110"/>
    </row>
    <row r="137" ht="41.25" customHeight="1">
      <c r="A137" s="106"/>
      <c r="B137" s="676">
        <f t="shared" si="2"/>
        <v>134</v>
      </c>
      <c r="C137" s="149"/>
      <c r="D137" s="149"/>
      <c r="E137" s="132" t="s">
        <v>2958</v>
      </c>
      <c r="F137" s="175"/>
      <c r="G137" s="131"/>
      <c r="H137" s="131"/>
      <c r="I137" s="131"/>
      <c r="J137" s="132" t="s">
        <v>2959</v>
      </c>
      <c r="K137" s="133" t="s">
        <v>2651</v>
      </c>
      <c r="L137" s="134"/>
      <c r="M137" s="135" t="s">
        <v>84</v>
      </c>
      <c r="N137" s="135" t="s">
        <v>84</v>
      </c>
      <c r="O137" s="135" t="s">
        <v>84</v>
      </c>
      <c r="P137" s="135" t="s">
        <v>86</v>
      </c>
      <c r="Q137" s="136" t="s">
        <v>2760</v>
      </c>
      <c r="R137" s="134"/>
      <c r="S137" s="134"/>
      <c r="T137" s="106"/>
      <c r="U137" s="111"/>
      <c r="V137" s="106"/>
      <c r="W137" s="106"/>
      <c r="X137" s="106"/>
      <c r="Y137" s="106"/>
      <c r="Z137" s="106"/>
      <c r="AA137" s="106"/>
      <c r="AB137" s="106"/>
      <c r="AC137" s="110"/>
      <c r="AD137" s="110"/>
      <c r="AE137" s="110"/>
    </row>
    <row r="138" ht="41.25" customHeight="1">
      <c r="A138" s="106"/>
      <c r="B138" s="676">
        <f t="shared" si="2"/>
        <v>135</v>
      </c>
      <c r="C138" s="155"/>
      <c r="D138" s="155"/>
      <c r="E138" s="132" t="s">
        <v>244</v>
      </c>
      <c r="F138" s="175"/>
      <c r="G138" s="131"/>
      <c r="H138" s="131"/>
      <c r="I138" s="131"/>
      <c r="J138" s="132" t="s">
        <v>2327</v>
      </c>
      <c r="K138" s="133" t="s">
        <v>2960</v>
      </c>
      <c r="L138" s="134"/>
      <c r="M138" s="135" t="s">
        <v>84</v>
      </c>
      <c r="N138" s="135" t="s">
        <v>84</v>
      </c>
      <c r="O138" s="135" t="s">
        <v>84</v>
      </c>
      <c r="P138" s="135" t="s">
        <v>86</v>
      </c>
      <c r="Q138" s="136" t="s">
        <v>2760</v>
      </c>
      <c r="R138" s="134"/>
      <c r="S138" s="134"/>
      <c r="T138" s="106"/>
      <c r="U138" s="111"/>
      <c r="V138" s="106"/>
      <c r="W138" s="106"/>
      <c r="X138" s="106"/>
      <c r="Y138" s="106"/>
      <c r="Z138" s="106"/>
      <c r="AA138" s="106"/>
      <c r="AB138" s="106"/>
      <c r="AC138" s="110"/>
      <c r="AD138" s="110"/>
      <c r="AE138" s="110"/>
    </row>
    <row r="139" ht="41.25" customHeight="1">
      <c r="A139" s="106"/>
      <c r="B139" s="676">
        <f t="shared" si="2"/>
        <v>136</v>
      </c>
      <c r="C139" s="146" t="s">
        <v>2963</v>
      </c>
      <c r="D139" s="146" t="s">
        <v>2964</v>
      </c>
      <c r="E139" s="131"/>
      <c r="F139" s="175"/>
      <c r="G139" s="131"/>
      <c r="H139" s="131"/>
      <c r="I139" s="131"/>
      <c r="J139" s="132" t="s">
        <v>2965</v>
      </c>
      <c r="K139" s="133" t="s">
        <v>2966</v>
      </c>
      <c r="L139" s="133" t="s">
        <v>2967</v>
      </c>
      <c r="M139" s="135" t="s">
        <v>84</v>
      </c>
      <c r="N139" s="135" t="s">
        <v>84</v>
      </c>
      <c r="O139" s="135" t="s">
        <v>84</v>
      </c>
      <c r="P139" s="135" t="s">
        <v>86</v>
      </c>
      <c r="Q139" s="136" t="s">
        <v>2760</v>
      </c>
      <c r="R139" s="134"/>
      <c r="S139" s="134"/>
      <c r="T139" s="106"/>
      <c r="U139" s="111"/>
      <c r="V139" s="106"/>
      <c r="W139" s="106"/>
      <c r="X139" s="106"/>
      <c r="Y139" s="106"/>
      <c r="Z139" s="106"/>
      <c r="AA139" s="106"/>
      <c r="AB139" s="106"/>
      <c r="AC139" s="110"/>
      <c r="AD139" s="110"/>
      <c r="AE139" s="110"/>
    </row>
    <row r="140" ht="41.25" customHeight="1">
      <c r="A140" s="106"/>
      <c r="B140" s="676">
        <f t="shared" si="2"/>
        <v>137</v>
      </c>
      <c r="C140" s="149"/>
      <c r="D140" s="155"/>
      <c r="E140" s="131"/>
      <c r="F140" s="175"/>
      <c r="G140" s="131"/>
      <c r="H140" s="131"/>
      <c r="I140" s="131"/>
      <c r="J140" s="132" t="s">
        <v>2804</v>
      </c>
      <c r="K140" s="133" t="s">
        <v>2968</v>
      </c>
      <c r="L140" s="134"/>
      <c r="M140" s="135" t="s">
        <v>84</v>
      </c>
      <c r="N140" s="135" t="s">
        <v>84</v>
      </c>
      <c r="O140" s="135" t="s">
        <v>84</v>
      </c>
      <c r="P140" s="135" t="s">
        <v>86</v>
      </c>
      <c r="Q140" s="136" t="s">
        <v>2760</v>
      </c>
      <c r="R140" s="134"/>
      <c r="S140" s="134"/>
      <c r="T140" s="106"/>
      <c r="U140" s="111"/>
      <c r="V140" s="106"/>
      <c r="W140" s="106"/>
      <c r="X140" s="106"/>
      <c r="Y140" s="106"/>
      <c r="Z140" s="106"/>
      <c r="AA140" s="106"/>
      <c r="AB140" s="106"/>
      <c r="AC140" s="110"/>
      <c r="AD140" s="110"/>
      <c r="AE140" s="110"/>
    </row>
    <row r="141" ht="41.25" customHeight="1">
      <c r="A141" s="106"/>
      <c r="B141" s="676">
        <f t="shared" si="2"/>
        <v>138</v>
      </c>
      <c r="C141" s="149"/>
      <c r="D141" s="146" t="s">
        <v>2958</v>
      </c>
      <c r="E141" s="131"/>
      <c r="F141" s="175"/>
      <c r="G141" s="131"/>
      <c r="H141" s="131"/>
      <c r="I141" s="131"/>
      <c r="J141" s="132" t="s">
        <v>2969</v>
      </c>
      <c r="K141" s="133" t="s">
        <v>2651</v>
      </c>
      <c r="L141" s="134"/>
      <c r="M141" s="135" t="s">
        <v>84</v>
      </c>
      <c r="N141" s="135" t="s">
        <v>84</v>
      </c>
      <c r="O141" s="135" t="s">
        <v>84</v>
      </c>
      <c r="P141" s="135" t="s">
        <v>86</v>
      </c>
      <c r="Q141" s="136" t="s">
        <v>2760</v>
      </c>
      <c r="R141" s="134"/>
      <c r="S141" s="134"/>
      <c r="T141" s="106"/>
      <c r="U141" s="111"/>
      <c r="V141" s="106"/>
      <c r="W141" s="106"/>
      <c r="X141" s="106"/>
      <c r="Y141" s="106"/>
      <c r="Z141" s="106"/>
      <c r="AA141" s="106"/>
      <c r="AB141" s="106"/>
      <c r="AC141" s="110"/>
      <c r="AD141" s="110"/>
      <c r="AE141" s="110"/>
    </row>
    <row r="142" ht="41.25" customHeight="1">
      <c r="A142" s="106"/>
      <c r="B142" s="676">
        <f t="shared" si="2"/>
        <v>139</v>
      </c>
      <c r="C142" s="149"/>
      <c r="D142" s="155"/>
      <c r="E142" s="132" t="s">
        <v>244</v>
      </c>
      <c r="F142" s="175"/>
      <c r="G142" s="131"/>
      <c r="H142" s="131"/>
      <c r="I142" s="131"/>
      <c r="J142" s="132" t="s">
        <v>2327</v>
      </c>
      <c r="K142" s="133" t="s">
        <v>2970</v>
      </c>
      <c r="L142" s="134"/>
      <c r="M142" s="135" t="s">
        <v>84</v>
      </c>
      <c r="N142" s="135" t="s">
        <v>84</v>
      </c>
      <c r="O142" s="135" t="s">
        <v>84</v>
      </c>
      <c r="P142" s="135" t="s">
        <v>86</v>
      </c>
      <c r="Q142" s="136" t="s">
        <v>2760</v>
      </c>
      <c r="R142" s="134"/>
      <c r="S142" s="134"/>
      <c r="T142" s="106"/>
      <c r="U142" s="111"/>
      <c r="V142" s="106"/>
      <c r="W142" s="106"/>
      <c r="X142" s="106"/>
      <c r="Y142" s="106"/>
      <c r="Z142" s="106"/>
      <c r="AA142" s="106"/>
      <c r="AB142" s="106"/>
      <c r="AC142" s="110"/>
      <c r="AD142" s="110"/>
      <c r="AE142" s="110"/>
    </row>
    <row r="143" ht="41.25" customHeight="1">
      <c r="A143" s="106"/>
      <c r="B143" s="676">
        <f t="shared" si="2"/>
        <v>140</v>
      </c>
      <c r="C143" s="149"/>
      <c r="D143" s="132" t="s">
        <v>252</v>
      </c>
      <c r="E143" s="131"/>
      <c r="F143" s="175"/>
      <c r="G143" s="131"/>
      <c r="H143" s="131"/>
      <c r="I143" s="131"/>
      <c r="J143" s="132" t="s">
        <v>2971</v>
      </c>
      <c r="K143" s="133" t="s">
        <v>2972</v>
      </c>
      <c r="L143" s="134"/>
      <c r="M143" s="135" t="s">
        <v>84</v>
      </c>
      <c r="N143" s="135" t="s">
        <v>84</v>
      </c>
      <c r="O143" s="135" t="s">
        <v>84</v>
      </c>
      <c r="P143" s="135" t="s">
        <v>86</v>
      </c>
      <c r="Q143" s="136" t="s">
        <v>2760</v>
      </c>
      <c r="R143" s="134"/>
      <c r="S143" s="134"/>
      <c r="T143" s="106"/>
      <c r="U143" s="111"/>
      <c r="V143" s="106"/>
      <c r="W143" s="106"/>
      <c r="X143" s="106"/>
      <c r="Y143" s="106"/>
      <c r="Z143" s="106"/>
      <c r="AA143" s="106"/>
      <c r="AB143" s="106"/>
      <c r="AC143" s="110"/>
      <c r="AD143" s="110"/>
      <c r="AE143" s="110"/>
    </row>
    <row r="144" ht="41.25" customHeight="1">
      <c r="A144" s="106"/>
      <c r="B144" s="676">
        <f t="shared" si="2"/>
        <v>141</v>
      </c>
      <c r="C144" s="149"/>
      <c r="D144" s="146" t="s">
        <v>824</v>
      </c>
      <c r="E144" s="132" t="s">
        <v>1724</v>
      </c>
      <c r="F144" s="175"/>
      <c r="G144" s="131"/>
      <c r="H144" s="131"/>
      <c r="I144" s="131"/>
      <c r="J144" s="132" t="s">
        <v>2313</v>
      </c>
      <c r="K144" s="133" t="s">
        <v>2314</v>
      </c>
      <c r="L144" s="134"/>
      <c r="M144" s="135" t="s">
        <v>84</v>
      </c>
      <c r="N144" s="135" t="s">
        <v>84</v>
      </c>
      <c r="O144" s="135" t="s">
        <v>84</v>
      </c>
      <c r="P144" s="135" t="s">
        <v>86</v>
      </c>
      <c r="Q144" s="136" t="s">
        <v>2760</v>
      </c>
      <c r="R144" s="134"/>
      <c r="S144" s="134"/>
      <c r="T144" s="106"/>
      <c r="U144" s="111"/>
      <c r="V144" s="106"/>
      <c r="W144" s="106"/>
      <c r="X144" s="106"/>
      <c r="Y144" s="106"/>
      <c r="Z144" s="106"/>
      <c r="AA144" s="106"/>
      <c r="AB144" s="106"/>
      <c r="AC144" s="110"/>
      <c r="AD144" s="110"/>
      <c r="AE144" s="110"/>
    </row>
    <row r="145" ht="41.25" customHeight="1">
      <c r="A145" s="106"/>
      <c r="B145" s="676">
        <f t="shared" si="2"/>
        <v>142</v>
      </c>
      <c r="C145" s="149"/>
      <c r="D145" s="149"/>
      <c r="E145" s="132" t="s">
        <v>1962</v>
      </c>
      <c r="F145" s="175"/>
      <c r="G145" s="131"/>
      <c r="H145" s="131"/>
      <c r="I145" s="131"/>
      <c r="J145" s="132" t="s">
        <v>2315</v>
      </c>
      <c r="K145" s="133" t="s">
        <v>2316</v>
      </c>
      <c r="L145" s="134"/>
      <c r="M145" s="135" t="s">
        <v>84</v>
      </c>
      <c r="N145" s="135" t="s">
        <v>84</v>
      </c>
      <c r="O145" s="135" t="s">
        <v>84</v>
      </c>
      <c r="P145" s="135" t="s">
        <v>86</v>
      </c>
      <c r="Q145" s="136" t="s">
        <v>2760</v>
      </c>
      <c r="R145" s="134"/>
      <c r="S145" s="134"/>
      <c r="T145" s="106"/>
      <c r="U145" s="111"/>
      <c r="V145" s="106"/>
      <c r="W145" s="106"/>
      <c r="X145" s="106"/>
      <c r="Y145" s="106"/>
      <c r="Z145" s="106"/>
      <c r="AA145" s="106"/>
      <c r="AB145" s="106"/>
      <c r="AC145" s="110"/>
      <c r="AD145" s="110"/>
      <c r="AE145" s="110"/>
    </row>
    <row r="146" ht="41.25" customHeight="1">
      <c r="A146" s="106"/>
      <c r="B146" s="676">
        <f t="shared" si="2"/>
        <v>143</v>
      </c>
      <c r="C146" s="149"/>
      <c r="D146" s="149"/>
      <c r="E146" s="132" t="s">
        <v>1963</v>
      </c>
      <c r="F146" s="175"/>
      <c r="G146" s="131"/>
      <c r="H146" s="131"/>
      <c r="I146" s="131"/>
      <c r="J146" s="132" t="s">
        <v>2317</v>
      </c>
      <c r="K146" s="133" t="s">
        <v>2318</v>
      </c>
      <c r="L146" s="134"/>
      <c r="M146" s="135" t="s">
        <v>84</v>
      </c>
      <c r="N146" s="135" t="s">
        <v>84</v>
      </c>
      <c r="O146" s="135" t="s">
        <v>84</v>
      </c>
      <c r="P146" s="135" t="s">
        <v>86</v>
      </c>
      <c r="Q146" s="136" t="s">
        <v>2760</v>
      </c>
      <c r="R146" s="134"/>
      <c r="S146" s="134"/>
      <c r="T146" s="106"/>
      <c r="U146" s="111"/>
      <c r="V146" s="106"/>
      <c r="W146" s="106"/>
      <c r="X146" s="106"/>
      <c r="Y146" s="106"/>
      <c r="Z146" s="106"/>
      <c r="AA146" s="106"/>
      <c r="AB146" s="106"/>
      <c r="AC146" s="110"/>
      <c r="AD146" s="110"/>
      <c r="AE146" s="110"/>
    </row>
    <row r="147" ht="41.25" customHeight="1">
      <c r="A147" s="106"/>
      <c r="B147" s="676">
        <f t="shared" si="2"/>
        <v>144</v>
      </c>
      <c r="C147" s="149"/>
      <c r="D147" s="149"/>
      <c r="E147" s="132" t="s">
        <v>1964</v>
      </c>
      <c r="F147" s="175"/>
      <c r="G147" s="131"/>
      <c r="H147" s="131"/>
      <c r="I147" s="131"/>
      <c r="J147" s="132" t="s">
        <v>2319</v>
      </c>
      <c r="K147" s="133" t="s">
        <v>2320</v>
      </c>
      <c r="L147" s="133" t="s">
        <v>2973</v>
      </c>
      <c r="M147" s="135" t="s">
        <v>84</v>
      </c>
      <c r="N147" s="135" t="s">
        <v>84</v>
      </c>
      <c r="O147" s="135" t="s">
        <v>84</v>
      </c>
      <c r="P147" s="135" t="s">
        <v>86</v>
      </c>
      <c r="Q147" s="136" t="s">
        <v>2974</v>
      </c>
      <c r="R147" s="133" t="s">
        <v>2975</v>
      </c>
      <c r="S147" s="134"/>
      <c r="T147" s="106"/>
      <c r="U147" s="111"/>
      <c r="V147" s="106"/>
      <c r="W147" s="106"/>
      <c r="X147" s="106"/>
      <c r="Y147" s="106"/>
      <c r="Z147" s="106"/>
      <c r="AA147" s="106"/>
      <c r="AB147" s="106"/>
      <c r="AC147" s="110"/>
      <c r="AD147" s="110"/>
      <c r="AE147" s="110"/>
    </row>
    <row r="148" ht="41.25" customHeight="1">
      <c r="A148" s="106"/>
      <c r="B148" s="676">
        <f t="shared" si="2"/>
        <v>145</v>
      </c>
      <c r="C148" s="155"/>
      <c r="D148" s="155"/>
      <c r="E148" s="132" t="s">
        <v>1965</v>
      </c>
      <c r="F148" s="175"/>
      <c r="G148" s="131"/>
      <c r="H148" s="131"/>
      <c r="I148" s="131"/>
      <c r="J148" s="132" t="s">
        <v>2321</v>
      </c>
      <c r="K148" s="133" t="s">
        <v>2322</v>
      </c>
      <c r="L148" s="134"/>
      <c r="M148" s="135" t="s">
        <v>84</v>
      </c>
      <c r="N148" s="135" t="s">
        <v>84</v>
      </c>
      <c r="O148" s="135" t="s">
        <v>84</v>
      </c>
      <c r="P148" s="135" t="s">
        <v>86</v>
      </c>
      <c r="Q148" s="136" t="s">
        <v>2974</v>
      </c>
      <c r="R148" s="133" t="s">
        <v>2975</v>
      </c>
      <c r="S148" s="134"/>
      <c r="T148" s="106"/>
      <c r="U148" s="111"/>
      <c r="V148" s="106"/>
      <c r="W148" s="106"/>
      <c r="X148" s="106"/>
      <c r="Y148" s="106"/>
      <c r="Z148" s="106"/>
      <c r="AA148" s="106"/>
      <c r="AB148" s="106"/>
      <c r="AC148" s="110"/>
      <c r="AD148" s="110"/>
      <c r="AE148" s="110"/>
    </row>
    <row r="149">
      <c r="A149" s="106"/>
      <c r="B149" s="676">
        <f t="shared" si="2"/>
        <v>146</v>
      </c>
      <c r="C149" s="146" t="s">
        <v>2976</v>
      </c>
      <c r="D149" s="132"/>
      <c r="E149" s="131"/>
      <c r="F149" s="175"/>
      <c r="G149" s="131"/>
      <c r="H149" s="131"/>
      <c r="I149" s="131"/>
      <c r="J149" s="132" t="s">
        <v>2977</v>
      </c>
      <c r="K149" s="133" t="s">
        <v>2978</v>
      </c>
      <c r="L149" s="134"/>
      <c r="M149" s="135" t="s">
        <v>84</v>
      </c>
      <c r="N149" s="135" t="s">
        <v>84</v>
      </c>
      <c r="O149" s="135" t="s">
        <v>84</v>
      </c>
      <c r="P149" s="135" t="s">
        <v>86</v>
      </c>
      <c r="Q149" s="136" t="s">
        <v>2760</v>
      </c>
      <c r="R149" s="134"/>
      <c r="S149" s="134"/>
      <c r="T149" s="106"/>
      <c r="U149" s="111"/>
      <c r="V149" s="106"/>
      <c r="W149" s="106"/>
      <c r="X149" s="106"/>
      <c r="Y149" s="106"/>
      <c r="Z149" s="106"/>
      <c r="AA149" s="106"/>
      <c r="AB149" s="106"/>
      <c r="AC149" s="110"/>
      <c r="AD149" s="110"/>
      <c r="AE149" s="110"/>
    </row>
    <row r="150" ht="41.25" customHeight="1">
      <c r="A150" s="106"/>
      <c r="B150" s="676">
        <f t="shared" si="2"/>
        <v>147</v>
      </c>
      <c r="C150" s="149"/>
      <c r="D150" s="132"/>
      <c r="E150" s="131"/>
      <c r="F150" s="175"/>
      <c r="G150" s="131"/>
      <c r="H150" s="131"/>
      <c r="I150" s="131"/>
      <c r="J150" s="132" t="s">
        <v>2979</v>
      </c>
      <c r="K150" s="133" t="s">
        <v>2980</v>
      </c>
      <c r="L150" s="134"/>
      <c r="M150" s="135" t="s">
        <v>84</v>
      </c>
      <c r="N150" s="135" t="s">
        <v>84</v>
      </c>
      <c r="O150" s="135" t="s">
        <v>84</v>
      </c>
      <c r="P150" s="135" t="s">
        <v>86</v>
      </c>
      <c r="Q150" s="136" t="s">
        <v>2760</v>
      </c>
      <c r="R150" s="134"/>
      <c r="S150" s="134"/>
      <c r="T150" s="106"/>
      <c r="U150" s="111"/>
      <c r="V150" s="106"/>
      <c r="W150" s="106"/>
      <c r="X150" s="106"/>
      <c r="Y150" s="106"/>
      <c r="Z150" s="106"/>
      <c r="AA150" s="106"/>
      <c r="AB150" s="106"/>
      <c r="AC150" s="110"/>
      <c r="AD150" s="110"/>
      <c r="AE150" s="110"/>
    </row>
    <row r="151" ht="41.25" customHeight="1">
      <c r="A151" s="106"/>
      <c r="B151" s="676">
        <f t="shared" si="2"/>
        <v>148</v>
      </c>
      <c r="C151" s="149"/>
      <c r="D151" s="132" t="s">
        <v>2981</v>
      </c>
      <c r="E151" s="131"/>
      <c r="F151" s="175"/>
      <c r="G151" s="131"/>
      <c r="H151" s="131"/>
      <c r="I151" s="131"/>
      <c r="J151" s="132" t="s">
        <v>2982</v>
      </c>
      <c r="K151" s="133" t="s">
        <v>2983</v>
      </c>
      <c r="L151" s="134"/>
      <c r="M151" s="135" t="s">
        <v>84</v>
      </c>
      <c r="N151" s="135" t="s">
        <v>86</v>
      </c>
      <c r="O151" s="135" t="s">
        <v>84</v>
      </c>
      <c r="P151" s="135" t="s">
        <v>86</v>
      </c>
      <c r="Q151" s="136" t="s">
        <v>112</v>
      </c>
      <c r="R151" s="134"/>
      <c r="S151" s="134"/>
      <c r="T151" s="106"/>
      <c r="U151" s="111"/>
      <c r="V151" s="106"/>
      <c r="W151" s="106"/>
      <c r="X151" s="106"/>
      <c r="Y151" s="106"/>
      <c r="Z151" s="106"/>
      <c r="AA151" s="106"/>
      <c r="AB151" s="106"/>
      <c r="AC151" s="110"/>
      <c r="AD151" s="110"/>
      <c r="AE151" s="110"/>
    </row>
    <row r="152" ht="41.25" customHeight="1">
      <c r="A152" s="106"/>
      <c r="B152" s="676">
        <f t="shared" si="2"/>
        <v>149</v>
      </c>
      <c r="C152" s="149"/>
      <c r="D152" s="132" t="s">
        <v>2984</v>
      </c>
      <c r="E152" s="131"/>
      <c r="F152" s="175"/>
      <c r="G152" s="131"/>
      <c r="H152" s="131"/>
      <c r="I152" s="131"/>
      <c r="J152" s="132" t="s">
        <v>2985</v>
      </c>
      <c r="K152" s="133" t="s">
        <v>2983</v>
      </c>
      <c r="L152" s="134"/>
      <c r="M152" s="135" t="s">
        <v>84</v>
      </c>
      <c r="N152" s="135" t="s">
        <v>84</v>
      </c>
      <c r="O152" s="135" t="s">
        <v>86</v>
      </c>
      <c r="P152" s="135" t="s">
        <v>86</v>
      </c>
      <c r="Q152" s="136" t="s">
        <v>2760</v>
      </c>
      <c r="R152" s="134"/>
      <c r="S152" s="134"/>
      <c r="T152" s="106"/>
      <c r="U152" s="111"/>
      <c r="V152" s="106"/>
      <c r="W152" s="106"/>
      <c r="X152" s="106"/>
      <c r="Y152" s="106"/>
      <c r="Z152" s="106"/>
      <c r="AA152" s="106"/>
      <c r="AB152" s="106"/>
      <c r="AC152" s="110"/>
      <c r="AD152" s="110"/>
      <c r="AE152" s="110"/>
    </row>
    <row r="153" ht="41.25" customHeight="1">
      <c r="A153" s="106"/>
      <c r="B153" s="676">
        <f t="shared" si="2"/>
        <v>150</v>
      </c>
      <c r="C153" s="149"/>
      <c r="D153" s="132" t="s">
        <v>2986</v>
      </c>
      <c r="E153" s="131"/>
      <c r="F153" s="175"/>
      <c r="G153" s="131"/>
      <c r="H153" s="131"/>
      <c r="I153" s="131"/>
      <c r="J153" s="132" t="s">
        <v>2987</v>
      </c>
      <c r="K153" s="133" t="s">
        <v>2983</v>
      </c>
      <c r="L153" s="134"/>
      <c r="M153" s="135" t="s">
        <v>84</v>
      </c>
      <c r="N153" s="135" t="s">
        <v>84</v>
      </c>
      <c r="O153" s="135" t="s">
        <v>86</v>
      </c>
      <c r="P153" s="135" t="s">
        <v>86</v>
      </c>
      <c r="Q153" s="136" t="s">
        <v>2760</v>
      </c>
      <c r="R153" s="134"/>
      <c r="S153" s="134"/>
      <c r="T153" s="106"/>
      <c r="U153" s="111"/>
      <c r="V153" s="106"/>
      <c r="W153" s="106"/>
      <c r="X153" s="106"/>
      <c r="Y153" s="106"/>
      <c r="Z153" s="106"/>
      <c r="AA153" s="106"/>
      <c r="AB153" s="106"/>
      <c r="AC153" s="110"/>
      <c r="AD153" s="110"/>
      <c r="AE153" s="110"/>
    </row>
    <row r="154" ht="41.25" customHeight="1">
      <c r="A154" s="106"/>
      <c r="B154" s="676">
        <f t="shared" si="2"/>
        <v>151</v>
      </c>
      <c r="C154" s="149"/>
      <c r="D154" s="132" t="s">
        <v>99</v>
      </c>
      <c r="E154" s="131"/>
      <c r="F154" s="175"/>
      <c r="G154" s="131"/>
      <c r="H154" s="131"/>
      <c r="I154" s="131"/>
      <c r="J154" s="132" t="s">
        <v>2988</v>
      </c>
      <c r="K154" s="133" t="s">
        <v>1828</v>
      </c>
      <c r="L154" s="134"/>
      <c r="M154" s="135" t="s">
        <v>84</v>
      </c>
      <c r="N154" s="135" t="s">
        <v>84</v>
      </c>
      <c r="O154" s="135" t="s">
        <v>84</v>
      </c>
      <c r="P154" s="135" t="s">
        <v>86</v>
      </c>
      <c r="Q154" s="136" t="s">
        <v>2760</v>
      </c>
      <c r="R154" s="134"/>
      <c r="S154" s="134"/>
      <c r="T154" s="106"/>
      <c r="U154" s="111"/>
      <c r="V154" s="106"/>
      <c r="W154" s="106"/>
      <c r="X154" s="106"/>
      <c r="Y154" s="106"/>
      <c r="Z154" s="106"/>
      <c r="AA154" s="106"/>
      <c r="AB154" s="106"/>
      <c r="AC154" s="110"/>
      <c r="AD154" s="110"/>
      <c r="AE154" s="110"/>
    </row>
    <row r="155" ht="41.25" customHeight="1">
      <c r="A155" s="106"/>
      <c r="B155" s="676">
        <f t="shared" si="2"/>
        <v>152</v>
      </c>
      <c r="C155" s="149"/>
      <c r="D155" s="132" t="s">
        <v>1943</v>
      </c>
      <c r="E155" s="131"/>
      <c r="F155" s="175"/>
      <c r="G155" s="131"/>
      <c r="H155" s="131"/>
      <c r="I155" s="131"/>
      <c r="J155" s="132" t="s">
        <v>2989</v>
      </c>
      <c r="K155" s="133" t="s">
        <v>2990</v>
      </c>
      <c r="L155" s="134"/>
      <c r="M155" s="135" t="s">
        <v>84</v>
      </c>
      <c r="N155" s="135" t="s">
        <v>84</v>
      </c>
      <c r="O155" s="135" t="s">
        <v>84</v>
      </c>
      <c r="P155" s="135" t="s">
        <v>86</v>
      </c>
      <c r="Q155" s="136" t="s">
        <v>2760</v>
      </c>
      <c r="R155" s="134"/>
      <c r="S155" s="134"/>
      <c r="T155" s="106"/>
      <c r="U155" s="111"/>
      <c r="V155" s="106"/>
      <c r="W155" s="106"/>
      <c r="X155" s="106"/>
      <c r="Y155" s="106"/>
      <c r="Z155" s="106"/>
      <c r="AA155" s="106"/>
      <c r="AB155" s="106"/>
      <c r="AC155" s="110"/>
      <c r="AD155" s="110"/>
      <c r="AE155" s="110"/>
    </row>
    <row r="156" ht="41.25" customHeight="1">
      <c r="A156" s="106"/>
      <c r="B156" s="676">
        <f t="shared" si="2"/>
        <v>153</v>
      </c>
      <c r="C156" s="149"/>
      <c r="D156" s="132" t="s">
        <v>2991</v>
      </c>
      <c r="E156" s="131"/>
      <c r="F156" s="175"/>
      <c r="G156" s="131"/>
      <c r="H156" s="131"/>
      <c r="I156" s="131"/>
      <c r="J156" s="132" t="s">
        <v>2992</v>
      </c>
      <c r="K156" s="133" t="s">
        <v>2660</v>
      </c>
      <c r="L156" s="134"/>
      <c r="M156" s="135" t="s">
        <v>84</v>
      </c>
      <c r="N156" s="135" t="s">
        <v>84</v>
      </c>
      <c r="O156" s="135" t="s">
        <v>84</v>
      </c>
      <c r="P156" s="135" t="s">
        <v>86</v>
      </c>
      <c r="Q156" s="136" t="s">
        <v>2760</v>
      </c>
      <c r="R156" s="134"/>
      <c r="S156" s="134"/>
      <c r="T156" s="106"/>
      <c r="U156" s="111"/>
      <c r="V156" s="106"/>
      <c r="W156" s="106"/>
      <c r="X156" s="106"/>
      <c r="Y156" s="106"/>
      <c r="Z156" s="106"/>
      <c r="AA156" s="106"/>
      <c r="AB156" s="106"/>
      <c r="AC156" s="110"/>
      <c r="AD156" s="110"/>
      <c r="AE156" s="110"/>
    </row>
    <row r="157" ht="41.25" customHeight="1">
      <c r="A157" s="106"/>
      <c r="B157" s="676">
        <f t="shared" si="2"/>
        <v>154</v>
      </c>
      <c r="C157" s="149"/>
      <c r="D157" s="132" t="s">
        <v>102</v>
      </c>
      <c r="E157" s="131"/>
      <c r="F157" s="175"/>
      <c r="G157" s="131"/>
      <c r="H157" s="131"/>
      <c r="I157" s="131"/>
      <c r="J157" s="132" t="s">
        <v>2993</v>
      </c>
      <c r="K157" s="133" t="s">
        <v>2994</v>
      </c>
      <c r="L157" s="134"/>
      <c r="M157" s="135" t="s">
        <v>84</v>
      </c>
      <c r="N157" s="135" t="s">
        <v>84</v>
      </c>
      <c r="O157" s="135" t="s">
        <v>84</v>
      </c>
      <c r="P157" s="135" t="s">
        <v>86</v>
      </c>
      <c r="Q157" s="136" t="s">
        <v>2760</v>
      </c>
      <c r="R157" s="134"/>
      <c r="S157" s="134"/>
      <c r="T157" s="106"/>
      <c r="U157" s="111"/>
      <c r="V157" s="106"/>
      <c r="W157" s="106"/>
      <c r="X157" s="106"/>
      <c r="Y157" s="106"/>
      <c r="Z157" s="106"/>
      <c r="AA157" s="106"/>
      <c r="AB157" s="106"/>
      <c r="AC157" s="110"/>
      <c r="AD157" s="110"/>
      <c r="AE157" s="110"/>
    </row>
    <row r="158" ht="41.25" customHeight="1">
      <c r="A158" s="106"/>
      <c r="B158" s="676">
        <f t="shared" si="2"/>
        <v>155</v>
      </c>
      <c r="C158" s="149"/>
      <c r="D158" s="132" t="s">
        <v>596</v>
      </c>
      <c r="E158" s="131"/>
      <c r="F158" s="175"/>
      <c r="G158" s="131"/>
      <c r="H158" s="131"/>
      <c r="I158" s="131"/>
      <c r="J158" s="132" t="s">
        <v>2995</v>
      </c>
      <c r="K158" s="133" t="s">
        <v>2664</v>
      </c>
      <c r="L158" s="134"/>
      <c r="M158" s="135" t="s">
        <v>84</v>
      </c>
      <c r="N158" s="135" t="s">
        <v>84</v>
      </c>
      <c r="O158" s="135" t="s">
        <v>84</v>
      </c>
      <c r="P158" s="135" t="s">
        <v>86</v>
      </c>
      <c r="Q158" s="136" t="s">
        <v>2760</v>
      </c>
      <c r="R158" s="134"/>
      <c r="S158" s="134"/>
      <c r="T158" s="106"/>
      <c r="U158" s="111"/>
      <c r="V158" s="106"/>
      <c r="W158" s="106"/>
      <c r="X158" s="106"/>
      <c r="Y158" s="106"/>
      <c r="Z158" s="106"/>
      <c r="AA158" s="106"/>
      <c r="AB158" s="106"/>
      <c r="AC158" s="110"/>
      <c r="AD158" s="110"/>
      <c r="AE158" s="110"/>
    </row>
    <row r="159">
      <c r="A159" s="106"/>
      <c r="B159" s="676">
        <f t="shared" si="2"/>
        <v>156</v>
      </c>
      <c r="C159" s="149"/>
      <c r="D159" s="146" t="s">
        <v>2066</v>
      </c>
      <c r="E159" s="132" t="s">
        <v>2668</v>
      </c>
      <c r="F159" s="175"/>
      <c r="G159" s="131"/>
      <c r="H159" s="131"/>
      <c r="I159" s="131"/>
      <c r="J159" s="132" t="s">
        <v>2996</v>
      </c>
      <c r="K159" s="133" t="s">
        <v>2670</v>
      </c>
      <c r="L159" s="134"/>
      <c r="M159" s="135" t="s">
        <v>84</v>
      </c>
      <c r="N159" s="135" t="s">
        <v>84</v>
      </c>
      <c r="O159" s="135" t="s">
        <v>84</v>
      </c>
      <c r="P159" s="135" t="s">
        <v>86</v>
      </c>
      <c r="Q159" s="136" t="s">
        <v>2760</v>
      </c>
      <c r="R159" s="134"/>
      <c r="S159" s="134"/>
      <c r="T159" s="106"/>
      <c r="U159" s="111"/>
      <c r="V159" s="106"/>
      <c r="W159" s="106"/>
      <c r="X159" s="106"/>
      <c r="Y159" s="106"/>
      <c r="Z159" s="106"/>
      <c r="AA159" s="106"/>
      <c r="AB159" s="106"/>
      <c r="AC159" s="110"/>
      <c r="AD159" s="110"/>
      <c r="AE159" s="110"/>
    </row>
    <row r="160">
      <c r="A160" s="106"/>
      <c r="B160" s="676">
        <f t="shared" si="2"/>
        <v>157</v>
      </c>
      <c r="C160" s="155"/>
      <c r="D160" s="155"/>
      <c r="E160" s="132" t="s">
        <v>2671</v>
      </c>
      <c r="F160" s="175"/>
      <c r="G160" s="131"/>
      <c r="H160" s="131"/>
      <c r="I160" s="131"/>
      <c r="J160" s="132" t="s">
        <v>2997</v>
      </c>
      <c r="K160" s="133" t="s">
        <v>2998</v>
      </c>
      <c r="L160" s="134"/>
      <c r="M160" s="135" t="s">
        <v>84</v>
      </c>
      <c r="N160" s="135" t="s">
        <v>84</v>
      </c>
      <c r="O160" s="135" t="s">
        <v>84</v>
      </c>
      <c r="P160" s="135" t="s">
        <v>86</v>
      </c>
      <c r="Q160" s="136" t="s">
        <v>2760</v>
      </c>
      <c r="R160" s="134"/>
      <c r="S160" s="134"/>
      <c r="T160" s="106"/>
      <c r="U160" s="111"/>
      <c r="V160" s="106"/>
      <c r="W160" s="106"/>
      <c r="X160" s="106"/>
      <c r="Y160" s="106"/>
      <c r="Z160" s="106"/>
      <c r="AA160" s="106"/>
      <c r="AB160" s="106"/>
      <c r="AC160" s="110"/>
      <c r="AD160" s="110"/>
      <c r="AE160" s="110"/>
    </row>
    <row r="161">
      <c r="A161" s="106"/>
      <c r="B161" s="676">
        <f t="shared" si="2"/>
        <v>158</v>
      </c>
      <c r="C161" s="132" t="s">
        <v>2999</v>
      </c>
      <c r="D161" s="132"/>
      <c r="E161" s="131"/>
      <c r="F161" s="175"/>
      <c r="G161" s="131"/>
      <c r="H161" s="131"/>
      <c r="I161" s="131"/>
      <c r="J161" s="132" t="s">
        <v>3000</v>
      </c>
      <c r="K161" s="133" t="s">
        <v>3001</v>
      </c>
      <c r="L161" s="134"/>
      <c r="M161" s="135" t="s">
        <v>84</v>
      </c>
      <c r="N161" s="135" t="s">
        <v>84</v>
      </c>
      <c r="O161" s="135" t="s">
        <v>84</v>
      </c>
      <c r="P161" s="135" t="s">
        <v>86</v>
      </c>
      <c r="Q161" s="136" t="s">
        <v>2760</v>
      </c>
      <c r="R161" s="134"/>
      <c r="S161" s="134"/>
      <c r="T161" s="106"/>
      <c r="U161" s="111"/>
      <c r="V161" s="106"/>
      <c r="W161" s="106"/>
      <c r="X161" s="106"/>
      <c r="Y161" s="106"/>
      <c r="Z161" s="106"/>
      <c r="AA161" s="106"/>
      <c r="AB161" s="106"/>
      <c r="AC161" s="110"/>
      <c r="AD161" s="110"/>
      <c r="AE161" s="110"/>
    </row>
    <row r="162">
      <c r="A162" s="106"/>
      <c r="B162" s="676">
        <f t="shared" si="2"/>
        <v>159</v>
      </c>
      <c r="C162" s="146" t="s">
        <v>3002</v>
      </c>
      <c r="D162" s="132"/>
      <c r="E162" s="131"/>
      <c r="F162" s="175"/>
      <c r="G162" s="131"/>
      <c r="H162" s="131"/>
      <c r="I162" s="131"/>
      <c r="J162" s="132" t="s">
        <v>3003</v>
      </c>
      <c r="K162" s="133" t="s">
        <v>2978</v>
      </c>
      <c r="L162" s="134"/>
      <c r="M162" s="135" t="s">
        <v>84</v>
      </c>
      <c r="N162" s="135" t="s">
        <v>84</v>
      </c>
      <c r="O162" s="135" t="s">
        <v>84</v>
      </c>
      <c r="P162" s="135" t="s">
        <v>86</v>
      </c>
      <c r="Q162" s="136" t="s">
        <v>2760</v>
      </c>
      <c r="R162" s="133"/>
      <c r="S162" s="134"/>
      <c r="T162" s="106"/>
      <c r="U162" s="111"/>
      <c r="V162" s="106"/>
      <c r="W162" s="106"/>
      <c r="X162" s="106"/>
      <c r="Y162" s="106"/>
      <c r="Z162" s="106"/>
      <c r="AA162" s="106"/>
      <c r="AB162" s="106"/>
      <c r="AC162" s="110"/>
      <c r="AD162" s="110"/>
      <c r="AE162" s="110"/>
    </row>
    <row r="163" ht="41.25" customHeight="1">
      <c r="A163" s="106"/>
      <c r="B163" s="676">
        <f t="shared" si="2"/>
        <v>160</v>
      </c>
      <c r="C163" s="149"/>
      <c r="D163" s="132"/>
      <c r="E163" s="131"/>
      <c r="F163" s="175"/>
      <c r="G163" s="131"/>
      <c r="H163" s="131"/>
      <c r="I163" s="131"/>
      <c r="J163" s="132" t="s">
        <v>3004</v>
      </c>
      <c r="K163" s="133" t="s">
        <v>3005</v>
      </c>
      <c r="L163" s="134"/>
      <c r="M163" s="135" t="s">
        <v>84</v>
      </c>
      <c r="N163" s="135" t="s">
        <v>84</v>
      </c>
      <c r="O163" s="135" t="s">
        <v>84</v>
      </c>
      <c r="P163" s="135" t="s">
        <v>86</v>
      </c>
      <c r="Q163" s="136" t="s">
        <v>2760</v>
      </c>
      <c r="R163" s="134"/>
      <c r="S163" s="134"/>
      <c r="T163" s="106"/>
      <c r="U163" s="111"/>
      <c r="V163" s="106"/>
      <c r="W163" s="106"/>
      <c r="X163" s="106"/>
      <c r="Y163" s="106"/>
      <c r="Z163" s="106"/>
      <c r="AA163" s="106"/>
      <c r="AB163" s="106"/>
      <c r="AC163" s="110"/>
      <c r="AD163" s="110"/>
      <c r="AE163" s="110"/>
    </row>
    <row r="164" ht="41.25" customHeight="1">
      <c r="A164" s="106"/>
      <c r="B164" s="676">
        <f t="shared" si="2"/>
        <v>161</v>
      </c>
      <c r="C164" s="149"/>
      <c r="D164" s="132" t="s">
        <v>2981</v>
      </c>
      <c r="E164" s="131"/>
      <c r="F164" s="175"/>
      <c r="G164" s="131"/>
      <c r="H164" s="131"/>
      <c r="I164" s="131"/>
      <c r="J164" s="132" t="s">
        <v>3006</v>
      </c>
      <c r="K164" s="133" t="s">
        <v>2983</v>
      </c>
      <c r="L164" s="134"/>
      <c r="M164" s="135" t="s">
        <v>84</v>
      </c>
      <c r="N164" s="135" t="s">
        <v>86</v>
      </c>
      <c r="O164" s="135" t="s">
        <v>86</v>
      </c>
      <c r="P164" s="135" t="s">
        <v>86</v>
      </c>
      <c r="Q164" s="136" t="s">
        <v>112</v>
      </c>
      <c r="R164" s="134"/>
      <c r="S164" s="134"/>
      <c r="T164" s="106"/>
      <c r="U164" s="111"/>
      <c r="V164" s="106"/>
      <c r="W164" s="106"/>
      <c r="X164" s="106"/>
      <c r="Y164" s="106"/>
      <c r="Z164" s="106"/>
      <c r="AA164" s="106"/>
      <c r="AB164" s="106"/>
      <c r="AC164" s="110"/>
      <c r="AD164" s="110"/>
      <c r="AE164" s="110"/>
    </row>
    <row r="165" ht="41.25" customHeight="1">
      <c r="A165" s="106"/>
      <c r="B165" s="676">
        <f t="shared" si="2"/>
        <v>162</v>
      </c>
      <c r="C165" s="149"/>
      <c r="D165" s="132" t="s">
        <v>2984</v>
      </c>
      <c r="E165" s="131"/>
      <c r="F165" s="175"/>
      <c r="G165" s="131"/>
      <c r="H165" s="131"/>
      <c r="I165" s="131"/>
      <c r="J165" s="132" t="s">
        <v>3007</v>
      </c>
      <c r="K165" s="133" t="s">
        <v>2983</v>
      </c>
      <c r="L165" s="134"/>
      <c r="M165" s="135" t="s">
        <v>84</v>
      </c>
      <c r="N165" s="135" t="s">
        <v>84</v>
      </c>
      <c r="O165" s="135" t="s">
        <v>86</v>
      </c>
      <c r="P165" s="135" t="s">
        <v>86</v>
      </c>
      <c r="Q165" s="136" t="s">
        <v>2760</v>
      </c>
      <c r="R165" s="134"/>
      <c r="S165" s="134"/>
      <c r="T165" s="106"/>
      <c r="U165" s="111"/>
      <c r="V165" s="106"/>
      <c r="W165" s="106"/>
      <c r="X165" s="106"/>
      <c r="Y165" s="106"/>
      <c r="Z165" s="106"/>
      <c r="AA165" s="106"/>
      <c r="AB165" s="106"/>
      <c r="AC165" s="110"/>
      <c r="AD165" s="110"/>
      <c r="AE165" s="110"/>
    </row>
    <row r="166" ht="41.25" customHeight="1">
      <c r="A166" s="106"/>
      <c r="B166" s="676">
        <f t="shared" si="2"/>
        <v>163</v>
      </c>
      <c r="C166" s="149"/>
      <c r="D166" s="132" t="s">
        <v>2986</v>
      </c>
      <c r="E166" s="131"/>
      <c r="F166" s="175"/>
      <c r="G166" s="131"/>
      <c r="H166" s="131"/>
      <c r="I166" s="131"/>
      <c r="J166" s="132" t="s">
        <v>3008</v>
      </c>
      <c r="K166" s="133" t="s">
        <v>2983</v>
      </c>
      <c r="L166" s="134"/>
      <c r="M166" s="135" t="s">
        <v>84</v>
      </c>
      <c r="N166" s="135" t="s">
        <v>84</v>
      </c>
      <c r="O166" s="135" t="s">
        <v>86</v>
      </c>
      <c r="P166" s="135" t="s">
        <v>86</v>
      </c>
      <c r="Q166" s="136" t="s">
        <v>2760</v>
      </c>
      <c r="R166" s="134"/>
      <c r="S166" s="134"/>
      <c r="T166" s="106"/>
      <c r="U166" s="111"/>
      <c r="V166" s="106"/>
      <c r="W166" s="106"/>
      <c r="X166" s="106"/>
      <c r="Y166" s="106"/>
      <c r="Z166" s="106"/>
      <c r="AA166" s="106"/>
      <c r="AB166" s="106"/>
      <c r="AC166" s="110"/>
      <c r="AD166" s="110"/>
      <c r="AE166" s="110"/>
    </row>
    <row r="167" ht="41.25" customHeight="1">
      <c r="A167" s="106"/>
      <c r="B167" s="676">
        <f t="shared" si="2"/>
        <v>164</v>
      </c>
      <c r="C167" s="149"/>
      <c r="D167" s="132" t="s">
        <v>3009</v>
      </c>
      <c r="E167" s="131"/>
      <c r="F167" s="175"/>
      <c r="G167" s="131"/>
      <c r="H167" s="131"/>
      <c r="I167" s="131"/>
      <c r="J167" s="132" t="s">
        <v>3010</v>
      </c>
      <c r="K167" s="133" t="s">
        <v>2983</v>
      </c>
      <c r="L167" s="134"/>
      <c r="M167" s="135" t="s">
        <v>84</v>
      </c>
      <c r="N167" s="135" t="s">
        <v>84</v>
      </c>
      <c r="O167" s="135" t="s">
        <v>86</v>
      </c>
      <c r="P167" s="135" t="s">
        <v>86</v>
      </c>
      <c r="Q167" s="136" t="s">
        <v>2760</v>
      </c>
      <c r="R167" s="134"/>
      <c r="S167" s="134"/>
      <c r="T167" s="106"/>
      <c r="U167" s="111"/>
      <c r="V167" s="106"/>
      <c r="W167" s="106"/>
      <c r="X167" s="106"/>
      <c r="Y167" s="106"/>
      <c r="Z167" s="106"/>
      <c r="AA167" s="106"/>
      <c r="AB167" s="106"/>
      <c r="AC167" s="110"/>
      <c r="AD167" s="110"/>
      <c r="AE167" s="110"/>
    </row>
    <row r="168" ht="41.25" customHeight="1">
      <c r="A168" s="106"/>
      <c r="B168" s="676">
        <f t="shared" si="2"/>
        <v>165</v>
      </c>
      <c r="C168" s="149"/>
      <c r="D168" s="132" t="s">
        <v>99</v>
      </c>
      <c r="E168" s="131"/>
      <c r="F168" s="175"/>
      <c r="G168" s="131"/>
      <c r="H168" s="131"/>
      <c r="I168" s="131"/>
      <c r="J168" s="132" t="s">
        <v>3011</v>
      </c>
      <c r="K168" s="132" t="s">
        <v>3011</v>
      </c>
      <c r="L168" s="134"/>
      <c r="M168" s="135" t="s">
        <v>84</v>
      </c>
      <c r="N168" s="135" t="s">
        <v>84</v>
      </c>
      <c r="O168" s="135" t="s">
        <v>86</v>
      </c>
      <c r="P168" s="135" t="s">
        <v>86</v>
      </c>
      <c r="Q168" s="136" t="s">
        <v>2760</v>
      </c>
      <c r="R168" s="134"/>
      <c r="S168" s="134"/>
      <c r="T168" s="106"/>
      <c r="U168" s="111"/>
      <c r="V168" s="106"/>
      <c r="W168" s="106"/>
      <c r="X168" s="106"/>
      <c r="Y168" s="106"/>
      <c r="Z168" s="106"/>
      <c r="AA168" s="106"/>
      <c r="AB168" s="106"/>
      <c r="AC168" s="110"/>
      <c r="AD168" s="110"/>
      <c r="AE168" s="110"/>
    </row>
    <row r="169" ht="41.25" customHeight="1">
      <c r="A169" s="106"/>
      <c r="B169" s="676">
        <f t="shared" si="2"/>
        <v>166</v>
      </c>
      <c r="C169" s="149"/>
      <c r="D169" s="132" t="s">
        <v>1943</v>
      </c>
      <c r="E169" s="131"/>
      <c r="F169" s="175"/>
      <c r="G169" s="131"/>
      <c r="H169" s="131"/>
      <c r="I169" s="131"/>
      <c r="J169" s="132" t="s">
        <v>3012</v>
      </c>
      <c r="K169" s="133" t="s">
        <v>2990</v>
      </c>
      <c r="L169" s="134"/>
      <c r="M169" s="135" t="s">
        <v>84</v>
      </c>
      <c r="N169" s="135" t="s">
        <v>84</v>
      </c>
      <c r="O169" s="135" t="s">
        <v>86</v>
      </c>
      <c r="P169" s="135" t="s">
        <v>86</v>
      </c>
      <c r="Q169" s="136" t="s">
        <v>2760</v>
      </c>
      <c r="R169" s="134"/>
      <c r="S169" s="134"/>
      <c r="T169" s="106"/>
      <c r="U169" s="111"/>
      <c r="V169" s="106"/>
      <c r="W169" s="106"/>
      <c r="X169" s="106"/>
      <c r="Y169" s="106"/>
      <c r="Z169" s="106"/>
      <c r="AA169" s="106"/>
      <c r="AB169" s="106"/>
      <c r="AC169" s="110"/>
      <c r="AD169" s="110"/>
      <c r="AE169" s="110"/>
    </row>
    <row r="170" ht="41.25" customHeight="1">
      <c r="A170" s="106"/>
      <c r="B170" s="676">
        <f t="shared" si="2"/>
        <v>167</v>
      </c>
      <c r="C170" s="149"/>
      <c r="D170" s="132" t="s">
        <v>2991</v>
      </c>
      <c r="E170" s="131"/>
      <c r="F170" s="175"/>
      <c r="G170" s="131"/>
      <c r="H170" s="131"/>
      <c r="I170" s="131"/>
      <c r="J170" s="132" t="s">
        <v>3013</v>
      </c>
      <c r="K170" s="133" t="s">
        <v>2660</v>
      </c>
      <c r="L170" s="134"/>
      <c r="M170" s="135" t="s">
        <v>84</v>
      </c>
      <c r="N170" s="135" t="s">
        <v>84</v>
      </c>
      <c r="O170" s="135" t="s">
        <v>86</v>
      </c>
      <c r="P170" s="135" t="s">
        <v>86</v>
      </c>
      <c r="Q170" s="136" t="s">
        <v>2760</v>
      </c>
      <c r="R170" s="134"/>
      <c r="S170" s="134"/>
      <c r="T170" s="106"/>
      <c r="U170" s="111"/>
      <c r="V170" s="106"/>
      <c r="W170" s="106"/>
      <c r="X170" s="106"/>
      <c r="Y170" s="106"/>
      <c r="Z170" s="106"/>
      <c r="AA170" s="106"/>
      <c r="AB170" s="106"/>
      <c r="AC170" s="110"/>
      <c r="AD170" s="110"/>
      <c r="AE170" s="110"/>
    </row>
    <row r="171" ht="41.25" customHeight="1">
      <c r="A171" s="106"/>
      <c r="B171" s="676">
        <f t="shared" si="2"/>
        <v>168</v>
      </c>
      <c r="C171" s="149"/>
      <c r="D171" s="132" t="s">
        <v>102</v>
      </c>
      <c r="E171" s="131"/>
      <c r="F171" s="175"/>
      <c r="G171" s="131"/>
      <c r="H171" s="131"/>
      <c r="I171" s="131"/>
      <c r="J171" s="132" t="s">
        <v>3014</v>
      </c>
      <c r="K171" s="133" t="s">
        <v>2994</v>
      </c>
      <c r="L171" s="134"/>
      <c r="M171" s="135" t="s">
        <v>84</v>
      </c>
      <c r="N171" s="135" t="s">
        <v>84</v>
      </c>
      <c r="O171" s="135" t="s">
        <v>86</v>
      </c>
      <c r="P171" s="135" t="s">
        <v>86</v>
      </c>
      <c r="Q171" s="136" t="s">
        <v>2760</v>
      </c>
      <c r="R171" s="134"/>
      <c r="S171" s="134"/>
      <c r="T171" s="106"/>
      <c r="U171" s="111"/>
      <c r="V171" s="106"/>
      <c r="W171" s="106"/>
      <c r="X171" s="106"/>
      <c r="Y171" s="106"/>
      <c r="Z171" s="106"/>
      <c r="AA171" s="106"/>
      <c r="AB171" s="106"/>
      <c r="AC171" s="110"/>
      <c r="AD171" s="110"/>
      <c r="AE171" s="110"/>
    </row>
    <row r="172" ht="41.25" customHeight="1">
      <c r="A172" s="106"/>
      <c r="B172" s="676">
        <f t="shared" si="2"/>
        <v>169</v>
      </c>
      <c r="C172" s="149"/>
      <c r="D172" s="132" t="s">
        <v>596</v>
      </c>
      <c r="E172" s="131"/>
      <c r="F172" s="175"/>
      <c r="G172" s="131"/>
      <c r="H172" s="131"/>
      <c r="I172" s="131"/>
      <c r="J172" s="132" t="s">
        <v>3015</v>
      </c>
      <c r="K172" s="133" t="s">
        <v>2664</v>
      </c>
      <c r="L172" s="134"/>
      <c r="M172" s="135" t="s">
        <v>84</v>
      </c>
      <c r="N172" s="135" t="s">
        <v>84</v>
      </c>
      <c r="O172" s="135" t="s">
        <v>86</v>
      </c>
      <c r="P172" s="135" t="s">
        <v>86</v>
      </c>
      <c r="Q172" s="136" t="s">
        <v>2760</v>
      </c>
      <c r="R172" s="134"/>
      <c r="S172" s="134"/>
      <c r="T172" s="106"/>
      <c r="U172" s="111"/>
      <c r="V172" s="106"/>
      <c r="W172" s="106"/>
      <c r="X172" s="106"/>
      <c r="Y172" s="106"/>
      <c r="Z172" s="106"/>
      <c r="AA172" s="106"/>
      <c r="AB172" s="106"/>
      <c r="AC172" s="110"/>
      <c r="AD172" s="110"/>
      <c r="AE172" s="110"/>
    </row>
    <row r="173" ht="41.25" customHeight="1">
      <c r="A173" s="106"/>
      <c r="B173" s="676">
        <f t="shared" si="2"/>
        <v>170</v>
      </c>
      <c r="C173" s="149"/>
      <c r="D173" s="132" t="s">
        <v>2665</v>
      </c>
      <c r="E173" s="131"/>
      <c r="F173" s="131"/>
      <c r="G173" s="131"/>
      <c r="H173" s="131"/>
      <c r="I173" s="131"/>
      <c r="J173" s="132" t="s">
        <v>3016</v>
      </c>
      <c r="K173" s="133" t="s">
        <v>2667</v>
      </c>
      <c r="L173" s="134"/>
      <c r="M173" s="135" t="s">
        <v>84</v>
      </c>
      <c r="N173" s="135" t="s">
        <v>84</v>
      </c>
      <c r="O173" s="135" t="s">
        <v>86</v>
      </c>
      <c r="P173" s="135" t="s">
        <v>86</v>
      </c>
      <c r="Q173" s="136" t="s">
        <v>2760</v>
      </c>
      <c r="R173" s="134"/>
      <c r="S173" s="134"/>
      <c r="T173" s="106"/>
      <c r="U173" s="111"/>
      <c r="V173" s="106"/>
      <c r="W173" s="106"/>
      <c r="X173" s="106"/>
      <c r="Y173" s="106"/>
      <c r="Z173" s="106"/>
      <c r="AA173" s="106"/>
      <c r="AB173" s="106"/>
      <c r="AC173" s="110"/>
      <c r="AD173" s="110"/>
      <c r="AE173" s="110"/>
    </row>
    <row r="174">
      <c r="A174" s="106"/>
      <c r="B174" s="676">
        <f t="shared" si="2"/>
        <v>171</v>
      </c>
      <c r="C174" s="149"/>
      <c r="D174" s="146" t="s">
        <v>2066</v>
      </c>
      <c r="E174" s="132" t="s">
        <v>2668</v>
      </c>
      <c r="F174" s="131"/>
      <c r="G174" s="132"/>
      <c r="H174" s="132"/>
      <c r="I174" s="131"/>
      <c r="J174" s="132" t="s">
        <v>3017</v>
      </c>
      <c r="K174" s="133" t="s">
        <v>2670</v>
      </c>
      <c r="L174" s="134"/>
      <c r="M174" s="135" t="s">
        <v>84</v>
      </c>
      <c r="N174" s="135" t="s">
        <v>84</v>
      </c>
      <c r="O174" s="135" t="s">
        <v>86</v>
      </c>
      <c r="P174" s="135" t="s">
        <v>86</v>
      </c>
      <c r="Q174" s="136" t="s">
        <v>2760</v>
      </c>
      <c r="R174" s="134"/>
      <c r="S174" s="134"/>
      <c r="T174" s="106"/>
      <c r="U174" s="111"/>
      <c r="V174" s="106"/>
      <c r="W174" s="106"/>
      <c r="X174" s="106"/>
      <c r="Y174" s="106"/>
      <c r="Z174" s="106"/>
      <c r="AA174" s="106"/>
      <c r="AB174" s="106"/>
      <c r="AC174" s="110"/>
      <c r="AD174" s="110"/>
      <c r="AE174" s="110"/>
    </row>
    <row r="175">
      <c r="A175" s="106"/>
      <c r="B175" s="676">
        <f t="shared" si="2"/>
        <v>172</v>
      </c>
      <c r="C175" s="155"/>
      <c r="D175" s="155"/>
      <c r="E175" s="132" t="s">
        <v>2671</v>
      </c>
      <c r="F175" s="131"/>
      <c r="G175" s="131"/>
      <c r="H175" s="131"/>
      <c r="I175" s="131"/>
      <c r="J175" s="132" t="s">
        <v>3018</v>
      </c>
      <c r="K175" s="133" t="s">
        <v>2998</v>
      </c>
      <c r="L175" s="134"/>
      <c r="M175" s="135" t="s">
        <v>84</v>
      </c>
      <c r="N175" s="135" t="s">
        <v>84</v>
      </c>
      <c r="O175" s="135" t="s">
        <v>86</v>
      </c>
      <c r="P175" s="135" t="s">
        <v>86</v>
      </c>
      <c r="Q175" s="136" t="s">
        <v>2760</v>
      </c>
      <c r="R175" s="134"/>
      <c r="S175" s="134"/>
      <c r="T175" s="106">
        <f>countif(N4:N175,"OK")</f>
        <v>109</v>
      </c>
      <c r="U175" s="111"/>
      <c r="V175" s="106"/>
      <c r="W175" s="106"/>
      <c r="X175" s="106"/>
      <c r="Y175" s="106"/>
      <c r="Z175" s="106"/>
      <c r="AA175" s="106"/>
      <c r="AB175" s="106"/>
      <c r="AC175" s="110"/>
      <c r="AD175" s="110"/>
      <c r="AE175" s="110"/>
    </row>
  </sheetData>
  <dataValidations>
    <dataValidation type="list" allowBlank="1" sqref="M4:P175">
      <formula1>"未,OK,NG,保,外,-"</formula1>
    </dataValidation>
  </dataValidations>
  <hyperlinks>
    <hyperlink r:id="rId1" ref="R11"/>
    <hyperlink r:id="rId2" ref="R15"/>
    <hyperlink r:id="rId3" ref="S15"/>
    <hyperlink r:id="rId4" ref="R16"/>
    <hyperlink r:id="rId5" ref="R17"/>
    <hyperlink r:id="rId6" ref="R18"/>
    <hyperlink r:id="rId7" ref="R130"/>
    <hyperlink r:id="rId8" ref="S130"/>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4" width="22.38"/>
    <col customWidth="1" min="5" max="5" width="23.88"/>
    <col customWidth="1" min="6" max="6" width="26.13"/>
    <col customWidth="1" min="7" max="7" width="20.75"/>
    <col customWidth="1" min="8" max="8" width="9.88"/>
    <col customWidth="1" min="9" max="9" width="35.13"/>
    <col customWidth="1" min="10" max="10" width="24.0"/>
    <col customWidth="1" min="11" max="11" width="31.0"/>
    <col customWidth="1" min="12" max="12" width="11.88"/>
    <col customWidth="1" min="13" max="13" width="12.38"/>
    <col customWidth="1" min="14" max="14" width="12.25"/>
    <col customWidth="1" min="15" max="15" width="12.38"/>
    <col customWidth="1" min="16" max="16" width="12.63"/>
    <col customWidth="1" min="17" max="18" width="11.13"/>
    <col customWidth="1" min="19" max="19" width="8.75"/>
    <col customWidth="1" min="20" max="20" width="15.88"/>
    <col customWidth="1" min="21" max="21" width="10.88"/>
    <col customWidth="1" min="22" max="24" width="14.0"/>
    <col customWidth="1" min="25" max="33" width="7.5"/>
  </cols>
  <sheetData>
    <row r="1" ht="8.25" customHeight="1">
      <c r="A1" s="802"/>
      <c r="B1" s="802"/>
      <c r="C1" s="802"/>
      <c r="D1" s="802"/>
      <c r="E1" s="802"/>
      <c r="F1" s="802"/>
      <c r="G1" s="802"/>
      <c r="H1" s="802"/>
      <c r="I1" s="802"/>
      <c r="J1" s="803"/>
      <c r="K1" s="803"/>
      <c r="L1" s="804"/>
      <c r="M1" s="804"/>
      <c r="N1" s="804"/>
      <c r="O1" s="805"/>
      <c r="P1" s="805"/>
      <c r="Q1" s="805"/>
      <c r="R1" s="805"/>
      <c r="S1" s="806"/>
      <c r="T1" s="806"/>
      <c r="U1" s="806"/>
      <c r="V1" s="802"/>
      <c r="W1" s="802"/>
      <c r="X1" s="802"/>
      <c r="Y1" s="802"/>
      <c r="Z1" s="802"/>
      <c r="AA1" s="802"/>
      <c r="AB1" s="802"/>
      <c r="AC1" s="802"/>
      <c r="AD1" s="802"/>
      <c r="AE1" s="110"/>
      <c r="AF1" s="110"/>
      <c r="AG1" s="110"/>
    </row>
    <row r="2">
      <c r="A2" s="802"/>
      <c r="B2" s="249"/>
      <c r="C2" s="249"/>
      <c r="D2" s="249"/>
      <c r="E2" s="249"/>
      <c r="F2" s="249"/>
      <c r="G2" s="802"/>
      <c r="H2" s="802"/>
      <c r="I2" s="802"/>
      <c r="J2" s="803"/>
      <c r="K2" s="803"/>
      <c r="L2" s="807" t="s">
        <v>135</v>
      </c>
      <c r="M2" s="808" t="s">
        <v>137</v>
      </c>
      <c r="N2" s="809" t="s">
        <v>136</v>
      </c>
      <c r="O2" s="810" t="s">
        <v>137</v>
      </c>
      <c r="P2" s="811" t="s">
        <v>2128</v>
      </c>
      <c r="Q2" s="812" t="s">
        <v>3019</v>
      </c>
      <c r="R2" s="812" t="s">
        <v>3020</v>
      </c>
      <c r="S2" s="813"/>
      <c r="T2" s="813"/>
      <c r="U2" s="813"/>
      <c r="V2" s="802"/>
      <c r="W2" s="249"/>
      <c r="X2" s="802"/>
      <c r="Y2" s="802"/>
      <c r="Z2" s="802"/>
      <c r="AA2" s="802"/>
      <c r="AB2" s="802"/>
      <c r="AC2" s="802"/>
      <c r="AD2" s="802"/>
      <c r="AE2" s="110"/>
      <c r="AF2" s="110"/>
      <c r="AG2" s="110"/>
    </row>
    <row r="3">
      <c r="A3" s="802"/>
      <c r="B3" s="215" t="s">
        <v>139</v>
      </c>
      <c r="C3" s="215" t="s">
        <v>140</v>
      </c>
      <c r="D3" s="119" t="s">
        <v>748</v>
      </c>
      <c r="E3" s="215" t="s">
        <v>142</v>
      </c>
      <c r="F3" s="119"/>
      <c r="G3" s="119"/>
      <c r="H3" s="119"/>
      <c r="I3" s="120" t="s">
        <v>143</v>
      </c>
      <c r="J3" s="121" t="s">
        <v>144</v>
      </c>
      <c r="K3" s="122" t="s">
        <v>145</v>
      </c>
      <c r="L3" s="814" t="s">
        <v>146</v>
      </c>
      <c r="M3" s="815" t="s">
        <v>750</v>
      </c>
      <c r="N3" s="815" t="s">
        <v>749</v>
      </c>
      <c r="O3" s="816" t="s">
        <v>146</v>
      </c>
      <c r="P3" s="817" t="s">
        <v>751</v>
      </c>
      <c r="Q3" s="818" t="s">
        <v>146</v>
      </c>
      <c r="R3" s="818" t="s">
        <v>146</v>
      </c>
      <c r="S3" s="217" t="s">
        <v>148</v>
      </c>
      <c r="T3" s="218" t="s">
        <v>149</v>
      </c>
      <c r="U3" s="219" t="s">
        <v>150</v>
      </c>
      <c r="V3" s="802"/>
      <c r="W3" s="802"/>
      <c r="X3" s="802"/>
      <c r="Y3" s="802"/>
      <c r="Z3" s="802"/>
      <c r="AA3" s="802"/>
      <c r="AB3" s="802"/>
      <c r="AC3" s="802"/>
      <c r="AD3" s="802"/>
      <c r="AE3" s="110"/>
      <c r="AF3" s="110"/>
      <c r="AG3" s="110"/>
    </row>
    <row r="4">
      <c r="A4" s="802"/>
      <c r="B4" s="819">
        <v>1.0</v>
      </c>
      <c r="C4" s="192" t="s">
        <v>3021</v>
      </c>
      <c r="D4" s="146" t="s">
        <v>753</v>
      </c>
      <c r="E4" s="129" t="s">
        <v>2417</v>
      </c>
      <c r="F4" s="132" t="s">
        <v>3022</v>
      </c>
      <c r="G4" s="131"/>
      <c r="H4" s="131"/>
      <c r="I4" s="129" t="s">
        <v>3023</v>
      </c>
      <c r="J4" s="132" t="s">
        <v>2827</v>
      </c>
      <c r="K4" s="131"/>
      <c r="L4" s="135" t="s">
        <v>84</v>
      </c>
      <c r="M4" s="135" t="s">
        <v>84</v>
      </c>
      <c r="N4" s="135" t="s">
        <v>84</v>
      </c>
      <c r="O4" s="135" t="s">
        <v>86</v>
      </c>
      <c r="P4" s="135" t="s">
        <v>85</v>
      </c>
      <c r="Q4" s="135" t="s">
        <v>86</v>
      </c>
      <c r="R4" s="135" t="s">
        <v>86</v>
      </c>
      <c r="S4" s="197" t="s">
        <v>117</v>
      </c>
      <c r="T4" s="820"/>
      <c r="U4" s="820"/>
      <c r="V4" s="802"/>
      <c r="W4" s="802"/>
      <c r="X4" s="802"/>
      <c r="Y4" s="802"/>
      <c r="Z4" s="802"/>
      <c r="AA4" s="802"/>
      <c r="AB4" s="802"/>
      <c r="AC4" s="802"/>
      <c r="AD4" s="802"/>
      <c r="AE4" s="110"/>
      <c r="AF4" s="110"/>
      <c r="AG4" s="110"/>
    </row>
    <row r="5">
      <c r="A5" s="802"/>
      <c r="B5" s="819">
        <v>2.0</v>
      </c>
      <c r="C5" s="821" t="str">
        <f t="shared" ref="C5:E5" si="1">INDIRECT(ADDRESS(ROW()-1, COLUMN()))</f>
        <v>国税関係書類を登録するボタン</v>
      </c>
      <c r="D5" s="821" t="str">
        <f t="shared" si="1"/>
        <v>手入力</v>
      </c>
      <c r="E5" s="821" t="str">
        <f t="shared" si="1"/>
        <v>画像</v>
      </c>
      <c r="F5" s="131" t="s">
        <v>3024</v>
      </c>
      <c r="G5" s="131"/>
      <c r="H5" s="131"/>
      <c r="I5" s="129" t="s">
        <v>3025</v>
      </c>
      <c r="J5" s="132" t="s">
        <v>2827</v>
      </c>
      <c r="K5" s="131"/>
      <c r="L5" s="135" t="s">
        <v>84</v>
      </c>
      <c r="M5" s="135" t="s">
        <v>84</v>
      </c>
      <c r="N5" s="135" t="s">
        <v>84</v>
      </c>
      <c r="O5" s="135" t="s">
        <v>86</v>
      </c>
      <c r="P5" s="135" t="s">
        <v>85</v>
      </c>
      <c r="Q5" s="135" t="s">
        <v>86</v>
      </c>
      <c r="R5" s="135" t="s">
        <v>86</v>
      </c>
      <c r="S5" s="197" t="s">
        <v>117</v>
      </c>
      <c r="T5" s="820"/>
      <c r="U5" s="820"/>
      <c r="V5" s="802"/>
      <c r="W5" s="249"/>
      <c r="X5" s="802"/>
      <c r="Y5" s="802"/>
      <c r="Z5" s="802"/>
      <c r="AA5" s="802"/>
      <c r="AB5" s="802"/>
      <c r="AC5" s="802"/>
      <c r="AD5" s="802"/>
      <c r="AE5" s="110"/>
      <c r="AF5" s="110"/>
      <c r="AG5" s="110"/>
    </row>
    <row r="6">
      <c r="A6" s="802"/>
      <c r="B6" s="819">
        <v>3.0</v>
      </c>
      <c r="C6" s="821" t="str">
        <f t="shared" ref="C6:E6" si="2">INDIRECT(ADDRESS(ROW()-1, COLUMN()))</f>
        <v>国税関係書類を登録するボタン</v>
      </c>
      <c r="D6" s="821" t="str">
        <f t="shared" si="2"/>
        <v>手入力</v>
      </c>
      <c r="E6" s="821" t="str">
        <f t="shared" si="2"/>
        <v>画像</v>
      </c>
      <c r="F6" s="175" t="s">
        <v>3026</v>
      </c>
      <c r="G6" s="131"/>
      <c r="H6" s="131"/>
      <c r="I6" s="129" t="s">
        <v>3027</v>
      </c>
      <c r="J6" s="132" t="s">
        <v>2827</v>
      </c>
      <c r="K6" s="131"/>
      <c r="L6" s="135" t="s">
        <v>84</v>
      </c>
      <c r="M6" s="135" t="s">
        <v>84</v>
      </c>
      <c r="N6" s="135" t="s">
        <v>84</v>
      </c>
      <c r="O6" s="135" t="s">
        <v>86</v>
      </c>
      <c r="P6" s="135" t="s">
        <v>85</v>
      </c>
      <c r="Q6" s="135" t="s">
        <v>86</v>
      </c>
      <c r="R6" s="135" t="s">
        <v>86</v>
      </c>
      <c r="S6" s="197" t="s">
        <v>117</v>
      </c>
      <c r="T6" s="820"/>
      <c r="U6" s="820"/>
      <c r="V6" s="802"/>
      <c r="W6" s="249"/>
      <c r="X6" s="802"/>
      <c r="Y6" s="802"/>
      <c r="Z6" s="802"/>
      <c r="AA6" s="802"/>
      <c r="AB6" s="802"/>
      <c r="AC6" s="802"/>
      <c r="AD6" s="802"/>
      <c r="AE6" s="110"/>
      <c r="AF6" s="110"/>
      <c r="AG6" s="110"/>
    </row>
    <row r="7">
      <c r="A7" s="802"/>
      <c r="B7" s="819">
        <v>4.0</v>
      </c>
      <c r="C7" s="821" t="str">
        <f t="shared" ref="C7:E7" si="3">INDIRECT(ADDRESS(ROW()-1, COLUMN()))</f>
        <v>国税関係書類を登録するボタン</v>
      </c>
      <c r="D7" s="821" t="str">
        <f t="shared" si="3"/>
        <v>手入力</v>
      </c>
      <c r="E7" s="821" t="str">
        <f t="shared" si="3"/>
        <v>画像</v>
      </c>
      <c r="F7" s="131" t="s">
        <v>3028</v>
      </c>
      <c r="G7" s="131"/>
      <c r="H7" s="131"/>
      <c r="I7" s="129" t="s">
        <v>3029</v>
      </c>
      <c r="J7" s="132" t="s">
        <v>2827</v>
      </c>
      <c r="K7" s="131"/>
      <c r="L7" s="135" t="s">
        <v>84</v>
      </c>
      <c r="M7" s="135" t="s">
        <v>84</v>
      </c>
      <c r="N7" s="135" t="s">
        <v>84</v>
      </c>
      <c r="O7" s="135" t="s">
        <v>86</v>
      </c>
      <c r="P7" s="135" t="s">
        <v>85</v>
      </c>
      <c r="Q7" s="135" t="s">
        <v>86</v>
      </c>
      <c r="R7" s="135" t="s">
        <v>86</v>
      </c>
      <c r="S7" s="197" t="s">
        <v>117</v>
      </c>
      <c r="T7" s="820"/>
      <c r="U7" s="820"/>
      <c r="V7" s="802"/>
      <c r="W7" s="249"/>
      <c r="X7" s="802"/>
      <c r="Y7" s="802"/>
      <c r="Z7" s="802"/>
      <c r="AA7" s="802"/>
      <c r="AB7" s="802"/>
      <c r="AC7" s="802"/>
      <c r="AD7" s="802"/>
      <c r="AE7" s="110"/>
      <c r="AF7" s="110"/>
      <c r="AG7" s="110"/>
    </row>
    <row r="8">
      <c r="A8" s="802"/>
      <c r="B8" s="819">
        <v>5.0</v>
      </c>
      <c r="C8" s="821" t="str">
        <f t="shared" ref="C8:E8" si="4">INDIRECT(ADDRESS(ROW()-1, COLUMN()))</f>
        <v>国税関係書類を登録するボタン</v>
      </c>
      <c r="D8" s="821" t="str">
        <f t="shared" si="4"/>
        <v>手入力</v>
      </c>
      <c r="E8" s="821" t="str">
        <f t="shared" si="4"/>
        <v>画像</v>
      </c>
      <c r="F8" s="132" t="s">
        <v>3030</v>
      </c>
      <c r="G8" s="131"/>
      <c r="H8" s="131"/>
      <c r="I8" s="129" t="s">
        <v>3031</v>
      </c>
      <c r="J8" s="132" t="s">
        <v>2827</v>
      </c>
      <c r="K8" s="131"/>
      <c r="L8" s="135" t="s">
        <v>84</v>
      </c>
      <c r="M8" s="135" t="s">
        <v>84</v>
      </c>
      <c r="N8" s="135" t="s">
        <v>84</v>
      </c>
      <c r="O8" s="135" t="s">
        <v>86</v>
      </c>
      <c r="P8" s="135" t="s">
        <v>85</v>
      </c>
      <c r="Q8" s="135" t="s">
        <v>86</v>
      </c>
      <c r="R8" s="135" t="s">
        <v>86</v>
      </c>
      <c r="S8" s="197" t="s">
        <v>117</v>
      </c>
      <c r="T8" s="820"/>
      <c r="U8" s="820"/>
      <c r="V8" s="802"/>
      <c r="W8" s="249"/>
      <c r="X8" s="802"/>
      <c r="Y8" s="802"/>
      <c r="Z8" s="802"/>
      <c r="AA8" s="802"/>
      <c r="AB8" s="802"/>
      <c r="AC8" s="802"/>
      <c r="AD8" s="802"/>
      <c r="AE8" s="110"/>
      <c r="AF8" s="110"/>
      <c r="AG8" s="110"/>
    </row>
    <row r="9">
      <c r="A9" s="802"/>
      <c r="B9" s="819">
        <v>6.0</v>
      </c>
      <c r="C9" s="821" t="str">
        <f t="shared" ref="C9:E9" si="5">INDIRECT(ADDRESS(ROW()-1, COLUMN()))</f>
        <v>国税関係書類を登録するボタン</v>
      </c>
      <c r="D9" s="821" t="str">
        <f t="shared" si="5"/>
        <v>手入力</v>
      </c>
      <c r="E9" s="821" t="str">
        <f t="shared" si="5"/>
        <v>画像</v>
      </c>
      <c r="F9" s="131" t="s">
        <v>2287</v>
      </c>
      <c r="G9" s="131"/>
      <c r="H9" s="131"/>
      <c r="I9" s="129" t="s">
        <v>3032</v>
      </c>
      <c r="J9" s="132" t="s">
        <v>2827</v>
      </c>
      <c r="K9" s="131"/>
      <c r="L9" s="135" t="s">
        <v>84</v>
      </c>
      <c r="M9" s="135" t="s">
        <v>84</v>
      </c>
      <c r="N9" s="135" t="s">
        <v>84</v>
      </c>
      <c r="O9" s="135" t="s">
        <v>86</v>
      </c>
      <c r="P9" s="135" t="s">
        <v>85</v>
      </c>
      <c r="Q9" s="135" t="s">
        <v>86</v>
      </c>
      <c r="R9" s="135" t="s">
        <v>86</v>
      </c>
      <c r="S9" s="197" t="s">
        <v>117</v>
      </c>
      <c r="T9" s="820"/>
      <c r="U9" s="820"/>
      <c r="V9" s="802"/>
      <c r="W9" s="249"/>
      <c r="X9" s="802"/>
      <c r="Y9" s="802"/>
      <c r="Z9" s="802"/>
      <c r="AA9" s="802"/>
      <c r="AB9" s="802"/>
      <c r="AC9" s="802"/>
      <c r="AD9" s="802"/>
      <c r="AE9" s="110"/>
      <c r="AF9" s="110"/>
      <c r="AG9" s="110"/>
    </row>
    <row r="10">
      <c r="A10" s="802"/>
      <c r="B10" s="819">
        <v>7.0</v>
      </c>
      <c r="C10" s="821" t="str">
        <f t="shared" ref="C10:E10" si="6">INDIRECT(ADDRESS(ROW()-1, COLUMN()))</f>
        <v>国税関係書類を登録するボタン</v>
      </c>
      <c r="D10" s="821" t="str">
        <f t="shared" si="6"/>
        <v>手入力</v>
      </c>
      <c r="E10" s="821" t="str">
        <f t="shared" si="6"/>
        <v>画像</v>
      </c>
      <c r="F10" s="131" t="s">
        <v>1754</v>
      </c>
      <c r="G10" s="131"/>
      <c r="H10" s="131"/>
      <c r="I10" s="129" t="s">
        <v>3033</v>
      </c>
      <c r="J10" s="132" t="s">
        <v>2827</v>
      </c>
      <c r="K10" s="131"/>
      <c r="L10" s="135" t="s">
        <v>84</v>
      </c>
      <c r="M10" s="135" t="s">
        <v>84</v>
      </c>
      <c r="N10" s="135" t="s">
        <v>84</v>
      </c>
      <c r="O10" s="135" t="s">
        <v>86</v>
      </c>
      <c r="P10" s="135" t="s">
        <v>85</v>
      </c>
      <c r="Q10" s="135" t="s">
        <v>86</v>
      </c>
      <c r="R10" s="135" t="s">
        <v>86</v>
      </c>
      <c r="S10" s="197" t="s">
        <v>117</v>
      </c>
      <c r="T10" s="820"/>
      <c r="U10" s="820"/>
      <c r="V10" s="802"/>
      <c r="W10" s="249"/>
      <c r="X10" s="802"/>
      <c r="Y10" s="802"/>
      <c r="Z10" s="802"/>
      <c r="AA10" s="802"/>
      <c r="AB10" s="802"/>
      <c r="AC10" s="802"/>
      <c r="AD10" s="802"/>
      <c r="AE10" s="110"/>
      <c r="AF10" s="110"/>
      <c r="AG10" s="110"/>
    </row>
    <row r="11">
      <c r="A11" s="802"/>
      <c r="B11" s="819">
        <v>8.0</v>
      </c>
      <c r="C11" s="821" t="str">
        <f t="shared" ref="C11:E11" si="7">INDIRECT(ADDRESS(ROW()-1, COLUMN()))</f>
        <v>国税関係書類を登録するボタン</v>
      </c>
      <c r="D11" s="821" t="str">
        <f t="shared" si="7"/>
        <v>手入力</v>
      </c>
      <c r="E11" s="821" t="str">
        <f t="shared" si="7"/>
        <v>画像</v>
      </c>
      <c r="F11" s="131" t="s">
        <v>2288</v>
      </c>
      <c r="G11" s="131"/>
      <c r="H11" s="131"/>
      <c r="I11" s="129" t="s">
        <v>3034</v>
      </c>
      <c r="J11" s="132" t="s">
        <v>2827</v>
      </c>
      <c r="K11" s="131"/>
      <c r="L11" s="135" t="s">
        <v>84</v>
      </c>
      <c r="M11" s="135" t="s">
        <v>84</v>
      </c>
      <c r="N11" s="135" t="s">
        <v>84</v>
      </c>
      <c r="O11" s="135" t="s">
        <v>86</v>
      </c>
      <c r="P11" s="135" t="s">
        <v>85</v>
      </c>
      <c r="Q11" s="135" t="s">
        <v>86</v>
      </c>
      <c r="R11" s="135" t="s">
        <v>86</v>
      </c>
      <c r="S11" s="197" t="s">
        <v>117</v>
      </c>
      <c r="T11" s="820"/>
      <c r="U11" s="820"/>
      <c r="V11" s="802"/>
      <c r="W11" s="249"/>
      <c r="X11" s="802"/>
      <c r="Y11" s="802"/>
      <c r="Z11" s="802"/>
      <c r="AA11" s="802"/>
      <c r="AB11" s="802"/>
      <c r="AC11" s="802"/>
      <c r="AD11" s="802"/>
      <c r="AE11" s="110"/>
      <c r="AF11" s="110"/>
      <c r="AG11" s="110"/>
    </row>
    <row r="12">
      <c r="A12" s="802"/>
      <c r="B12" s="819">
        <v>9.0</v>
      </c>
      <c r="C12" s="821" t="str">
        <f t="shared" ref="C12:E12" si="8">INDIRECT(ADDRESS(ROW()-1, COLUMN()))</f>
        <v>国税関係書類を登録するボタン</v>
      </c>
      <c r="D12" s="821" t="str">
        <f t="shared" si="8"/>
        <v>手入力</v>
      </c>
      <c r="E12" s="821" t="str">
        <f t="shared" si="8"/>
        <v>画像</v>
      </c>
      <c r="F12" s="131" t="s">
        <v>2289</v>
      </c>
      <c r="G12" s="131"/>
      <c r="H12" s="131"/>
      <c r="I12" s="129" t="s">
        <v>3035</v>
      </c>
      <c r="J12" s="132" t="s">
        <v>2827</v>
      </c>
      <c r="K12" s="131"/>
      <c r="L12" s="135" t="s">
        <v>84</v>
      </c>
      <c r="M12" s="135" t="s">
        <v>84</v>
      </c>
      <c r="N12" s="135" t="s">
        <v>84</v>
      </c>
      <c r="O12" s="135" t="s">
        <v>86</v>
      </c>
      <c r="P12" s="135" t="s">
        <v>85</v>
      </c>
      <c r="Q12" s="135" t="s">
        <v>86</v>
      </c>
      <c r="R12" s="135" t="s">
        <v>86</v>
      </c>
      <c r="S12" s="197" t="s">
        <v>117</v>
      </c>
      <c r="T12" s="820"/>
      <c r="U12" s="820"/>
      <c r="V12" s="802"/>
      <c r="W12" s="249"/>
      <c r="X12" s="802"/>
      <c r="Y12" s="802"/>
      <c r="Z12" s="802"/>
      <c r="AA12" s="802"/>
      <c r="AB12" s="802"/>
      <c r="AC12" s="802"/>
      <c r="AD12" s="802"/>
      <c r="AE12" s="110"/>
      <c r="AF12" s="110"/>
      <c r="AG12" s="110"/>
    </row>
    <row r="13">
      <c r="A13" s="802"/>
      <c r="B13" s="819">
        <v>10.0</v>
      </c>
      <c r="C13" s="821" t="str">
        <f t="shared" ref="C13:E13" si="9">INDIRECT(ADDRESS(ROW()-1, COLUMN()))</f>
        <v>国税関係書類を登録するボタン</v>
      </c>
      <c r="D13" s="821" t="str">
        <f t="shared" si="9"/>
        <v>手入力</v>
      </c>
      <c r="E13" s="821" t="str">
        <f t="shared" si="9"/>
        <v>画像</v>
      </c>
      <c r="F13" s="131" t="s">
        <v>2290</v>
      </c>
      <c r="G13" s="131"/>
      <c r="H13" s="131"/>
      <c r="I13" s="129" t="s">
        <v>3036</v>
      </c>
      <c r="J13" s="132" t="s">
        <v>2827</v>
      </c>
      <c r="K13" s="131"/>
      <c r="L13" s="135" t="s">
        <v>84</v>
      </c>
      <c r="M13" s="135" t="s">
        <v>84</v>
      </c>
      <c r="N13" s="135" t="s">
        <v>84</v>
      </c>
      <c r="O13" s="135" t="s">
        <v>86</v>
      </c>
      <c r="P13" s="135" t="s">
        <v>85</v>
      </c>
      <c r="Q13" s="135" t="s">
        <v>86</v>
      </c>
      <c r="R13" s="135" t="s">
        <v>86</v>
      </c>
      <c r="S13" s="197" t="s">
        <v>117</v>
      </c>
      <c r="T13" s="820"/>
      <c r="U13" s="820"/>
      <c r="V13" s="802"/>
      <c r="W13" s="249"/>
      <c r="X13" s="802"/>
      <c r="Y13" s="802"/>
      <c r="Z13" s="802"/>
      <c r="AA13" s="802"/>
      <c r="AB13" s="802"/>
      <c r="AC13" s="802"/>
      <c r="AD13" s="802"/>
      <c r="AE13" s="110"/>
      <c r="AF13" s="110"/>
      <c r="AG13" s="110"/>
    </row>
    <row r="14">
      <c r="A14" s="802"/>
      <c r="B14" s="819">
        <v>11.0</v>
      </c>
      <c r="C14" s="821" t="str">
        <f t="shared" ref="C14:E14" si="10">INDIRECT(ADDRESS(ROW()-1, COLUMN()))</f>
        <v>国税関係書類を登録するボタン</v>
      </c>
      <c r="D14" s="821" t="str">
        <f t="shared" si="10"/>
        <v>手入力</v>
      </c>
      <c r="E14" s="821" t="str">
        <f t="shared" si="10"/>
        <v>画像</v>
      </c>
      <c r="F14" s="131" t="s">
        <v>2291</v>
      </c>
      <c r="G14" s="131"/>
      <c r="H14" s="131"/>
      <c r="I14" s="129" t="s">
        <v>3037</v>
      </c>
      <c r="J14" s="132" t="s">
        <v>2827</v>
      </c>
      <c r="K14" s="131"/>
      <c r="L14" s="135" t="s">
        <v>84</v>
      </c>
      <c r="M14" s="135" t="s">
        <v>84</v>
      </c>
      <c r="N14" s="135" t="s">
        <v>84</v>
      </c>
      <c r="O14" s="135" t="s">
        <v>86</v>
      </c>
      <c r="P14" s="135" t="s">
        <v>85</v>
      </c>
      <c r="Q14" s="135" t="s">
        <v>86</v>
      </c>
      <c r="R14" s="135" t="s">
        <v>86</v>
      </c>
      <c r="S14" s="197" t="s">
        <v>117</v>
      </c>
      <c r="T14" s="820"/>
      <c r="U14" s="820"/>
      <c r="V14" s="802"/>
      <c r="W14" s="249"/>
      <c r="X14" s="802"/>
      <c r="Y14" s="802"/>
      <c r="Z14" s="802"/>
      <c r="AA14" s="802"/>
      <c r="AB14" s="802"/>
      <c r="AC14" s="802"/>
      <c r="AD14" s="802"/>
      <c r="AE14" s="110"/>
      <c r="AF14" s="110"/>
      <c r="AG14" s="110"/>
    </row>
    <row r="15">
      <c r="A15" s="802"/>
      <c r="B15" s="819">
        <v>12.0</v>
      </c>
      <c r="C15" s="821" t="str">
        <f t="shared" ref="C15:E15" si="11">INDIRECT(ADDRESS(ROW()-1, COLUMN()))</f>
        <v>国税関係書類を登録するボタン</v>
      </c>
      <c r="D15" s="821" t="str">
        <f t="shared" si="11"/>
        <v>手入力</v>
      </c>
      <c r="E15" s="821" t="str">
        <f t="shared" si="11"/>
        <v>画像</v>
      </c>
      <c r="F15" s="131" t="s">
        <v>3038</v>
      </c>
      <c r="G15" s="131"/>
      <c r="H15" s="131"/>
      <c r="I15" s="129" t="s">
        <v>3039</v>
      </c>
      <c r="J15" s="132" t="s">
        <v>3040</v>
      </c>
      <c r="K15" s="131"/>
      <c r="L15" s="135" t="s">
        <v>84</v>
      </c>
      <c r="M15" s="135" t="s">
        <v>84</v>
      </c>
      <c r="N15" s="135" t="s">
        <v>84</v>
      </c>
      <c r="O15" s="135" t="s">
        <v>86</v>
      </c>
      <c r="P15" s="135" t="s">
        <v>85</v>
      </c>
      <c r="Q15" s="135" t="s">
        <v>86</v>
      </c>
      <c r="R15" s="135" t="s">
        <v>86</v>
      </c>
      <c r="S15" s="197" t="s">
        <v>117</v>
      </c>
      <c r="T15" s="820"/>
      <c r="U15" s="820"/>
      <c r="V15" s="802"/>
      <c r="W15" s="249"/>
      <c r="X15" s="802"/>
      <c r="Y15" s="802"/>
      <c r="Z15" s="802"/>
      <c r="AA15" s="802"/>
      <c r="AB15" s="802"/>
      <c r="AC15" s="802"/>
      <c r="AD15" s="802"/>
      <c r="AE15" s="110"/>
      <c r="AF15" s="110"/>
      <c r="AG15" s="110"/>
    </row>
    <row r="16">
      <c r="A16" s="802"/>
      <c r="B16" s="819">
        <v>13.0</v>
      </c>
      <c r="C16" s="821" t="str">
        <f t="shared" ref="C16:D16" si="12">INDIRECT(ADDRESS(ROW()-1, COLUMN()))</f>
        <v>国税関係書類を登録するボタン</v>
      </c>
      <c r="D16" s="821" t="str">
        <f t="shared" si="12"/>
        <v>手入力</v>
      </c>
      <c r="E16" s="257" t="s">
        <v>2342</v>
      </c>
      <c r="F16" s="243" t="s">
        <v>2343</v>
      </c>
      <c r="G16" s="130"/>
      <c r="H16" s="131"/>
      <c r="I16" s="132" t="s">
        <v>3041</v>
      </c>
      <c r="J16" s="142" t="s">
        <v>2425</v>
      </c>
      <c r="K16" s="131"/>
      <c r="L16" s="135" t="s">
        <v>84</v>
      </c>
      <c r="M16" s="135" t="s">
        <v>84</v>
      </c>
      <c r="N16" s="135" t="s">
        <v>84</v>
      </c>
      <c r="O16" s="135" t="s">
        <v>86</v>
      </c>
      <c r="P16" s="135" t="s">
        <v>84</v>
      </c>
      <c r="Q16" s="135" t="s">
        <v>86</v>
      </c>
      <c r="R16" s="135" t="s">
        <v>86</v>
      </c>
      <c r="S16" s="197" t="s">
        <v>3042</v>
      </c>
      <c r="T16" s="820"/>
      <c r="U16" s="820"/>
      <c r="V16" s="802"/>
      <c r="W16" s="249"/>
      <c r="X16" s="802"/>
      <c r="Y16" s="802"/>
      <c r="Z16" s="802"/>
      <c r="AA16" s="802"/>
      <c r="AB16" s="802"/>
      <c r="AC16" s="802"/>
      <c r="AD16" s="802"/>
      <c r="AE16" s="110"/>
      <c r="AF16" s="110"/>
      <c r="AG16" s="110"/>
    </row>
    <row r="17">
      <c r="A17" s="802"/>
      <c r="B17" s="819">
        <v>14.0</v>
      </c>
      <c r="C17" s="821" t="str">
        <f t="shared" ref="C17:D17" si="13">INDIRECT(ADDRESS(ROW()-1, COLUMN()))</f>
        <v>国税関係書類を登録するボタン</v>
      </c>
      <c r="D17" s="821" t="str">
        <f t="shared" si="13"/>
        <v>手入力</v>
      </c>
      <c r="E17" s="334"/>
      <c r="F17" s="337" t="s">
        <v>2426</v>
      </c>
      <c r="G17" s="130" t="s">
        <v>1053</v>
      </c>
      <c r="H17" s="131"/>
      <c r="I17" s="132" t="s">
        <v>3043</v>
      </c>
      <c r="J17" s="142" t="s">
        <v>2425</v>
      </c>
      <c r="K17" s="132" t="s">
        <v>3044</v>
      </c>
      <c r="L17" s="135" t="s">
        <v>84</v>
      </c>
      <c r="M17" s="135" t="s">
        <v>85</v>
      </c>
      <c r="N17" s="135" t="s">
        <v>85</v>
      </c>
      <c r="O17" s="135" t="s">
        <v>86</v>
      </c>
      <c r="P17" s="135" t="s">
        <v>85</v>
      </c>
      <c r="Q17" s="135" t="s">
        <v>86</v>
      </c>
      <c r="R17" s="135" t="s">
        <v>86</v>
      </c>
      <c r="S17" s="197" t="s">
        <v>115</v>
      </c>
      <c r="T17" s="820"/>
      <c r="U17" s="820"/>
      <c r="V17" s="802"/>
      <c r="W17" s="249"/>
      <c r="X17" s="802"/>
      <c r="Y17" s="802"/>
      <c r="Z17" s="802"/>
      <c r="AA17" s="802"/>
      <c r="AB17" s="802"/>
      <c r="AC17" s="802"/>
      <c r="AD17" s="802"/>
      <c r="AE17" s="110"/>
      <c r="AF17" s="110"/>
      <c r="AG17" s="110"/>
    </row>
    <row r="18">
      <c r="A18" s="802"/>
      <c r="B18" s="819">
        <v>15.0</v>
      </c>
      <c r="C18" s="821" t="str">
        <f t="shared" ref="C18:D18" si="14">INDIRECT(ADDRESS(ROW()-1, COLUMN()))</f>
        <v>国税関係書類を登録するボタン</v>
      </c>
      <c r="D18" s="821" t="str">
        <f t="shared" si="14"/>
        <v>手入力</v>
      </c>
      <c r="E18" s="334"/>
      <c r="F18" s="338"/>
      <c r="G18" s="130" t="s">
        <v>1055</v>
      </c>
      <c r="H18" s="131"/>
      <c r="I18" s="132" t="s">
        <v>3045</v>
      </c>
      <c r="J18" s="142" t="s">
        <v>2425</v>
      </c>
      <c r="K18" s="131"/>
      <c r="L18" s="135" t="s">
        <v>85</v>
      </c>
      <c r="M18" s="135" t="s">
        <v>85</v>
      </c>
      <c r="N18" s="135" t="s">
        <v>84</v>
      </c>
      <c r="O18" s="135" t="s">
        <v>86</v>
      </c>
      <c r="P18" s="135" t="s">
        <v>85</v>
      </c>
      <c r="Q18" s="135" t="s">
        <v>86</v>
      </c>
      <c r="R18" s="135" t="s">
        <v>86</v>
      </c>
      <c r="S18" s="197" t="s">
        <v>115</v>
      </c>
      <c r="T18" s="820"/>
      <c r="U18" s="820"/>
      <c r="V18" s="802"/>
      <c r="W18" s="249"/>
      <c r="X18" s="802"/>
      <c r="Y18" s="802"/>
      <c r="Z18" s="802"/>
      <c r="AA18" s="802"/>
      <c r="AB18" s="802"/>
      <c r="AC18" s="802"/>
      <c r="AD18" s="802"/>
      <c r="AE18" s="110"/>
      <c r="AF18" s="110"/>
      <c r="AG18" s="110"/>
    </row>
    <row r="19">
      <c r="A19" s="802"/>
      <c r="B19" s="819">
        <v>16.0</v>
      </c>
      <c r="C19" s="821" t="str">
        <f t="shared" ref="C19:D19" si="15">INDIRECT(ADDRESS(ROW()-1, COLUMN()))</f>
        <v>国税関係書類を登録するボタン</v>
      </c>
      <c r="D19" s="821" t="str">
        <f t="shared" si="15"/>
        <v>手入力</v>
      </c>
      <c r="E19" s="334"/>
      <c r="F19" s="338"/>
      <c r="G19" s="130" t="s">
        <v>1056</v>
      </c>
      <c r="H19" s="822"/>
      <c r="I19" s="132" t="s">
        <v>3046</v>
      </c>
      <c r="J19" s="142" t="s">
        <v>2425</v>
      </c>
      <c r="K19" s="131"/>
      <c r="L19" s="135" t="s">
        <v>85</v>
      </c>
      <c r="M19" s="135" t="s">
        <v>84</v>
      </c>
      <c r="N19" s="135" t="s">
        <v>85</v>
      </c>
      <c r="O19" s="135" t="s">
        <v>86</v>
      </c>
      <c r="P19" s="135" t="s">
        <v>85</v>
      </c>
      <c r="Q19" s="135" t="s">
        <v>86</v>
      </c>
      <c r="R19" s="135" t="s">
        <v>86</v>
      </c>
      <c r="S19" s="197" t="s">
        <v>115</v>
      </c>
      <c r="T19" s="820"/>
      <c r="U19" s="820"/>
      <c r="V19" s="802"/>
      <c r="W19" s="249"/>
      <c r="X19" s="802"/>
      <c r="Y19" s="802"/>
      <c r="Z19" s="802"/>
      <c r="AA19" s="802"/>
      <c r="AB19" s="802"/>
      <c r="AC19" s="802"/>
      <c r="AD19" s="802"/>
      <c r="AE19" s="110"/>
      <c r="AF19" s="110"/>
      <c r="AG19" s="110"/>
    </row>
    <row r="20" ht="41.25" customHeight="1">
      <c r="A20" s="802"/>
      <c r="B20" s="819">
        <v>17.0</v>
      </c>
      <c r="C20" s="821" t="str">
        <f t="shared" ref="C20:D20" si="16">INDIRECT(ADDRESS(ROW()-1, COLUMN()))</f>
        <v>国税関係書類を登録するボタン</v>
      </c>
      <c r="D20" s="821" t="str">
        <f t="shared" si="16"/>
        <v>手入力</v>
      </c>
      <c r="E20" s="335"/>
      <c r="F20" s="250"/>
      <c r="G20" s="130" t="s">
        <v>1057</v>
      </c>
      <c r="H20" s="822"/>
      <c r="I20" s="132" t="s">
        <v>3047</v>
      </c>
      <c r="J20" s="142" t="s">
        <v>2425</v>
      </c>
      <c r="K20" s="131"/>
      <c r="L20" s="135" t="s">
        <v>85</v>
      </c>
      <c r="M20" s="135" t="s">
        <v>85</v>
      </c>
      <c r="N20" s="135" t="s">
        <v>85</v>
      </c>
      <c r="O20" s="135" t="s">
        <v>86</v>
      </c>
      <c r="P20" s="135" t="s">
        <v>84</v>
      </c>
      <c r="Q20" s="135" t="s">
        <v>86</v>
      </c>
      <c r="R20" s="135" t="s">
        <v>86</v>
      </c>
      <c r="S20" s="197" t="s">
        <v>3042</v>
      </c>
      <c r="T20" s="820"/>
      <c r="U20" s="820"/>
      <c r="V20" s="802"/>
      <c r="W20" s="249"/>
      <c r="X20" s="802"/>
      <c r="Y20" s="802"/>
      <c r="Z20" s="802"/>
      <c r="AA20" s="802"/>
      <c r="AB20" s="802"/>
      <c r="AC20" s="802"/>
      <c r="AD20" s="802"/>
      <c r="AE20" s="110"/>
      <c r="AF20" s="110"/>
      <c r="AG20" s="110"/>
    </row>
    <row r="21" ht="41.25" customHeight="1">
      <c r="A21" s="802"/>
      <c r="B21" s="819">
        <v>18.0</v>
      </c>
      <c r="C21" s="821" t="str">
        <f t="shared" ref="C21:D21" si="17">INDIRECT(ADDRESS(ROW()-1, COLUMN()))</f>
        <v>国税関係書類を登録するボタン</v>
      </c>
      <c r="D21" s="821" t="str">
        <f t="shared" si="17"/>
        <v>手入力</v>
      </c>
      <c r="E21" s="232" t="s">
        <v>2428</v>
      </c>
      <c r="F21" s="243"/>
      <c r="G21" s="130"/>
      <c r="H21" s="822"/>
      <c r="I21" s="132" t="s">
        <v>2424</v>
      </c>
      <c r="J21" s="142" t="s">
        <v>2425</v>
      </c>
      <c r="K21" s="131"/>
      <c r="L21" s="135" t="s">
        <v>84</v>
      </c>
      <c r="M21" s="135" t="s">
        <v>85</v>
      </c>
      <c r="N21" s="135" t="s">
        <v>85</v>
      </c>
      <c r="O21" s="135" t="s">
        <v>86</v>
      </c>
      <c r="P21" s="135" t="s">
        <v>85</v>
      </c>
      <c r="Q21" s="135" t="s">
        <v>86</v>
      </c>
      <c r="R21" s="135" t="s">
        <v>86</v>
      </c>
      <c r="S21" s="197" t="s">
        <v>115</v>
      </c>
      <c r="T21" s="820"/>
      <c r="U21" s="820"/>
      <c r="V21" s="802"/>
      <c r="W21" s="249"/>
      <c r="X21" s="802"/>
      <c r="Y21" s="802"/>
      <c r="Z21" s="802"/>
      <c r="AA21" s="802"/>
      <c r="AB21" s="802"/>
      <c r="AC21" s="802"/>
      <c r="AD21" s="802"/>
      <c r="AE21" s="110"/>
      <c r="AF21" s="110"/>
      <c r="AG21" s="110"/>
    </row>
    <row r="22" ht="41.25" customHeight="1">
      <c r="A22" s="802"/>
      <c r="B22" s="819">
        <v>19.0</v>
      </c>
      <c r="C22" s="821" t="str">
        <f t="shared" ref="C22:D22" si="18">INDIRECT(ADDRESS(ROW()-1, COLUMN()))</f>
        <v>国税関係書類を登録するボタン</v>
      </c>
      <c r="D22" s="821" t="str">
        <f t="shared" si="18"/>
        <v>手入力</v>
      </c>
      <c r="E22" s="130" t="s">
        <v>2429</v>
      </c>
      <c r="F22" s="337"/>
      <c r="G22" s="130"/>
      <c r="H22" s="822"/>
      <c r="I22" s="132" t="s">
        <v>2430</v>
      </c>
      <c r="J22" s="132" t="s">
        <v>2431</v>
      </c>
      <c r="K22" s="131"/>
      <c r="L22" s="135" t="s">
        <v>84</v>
      </c>
      <c r="M22" s="135" t="s">
        <v>85</v>
      </c>
      <c r="N22" s="135" t="s">
        <v>85</v>
      </c>
      <c r="O22" s="135" t="s">
        <v>86</v>
      </c>
      <c r="P22" s="135" t="s">
        <v>85</v>
      </c>
      <c r="Q22" s="135" t="s">
        <v>86</v>
      </c>
      <c r="R22" s="135" t="s">
        <v>86</v>
      </c>
      <c r="S22" s="197" t="s">
        <v>115</v>
      </c>
      <c r="T22" s="820"/>
      <c r="U22" s="820"/>
      <c r="V22" s="802"/>
      <c r="W22" s="249"/>
      <c r="X22" s="802"/>
      <c r="Y22" s="802"/>
      <c r="Z22" s="802"/>
      <c r="AA22" s="802"/>
      <c r="AB22" s="802"/>
      <c r="AC22" s="802"/>
      <c r="AD22" s="802"/>
      <c r="AE22" s="110"/>
      <c r="AF22" s="110"/>
      <c r="AG22" s="110"/>
    </row>
    <row r="23">
      <c r="A23" s="802"/>
      <c r="B23" s="819">
        <v>20.0</v>
      </c>
      <c r="C23" s="821" t="str">
        <f t="shared" ref="C23:D23" si="19">INDIRECT(ADDRESS(ROW()-1, COLUMN()))</f>
        <v>国税関係書類を登録するボタン</v>
      </c>
      <c r="D23" s="821" t="str">
        <f t="shared" si="19"/>
        <v>手入力</v>
      </c>
      <c r="E23" s="823" t="s">
        <v>2641</v>
      </c>
      <c r="F23" s="197" t="s">
        <v>3048</v>
      </c>
      <c r="G23" s="130"/>
      <c r="H23" s="201"/>
      <c r="I23" s="132" t="s">
        <v>3049</v>
      </c>
      <c r="J23" s="132" t="s">
        <v>3050</v>
      </c>
      <c r="K23" s="131"/>
      <c r="L23" s="135" t="s">
        <v>84</v>
      </c>
      <c r="M23" s="135" t="s">
        <v>84</v>
      </c>
      <c r="N23" s="135" t="s">
        <v>84</v>
      </c>
      <c r="O23" s="135" t="s">
        <v>86</v>
      </c>
      <c r="P23" s="135" t="s">
        <v>85</v>
      </c>
      <c r="Q23" s="135" t="s">
        <v>86</v>
      </c>
      <c r="R23" s="135" t="s">
        <v>86</v>
      </c>
      <c r="S23" s="197" t="s">
        <v>117</v>
      </c>
      <c r="T23" s="820"/>
      <c r="U23" s="820"/>
      <c r="V23" s="802"/>
      <c r="W23" s="249"/>
      <c r="X23" s="802"/>
      <c r="Y23" s="802"/>
      <c r="Z23" s="802"/>
      <c r="AA23" s="802"/>
      <c r="AB23" s="802"/>
      <c r="AC23" s="802"/>
      <c r="AD23" s="802"/>
      <c r="AE23" s="110"/>
      <c r="AF23" s="110"/>
      <c r="AG23" s="110"/>
    </row>
    <row r="24">
      <c r="A24" s="802"/>
      <c r="B24" s="819">
        <v>21.0</v>
      </c>
      <c r="C24" s="821" t="str">
        <f t="shared" ref="C24:D24" si="20">INDIRECT(ADDRESS(ROW()-1, COLUMN()))</f>
        <v>国税関係書類を登録するボタン</v>
      </c>
      <c r="D24" s="821" t="str">
        <f t="shared" si="20"/>
        <v>手入力</v>
      </c>
      <c r="E24" s="824"/>
      <c r="F24" s="132" t="s">
        <v>3051</v>
      </c>
      <c r="G24" s="175"/>
      <c r="H24" s="131"/>
      <c r="I24" s="132" t="s">
        <v>3052</v>
      </c>
      <c r="J24" s="132" t="s">
        <v>3053</v>
      </c>
      <c r="K24" s="131"/>
      <c r="L24" s="135" t="s">
        <v>84</v>
      </c>
      <c r="M24" s="135" t="s">
        <v>84</v>
      </c>
      <c r="N24" s="135" t="s">
        <v>84</v>
      </c>
      <c r="O24" s="135" t="s">
        <v>86</v>
      </c>
      <c r="P24" s="135" t="s">
        <v>85</v>
      </c>
      <c r="Q24" s="135" t="s">
        <v>86</v>
      </c>
      <c r="R24" s="135" t="s">
        <v>86</v>
      </c>
      <c r="S24" s="197" t="s">
        <v>117</v>
      </c>
      <c r="T24" s="820"/>
      <c r="U24" s="820"/>
      <c r="V24" s="802"/>
      <c r="W24" s="249"/>
      <c r="X24" s="802"/>
      <c r="Y24" s="802"/>
      <c r="Z24" s="802"/>
      <c r="AA24" s="802"/>
      <c r="AB24" s="802"/>
      <c r="AC24" s="802"/>
      <c r="AD24" s="802"/>
      <c r="AE24" s="110"/>
      <c r="AF24" s="110"/>
      <c r="AG24" s="110"/>
    </row>
    <row r="25">
      <c r="A25" s="802"/>
      <c r="B25" s="819">
        <v>22.0</v>
      </c>
      <c r="C25" s="821" t="str">
        <f t="shared" ref="C25:D25" si="21">INDIRECT(ADDRESS(ROW()-1, COLUMN()))</f>
        <v>国税関係書類を登録するボタン</v>
      </c>
      <c r="D25" s="821" t="str">
        <f t="shared" si="21"/>
        <v>手入力</v>
      </c>
      <c r="E25" s="824"/>
      <c r="F25" s="132" t="s">
        <v>166</v>
      </c>
      <c r="G25" s="175"/>
      <c r="H25" s="131"/>
      <c r="I25" s="132" t="s">
        <v>3054</v>
      </c>
      <c r="J25" s="132" t="s">
        <v>3055</v>
      </c>
      <c r="K25" s="131"/>
      <c r="L25" s="135" t="s">
        <v>84</v>
      </c>
      <c r="M25" s="135" t="s">
        <v>84</v>
      </c>
      <c r="N25" s="135" t="s">
        <v>84</v>
      </c>
      <c r="O25" s="135" t="s">
        <v>86</v>
      </c>
      <c r="P25" s="135" t="s">
        <v>85</v>
      </c>
      <c r="Q25" s="135" t="s">
        <v>86</v>
      </c>
      <c r="R25" s="135" t="s">
        <v>86</v>
      </c>
      <c r="S25" s="197" t="s">
        <v>117</v>
      </c>
      <c r="T25" s="820"/>
      <c r="U25" s="820"/>
      <c r="V25" s="802"/>
      <c r="W25" s="249"/>
      <c r="X25" s="802"/>
      <c r="Y25" s="802"/>
      <c r="Z25" s="802"/>
      <c r="AA25" s="802"/>
      <c r="AB25" s="802"/>
      <c r="AC25" s="802"/>
      <c r="AD25" s="802"/>
      <c r="AE25" s="110"/>
      <c r="AF25" s="110"/>
      <c r="AG25" s="110"/>
    </row>
    <row r="26">
      <c r="A26" s="802"/>
      <c r="B26" s="819">
        <v>23.0</v>
      </c>
      <c r="C26" s="821" t="str">
        <f t="shared" ref="C26:D26" si="22">INDIRECT(ADDRESS(ROW()-1, COLUMN()))</f>
        <v>国税関係書類を登録するボタン</v>
      </c>
      <c r="D26" s="821" t="str">
        <f t="shared" si="22"/>
        <v>手入力</v>
      </c>
      <c r="E26" s="824"/>
      <c r="F26" s="132" t="s">
        <v>3056</v>
      </c>
      <c r="G26" s="175"/>
      <c r="H26" s="131"/>
      <c r="I26" s="132" t="s">
        <v>3057</v>
      </c>
      <c r="J26" s="132" t="s">
        <v>3058</v>
      </c>
      <c r="K26" s="131"/>
      <c r="L26" s="135" t="s">
        <v>84</v>
      </c>
      <c r="M26" s="135" t="s">
        <v>84</v>
      </c>
      <c r="N26" s="135" t="s">
        <v>84</v>
      </c>
      <c r="O26" s="135" t="s">
        <v>86</v>
      </c>
      <c r="P26" s="135" t="s">
        <v>85</v>
      </c>
      <c r="Q26" s="135" t="s">
        <v>86</v>
      </c>
      <c r="R26" s="135" t="s">
        <v>86</v>
      </c>
      <c r="S26" s="197" t="s">
        <v>117</v>
      </c>
      <c r="T26" s="820"/>
      <c r="U26" s="820"/>
      <c r="V26" s="802"/>
      <c r="W26" s="249"/>
      <c r="X26" s="802"/>
      <c r="Y26" s="802"/>
      <c r="Z26" s="802"/>
      <c r="AA26" s="802"/>
      <c r="AB26" s="802"/>
      <c r="AC26" s="802"/>
      <c r="AD26" s="802"/>
      <c r="AE26" s="110"/>
      <c r="AF26" s="110"/>
      <c r="AG26" s="110"/>
    </row>
    <row r="27">
      <c r="A27" s="802"/>
      <c r="B27" s="819">
        <v>24.0</v>
      </c>
      <c r="C27" s="821" t="str">
        <f t="shared" ref="C27:D27" si="23">INDIRECT(ADDRESS(ROW()-1, COLUMN()))</f>
        <v>国税関係書類を登録するボタン</v>
      </c>
      <c r="D27" s="821" t="str">
        <f t="shared" si="23"/>
        <v>手入力</v>
      </c>
      <c r="E27" s="824"/>
      <c r="F27" s="132" t="s">
        <v>3059</v>
      </c>
      <c r="G27" s="175"/>
      <c r="H27" s="131"/>
      <c r="I27" s="132" t="s">
        <v>3060</v>
      </c>
      <c r="J27" s="132" t="s">
        <v>3061</v>
      </c>
      <c r="K27" s="131"/>
      <c r="L27" s="135" t="s">
        <v>84</v>
      </c>
      <c r="M27" s="135" t="s">
        <v>84</v>
      </c>
      <c r="N27" s="135" t="s">
        <v>84</v>
      </c>
      <c r="O27" s="135" t="s">
        <v>86</v>
      </c>
      <c r="P27" s="135" t="s">
        <v>85</v>
      </c>
      <c r="Q27" s="135" t="s">
        <v>86</v>
      </c>
      <c r="R27" s="135" t="s">
        <v>86</v>
      </c>
      <c r="S27" s="197" t="s">
        <v>117</v>
      </c>
      <c r="T27" s="820"/>
      <c r="U27" s="820"/>
      <c r="V27" s="802"/>
      <c r="W27" s="249"/>
      <c r="X27" s="802"/>
      <c r="Y27" s="802"/>
      <c r="Z27" s="802"/>
      <c r="AA27" s="802"/>
      <c r="AB27" s="802"/>
      <c r="AC27" s="802"/>
      <c r="AD27" s="802"/>
      <c r="AE27" s="110"/>
      <c r="AF27" s="110"/>
      <c r="AG27" s="110"/>
    </row>
    <row r="28">
      <c r="A28" s="802"/>
      <c r="B28" s="819">
        <v>25.0</v>
      </c>
      <c r="C28" s="821" t="str">
        <f t="shared" ref="C28:D28" si="24">INDIRECT(ADDRESS(ROW()-1, COLUMN()))</f>
        <v>国税関係書類を登録するボタン</v>
      </c>
      <c r="D28" s="821" t="str">
        <f t="shared" si="24"/>
        <v>手入力</v>
      </c>
      <c r="E28" s="825"/>
      <c r="F28" s="132" t="s">
        <v>3062</v>
      </c>
      <c r="G28" s="175"/>
      <c r="H28" s="131"/>
      <c r="I28" s="132" t="s">
        <v>3063</v>
      </c>
      <c r="J28" s="132" t="s">
        <v>3064</v>
      </c>
      <c r="K28" s="131"/>
      <c r="L28" s="135" t="s">
        <v>84</v>
      </c>
      <c r="M28" s="135" t="s">
        <v>84</v>
      </c>
      <c r="N28" s="135" t="s">
        <v>84</v>
      </c>
      <c r="O28" s="135" t="s">
        <v>86</v>
      </c>
      <c r="P28" s="135" t="s">
        <v>85</v>
      </c>
      <c r="Q28" s="135" t="s">
        <v>86</v>
      </c>
      <c r="R28" s="135" t="s">
        <v>86</v>
      </c>
      <c r="S28" s="197" t="s">
        <v>117</v>
      </c>
      <c r="T28" s="820"/>
      <c r="U28" s="820"/>
      <c r="V28" s="802"/>
      <c r="W28" s="249"/>
      <c r="X28" s="802"/>
      <c r="Y28" s="802"/>
      <c r="Z28" s="802"/>
      <c r="AA28" s="802"/>
      <c r="AB28" s="802"/>
      <c r="AC28" s="802"/>
      <c r="AD28" s="802"/>
      <c r="AE28" s="110"/>
      <c r="AF28" s="110"/>
      <c r="AG28" s="110"/>
    </row>
    <row r="29">
      <c r="A29" s="802"/>
      <c r="B29" s="819">
        <v>26.0</v>
      </c>
      <c r="C29" s="821" t="str">
        <f t="shared" ref="C29:D29" si="25">INDIRECT(ADDRESS(ROW()-1, COLUMN()))</f>
        <v>国税関係書類を登録するボタン</v>
      </c>
      <c r="D29" s="821" t="str">
        <f t="shared" si="25"/>
        <v>手入力</v>
      </c>
      <c r="E29" s="129" t="s">
        <v>2642</v>
      </c>
      <c r="F29" s="246" t="s">
        <v>3048</v>
      </c>
      <c r="G29" s="131"/>
      <c r="H29" s="131"/>
      <c r="I29" s="132" t="s">
        <v>3065</v>
      </c>
      <c r="J29" s="132" t="s">
        <v>3066</v>
      </c>
      <c r="K29" s="131"/>
      <c r="L29" s="135" t="s">
        <v>84</v>
      </c>
      <c r="M29" s="135" t="s">
        <v>84</v>
      </c>
      <c r="N29" s="135" t="s">
        <v>84</v>
      </c>
      <c r="O29" s="135" t="s">
        <v>86</v>
      </c>
      <c r="P29" s="135" t="s">
        <v>85</v>
      </c>
      <c r="Q29" s="135" t="s">
        <v>86</v>
      </c>
      <c r="R29" s="135" t="s">
        <v>86</v>
      </c>
      <c r="S29" s="197" t="s">
        <v>117</v>
      </c>
      <c r="T29" s="820"/>
      <c r="U29" s="820"/>
      <c r="V29" s="802"/>
      <c r="W29" s="249"/>
      <c r="X29" s="802"/>
      <c r="Y29" s="802"/>
      <c r="Z29" s="802"/>
      <c r="AA29" s="802"/>
      <c r="AB29" s="802"/>
      <c r="AC29" s="802"/>
      <c r="AD29" s="802"/>
      <c r="AE29" s="110"/>
      <c r="AF29" s="110"/>
      <c r="AG29" s="110"/>
    </row>
    <row r="30" ht="41.25" customHeight="1">
      <c r="A30" s="802"/>
      <c r="B30" s="819">
        <v>27.0</v>
      </c>
      <c r="C30" s="821" t="str">
        <f t="shared" ref="C30:D30" si="26">INDIRECT(ADDRESS(ROW()-1, COLUMN()))</f>
        <v>国税関係書類を登録するボタン</v>
      </c>
      <c r="D30" s="821" t="str">
        <f t="shared" si="26"/>
        <v>手入力</v>
      </c>
      <c r="E30" s="337" t="s">
        <v>3067</v>
      </c>
      <c r="F30" s="246" t="s">
        <v>3048</v>
      </c>
      <c r="G30" s="131"/>
      <c r="H30" s="131"/>
      <c r="I30" s="132" t="s">
        <v>3068</v>
      </c>
      <c r="J30" s="132" t="s">
        <v>3069</v>
      </c>
      <c r="K30" s="131"/>
      <c r="L30" s="135" t="s">
        <v>84</v>
      </c>
      <c r="M30" s="135" t="s">
        <v>84</v>
      </c>
      <c r="N30" s="135" t="s">
        <v>84</v>
      </c>
      <c r="O30" s="135" t="s">
        <v>86</v>
      </c>
      <c r="P30" s="135" t="s">
        <v>85</v>
      </c>
      <c r="Q30" s="135" t="s">
        <v>86</v>
      </c>
      <c r="R30" s="135" t="s">
        <v>86</v>
      </c>
      <c r="S30" s="197" t="s">
        <v>117</v>
      </c>
      <c r="T30" s="820"/>
      <c r="U30" s="820"/>
      <c r="V30" s="802"/>
      <c r="W30" s="249"/>
      <c r="X30" s="802"/>
      <c r="Y30" s="802"/>
      <c r="Z30" s="802"/>
      <c r="AA30" s="802"/>
      <c r="AB30" s="802"/>
      <c r="AC30" s="802"/>
      <c r="AD30" s="802"/>
      <c r="AE30" s="110"/>
      <c r="AF30" s="110"/>
      <c r="AG30" s="110"/>
    </row>
    <row r="31" ht="41.25" customHeight="1">
      <c r="A31" s="802"/>
      <c r="B31" s="819">
        <v>28.0</v>
      </c>
      <c r="C31" s="821" t="str">
        <f t="shared" ref="C31:D31" si="27">INDIRECT(ADDRESS(ROW()-1, COLUMN()))</f>
        <v>国税関係書類を登録するボタン</v>
      </c>
      <c r="D31" s="821" t="str">
        <f t="shared" si="27"/>
        <v>手入力</v>
      </c>
      <c r="E31" s="250"/>
      <c r="F31" s="132" t="s">
        <v>354</v>
      </c>
      <c r="G31" s="143"/>
      <c r="H31" s="143"/>
      <c r="I31" s="132" t="s">
        <v>3070</v>
      </c>
      <c r="J31" s="132" t="s">
        <v>3071</v>
      </c>
      <c r="K31" s="131"/>
      <c r="L31" s="135" t="s">
        <v>84</v>
      </c>
      <c r="M31" s="135" t="s">
        <v>84</v>
      </c>
      <c r="N31" s="135" t="s">
        <v>84</v>
      </c>
      <c r="O31" s="135" t="s">
        <v>86</v>
      </c>
      <c r="P31" s="135" t="s">
        <v>85</v>
      </c>
      <c r="Q31" s="135" t="s">
        <v>86</v>
      </c>
      <c r="R31" s="135" t="s">
        <v>86</v>
      </c>
      <c r="S31" s="197" t="s">
        <v>117</v>
      </c>
      <c r="T31" s="820"/>
      <c r="U31" s="820"/>
      <c r="V31" s="802"/>
      <c r="W31" s="249"/>
      <c r="X31" s="802"/>
      <c r="Y31" s="802"/>
      <c r="Z31" s="802"/>
      <c r="AA31" s="802"/>
      <c r="AB31" s="802"/>
      <c r="AC31" s="802"/>
      <c r="AD31" s="802"/>
      <c r="AE31" s="110"/>
      <c r="AF31" s="110"/>
      <c r="AG31" s="110"/>
    </row>
    <row r="32">
      <c r="A32" s="802"/>
      <c r="B32" s="819">
        <v>29.0</v>
      </c>
      <c r="C32" s="821" t="str">
        <f t="shared" ref="C32:D32" si="28">INDIRECT(ADDRESS(ROW()-1, COLUMN()))</f>
        <v>国税関係書類を登録するボタン</v>
      </c>
      <c r="D32" s="821" t="str">
        <f t="shared" si="28"/>
        <v>手入力</v>
      </c>
      <c r="E32" s="129" t="s">
        <v>298</v>
      </c>
      <c r="F32" s="132" t="s">
        <v>3048</v>
      </c>
      <c r="G32" s="826"/>
      <c r="H32" s="827"/>
      <c r="I32" s="130" t="s">
        <v>3072</v>
      </c>
      <c r="J32" s="132" t="s">
        <v>3073</v>
      </c>
      <c r="K32" s="132" t="s">
        <v>3074</v>
      </c>
      <c r="L32" s="135" t="s">
        <v>84</v>
      </c>
      <c r="M32" s="135" t="s">
        <v>84</v>
      </c>
      <c r="N32" s="135" t="s">
        <v>84</v>
      </c>
      <c r="O32" s="135" t="s">
        <v>86</v>
      </c>
      <c r="P32" s="135" t="s">
        <v>85</v>
      </c>
      <c r="Q32" s="135" t="s">
        <v>86</v>
      </c>
      <c r="R32" s="135" t="s">
        <v>86</v>
      </c>
      <c r="S32" s="197" t="s">
        <v>117</v>
      </c>
      <c r="T32" s="820"/>
      <c r="U32" s="820"/>
      <c r="V32" s="802"/>
      <c r="W32" s="249"/>
      <c r="X32" s="802"/>
      <c r="Y32" s="802"/>
      <c r="Z32" s="802"/>
      <c r="AA32" s="802"/>
      <c r="AB32" s="802"/>
      <c r="AC32" s="802"/>
      <c r="AD32" s="802"/>
      <c r="AE32" s="110"/>
      <c r="AF32" s="110"/>
      <c r="AG32" s="110"/>
    </row>
    <row r="33">
      <c r="A33" s="802"/>
      <c r="B33" s="819">
        <v>30.0</v>
      </c>
      <c r="C33" s="821" t="str">
        <f t="shared" ref="C33:D33" si="29">INDIRECT(ADDRESS(ROW()-1, COLUMN()))</f>
        <v>国税関係書類を登録するボタン</v>
      </c>
      <c r="D33" s="821" t="str">
        <f t="shared" si="29"/>
        <v>手入力</v>
      </c>
      <c r="E33" s="139"/>
      <c r="F33" s="130" t="s">
        <v>296</v>
      </c>
      <c r="G33" s="826"/>
      <c r="H33" s="827"/>
      <c r="I33" s="129" t="s">
        <v>3075</v>
      </c>
      <c r="J33" s="132" t="s">
        <v>3076</v>
      </c>
      <c r="K33" s="131"/>
      <c r="L33" s="135" t="s">
        <v>84</v>
      </c>
      <c r="M33" s="135" t="s">
        <v>84</v>
      </c>
      <c r="N33" s="135" t="s">
        <v>84</v>
      </c>
      <c r="O33" s="135" t="s">
        <v>86</v>
      </c>
      <c r="P33" s="135" t="s">
        <v>85</v>
      </c>
      <c r="Q33" s="135" t="s">
        <v>86</v>
      </c>
      <c r="R33" s="135" t="s">
        <v>86</v>
      </c>
      <c r="S33" s="197" t="s">
        <v>117</v>
      </c>
      <c r="T33" s="820"/>
      <c r="U33" s="820"/>
      <c r="V33" s="802"/>
      <c r="W33" s="249"/>
      <c r="X33" s="802"/>
      <c r="Y33" s="802"/>
      <c r="Z33" s="802"/>
      <c r="AA33" s="802"/>
      <c r="AB33" s="802"/>
      <c r="AC33" s="802"/>
      <c r="AD33" s="802"/>
      <c r="AE33" s="110"/>
      <c r="AF33" s="110"/>
      <c r="AG33" s="110"/>
    </row>
    <row r="34">
      <c r="A34" s="802"/>
      <c r="B34" s="819">
        <v>31.0</v>
      </c>
      <c r="C34" s="821" t="str">
        <f t="shared" ref="C34:D34" si="30">INDIRECT(ADDRESS(ROW()-1, COLUMN()))</f>
        <v>国税関係書類を登録するボタン</v>
      </c>
      <c r="D34" s="821" t="str">
        <f t="shared" si="30"/>
        <v>手入力</v>
      </c>
      <c r="E34" s="140"/>
      <c r="F34" s="149" t="s">
        <v>301</v>
      </c>
      <c r="G34" s="141"/>
      <c r="H34" s="153"/>
      <c r="I34" s="142"/>
      <c r="J34" s="132" t="s">
        <v>3077</v>
      </c>
      <c r="K34" s="131"/>
      <c r="L34" s="135" t="s">
        <v>84</v>
      </c>
      <c r="M34" s="135" t="s">
        <v>84</v>
      </c>
      <c r="N34" s="135" t="s">
        <v>84</v>
      </c>
      <c r="O34" s="135" t="s">
        <v>86</v>
      </c>
      <c r="P34" s="135" t="s">
        <v>85</v>
      </c>
      <c r="Q34" s="135" t="s">
        <v>86</v>
      </c>
      <c r="R34" s="135" t="s">
        <v>86</v>
      </c>
      <c r="S34" s="197" t="s">
        <v>117</v>
      </c>
      <c r="T34" s="820"/>
      <c r="U34" s="820"/>
      <c r="V34" s="802"/>
      <c r="W34" s="249"/>
      <c r="X34" s="802"/>
      <c r="Y34" s="802"/>
      <c r="Z34" s="802"/>
      <c r="AA34" s="802"/>
      <c r="AB34" s="802"/>
      <c r="AC34" s="802"/>
      <c r="AD34" s="802"/>
      <c r="AE34" s="110"/>
      <c r="AF34" s="110"/>
      <c r="AG34" s="110"/>
    </row>
    <row r="35">
      <c r="A35" s="802"/>
      <c r="B35" s="819">
        <v>32.0</v>
      </c>
      <c r="C35" s="821" t="str">
        <f t="shared" ref="C35:D35" si="31">INDIRECT(ADDRESS(ROW()-1, COLUMN()))</f>
        <v>国税関係書類を登録するボタン</v>
      </c>
      <c r="D35" s="821" t="str">
        <f t="shared" si="31"/>
        <v>手入力</v>
      </c>
      <c r="E35" s="140"/>
      <c r="F35" s="130" t="s">
        <v>3078</v>
      </c>
      <c r="G35" s="175"/>
      <c r="H35" s="131"/>
      <c r="I35" s="132" t="s">
        <v>3079</v>
      </c>
      <c r="J35" s="132" t="s">
        <v>3080</v>
      </c>
      <c r="K35" s="131"/>
      <c r="L35" s="135" t="s">
        <v>84</v>
      </c>
      <c r="M35" s="135" t="s">
        <v>84</v>
      </c>
      <c r="N35" s="135" t="s">
        <v>84</v>
      </c>
      <c r="O35" s="135" t="s">
        <v>86</v>
      </c>
      <c r="P35" s="135" t="s">
        <v>85</v>
      </c>
      <c r="Q35" s="135" t="s">
        <v>86</v>
      </c>
      <c r="R35" s="135" t="s">
        <v>86</v>
      </c>
      <c r="S35" s="197" t="s">
        <v>117</v>
      </c>
      <c r="T35" s="197" t="s">
        <v>3081</v>
      </c>
      <c r="U35" s="820"/>
      <c r="V35" s="802"/>
      <c r="W35" s="249"/>
      <c r="X35" s="802"/>
      <c r="Y35" s="802"/>
      <c r="Z35" s="802"/>
      <c r="AA35" s="802"/>
      <c r="AB35" s="802"/>
      <c r="AC35" s="802"/>
      <c r="AD35" s="802"/>
      <c r="AE35" s="110"/>
      <c r="AF35" s="110"/>
      <c r="AG35" s="110"/>
    </row>
    <row r="36">
      <c r="A36" s="802"/>
      <c r="B36" s="819">
        <v>33.0</v>
      </c>
      <c r="C36" s="821" t="str">
        <f t="shared" ref="C36:D36" si="32">INDIRECT(ADDRESS(ROW()-1, COLUMN()))</f>
        <v>国税関係書類を登録するボタン</v>
      </c>
      <c r="D36" s="821" t="str">
        <f t="shared" si="32"/>
        <v>手入力</v>
      </c>
      <c r="E36" s="129" t="s">
        <v>3082</v>
      </c>
      <c r="F36" s="132" t="s">
        <v>3083</v>
      </c>
      <c r="G36" s="175"/>
      <c r="H36" s="131"/>
      <c r="I36" s="132" t="s">
        <v>3084</v>
      </c>
      <c r="J36" s="132" t="s">
        <v>3085</v>
      </c>
      <c r="K36" s="131"/>
      <c r="L36" s="135" t="s">
        <v>84</v>
      </c>
      <c r="M36" s="135" t="s">
        <v>84</v>
      </c>
      <c r="N36" s="135" t="s">
        <v>84</v>
      </c>
      <c r="O36" s="135" t="s">
        <v>86</v>
      </c>
      <c r="P36" s="135" t="s">
        <v>85</v>
      </c>
      <c r="Q36" s="135" t="s">
        <v>86</v>
      </c>
      <c r="R36" s="135" t="s">
        <v>86</v>
      </c>
      <c r="S36" s="197" t="s">
        <v>117</v>
      </c>
      <c r="T36" s="820"/>
      <c r="U36" s="820"/>
      <c r="V36" s="802"/>
      <c r="W36" s="249"/>
      <c r="X36" s="802"/>
      <c r="Y36" s="802"/>
      <c r="Z36" s="802"/>
      <c r="AA36" s="802"/>
      <c r="AB36" s="802"/>
      <c r="AC36" s="802"/>
      <c r="AD36" s="802"/>
      <c r="AE36" s="110"/>
      <c r="AF36" s="110"/>
      <c r="AG36" s="110"/>
    </row>
    <row r="37">
      <c r="A37" s="802"/>
      <c r="B37" s="819">
        <v>34.0</v>
      </c>
      <c r="C37" s="821" t="str">
        <f t="shared" ref="C37:D37" si="33">INDIRECT(ADDRESS(ROW()-1, COLUMN()))</f>
        <v>国税関係書類を登録するボタン</v>
      </c>
      <c r="D37" s="821" t="str">
        <f t="shared" si="33"/>
        <v>手入力</v>
      </c>
      <c r="E37" s="140"/>
      <c r="F37" s="132" t="s">
        <v>3048</v>
      </c>
      <c r="G37" s="131"/>
      <c r="H37" s="131"/>
      <c r="I37" s="132" t="s">
        <v>3065</v>
      </c>
      <c r="J37" s="132" t="s">
        <v>3086</v>
      </c>
      <c r="K37" s="131"/>
      <c r="L37" s="135" t="s">
        <v>84</v>
      </c>
      <c r="M37" s="135" t="s">
        <v>84</v>
      </c>
      <c r="N37" s="135" t="s">
        <v>84</v>
      </c>
      <c r="O37" s="135" t="s">
        <v>86</v>
      </c>
      <c r="P37" s="135" t="s">
        <v>85</v>
      </c>
      <c r="Q37" s="135" t="s">
        <v>86</v>
      </c>
      <c r="R37" s="135" t="s">
        <v>86</v>
      </c>
      <c r="S37" s="197" t="s">
        <v>117</v>
      </c>
      <c r="T37" s="820"/>
      <c r="U37" s="820"/>
      <c r="V37" s="802"/>
      <c r="W37" s="249"/>
      <c r="X37" s="802"/>
      <c r="Y37" s="802"/>
      <c r="Z37" s="802"/>
      <c r="AA37" s="802"/>
      <c r="AB37" s="802"/>
      <c r="AC37" s="802"/>
      <c r="AD37" s="802"/>
      <c r="AE37" s="110"/>
      <c r="AF37" s="110"/>
      <c r="AG37" s="110"/>
    </row>
    <row r="38" ht="41.25" customHeight="1">
      <c r="A38" s="802"/>
      <c r="B38" s="819">
        <v>35.0</v>
      </c>
      <c r="C38" s="821" t="str">
        <f t="shared" ref="C38:D38" si="34">INDIRECT(ADDRESS(ROW()-1, COLUMN()))</f>
        <v>国税関係書類を登録するボタン</v>
      </c>
      <c r="D38" s="821" t="str">
        <f t="shared" si="34"/>
        <v>手入力</v>
      </c>
      <c r="E38" s="140"/>
      <c r="F38" s="146" t="s">
        <v>2448</v>
      </c>
      <c r="G38" s="132" t="s">
        <v>3087</v>
      </c>
      <c r="H38" s="131"/>
      <c r="I38" s="132" t="s">
        <v>3088</v>
      </c>
      <c r="J38" s="132" t="s">
        <v>3089</v>
      </c>
      <c r="K38" s="131"/>
      <c r="L38" s="135" t="s">
        <v>84</v>
      </c>
      <c r="M38" s="135" t="s">
        <v>84</v>
      </c>
      <c r="N38" s="135" t="s">
        <v>84</v>
      </c>
      <c r="O38" s="135" t="s">
        <v>86</v>
      </c>
      <c r="P38" s="135" t="s">
        <v>85</v>
      </c>
      <c r="Q38" s="135" t="s">
        <v>86</v>
      </c>
      <c r="R38" s="135" t="s">
        <v>86</v>
      </c>
      <c r="S38" s="197" t="s">
        <v>117</v>
      </c>
      <c r="T38" s="820"/>
      <c r="U38" s="820"/>
      <c r="V38" s="802"/>
      <c r="W38" s="249"/>
      <c r="X38" s="802"/>
      <c r="Y38" s="802"/>
      <c r="Z38" s="802"/>
      <c r="AA38" s="802"/>
      <c r="AB38" s="802"/>
      <c r="AC38" s="802"/>
      <c r="AD38" s="802"/>
      <c r="AE38" s="110"/>
      <c r="AF38" s="110"/>
      <c r="AG38" s="110"/>
    </row>
    <row r="39" ht="41.25" customHeight="1">
      <c r="A39" s="802"/>
      <c r="B39" s="819">
        <v>36.0</v>
      </c>
      <c r="C39" s="821" t="str">
        <f t="shared" ref="C39:D39" si="35">INDIRECT(ADDRESS(ROW()-1, COLUMN()))</f>
        <v>国税関係書類を登録するボタン</v>
      </c>
      <c r="D39" s="821" t="str">
        <f t="shared" si="35"/>
        <v>手入力</v>
      </c>
      <c r="E39" s="140"/>
      <c r="F39" s="149"/>
      <c r="G39" s="132" t="s">
        <v>3090</v>
      </c>
      <c r="H39" s="131"/>
      <c r="I39" s="132" t="s">
        <v>3091</v>
      </c>
      <c r="J39" s="132" t="s">
        <v>3092</v>
      </c>
      <c r="K39" s="131"/>
      <c r="L39" s="135" t="s">
        <v>84</v>
      </c>
      <c r="M39" s="135" t="s">
        <v>84</v>
      </c>
      <c r="N39" s="135" t="s">
        <v>84</v>
      </c>
      <c r="O39" s="135" t="s">
        <v>86</v>
      </c>
      <c r="P39" s="135" t="s">
        <v>85</v>
      </c>
      <c r="Q39" s="135" t="s">
        <v>86</v>
      </c>
      <c r="R39" s="135" t="s">
        <v>86</v>
      </c>
      <c r="S39" s="197" t="s">
        <v>117</v>
      </c>
      <c r="T39" s="820"/>
      <c r="U39" s="820"/>
      <c r="V39" s="802"/>
      <c r="W39" s="249"/>
      <c r="X39" s="802"/>
      <c r="Y39" s="802"/>
      <c r="Z39" s="802"/>
      <c r="AA39" s="802"/>
      <c r="AB39" s="802"/>
      <c r="AC39" s="802"/>
      <c r="AD39" s="802"/>
      <c r="AE39" s="110"/>
      <c r="AF39" s="110"/>
      <c r="AG39" s="110"/>
    </row>
    <row r="40" ht="41.25" customHeight="1">
      <c r="A40" s="802"/>
      <c r="B40" s="819">
        <v>37.0</v>
      </c>
      <c r="C40" s="821" t="str">
        <f t="shared" ref="C40:D40" si="36">INDIRECT(ADDRESS(ROW()-1, COLUMN()))</f>
        <v>国税関係書類を登録するボタン</v>
      </c>
      <c r="D40" s="821" t="str">
        <f t="shared" si="36"/>
        <v>手入力</v>
      </c>
      <c r="E40" s="140"/>
      <c r="F40" s="149"/>
      <c r="G40" s="146" t="s">
        <v>2448</v>
      </c>
      <c r="H40" s="132" t="s">
        <v>3093</v>
      </c>
      <c r="I40" s="132" t="s">
        <v>3094</v>
      </c>
      <c r="J40" s="132" t="s">
        <v>3095</v>
      </c>
      <c r="K40" s="131"/>
      <c r="L40" s="135" t="s">
        <v>84</v>
      </c>
      <c r="M40" s="135" t="s">
        <v>84</v>
      </c>
      <c r="N40" s="135" t="s">
        <v>84</v>
      </c>
      <c r="O40" s="135" t="s">
        <v>86</v>
      </c>
      <c r="P40" s="135" t="s">
        <v>85</v>
      </c>
      <c r="Q40" s="135" t="s">
        <v>86</v>
      </c>
      <c r="R40" s="135" t="s">
        <v>86</v>
      </c>
      <c r="S40" s="197" t="s">
        <v>117</v>
      </c>
      <c r="T40" s="820"/>
      <c r="U40" s="820"/>
      <c r="V40" s="802"/>
      <c r="W40" s="249"/>
      <c r="X40" s="802"/>
      <c r="Y40" s="802"/>
      <c r="Z40" s="802"/>
      <c r="AA40" s="802"/>
      <c r="AB40" s="802"/>
      <c r="AC40" s="802"/>
      <c r="AD40" s="802"/>
      <c r="AE40" s="110"/>
      <c r="AF40" s="110"/>
      <c r="AG40" s="110"/>
    </row>
    <row r="41" ht="41.25" customHeight="1">
      <c r="A41" s="802"/>
      <c r="B41" s="819">
        <v>38.0</v>
      </c>
      <c r="C41" s="821" t="str">
        <f t="shared" ref="C41:D41" si="37">INDIRECT(ADDRESS(ROW()-1, COLUMN()))</f>
        <v>国税関係書類を登録するボタン</v>
      </c>
      <c r="D41" s="821" t="str">
        <f t="shared" si="37"/>
        <v>手入力</v>
      </c>
      <c r="E41" s="140"/>
      <c r="F41" s="149"/>
      <c r="G41" s="149"/>
      <c r="H41" s="132" t="s">
        <v>401</v>
      </c>
      <c r="I41" s="132" t="s">
        <v>3065</v>
      </c>
      <c r="J41" s="132" t="s">
        <v>3086</v>
      </c>
      <c r="K41" s="131"/>
      <c r="L41" s="135" t="s">
        <v>84</v>
      </c>
      <c r="M41" s="135" t="s">
        <v>84</v>
      </c>
      <c r="N41" s="135" t="s">
        <v>84</v>
      </c>
      <c r="O41" s="135" t="s">
        <v>86</v>
      </c>
      <c r="P41" s="135" t="s">
        <v>85</v>
      </c>
      <c r="Q41" s="135" t="s">
        <v>86</v>
      </c>
      <c r="R41" s="135" t="s">
        <v>86</v>
      </c>
      <c r="S41" s="197" t="s">
        <v>117</v>
      </c>
      <c r="T41" s="820"/>
      <c r="U41" s="820"/>
      <c r="V41" s="802"/>
      <c r="W41" s="249"/>
      <c r="X41" s="802"/>
      <c r="Y41" s="802"/>
      <c r="Z41" s="802"/>
      <c r="AA41" s="802"/>
      <c r="AB41" s="802"/>
      <c r="AC41" s="802"/>
      <c r="AD41" s="802"/>
      <c r="AE41" s="110"/>
      <c r="AF41" s="110"/>
      <c r="AG41" s="110"/>
    </row>
    <row r="42" ht="41.25" customHeight="1">
      <c r="A42" s="802"/>
      <c r="B42" s="819">
        <v>39.0</v>
      </c>
      <c r="C42" s="821" t="str">
        <f t="shared" ref="C42:D42" si="38">INDIRECT(ADDRESS(ROW()-1, COLUMN()))</f>
        <v>国税関係書類を登録するボタン</v>
      </c>
      <c r="D42" s="821" t="str">
        <f t="shared" si="38"/>
        <v>手入力</v>
      </c>
      <c r="E42" s="140"/>
      <c r="F42" s="149"/>
      <c r="G42" s="149"/>
      <c r="H42" s="132" t="s">
        <v>2453</v>
      </c>
      <c r="I42" s="132" t="s">
        <v>3096</v>
      </c>
      <c r="J42" s="132" t="s">
        <v>3086</v>
      </c>
      <c r="K42" s="131"/>
      <c r="L42" s="135" t="s">
        <v>84</v>
      </c>
      <c r="M42" s="135" t="s">
        <v>84</v>
      </c>
      <c r="N42" s="135" t="s">
        <v>84</v>
      </c>
      <c r="O42" s="135" t="s">
        <v>86</v>
      </c>
      <c r="P42" s="135" t="s">
        <v>85</v>
      </c>
      <c r="Q42" s="135" t="s">
        <v>86</v>
      </c>
      <c r="R42" s="135" t="s">
        <v>86</v>
      </c>
      <c r="S42" s="197" t="s">
        <v>117</v>
      </c>
      <c r="T42" s="820"/>
      <c r="U42" s="820"/>
      <c r="V42" s="802"/>
      <c r="W42" s="249"/>
      <c r="X42" s="802"/>
      <c r="Y42" s="802"/>
      <c r="Z42" s="802"/>
      <c r="AA42" s="802"/>
      <c r="AB42" s="802"/>
      <c r="AC42" s="802"/>
      <c r="AD42" s="802"/>
      <c r="AE42" s="110"/>
      <c r="AF42" s="110"/>
      <c r="AG42" s="110"/>
    </row>
    <row r="43">
      <c r="A43" s="802"/>
      <c r="B43" s="819">
        <v>40.0</v>
      </c>
      <c r="C43" s="821" t="str">
        <f t="shared" ref="C43:D43" si="39">INDIRECT(ADDRESS(ROW()-1, COLUMN()))</f>
        <v>国税関係書類を登録するボタン</v>
      </c>
      <c r="D43" s="821" t="str">
        <f t="shared" si="39"/>
        <v>手入力</v>
      </c>
      <c r="E43" s="142"/>
      <c r="F43" s="155"/>
      <c r="G43" s="155"/>
      <c r="H43" s="132" t="s">
        <v>3097</v>
      </c>
      <c r="I43" s="132" t="s">
        <v>3098</v>
      </c>
      <c r="J43" s="132" t="s">
        <v>3099</v>
      </c>
      <c r="K43" s="131"/>
      <c r="L43" s="135" t="s">
        <v>84</v>
      </c>
      <c r="M43" s="135" t="s">
        <v>84</v>
      </c>
      <c r="N43" s="135" t="s">
        <v>84</v>
      </c>
      <c r="O43" s="135" t="s">
        <v>86</v>
      </c>
      <c r="P43" s="135" t="s">
        <v>85</v>
      </c>
      <c r="Q43" s="135" t="s">
        <v>86</v>
      </c>
      <c r="R43" s="135" t="s">
        <v>86</v>
      </c>
      <c r="S43" s="197" t="s">
        <v>117</v>
      </c>
      <c r="T43" s="820"/>
      <c r="U43" s="820"/>
      <c r="V43" s="802"/>
      <c r="W43" s="249"/>
      <c r="X43" s="802"/>
      <c r="Y43" s="802"/>
      <c r="Z43" s="802"/>
      <c r="AA43" s="802"/>
      <c r="AB43" s="802"/>
      <c r="AC43" s="802"/>
      <c r="AD43" s="802"/>
      <c r="AE43" s="110"/>
      <c r="AF43" s="110"/>
      <c r="AG43" s="110"/>
    </row>
    <row r="44">
      <c r="A44" s="802"/>
      <c r="B44" s="819">
        <v>41.0</v>
      </c>
      <c r="C44" s="821" t="str">
        <f t="shared" ref="C44:D44" si="40">INDIRECT(ADDRESS(ROW()-1, COLUMN()))</f>
        <v>国税関係書類を登録するボタン</v>
      </c>
      <c r="D44" s="821" t="str">
        <f t="shared" si="40"/>
        <v>手入力</v>
      </c>
      <c r="E44" s="129" t="s">
        <v>404</v>
      </c>
      <c r="F44" s="132" t="s">
        <v>543</v>
      </c>
      <c r="G44" s="131"/>
      <c r="H44" s="131"/>
      <c r="I44" s="132" t="s">
        <v>3100</v>
      </c>
      <c r="J44" s="132" t="s">
        <v>3101</v>
      </c>
      <c r="K44" s="132" t="s">
        <v>3102</v>
      </c>
      <c r="L44" s="135" t="s">
        <v>84</v>
      </c>
      <c r="M44" s="135" t="s">
        <v>84</v>
      </c>
      <c r="N44" s="135" t="s">
        <v>84</v>
      </c>
      <c r="O44" s="135" t="s">
        <v>86</v>
      </c>
      <c r="P44" s="135" t="s">
        <v>85</v>
      </c>
      <c r="Q44" s="135" t="s">
        <v>86</v>
      </c>
      <c r="R44" s="135" t="s">
        <v>86</v>
      </c>
      <c r="S44" s="197" t="s">
        <v>117</v>
      </c>
      <c r="T44" s="820"/>
      <c r="U44" s="820"/>
      <c r="V44" s="802"/>
      <c r="W44" s="249"/>
      <c r="X44" s="802"/>
      <c r="Y44" s="802"/>
      <c r="Z44" s="802"/>
      <c r="AA44" s="802"/>
      <c r="AB44" s="802"/>
      <c r="AC44" s="802"/>
      <c r="AD44" s="802"/>
      <c r="AE44" s="110"/>
      <c r="AF44" s="110"/>
      <c r="AG44" s="110"/>
    </row>
    <row r="45">
      <c r="A45" s="802"/>
      <c r="B45" s="819">
        <v>42.0</v>
      </c>
      <c r="C45" s="821" t="str">
        <f t="shared" ref="C45:D45" si="41">INDIRECT(ADDRESS(ROW()-1, COLUMN()))</f>
        <v>国税関係書類を登録するボタン</v>
      </c>
      <c r="D45" s="821" t="str">
        <f t="shared" si="41"/>
        <v>手入力</v>
      </c>
      <c r="E45" s="140"/>
      <c r="F45" s="132" t="s">
        <v>3048</v>
      </c>
      <c r="G45" s="131"/>
      <c r="H45" s="131"/>
      <c r="I45" s="132" t="s">
        <v>3103</v>
      </c>
      <c r="J45" s="132" t="s">
        <v>3104</v>
      </c>
      <c r="K45" s="131"/>
      <c r="L45" s="135" t="s">
        <v>84</v>
      </c>
      <c r="M45" s="135" t="s">
        <v>84</v>
      </c>
      <c r="N45" s="135" t="s">
        <v>84</v>
      </c>
      <c r="O45" s="135" t="s">
        <v>86</v>
      </c>
      <c r="P45" s="135" t="s">
        <v>85</v>
      </c>
      <c r="Q45" s="135" t="s">
        <v>86</v>
      </c>
      <c r="R45" s="135" t="s">
        <v>86</v>
      </c>
      <c r="S45" s="197" t="s">
        <v>117</v>
      </c>
      <c r="T45" s="820"/>
      <c r="U45" s="820"/>
      <c r="V45" s="802"/>
      <c r="W45" s="249"/>
      <c r="X45" s="802"/>
      <c r="Y45" s="802"/>
      <c r="Z45" s="802"/>
      <c r="AA45" s="802"/>
      <c r="AB45" s="802"/>
      <c r="AC45" s="802"/>
      <c r="AD45" s="802"/>
      <c r="AE45" s="110"/>
      <c r="AF45" s="110"/>
      <c r="AG45" s="110"/>
    </row>
    <row r="46" ht="41.25" customHeight="1">
      <c r="A46" s="802"/>
      <c r="B46" s="819">
        <v>43.0</v>
      </c>
      <c r="C46" s="821" t="str">
        <f t="shared" ref="C46:D46" si="42">INDIRECT(ADDRESS(ROW()-1, COLUMN()))</f>
        <v>国税関係書類を登録するボタン</v>
      </c>
      <c r="D46" s="821" t="str">
        <f t="shared" si="42"/>
        <v>手入力</v>
      </c>
      <c r="E46" s="140"/>
      <c r="F46" s="132" t="s">
        <v>3105</v>
      </c>
      <c r="G46" s="131"/>
      <c r="H46" s="131"/>
      <c r="I46" s="132" t="s">
        <v>3106</v>
      </c>
      <c r="J46" s="132" t="s">
        <v>3107</v>
      </c>
      <c r="K46" s="131"/>
      <c r="L46" s="135" t="s">
        <v>84</v>
      </c>
      <c r="M46" s="135" t="s">
        <v>84</v>
      </c>
      <c r="N46" s="135" t="s">
        <v>84</v>
      </c>
      <c r="O46" s="135" t="s">
        <v>86</v>
      </c>
      <c r="P46" s="135" t="s">
        <v>85</v>
      </c>
      <c r="Q46" s="135" t="s">
        <v>86</v>
      </c>
      <c r="R46" s="135" t="s">
        <v>86</v>
      </c>
      <c r="S46" s="197" t="s">
        <v>117</v>
      </c>
      <c r="T46" s="820"/>
      <c r="U46" s="820"/>
      <c r="V46" s="802"/>
      <c r="W46" s="249"/>
      <c r="X46" s="802"/>
      <c r="Y46" s="802"/>
      <c r="Z46" s="802"/>
      <c r="AA46" s="802"/>
      <c r="AB46" s="802"/>
      <c r="AC46" s="802"/>
      <c r="AD46" s="802"/>
      <c r="AE46" s="110"/>
      <c r="AF46" s="110"/>
      <c r="AG46" s="110"/>
    </row>
    <row r="47" ht="41.25" customHeight="1">
      <c r="A47" s="802"/>
      <c r="B47" s="819">
        <v>44.0</v>
      </c>
      <c r="C47" s="821" t="str">
        <f t="shared" ref="C47:D47" si="43">INDIRECT(ADDRESS(ROW()-1, COLUMN()))</f>
        <v>国税関係書類を登録するボタン</v>
      </c>
      <c r="D47" s="821" t="str">
        <f t="shared" si="43"/>
        <v>手入力</v>
      </c>
      <c r="E47" s="140"/>
      <c r="F47" s="132" t="s">
        <v>166</v>
      </c>
      <c r="G47" s="131"/>
      <c r="H47" s="131"/>
      <c r="I47" s="132" t="s">
        <v>3108</v>
      </c>
      <c r="J47" s="132" t="s">
        <v>3055</v>
      </c>
      <c r="K47" s="131"/>
      <c r="L47" s="135" t="s">
        <v>84</v>
      </c>
      <c r="M47" s="135" t="s">
        <v>84</v>
      </c>
      <c r="N47" s="135" t="s">
        <v>84</v>
      </c>
      <c r="O47" s="135" t="s">
        <v>86</v>
      </c>
      <c r="P47" s="135" t="s">
        <v>85</v>
      </c>
      <c r="Q47" s="135" t="s">
        <v>86</v>
      </c>
      <c r="R47" s="135" t="s">
        <v>86</v>
      </c>
      <c r="S47" s="197" t="s">
        <v>117</v>
      </c>
      <c r="T47" s="820"/>
      <c r="U47" s="820"/>
      <c r="V47" s="802"/>
      <c r="W47" s="249"/>
      <c r="X47" s="802"/>
      <c r="Y47" s="802"/>
      <c r="Z47" s="802"/>
      <c r="AA47" s="802"/>
      <c r="AB47" s="802"/>
      <c r="AC47" s="802"/>
      <c r="AD47" s="802"/>
      <c r="AE47" s="110"/>
      <c r="AF47" s="110"/>
      <c r="AG47" s="110"/>
    </row>
    <row r="48" ht="41.25" customHeight="1">
      <c r="A48" s="802"/>
      <c r="B48" s="819">
        <v>45.0</v>
      </c>
      <c r="C48" s="821" t="str">
        <f t="shared" ref="C48:D48" si="44">INDIRECT(ADDRESS(ROW()-1, COLUMN()))</f>
        <v>国税関係書類を登録するボタン</v>
      </c>
      <c r="D48" s="821" t="str">
        <f t="shared" si="44"/>
        <v>手入力</v>
      </c>
      <c r="E48" s="140"/>
      <c r="F48" s="132" t="s">
        <v>3056</v>
      </c>
      <c r="G48" s="131"/>
      <c r="H48" s="131"/>
      <c r="I48" s="132" t="s">
        <v>3109</v>
      </c>
      <c r="J48" s="132" t="s">
        <v>3058</v>
      </c>
      <c r="K48" s="131"/>
      <c r="L48" s="135" t="s">
        <v>84</v>
      </c>
      <c r="M48" s="135" t="s">
        <v>84</v>
      </c>
      <c r="N48" s="135" t="s">
        <v>84</v>
      </c>
      <c r="O48" s="135" t="s">
        <v>86</v>
      </c>
      <c r="P48" s="135" t="s">
        <v>85</v>
      </c>
      <c r="Q48" s="135" t="s">
        <v>86</v>
      </c>
      <c r="R48" s="135" t="s">
        <v>86</v>
      </c>
      <c r="S48" s="197" t="s">
        <v>117</v>
      </c>
      <c r="T48" s="820"/>
      <c r="U48" s="820"/>
      <c r="V48" s="802"/>
      <c r="W48" s="249"/>
      <c r="X48" s="802"/>
      <c r="Y48" s="802"/>
      <c r="Z48" s="802"/>
      <c r="AA48" s="802"/>
      <c r="AB48" s="802"/>
      <c r="AC48" s="802"/>
      <c r="AD48" s="802"/>
      <c r="AE48" s="110"/>
      <c r="AF48" s="110"/>
      <c r="AG48" s="110"/>
    </row>
    <row r="49">
      <c r="A49" s="802"/>
      <c r="B49" s="819">
        <v>46.0</v>
      </c>
      <c r="C49" s="821" t="str">
        <f t="shared" ref="C49:D49" si="45">INDIRECT(ADDRESS(ROW()-1, COLUMN()))</f>
        <v>国税関係書類を登録するボタン</v>
      </c>
      <c r="D49" s="821" t="str">
        <f t="shared" si="45"/>
        <v>手入力</v>
      </c>
      <c r="E49" s="140"/>
      <c r="F49" s="132" t="s">
        <v>3059</v>
      </c>
      <c r="G49" s="131"/>
      <c r="H49" s="131"/>
      <c r="I49" s="132" t="s">
        <v>3110</v>
      </c>
      <c r="J49" s="132" t="s">
        <v>3111</v>
      </c>
      <c r="K49" s="131"/>
      <c r="L49" s="135" t="s">
        <v>84</v>
      </c>
      <c r="M49" s="135" t="s">
        <v>84</v>
      </c>
      <c r="N49" s="135" t="s">
        <v>84</v>
      </c>
      <c r="O49" s="135" t="s">
        <v>86</v>
      </c>
      <c r="P49" s="135" t="s">
        <v>85</v>
      </c>
      <c r="Q49" s="135" t="s">
        <v>86</v>
      </c>
      <c r="R49" s="135" t="s">
        <v>86</v>
      </c>
      <c r="S49" s="197" t="s">
        <v>117</v>
      </c>
      <c r="T49" s="820"/>
      <c r="U49" s="820"/>
      <c r="V49" s="802"/>
      <c r="W49" s="249"/>
      <c r="X49" s="802"/>
      <c r="Y49" s="802"/>
      <c r="Z49" s="802"/>
      <c r="AA49" s="802"/>
      <c r="AB49" s="802"/>
      <c r="AC49" s="802"/>
      <c r="AD49" s="802"/>
      <c r="AE49" s="110"/>
      <c r="AF49" s="110"/>
      <c r="AG49" s="110"/>
    </row>
    <row r="50">
      <c r="A50" s="802"/>
      <c r="B50" s="819">
        <v>47.0</v>
      </c>
      <c r="C50" s="821" t="str">
        <f t="shared" ref="C50:D50" si="46">INDIRECT(ADDRESS(ROW()-1, COLUMN()))</f>
        <v>国税関係書類を登録するボタン</v>
      </c>
      <c r="D50" s="821" t="str">
        <f t="shared" si="46"/>
        <v>手入力</v>
      </c>
      <c r="E50" s="142"/>
      <c r="F50" s="132" t="s">
        <v>3062</v>
      </c>
      <c r="G50" s="132"/>
      <c r="H50" s="201"/>
      <c r="I50" s="132" t="s">
        <v>3112</v>
      </c>
      <c r="J50" s="132" t="s">
        <v>3113</v>
      </c>
      <c r="K50" s="131"/>
      <c r="L50" s="135" t="s">
        <v>84</v>
      </c>
      <c r="M50" s="135" t="s">
        <v>84</v>
      </c>
      <c r="N50" s="135" t="s">
        <v>84</v>
      </c>
      <c r="O50" s="135" t="s">
        <v>86</v>
      </c>
      <c r="P50" s="135" t="s">
        <v>85</v>
      </c>
      <c r="Q50" s="135" t="s">
        <v>86</v>
      </c>
      <c r="R50" s="135" t="s">
        <v>86</v>
      </c>
      <c r="S50" s="197" t="s">
        <v>117</v>
      </c>
      <c r="T50" s="820"/>
      <c r="U50" s="820"/>
      <c r="V50" s="802"/>
      <c r="W50" s="249"/>
      <c r="X50" s="802"/>
      <c r="Y50" s="802"/>
      <c r="Z50" s="802"/>
      <c r="AA50" s="802"/>
      <c r="AB50" s="802"/>
      <c r="AC50" s="802"/>
      <c r="AD50" s="802"/>
      <c r="AE50" s="110"/>
      <c r="AF50" s="110"/>
      <c r="AG50" s="110"/>
    </row>
    <row r="51">
      <c r="A51" s="802"/>
      <c r="B51" s="819">
        <v>48.0</v>
      </c>
      <c r="C51" s="821" t="str">
        <f t="shared" ref="C51:D51" si="47">INDIRECT(ADDRESS(ROW()-1, COLUMN()))</f>
        <v>国税関係書類を登録するボタン</v>
      </c>
      <c r="D51" s="821" t="str">
        <f t="shared" si="47"/>
        <v>手入力</v>
      </c>
      <c r="E51" s="257" t="s">
        <v>408</v>
      </c>
      <c r="F51" s="146" t="s">
        <v>3048</v>
      </c>
      <c r="G51" s="131"/>
      <c r="H51" s="131"/>
      <c r="I51" s="146" t="s">
        <v>3065</v>
      </c>
      <c r="J51" s="132" t="s">
        <v>3114</v>
      </c>
      <c r="K51" s="131"/>
      <c r="L51" s="135" t="s">
        <v>84</v>
      </c>
      <c r="M51" s="135" t="s">
        <v>84</v>
      </c>
      <c r="N51" s="135" t="s">
        <v>84</v>
      </c>
      <c r="O51" s="135" t="s">
        <v>86</v>
      </c>
      <c r="P51" s="135" t="s">
        <v>85</v>
      </c>
      <c r="Q51" s="135" t="s">
        <v>86</v>
      </c>
      <c r="R51" s="135" t="s">
        <v>86</v>
      </c>
      <c r="S51" s="197" t="s">
        <v>117</v>
      </c>
      <c r="T51" s="820"/>
      <c r="U51" s="820"/>
      <c r="V51" s="802"/>
      <c r="W51" s="249"/>
      <c r="X51" s="802"/>
      <c r="Y51" s="802"/>
      <c r="Z51" s="802"/>
      <c r="AA51" s="802"/>
      <c r="AB51" s="802"/>
      <c r="AC51" s="802"/>
      <c r="AD51" s="802"/>
      <c r="AE51" s="110"/>
      <c r="AF51" s="110"/>
      <c r="AG51" s="110"/>
    </row>
    <row r="52">
      <c r="A52" s="802"/>
      <c r="B52" s="819">
        <v>49.0</v>
      </c>
      <c r="C52" s="821" t="str">
        <f t="shared" ref="C52:D52" si="48">INDIRECT(ADDRESS(ROW()-1, COLUMN()))</f>
        <v>国税関係書類を登録するボタン</v>
      </c>
      <c r="D52" s="821" t="str">
        <f t="shared" si="48"/>
        <v>手入力</v>
      </c>
      <c r="E52" s="334"/>
      <c r="F52" s="155"/>
      <c r="G52" s="131"/>
      <c r="H52" s="131"/>
      <c r="I52" s="155"/>
      <c r="J52" s="130" t="s">
        <v>3115</v>
      </c>
      <c r="K52" s="131"/>
      <c r="L52" s="135" t="s">
        <v>84</v>
      </c>
      <c r="M52" s="135" t="s">
        <v>84</v>
      </c>
      <c r="N52" s="135" t="s">
        <v>84</v>
      </c>
      <c r="O52" s="135" t="s">
        <v>86</v>
      </c>
      <c r="P52" s="135" t="s">
        <v>85</v>
      </c>
      <c r="Q52" s="135" t="s">
        <v>86</v>
      </c>
      <c r="R52" s="135" t="s">
        <v>86</v>
      </c>
      <c r="S52" s="197" t="s">
        <v>117</v>
      </c>
      <c r="T52" s="820"/>
      <c r="U52" s="820"/>
      <c r="V52" s="802"/>
      <c r="W52" s="249"/>
      <c r="X52" s="802"/>
      <c r="Y52" s="802"/>
      <c r="Z52" s="802"/>
      <c r="AA52" s="802"/>
      <c r="AB52" s="802"/>
      <c r="AC52" s="802"/>
      <c r="AD52" s="802"/>
      <c r="AE52" s="110"/>
      <c r="AF52" s="110"/>
      <c r="AG52" s="110"/>
    </row>
    <row r="53" ht="41.25" customHeight="1">
      <c r="A53" s="802"/>
      <c r="B53" s="819">
        <v>50.0</v>
      </c>
      <c r="C53" s="821" t="str">
        <f t="shared" ref="C53:D53" si="49">INDIRECT(ADDRESS(ROW()-1, COLUMN()))</f>
        <v>国税関係書類を登録するボタン</v>
      </c>
      <c r="D53" s="821" t="str">
        <f t="shared" si="49"/>
        <v>手入力</v>
      </c>
      <c r="E53" s="334"/>
      <c r="F53" s="132" t="s">
        <v>3116</v>
      </c>
      <c r="G53" s="131"/>
      <c r="H53" s="131"/>
      <c r="I53" s="155" t="s">
        <v>3117</v>
      </c>
      <c r="J53" s="132" t="s">
        <v>3118</v>
      </c>
      <c r="K53" s="131"/>
      <c r="L53" s="135" t="s">
        <v>84</v>
      </c>
      <c r="M53" s="135" t="s">
        <v>84</v>
      </c>
      <c r="N53" s="135" t="s">
        <v>84</v>
      </c>
      <c r="O53" s="135" t="s">
        <v>86</v>
      </c>
      <c r="P53" s="135" t="s">
        <v>85</v>
      </c>
      <c r="Q53" s="135" t="s">
        <v>86</v>
      </c>
      <c r="R53" s="135" t="s">
        <v>86</v>
      </c>
      <c r="S53" s="197" t="s">
        <v>117</v>
      </c>
      <c r="T53" s="820"/>
      <c r="U53" s="820"/>
      <c r="V53" s="802"/>
      <c r="W53" s="249"/>
      <c r="X53" s="802"/>
      <c r="Y53" s="802"/>
      <c r="Z53" s="802"/>
      <c r="AA53" s="802"/>
      <c r="AB53" s="802"/>
      <c r="AC53" s="802"/>
      <c r="AD53" s="802"/>
      <c r="AE53" s="110"/>
      <c r="AF53" s="110"/>
      <c r="AG53" s="110"/>
    </row>
    <row r="54" ht="41.25" customHeight="1">
      <c r="A54" s="802"/>
      <c r="B54" s="819">
        <v>51.0</v>
      </c>
      <c r="C54" s="821" t="str">
        <f t="shared" ref="C54:D54" si="50">INDIRECT(ADDRESS(ROW()-1, COLUMN()))</f>
        <v>国税関係書類を登録するボタン</v>
      </c>
      <c r="D54" s="821" t="str">
        <f t="shared" si="50"/>
        <v>手入力</v>
      </c>
      <c r="E54" s="334"/>
      <c r="F54" s="132" t="s">
        <v>3119</v>
      </c>
      <c r="G54" s="131"/>
      <c r="H54" s="131"/>
      <c r="I54" s="132" t="s">
        <v>3120</v>
      </c>
      <c r="J54" s="132" t="s">
        <v>3121</v>
      </c>
      <c r="K54" s="131"/>
      <c r="L54" s="135" t="s">
        <v>84</v>
      </c>
      <c r="M54" s="135" t="s">
        <v>84</v>
      </c>
      <c r="N54" s="135" t="s">
        <v>84</v>
      </c>
      <c r="O54" s="135" t="s">
        <v>86</v>
      </c>
      <c r="P54" s="135" t="s">
        <v>85</v>
      </c>
      <c r="Q54" s="135" t="s">
        <v>86</v>
      </c>
      <c r="R54" s="135" t="s">
        <v>86</v>
      </c>
      <c r="S54" s="197" t="s">
        <v>117</v>
      </c>
      <c r="T54" s="820"/>
      <c r="U54" s="820"/>
      <c r="V54" s="802"/>
      <c r="W54" s="249"/>
      <c r="X54" s="802"/>
      <c r="Y54" s="802"/>
      <c r="Z54" s="802"/>
      <c r="AA54" s="802"/>
      <c r="AB54" s="802"/>
      <c r="AC54" s="802"/>
      <c r="AD54" s="802"/>
      <c r="AE54" s="110"/>
      <c r="AF54" s="110"/>
      <c r="AG54" s="110"/>
    </row>
    <row r="55">
      <c r="A55" s="802"/>
      <c r="B55" s="819">
        <v>52.0</v>
      </c>
      <c r="C55" s="821" t="str">
        <f t="shared" ref="C55:D55" si="51">INDIRECT(ADDRESS(ROW()-1, COLUMN()))</f>
        <v>国税関係書類を登録するボタン</v>
      </c>
      <c r="D55" s="821" t="str">
        <f t="shared" si="51"/>
        <v>手入力</v>
      </c>
      <c r="E55" s="334"/>
      <c r="F55" s="132" t="s">
        <v>3122</v>
      </c>
      <c r="G55" s="131"/>
      <c r="H55" s="131"/>
      <c r="I55" s="132" t="s">
        <v>3123</v>
      </c>
      <c r="J55" s="132" t="s">
        <v>3124</v>
      </c>
      <c r="K55" s="131"/>
      <c r="L55" s="135" t="s">
        <v>84</v>
      </c>
      <c r="M55" s="135" t="s">
        <v>84</v>
      </c>
      <c r="N55" s="135" t="s">
        <v>84</v>
      </c>
      <c r="O55" s="135" t="s">
        <v>86</v>
      </c>
      <c r="P55" s="135" t="s">
        <v>85</v>
      </c>
      <c r="Q55" s="135" t="s">
        <v>86</v>
      </c>
      <c r="R55" s="135" t="s">
        <v>86</v>
      </c>
      <c r="S55" s="197" t="s">
        <v>117</v>
      </c>
      <c r="T55" s="820"/>
      <c r="U55" s="820"/>
      <c r="V55" s="802"/>
      <c r="W55" s="249"/>
      <c r="X55" s="802"/>
      <c r="Y55" s="802"/>
      <c r="Z55" s="802"/>
      <c r="AA55" s="802"/>
      <c r="AB55" s="802"/>
      <c r="AC55" s="802"/>
      <c r="AD55" s="802"/>
      <c r="AE55" s="110"/>
      <c r="AF55" s="110"/>
      <c r="AG55" s="110"/>
    </row>
    <row r="56">
      <c r="A56" s="802"/>
      <c r="B56" s="819">
        <v>53.0</v>
      </c>
      <c r="C56" s="821" t="str">
        <f t="shared" ref="C56:D56" si="52">INDIRECT(ADDRESS(ROW()-1, COLUMN()))</f>
        <v>国税関係書類を登録するボタン</v>
      </c>
      <c r="D56" s="821" t="str">
        <f t="shared" si="52"/>
        <v>手入力</v>
      </c>
      <c r="E56" s="335"/>
      <c r="F56" s="132" t="s">
        <v>3125</v>
      </c>
      <c r="G56" s="131"/>
      <c r="H56" s="131"/>
      <c r="I56" s="132" t="s">
        <v>3126</v>
      </c>
      <c r="J56" s="132" t="s">
        <v>3127</v>
      </c>
      <c r="K56" s="131"/>
      <c r="L56" s="135" t="s">
        <v>84</v>
      </c>
      <c r="M56" s="135" t="s">
        <v>84</v>
      </c>
      <c r="N56" s="135" t="s">
        <v>84</v>
      </c>
      <c r="O56" s="135" t="s">
        <v>86</v>
      </c>
      <c r="P56" s="135" t="s">
        <v>85</v>
      </c>
      <c r="Q56" s="135" t="s">
        <v>86</v>
      </c>
      <c r="R56" s="135" t="s">
        <v>86</v>
      </c>
      <c r="S56" s="197" t="s">
        <v>117</v>
      </c>
      <c r="T56" s="820"/>
      <c r="U56" s="820"/>
      <c r="V56" s="802"/>
      <c r="W56" s="249"/>
      <c r="X56" s="802"/>
      <c r="Y56" s="802"/>
      <c r="Z56" s="802"/>
      <c r="AA56" s="802"/>
      <c r="AB56" s="802"/>
      <c r="AC56" s="802"/>
      <c r="AD56" s="802"/>
      <c r="AE56" s="110"/>
      <c r="AF56" s="110"/>
      <c r="AG56" s="110"/>
    </row>
    <row r="57" ht="41.25" customHeight="1">
      <c r="A57" s="802"/>
      <c r="B57" s="819">
        <v>54.0</v>
      </c>
      <c r="C57" s="821" t="str">
        <f t="shared" ref="C57:D57" si="53">INDIRECT(ADDRESS(ROW()-1, COLUMN()))</f>
        <v>国税関係書類を登録するボタン</v>
      </c>
      <c r="D57" s="821" t="str">
        <f t="shared" si="53"/>
        <v>手入力</v>
      </c>
      <c r="E57" s="129" t="s">
        <v>699</v>
      </c>
      <c r="F57" s="132" t="s">
        <v>3048</v>
      </c>
      <c r="G57" s="131"/>
      <c r="H57" s="131"/>
      <c r="I57" s="132" t="s">
        <v>3128</v>
      </c>
      <c r="J57" s="132" t="s">
        <v>3050</v>
      </c>
      <c r="L57" s="135" t="s">
        <v>84</v>
      </c>
      <c r="M57" s="135" t="s">
        <v>84</v>
      </c>
      <c r="N57" s="135" t="s">
        <v>84</v>
      </c>
      <c r="O57" s="135" t="s">
        <v>86</v>
      </c>
      <c r="P57" s="135" t="s">
        <v>85</v>
      </c>
      <c r="Q57" s="135" t="s">
        <v>86</v>
      </c>
      <c r="R57" s="135" t="s">
        <v>86</v>
      </c>
      <c r="S57" s="197" t="s">
        <v>117</v>
      </c>
      <c r="T57" s="820"/>
      <c r="U57" s="820"/>
      <c r="V57" s="802"/>
      <c r="W57" s="249"/>
      <c r="X57" s="802"/>
      <c r="Y57" s="802"/>
      <c r="Z57" s="802"/>
      <c r="AA57" s="802"/>
      <c r="AB57" s="802"/>
      <c r="AC57" s="802"/>
      <c r="AD57" s="802"/>
      <c r="AE57" s="110"/>
      <c r="AF57" s="110"/>
      <c r="AG57" s="110"/>
    </row>
    <row r="58">
      <c r="A58" s="802"/>
      <c r="B58" s="819">
        <v>55.0</v>
      </c>
      <c r="C58" s="821" t="str">
        <f t="shared" ref="C58:D58" si="54">INDIRECT(ADDRESS(ROW()-1, COLUMN()))</f>
        <v>国税関係書類を登録するボタン</v>
      </c>
      <c r="D58" s="821" t="str">
        <f t="shared" si="54"/>
        <v>手入力</v>
      </c>
      <c r="E58" s="140"/>
      <c r="F58" s="132" t="s">
        <v>151</v>
      </c>
      <c r="G58" s="131"/>
      <c r="H58" s="131"/>
      <c r="I58" s="132" t="s">
        <v>3129</v>
      </c>
      <c r="J58" s="132" t="s">
        <v>3130</v>
      </c>
      <c r="K58" s="131"/>
      <c r="L58" s="135" t="s">
        <v>84</v>
      </c>
      <c r="M58" s="135" t="s">
        <v>84</v>
      </c>
      <c r="N58" s="135" t="s">
        <v>84</v>
      </c>
      <c r="O58" s="135" t="s">
        <v>86</v>
      </c>
      <c r="P58" s="135" t="s">
        <v>85</v>
      </c>
      <c r="Q58" s="135" t="s">
        <v>86</v>
      </c>
      <c r="R58" s="135" t="s">
        <v>86</v>
      </c>
      <c r="S58" s="197" t="s">
        <v>117</v>
      </c>
      <c r="T58" s="820"/>
      <c r="U58" s="820"/>
      <c r="V58" s="802"/>
      <c r="W58" s="249"/>
      <c r="X58" s="802"/>
      <c r="Y58" s="802"/>
      <c r="Z58" s="802"/>
      <c r="AA58" s="802"/>
      <c r="AB58" s="802"/>
      <c r="AC58" s="802"/>
      <c r="AD58" s="802"/>
      <c r="AE58" s="110"/>
      <c r="AF58" s="110"/>
      <c r="AG58" s="110"/>
    </row>
    <row r="59" ht="41.25" customHeight="1">
      <c r="A59" s="802"/>
      <c r="B59" s="819">
        <v>56.0</v>
      </c>
      <c r="C59" s="821" t="str">
        <f t="shared" ref="C59:D59" si="55">INDIRECT(ADDRESS(ROW()-1, COLUMN()))</f>
        <v>国税関係書類を登録するボタン</v>
      </c>
      <c r="D59" s="821" t="str">
        <f t="shared" si="55"/>
        <v>手入力</v>
      </c>
      <c r="E59" s="142"/>
      <c r="F59" s="132" t="s">
        <v>3131</v>
      </c>
      <c r="G59" s="131"/>
      <c r="H59" s="131"/>
      <c r="I59" s="132" t="s">
        <v>3132</v>
      </c>
      <c r="J59" s="132" t="s">
        <v>3133</v>
      </c>
      <c r="K59" s="131"/>
      <c r="L59" s="135" t="s">
        <v>84</v>
      </c>
      <c r="M59" s="135" t="s">
        <v>84</v>
      </c>
      <c r="N59" s="135" t="s">
        <v>84</v>
      </c>
      <c r="O59" s="135" t="s">
        <v>86</v>
      </c>
      <c r="P59" s="135" t="s">
        <v>85</v>
      </c>
      <c r="Q59" s="135" t="s">
        <v>86</v>
      </c>
      <c r="R59" s="135" t="s">
        <v>86</v>
      </c>
      <c r="S59" s="197" t="s">
        <v>117</v>
      </c>
      <c r="T59" s="820"/>
      <c r="U59" s="820"/>
      <c r="V59" s="802"/>
      <c r="W59" s="249"/>
      <c r="X59" s="802"/>
      <c r="Y59" s="802"/>
      <c r="Z59" s="802"/>
      <c r="AA59" s="802"/>
      <c r="AB59" s="802"/>
      <c r="AC59" s="802"/>
      <c r="AD59" s="802"/>
      <c r="AE59" s="110"/>
      <c r="AF59" s="110"/>
      <c r="AG59" s="110"/>
    </row>
    <row r="60" ht="41.25" customHeight="1">
      <c r="A60" s="802"/>
      <c r="B60" s="819">
        <v>57.0</v>
      </c>
      <c r="C60" s="821" t="str">
        <f t="shared" ref="C60:D60" si="56">INDIRECT(ADDRESS(ROW()-1, COLUMN()))</f>
        <v>国税関係書類を登録するボタン</v>
      </c>
      <c r="D60" s="821" t="str">
        <f t="shared" si="56"/>
        <v>手入力</v>
      </c>
      <c r="E60" s="130" t="s">
        <v>863</v>
      </c>
      <c r="F60" s="132" t="s">
        <v>3048</v>
      </c>
      <c r="G60" s="131"/>
      <c r="H60" s="131"/>
      <c r="I60" s="146" t="s">
        <v>3065</v>
      </c>
      <c r="J60" s="132" t="s">
        <v>3134</v>
      </c>
      <c r="K60" s="131"/>
      <c r="L60" s="135" t="s">
        <v>84</v>
      </c>
      <c r="M60" s="135" t="s">
        <v>84</v>
      </c>
      <c r="N60" s="135" t="s">
        <v>84</v>
      </c>
      <c r="O60" s="135" t="s">
        <v>86</v>
      </c>
      <c r="P60" s="135" t="s">
        <v>85</v>
      </c>
      <c r="Q60" s="135" t="s">
        <v>86</v>
      </c>
      <c r="R60" s="135" t="s">
        <v>86</v>
      </c>
      <c r="S60" s="197" t="s">
        <v>117</v>
      </c>
      <c r="T60" s="820"/>
      <c r="U60" s="820"/>
      <c r="V60" s="802"/>
      <c r="W60" s="249"/>
      <c r="X60" s="802"/>
      <c r="Y60" s="802"/>
      <c r="Z60" s="802"/>
      <c r="AA60" s="802"/>
      <c r="AB60" s="802"/>
      <c r="AC60" s="802"/>
      <c r="AD60" s="802"/>
      <c r="AE60" s="110"/>
      <c r="AF60" s="110"/>
      <c r="AG60" s="110"/>
    </row>
    <row r="61" ht="41.25" customHeight="1">
      <c r="A61" s="802"/>
      <c r="B61" s="819">
        <v>58.0</v>
      </c>
      <c r="C61" s="821" t="str">
        <f t="shared" ref="C61:D61" si="57">INDIRECT(ADDRESS(ROW()-1, COLUMN()))</f>
        <v>国税関係書類を登録するボタン</v>
      </c>
      <c r="D61" s="821" t="str">
        <f t="shared" si="57"/>
        <v>手入力</v>
      </c>
      <c r="E61" s="129" t="s">
        <v>398</v>
      </c>
      <c r="F61" s="132" t="s">
        <v>3048</v>
      </c>
      <c r="G61" s="131"/>
      <c r="H61" s="131"/>
      <c r="I61" s="146" t="s">
        <v>3135</v>
      </c>
      <c r="J61" s="132" t="s">
        <v>3050</v>
      </c>
      <c r="K61" s="131"/>
      <c r="L61" s="135" t="s">
        <v>84</v>
      </c>
      <c r="M61" s="135" t="s">
        <v>84</v>
      </c>
      <c r="N61" s="135" t="s">
        <v>84</v>
      </c>
      <c r="O61" s="135" t="s">
        <v>86</v>
      </c>
      <c r="P61" s="135" t="s">
        <v>85</v>
      </c>
      <c r="Q61" s="135" t="s">
        <v>86</v>
      </c>
      <c r="R61" s="135" t="s">
        <v>86</v>
      </c>
      <c r="S61" s="197" t="s">
        <v>117</v>
      </c>
      <c r="T61" s="820"/>
      <c r="U61" s="820"/>
      <c r="V61" s="802"/>
      <c r="W61" s="249"/>
      <c r="X61" s="802"/>
      <c r="Y61" s="802"/>
      <c r="Z61" s="802"/>
      <c r="AA61" s="802"/>
      <c r="AB61" s="802"/>
      <c r="AC61" s="802"/>
      <c r="AD61" s="802"/>
      <c r="AE61" s="110"/>
      <c r="AF61" s="110"/>
      <c r="AG61" s="110"/>
    </row>
    <row r="62" ht="41.25" customHeight="1">
      <c r="A62" s="802"/>
      <c r="B62" s="819">
        <v>59.0</v>
      </c>
      <c r="C62" s="821" t="str">
        <f t="shared" ref="C62:D62" si="58">INDIRECT(ADDRESS(ROW()-1, COLUMN()))</f>
        <v>国税関係書類を登録するボタン</v>
      </c>
      <c r="D62" s="821" t="str">
        <f t="shared" si="58"/>
        <v>手入力</v>
      </c>
      <c r="E62" s="140"/>
      <c r="F62" s="132" t="s">
        <v>3136</v>
      </c>
      <c r="G62" s="131"/>
      <c r="H62" s="131"/>
      <c r="I62" s="132" t="s">
        <v>3137</v>
      </c>
      <c r="J62" s="132" t="s">
        <v>3138</v>
      </c>
      <c r="K62" s="131"/>
      <c r="L62" s="135" t="s">
        <v>84</v>
      </c>
      <c r="M62" s="135" t="s">
        <v>84</v>
      </c>
      <c r="N62" s="135" t="s">
        <v>84</v>
      </c>
      <c r="O62" s="135" t="s">
        <v>86</v>
      </c>
      <c r="P62" s="135" t="s">
        <v>85</v>
      </c>
      <c r="Q62" s="135" t="s">
        <v>86</v>
      </c>
      <c r="R62" s="135" t="s">
        <v>86</v>
      </c>
      <c r="S62" s="197" t="s">
        <v>117</v>
      </c>
      <c r="T62" s="820"/>
      <c r="U62" s="820"/>
      <c r="V62" s="802"/>
      <c r="W62" s="249"/>
      <c r="X62" s="802"/>
      <c r="Y62" s="802"/>
      <c r="Z62" s="802"/>
      <c r="AA62" s="802"/>
      <c r="AB62" s="802"/>
      <c r="AC62" s="802"/>
      <c r="AD62" s="802"/>
      <c r="AE62" s="110"/>
      <c r="AF62" s="110"/>
      <c r="AG62" s="110"/>
    </row>
    <row r="63">
      <c r="A63" s="802"/>
      <c r="B63" s="819">
        <v>60.0</v>
      </c>
      <c r="C63" s="821" t="str">
        <f t="shared" ref="C63:D63" si="59">INDIRECT(ADDRESS(ROW()-1, COLUMN()))</f>
        <v>国税関係書類を登録するボタン</v>
      </c>
      <c r="D63" s="821" t="str">
        <f t="shared" si="59"/>
        <v>手入力</v>
      </c>
      <c r="E63" s="142"/>
      <c r="F63" s="132" t="s">
        <v>3139</v>
      </c>
      <c r="G63" s="131"/>
      <c r="H63" s="131"/>
      <c r="I63" s="132" t="s">
        <v>3140</v>
      </c>
      <c r="J63" s="132" t="s">
        <v>3141</v>
      </c>
      <c r="K63" s="131"/>
      <c r="L63" s="135" t="s">
        <v>84</v>
      </c>
      <c r="M63" s="135" t="s">
        <v>84</v>
      </c>
      <c r="N63" s="135" t="s">
        <v>84</v>
      </c>
      <c r="O63" s="135" t="s">
        <v>86</v>
      </c>
      <c r="P63" s="135" t="s">
        <v>85</v>
      </c>
      <c r="Q63" s="135" t="s">
        <v>86</v>
      </c>
      <c r="R63" s="135" t="s">
        <v>86</v>
      </c>
      <c r="S63" s="197" t="s">
        <v>117</v>
      </c>
      <c r="T63" s="820"/>
      <c r="U63" s="820"/>
      <c r="V63" s="802"/>
      <c r="W63" s="249"/>
      <c r="X63" s="802"/>
      <c r="Y63" s="802"/>
      <c r="Z63" s="802"/>
      <c r="AA63" s="802"/>
      <c r="AB63" s="802"/>
      <c r="AC63" s="802"/>
      <c r="AD63" s="802"/>
      <c r="AE63" s="110"/>
      <c r="AF63" s="110"/>
      <c r="AG63" s="110"/>
    </row>
    <row r="64">
      <c r="A64" s="802"/>
      <c r="B64" s="819">
        <v>61.0</v>
      </c>
      <c r="C64" s="821" t="str">
        <f t="shared" ref="C64:D64" si="60">INDIRECT(ADDRESS(ROW()-1, COLUMN()))</f>
        <v>国税関係書類を登録するボタン</v>
      </c>
      <c r="D64" s="828" t="str">
        <f t="shared" si="60"/>
        <v>手入力</v>
      </c>
      <c r="E64" s="130" t="s">
        <v>1857</v>
      </c>
      <c r="F64" s="132" t="s">
        <v>3142</v>
      </c>
      <c r="G64" s="131"/>
      <c r="H64" s="131"/>
      <c r="I64" s="129" t="s">
        <v>3143</v>
      </c>
      <c r="J64" s="132" t="s">
        <v>3144</v>
      </c>
      <c r="K64" s="131"/>
      <c r="L64" s="135" t="s">
        <v>84</v>
      </c>
      <c r="M64" s="135" t="s">
        <v>84</v>
      </c>
      <c r="N64" s="135" t="s">
        <v>84</v>
      </c>
      <c r="O64" s="135" t="s">
        <v>86</v>
      </c>
      <c r="P64" s="135" t="s">
        <v>85</v>
      </c>
      <c r="Q64" s="135" t="s">
        <v>86</v>
      </c>
      <c r="R64" s="135" t="s">
        <v>86</v>
      </c>
      <c r="S64" s="197" t="s">
        <v>117</v>
      </c>
      <c r="T64" s="820"/>
      <c r="U64" s="820"/>
      <c r="V64" s="802"/>
      <c r="W64" s="249"/>
      <c r="X64" s="802"/>
      <c r="Y64" s="802"/>
      <c r="Z64" s="802"/>
      <c r="AA64" s="802"/>
      <c r="AB64" s="802"/>
      <c r="AC64" s="802"/>
      <c r="AD64" s="802"/>
      <c r="AE64" s="110"/>
      <c r="AF64" s="110"/>
      <c r="AG64" s="110"/>
    </row>
    <row r="65">
      <c r="A65" s="802"/>
      <c r="B65" s="819">
        <v>62.0</v>
      </c>
      <c r="C65" s="821" t="str">
        <f t="shared" ref="C65:C71" si="61">INDIRECT(ADDRESS(ROW()-1, COLUMN()))</f>
        <v>国税関係書類を登録するボタン</v>
      </c>
      <c r="D65" s="149" t="s">
        <v>3145</v>
      </c>
      <c r="E65" s="132" t="s">
        <v>753</v>
      </c>
      <c r="F65" s="131"/>
      <c r="G65" s="131"/>
      <c r="H65" s="131"/>
      <c r="I65" s="129" t="s">
        <v>3146</v>
      </c>
      <c r="J65" s="132" t="s">
        <v>3147</v>
      </c>
      <c r="K65" s="131"/>
      <c r="L65" s="135" t="s">
        <v>84</v>
      </c>
      <c r="M65" s="135" t="s">
        <v>84</v>
      </c>
      <c r="N65" s="135" t="s">
        <v>84</v>
      </c>
      <c r="O65" s="135" t="s">
        <v>86</v>
      </c>
      <c r="P65" s="135" t="s">
        <v>85</v>
      </c>
      <c r="Q65" s="135" t="s">
        <v>86</v>
      </c>
      <c r="R65" s="135" t="s">
        <v>86</v>
      </c>
      <c r="S65" s="197" t="s">
        <v>117</v>
      </c>
      <c r="T65" s="820"/>
      <c r="U65" s="820"/>
      <c r="V65" s="802"/>
      <c r="W65" s="249"/>
      <c r="X65" s="802"/>
      <c r="Y65" s="802"/>
      <c r="Z65" s="802"/>
      <c r="AA65" s="802"/>
      <c r="AB65" s="802"/>
      <c r="AC65" s="802"/>
      <c r="AD65" s="802"/>
      <c r="AE65" s="110"/>
      <c r="AF65" s="110"/>
      <c r="AG65" s="110"/>
    </row>
    <row r="66">
      <c r="A66" s="802"/>
      <c r="B66" s="819">
        <v>63.0</v>
      </c>
      <c r="C66" s="821" t="str">
        <f t="shared" si="61"/>
        <v>国税関係書類を登録するボタン</v>
      </c>
      <c r="D66" s="821" t="str">
        <f t="shared" ref="D66:D71" si="62">INDIRECT(ADDRESS(ROW()-1, COLUMN()))</f>
        <v>一括登録</v>
      </c>
      <c r="E66" s="253" t="s">
        <v>3148</v>
      </c>
      <c r="F66" s="197" t="s">
        <v>3149</v>
      </c>
      <c r="G66" s="132"/>
      <c r="H66" s="201"/>
      <c r="I66" s="129" t="s">
        <v>3150</v>
      </c>
      <c r="J66" s="132" t="s">
        <v>3151</v>
      </c>
      <c r="K66" s="132" t="s">
        <v>3152</v>
      </c>
      <c r="L66" s="135" t="s">
        <v>84</v>
      </c>
      <c r="M66" s="135" t="s">
        <v>85</v>
      </c>
      <c r="N66" s="135" t="s">
        <v>85</v>
      </c>
      <c r="O66" s="135" t="s">
        <v>86</v>
      </c>
      <c r="P66" s="135" t="s">
        <v>85</v>
      </c>
      <c r="Q66" s="135" t="s">
        <v>86</v>
      </c>
      <c r="R66" s="135" t="s">
        <v>86</v>
      </c>
      <c r="S66" s="197" t="s">
        <v>117</v>
      </c>
      <c r="T66" s="820"/>
      <c r="U66" s="820"/>
      <c r="V66" s="802"/>
      <c r="W66" s="249"/>
      <c r="X66" s="802"/>
      <c r="Y66" s="802"/>
      <c r="Z66" s="802"/>
      <c r="AA66" s="802"/>
      <c r="AB66" s="802"/>
      <c r="AC66" s="802"/>
      <c r="AD66" s="802"/>
      <c r="AE66" s="110"/>
      <c r="AF66" s="110"/>
      <c r="AG66" s="110"/>
    </row>
    <row r="67">
      <c r="A67" s="802"/>
      <c r="B67" s="819">
        <v>64.0</v>
      </c>
      <c r="C67" s="821" t="str">
        <f t="shared" si="61"/>
        <v>国税関係書類を登録するボタン</v>
      </c>
      <c r="D67" s="821" t="str">
        <f t="shared" si="62"/>
        <v>一括登録</v>
      </c>
      <c r="E67" s="821" t="str">
        <f t="shared" ref="E67:E69" si="63">INDIRECT(ADDRESS(ROW()-1, COLUMN()))</f>
        <v>OCR</v>
      </c>
      <c r="F67" s="132" t="s">
        <v>3153</v>
      </c>
      <c r="G67" s="131"/>
      <c r="H67" s="131"/>
      <c r="I67" s="129" t="s">
        <v>3154</v>
      </c>
      <c r="J67" s="132" t="s">
        <v>3155</v>
      </c>
      <c r="K67" s="131"/>
      <c r="L67" s="135" t="s">
        <v>84</v>
      </c>
      <c r="M67" s="135" t="s">
        <v>85</v>
      </c>
      <c r="N67" s="135" t="s">
        <v>85</v>
      </c>
      <c r="O67" s="135" t="s">
        <v>86</v>
      </c>
      <c r="P67" s="135" t="s">
        <v>85</v>
      </c>
      <c r="Q67" s="135" t="s">
        <v>86</v>
      </c>
      <c r="R67" s="135" t="s">
        <v>86</v>
      </c>
      <c r="S67" s="197" t="s">
        <v>117</v>
      </c>
      <c r="T67" s="820"/>
      <c r="U67" s="820"/>
      <c r="V67" s="802"/>
      <c r="W67" s="249"/>
      <c r="X67" s="802"/>
      <c r="Y67" s="802"/>
      <c r="Z67" s="802"/>
      <c r="AA67" s="802"/>
      <c r="AB67" s="802"/>
      <c r="AC67" s="802"/>
      <c r="AD67" s="802"/>
      <c r="AE67" s="110"/>
      <c r="AF67" s="110"/>
      <c r="AG67" s="110"/>
    </row>
    <row r="68">
      <c r="A68" s="802"/>
      <c r="B68" s="819">
        <v>65.0</v>
      </c>
      <c r="C68" s="821" t="str">
        <f t="shared" si="61"/>
        <v>国税関係書類を登録するボタン</v>
      </c>
      <c r="D68" s="829" t="str">
        <f t="shared" si="62"/>
        <v>一括登録</v>
      </c>
      <c r="E68" s="821" t="str">
        <f t="shared" si="63"/>
        <v>OCR</v>
      </c>
      <c r="F68" s="130" t="s">
        <v>3156</v>
      </c>
      <c r="G68" s="132" t="s">
        <v>3157</v>
      </c>
      <c r="H68" s="131"/>
      <c r="I68" s="129" t="s">
        <v>3158</v>
      </c>
      <c r="J68" s="132" t="s">
        <v>3159</v>
      </c>
      <c r="K68" s="131"/>
      <c r="L68" s="135" t="s">
        <v>84</v>
      </c>
      <c r="M68" s="135" t="s">
        <v>85</v>
      </c>
      <c r="N68" s="135" t="s">
        <v>85</v>
      </c>
      <c r="O68" s="135" t="s">
        <v>86</v>
      </c>
      <c r="P68" s="135" t="s">
        <v>85</v>
      </c>
      <c r="Q68" s="135" t="s">
        <v>86</v>
      </c>
      <c r="R68" s="135" t="s">
        <v>86</v>
      </c>
      <c r="S68" s="197" t="s">
        <v>117</v>
      </c>
      <c r="T68" s="820"/>
      <c r="U68" s="820"/>
      <c r="V68" s="802"/>
      <c r="W68" s="249"/>
      <c r="X68" s="802"/>
      <c r="Y68" s="802"/>
      <c r="Z68" s="802"/>
      <c r="AA68" s="802"/>
      <c r="AB68" s="802"/>
      <c r="AC68" s="802"/>
      <c r="AD68" s="802"/>
      <c r="AE68" s="110"/>
      <c r="AF68" s="110"/>
      <c r="AG68" s="110"/>
    </row>
    <row r="69">
      <c r="A69" s="802"/>
      <c r="B69" s="819">
        <v>66.0</v>
      </c>
      <c r="C69" s="821" t="str">
        <f t="shared" si="61"/>
        <v>国税関係書類を登録するボタン</v>
      </c>
      <c r="D69" s="821" t="str">
        <f t="shared" si="62"/>
        <v>一括登録</v>
      </c>
      <c r="E69" s="821" t="str">
        <f t="shared" si="63"/>
        <v>OCR</v>
      </c>
      <c r="F69" s="830" t="s">
        <v>3160</v>
      </c>
      <c r="G69" s="132" t="s">
        <v>3161</v>
      </c>
      <c r="H69" s="131"/>
      <c r="I69" s="129" t="s">
        <v>3162</v>
      </c>
      <c r="J69" s="132" t="s">
        <v>3163</v>
      </c>
      <c r="K69" s="131"/>
      <c r="L69" s="135" t="s">
        <v>84</v>
      </c>
      <c r="M69" s="135" t="s">
        <v>85</v>
      </c>
      <c r="N69" s="135" t="s">
        <v>85</v>
      </c>
      <c r="O69" s="135" t="s">
        <v>86</v>
      </c>
      <c r="P69" s="135" t="s">
        <v>85</v>
      </c>
      <c r="Q69" s="135" t="s">
        <v>86</v>
      </c>
      <c r="R69" s="135" t="s">
        <v>86</v>
      </c>
      <c r="S69" s="197" t="s">
        <v>117</v>
      </c>
      <c r="T69" s="820"/>
      <c r="U69" s="820"/>
      <c r="V69" s="802"/>
      <c r="W69" s="249"/>
      <c r="X69" s="802"/>
      <c r="Y69" s="802"/>
      <c r="Z69" s="802"/>
      <c r="AA69" s="802"/>
      <c r="AB69" s="802"/>
      <c r="AC69" s="802"/>
      <c r="AD69" s="802"/>
      <c r="AE69" s="110"/>
      <c r="AF69" s="110"/>
      <c r="AG69" s="110"/>
    </row>
    <row r="70">
      <c r="A70" s="802"/>
      <c r="B70" s="819">
        <v>67.0</v>
      </c>
      <c r="C70" s="821" t="str">
        <f t="shared" si="61"/>
        <v>国税関係書類を登録するボタン</v>
      </c>
      <c r="D70" s="821" t="str">
        <f t="shared" si="62"/>
        <v>一括登録</v>
      </c>
      <c r="E70" s="257" t="s">
        <v>3164</v>
      </c>
      <c r="F70" s="130"/>
      <c r="G70" s="132"/>
      <c r="H70" s="131"/>
      <c r="I70" s="129" t="s">
        <v>3165</v>
      </c>
      <c r="J70" s="132" t="s">
        <v>3166</v>
      </c>
      <c r="K70" s="129"/>
      <c r="L70" s="135" t="s">
        <v>84</v>
      </c>
      <c r="M70" s="135" t="s">
        <v>85</v>
      </c>
      <c r="N70" s="135" t="s">
        <v>85</v>
      </c>
      <c r="O70" s="135" t="s">
        <v>86</v>
      </c>
      <c r="P70" s="135" t="s">
        <v>85</v>
      </c>
      <c r="Q70" s="135" t="s">
        <v>86</v>
      </c>
      <c r="R70" s="135" t="s">
        <v>86</v>
      </c>
      <c r="S70" s="197" t="s">
        <v>117</v>
      </c>
      <c r="T70" s="820"/>
      <c r="U70" s="820"/>
      <c r="V70" s="802"/>
      <c r="W70" s="249"/>
      <c r="X70" s="802"/>
      <c r="Y70" s="802"/>
      <c r="Z70" s="802"/>
      <c r="AA70" s="802"/>
      <c r="AB70" s="802"/>
      <c r="AC70" s="802"/>
      <c r="AD70" s="802"/>
      <c r="AE70" s="110"/>
      <c r="AF70" s="110"/>
      <c r="AG70" s="110"/>
    </row>
    <row r="71">
      <c r="A71" s="802"/>
      <c r="B71" s="819">
        <v>68.0</v>
      </c>
      <c r="C71" s="829" t="str">
        <f t="shared" si="61"/>
        <v>国税関係書類を登録するボタン</v>
      </c>
      <c r="D71" s="828" t="str">
        <f t="shared" si="62"/>
        <v>一括登録</v>
      </c>
      <c r="E71" s="334"/>
      <c r="F71" s="130" t="s">
        <v>3167</v>
      </c>
      <c r="G71" s="132"/>
      <c r="H71" s="131"/>
      <c r="I71" s="129" t="s">
        <v>3168</v>
      </c>
      <c r="J71" s="132" t="s">
        <v>3169</v>
      </c>
      <c r="K71" s="129"/>
      <c r="L71" s="135" t="s">
        <v>84</v>
      </c>
      <c r="M71" s="135" t="s">
        <v>85</v>
      </c>
      <c r="N71" s="135" t="s">
        <v>85</v>
      </c>
      <c r="O71" s="135" t="s">
        <v>86</v>
      </c>
      <c r="P71" s="135" t="s">
        <v>85</v>
      </c>
      <c r="Q71" s="135" t="s">
        <v>86</v>
      </c>
      <c r="R71" s="135" t="s">
        <v>86</v>
      </c>
      <c r="S71" s="197" t="s">
        <v>117</v>
      </c>
      <c r="T71" s="820"/>
      <c r="U71" s="820"/>
      <c r="V71" s="802"/>
      <c r="W71" s="249"/>
      <c r="X71" s="802"/>
      <c r="Y71" s="802"/>
      <c r="Z71" s="802"/>
      <c r="AA71" s="802"/>
      <c r="AB71" s="802"/>
      <c r="AC71" s="802"/>
      <c r="AD71" s="802"/>
      <c r="AE71" s="110"/>
      <c r="AF71" s="110"/>
      <c r="AG71" s="110"/>
    </row>
    <row r="72">
      <c r="A72" s="802"/>
      <c r="B72" s="819">
        <v>69.0</v>
      </c>
      <c r="C72" s="146" t="s">
        <v>3170</v>
      </c>
      <c r="D72" s="155" t="s">
        <v>255</v>
      </c>
      <c r="E72" s="132" t="s">
        <v>3171</v>
      </c>
      <c r="F72" s="131"/>
      <c r="G72" s="131"/>
      <c r="H72" s="131"/>
      <c r="I72" s="129" t="s">
        <v>3172</v>
      </c>
      <c r="J72" s="132" t="s">
        <v>3173</v>
      </c>
      <c r="K72" s="131"/>
      <c r="L72" s="135" t="s">
        <v>84</v>
      </c>
      <c r="M72" s="135" t="s">
        <v>85</v>
      </c>
      <c r="N72" s="135" t="s">
        <v>85</v>
      </c>
      <c r="O72" s="135" t="s">
        <v>86</v>
      </c>
      <c r="P72" s="135" t="s">
        <v>85</v>
      </c>
      <c r="Q72" s="135" t="s">
        <v>86</v>
      </c>
      <c r="R72" s="135" t="s">
        <v>86</v>
      </c>
      <c r="S72" s="197" t="s">
        <v>117</v>
      </c>
      <c r="T72" s="820"/>
      <c r="U72" s="820"/>
      <c r="V72" s="802"/>
      <c r="W72" s="249"/>
      <c r="X72" s="802"/>
      <c r="Y72" s="802"/>
      <c r="Z72" s="802"/>
      <c r="AA72" s="802"/>
      <c r="AB72" s="802"/>
      <c r="AC72" s="802"/>
      <c r="AD72" s="802"/>
      <c r="AE72" s="110"/>
      <c r="AF72" s="110"/>
      <c r="AG72" s="110"/>
    </row>
    <row r="73" ht="41.25" customHeight="1">
      <c r="A73" s="802"/>
      <c r="B73" s="819">
        <v>70.0</v>
      </c>
      <c r="C73" s="821" t="str">
        <f t="shared" ref="C73:C79" si="64">INDIRECT(ADDRESS(ROW()-1, COLUMN()))</f>
        <v>国税関係書類一覧</v>
      </c>
      <c r="D73" s="130" t="s">
        <v>3174</v>
      </c>
      <c r="E73" s="132"/>
      <c r="F73" s="131"/>
      <c r="G73" s="131"/>
      <c r="H73" s="131"/>
      <c r="I73" s="132" t="s">
        <v>3175</v>
      </c>
      <c r="J73" s="132" t="s">
        <v>3176</v>
      </c>
      <c r="K73" s="131"/>
      <c r="L73" s="135" t="s">
        <v>84</v>
      </c>
      <c r="M73" s="135" t="s">
        <v>85</v>
      </c>
      <c r="N73" s="135" t="s">
        <v>85</v>
      </c>
      <c r="O73" s="135" t="s">
        <v>86</v>
      </c>
      <c r="P73" s="135" t="s">
        <v>85</v>
      </c>
      <c r="Q73" s="135" t="s">
        <v>86</v>
      </c>
      <c r="R73" s="135" t="s">
        <v>86</v>
      </c>
      <c r="S73" s="197" t="s">
        <v>117</v>
      </c>
      <c r="T73" s="820"/>
      <c r="U73" s="820"/>
      <c r="V73" s="802"/>
      <c r="W73" s="249"/>
      <c r="X73" s="802"/>
      <c r="Y73" s="802"/>
      <c r="Z73" s="802"/>
      <c r="AA73" s="802"/>
      <c r="AB73" s="802"/>
      <c r="AC73" s="802"/>
      <c r="AD73" s="802"/>
      <c r="AE73" s="110"/>
      <c r="AF73" s="110"/>
      <c r="AG73" s="110"/>
    </row>
    <row r="74">
      <c r="A74" s="802"/>
      <c r="B74" s="819">
        <v>71.0</v>
      </c>
      <c r="C74" s="821" t="str">
        <f t="shared" si="64"/>
        <v>国税関係書類一覧</v>
      </c>
      <c r="D74" s="146" t="s">
        <v>824</v>
      </c>
      <c r="E74" s="225" t="s">
        <v>252</v>
      </c>
      <c r="F74" s="197"/>
      <c r="G74" s="132"/>
      <c r="H74" s="201"/>
      <c r="I74" s="132" t="s">
        <v>3177</v>
      </c>
      <c r="J74" s="132" t="s">
        <v>3178</v>
      </c>
      <c r="K74" s="131"/>
      <c r="L74" s="135" t="s">
        <v>84</v>
      </c>
      <c r="M74" s="135" t="s">
        <v>85</v>
      </c>
      <c r="N74" s="135" t="s">
        <v>85</v>
      </c>
      <c r="O74" s="135" t="s">
        <v>86</v>
      </c>
      <c r="P74" s="135" t="s">
        <v>85</v>
      </c>
      <c r="Q74" s="135" t="s">
        <v>86</v>
      </c>
      <c r="R74" s="135" t="s">
        <v>86</v>
      </c>
      <c r="S74" s="197" t="s">
        <v>117</v>
      </c>
      <c r="T74" s="820"/>
      <c r="U74" s="820"/>
      <c r="V74" s="802"/>
      <c r="W74" s="249"/>
      <c r="X74" s="802"/>
      <c r="Y74" s="802"/>
      <c r="Z74" s="802"/>
      <c r="AA74" s="802"/>
      <c r="AB74" s="802"/>
      <c r="AC74" s="802"/>
      <c r="AD74" s="802"/>
      <c r="AE74" s="110"/>
      <c r="AF74" s="110"/>
      <c r="AG74" s="110"/>
    </row>
    <row r="75" ht="41.25" customHeight="1">
      <c r="A75" s="802"/>
      <c r="B75" s="819">
        <v>72.0</v>
      </c>
      <c r="C75" s="821" t="str">
        <f t="shared" si="64"/>
        <v>国税関係書類一覧</v>
      </c>
      <c r="D75" s="149"/>
      <c r="E75" s="253" t="s">
        <v>3179</v>
      </c>
      <c r="F75" s="132" t="s">
        <v>3180</v>
      </c>
      <c r="G75" s="131"/>
      <c r="H75" s="131"/>
      <c r="I75" s="132" t="s">
        <v>3181</v>
      </c>
      <c r="J75" s="132" t="s">
        <v>3182</v>
      </c>
      <c r="K75" s="131"/>
      <c r="L75" s="135" t="s">
        <v>84</v>
      </c>
      <c r="M75" s="135" t="s">
        <v>85</v>
      </c>
      <c r="N75" s="135" t="s">
        <v>85</v>
      </c>
      <c r="O75" s="135" t="s">
        <v>86</v>
      </c>
      <c r="P75" s="135" t="s">
        <v>85</v>
      </c>
      <c r="Q75" s="135" t="s">
        <v>86</v>
      </c>
      <c r="R75" s="135" t="s">
        <v>86</v>
      </c>
      <c r="S75" s="197" t="s">
        <v>117</v>
      </c>
      <c r="T75" s="820"/>
      <c r="U75" s="820"/>
      <c r="V75" s="802"/>
      <c r="W75" s="249"/>
      <c r="X75" s="802"/>
      <c r="Y75" s="802"/>
      <c r="Z75" s="802"/>
      <c r="AA75" s="802"/>
      <c r="AB75" s="802"/>
      <c r="AC75" s="802"/>
      <c r="AD75" s="802"/>
      <c r="AE75" s="110"/>
      <c r="AF75" s="110"/>
      <c r="AG75" s="110"/>
    </row>
    <row r="76">
      <c r="A76" s="802"/>
      <c r="B76" s="819">
        <v>73.0</v>
      </c>
      <c r="C76" s="821" t="str">
        <f t="shared" si="64"/>
        <v>国税関係書類一覧</v>
      </c>
      <c r="D76" s="155"/>
      <c r="E76" s="291"/>
      <c r="F76" s="132" t="s">
        <v>3183</v>
      </c>
      <c r="G76" s="131"/>
      <c r="H76" s="131"/>
      <c r="I76" s="132" t="s">
        <v>3184</v>
      </c>
      <c r="J76" s="831" t="s">
        <v>3185</v>
      </c>
      <c r="K76" s="131"/>
      <c r="L76" s="135" t="s">
        <v>84</v>
      </c>
      <c r="M76" s="135" t="s">
        <v>85</v>
      </c>
      <c r="N76" s="135" t="s">
        <v>85</v>
      </c>
      <c r="O76" s="135" t="s">
        <v>86</v>
      </c>
      <c r="P76" s="135" t="s">
        <v>85</v>
      </c>
      <c r="Q76" s="135" t="s">
        <v>86</v>
      </c>
      <c r="R76" s="135" t="s">
        <v>86</v>
      </c>
      <c r="S76" s="197" t="s">
        <v>117</v>
      </c>
      <c r="T76" s="820"/>
      <c r="U76" s="820"/>
      <c r="V76" s="802"/>
      <c r="W76" s="249"/>
      <c r="X76" s="802"/>
      <c r="Y76" s="802"/>
      <c r="Z76" s="802"/>
      <c r="AA76" s="802"/>
      <c r="AB76" s="802"/>
      <c r="AC76" s="802"/>
      <c r="AD76" s="802"/>
      <c r="AE76" s="110"/>
      <c r="AF76" s="110"/>
      <c r="AG76" s="110"/>
    </row>
    <row r="77" ht="41.25" customHeight="1">
      <c r="A77" s="802"/>
      <c r="B77" s="819">
        <v>74.0</v>
      </c>
      <c r="C77" s="821" t="str">
        <f t="shared" si="64"/>
        <v>国税関係書類一覧</v>
      </c>
      <c r="D77" s="132" t="s">
        <v>820</v>
      </c>
      <c r="E77" s="132"/>
      <c r="F77" s="132"/>
      <c r="G77" s="131"/>
      <c r="H77" s="131"/>
      <c r="I77" s="132" t="s">
        <v>3186</v>
      </c>
      <c r="J77" s="132" t="s">
        <v>3187</v>
      </c>
      <c r="K77" s="131"/>
      <c r="L77" s="135" t="s">
        <v>84</v>
      </c>
      <c r="M77" s="135" t="s">
        <v>85</v>
      </c>
      <c r="N77" s="135" t="s">
        <v>85</v>
      </c>
      <c r="O77" s="135" t="s">
        <v>86</v>
      </c>
      <c r="P77" s="135" t="s">
        <v>85</v>
      </c>
      <c r="Q77" s="135" t="s">
        <v>86</v>
      </c>
      <c r="R77" s="135" t="s">
        <v>86</v>
      </c>
      <c r="S77" s="197" t="s">
        <v>117</v>
      </c>
      <c r="T77" s="820"/>
      <c r="U77" s="820"/>
      <c r="V77" s="802"/>
      <c r="W77" s="249"/>
      <c r="X77" s="802"/>
      <c r="Y77" s="802"/>
      <c r="Z77" s="802"/>
      <c r="AA77" s="802"/>
      <c r="AB77" s="802"/>
      <c r="AC77" s="802"/>
      <c r="AD77" s="802"/>
      <c r="AE77" s="110"/>
      <c r="AF77" s="110"/>
      <c r="AG77" s="110"/>
    </row>
    <row r="78">
      <c r="A78" s="802"/>
      <c r="B78" s="819">
        <v>75.0</v>
      </c>
      <c r="C78" s="821" t="str">
        <f t="shared" si="64"/>
        <v>国税関係書類一覧</v>
      </c>
      <c r="D78" s="132" t="s">
        <v>1093</v>
      </c>
      <c r="E78" s="132"/>
      <c r="F78" s="132"/>
      <c r="G78" s="131"/>
      <c r="H78" s="131"/>
      <c r="I78" s="129" t="s">
        <v>3188</v>
      </c>
      <c r="J78" s="132" t="s">
        <v>3189</v>
      </c>
      <c r="K78" s="131"/>
      <c r="L78" s="135" t="s">
        <v>84</v>
      </c>
      <c r="M78" s="135" t="s">
        <v>85</v>
      </c>
      <c r="N78" s="135" t="s">
        <v>85</v>
      </c>
      <c r="O78" s="135" t="s">
        <v>86</v>
      </c>
      <c r="P78" s="135" t="s">
        <v>85</v>
      </c>
      <c r="Q78" s="135" t="s">
        <v>86</v>
      </c>
      <c r="R78" s="135" t="s">
        <v>86</v>
      </c>
      <c r="S78" s="197" t="s">
        <v>117</v>
      </c>
      <c r="T78" s="820"/>
      <c r="U78" s="820"/>
      <c r="V78" s="802"/>
      <c r="W78" s="249"/>
      <c r="X78" s="802"/>
      <c r="Y78" s="802"/>
      <c r="Z78" s="802"/>
      <c r="AA78" s="802"/>
      <c r="AB78" s="802"/>
      <c r="AC78" s="802"/>
      <c r="AD78" s="802"/>
      <c r="AE78" s="110"/>
      <c r="AF78" s="110"/>
      <c r="AG78" s="110"/>
    </row>
    <row r="79" ht="41.25" customHeight="1">
      <c r="A79" s="802"/>
      <c r="B79" s="819">
        <v>76.0</v>
      </c>
      <c r="C79" s="821" t="str">
        <f t="shared" si="64"/>
        <v>国税関係書類一覧</v>
      </c>
      <c r="D79" s="132" t="s">
        <v>244</v>
      </c>
      <c r="E79" s="132"/>
      <c r="F79" s="132"/>
      <c r="G79" s="131"/>
      <c r="H79" s="131"/>
      <c r="I79" s="132" t="s">
        <v>3190</v>
      </c>
      <c r="J79" s="132" t="s">
        <v>1958</v>
      </c>
      <c r="K79" s="131"/>
      <c r="L79" s="135" t="s">
        <v>84</v>
      </c>
      <c r="M79" s="135" t="s">
        <v>85</v>
      </c>
      <c r="N79" s="135" t="s">
        <v>85</v>
      </c>
      <c r="O79" s="135" t="s">
        <v>86</v>
      </c>
      <c r="P79" s="135" t="s">
        <v>85</v>
      </c>
      <c r="Q79" s="135" t="s">
        <v>86</v>
      </c>
      <c r="R79" s="135" t="s">
        <v>86</v>
      </c>
      <c r="S79" s="197" t="s">
        <v>117</v>
      </c>
      <c r="T79" s="820"/>
      <c r="U79" s="820"/>
      <c r="V79" s="802"/>
      <c r="W79" s="249"/>
      <c r="X79" s="802"/>
      <c r="Y79" s="802"/>
      <c r="Z79" s="802"/>
      <c r="AA79" s="802"/>
      <c r="AB79" s="802"/>
      <c r="AC79" s="802"/>
      <c r="AD79" s="802"/>
      <c r="AE79" s="110"/>
      <c r="AF79" s="110"/>
      <c r="AG79" s="110"/>
    </row>
    <row r="80">
      <c r="A80" s="802"/>
      <c r="B80" s="819">
        <v>77.0</v>
      </c>
      <c r="C80" s="832" t="s">
        <v>3191</v>
      </c>
      <c r="D80" s="149" t="s">
        <v>255</v>
      </c>
      <c r="E80" s="132" t="s">
        <v>3192</v>
      </c>
      <c r="F80" s="131"/>
      <c r="G80" s="131"/>
      <c r="H80" s="131"/>
      <c r="I80" s="129" t="s">
        <v>3172</v>
      </c>
      <c r="J80" s="132" t="s">
        <v>3173</v>
      </c>
      <c r="K80" s="131"/>
      <c r="L80" s="135" t="s">
        <v>84</v>
      </c>
      <c r="M80" s="135" t="s">
        <v>85</v>
      </c>
      <c r="N80" s="135" t="s">
        <v>85</v>
      </c>
      <c r="O80" s="135" t="s">
        <v>86</v>
      </c>
      <c r="P80" s="135" t="s">
        <v>85</v>
      </c>
      <c r="Q80" s="135" t="s">
        <v>86</v>
      </c>
      <c r="R80" s="135" t="s">
        <v>86</v>
      </c>
      <c r="S80" s="197" t="s">
        <v>117</v>
      </c>
      <c r="T80" s="820"/>
      <c r="U80" s="820"/>
      <c r="V80" s="802"/>
      <c r="W80" s="249"/>
      <c r="X80" s="802"/>
      <c r="Y80" s="802"/>
      <c r="Z80" s="802"/>
      <c r="AA80" s="802"/>
      <c r="AB80" s="802"/>
      <c r="AC80" s="802"/>
      <c r="AD80" s="802"/>
      <c r="AE80" s="110"/>
      <c r="AF80" s="110"/>
      <c r="AG80" s="110"/>
    </row>
    <row r="81">
      <c r="A81" s="802"/>
      <c r="B81" s="819">
        <v>78.0</v>
      </c>
      <c r="C81" s="821" t="str">
        <f t="shared" ref="C81:D81" si="65">INDIRECT(ADDRESS(ROW()-1, COLUMN()))</f>
        <v>国税関係書類詳細画面</v>
      </c>
      <c r="D81" s="821" t="str">
        <f t="shared" si="65"/>
        <v>保存</v>
      </c>
      <c r="E81" s="146" t="s">
        <v>3193</v>
      </c>
      <c r="F81" s="146" t="s">
        <v>3194</v>
      </c>
      <c r="G81" s="132" t="s">
        <v>3195</v>
      </c>
      <c r="H81" s="129"/>
      <c r="I81" s="132" t="s">
        <v>3196</v>
      </c>
      <c r="J81" s="132" t="s">
        <v>3197</v>
      </c>
      <c r="K81" s="131"/>
      <c r="L81" s="135" t="s">
        <v>84</v>
      </c>
      <c r="M81" s="135" t="s">
        <v>85</v>
      </c>
      <c r="N81" s="135" t="s">
        <v>85</v>
      </c>
      <c r="O81" s="135" t="s">
        <v>86</v>
      </c>
      <c r="P81" s="135" t="s">
        <v>85</v>
      </c>
      <c r="Q81" s="135" t="s">
        <v>86</v>
      </c>
      <c r="R81" s="135" t="s">
        <v>86</v>
      </c>
      <c r="S81" s="197" t="s">
        <v>117</v>
      </c>
      <c r="T81" s="820"/>
      <c r="U81" s="820"/>
      <c r="V81" s="802"/>
      <c r="W81" s="249"/>
      <c r="X81" s="802"/>
      <c r="Y81" s="802"/>
      <c r="Z81" s="802"/>
      <c r="AA81" s="802"/>
      <c r="AB81" s="802"/>
      <c r="AC81" s="802"/>
      <c r="AD81" s="802"/>
      <c r="AE81" s="110"/>
      <c r="AF81" s="110"/>
      <c r="AG81" s="110"/>
    </row>
    <row r="82">
      <c r="A82" s="802"/>
      <c r="B82" s="819">
        <v>79.0</v>
      </c>
      <c r="C82" s="821" t="str">
        <f t="shared" ref="C82:E82" si="66">INDIRECT(ADDRESS(ROW()-1, COLUMN()))</f>
        <v>国税関係書類詳細画面</v>
      </c>
      <c r="D82" s="821" t="str">
        <f t="shared" si="66"/>
        <v>保存</v>
      </c>
      <c r="E82" s="821" t="str">
        <f t="shared" si="66"/>
        <v>送付元表示</v>
      </c>
      <c r="F82" s="149"/>
      <c r="G82" s="132" t="s">
        <v>575</v>
      </c>
      <c r="H82" s="129"/>
      <c r="I82" s="132" t="s">
        <v>3198</v>
      </c>
      <c r="J82" s="132" t="s">
        <v>3199</v>
      </c>
      <c r="K82" s="131"/>
      <c r="L82" s="135" t="s">
        <v>84</v>
      </c>
      <c r="M82" s="135" t="s">
        <v>85</v>
      </c>
      <c r="N82" s="135" t="s">
        <v>85</v>
      </c>
      <c r="O82" s="135" t="s">
        <v>86</v>
      </c>
      <c r="P82" s="135" t="s">
        <v>85</v>
      </c>
      <c r="Q82" s="135" t="s">
        <v>86</v>
      </c>
      <c r="R82" s="135" t="s">
        <v>86</v>
      </c>
      <c r="S82" s="197" t="s">
        <v>117</v>
      </c>
      <c r="T82" s="820"/>
      <c r="U82" s="820"/>
      <c r="V82" s="802"/>
      <c r="W82" s="249"/>
      <c r="X82" s="802"/>
      <c r="Y82" s="802"/>
      <c r="Z82" s="802"/>
      <c r="AA82" s="802"/>
      <c r="AB82" s="802"/>
      <c r="AC82" s="802"/>
      <c r="AD82" s="802"/>
      <c r="AE82" s="110"/>
      <c r="AF82" s="110"/>
      <c r="AG82" s="110"/>
    </row>
    <row r="83">
      <c r="A83" s="802"/>
      <c r="B83" s="819">
        <v>80.0</v>
      </c>
      <c r="C83" s="821" t="str">
        <f t="shared" ref="C83:E83" si="67">INDIRECT(ADDRESS(ROW()-1, COLUMN()))</f>
        <v>国税関係書類詳細画面</v>
      </c>
      <c r="D83" s="821" t="str">
        <f t="shared" si="67"/>
        <v>保存</v>
      </c>
      <c r="E83" s="821" t="str">
        <f t="shared" si="67"/>
        <v>送付元表示</v>
      </c>
      <c r="F83" s="149"/>
      <c r="G83" s="132" t="s">
        <v>3200</v>
      </c>
      <c r="H83" s="129"/>
      <c r="I83" s="132" t="s">
        <v>3201</v>
      </c>
      <c r="J83" s="132" t="s">
        <v>3202</v>
      </c>
      <c r="K83" s="141"/>
      <c r="L83" s="135" t="s">
        <v>84</v>
      </c>
      <c r="M83" s="135" t="s">
        <v>85</v>
      </c>
      <c r="N83" s="135" t="s">
        <v>85</v>
      </c>
      <c r="O83" s="135" t="s">
        <v>86</v>
      </c>
      <c r="P83" s="135" t="s">
        <v>85</v>
      </c>
      <c r="Q83" s="135" t="s">
        <v>86</v>
      </c>
      <c r="R83" s="135" t="s">
        <v>86</v>
      </c>
      <c r="S83" s="197" t="s">
        <v>117</v>
      </c>
      <c r="T83" s="820"/>
      <c r="U83" s="820"/>
      <c r="V83" s="802"/>
      <c r="W83" s="249"/>
      <c r="X83" s="802"/>
      <c r="Y83" s="802"/>
      <c r="Z83" s="802"/>
      <c r="AA83" s="802"/>
      <c r="AB83" s="802"/>
      <c r="AC83" s="802"/>
      <c r="AD83" s="802"/>
      <c r="AE83" s="110"/>
      <c r="AF83" s="110"/>
      <c r="AG83" s="110"/>
    </row>
    <row r="84">
      <c r="A84" s="802"/>
      <c r="B84" s="819">
        <v>81.0</v>
      </c>
      <c r="C84" s="821" t="str">
        <f t="shared" ref="C84:E84" si="68">INDIRECT(ADDRESS(ROW()-1, COLUMN()))</f>
        <v>国税関係書類詳細画面</v>
      </c>
      <c r="D84" s="821" t="str">
        <f t="shared" si="68"/>
        <v>保存</v>
      </c>
      <c r="E84" s="821" t="str">
        <f t="shared" si="68"/>
        <v>送付元表示</v>
      </c>
      <c r="F84" s="146" t="s">
        <v>3203</v>
      </c>
      <c r="G84" s="132" t="s">
        <v>3195</v>
      </c>
      <c r="H84" s="129"/>
      <c r="I84" s="132" t="s">
        <v>3204</v>
      </c>
      <c r="J84" s="132" t="s">
        <v>3197</v>
      </c>
      <c r="K84" s="141"/>
      <c r="L84" s="135" t="s">
        <v>84</v>
      </c>
      <c r="M84" s="135" t="s">
        <v>85</v>
      </c>
      <c r="N84" s="135" t="s">
        <v>85</v>
      </c>
      <c r="O84" s="135" t="s">
        <v>86</v>
      </c>
      <c r="P84" s="135" t="s">
        <v>85</v>
      </c>
      <c r="Q84" s="135" t="s">
        <v>86</v>
      </c>
      <c r="R84" s="135" t="s">
        <v>86</v>
      </c>
      <c r="S84" s="197" t="s">
        <v>117</v>
      </c>
      <c r="T84" s="820"/>
      <c r="U84" s="820"/>
      <c r="V84" s="802"/>
      <c r="W84" s="249"/>
      <c r="X84" s="802"/>
      <c r="Y84" s="802"/>
      <c r="Z84" s="802"/>
      <c r="AA84" s="802"/>
      <c r="AB84" s="802"/>
      <c r="AC84" s="802"/>
      <c r="AD84" s="802"/>
      <c r="AE84" s="110"/>
      <c r="AF84" s="110"/>
      <c r="AG84" s="110"/>
    </row>
    <row r="85">
      <c r="A85" s="802"/>
      <c r="B85" s="819">
        <v>82.0</v>
      </c>
      <c r="C85" s="821" t="str">
        <f t="shared" ref="C85:E85" si="69">INDIRECT(ADDRESS(ROW()-1, COLUMN()))</f>
        <v>国税関係書類詳細画面</v>
      </c>
      <c r="D85" s="821" t="str">
        <f t="shared" si="69"/>
        <v>保存</v>
      </c>
      <c r="E85" s="821" t="str">
        <f t="shared" si="69"/>
        <v>送付元表示</v>
      </c>
      <c r="F85" s="149"/>
      <c r="G85" s="132" t="s">
        <v>575</v>
      </c>
      <c r="H85" s="129"/>
      <c r="I85" s="132" t="s">
        <v>3198</v>
      </c>
      <c r="J85" s="132" t="s">
        <v>3205</v>
      </c>
      <c r="K85" s="141"/>
      <c r="L85" s="135" t="s">
        <v>84</v>
      </c>
      <c r="M85" s="135" t="s">
        <v>85</v>
      </c>
      <c r="N85" s="135" t="s">
        <v>85</v>
      </c>
      <c r="O85" s="135" t="s">
        <v>86</v>
      </c>
      <c r="P85" s="135" t="s">
        <v>85</v>
      </c>
      <c r="Q85" s="135" t="s">
        <v>86</v>
      </c>
      <c r="R85" s="135" t="s">
        <v>86</v>
      </c>
      <c r="S85" s="197" t="s">
        <v>117</v>
      </c>
      <c r="T85" s="820"/>
      <c r="U85" s="820"/>
      <c r="V85" s="802"/>
      <c r="W85" s="249"/>
      <c r="X85" s="802"/>
      <c r="Y85" s="802"/>
      <c r="Z85" s="802"/>
      <c r="AA85" s="802"/>
      <c r="AB85" s="802"/>
      <c r="AC85" s="802"/>
      <c r="AD85" s="802"/>
      <c r="AE85" s="110"/>
      <c r="AF85" s="110"/>
      <c r="AG85" s="110"/>
    </row>
    <row r="86">
      <c r="A86" s="802"/>
      <c r="B86" s="819">
        <v>83.0</v>
      </c>
      <c r="C86" s="821" t="str">
        <f t="shared" ref="C86:E86" si="70">INDIRECT(ADDRESS(ROW()-1, COLUMN()))</f>
        <v>国税関係書類詳細画面</v>
      </c>
      <c r="D86" s="821" t="str">
        <f t="shared" si="70"/>
        <v>保存</v>
      </c>
      <c r="E86" s="821" t="str">
        <f t="shared" si="70"/>
        <v>送付元表示</v>
      </c>
      <c r="F86" s="149"/>
      <c r="G86" s="132" t="s">
        <v>3200</v>
      </c>
      <c r="H86" s="129"/>
      <c r="I86" s="132" t="s">
        <v>3201</v>
      </c>
      <c r="J86" s="132" t="s">
        <v>3202</v>
      </c>
      <c r="K86" s="141"/>
      <c r="L86" s="135" t="s">
        <v>84</v>
      </c>
      <c r="M86" s="135" t="s">
        <v>85</v>
      </c>
      <c r="N86" s="135" t="s">
        <v>85</v>
      </c>
      <c r="O86" s="135" t="s">
        <v>86</v>
      </c>
      <c r="P86" s="135" t="s">
        <v>85</v>
      </c>
      <c r="Q86" s="135" t="s">
        <v>86</v>
      </c>
      <c r="R86" s="135" t="s">
        <v>86</v>
      </c>
      <c r="S86" s="197" t="s">
        <v>117</v>
      </c>
      <c r="T86" s="820"/>
      <c r="U86" s="820"/>
      <c r="V86" s="802"/>
      <c r="W86" s="249"/>
      <c r="X86" s="802"/>
      <c r="Y86" s="802"/>
      <c r="Z86" s="802"/>
      <c r="AA86" s="802"/>
      <c r="AB86" s="802"/>
      <c r="AC86" s="802"/>
      <c r="AD86" s="802"/>
      <c r="AE86" s="110"/>
      <c r="AF86" s="110"/>
      <c r="AG86" s="110"/>
    </row>
    <row r="87">
      <c r="A87" s="802"/>
      <c r="B87" s="819">
        <v>84.0</v>
      </c>
      <c r="C87" s="821" t="str">
        <f t="shared" ref="C87:E87" si="71">INDIRECT(ADDRESS(ROW()-1, COLUMN()))</f>
        <v>国税関係書類詳細画面</v>
      </c>
      <c r="D87" s="821" t="str">
        <f t="shared" si="71"/>
        <v>保存</v>
      </c>
      <c r="E87" s="821" t="str">
        <f t="shared" si="71"/>
        <v>送付元表示</v>
      </c>
      <c r="F87" s="146" t="s">
        <v>3206</v>
      </c>
      <c r="G87" s="132" t="s">
        <v>3195</v>
      </c>
      <c r="H87" s="129"/>
      <c r="I87" s="132" t="s">
        <v>3207</v>
      </c>
      <c r="J87" s="132" t="s">
        <v>3197</v>
      </c>
      <c r="K87" s="141"/>
      <c r="L87" s="135" t="s">
        <v>84</v>
      </c>
      <c r="M87" s="135" t="s">
        <v>85</v>
      </c>
      <c r="N87" s="135" t="s">
        <v>85</v>
      </c>
      <c r="O87" s="135" t="s">
        <v>86</v>
      </c>
      <c r="P87" s="135" t="s">
        <v>85</v>
      </c>
      <c r="Q87" s="135" t="s">
        <v>86</v>
      </c>
      <c r="R87" s="135" t="s">
        <v>86</v>
      </c>
      <c r="S87" s="197" t="s">
        <v>117</v>
      </c>
      <c r="T87" s="820"/>
      <c r="U87" s="820"/>
      <c r="V87" s="802"/>
      <c r="W87" s="249"/>
      <c r="X87" s="802"/>
      <c r="Y87" s="802"/>
      <c r="Z87" s="802"/>
      <c r="AA87" s="802"/>
      <c r="AB87" s="802"/>
      <c r="AC87" s="802"/>
      <c r="AD87" s="802"/>
      <c r="AE87" s="110"/>
      <c r="AF87" s="110"/>
      <c r="AG87" s="110"/>
    </row>
    <row r="88">
      <c r="A88" s="802"/>
      <c r="B88" s="819">
        <v>85.0</v>
      </c>
      <c r="C88" s="821" t="str">
        <f t="shared" ref="C88:E88" si="72">INDIRECT(ADDRESS(ROW()-1, COLUMN()))</f>
        <v>国税関係書類詳細画面</v>
      </c>
      <c r="D88" s="821" t="str">
        <f t="shared" si="72"/>
        <v>保存</v>
      </c>
      <c r="E88" s="821" t="str">
        <f t="shared" si="72"/>
        <v>送付元表示</v>
      </c>
      <c r="F88" s="149"/>
      <c r="G88" s="132" t="s">
        <v>575</v>
      </c>
      <c r="H88" s="129"/>
      <c r="I88" s="132" t="s">
        <v>3198</v>
      </c>
      <c r="J88" s="132" t="s">
        <v>3208</v>
      </c>
      <c r="K88" s="141"/>
      <c r="L88" s="135" t="s">
        <v>84</v>
      </c>
      <c r="M88" s="135" t="s">
        <v>85</v>
      </c>
      <c r="N88" s="135" t="s">
        <v>85</v>
      </c>
      <c r="O88" s="135" t="s">
        <v>86</v>
      </c>
      <c r="P88" s="135" t="s">
        <v>85</v>
      </c>
      <c r="Q88" s="135" t="s">
        <v>86</v>
      </c>
      <c r="R88" s="135" t="s">
        <v>86</v>
      </c>
      <c r="S88" s="197" t="s">
        <v>117</v>
      </c>
      <c r="T88" s="820"/>
      <c r="U88" s="820"/>
      <c r="V88" s="802"/>
      <c r="W88" s="249"/>
      <c r="X88" s="802"/>
      <c r="Y88" s="802"/>
      <c r="Z88" s="802"/>
      <c r="AA88" s="802"/>
      <c r="AB88" s="802"/>
      <c r="AC88" s="802"/>
      <c r="AD88" s="802"/>
      <c r="AE88" s="110"/>
      <c r="AF88" s="110"/>
      <c r="AG88" s="110"/>
    </row>
    <row r="89">
      <c r="A89" s="802"/>
      <c r="B89" s="819">
        <v>86.0</v>
      </c>
      <c r="C89" s="821" t="str">
        <f t="shared" ref="C89:E89" si="73">INDIRECT(ADDRESS(ROW()-1, COLUMN()))</f>
        <v>国税関係書類詳細画面</v>
      </c>
      <c r="D89" s="821" t="str">
        <f t="shared" si="73"/>
        <v>保存</v>
      </c>
      <c r="E89" s="821" t="str">
        <f t="shared" si="73"/>
        <v>送付元表示</v>
      </c>
      <c r="F89" s="149"/>
      <c r="G89" s="132" t="s">
        <v>3200</v>
      </c>
      <c r="H89" s="129"/>
      <c r="I89" s="132" t="s">
        <v>3201</v>
      </c>
      <c r="J89" s="132" t="s">
        <v>3202</v>
      </c>
      <c r="K89" s="141"/>
      <c r="L89" s="135" t="s">
        <v>84</v>
      </c>
      <c r="M89" s="135" t="s">
        <v>85</v>
      </c>
      <c r="N89" s="135" t="s">
        <v>85</v>
      </c>
      <c r="O89" s="135" t="s">
        <v>86</v>
      </c>
      <c r="P89" s="135" t="s">
        <v>85</v>
      </c>
      <c r="Q89" s="135" t="s">
        <v>86</v>
      </c>
      <c r="R89" s="135" t="s">
        <v>86</v>
      </c>
      <c r="S89" s="197" t="s">
        <v>117</v>
      </c>
      <c r="T89" s="820"/>
      <c r="U89" s="820"/>
      <c r="V89" s="802"/>
      <c r="W89" s="249"/>
      <c r="X89" s="802"/>
      <c r="Y89" s="802"/>
      <c r="Z89" s="802"/>
      <c r="AA89" s="802"/>
      <c r="AB89" s="802"/>
      <c r="AC89" s="802"/>
      <c r="AD89" s="802"/>
      <c r="AE89" s="110"/>
      <c r="AF89" s="110"/>
      <c r="AG89" s="110"/>
    </row>
    <row r="90">
      <c r="A90" s="802"/>
      <c r="B90" s="819">
        <v>87.0</v>
      </c>
      <c r="C90" s="821" t="str">
        <f t="shared" ref="C90:E90" si="74">INDIRECT(ADDRESS(ROW()-1, COLUMN()))</f>
        <v>国税関係書類詳細画面</v>
      </c>
      <c r="D90" s="821" t="str">
        <f t="shared" si="74"/>
        <v>保存</v>
      </c>
      <c r="E90" s="821" t="str">
        <f t="shared" si="74"/>
        <v>送付元表示</v>
      </c>
      <c r="F90" s="146" t="s">
        <v>3209</v>
      </c>
      <c r="G90" s="132" t="s">
        <v>3195</v>
      </c>
      <c r="H90" s="131"/>
      <c r="I90" s="132" t="s">
        <v>3210</v>
      </c>
      <c r="J90" s="132" t="s">
        <v>3211</v>
      </c>
      <c r="K90" s="132" t="s">
        <v>3212</v>
      </c>
      <c r="L90" s="135" t="s">
        <v>84</v>
      </c>
      <c r="M90" s="135" t="s">
        <v>85</v>
      </c>
      <c r="N90" s="135" t="s">
        <v>85</v>
      </c>
      <c r="O90" s="135" t="s">
        <v>86</v>
      </c>
      <c r="P90" s="135" t="s">
        <v>85</v>
      </c>
      <c r="Q90" s="135" t="s">
        <v>86</v>
      </c>
      <c r="R90" s="135" t="s">
        <v>86</v>
      </c>
      <c r="S90" s="197" t="s">
        <v>117</v>
      </c>
      <c r="T90" s="820"/>
      <c r="U90" s="820"/>
      <c r="V90" s="802"/>
      <c r="W90" s="249"/>
      <c r="X90" s="802"/>
      <c r="Y90" s="802"/>
      <c r="Z90" s="802"/>
      <c r="AA90" s="802"/>
      <c r="AB90" s="802"/>
      <c r="AC90" s="802"/>
      <c r="AD90" s="802"/>
      <c r="AE90" s="110"/>
      <c r="AF90" s="110"/>
      <c r="AG90" s="110"/>
    </row>
    <row r="91">
      <c r="A91" s="802"/>
      <c r="B91" s="819">
        <v>88.0</v>
      </c>
      <c r="C91" s="821" t="str">
        <f t="shared" ref="C91:E91" si="75">INDIRECT(ADDRESS(ROW()-1, COLUMN()))</f>
        <v>国税関係書類詳細画面</v>
      </c>
      <c r="D91" s="821" t="str">
        <f t="shared" si="75"/>
        <v>保存</v>
      </c>
      <c r="E91" s="821" t="str">
        <f t="shared" si="75"/>
        <v>送付元表示</v>
      </c>
      <c r="F91" s="149"/>
      <c r="G91" s="132" t="s">
        <v>575</v>
      </c>
      <c r="H91" s="131"/>
      <c r="I91" s="132" t="s">
        <v>3198</v>
      </c>
      <c r="J91" s="132" t="s">
        <v>3213</v>
      </c>
      <c r="K91" s="142"/>
      <c r="L91" s="135" t="s">
        <v>84</v>
      </c>
      <c r="M91" s="135" t="s">
        <v>85</v>
      </c>
      <c r="N91" s="135" t="s">
        <v>85</v>
      </c>
      <c r="O91" s="135" t="s">
        <v>86</v>
      </c>
      <c r="P91" s="135" t="s">
        <v>85</v>
      </c>
      <c r="Q91" s="135" t="s">
        <v>86</v>
      </c>
      <c r="R91" s="135" t="s">
        <v>86</v>
      </c>
      <c r="S91" s="197" t="s">
        <v>117</v>
      </c>
      <c r="T91" s="820"/>
      <c r="U91" s="820"/>
      <c r="V91" s="802"/>
      <c r="W91" s="249"/>
      <c r="X91" s="802"/>
      <c r="Y91" s="802"/>
      <c r="Z91" s="802"/>
      <c r="AA91" s="802"/>
      <c r="AB91" s="802"/>
      <c r="AC91" s="802"/>
      <c r="AD91" s="802"/>
      <c r="AE91" s="110"/>
      <c r="AF91" s="110"/>
      <c r="AG91" s="110"/>
    </row>
    <row r="92">
      <c r="A92" s="802"/>
      <c r="B92" s="819">
        <v>89.0</v>
      </c>
      <c r="C92" s="821" t="str">
        <f t="shared" ref="C92:E92" si="76">INDIRECT(ADDRESS(ROW()-1, COLUMN()))</f>
        <v>国税関係書類詳細画面</v>
      </c>
      <c r="D92" s="821" t="str">
        <f t="shared" si="76"/>
        <v>保存</v>
      </c>
      <c r="E92" s="821" t="str">
        <f t="shared" si="76"/>
        <v>送付元表示</v>
      </c>
      <c r="F92" s="149"/>
      <c r="G92" s="132" t="s">
        <v>3200</v>
      </c>
      <c r="H92" s="129"/>
      <c r="I92" s="132" t="s">
        <v>3201</v>
      </c>
      <c r="J92" s="132" t="s">
        <v>3202</v>
      </c>
      <c r="K92" s="142"/>
      <c r="L92" s="135" t="s">
        <v>84</v>
      </c>
      <c r="M92" s="135" t="s">
        <v>85</v>
      </c>
      <c r="N92" s="135" t="s">
        <v>85</v>
      </c>
      <c r="O92" s="135" t="s">
        <v>86</v>
      </c>
      <c r="P92" s="135" t="s">
        <v>85</v>
      </c>
      <c r="Q92" s="135" t="s">
        <v>86</v>
      </c>
      <c r="R92" s="135" t="s">
        <v>86</v>
      </c>
      <c r="S92" s="197" t="s">
        <v>117</v>
      </c>
      <c r="T92" s="820"/>
      <c r="U92" s="820"/>
      <c r="V92" s="802"/>
      <c r="W92" s="249"/>
      <c r="X92" s="802"/>
      <c r="Y92" s="802"/>
      <c r="Z92" s="802"/>
      <c r="AA92" s="802"/>
      <c r="AB92" s="802"/>
      <c r="AC92" s="802"/>
      <c r="AD92" s="802"/>
      <c r="AE92" s="110"/>
      <c r="AF92" s="110"/>
      <c r="AG92" s="110"/>
    </row>
    <row r="93">
      <c r="A93" s="802"/>
      <c r="B93" s="819">
        <v>90.0</v>
      </c>
      <c r="C93" s="821" t="str">
        <f t="shared" ref="C93:E93" si="77">INDIRECT(ADDRESS(ROW()-1, COLUMN()))</f>
        <v>国税関係書類詳細画面</v>
      </c>
      <c r="D93" s="821" t="str">
        <f t="shared" si="77"/>
        <v>保存</v>
      </c>
      <c r="E93" s="821" t="str">
        <f t="shared" si="77"/>
        <v>送付元表示</v>
      </c>
      <c r="F93" s="253" t="s">
        <v>3214</v>
      </c>
      <c r="G93" s="132" t="s">
        <v>3195</v>
      </c>
      <c r="H93" s="131"/>
      <c r="I93" s="132" t="s">
        <v>3215</v>
      </c>
      <c r="J93" s="132" t="s">
        <v>3211</v>
      </c>
      <c r="K93" s="132" t="s">
        <v>3216</v>
      </c>
      <c r="L93" s="135" t="s">
        <v>84</v>
      </c>
      <c r="M93" s="135" t="s">
        <v>85</v>
      </c>
      <c r="N93" s="135" t="s">
        <v>85</v>
      </c>
      <c r="O93" s="135" t="s">
        <v>86</v>
      </c>
      <c r="P93" s="135" t="s">
        <v>85</v>
      </c>
      <c r="Q93" s="135" t="s">
        <v>86</v>
      </c>
      <c r="R93" s="135" t="s">
        <v>86</v>
      </c>
      <c r="S93" s="197" t="s">
        <v>117</v>
      </c>
      <c r="T93" s="820"/>
      <c r="U93" s="820"/>
      <c r="V93" s="802"/>
      <c r="W93" s="249"/>
      <c r="X93" s="802"/>
      <c r="Y93" s="802"/>
      <c r="Z93" s="802"/>
      <c r="AA93" s="802"/>
      <c r="AB93" s="802"/>
      <c r="AC93" s="802"/>
      <c r="AD93" s="802"/>
      <c r="AE93" s="110"/>
      <c r="AF93" s="110"/>
      <c r="AG93" s="110"/>
    </row>
    <row r="94">
      <c r="A94" s="802"/>
      <c r="B94" s="819">
        <v>91.0</v>
      </c>
      <c r="C94" s="821" t="str">
        <f t="shared" ref="C94:E94" si="78">INDIRECT(ADDRESS(ROW()-1, COLUMN()))</f>
        <v>国税関係書類詳細画面</v>
      </c>
      <c r="D94" s="821" t="str">
        <f t="shared" si="78"/>
        <v>保存</v>
      </c>
      <c r="E94" s="821" t="str">
        <f t="shared" si="78"/>
        <v>送付元表示</v>
      </c>
      <c r="F94" s="270"/>
      <c r="G94" s="132" t="s">
        <v>575</v>
      </c>
      <c r="H94" s="131"/>
      <c r="I94" s="132" t="s">
        <v>3198</v>
      </c>
      <c r="J94" s="132" t="s">
        <v>3217</v>
      </c>
      <c r="K94" s="131"/>
      <c r="L94" s="135" t="s">
        <v>84</v>
      </c>
      <c r="M94" s="135" t="s">
        <v>85</v>
      </c>
      <c r="N94" s="135" t="s">
        <v>85</v>
      </c>
      <c r="O94" s="135" t="s">
        <v>86</v>
      </c>
      <c r="P94" s="135" t="s">
        <v>85</v>
      </c>
      <c r="Q94" s="135" t="s">
        <v>86</v>
      </c>
      <c r="R94" s="135" t="s">
        <v>86</v>
      </c>
      <c r="S94" s="197" t="s">
        <v>117</v>
      </c>
      <c r="T94" s="820"/>
      <c r="U94" s="820"/>
      <c r="V94" s="802"/>
      <c r="W94" s="249"/>
      <c r="X94" s="802"/>
      <c r="Y94" s="802"/>
      <c r="Z94" s="802"/>
      <c r="AA94" s="802"/>
      <c r="AB94" s="802"/>
      <c r="AC94" s="802"/>
      <c r="AD94" s="802"/>
      <c r="AE94" s="110"/>
      <c r="AF94" s="110"/>
      <c r="AG94" s="110"/>
    </row>
    <row r="95">
      <c r="A95" s="802"/>
      <c r="B95" s="819">
        <v>92.0</v>
      </c>
      <c r="C95" s="821" t="str">
        <f t="shared" ref="C95:E95" si="79">INDIRECT(ADDRESS(ROW()-1, COLUMN()))</f>
        <v>国税関係書類詳細画面</v>
      </c>
      <c r="D95" s="821" t="str">
        <f t="shared" si="79"/>
        <v>保存</v>
      </c>
      <c r="E95" s="821" t="str">
        <f t="shared" si="79"/>
        <v>送付元表示</v>
      </c>
      <c r="F95" s="270"/>
      <c r="G95" s="132" t="s">
        <v>3200</v>
      </c>
      <c r="H95" s="129"/>
      <c r="I95" s="132" t="s">
        <v>3201</v>
      </c>
      <c r="J95" s="132" t="s">
        <v>3202</v>
      </c>
      <c r="K95" s="131"/>
      <c r="L95" s="135" t="s">
        <v>84</v>
      </c>
      <c r="M95" s="135" t="s">
        <v>85</v>
      </c>
      <c r="N95" s="135" t="s">
        <v>85</v>
      </c>
      <c r="O95" s="135" t="s">
        <v>86</v>
      </c>
      <c r="P95" s="135" t="s">
        <v>85</v>
      </c>
      <c r="Q95" s="135" t="s">
        <v>86</v>
      </c>
      <c r="R95" s="135" t="s">
        <v>86</v>
      </c>
      <c r="S95" s="197" t="s">
        <v>117</v>
      </c>
      <c r="T95" s="820"/>
      <c r="U95" s="820"/>
      <c r="V95" s="802"/>
      <c r="W95" s="249"/>
      <c r="X95" s="802"/>
      <c r="Y95" s="802"/>
      <c r="Z95" s="802"/>
      <c r="AA95" s="802"/>
      <c r="AB95" s="802"/>
      <c r="AC95" s="802"/>
      <c r="AD95" s="802"/>
      <c r="AE95" s="110"/>
      <c r="AF95" s="110"/>
      <c r="AG95" s="110"/>
    </row>
    <row r="96">
      <c r="A96" s="802"/>
      <c r="B96" s="819">
        <v>93.0</v>
      </c>
      <c r="C96" s="821" t="str">
        <f t="shared" ref="C96:E96" si="80">INDIRECT(ADDRESS(ROW()-1, COLUMN()))</f>
        <v>国税関係書類詳細画面</v>
      </c>
      <c r="D96" s="821" t="str">
        <f t="shared" si="80"/>
        <v>保存</v>
      </c>
      <c r="E96" s="821" t="str">
        <f t="shared" si="80"/>
        <v>送付元表示</v>
      </c>
      <c r="F96" s="253" t="s">
        <v>3218</v>
      </c>
      <c r="G96" s="132" t="s">
        <v>3195</v>
      </c>
      <c r="H96" s="131"/>
      <c r="I96" s="132" t="s">
        <v>3219</v>
      </c>
      <c r="J96" s="132" t="s">
        <v>3220</v>
      </c>
      <c r="K96" s="132" t="s">
        <v>3221</v>
      </c>
      <c r="L96" s="135" t="s">
        <v>85</v>
      </c>
      <c r="M96" s="135" t="s">
        <v>85</v>
      </c>
      <c r="N96" s="135" t="s">
        <v>85</v>
      </c>
      <c r="O96" s="135" t="s">
        <v>86</v>
      </c>
      <c r="P96" s="135" t="s">
        <v>85</v>
      </c>
      <c r="Q96" s="135" t="s">
        <v>86</v>
      </c>
      <c r="R96" s="135" t="s">
        <v>86</v>
      </c>
      <c r="S96" s="197" t="s">
        <v>115</v>
      </c>
      <c r="T96" s="833" t="s">
        <v>3222</v>
      </c>
      <c r="U96" s="820"/>
      <c r="V96" s="802"/>
      <c r="W96" s="249"/>
      <c r="X96" s="802"/>
      <c r="Y96" s="802"/>
      <c r="Z96" s="802"/>
      <c r="AA96" s="802"/>
      <c r="AB96" s="802"/>
      <c r="AC96" s="802"/>
      <c r="AD96" s="802"/>
      <c r="AE96" s="110"/>
      <c r="AF96" s="110"/>
      <c r="AG96" s="110"/>
    </row>
    <row r="97">
      <c r="A97" s="802"/>
      <c r="B97" s="819">
        <v>94.0</v>
      </c>
      <c r="C97" s="821" t="str">
        <f t="shared" ref="C97:E97" si="81">INDIRECT(ADDRESS(ROW()-1, COLUMN()))</f>
        <v>国税関係書類詳細画面</v>
      </c>
      <c r="D97" s="821" t="str">
        <f t="shared" si="81"/>
        <v>保存</v>
      </c>
      <c r="E97" s="821" t="str">
        <f t="shared" si="81"/>
        <v>送付元表示</v>
      </c>
      <c r="F97" s="270"/>
      <c r="G97" s="132" t="s">
        <v>575</v>
      </c>
      <c r="H97" s="131"/>
      <c r="I97" s="132" t="s">
        <v>3198</v>
      </c>
      <c r="J97" s="132" t="s">
        <v>3223</v>
      </c>
      <c r="K97" s="132"/>
      <c r="L97" s="135" t="s">
        <v>85</v>
      </c>
      <c r="M97" s="135" t="s">
        <v>85</v>
      </c>
      <c r="N97" s="135" t="s">
        <v>85</v>
      </c>
      <c r="O97" s="135" t="s">
        <v>86</v>
      </c>
      <c r="P97" s="135" t="s">
        <v>85</v>
      </c>
      <c r="Q97" s="135" t="s">
        <v>86</v>
      </c>
      <c r="R97" s="135" t="s">
        <v>86</v>
      </c>
      <c r="S97" s="197" t="s">
        <v>115</v>
      </c>
      <c r="T97" s="834" t="s">
        <v>3224</v>
      </c>
      <c r="U97" s="820"/>
      <c r="V97" s="802"/>
      <c r="W97" s="249"/>
      <c r="X97" s="802"/>
      <c r="Y97" s="802"/>
      <c r="Z97" s="802"/>
      <c r="AA97" s="802"/>
      <c r="AB97" s="802"/>
      <c r="AC97" s="802"/>
      <c r="AD97" s="802"/>
      <c r="AE97" s="110"/>
      <c r="AF97" s="110"/>
      <c r="AG97" s="110"/>
    </row>
    <row r="98">
      <c r="A98" s="802"/>
      <c r="B98" s="819">
        <v>95.0</v>
      </c>
      <c r="C98" s="821" t="str">
        <f t="shared" ref="C98:E98" si="82">INDIRECT(ADDRESS(ROW()-1, COLUMN()))</f>
        <v>国税関係書類詳細画面</v>
      </c>
      <c r="D98" s="821" t="str">
        <f t="shared" si="82"/>
        <v>保存</v>
      </c>
      <c r="E98" s="821" t="str">
        <f t="shared" si="82"/>
        <v>送付元表示</v>
      </c>
      <c r="F98" s="270"/>
      <c r="G98" s="132" t="s">
        <v>3200</v>
      </c>
      <c r="H98" s="129"/>
      <c r="I98" s="132" t="s">
        <v>3201</v>
      </c>
      <c r="J98" s="132" t="s">
        <v>3202</v>
      </c>
      <c r="K98" s="132"/>
      <c r="L98" s="135" t="s">
        <v>85</v>
      </c>
      <c r="M98" s="135" t="s">
        <v>85</v>
      </c>
      <c r="N98" s="135" t="s">
        <v>85</v>
      </c>
      <c r="O98" s="135" t="s">
        <v>86</v>
      </c>
      <c r="P98" s="135" t="s">
        <v>85</v>
      </c>
      <c r="Q98" s="135" t="s">
        <v>86</v>
      </c>
      <c r="R98" s="135" t="s">
        <v>86</v>
      </c>
      <c r="S98" s="197" t="s">
        <v>115</v>
      </c>
      <c r="T98" s="834" t="s">
        <v>3224</v>
      </c>
      <c r="U98" s="820"/>
      <c r="V98" s="802"/>
      <c r="W98" s="249"/>
      <c r="X98" s="802"/>
      <c r="Y98" s="802"/>
      <c r="Z98" s="802"/>
      <c r="AA98" s="802"/>
      <c r="AB98" s="802"/>
      <c r="AC98" s="802"/>
      <c r="AD98" s="802"/>
      <c r="AE98" s="110"/>
      <c r="AF98" s="110"/>
      <c r="AG98" s="110"/>
    </row>
    <row r="99">
      <c r="A99" s="802"/>
      <c r="B99" s="819">
        <v>96.0</v>
      </c>
      <c r="C99" s="821" t="str">
        <f t="shared" ref="C99:E99" si="83">INDIRECT(ADDRESS(ROW()-1, COLUMN()))</f>
        <v>国税関係書類詳細画面</v>
      </c>
      <c r="D99" s="821" t="str">
        <f t="shared" si="83"/>
        <v>保存</v>
      </c>
      <c r="E99" s="821" t="str">
        <f t="shared" si="83"/>
        <v>送付元表示</v>
      </c>
      <c r="F99" s="253" t="s">
        <v>3225</v>
      </c>
      <c r="G99" s="132" t="s">
        <v>3195</v>
      </c>
      <c r="H99" s="131"/>
      <c r="I99" s="132" t="s">
        <v>3226</v>
      </c>
      <c r="J99" s="132" t="s">
        <v>3220</v>
      </c>
      <c r="K99" s="132" t="s">
        <v>3227</v>
      </c>
      <c r="L99" s="135" t="s">
        <v>85</v>
      </c>
      <c r="M99" s="135" t="s">
        <v>85</v>
      </c>
      <c r="N99" s="135" t="s">
        <v>85</v>
      </c>
      <c r="O99" s="135" t="s">
        <v>86</v>
      </c>
      <c r="P99" s="135" t="s">
        <v>85</v>
      </c>
      <c r="Q99" s="135" t="s">
        <v>86</v>
      </c>
      <c r="R99" s="135" t="s">
        <v>86</v>
      </c>
      <c r="S99" s="197" t="s">
        <v>115</v>
      </c>
      <c r="T99" s="834" t="s">
        <v>3224</v>
      </c>
      <c r="U99" s="820"/>
      <c r="V99" s="802"/>
      <c r="W99" s="249"/>
      <c r="X99" s="802"/>
      <c r="Y99" s="802"/>
      <c r="Z99" s="802"/>
      <c r="AA99" s="802"/>
      <c r="AB99" s="802"/>
      <c r="AC99" s="802"/>
      <c r="AD99" s="802"/>
      <c r="AE99" s="110"/>
      <c r="AF99" s="110"/>
      <c r="AG99" s="110"/>
    </row>
    <row r="100">
      <c r="A100" s="802"/>
      <c r="B100" s="819">
        <v>97.0</v>
      </c>
      <c r="C100" s="821" t="str">
        <f t="shared" ref="C100:E100" si="84">INDIRECT(ADDRESS(ROW()-1, COLUMN()))</f>
        <v>国税関係書類詳細画面</v>
      </c>
      <c r="D100" s="821" t="str">
        <f t="shared" si="84"/>
        <v>保存</v>
      </c>
      <c r="E100" s="821" t="str">
        <f t="shared" si="84"/>
        <v>送付元表示</v>
      </c>
      <c r="F100" s="270"/>
      <c r="G100" s="132" t="s">
        <v>575</v>
      </c>
      <c r="H100" s="131"/>
      <c r="I100" s="132" t="s">
        <v>3228</v>
      </c>
      <c r="J100" s="132" t="s">
        <v>3229</v>
      </c>
      <c r="K100" s="132"/>
      <c r="L100" s="135" t="s">
        <v>85</v>
      </c>
      <c r="M100" s="135" t="s">
        <v>85</v>
      </c>
      <c r="N100" s="135" t="s">
        <v>85</v>
      </c>
      <c r="O100" s="135" t="s">
        <v>86</v>
      </c>
      <c r="P100" s="135" t="s">
        <v>85</v>
      </c>
      <c r="Q100" s="135" t="s">
        <v>86</v>
      </c>
      <c r="R100" s="135" t="s">
        <v>86</v>
      </c>
      <c r="S100" s="197" t="s">
        <v>115</v>
      </c>
      <c r="T100" s="834" t="s">
        <v>3224</v>
      </c>
      <c r="U100" s="820"/>
      <c r="V100" s="802"/>
      <c r="W100" s="249"/>
      <c r="X100" s="802"/>
      <c r="Y100" s="802"/>
      <c r="Z100" s="802"/>
      <c r="AA100" s="802"/>
      <c r="AB100" s="802"/>
      <c r="AC100" s="802"/>
      <c r="AD100" s="802"/>
      <c r="AE100" s="110"/>
      <c r="AF100" s="110"/>
      <c r="AG100" s="110"/>
    </row>
    <row r="101">
      <c r="A101" s="802"/>
      <c r="B101" s="819">
        <v>98.0</v>
      </c>
      <c r="C101" s="821" t="str">
        <f t="shared" ref="C101:E101" si="85">INDIRECT(ADDRESS(ROW()-1, COLUMN()))</f>
        <v>国税関係書類詳細画面</v>
      </c>
      <c r="D101" s="821" t="str">
        <f t="shared" si="85"/>
        <v>保存</v>
      </c>
      <c r="E101" s="821" t="str">
        <f t="shared" si="85"/>
        <v>送付元表示</v>
      </c>
      <c r="F101" s="291"/>
      <c r="G101" s="132" t="s">
        <v>3200</v>
      </c>
      <c r="H101" s="129"/>
      <c r="I101" s="132" t="s">
        <v>3201</v>
      </c>
      <c r="J101" s="132" t="s">
        <v>3202</v>
      </c>
      <c r="K101" s="132"/>
      <c r="L101" s="135" t="s">
        <v>85</v>
      </c>
      <c r="M101" s="135" t="s">
        <v>85</v>
      </c>
      <c r="N101" s="135" t="s">
        <v>85</v>
      </c>
      <c r="O101" s="135" t="s">
        <v>86</v>
      </c>
      <c r="P101" s="135" t="s">
        <v>85</v>
      </c>
      <c r="Q101" s="135" t="s">
        <v>86</v>
      </c>
      <c r="R101" s="135" t="s">
        <v>86</v>
      </c>
      <c r="S101" s="197" t="s">
        <v>115</v>
      </c>
      <c r="T101" s="834" t="s">
        <v>3224</v>
      </c>
      <c r="U101" s="820"/>
      <c r="V101" s="802"/>
      <c r="W101" s="249"/>
      <c r="X101" s="802"/>
      <c r="Y101" s="802"/>
      <c r="Z101" s="802"/>
      <c r="AA101" s="802"/>
      <c r="AB101" s="802"/>
      <c r="AC101" s="802"/>
      <c r="AD101" s="802"/>
      <c r="AE101" s="110"/>
      <c r="AF101" s="110"/>
      <c r="AG101" s="110"/>
    </row>
    <row r="102" ht="41.25" customHeight="1">
      <c r="A102" s="802"/>
      <c r="B102" s="819">
        <v>99.0</v>
      </c>
      <c r="C102" s="821" t="str">
        <f t="shared" ref="C102:D102" si="86">INDIRECT(ADDRESS(ROW()-1, COLUMN()))</f>
        <v>国税関係書類詳細画面</v>
      </c>
      <c r="D102" s="821" t="str">
        <f t="shared" si="86"/>
        <v>保存</v>
      </c>
      <c r="E102" s="146" t="s">
        <v>3230</v>
      </c>
      <c r="F102" s="131"/>
      <c r="G102" s="131"/>
      <c r="H102" s="131"/>
      <c r="I102" s="129" t="s">
        <v>3231</v>
      </c>
      <c r="J102" s="132" t="s">
        <v>3232</v>
      </c>
      <c r="K102" s="132"/>
      <c r="L102" s="135" t="s">
        <v>84</v>
      </c>
      <c r="M102" s="135" t="s">
        <v>85</v>
      </c>
      <c r="N102" s="135" t="s">
        <v>85</v>
      </c>
      <c r="O102" s="135" t="s">
        <v>86</v>
      </c>
      <c r="P102" s="135" t="s">
        <v>85</v>
      </c>
      <c r="Q102" s="135" t="s">
        <v>86</v>
      </c>
      <c r="R102" s="135" t="s">
        <v>86</v>
      </c>
      <c r="S102" s="132" t="s">
        <v>101</v>
      </c>
      <c r="T102" s="136" t="s">
        <v>3233</v>
      </c>
      <c r="U102" s="820"/>
      <c r="V102" s="802"/>
      <c r="W102" s="249"/>
      <c r="X102" s="802"/>
      <c r="Y102" s="802"/>
      <c r="Z102" s="802"/>
      <c r="AA102" s="802"/>
      <c r="AB102" s="802"/>
      <c r="AC102" s="802"/>
      <c r="AD102" s="802"/>
      <c r="AE102" s="110"/>
      <c r="AF102" s="110"/>
      <c r="AG102" s="110"/>
    </row>
    <row r="103" ht="41.25" customHeight="1">
      <c r="A103" s="802"/>
      <c r="B103" s="819">
        <v>100.0</v>
      </c>
      <c r="C103" s="821" t="str">
        <f t="shared" ref="C103:D103" si="87">INDIRECT(ADDRESS(ROW()-1, COLUMN()))</f>
        <v>国税関係書類詳細画面</v>
      </c>
      <c r="D103" s="821" t="str">
        <f t="shared" si="87"/>
        <v>保存</v>
      </c>
      <c r="E103" s="149"/>
      <c r="F103" s="132" t="s">
        <v>3234</v>
      </c>
      <c r="G103" s="131"/>
      <c r="H103" s="131"/>
      <c r="I103" s="129" t="s">
        <v>3235</v>
      </c>
      <c r="J103" s="132" t="s">
        <v>3236</v>
      </c>
      <c r="K103" s="131"/>
      <c r="L103" s="135" t="s">
        <v>84</v>
      </c>
      <c r="M103" s="135" t="s">
        <v>85</v>
      </c>
      <c r="N103" s="135" t="s">
        <v>85</v>
      </c>
      <c r="O103" s="135" t="s">
        <v>86</v>
      </c>
      <c r="P103" s="135" t="s">
        <v>85</v>
      </c>
      <c r="Q103" s="135" t="s">
        <v>86</v>
      </c>
      <c r="R103" s="135" t="s">
        <v>86</v>
      </c>
      <c r="S103" s="132" t="s">
        <v>101</v>
      </c>
      <c r="T103" s="136" t="s">
        <v>3233</v>
      </c>
      <c r="U103" s="820"/>
      <c r="V103" s="802"/>
      <c r="W103" s="249"/>
      <c r="X103" s="802"/>
      <c r="Y103" s="802"/>
      <c r="Z103" s="802"/>
      <c r="AA103" s="802"/>
      <c r="AB103" s="802"/>
      <c r="AC103" s="802"/>
      <c r="AD103" s="802"/>
      <c r="AE103" s="110"/>
      <c r="AF103" s="110"/>
      <c r="AG103" s="110"/>
    </row>
    <row r="104" ht="41.25" customHeight="1">
      <c r="A104" s="802"/>
      <c r="B104" s="819">
        <v>101.0</v>
      </c>
      <c r="C104" s="821" t="str">
        <f t="shared" ref="C104:D104" si="88">INDIRECT(ADDRESS(ROW()-1, COLUMN()))</f>
        <v>国税関係書類詳細画面</v>
      </c>
      <c r="D104" s="821" t="str">
        <f t="shared" si="88"/>
        <v>保存</v>
      </c>
      <c r="E104" s="155"/>
      <c r="F104" s="132" t="s">
        <v>291</v>
      </c>
      <c r="G104" s="131"/>
      <c r="H104" s="131"/>
      <c r="I104" s="129" t="s">
        <v>3237</v>
      </c>
      <c r="J104" s="132" t="s">
        <v>3238</v>
      </c>
      <c r="K104" s="131"/>
      <c r="L104" s="135" t="s">
        <v>84</v>
      </c>
      <c r="M104" s="135" t="s">
        <v>85</v>
      </c>
      <c r="N104" s="135" t="s">
        <v>85</v>
      </c>
      <c r="O104" s="135" t="s">
        <v>86</v>
      </c>
      <c r="P104" s="135" t="s">
        <v>85</v>
      </c>
      <c r="Q104" s="135" t="s">
        <v>86</v>
      </c>
      <c r="R104" s="135" t="s">
        <v>86</v>
      </c>
      <c r="S104" s="132" t="s">
        <v>101</v>
      </c>
      <c r="T104" s="136" t="s">
        <v>3233</v>
      </c>
      <c r="U104" s="820"/>
      <c r="V104" s="802"/>
      <c r="W104" s="249"/>
      <c r="X104" s="802"/>
      <c r="Y104" s="802"/>
      <c r="Z104" s="802"/>
      <c r="AA104" s="802"/>
      <c r="AB104" s="802"/>
      <c r="AC104" s="802"/>
      <c r="AD104" s="802"/>
      <c r="AE104" s="110"/>
      <c r="AF104" s="110"/>
      <c r="AG104" s="110"/>
    </row>
    <row r="105">
      <c r="A105" s="802"/>
      <c r="B105" s="819">
        <v>102.0</v>
      </c>
      <c r="C105" s="821" t="str">
        <f t="shared" ref="C105:D105" si="89">INDIRECT(ADDRESS(ROW()-1, COLUMN()))</f>
        <v>国税関係書類詳細画面</v>
      </c>
      <c r="D105" s="821" t="str">
        <f t="shared" si="89"/>
        <v>保存</v>
      </c>
      <c r="E105" s="253" t="s">
        <v>839</v>
      </c>
      <c r="F105" s="130" t="s">
        <v>3239</v>
      </c>
      <c r="G105" s="130"/>
      <c r="H105" s="822"/>
      <c r="I105" s="129" t="s">
        <v>3240</v>
      </c>
      <c r="J105" s="132" t="s">
        <v>3241</v>
      </c>
      <c r="K105" s="131"/>
      <c r="L105" s="135" t="s">
        <v>84</v>
      </c>
      <c r="M105" s="135" t="s">
        <v>85</v>
      </c>
      <c r="N105" s="135" t="s">
        <v>85</v>
      </c>
      <c r="O105" s="135" t="s">
        <v>86</v>
      </c>
      <c r="P105" s="135" t="s">
        <v>85</v>
      </c>
      <c r="Q105" s="135" t="s">
        <v>86</v>
      </c>
      <c r="R105" s="135" t="s">
        <v>86</v>
      </c>
      <c r="S105" s="132" t="s">
        <v>101</v>
      </c>
      <c r="T105" s="136" t="s">
        <v>2588</v>
      </c>
      <c r="U105" s="820"/>
      <c r="V105" s="802"/>
      <c r="W105" s="249"/>
      <c r="X105" s="802"/>
      <c r="Y105" s="802"/>
      <c r="Z105" s="802"/>
      <c r="AA105" s="802"/>
      <c r="AB105" s="802"/>
      <c r="AC105" s="802"/>
      <c r="AD105" s="802"/>
      <c r="AE105" s="110"/>
      <c r="AF105" s="110"/>
      <c r="AG105" s="110"/>
    </row>
    <row r="106">
      <c r="A106" s="802"/>
      <c r="B106" s="819">
        <v>103.0</v>
      </c>
      <c r="C106" s="821" t="str">
        <f t="shared" ref="C106:D106" si="90">INDIRECT(ADDRESS(ROW()-1, COLUMN()))</f>
        <v>国税関係書類詳細画面</v>
      </c>
      <c r="D106" s="821" t="str">
        <f t="shared" si="90"/>
        <v>保存</v>
      </c>
      <c r="E106" s="291"/>
      <c r="F106" s="132" t="s">
        <v>3242</v>
      </c>
      <c r="G106" s="131"/>
      <c r="H106" s="131"/>
      <c r="I106" s="129" t="s">
        <v>3243</v>
      </c>
      <c r="J106" s="132" t="s">
        <v>3244</v>
      </c>
      <c r="K106" s="131"/>
      <c r="L106" s="135" t="s">
        <v>84</v>
      </c>
      <c r="M106" s="135" t="s">
        <v>85</v>
      </c>
      <c r="N106" s="135" t="s">
        <v>85</v>
      </c>
      <c r="O106" s="135" t="s">
        <v>86</v>
      </c>
      <c r="P106" s="135" t="s">
        <v>85</v>
      </c>
      <c r="Q106" s="135" t="s">
        <v>86</v>
      </c>
      <c r="R106" s="135" t="s">
        <v>86</v>
      </c>
      <c r="S106" s="132" t="s">
        <v>101</v>
      </c>
      <c r="T106" s="136" t="s">
        <v>2588</v>
      </c>
      <c r="U106" s="820"/>
      <c r="V106" s="802"/>
      <c r="W106" s="249"/>
      <c r="X106" s="802"/>
      <c r="Y106" s="802"/>
      <c r="Z106" s="802"/>
      <c r="AA106" s="802"/>
      <c r="AB106" s="802"/>
      <c r="AC106" s="802"/>
      <c r="AD106" s="802"/>
      <c r="AE106" s="110"/>
      <c r="AF106" s="110"/>
      <c r="AG106" s="110"/>
    </row>
    <row r="107">
      <c r="A107" s="802"/>
      <c r="B107" s="819">
        <v>104.0</v>
      </c>
      <c r="C107" s="821" t="str">
        <f t="shared" ref="C107:D107" si="91">INDIRECT(ADDRESS(ROW()-1, COLUMN()))</f>
        <v>国税関係書類詳細画面</v>
      </c>
      <c r="D107" s="821" t="str">
        <f t="shared" si="91"/>
        <v>保存</v>
      </c>
      <c r="E107" s="132" t="s">
        <v>3245</v>
      </c>
      <c r="F107" s="132"/>
      <c r="G107" s="131"/>
      <c r="H107" s="131"/>
      <c r="I107" s="129" t="s">
        <v>3246</v>
      </c>
      <c r="J107" s="132" t="s">
        <v>3247</v>
      </c>
      <c r="K107" s="131"/>
      <c r="L107" s="135" t="s">
        <v>84</v>
      </c>
      <c r="M107" s="135" t="s">
        <v>85</v>
      </c>
      <c r="N107" s="135" t="s">
        <v>85</v>
      </c>
      <c r="O107" s="135" t="s">
        <v>86</v>
      </c>
      <c r="P107" s="135" t="s">
        <v>85</v>
      </c>
      <c r="Q107" s="135" t="s">
        <v>86</v>
      </c>
      <c r="R107" s="135" t="s">
        <v>86</v>
      </c>
      <c r="S107" s="197" t="s">
        <v>117</v>
      </c>
      <c r="T107" s="820"/>
      <c r="U107" s="820"/>
      <c r="V107" s="802"/>
      <c r="W107" s="249"/>
      <c r="X107" s="802"/>
      <c r="Y107" s="802"/>
      <c r="Z107" s="802"/>
      <c r="AA107" s="802"/>
      <c r="AB107" s="802"/>
      <c r="AC107" s="802"/>
      <c r="AD107" s="802"/>
      <c r="AE107" s="110"/>
      <c r="AF107" s="110"/>
      <c r="AG107" s="110"/>
    </row>
    <row r="108">
      <c r="A108" s="802"/>
      <c r="B108" s="819">
        <v>105.0</v>
      </c>
      <c r="C108" s="821" t="str">
        <f t="shared" ref="C108:D108" si="92">INDIRECT(ADDRESS(ROW()-1, COLUMN()))</f>
        <v>国税関係書類詳細画面</v>
      </c>
      <c r="D108" s="821" t="str">
        <f t="shared" si="92"/>
        <v>保存</v>
      </c>
      <c r="E108" s="132" t="s">
        <v>3248</v>
      </c>
      <c r="F108" s="132"/>
      <c r="G108" s="131"/>
      <c r="H108" s="131"/>
      <c r="I108" s="132" t="s">
        <v>3249</v>
      </c>
      <c r="J108" s="132" t="s">
        <v>3250</v>
      </c>
      <c r="K108" s="131"/>
      <c r="L108" s="135" t="s">
        <v>84</v>
      </c>
      <c r="M108" s="135" t="s">
        <v>85</v>
      </c>
      <c r="N108" s="135" t="s">
        <v>85</v>
      </c>
      <c r="O108" s="135" t="s">
        <v>86</v>
      </c>
      <c r="P108" s="135" t="s">
        <v>85</v>
      </c>
      <c r="Q108" s="135" t="s">
        <v>86</v>
      </c>
      <c r="R108" s="135" t="s">
        <v>86</v>
      </c>
      <c r="S108" s="197" t="s">
        <v>117</v>
      </c>
      <c r="T108" s="820"/>
      <c r="U108" s="820"/>
      <c r="V108" s="802"/>
      <c r="W108" s="249"/>
      <c r="X108" s="802"/>
      <c r="Y108" s="802"/>
      <c r="Z108" s="802"/>
      <c r="AA108" s="802"/>
      <c r="AB108" s="802"/>
      <c r="AC108" s="802"/>
      <c r="AD108" s="802"/>
      <c r="AE108" s="110"/>
      <c r="AF108" s="110"/>
      <c r="AG108" s="110"/>
    </row>
    <row r="109">
      <c r="A109" s="802"/>
      <c r="B109" s="819">
        <v>106.0</v>
      </c>
      <c r="C109" s="821" t="str">
        <f t="shared" ref="C109:D109" si="93">INDIRECT(ADDRESS(ROW()-1, COLUMN()))</f>
        <v>国税関係書類詳細画面</v>
      </c>
      <c r="D109" s="821" t="str">
        <f t="shared" si="93"/>
        <v>保存</v>
      </c>
      <c r="E109" s="146" t="s">
        <v>3251</v>
      </c>
      <c r="F109" s="132" t="s">
        <v>761</v>
      </c>
      <c r="G109" s="131"/>
      <c r="H109" s="131"/>
      <c r="I109" s="132" t="s">
        <v>3252</v>
      </c>
      <c r="J109" s="132" t="s">
        <v>3253</v>
      </c>
      <c r="K109" s="131"/>
      <c r="L109" s="135" t="s">
        <v>84</v>
      </c>
      <c r="M109" s="135" t="s">
        <v>85</v>
      </c>
      <c r="N109" s="135" t="s">
        <v>85</v>
      </c>
      <c r="O109" s="135" t="s">
        <v>86</v>
      </c>
      <c r="P109" s="135" t="s">
        <v>85</v>
      </c>
      <c r="Q109" s="135" t="s">
        <v>86</v>
      </c>
      <c r="R109" s="135" t="s">
        <v>86</v>
      </c>
      <c r="S109" s="197" t="s">
        <v>117</v>
      </c>
      <c r="T109" s="820"/>
      <c r="U109" s="820"/>
      <c r="V109" s="802"/>
      <c r="W109" s="249"/>
      <c r="X109" s="802"/>
      <c r="Y109" s="802"/>
      <c r="Z109" s="802"/>
      <c r="AA109" s="802"/>
      <c r="AB109" s="802"/>
      <c r="AC109" s="802"/>
      <c r="AD109" s="802"/>
      <c r="AE109" s="110"/>
      <c r="AF109" s="110"/>
      <c r="AG109" s="110"/>
    </row>
    <row r="110">
      <c r="A110" s="802"/>
      <c r="B110" s="819">
        <v>107.0</v>
      </c>
      <c r="C110" s="821" t="str">
        <f t="shared" ref="C110:D110" si="94">INDIRECT(ADDRESS(ROW()-1, COLUMN()))</f>
        <v>国税関係書類詳細画面</v>
      </c>
      <c r="D110" s="821" t="str">
        <f t="shared" si="94"/>
        <v>保存</v>
      </c>
      <c r="E110" s="149"/>
      <c r="F110" s="146" t="s">
        <v>753</v>
      </c>
      <c r="G110" s="131"/>
      <c r="H110" s="131"/>
      <c r="I110" s="146" t="s">
        <v>3254</v>
      </c>
      <c r="J110" s="132" t="s">
        <v>3255</v>
      </c>
      <c r="K110" s="131"/>
      <c r="L110" s="135" t="s">
        <v>84</v>
      </c>
      <c r="M110" s="135" t="s">
        <v>85</v>
      </c>
      <c r="N110" s="135" t="s">
        <v>85</v>
      </c>
      <c r="O110" s="135" t="s">
        <v>86</v>
      </c>
      <c r="P110" s="135" t="s">
        <v>85</v>
      </c>
      <c r="Q110" s="135" t="s">
        <v>86</v>
      </c>
      <c r="R110" s="135" t="s">
        <v>86</v>
      </c>
      <c r="S110" s="197" t="s">
        <v>117</v>
      </c>
      <c r="T110" s="820"/>
      <c r="U110" s="820"/>
      <c r="V110" s="802"/>
      <c r="W110" s="249"/>
      <c r="X110" s="802"/>
      <c r="Y110" s="802"/>
      <c r="Z110" s="802"/>
      <c r="AA110" s="802"/>
      <c r="AB110" s="802"/>
      <c r="AC110" s="802"/>
      <c r="AD110" s="802"/>
      <c r="AE110" s="110"/>
      <c r="AF110" s="110"/>
      <c r="AG110" s="110"/>
    </row>
    <row r="111">
      <c r="A111" s="802"/>
      <c r="B111" s="819">
        <v>108.0</v>
      </c>
      <c r="C111" s="821" t="str">
        <f t="shared" ref="C111:D111" si="95">INDIRECT(ADDRESS(ROW()-1, COLUMN()))</f>
        <v>国税関係書類詳細画面</v>
      </c>
      <c r="D111" s="821" t="str">
        <f t="shared" si="95"/>
        <v>保存</v>
      </c>
      <c r="E111" s="155"/>
      <c r="F111" s="155"/>
      <c r="G111" s="131"/>
      <c r="H111" s="131"/>
      <c r="I111" s="155"/>
      <c r="J111" s="132" t="s">
        <v>3256</v>
      </c>
      <c r="K111" s="131"/>
      <c r="L111" s="135" t="s">
        <v>84</v>
      </c>
      <c r="M111" s="135" t="s">
        <v>85</v>
      </c>
      <c r="N111" s="135" t="s">
        <v>85</v>
      </c>
      <c r="O111" s="135" t="s">
        <v>86</v>
      </c>
      <c r="P111" s="135" t="s">
        <v>85</v>
      </c>
      <c r="Q111" s="135" t="s">
        <v>86</v>
      </c>
      <c r="R111" s="135" t="s">
        <v>86</v>
      </c>
      <c r="S111" s="197" t="s">
        <v>117</v>
      </c>
      <c r="T111" s="820"/>
      <c r="U111" s="820"/>
      <c r="V111" s="802"/>
      <c r="W111" s="249"/>
      <c r="X111" s="802"/>
      <c r="Y111" s="802"/>
      <c r="Z111" s="802"/>
      <c r="AA111" s="802"/>
      <c r="AB111" s="802"/>
      <c r="AC111" s="802"/>
      <c r="AD111" s="802"/>
      <c r="AE111" s="110"/>
      <c r="AF111" s="110"/>
      <c r="AG111" s="110"/>
    </row>
    <row r="112">
      <c r="A112" s="802"/>
      <c r="B112" s="819">
        <v>109.0</v>
      </c>
      <c r="C112" s="821" t="str">
        <f t="shared" ref="C112:D112" si="96">INDIRECT(ADDRESS(ROW()-1, COLUMN()))</f>
        <v>国税関係書類詳細画面</v>
      </c>
      <c r="D112" s="821" t="str">
        <f t="shared" si="96"/>
        <v>保存</v>
      </c>
      <c r="E112" s="155" t="s">
        <v>1109</v>
      </c>
      <c r="F112" s="155"/>
      <c r="G112" s="131"/>
      <c r="H112" s="131"/>
      <c r="I112" s="140" t="s">
        <v>3257</v>
      </c>
      <c r="J112" s="132" t="s">
        <v>3258</v>
      </c>
      <c r="K112" s="131"/>
      <c r="L112" s="135" t="s">
        <v>84</v>
      </c>
      <c r="M112" s="135" t="s">
        <v>85</v>
      </c>
      <c r="N112" s="135" t="s">
        <v>85</v>
      </c>
      <c r="O112" s="135" t="s">
        <v>86</v>
      </c>
      <c r="P112" s="135" t="s">
        <v>85</v>
      </c>
      <c r="Q112" s="135" t="s">
        <v>86</v>
      </c>
      <c r="R112" s="135" t="s">
        <v>86</v>
      </c>
      <c r="S112" s="197" t="s">
        <v>117</v>
      </c>
      <c r="T112" s="820"/>
      <c r="U112" s="820"/>
      <c r="V112" s="802"/>
      <c r="W112" s="249"/>
      <c r="X112" s="802"/>
      <c r="Y112" s="802"/>
      <c r="Z112" s="802"/>
      <c r="AA112" s="802"/>
      <c r="AB112" s="802"/>
      <c r="AC112" s="802"/>
      <c r="AD112" s="802"/>
      <c r="AE112" s="110"/>
      <c r="AF112" s="110"/>
      <c r="AG112" s="110"/>
    </row>
    <row r="113">
      <c r="A113" s="802"/>
      <c r="B113" s="819">
        <v>110.0</v>
      </c>
      <c r="C113" s="821" t="str">
        <f t="shared" ref="C113:D113" si="97">INDIRECT(ADDRESS(ROW()-1, COLUMN()))</f>
        <v>国税関係書類詳細画面</v>
      </c>
      <c r="D113" s="821" t="str">
        <f t="shared" si="97"/>
        <v>保存</v>
      </c>
      <c r="E113" s="132" t="s">
        <v>2350</v>
      </c>
      <c r="F113" s="131"/>
      <c r="G113" s="131"/>
      <c r="H113" s="131"/>
      <c r="I113" s="129" t="s">
        <v>3259</v>
      </c>
      <c r="J113" s="132" t="s">
        <v>3260</v>
      </c>
      <c r="K113" s="131"/>
      <c r="L113" s="135" t="s">
        <v>84</v>
      </c>
      <c r="M113" s="135" t="s">
        <v>85</v>
      </c>
      <c r="N113" s="135" t="s">
        <v>85</v>
      </c>
      <c r="O113" s="135" t="s">
        <v>86</v>
      </c>
      <c r="P113" s="135" t="s">
        <v>85</v>
      </c>
      <c r="Q113" s="135" t="s">
        <v>86</v>
      </c>
      <c r="R113" s="135" t="s">
        <v>86</v>
      </c>
      <c r="S113" s="197" t="s">
        <v>117</v>
      </c>
      <c r="T113" s="820"/>
      <c r="U113" s="820"/>
      <c r="V113" s="802"/>
      <c r="W113" s="249"/>
      <c r="X113" s="802"/>
      <c r="Y113" s="802"/>
      <c r="Z113" s="802"/>
      <c r="AA113" s="802"/>
      <c r="AB113" s="802"/>
      <c r="AC113" s="802"/>
      <c r="AD113" s="802"/>
      <c r="AE113" s="110"/>
      <c r="AF113" s="110"/>
      <c r="AG113" s="110"/>
    </row>
    <row r="114">
      <c r="A114" s="802"/>
      <c r="B114" s="819">
        <v>111.0</v>
      </c>
      <c r="C114" s="821" t="str">
        <f t="shared" ref="C114:D114" si="98">INDIRECT(ADDRESS(ROW()-1, COLUMN()))</f>
        <v>国税関係書類詳細画面</v>
      </c>
      <c r="D114" s="821" t="str">
        <f t="shared" si="98"/>
        <v>保存</v>
      </c>
      <c r="E114" s="149" t="s">
        <v>3180</v>
      </c>
      <c r="F114" s="143"/>
      <c r="G114" s="131"/>
      <c r="H114" s="131"/>
      <c r="I114" s="129" t="s">
        <v>3261</v>
      </c>
      <c r="J114" s="831" t="s">
        <v>3262</v>
      </c>
      <c r="K114" s="131"/>
      <c r="L114" s="135" t="s">
        <v>84</v>
      </c>
      <c r="M114" s="135" t="s">
        <v>85</v>
      </c>
      <c r="N114" s="135" t="s">
        <v>85</v>
      </c>
      <c r="O114" s="135" t="s">
        <v>86</v>
      </c>
      <c r="P114" s="135" t="s">
        <v>85</v>
      </c>
      <c r="Q114" s="135" t="s">
        <v>86</v>
      </c>
      <c r="R114" s="135" t="s">
        <v>86</v>
      </c>
      <c r="S114" s="197" t="s">
        <v>117</v>
      </c>
      <c r="T114" s="820"/>
      <c r="U114" s="820"/>
      <c r="V114" s="802"/>
      <c r="W114" s="249"/>
      <c r="X114" s="802"/>
      <c r="Y114" s="802"/>
      <c r="Z114" s="802"/>
      <c r="AA114" s="802"/>
      <c r="AB114" s="802"/>
      <c r="AC114" s="802"/>
      <c r="AD114" s="802"/>
      <c r="AE114" s="110"/>
      <c r="AF114" s="110"/>
      <c r="AG114" s="110"/>
    </row>
    <row r="115">
      <c r="A115" s="802"/>
      <c r="B115" s="819">
        <v>112.0</v>
      </c>
      <c r="C115" s="146" t="s">
        <v>1503</v>
      </c>
      <c r="D115" s="146" t="s">
        <v>166</v>
      </c>
      <c r="E115" s="146" t="s">
        <v>2641</v>
      </c>
      <c r="F115" s="146" t="s">
        <v>3263</v>
      </c>
      <c r="G115" s="131"/>
      <c r="H115" s="131"/>
      <c r="I115" s="132" t="s">
        <v>3264</v>
      </c>
      <c r="J115" s="132" t="s">
        <v>3265</v>
      </c>
      <c r="K115" s="131"/>
      <c r="L115" s="135" t="s">
        <v>84</v>
      </c>
      <c r="M115" s="135" t="s">
        <v>85</v>
      </c>
      <c r="N115" s="135" t="s">
        <v>85</v>
      </c>
      <c r="O115" s="135" t="s">
        <v>86</v>
      </c>
      <c r="P115" s="135" t="s">
        <v>85</v>
      </c>
      <c r="Q115" s="135" t="s">
        <v>86</v>
      </c>
      <c r="R115" s="135" t="s">
        <v>86</v>
      </c>
      <c r="S115" s="197" t="s">
        <v>117</v>
      </c>
      <c r="T115" s="820"/>
      <c r="U115" s="820"/>
      <c r="V115" s="802"/>
      <c r="W115" s="249"/>
      <c r="X115" s="802"/>
      <c r="Y115" s="802"/>
      <c r="Z115" s="802"/>
      <c r="AA115" s="802"/>
      <c r="AB115" s="802"/>
      <c r="AC115" s="802"/>
      <c r="AD115" s="802"/>
      <c r="AE115" s="110"/>
      <c r="AF115" s="110"/>
      <c r="AG115" s="110"/>
    </row>
    <row r="116" ht="41.25" customHeight="1">
      <c r="A116" s="803"/>
      <c r="B116" s="819">
        <v>113.0</v>
      </c>
      <c r="C116" s="821" t="str">
        <f t="shared" ref="C116:D116" si="99">INDIRECT(ADDRESS(ROW()-1, COLUMN()))</f>
        <v>指定した条件で検索</v>
      </c>
      <c r="D116" s="821" t="str">
        <f t="shared" si="99"/>
        <v>検索</v>
      </c>
      <c r="E116" s="155"/>
      <c r="F116" s="132"/>
      <c r="G116" s="131"/>
      <c r="H116" s="131"/>
      <c r="I116" s="835" t="s">
        <v>3266</v>
      </c>
      <c r="J116" s="836" t="s">
        <v>3055</v>
      </c>
      <c r="K116" s="131"/>
      <c r="L116" s="783" t="s">
        <v>84</v>
      </c>
      <c r="M116" s="135" t="s">
        <v>85</v>
      </c>
      <c r="N116" s="135" t="s">
        <v>85</v>
      </c>
      <c r="O116" s="135" t="s">
        <v>86</v>
      </c>
      <c r="P116" s="135" t="s">
        <v>85</v>
      </c>
      <c r="Q116" s="783" t="s">
        <v>86</v>
      </c>
      <c r="R116" s="783" t="s">
        <v>86</v>
      </c>
      <c r="S116" s="197" t="s">
        <v>117</v>
      </c>
      <c r="T116" s="131"/>
      <c r="U116" s="131"/>
      <c r="V116" s="803"/>
      <c r="W116" s="148"/>
      <c r="X116" s="803"/>
      <c r="Y116" s="803"/>
      <c r="Z116" s="803"/>
      <c r="AA116" s="803"/>
      <c r="AB116" s="803"/>
      <c r="AC116" s="803"/>
      <c r="AD116" s="803"/>
      <c r="AE116" s="110"/>
      <c r="AF116" s="110"/>
      <c r="AG116" s="110"/>
    </row>
    <row r="117">
      <c r="A117" s="803"/>
      <c r="B117" s="819">
        <v>114.0</v>
      </c>
      <c r="C117" s="821" t="str">
        <f t="shared" ref="C117:D117" si="100">INDIRECT(ADDRESS(ROW()-1, COLUMN()))</f>
        <v>指定した条件で検索</v>
      </c>
      <c r="D117" s="821" t="str">
        <f t="shared" si="100"/>
        <v>検索</v>
      </c>
      <c r="E117" s="146" t="s">
        <v>2642</v>
      </c>
      <c r="F117" s="143"/>
      <c r="G117" s="131"/>
      <c r="H117" s="131"/>
      <c r="I117" s="132" t="s">
        <v>3267</v>
      </c>
      <c r="J117" s="837" t="s">
        <v>3268</v>
      </c>
      <c r="K117" s="131"/>
      <c r="L117" s="783" t="s">
        <v>84</v>
      </c>
      <c r="M117" s="135" t="s">
        <v>85</v>
      </c>
      <c r="N117" s="135" t="s">
        <v>85</v>
      </c>
      <c r="O117" s="135" t="s">
        <v>86</v>
      </c>
      <c r="P117" s="135" t="s">
        <v>85</v>
      </c>
      <c r="Q117" s="783" t="s">
        <v>86</v>
      </c>
      <c r="R117" s="783" t="s">
        <v>86</v>
      </c>
      <c r="S117" s="197" t="s">
        <v>117</v>
      </c>
      <c r="T117" s="131"/>
      <c r="U117" s="131"/>
      <c r="V117" s="803"/>
      <c r="W117" s="148"/>
      <c r="X117" s="803"/>
      <c r="Y117" s="803"/>
      <c r="Z117" s="803"/>
      <c r="AA117" s="803"/>
      <c r="AB117" s="803"/>
      <c r="AC117" s="803"/>
      <c r="AD117" s="803"/>
      <c r="AE117" s="110"/>
      <c r="AF117" s="110"/>
      <c r="AG117" s="110"/>
    </row>
    <row r="118" ht="41.25" customHeight="1">
      <c r="A118" s="803"/>
      <c r="B118" s="819">
        <v>115.0</v>
      </c>
      <c r="C118" s="821" t="str">
        <f t="shared" ref="C118:D118" si="101">INDIRECT(ADDRESS(ROW()-1, COLUMN()))</f>
        <v>指定した条件で検索</v>
      </c>
      <c r="D118" s="821" t="str">
        <f t="shared" si="101"/>
        <v>検索</v>
      </c>
      <c r="E118" s="192" t="s">
        <v>298</v>
      </c>
      <c r="F118" s="143"/>
      <c r="G118" s="175"/>
      <c r="H118" s="131"/>
      <c r="I118" s="132" t="s">
        <v>3269</v>
      </c>
      <c r="J118" s="837" t="s">
        <v>3055</v>
      </c>
      <c r="K118" s="131"/>
      <c r="L118" s="783" t="s">
        <v>84</v>
      </c>
      <c r="M118" s="135" t="s">
        <v>85</v>
      </c>
      <c r="N118" s="135" t="s">
        <v>85</v>
      </c>
      <c r="O118" s="135" t="s">
        <v>86</v>
      </c>
      <c r="P118" s="135" t="s">
        <v>85</v>
      </c>
      <c r="Q118" s="783" t="s">
        <v>86</v>
      </c>
      <c r="R118" s="783" t="s">
        <v>86</v>
      </c>
      <c r="S118" s="197" t="s">
        <v>117</v>
      </c>
      <c r="T118" s="131"/>
      <c r="U118" s="131"/>
      <c r="V118" s="803"/>
      <c r="W118" s="148"/>
      <c r="X118" s="803"/>
      <c r="Y118" s="803"/>
      <c r="Z118" s="803"/>
      <c r="AA118" s="803"/>
      <c r="AB118" s="803"/>
      <c r="AC118" s="803"/>
      <c r="AD118" s="803"/>
      <c r="AE118" s="110"/>
      <c r="AF118" s="110"/>
      <c r="AG118" s="110"/>
    </row>
    <row r="119" ht="41.25" customHeight="1">
      <c r="A119" s="803"/>
      <c r="B119" s="819">
        <v>116.0</v>
      </c>
      <c r="C119" s="821" t="str">
        <f t="shared" ref="C119:D119" si="102">INDIRECT(ADDRESS(ROW()-1, COLUMN()))</f>
        <v>指定した条件で検索</v>
      </c>
      <c r="D119" s="821" t="str">
        <f t="shared" si="102"/>
        <v>検索</v>
      </c>
      <c r="E119" s="194"/>
      <c r="F119" s="132" t="s">
        <v>771</v>
      </c>
      <c r="G119" s="175"/>
      <c r="H119" s="131"/>
      <c r="I119" s="132" t="s">
        <v>3270</v>
      </c>
      <c r="J119" s="837" t="s">
        <v>3055</v>
      </c>
      <c r="K119" s="131"/>
      <c r="L119" s="783" t="s">
        <v>84</v>
      </c>
      <c r="M119" s="135" t="s">
        <v>85</v>
      </c>
      <c r="N119" s="135" t="s">
        <v>85</v>
      </c>
      <c r="O119" s="135" t="s">
        <v>86</v>
      </c>
      <c r="P119" s="135" t="s">
        <v>85</v>
      </c>
      <c r="Q119" s="783" t="s">
        <v>86</v>
      </c>
      <c r="R119" s="783" t="s">
        <v>86</v>
      </c>
      <c r="S119" s="197" t="s">
        <v>117</v>
      </c>
      <c r="T119" s="131"/>
      <c r="U119" s="131"/>
      <c r="V119" s="803"/>
      <c r="W119" s="148"/>
      <c r="X119" s="803"/>
      <c r="Y119" s="803"/>
      <c r="Z119" s="803"/>
      <c r="AA119" s="803"/>
      <c r="AB119" s="803"/>
      <c r="AC119" s="803"/>
      <c r="AD119" s="803"/>
      <c r="AE119" s="110"/>
      <c r="AF119" s="110"/>
      <c r="AG119" s="110"/>
    </row>
    <row r="120">
      <c r="A120" s="803"/>
      <c r="B120" s="819">
        <v>117.0</v>
      </c>
      <c r="C120" s="821" t="str">
        <f t="shared" ref="C120:D120" si="103">INDIRECT(ADDRESS(ROW()-1, COLUMN()))</f>
        <v>指定した条件で検索</v>
      </c>
      <c r="D120" s="821" t="str">
        <f t="shared" si="103"/>
        <v>検索</v>
      </c>
      <c r="E120" s="155" t="s">
        <v>301</v>
      </c>
      <c r="F120" s="153"/>
      <c r="G120" s="131"/>
      <c r="H120" s="131"/>
      <c r="I120" s="132" t="s">
        <v>3267</v>
      </c>
      <c r="J120" s="837" t="s">
        <v>3268</v>
      </c>
      <c r="K120" s="131"/>
      <c r="L120" s="783" t="s">
        <v>84</v>
      </c>
      <c r="M120" s="135" t="s">
        <v>85</v>
      </c>
      <c r="N120" s="135" t="s">
        <v>85</v>
      </c>
      <c r="O120" s="135" t="s">
        <v>86</v>
      </c>
      <c r="P120" s="135" t="s">
        <v>85</v>
      </c>
      <c r="Q120" s="783" t="s">
        <v>86</v>
      </c>
      <c r="R120" s="783" t="s">
        <v>86</v>
      </c>
      <c r="S120" s="197" t="s">
        <v>117</v>
      </c>
      <c r="T120" s="131"/>
      <c r="U120" s="131"/>
      <c r="V120" s="803"/>
      <c r="W120" s="148"/>
      <c r="X120" s="803"/>
      <c r="Y120" s="803"/>
      <c r="Z120" s="803"/>
      <c r="AA120" s="803"/>
      <c r="AB120" s="803"/>
      <c r="AC120" s="803"/>
      <c r="AD120" s="803"/>
      <c r="AE120" s="110"/>
      <c r="AF120" s="110"/>
      <c r="AG120" s="110"/>
    </row>
    <row r="121">
      <c r="A121" s="803"/>
      <c r="B121" s="819">
        <v>118.0</v>
      </c>
      <c r="C121" s="821" t="str">
        <f t="shared" ref="C121:D121" si="104">INDIRECT(ADDRESS(ROW()-1, COLUMN()))</f>
        <v>指定した条件で検索</v>
      </c>
      <c r="D121" s="821" t="str">
        <f t="shared" si="104"/>
        <v>検索</v>
      </c>
      <c r="E121" s="146" t="s">
        <v>3067</v>
      </c>
      <c r="F121" s="246" t="s">
        <v>3048</v>
      </c>
      <c r="G121" s="131"/>
      <c r="H121" s="131"/>
      <c r="I121" s="132" t="s">
        <v>3271</v>
      </c>
      <c r="J121" s="132" t="s">
        <v>3272</v>
      </c>
      <c r="K121" s="131"/>
      <c r="L121" s="783" t="s">
        <v>84</v>
      </c>
      <c r="M121" s="135" t="s">
        <v>85</v>
      </c>
      <c r="N121" s="135" t="s">
        <v>85</v>
      </c>
      <c r="O121" s="135" t="s">
        <v>86</v>
      </c>
      <c r="P121" s="135" t="s">
        <v>85</v>
      </c>
      <c r="Q121" s="783" t="s">
        <v>86</v>
      </c>
      <c r="R121" s="783" t="s">
        <v>86</v>
      </c>
      <c r="S121" s="197" t="s">
        <v>117</v>
      </c>
      <c r="T121" s="131"/>
      <c r="U121" s="131"/>
      <c r="V121" s="803"/>
      <c r="W121" s="148"/>
      <c r="X121" s="803"/>
      <c r="Y121" s="803"/>
      <c r="Z121" s="803"/>
      <c r="AA121" s="803"/>
      <c r="AB121" s="803"/>
      <c r="AC121" s="803"/>
      <c r="AD121" s="803"/>
      <c r="AE121" s="110"/>
      <c r="AF121" s="110"/>
      <c r="AG121" s="110"/>
    </row>
    <row r="122" ht="41.25" customHeight="1">
      <c r="A122" s="803"/>
      <c r="B122" s="819">
        <v>119.0</v>
      </c>
      <c r="C122" s="821" t="str">
        <f t="shared" ref="C122:D122" si="105">INDIRECT(ADDRESS(ROW()-1, COLUMN()))</f>
        <v>指定した条件で検索</v>
      </c>
      <c r="D122" s="821" t="str">
        <f t="shared" si="105"/>
        <v>検索</v>
      </c>
      <c r="E122" s="149"/>
      <c r="F122" s="132" t="s">
        <v>354</v>
      </c>
      <c r="G122" s="143"/>
      <c r="H122" s="143"/>
      <c r="I122" s="132" t="s">
        <v>3070</v>
      </c>
      <c r="J122" s="132" t="s">
        <v>3071</v>
      </c>
      <c r="K122" s="131"/>
      <c r="L122" s="783" t="s">
        <v>84</v>
      </c>
      <c r="M122" s="135" t="s">
        <v>85</v>
      </c>
      <c r="N122" s="135" t="s">
        <v>85</v>
      </c>
      <c r="O122" s="135" t="s">
        <v>86</v>
      </c>
      <c r="P122" s="135" t="s">
        <v>85</v>
      </c>
      <c r="Q122" s="783" t="s">
        <v>86</v>
      </c>
      <c r="R122" s="783" t="s">
        <v>86</v>
      </c>
      <c r="S122" s="197" t="s">
        <v>117</v>
      </c>
      <c r="T122" s="131"/>
      <c r="U122" s="131"/>
      <c r="V122" s="803"/>
      <c r="W122" s="148"/>
      <c r="X122" s="803"/>
      <c r="Y122" s="803"/>
      <c r="Z122" s="803"/>
      <c r="AA122" s="803"/>
      <c r="AB122" s="803"/>
      <c r="AC122" s="803"/>
      <c r="AD122" s="803"/>
      <c r="AE122" s="110"/>
      <c r="AF122" s="110"/>
      <c r="AG122" s="110"/>
    </row>
    <row r="123" ht="41.25" customHeight="1">
      <c r="A123" s="803"/>
      <c r="B123" s="819">
        <v>120.0</v>
      </c>
      <c r="C123" s="821" t="str">
        <f t="shared" ref="C123:D123" si="106">INDIRECT(ADDRESS(ROW()-1, COLUMN()))</f>
        <v>指定した条件で検索</v>
      </c>
      <c r="D123" s="821" t="str">
        <f t="shared" si="106"/>
        <v>検索</v>
      </c>
      <c r="E123" s="155"/>
      <c r="F123" s="132" t="s">
        <v>771</v>
      </c>
      <c r="G123" s="175"/>
      <c r="H123" s="131"/>
      <c r="I123" s="132" t="s">
        <v>3270</v>
      </c>
      <c r="J123" s="837" t="s">
        <v>3055</v>
      </c>
      <c r="K123" s="131"/>
      <c r="L123" s="783" t="s">
        <v>84</v>
      </c>
      <c r="M123" s="135" t="s">
        <v>85</v>
      </c>
      <c r="N123" s="135" t="s">
        <v>85</v>
      </c>
      <c r="O123" s="135" t="s">
        <v>86</v>
      </c>
      <c r="P123" s="135" t="s">
        <v>85</v>
      </c>
      <c r="Q123" s="783" t="s">
        <v>86</v>
      </c>
      <c r="R123" s="783" t="s">
        <v>86</v>
      </c>
      <c r="S123" s="197" t="s">
        <v>117</v>
      </c>
      <c r="T123" s="131"/>
      <c r="U123" s="131"/>
      <c r="V123" s="803"/>
      <c r="W123" s="148"/>
      <c r="X123" s="803"/>
      <c r="Y123" s="803"/>
      <c r="Z123" s="803"/>
      <c r="AA123" s="803"/>
      <c r="AB123" s="803"/>
      <c r="AC123" s="803"/>
      <c r="AD123" s="803"/>
      <c r="AE123" s="110"/>
      <c r="AF123" s="110"/>
      <c r="AG123" s="110"/>
    </row>
    <row r="124">
      <c r="A124" s="803"/>
      <c r="B124" s="819">
        <v>121.0</v>
      </c>
      <c r="C124" s="821" t="str">
        <f t="shared" ref="C124:D124" si="107">INDIRECT(ADDRESS(ROW()-1, COLUMN()))</f>
        <v>指定した条件で検索</v>
      </c>
      <c r="D124" s="821" t="str">
        <f t="shared" si="107"/>
        <v>検索</v>
      </c>
      <c r="E124" s="132" t="s">
        <v>407</v>
      </c>
      <c r="F124" s="131"/>
      <c r="G124" s="131"/>
      <c r="H124" s="131"/>
      <c r="I124" s="132" t="s">
        <v>3267</v>
      </c>
      <c r="J124" s="837" t="s">
        <v>3273</v>
      </c>
      <c r="K124" s="131"/>
      <c r="L124" s="783" t="s">
        <v>84</v>
      </c>
      <c r="M124" s="135" t="s">
        <v>85</v>
      </c>
      <c r="N124" s="135" t="s">
        <v>85</v>
      </c>
      <c r="O124" s="135" t="s">
        <v>86</v>
      </c>
      <c r="P124" s="135" t="s">
        <v>85</v>
      </c>
      <c r="Q124" s="783" t="s">
        <v>86</v>
      </c>
      <c r="R124" s="783" t="s">
        <v>86</v>
      </c>
      <c r="S124" s="197" t="s">
        <v>117</v>
      </c>
      <c r="T124" s="131"/>
      <c r="U124" s="131"/>
      <c r="V124" s="803"/>
      <c r="W124" s="148"/>
      <c r="X124" s="803"/>
      <c r="Y124" s="803"/>
      <c r="Z124" s="803"/>
      <c r="AA124" s="803"/>
      <c r="AB124" s="803"/>
      <c r="AC124" s="803"/>
      <c r="AD124" s="803"/>
      <c r="AE124" s="110"/>
      <c r="AF124" s="110"/>
      <c r="AG124" s="110"/>
    </row>
    <row r="125" ht="41.25" customHeight="1">
      <c r="A125" s="803"/>
      <c r="B125" s="819">
        <v>122.0</v>
      </c>
      <c r="C125" s="821" t="str">
        <f t="shared" ref="C125:D125" si="108">INDIRECT(ADDRESS(ROW()-1, COLUMN()))</f>
        <v>指定した条件で検索</v>
      </c>
      <c r="D125" s="821" t="str">
        <f t="shared" si="108"/>
        <v>検索</v>
      </c>
      <c r="E125" s="132" t="s">
        <v>3082</v>
      </c>
      <c r="F125" s="131"/>
      <c r="G125" s="131"/>
      <c r="H125" s="131"/>
      <c r="I125" s="132" t="s">
        <v>3269</v>
      </c>
      <c r="J125" s="837" t="s">
        <v>3055</v>
      </c>
      <c r="K125" s="131"/>
      <c r="L125" s="783" t="s">
        <v>84</v>
      </c>
      <c r="M125" s="135" t="s">
        <v>85</v>
      </c>
      <c r="N125" s="135" t="s">
        <v>85</v>
      </c>
      <c r="O125" s="135" t="s">
        <v>86</v>
      </c>
      <c r="P125" s="135" t="s">
        <v>85</v>
      </c>
      <c r="Q125" s="783" t="s">
        <v>86</v>
      </c>
      <c r="R125" s="783" t="s">
        <v>86</v>
      </c>
      <c r="S125" s="132" t="s">
        <v>115</v>
      </c>
      <c r="T125" s="132" t="s">
        <v>3274</v>
      </c>
      <c r="U125" s="131"/>
      <c r="V125" s="803"/>
      <c r="W125" s="148"/>
      <c r="X125" s="803"/>
      <c r="Y125" s="803"/>
      <c r="Z125" s="803"/>
      <c r="AA125" s="803"/>
      <c r="AB125" s="803"/>
      <c r="AC125" s="803"/>
      <c r="AD125" s="803"/>
      <c r="AE125" s="110"/>
      <c r="AF125" s="110"/>
      <c r="AG125" s="110"/>
    </row>
    <row r="126">
      <c r="A126" s="803"/>
      <c r="B126" s="819">
        <v>123.0</v>
      </c>
      <c r="C126" s="821" t="str">
        <f t="shared" ref="C126:D126" si="109">INDIRECT(ADDRESS(ROW()-1, COLUMN()))</f>
        <v>指定した条件で検索</v>
      </c>
      <c r="D126" s="821" t="str">
        <f t="shared" si="109"/>
        <v>検索</v>
      </c>
      <c r="E126" s="146" t="s">
        <v>3275</v>
      </c>
      <c r="F126" s="131"/>
      <c r="G126" s="131"/>
      <c r="H126" s="131"/>
      <c r="I126" s="132" t="s">
        <v>3094</v>
      </c>
      <c r="J126" s="132" t="s">
        <v>3276</v>
      </c>
      <c r="K126" s="132" t="s">
        <v>3277</v>
      </c>
      <c r="L126" s="783" t="s">
        <v>84</v>
      </c>
      <c r="M126" s="135" t="s">
        <v>85</v>
      </c>
      <c r="N126" s="135" t="s">
        <v>85</v>
      </c>
      <c r="O126" s="135" t="s">
        <v>86</v>
      </c>
      <c r="P126" s="135" t="s">
        <v>85</v>
      </c>
      <c r="Q126" s="783" t="s">
        <v>86</v>
      </c>
      <c r="R126" s="783" t="s">
        <v>86</v>
      </c>
      <c r="S126" s="197" t="s">
        <v>117</v>
      </c>
      <c r="T126" s="131"/>
      <c r="U126" s="131"/>
      <c r="V126" s="803"/>
      <c r="W126" s="148"/>
      <c r="X126" s="803"/>
      <c r="Y126" s="803"/>
      <c r="Z126" s="803"/>
      <c r="AA126" s="803"/>
      <c r="AB126" s="803"/>
      <c r="AC126" s="803"/>
      <c r="AD126" s="803"/>
      <c r="AE126" s="110"/>
      <c r="AF126" s="110"/>
      <c r="AG126" s="110"/>
    </row>
    <row r="127">
      <c r="A127" s="803"/>
      <c r="B127" s="819">
        <v>124.0</v>
      </c>
      <c r="C127" s="821" t="str">
        <f t="shared" ref="C127:D127" si="110">INDIRECT(ADDRESS(ROW()-1, COLUMN()))</f>
        <v>指定した条件で検索</v>
      </c>
      <c r="D127" s="821" t="str">
        <f t="shared" si="110"/>
        <v>検索</v>
      </c>
      <c r="E127" s="155"/>
      <c r="F127" s="131"/>
      <c r="G127" s="131"/>
      <c r="H127" s="131"/>
      <c r="I127" s="132" t="s">
        <v>3269</v>
      </c>
      <c r="J127" s="837" t="s">
        <v>3055</v>
      </c>
      <c r="K127" s="132" t="s">
        <v>3278</v>
      </c>
      <c r="L127" s="783" t="s">
        <v>84</v>
      </c>
      <c r="M127" s="135" t="s">
        <v>85</v>
      </c>
      <c r="N127" s="135" t="s">
        <v>85</v>
      </c>
      <c r="O127" s="135" t="s">
        <v>86</v>
      </c>
      <c r="P127" s="135" t="s">
        <v>85</v>
      </c>
      <c r="Q127" s="783" t="s">
        <v>86</v>
      </c>
      <c r="R127" s="783" t="s">
        <v>86</v>
      </c>
      <c r="S127" s="132" t="s">
        <v>115</v>
      </c>
      <c r="T127" s="132" t="s">
        <v>3274</v>
      </c>
      <c r="U127" s="131"/>
      <c r="V127" s="803"/>
      <c r="W127" s="148"/>
      <c r="X127" s="803"/>
      <c r="Y127" s="803"/>
      <c r="Z127" s="803"/>
      <c r="AA127" s="803"/>
      <c r="AB127" s="803"/>
      <c r="AC127" s="803"/>
      <c r="AD127" s="803"/>
      <c r="AE127" s="110"/>
      <c r="AF127" s="110"/>
      <c r="AG127" s="110"/>
    </row>
    <row r="128">
      <c r="A128" s="803"/>
      <c r="B128" s="819">
        <v>125.0</v>
      </c>
      <c r="C128" s="821" t="str">
        <f t="shared" ref="C128:D128" si="111">INDIRECT(ADDRESS(ROW()-1, COLUMN()))</f>
        <v>指定した条件で検索</v>
      </c>
      <c r="D128" s="821" t="str">
        <f t="shared" si="111"/>
        <v>検索</v>
      </c>
      <c r="E128" s="132" t="s">
        <v>3245</v>
      </c>
      <c r="F128" s="131"/>
      <c r="G128" s="131"/>
      <c r="H128" s="131"/>
      <c r="I128" s="132" t="s">
        <v>3267</v>
      </c>
      <c r="J128" s="837" t="s">
        <v>3268</v>
      </c>
      <c r="K128" s="131"/>
      <c r="L128" s="783" t="s">
        <v>84</v>
      </c>
      <c r="M128" s="135" t="s">
        <v>85</v>
      </c>
      <c r="N128" s="135" t="s">
        <v>85</v>
      </c>
      <c r="O128" s="135" t="s">
        <v>86</v>
      </c>
      <c r="P128" s="135" t="s">
        <v>85</v>
      </c>
      <c r="Q128" s="783" t="s">
        <v>86</v>
      </c>
      <c r="R128" s="783" t="s">
        <v>86</v>
      </c>
      <c r="S128" s="197" t="s">
        <v>117</v>
      </c>
      <c r="T128" s="131"/>
      <c r="U128" s="131"/>
      <c r="V128" s="803"/>
      <c r="W128" s="148"/>
      <c r="X128" s="803"/>
      <c r="Y128" s="803"/>
      <c r="Z128" s="803"/>
      <c r="AA128" s="803"/>
      <c r="AB128" s="803"/>
      <c r="AC128" s="803"/>
      <c r="AD128" s="803"/>
      <c r="AE128" s="110"/>
      <c r="AF128" s="110"/>
      <c r="AG128" s="110"/>
    </row>
    <row r="129" ht="41.25" customHeight="1">
      <c r="A129" s="803"/>
      <c r="B129" s="819">
        <v>126.0</v>
      </c>
      <c r="C129" s="821" t="str">
        <f t="shared" ref="C129:D129" si="112">INDIRECT(ADDRESS(ROW()-1, COLUMN()))</f>
        <v>指定した条件で検索</v>
      </c>
      <c r="D129" s="821" t="str">
        <f t="shared" si="112"/>
        <v>検索</v>
      </c>
      <c r="E129" s="146" t="s">
        <v>408</v>
      </c>
      <c r="F129" s="143"/>
      <c r="G129" s="175"/>
      <c r="H129" s="131"/>
      <c r="I129" s="132" t="s">
        <v>3269</v>
      </c>
      <c r="J129" s="837" t="s">
        <v>3055</v>
      </c>
      <c r="K129" s="131"/>
      <c r="L129" s="783" t="s">
        <v>84</v>
      </c>
      <c r="M129" s="135" t="s">
        <v>85</v>
      </c>
      <c r="N129" s="135" t="s">
        <v>85</v>
      </c>
      <c r="O129" s="135" t="s">
        <v>86</v>
      </c>
      <c r="P129" s="135" t="s">
        <v>85</v>
      </c>
      <c r="Q129" s="783" t="s">
        <v>86</v>
      </c>
      <c r="R129" s="783" t="s">
        <v>86</v>
      </c>
      <c r="S129" s="197" t="s">
        <v>117</v>
      </c>
      <c r="T129" s="131"/>
      <c r="U129" s="131"/>
      <c r="V129" s="803"/>
      <c r="W129" s="148"/>
      <c r="X129" s="803"/>
      <c r="Y129" s="803"/>
      <c r="Z129" s="803"/>
      <c r="AA129" s="803"/>
      <c r="AB129" s="803"/>
      <c r="AC129" s="803"/>
      <c r="AD129" s="803"/>
      <c r="AE129" s="110"/>
      <c r="AF129" s="110"/>
      <c r="AG129" s="110"/>
    </row>
    <row r="130" ht="41.25" customHeight="1">
      <c r="A130" s="803"/>
      <c r="B130" s="819">
        <v>127.0</v>
      </c>
      <c r="C130" s="821" t="str">
        <f t="shared" ref="C130:D130" si="113">INDIRECT(ADDRESS(ROW()-1, COLUMN()))</f>
        <v>指定した条件で検索</v>
      </c>
      <c r="D130" s="821" t="str">
        <f t="shared" si="113"/>
        <v>検索</v>
      </c>
      <c r="E130" s="155"/>
      <c r="F130" s="132" t="s">
        <v>771</v>
      </c>
      <c r="G130" s="175"/>
      <c r="H130" s="131"/>
      <c r="I130" s="132" t="s">
        <v>3270</v>
      </c>
      <c r="J130" s="837" t="s">
        <v>3055</v>
      </c>
      <c r="K130" s="131"/>
      <c r="L130" s="783" t="s">
        <v>84</v>
      </c>
      <c r="M130" s="135" t="s">
        <v>85</v>
      </c>
      <c r="N130" s="135" t="s">
        <v>85</v>
      </c>
      <c r="O130" s="135" t="s">
        <v>86</v>
      </c>
      <c r="P130" s="135" t="s">
        <v>85</v>
      </c>
      <c r="Q130" s="783" t="s">
        <v>86</v>
      </c>
      <c r="R130" s="783" t="s">
        <v>86</v>
      </c>
      <c r="S130" s="197" t="s">
        <v>117</v>
      </c>
      <c r="T130" s="131"/>
      <c r="U130" s="131"/>
      <c r="V130" s="803"/>
      <c r="W130" s="148"/>
      <c r="X130" s="803"/>
      <c r="Y130" s="803"/>
      <c r="Z130" s="803"/>
      <c r="AA130" s="803"/>
      <c r="AB130" s="803"/>
      <c r="AC130" s="803"/>
      <c r="AD130" s="803"/>
      <c r="AE130" s="110"/>
      <c r="AF130" s="110"/>
      <c r="AG130" s="110"/>
    </row>
    <row r="131" ht="41.25" customHeight="1">
      <c r="A131" s="803"/>
      <c r="B131" s="819">
        <v>128.0</v>
      </c>
      <c r="C131" s="821" t="str">
        <f t="shared" ref="C131:D131" si="114">INDIRECT(ADDRESS(ROW()-1, COLUMN()))</f>
        <v>指定した条件で検索</v>
      </c>
      <c r="D131" s="821" t="str">
        <f t="shared" si="114"/>
        <v>検索</v>
      </c>
      <c r="E131" s="146" t="s">
        <v>3279</v>
      </c>
      <c r="F131" s="146" t="s">
        <v>438</v>
      </c>
      <c r="G131" s="131"/>
      <c r="H131" s="131"/>
      <c r="I131" s="132" t="s">
        <v>3280</v>
      </c>
      <c r="J131" s="132" t="s">
        <v>3281</v>
      </c>
      <c r="K131" s="131"/>
      <c r="L131" s="783" t="s">
        <v>84</v>
      </c>
      <c r="M131" s="135" t="s">
        <v>85</v>
      </c>
      <c r="N131" s="135" t="s">
        <v>85</v>
      </c>
      <c r="O131" s="135" t="s">
        <v>86</v>
      </c>
      <c r="P131" s="135" t="s">
        <v>85</v>
      </c>
      <c r="Q131" s="783" t="s">
        <v>86</v>
      </c>
      <c r="R131" s="783" t="s">
        <v>86</v>
      </c>
      <c r="S131" s="197" t="s">
        <v>117</v>
      </c>
      <c r="T131" s="131"/>
      <c r="U131" s="131"/>
      <c r="V131" s="803"/>
      <c r="W131" s="148"/>
      <c r="X131" s="803"/>
      <c r="Y131" s="803"/>
      <c r="Z131" s="803"/>
      <c r="AA131" s="803"/>
      <c r="AB131" s="803"/>
      <c r="AC131" s="803"/>
      <c r="AD131" s="803"/>
      <c r="AE131" s="110"/>
      <c r="AF131" s="110"/>
      <c r="AG131" s="110"/>
    </row>
    <row r="132" ht="41.25" customHeight="1">
      <c r="A132" s="803"/>
      <c r="B132" s="819">
        <v>129.0</v>
      </c>
      <c r="C132" s="821" t="str">
        <f t="shared" ref="C132:D132" si="115">INDIRECT(ADDRESS(ROW()-1, COLUMN()))</f>
        <v>指定した条件で検索</v>
      </c>
      <c r="D132" s="821" t="str">
        <f t="shared" si="115"/>
        <v>検索</v>
      </c>
      <c r="E132" s="149"/>
      <c r="F132" s="149"/>
      <c r="G132" s="132" t="s">
        <v>166</v>
      </c>
      <c r="H132" s="131"/>
      <c r="I132" s="132" t="s">
        <v>3282</v>
      </c>
      <c r="J132" s="132" t="s">
        <v>3055</v>
      </c>
      <c r="K132" s="131"/>
      <c r="L132" s="783" t="s">
        <v>84</v>
      </c>
      <c r="M132" s="135" t="s">
        <v>85</v>
      </c>
      <c r="N132" s="135" t="s">
        <v>85</v>
      </c>
      <c r="O132" s="135" t="s">
        <v>86</v>
      </c>
      <c r="P132" s="135" t="s">
        <v>85</v>
      </c>
      <c r="Q132" s="783" t="s">
        <v>86</v>
      </c>
      <c r="R132" s="783" t="s">
        <v>86</v>
      </c>
      <c r="S132" s="197" t="s">
        <v>117</v>
      </c>
      <c r="T132" s="131"/>
      <c r="U132" s="131"/>
      <c r="V132" s="803"/>
      <c r="W132" s="148"/>
      <c r="X132" s="803"/>
      <c r="Y132" s="803"/>
      <c r="Z132" s="803"/>
      <c r="AA132" s="803"/>
      <c r="AB132" s="803"/>
      <c r="AC132" s="803"/>
      <c r="AD132" s="803"/>
      <c r="AE132" s="110"/>
      <c r="AF132" s="110"/>
      <c r="AG132" s="110"/>
    </row>
    <row r="133" ht="41.25" customHeight="1">
      <c r="A133" s="803"/>
      <c r="B133" s="819">
        <v>130.0</v>
      </c>
      <c r="C133" s="821" t="str">
        <f t="shared" ref="C133:D133" si="116">INDIRECT(ADDRESS(ROW()-1, COLUMN()))</f>
        <v>指定した条件で検索</v>
      </c>
      <c r="D133" s="821" t="str">
        <f t="shared" si="116"/>
        <v>検索</v>
      </c>
      <c r="E133" s="149"/>
      <c r="F133" s="149"/>
      <c r="G133" s="132" t="s">
        <v>3056</v>
      </c>
      <c r="H133" s="131"/>
      <c r="I133" s="132" t="s">
        <v>3109</v>
      </c>
      <c r="J133" s="132" t="s">
        <v>3283</v>
      </c>
      <c r="K133" s="131"/>
      <c r="L133" s="783" t="s">
        <v>84</v>
      </c>
      <c r="M133" s="135" t="s">
        <v>85</v>
      </c>
      <c r="N133" s="135" t="s">
        <v>85</v>
      </c>
      <c r="O133" s="135" t="s">
        <v>86</v>
      </c>
      <c r="P133" s="135" t="s">
        <v>85</v>
      </c>
      <c r="Q133" s="783" t="s">
        <v>86</v>
      </c>
      <c r="R133" s="783" t="s">
        <v>86</v>
      </c>
      <c r="S133" s="197" t="s">
        <v>117</v>
      </c>
      <c r="T133" s="131"/>
      <c r="U133" s="131"/>
      <c r="V133" s="803"/>
      <c r="W133" s="148"/>
      <c r="X133" s="803"/>
      <c r="Y133" s="803"/>
      <c r="Z133" s="803"/>
      <c r="AA133" s="803"/>
      <c r="AB133" s="803"/>
      <c r="AC133" s="803"/>
      <c r="AD133" s="803"/>
      <c r="AE133" s="110"/>
      <c r="AF133" s="110"/>
      <c r="AG133" s="110"/>
    </row>
    <row r="134" ht="41.25" customHeight="1">
      <c r="A134" s="803"/>
      <c r="B134" s="819">
        <v>131.0</v>
      </c>
      <c r="C134" s="821" t="str">
        <f t="shared" ref="C134:D134" si="117">INDIRECT(ADDRESS(ROW()-1, COLUMN()))</f>
        <v>指定した条件で検索</v>
      </c>
      <c r="D134" s="821" t="str">
        <f t="shared" si="117"/>
        <v>検索</v>
      </c>
      <c r="E134" s="149"/>
      <c r="F134" s="149"/>
      <c r="G134" s="132" t="s">
        <v>249</v>
      </c>
      <c r="H134" s="131"/>
      <c r="I134" s="132" t="s">
        <v>3284</v>
      </c>
      <c r="J134" s="132" t="s">
        <v>3285</v>
      </c>
      <c r="K134" s="131"/>
      <c r="L134" s="783" t="s">
        <v>84</v>
      </c>
      <c r="M134" s="135" t="s">
        <v>85</v>
      </c>
      <c r="N134" s="135" t="s">
        <v>85</v>
      </c>
      <c r="O134" s="135" t="s">
        <v>86</v>
      </c>
      <c r="P134" s="135" t="s">
        <v>85</v>
      </c>
      <c r="Q134" s="135" t="s">
        <v>86</v>
      </c>
      <c r="R134" s="135" t="s">
        <v>86</v>
      </c>
      <c r="S134" s="197" t="s">
        <v>117</v>
      </c>
      <c r="T134" s="131"/>
      <c r="U134" s="131"/>
      <c r="V134" s="803"/>
      <c r="W134" s="148"/>
      <c r="X134" s="803"/>
      <c r="Y134" s="803"/>
      <c r="Z134" s="803"/>
      <c r="AA134" s="803"/>
      <c r="AB134" s="803"/>
      <c r="AC134" s="803"/>
      <c r="AD134" s="803"/>
      <c r="AE134" s="110"/>
      <c r="AF134" s="110"/>
      <c r="AG134" s="110"/>
    </row>
    <row r="135">
      <c r="A135" s="803"/>
      <c r="B135" s="819">
        <v>132.0</v>
      </c>
      <c r="C135" s="821" t="str">
        <f t="shared" ref="C135:D135" si="118">INDIRECT(ADDRESS(ROW()-1, COLUMN()))</f>
        <v>指定した条件で検索</v>
      </c>
      <c r="D135" s="821" t="str">
        <f t="shared" si="118"/>
        <v>検索</v>
      </c>
      <c r="E135" s="149"/>
      <c r="F135" s="149"/>
      <c r="G135" s="132" t="s">
        <v>3286</v>
      </c>
      <c r="H135" s="131"/>
      <c r="I135" s="132" t="s">
        <v>3287</v>
      </c>
      <c r="J135" s="132" t="s">
        <v>3111</v>
      </c>
      <c r="K135" s="131"/>
      <c r="L135" s="783" t="s">
        <v>84</v>
      </c>
      <c r="M135" s="135" t="s">
        <v>85</v>
      </c>
      <c r="N135" s="135" t="s">
        <v>85</v>
      </c>
      <c r="O135" s="135" t="s">
        <v>86</v>
      </c>
      <c r="P135" s="135" t="s">
        <v>85</v>
      </c>
      <c r="Q135" s="783" t="s">
        <v>86</v>
      </c>
      <c r="R135" s="783" t="s">
        <v>86</v>
      </c>
      <c r="S135" s="197" t="s">
        <v>117</v>
      </c>
      <c r="T135" s="131"/>
      <c r="U135" s="131"/>
      <c r="V135" s="803"/>
      <c r="W135" s="148"/>
      <c r="X135" s="803"/>
      <c r="Y135" s="803"/>
      <c r="Z135" s="803"/>
      <c r="AA135" s="803"/>
      <c r="AB135" s="803"/>
      <c r="AC135" s="803"/>
      <c r="AD135" s="803"/>
      <c r="AE135" s="110"/>
      <c r="AF135" s="110"/>
      <c r="AG135" s="110"/>
    </row>
    <row r="136" ht="41.25" customHeight="1">
      <c r="A136" s="803"/>
      <c r="B136" s="819">
        <v>133.0</v>
      </c>
      <c r="C136" s="821" t="str">
        <f t="shared" ref="C136:D136" si="119">INDIRECT(ADDRESS(ROW()-1, COLUMN()))</f>
        <v>指定した条件で検索</v>
      </c>
      <c r="D136" s="821" t="str">
        <f t="shared" si="119"/>
        <v>検索</v>
      </c>
      <c r="E136" s="149"/>
      <c r="F136" s="149"/>
      <c r="G136" s="146" t="s">
        <v>3288</v>
      </c>
      <c r="H136" s="201"/>
      <c r="I136" s="132" t="s">
        <v>3112</v>
      </c>
      <c r="J136" s="132" t="s">
        <v>3113</v>
      </c>
      <c r="K136" s="131"/>
      <c r="L136" s="783" t="s">
        <v>84</v>
      </c>
      <c r="M136" s="135" t="s">
        <v>85</v>
      </c>
      <c r="N136" s="135" t="s">
        <v>85</v>
      </c>
      <c r="O136" s="135" t="s">
        <v>86</v>
      </c>
      <c r="P136" s="135" t="s">
        <v>85</v>
      </c>
      <c r="Q136" s="783" t="s">
        <v>86</v>
      </c>
      <c r="R136" s="783" t="s">
        <v>86</v>
      </c>
      <c r="S136" s="197" t="s">
        <v>117</v>
      </c>
      <c r="T136" s="131"/>
      <c r="U136" s="131"/>
      <c r="V136" s="803"/>
      <c r="W136" s="148"/>
      <c r="X136" s="803"/>
      <c r="Y136" s="803"/>
      <c r="Z136" s="803"/>
      <c r="AA136" s="803"/>
      <c r="AB136" s="803"/>
      <c r="AC136" s="803"/>
      <c r="AD136" s="803"/>
      <c r="AE136" s="110"/>
      <c r="AF136" s="110"/>
      <c r="AG136" s="110"/>
    </row>
    <row r="137" ht="41.25" customHeight="1">
      <c r="A137" s="803"/>
      <c r="B137" s="819">
        <v>134.0</v>
      </c>
      <c r="C137" s="821" t="str">
        <f t="shared" ref="C137:D137" si="120">INDIRECT(ADDRESS(ROW()-1, COLUMN()))</f>
        <v>指定した条件で検索</v>
      </c>
      <c r="D137" s="821" t="str">
        <f t="shared" si="120"/>
        <v>検索</v>
      </c>
      <c r="E137" s="149"/>
      <c r="F137" s="149"/>
      <c r="G137" s="155"/>
      <c r="H137" s="201"/>
      <c r="I137" s="132" t="s">
        <v>3289</v>
      </c>
      <c r="J137" s="192" t="s">
        <v>3290</v>
      </c>
      <c r="K137" s="131"/>
      <c r="L137" s="135" t="s">
        <v>84</v>
      </c>
      <c r="M137" s="135" t="s">
        <v>85</v>
      </c>
      <c r="N137" s="135" t="s">
        <v>85</v>
      </c>
      <c r="O137" s="135" t="s">
        <v>86</v>
      </c>
      <c r="P137" s="135" t="s">
        <v>85</v>
      </c>
      <c r="Q137" s="135" t="s">
        <v>86</v>
      </c>
      <c r="R137" s="135" t="s">
        <v>86</v>
      </c>
      <c r="S137" s="197" t="s">
        <v>117</v>
      </c>
      <c r="T137" s="131"/>
      <c r="U137" s="131"/>
      <c r="V137" s="803"/>
      <c r="W137" s="148"/>
      <c r="X137" s="803"/>
      <c r="Y137" s="803"/>
      <c r="Z137" s="803"/>
      <c r="AA137" s="803"/>
      <c r="AB137" s="803"/>
      <c r="AC137" s="803"/>
      <c r="AD137" s="803"/>
      <c r="AE137" s="110"/>
      <c r="AF137" s="110"/>
      <c r="AG137" s="110"/>
    </row>
    <row r="138" ht="41.25" customHeight="1">
      <c r="A138" s="803"/>
      <c r="B138" s="819">
        <v>135.0</v>
      </c>
      <c r="C138" s="821" t="str">
        <f t="shared" ref="C138:D138" si="121">INDIRECT(ADDRESS(ROW()-1, COLUMN()))</f>
        <v>指定した条件で検索</v>
      </c>
      <c r="D138" s="821" t="str">
        <f t="shared" si="121"/>
        <v>検索</v>
      </c>
      <c r="E138" s="149"/>
      <c r="F138" s="155"/>
      <c r="G138" s="132" t="s">
        <v>252</v>
      </c>
      <c r="H138" s="201"/>
      <c r="I138" s="132" t="s">
        <v>1723</v>
      </c>
      <c r="J138" s="192" t="s">
        <v>3291</v>
      </c>
      <c r="K138" s="131"/>
      <c r="L138" s="135" t="s">
        <v>84</v>
      </c>
      <c r="M138" s="135" t="s">
        <v>85</v>
      </c>
      <c r="N138" s="135" t="s">
        <v>85</v>
      </c>
      <c r="O138" s="135" t="s">
        <v>86</v>
      </c>
      <c r="P138" s="135" t="s">
        <v>85</v>
      </c>
      <c r="Q138" s="135" t="s">
        <v>86</v>
      </c>
      <c r="R138" s="135" t="s">
        <v>86</v>
      </c>
      <c r="S138" s="197" t="s">
        <v>117</v>
      </c>
      <c r="T138" s="131"/>
      <c r="U138" s="131"/>
      <c r="V138" s="803"/>
      <c r="W138" s="148"/>
      <c r="X138" s="803"/>
      <c r="Y138" s="803"/>
      <c r="Z138" s="803"/>
      <c r="AA138" s="803"/>
      <c r="AB138" s="803"/>
      <c r="AC138" s="803"/>
      <c r="AD138" s="803"/>
      <c r="AE138" s="110"/>
      <c r="AF138" s="110"/>
      <c r="AG138" s="110"/>
    </row>
    <row r="139" ht="41.25" customHeight="1">
      <c r="A139" s="803"/>
      <c r="B139" s="819">
        <v>136.0</v>
      </c>
      <c r="C139" s="821" t="str">
        <f t="shared" ref="C139:D139" si="122">INDIRECT(ADDRESS(ROW()-1, COLUMN()))</f>
        <v>指定した条件で検索</v>
      </c>
      <c r="D139" s="821" t="str">
        <f t="shared" si="122"/>
        <v>検索</v>
      </c>
      <c r="E139" s="155"/>
      <c r="F139" s="132"/>
      <c r="G139" s="132"/>
      <c r="H139" s="201"/>
      <c r="I139" s="132" t="s">
        <v>3292</v>
      </c>
      <c r="J139" s="837" t="s">
        <v>3055</v>
      </c>
      <c r="K139" s="131"/>
      <c r="L139" s="135" t="s">
        <v>84</v>
      </c>
      <c r="M139" s="135" t="s">
        <v>85</v>
      </c>
      <c r="N139" s="135" t="s">
        <v>85</v>
      </c>
      <c r="O139" s="135" t="s">
        <v>86</v>
      </c>
      <c r="P139" s="135" t="s">
        <v>85</v>
      </c>
      <c r="Q139" s="135" t="s">
        <v>86</v>
      </c>
      <c r="R139" s="135" t="s">
        <v>86</v>
      </c>
      <c r="S139" s="197" t="s">
        <v>117</v>
      </c>
      <c r="T139" s="131"/>
      <c r="U139" s="131"/>
      <c r="V139" s="803"/>
      <c r="W139" s="148"/>
      <c r="X139" s="803"/>
      <c r="Y139" s="803"/>
      <c r="Z139" s="803"/>
      <c r="AA139" s="803"/>
      <c r="AB139" s="803"/>
      <c r="AC139" s="803"/>
      <c r="AD139" s="803"/>
      <c r="AE139" s="110"/>
      <c r="AF139" s="110"/>
      <c r="AG139" s="110"/>
    </row>
    <row r="140" ht="41.25" customHeight="1">
      <c r="A140" s="803"/>
      <c r="B140" s="819">
        <v>137.0</v>
      </c>
      <c r="C140" s="821" t="str">
        <f t="shared" ref="C140:D140" si="123">INDIRECT(ADDRESS(ROW()-1, COLUMN()))</f>
        <v>指定した条件で検索</v>
      </c>
      <c r="D140" s="821" t="str">
        <f t="shared" si="123"/>
        <v>検索</v>
      </c>
      <c r="E140" s="132" t="s">
        <v>404</v>
      </c>
      <c r="F140" s="132"/>
      <c r="G140" s="131"/>
      <c r="H140" s="131"/>
      <c r="I140" s="132" t="s">
        <v>3292</v>
      </c>
      <c r="J140" s="837" t="s">
        <v>3055</v>
      </c>
      <c r="K140" s="131"/>
      <c r="L140" s="783" t="s">
        <v>84</v>
      </c>
      <c r="M140" s="135" t="s">
        <v>85</v>
      </c>
      <c r="N140" s="135" t="s">
        <v>85</v>
      </c>
      <c r="O140" s="135" t="s">
        <v>86</v>
      </c>
      <c r="P140" s="135" t="s">
        <v>85</v>
      </c>
      <c r="Q140" s="783" t="s">
        <v>86</v>
      </c>
      <c r="R140" s="783" t="s">
        <v>86</v>
      </c>
      <c r="S140" s="197" t="s">
        <v>117</v>
      </c>
      <c r="T140" s="131"/>
      <c r="U140" s="131"/>
      <c r="V140" s="803"/>
      <c r="W140" s="148"/>
      <c r="X140" s="803"/>
      <c r="Y140" s="803"/>
      <c r="Z140" s="803"/>
      <c r="AA140" s="803"/>
      <c r="AB140" s="803"/>
      <c r="AC140" s="803"/>
      <c r="AD140" s="803"/>
      <c r="AE140" s="110"/>
      <c r="AF140" s="110"/>
      <c r="AG140" s="110"/>
    </row>
    <row r="141" ht="41.25" customHeight="1">
      <c r="A141" s="803"/>
      <c r="B141" s="819">
        <v>138.0</v>
      </c>
      <c r="C141" s="821" t="str">
        <f t="shared" ref="C141:D141" si="124">INDIRECT(ADDRESS(ROW()-1, COLUMN()))</f>
        <v>指定した条件で検索</v>
      </c>
      <c r="D141" s="821" t="str">
        <f t="shared" si="124"/>
        <v>検索</v>
      </c>
      <c r="E141" s="132" t="s">
        <v>154</v>
      </c>
      <c r="F141" s="132"/>
      <c r="G141" s="131"/>
      <c r="H141" s="131"/>
      <c r="I141" s="132" t="s">
        <v>3269</v>
      </c>
      <c r="J141" s="837" t="s">
        <v>3055</v>
      </c>
      <c r="K141" s="131"/>
      <c r="L141" s="783" t="s">
        <v>84</v>
      </c>
      <c r="M141" s="135" t="s">
        <v>85</v>
      </c>
      <c r="N141" s="135" t="s">
        <v>85</v>
      </c>
      <c r="O141" s="135" t="s">
        <v>86</v>
      </c>
      <c r="P141" s="135" t="s">
        <v>85</v>
      </c>
      <c r="Q141" s="783" t="s">
        <v>86</v>
      </c>
      <c r="R141" s="783" t="s">
        <v>86</v>
      </c>
      <c r="S141" s="197" t="s">
        <v>117</v>
      </c>
      <c r="T141" s="131"/>
      <c r="U141" s="131"/>
      <c r="V141" s="803"/>
      <c r="W141" s="148"/>
      <c r="X141" s="803"/>
      <c r="Y141" s="803"/>
      <c r="Z141" s="803"/>
      <c r="AA141" s="803"/>
      <c r="AB141" s="803"/>
      <c r="AC141" s="803"/>
      <c r="AD141" s="803"/>
      <c r="AE141" s="110"/>
      <c r="AF141" s="110"/>
      <c r="AG141" s="110"/>
    </row>
    <row r="142" ht="41.25" customHeight="1">
      <c r="A142" s="803"/>
      <c r="B142" s="819">
        <v>139.0</v>
      </c>
      <c r="C142" s="821" t="str">
        <f t="shared" ref="C142:D142" si="125">INDIRECT(ADDRESS(ROW()-1, COLUMN()))</f>
        <v>指定した条件で検索</v>
      </c>
      <c r="D142" s="821" t="str">
        <f t="shared" si="125"/>
        <v>検索</v>
      </c>
      <c r="E142" s="132" t="s">
        <v>158</v>
      </c>
      <c r="F142" s="132"/>
      <c r="G142" s="131"/>
      <c r="H142" s="131"/>
      <c r="I142" s="132" t="s">
        <v>3269</v>
      </c>
      <c r="J142" s="837" t="s">
        <v>3055</v>
      </c>
      <c r="K142" s="131"/>
      <c r="L142" s="783" t="s">
        <v>84</v>
      </c>
      <c r="M142" s="135" t="s">
        <v>85</v>
      </c>
      <c r="N142" s="135" t="s">
        <v>85</v>
      </c>
      <c r="O142" s="135" t="s">
        <v>86</v>
      </c>
      <c r="P142" s="135" t="s">
        <v>85</v>
      </c>
      <c r="Q142" s="783" t="s">
        <v>86</v>
      </c>
      <c r="R142" s="783" t="s">
        <v>86</v>
      </c>
      <c r="S142" s="197" t="s">
        <v>117</v>
      </c>
      <c r="T142" s="131"/>
      <c r="U142" s="131"/>
      <c r="V142" s="803"/>
      <c r="W142" s="148"/>
      <c r="X142" s="803"/>
      <c r="Y142" s="803"/>
      <c r="Z142" s="803"/>
      <c r="AA142" s="803"/>
      <c r="AB142" s="803"/>
      <c r="AC142" s="803"/>
      <c r="AD142" s="803"/>
      <c r="AE142" s="110"/>
      <c r="AF142" s="110"/>
      <c r="AG142" s="110"/>
    </row>
    <row r="143">
      <c r="A143" s="803"/>
      <c r="B143" s="819">
        <v>140.0</v>
      </c>
      <c r="C143" s="821" t="str">
        <f t="shared" ref="C143:D143" si="126">INDIRECT(ADDRESS(ROW()-1, COLUMN()))</f>
        <v>指定した条件で検索</v>
      </c>
      <c r="D143" s="821" t="str">
        <f t="shared" si="126"/>
        <v>検索</v>
      </c>
      <c r="E143" s="146" t="s">
        <v>863</v>
      </c>
      <c r="F143" s="132"/>
      <c r="G143" s="131"/>
      <c r="H143" s="131"/>
      <c r="I143" s="132" t="s">
        <v>3269</v>
      </c>
      <c r="J143" s="837" t="s">
        <v>3055</v>
      </c>
      <c r="K143" s="131"/>
      <c r="L143" s="783" t="s">
        <v>84</v>
      </c>
      <c r="M143" s="135" t="s">
        <v>85</v>
      </c>
      <c r="N143" s="135" t="s">
        <v>85</v>
      </c>
      <c r="O143" s="135" t="s">
        <v>86</v>
      </c>
      <c r="P143" s="135" t="s">
        <v>85</v>
      </c>
      <c r="Q143" s="783" t="s">
        <v>86</v>
      </c>
      <c r="R143" s="783" t="s">
        <v>86</v>
      </c>
      <c r="S143" s="197" t="s">
        <v>117</v>
      </c>
      <c r="T143" s="131"/>
      <c r="U143" s="131"/>
      <c r="V143" s="803"/>
      <c r="W143" s="148"/>
      <c r="X143" s="803"/>
      <c r="Y143" s="803"/>
      <c r="Z143" s="803"/>
      <c r="AA143" s="803"/>
      <c r="AB143" s="803"/>
      <c r="AC143" s="803"/>
      <c r="AD143" s="803"/>
      <c r="AE143" s="110"/>
      <c r="AF143" s="110"/>
      <c r="AG143" s="110"/>
    </row>
    <row r="144">
      <c r="A144" s="803"/>
      <c r="B144" s="819">
        <v>141.0</v>
      </c>
      <c r="C144" s="821" t="str">
        <f t="shared" ref="C144:D144" si="127">INDIRECT(ADDRESS(ROW()-1, COLUMN()))</f>
        <v>指定した条件で検索</v>
      </c>
      <c r="D144" s="821" t="str">
        <f t="shared" si="127"/>
        <v>検索</v>
      </c>
      <c r="E144" s="155"/>
      <c r="F144" s="132" t="s">
        <v>771</v>
      </c>
      <c r="G144" s="175"/>
      <c r="H144" s="131"/>
      <c r="I144" s="132" t="s">
        <v>3270</v>
      </c>
      <c r="J144" s="837" t="s">
        <v>3055</v>
      </c>
      <c r="K144" s="131"/>
      <c r="L144" s="783" t="s">
        <v>84</v>
      </c>
      <c r="M144" s="135" t="s">
        <v>85</v>
      </c>
      <c r="N144" s="135" t="s">
        <v>85</v>
      </c>
      <c r="O144" s="135" t="s">
        <v>86</v>
      </c>
      <c r="P144" s="135" t="s">
        <v>85</v>
      </c>
      <c r="Q144" s="135" t="s">
        <v>86</v>
      </c>
      <c r="R144" s="135" t="s">
        <v>86</v>
      </c>
      <c r="S144" s="197" t="s">
        <v>117</v>
      </c>
      <c r="T144" s="131"/>
      <c r="U144" s="131"/>
      <c r="V144" s="803"/>
      <c r="W144" s="148"/>
      <c r="X144" s="803"/>
      <c r="Y144" s="803"/>
      <c r="Z144" s="803"/>
      <c r="AA144" s="803"/>
      <c r="AB144" s="803"/>
      <c r="AC144" s="803"/>
      <c r="AD144" s="803"/>
      <c r="AE144" s="110"/>
      <c r="AF144" s="110"/>
      <c r="AG144" s="110"/>
    </row>
    <row r="145" ht="41.25" customHeight="1">
      <c r="A145" s="803"/>
      <c r="B145" s="819">
        <v>142.0</v>
      </c>
      <c r="C145" s="821" t="str">
        <f t="shared" ref="C145:D145" si="128">INDIRECT(ADDRESS(ROW()-1, COLUMN()))</f>
        <v>指定した条件で検索</v>
      </c>
      <c r="D145" s="821" t="str">
        <f t="shared" si="128"/>
        <v>検索</v>
      </c>
      <c r="E145" s="146" t="s">
        <v>398</v>
      </c>
      <c r="F145" s="131"/>
      <c r="G145" s="131"/>
      <c r="H145" s="131"/>
      <c r="I145" s="132" t="s">
        <v>3293</v>
      </c>
      <c r="J145" s="837" t="s">
        <v>3055</v>
      </c>
      <c r="K145" s="131"/>
      <c r="L145" s="783" t="s">
        <v>84</v>
      </c>
      <c r="M145" s="135" t="s">
        <v>85</v>
      </c>
      <c r="N145" s="135" t="s">
        <v>85</v>
      </c>
      <c r="O145" s="135" t="s">
        <v>86</v>
      </c>
      <c r="P145" s="135" t="s">
        <v>85</v>
      </c>
      <c r="Q145" s="783" t="s">
        <v>86</v>
      </c>
      <c r="R145" s="783" t="s">
        <v>86</v>
      </c>
      <c r="S145" s="197" t="s">
        <v>117</v>
      </c>
      <c r="T145" s="131"/>
      <c r="U145" s="131"/>
      <c r="V145" s="803"/>
      <c r="W145" s="148"/>
      <c r="X145" s="803"/>
      <c r="Y145" s="803"/>
      <c r="Z145" s="803"/>
      <c r="AA145" s="803"/>
      <c r="AB145" s="803"/>
      <c r="AC145" s="803"/>
      <c r="AD145" s="803"/>
      <c r="AE145" s="110"/>
      <c r="AF145" s="110"/>
      <c r="AG145" s="110"/>
    </row>
    <row r="146" ht="41.25" customHeight="1">
      <c r="A146" s="803"/>
      <c r="B146" s="819">
        <v>143.0</v>
      </c>
      <c r="C146" s="821" t="str">
        <f t="shared" ref="C146:D146" si="129">INDIRECT(ADDRESS(ROW()-1, COLUMN()))</f>
        <v>指定した条件で検索</v>
      </c>
      <c r="D146" s="821" t="str">
        <f t="shared" si="129"/>
        <v>検索</v>
      </c>
      <c r="E146" s="155"/>
      <c r="F146" s="132" t="s">
        <v>2679</v>
      </c>
      <c r="G146" s="131"/>
      <c r="H146" s="131"/>
      <c r="I146" s="132" t="s">
        <v>3294</v>
      </c>
      <c r="J146" s="837" t="s">
        <v>3055</v>
      </c>
      <c r="K146" s="131"/>
      <c r="L146" s="783" t="s">
        <v>84</v>
      </c>
      <c r="M146" s="135" t="s">
        <v>85</v>
      </c>
      <c r="N146" s="135" t="s">
        <v>85</v>
      </c>
      <c r="O146" s="135" t="s">
        <v>86</v>
      </c>
      <c r="P146" s="135" t="s">
        <v>85</v>
      </c>
      <c r="Q146" s="135" t="s">
        <v>86</v>
      </c>
      <c r="R146" s="135" t="s">
        <v>86</v>
      </c>
      <c r="S146" s="197" t="s">
        <v>117</v>
      </c>
      <c r="T146" s="131"/>
      <c r="U146" s="131"/>
      <c r="V146" s="803"/>
      <c r="W146" s="148"/>
      <c r="X146" s="803"/>
      <c r="Y146" s="803"/>
      <c r="Z146" s="803"/>
      <c r="AA146" s="803"/>
      <c r="AB146" s="803"/>
      <c r="AC146" s="803"/>
      <c r="AD146" s="803"/>
      <c r="AE146" s="110"/>
      <c r="AF146" s="110"/>
      <c r="AG146" s="110"/>
    </row>
    <row r="147" ht="41.25" customHeight="1">
      <c r="A147" s="803"/>
      <c r="B147" s="819">
        <v>144.0</v>
      </c>
      <c r="C147" s="821" t="str">
        <f t="shared" ref="C147:D147" si="130">INDIRECT(ADDRESS(ROW()-1, COLUMN()))</f>
        <v>指定した条件で検索</v>
      </c>
      <c r="D147" s="821" t="str">
        <f t="shared" si="130"/>
        <v>検索</v>
      </c>
      <c r="E147" s="155" t="s">
        <v>631</v>
      </c>
      <c r="F147" s="132"/>
      <c r="G147" s="131"/>
      <c r="H147" s="131"/>
      <c r="I147" s="132" t="s">
        <v>3295</v>
      </c>
      <c r="J147" s="837" t="s">
        <v>3055</v>
      </c>
      <c r="K147" s="131"/>
      <c r="L147" s="783" t="s">
        <v>84</v>
      </c>
      <c r="M147" s="135" t="s">
        <v>85</v>
      </c>
      <c r="N147" s="135" t="s">
        <v>85</v>
      </c>
      <c r="O147" s="135" t="s">
        <v>86</v>
      </c>
      <c r="P147" s="135" t="s">
        <v>85</v>
      </c>
      <c r="Q147" s="135" t="s">
        <v>86</v>
      </c>
      <c r="R147" s="135" t="s">
        <v>86</v>
      </c>
      <c r="S147" s="197" t="s">
        <v>117</v>
      </c>
      <c r="T147" s="131"/>
      <c r="U147" s="131"/>
      <c r="V147" s="803"/>
      <c r="W147" s="148"/>
      <c r="X147" s="803"/>
      <c r="Y147" s="803"/>
      <c r="Z147" s="803"/>
      <c r="AA147" s="803"/>
      <c r="AB147" s="803"/>
      <c r="AC147" s="803"/>
      <c r="AD147" s="803"/>
      <c r="AE147" s="110"/>
      <c r="AF147" s="110"/>
      <c r="AG147" s="110"/>
    </row>
    <row r="148">
      <c r="A148" s="803"/>
      <c r="B148" s="819">
        <v>145.0</v>
      </c>
      <c r="C148" s="821" t="str">
        <f t="shared" ref="C148:D148" si="131">INDIRECT(ADDRESS(ROW()-1, COLUMN()))</f>
        <v>指定した条件で検索</v>
      </c>
      <c r="D148" s="821" t="str">
        <f t="shared" si="131"/>
        <v>検索</v>
      </c>
      <c r="E148" s="155" t="s">
        <v>3296</v>
      </c>
      <c r="F148" s="132"/>
      <c r="G148" s="131"/>
      <c r="H148" s="131"/>
      <c r="I148" s="132" t="s">
        <v>3297</v>
      </c>
      <c r="J148" s="837" t="s">
        <v>3055</v>
      </c>
      <c r="K148" s="131"/>
      <c r="L148" s="783" t="s">
        <v>84</v>
      </c>
      <c r="M148" s="135" t="s">
        <v>85</v>
      </c>
      <c r="N148" s="135" t="s">
        <v>85</v>
      </c>
      <c r="O148" s="135" t="s">
        <v>86</v>
      </c>
      <c r="P148" s="135" t="s">
        <v>85</v>
      </c>
      <c r="Q148" s="135" t="s">
        <v>86</v>
      </c>
      <c r="R148" s="135" t="s">
        <v>86</v>
      </c>
      <c r="S148" s="197" t="s">
        <v>117</v>
      </c>
      <c r="T148" s="131"/>
      <c r="U148" s="131"/>
      <c r="V148" s="803"/>
      <c r="W148" s="148"/>
      <c r="X148" s="803"/>
      <c r="Y148" s="803"/>
      <c r="Z148" s="803"/>
      <c r="AA148" s="803"/>
      <c r="AB148" s="803"/>
      <c r="AC148" s="803"/>
      <c r="AD148" s="803"/>
      <c r="AE148" s="110"/>
      <c r="AF148" s="110"/>
      <c r="AG148" s="110"/>
    </row>
    <row r="149">
      <c r="A149" s="803"/>
      <c r="B149" s="819">
        <v>146.0</v>
      </c>
      <c r="C149" s="821" t="str">
        <f t="shared" ref="C149:D149" si="132">INDIRECT(ADDRESS(ROW()-1, COLUMN()))</f>
        <v>指定した条件で検索</v>
      </c>
      <c r="D149" s="821" t="str">
        <f t="shared" si="132"/>
        <v>検索</v>
      </c>
      <c r="E149" s="149" t="s">
        <v>2680</v>
      </c>
      <c r="F149" s="132"/>
      <c r="G149" s="131"/>
      <c r="H149" s="131"/>
      <c r="I149" s="132" t="s">
        <v>3267</v>
      </c>
      <c r="J149" s="837" t="s">
        <v>3268</v>
      </c>
      <c r="K149" s="131"/>
      <c r="L149" s="783" t="s">
        <v>84</v>
      </c>
      <c r="M149" s="135" t="s">
        <v>85</v>
      </c>
      <c r="N149" s="135" t="s">
        <v>85</v>
      </c>
      <c r="O149" s="135" t="s">
        <v>86</v>
      </c>
      <c r="P149" s="135" t="s">
        <v>85</v>
      </c>
      <c r="Q149" s="135" t="s">
        <v>86</v>
      </c>
      <c r="R149" s="135" t="s">
        <v>86</v>
      </c>
      <c r="S149" s="132" t="s">
        <v>101</v>
      </c>
      <c r="T149" s="132" t="s">
        <v>3298</v>
      </c>
      <c r="U149" s="131"/>
      <c r="V149" s="803"/>
      <c r="W149" s="148"/>
      <c r="X149" s="803"/>
      <c r="Y149" s="803"/>
      <c r="Z149" s="803"/>
      <c r="AA149" s="803"/>
      <c r="AB149" s="803"/>
      <c r="AC149" s="803"/>
      <c r="AD149" s="803"/>
      <c r="AE149" s="110"/>
      <c r="AF149" s="110"/>
      <c r="AG149" s="110"/>
    </row>
    <row r="150">
      <c r="A150" s="803"/>
      <c r="B150" s="819">
        <v>146.0</v>
      </c>
      <c r="C150" s="821"/>
      <c r="D150" s="821"/>
      <c r="E150" s="149"/>
      <c r="F150" s="132" t="s">
        <v>411</v>
      </c>
      <c r="G150" s="175"/>
      <c r="H150" s="131"/>
      <c r="I150" s="132" t="s">
        <v>2688</v>
      </c>
      <c r="J150" s="223" t="s">
        <v>170</v>
      </c>
      <c r="K150" s="132" t="s">
        <v>3299</v>
      </c>
      <c r="L150" s="783" t="s">
        <v>84</v>
      </c>
      <c r="M150" s="135" t="s">
        <v>85</v>
      </c>
      <c r="N150" s="135" t="s">
        <v>85</v>
      </c>
      <c r="O150" s="135" t="s">
        <v>86</v>
      </c>
      <c r="P150" s="135" t="s">
        <v>85</v>
      </c>
      <c r="Q150" s="135" t="s">
        <v>86</v>
      </c>
      <c r="R150" s="135" t="s">
        <v>86</v>
      </c>
      <c r="S150" s="197" t="s">
        <v>101</v>
      </c>
      <c r="T150" s="132" t="s">
        <v>3300</v>
      </c>
      <c r="U150" s="131"/>
      <c r="V150" s="803"/>
      <c r="W150" s="148"/>
      <c r="X150" s="803"/>
      <c r="Y150" s="803"/>
      <c r="Z150" s="803"/>
      <c r="AA150" s="803"/>
      <c r="AB150" s="803"/>
      <c r="AC150" s="803"/>
      <c r="AD150" s="803"/>
      <c r="AE150" s="110"/>
      <c r="AF150" s="110"/>
      <c r="AG150" s="110"/>
    </row>
    <row r="151">
      <c r="A151" s="803"/>
      <c r="B151" s="819">
        <v>147.0</v>
      </c>
      <c r="C151" s="821" t="str">
        <f t="shared" ref="C151:D151" si="133">INDIRECT(ADDRESS(ROW()-1, COLUMN()))</f>
        <v/>
      </c>
      <c r="D151" s="821" t="str">
        <f t="shared" si="133"/>
        <v/>
      </c>
      <c r="E151" s="132" t="s">
        <v>3301</v>
      </c>
      <c r="F151" s="132" t="s">
        <v>3083</v>
      </c>
      <c r="G151" s="175"/>
      <c r="H151" s="131"/>
      <c r="I151" s="132" t="s">
        <v>3084</v>
      </c>
      <c r="J151" s="132" t="s">
        <v>3302</v>
      </c>
      <c r="K151" s="131"/>
      <c r="L151" s="135" t="s">
        <v>84</v>
      </c>
      <c r="M151" s="135" t="s">
        <v>85</v>
      </c>
      <c r="N151" s="135" t="s">
        <v>85</v>
      </c>
      <c r="O151" s="135" t="s">
        <v>86</v>
      </c>
      <c r="P151" s="135" t="s">
        <v>85</v>
      </c>
      <c r="Q151" s="135" t="s">
        <v>86</v>
      </c>
      <c r="R151" s="135" t="s">
        <v>86</v>
      </c>
      <c r="S151" s="197" t="s">
        <v>117</v>
      </c>
      <c r="T151" s="131"/>
      <c r="U151" s="131"/>
      <c r="V151" s="803"/>
      <c r="W151" s="148"/>
      <c r="X151" s="803"/>
      <c r="Y151" s="803"/>
      <c r="Z151" s="803"/>
      <c r="AA151" s="803"/>
      <c r="AB151" s="803"/>
      <c r="AC151" s="803"/>
      <c r="AD151" s="803"/>
      <c r="AE151" s="110"/>
      <c r="AF151" s="110"/>
      <c r="AG151" s="110"/>
    </row>
    <row r="152">
      <c r="A152" s="803"/>
      <c r="B152" s="819">
        <v>148.0</v>
      </c>
      <c r="C152" s="821" t="str">
        <f t="shared" ref="C152:D152" si="134">INDIRECT(ADDRESS(ROW()-1, COLUMN()))</f>
        <v/>
      </c>
      <c r="D152" s="821" t="str">
        <f t="shared" si="134"/>
        <v/>
      </c>
      <c r="E152" s="155" t="s">
        <v>113</v>
      </c>
      <c r="F152" s="132"/>
      <c r="G152" s="131"/>
      <c r="H152" s="131"/>
      <c r="I152" s="132" t="s">
        <v>3303</v>
      </c>
      <c r="J152" s="837" t="s">
        <v>3055</v>
      </c>
      <c r="K152" s="131"/>
      <c r="L152" s="135" t="s">
        <v>84</v>
      </c>
      <c r="M152" s="135" t="s">
        <v>85</v>
      </c>
      <c r="N152" s="135" t="s">
        <v>85</v>
      </c>
      <c r="O152" s="135" t="s">
        <v>86</v>
      </c>
      <c r="P152" s="135" t="s">
        <v>85</v>
      </c>
      <c r="Q152" s="135" t="s">
        <v>86</v>
      </c>
      <c r="R152" s="135" t="s">
        <v>86</v>
      </c>
      <c r="S152" s="197" t="s">
        <v>117</v>
      </c>
      <c r="T152" s="131"/>
      <c r="U152" s="131"/>
      <c r="V152" s="803"/>
      <c r="W152" s="148"/>
      <c r="X152" s="803"/>
      <c r="Y152" s="803"/>
      <c r="Z152" s="803"/>
      <c r="AA152" s="803"/>
      <c r="AB152" s="803"/>
      <c r="AC152" s="803"/>
      <c r="AD152" s="803"/>
      <c r="AE152" s="110"/>
      <c r="AF152" s="110"/>
      <c r="AG152" s="110"/>
    </row>
    <row r="153" ht="41.25" customHeight="1">
      <c r="A153" s="803"/>
      <c r="B153" s="819">
        <v>149.0</v>
      </c>
      <c r="C153" s="821" t="str">
        <f t="shared" ref="C153:D153" si="135">INDIRECT(ADDRESS(ROW()-1, COLUMN()))</f>
        <v/>
      </c>
      <c r="D153" s="821" t="str">
        <f t="shared" si="135"/>
        <v/>
      </c>
      <c r="E153" s="155" t="s">
        <v>3304</v>
      </c>
      <c r="F153" s="132"/>
      <c r="G153" s="131"/>
      <c r="H153" s="131"/>
      <c r="I153" s="132" t="s">
        <v>3305</v>
      </c>
      <c r="J153" s="837" t="s">
        <v>3055</v>
      </c>
      <c r="K153" s="131"/>
      <c r="L153" s="135" t="s">
        <v>84</v>
      </c>
      <c r="M153" s="135" t="s">
        <v>85</v>
      </c>
      <c r="N153" s="135" t="s">
        <v>85</v>
      </c>
      <c r="O153" s="135" t="s">
        <v>86</v>
      </c>
      <c r="P153" s="135" t="s">
        <v>85</v>
      </c>
      <c r="Q153" s="135" t="s">
        <v>86</v>
      </c>
      <c r="R153" s="135" t="s">
        <v>86</v>
      </c>
      <c r="S153" s="197" t="s">
        <v>117</v>
      </c>
      <c r="T153" s="131"/>
      <c r="U153" s="131"/>
      <c r="V153" s="803"/>
      <c r="W153" s="148"/>
      <c r="X153" s="803"/>
      <c r="Y153" s="803"/>
      <c r="Z153" s="803"/>
      <c r="AA153" s="803"/>
      <c r="AB153" s="803"/>
      <c r="AC153" s="803"/>
      <c r="AD153" s="803"/>
      <c r="AE153" s="110"/>
      <c r="AF153" s="110"/>
      <c r="AG153" s="110"/>
    </row>
    <row r="154">
      <c r="A154" s="803"/>
      <c r="B154" s="819">
        <v>150.0</v>
      </c>
      <c r="C154" s="821" t="str">
        <f t="shared" ref="C154:D154" si="136">INDIRECT(ADDRESS(ROW()-1, COLUMN()))</f>
        <v/>
      </c>
      <c r="D154" s="821" t="str">
        <f t="shared" si="136"/>
        <v/>
      </c>
      <c r="E154" s="155" t="s">
        <v>249</v>
      </c>
      <c r="F154" s="132"/>
      <c r="G154" s="131"/>
      <c r="H154" s="131"/>
      <c r="I154" s="132" t="s">
        <v>3284</v>
      </c>
      <c r="J154" s="837" t="s">
        <v>3306</v>
      </c>
      <c r="K154" s="131"/>
      <c r="L154" s="135" t="s">
        <v>84</v>
      </c>
      <c r="M154" s="135" t="s">
        <v>85</v>
      </c>
      <c r="N154" s="135" t="s">
        <v>85</v>
      </c>
      <c r="O154" s="135" t="s">
        <v>86</v>
      </c>
      <c r="P154" s="135" t="s">
        <v>85</v>
      </c>
      <c r="Q154" s="135" t="s">
        <v>86</v>
      </c>
      <c r="R154" s="135" t="s">
        <v>86</v>
      </c>
      <c r="S154" s="197" t="s">
        <v>117</v>
      </c>
      <c r="T154" s="131"/>
      <c r="U154" s="131"/>
      <c r="V154" s="803"/>
      <c r="W154" s="148"/>
      <c r="X154" s="803"/>
      <c r="Y154" s="803"/>
      <c r="Z154" s="803"/>
      <c r="AA154" s="803"/>
      <c r="AB154" s="803"/>
      <c r="AC154" s="803"/>
      <c r="AD154" s="803"/>
      <c r="AE154" s="110"/>
      <c r="AF154" s="110"/>
      <c r="AG154" s="110"/>
    </row>
    <row r="155" ht="41.25" customHeight="1">
      <c r="A155" s="803"/>
      <c r="B155" s="819">
        <v>151.0</v>
      </c>
      <c r="C155" s="821" t="str">
        <f t="shared" ref="C155:C156" si="137">INDIRECT(ADDRESS(ROW()-1, COLUMN()))</f>
        <v/>
      </c>
      <c r="D155" s="132" t="s">
        <v>3307</v>
      </c>
      <c r="E155" s="155"/>
      <c r="F155" s="132"/>
      <c r="G155" s="131"/>
      <c r="H155" s="131"/>
      <c r="I155" s="132" t="s">
        <v>3308</v>
      </c>
      <c r="J155" s="837" t="s">
        <v>3309</v>
      </c>
      <c r="K155" s="131"/>
      <c r="L155" s="135" t="s">
        <v>84</v>
      </c>
      <c r="M155" s="135" t="s">
        <v>85</v>
      </c>
      <c r="N155" s="135" t="s">
        <v>85</v>
      </c>
      <c r="O155" s="135" t="s">
        <v>86</v>
      </c>
      <c r="P155" s="135" t="s">
        <v>85</v>
      </c>
      <c r="Q155" s="135" t="s">
        <v>86</v>
      </c>
      <c r="R155" s="135" t="s">
        <v>86</v>
      </c>
      <c r="S155" s="197" t="s">
        <v>117</v>
      </c>
      <c r="T155" s="131"/>
      <c r="U155" s="131"/>
      <c r="V155" s="803"/>
      <c r="W155" s="148"/>
      <c r="X155" s="803"/>
      <c r="Y155" s="803"/>
      <c r="Z155" s="803"/>
      <c r="AA155" s="803"/>
      <c r="AB155" s="803"/>
      <c r="AC155" s="803"/>
      <c r="AD155" s="803"/>
      <c r="AE155" s="110"/>
      <c r="AF155" s="110"/>
      <c r="AG155" s="110"/>
    </row>
    <row r="156" ht="41.25" customHeight="1">
      <c r="A156" s="803"/>
      <c r="B156" s="819">
        <v>152.0</v>
      </c>
      <c r="C156" s="821" t="str">
        <f t="shared" si="137"/>
        <v/>
      </c>
      <c r="D156" s="132" t="s">
        <v>3056</v>
      </c>
      <c r="E156" s="155"/>
      <c r="F156" s="132"/>
      <c r="G156" s="131"/>
      <c r="H156" s="131"/>
      <c r="I156" s="132" t="s">
        <v>3310</v>
      </c>
      <c r="J156" s="837" t="s">
        <v>3311</v>
      </c>
      <c r="K156" s="131"/>
      <c r="L156" s="135" t="s">
        <v>84</v>
      </c>
      <c r="M156" s="135" t="s">
        <v>85</v>
      </c>
      <c r="N156" s="135" t="s">
        <v>85</v>
      </c>
      <c r="O156" s="135" t="s">
        <v>86</v>
      </c>
      <c r="P156" s="135" t="s">
        <v>85</v>
      </c>
      <c r="Q156" s="135" t="s">
        <v>86</v>
      </c>
      <c r="R156" s="135" t="s">
        <v>86</v>
      </c>
      <c r="S156" s="197" t="s">
        <v>117</v>
      </c>
      <c r="T156" s="131"/>
      <c r="U156" s="131"/>
      <c r="V156" s="803"/>
      <c r="W156" s="148"/>
      <c r="X156" s="803"/>
      <c r="Y156" s="803"/>
      <c r="Z156" s="803"/>
      <c r="AA156" s="803"/>
      <c r="AB156" s="803"/>
      <c r="AC156" s="803"/>
      <c r="AD156" s="803"/>
      <c r="AE156" s="110"/>
      <c r="AF156" s="110"/>
      <c r="AG156" s="110"/>
    </row>
    <row r="157" ht="41.25" customHeight="1">
      <c r="A157" s="803"/>
      <c r="B157" s="819">
        <v>153.0</v>
      </c>
      <c r="C157" s="146" t="s">
        <v>508</v>
      </c>
      <c r="D157" s="132" t="s">
        <v>508</v>
      </c>
      <c r="E157" s="132"/>
      <c r="F157" s="131"/>
      <c r="G157" s="131"/>
      <c r="H157" s="131"/>
      <c r="I157" s="132" t="s">
        <v>3312</v>
      </c>
      <c r="J157" s="132" t="s">
        <v>3313</v>
      </c>
      <c r="K157" s="131"/>
      <c r="L157" s="135" t="s">
        <v>84</v>
      </c>
      <c r="M157" s="135" t="s">
        <v>85</v>
      </c>
      <c r="N157" s="135" t="s">
        <v>85</v>
      </c>
      <c r="O157" s="135" t="s">
        <v>86</v>
      </c>
      <c r="P157" s="135" t="s">
        <v>85</v>
      </c>
      <c r="Q157" s="135" t="s">
        <v>86</v>
      </c>
      <c r="R157" s="135" t="s">
        <v>86</v>
      </c>
      <c r="S157" s="197" t="s">
        <v>117</v>
      </c>
      <c r="T157" s="131"/>
      <c r="U157" s="131"/>
      <c r="V157" s="803"/>
      <c r="W157" s="148"/>
      <c r="X157" s="803"/>
      <c r="Y157" s="803"/>
      <c r="Z157" s="803"/>
      <c r="AA157" s="803"/>
      <c r="AB157" s="803"/>
      <c r="AC157" s="803"/>
      <c r="AD157" s="803"/>
      <c r="AE157" s="110"/>
      <c r="AF157" s="110"/>
      <c r="AG157" s="110"/>
    </row>
    <row r="158" ht="41.25" customHeight="1">
      <c r="A158" s="803"/>
      <c r="B158" s="819">
        <v>154.0</v>
      </c>
      <c r="C158" s="155"/>
      <c r="D158" s="132" t="s">
        <v>507</v>
      </c>
      <c r="E158" s="132"/>
      <c r="F158" s="131"/>
      <c r="G158" s="131"/>
      <c r="H158" s="131"/>
      <c r="I158" s="132" t="s">
        <v>3314</v>
      </c>
      <c r="J158" s="132" t="s">
        <v>3315</v>
      </c>
      <c r="K158" s="131"/>
      <c r="L158" s="135" t="s">
        <v>84</v>
      </c>
      <c r="M158" s="135" t="s">
        <v>85</v>
      </c>
      <c r="N158" s="135" t="s">
        <v>85</v>
      </c>
      <c r="O158" s="135" t="s">
        <v>86</v>
      </c>
      <c r="P158" s="135" t="s">
        <v>85</v>
      </c>
      <c r="Q158" s="135" t="s">
        <v>86</v>
      </c>
      <c r="R158" s="135" t="s">
        <v>86</v>
      </c>
      <c r="S158" s="197" t="s">
        <v>117</v>
      </c>
      <c r="T158" s="131"/>
      <c r="U158" s="131"/>
      <c r="V158" s="803"/>
      <c r="W158" s="148"/>
      <c r="X158" s="803"/>
      <c r="Y158" s="803"/>
      <c r="Z158" s="803"/>
      <c r="AA158" s="803"/>
      <c r="AB158" s="803"/>
      <c r="AC158" s="803"/>
      <c r="AD158" s="803"/>
      <c r="AE158" s="110"/>
      <c r="AF158" s="110"/>
      <c r="AG158" s="110"/>
    </row>
    <row r="159" ht="41.25" customHeight="1">
      <c r="A159" s="803"/>
      <c r="B159" s="819">
        <v>155.0</v>
      </c>
      <c r="C159" s="132" t="s">
        <v>3316</v>
      </c>
      <c r="D159" s="132"/>
      <c r="E159" s="131"/>
      <c r="F159" s="131"/>
      <c r="G159" s="131"/>
      <c r="H159" s="131"/>
      <c r="I159" s="132" t="s">
        <v>3317</v>
      </c>
      <c r="J159" s="132" t="s">
        <v>3318</v>
      </c>
      <c r="K159" s="131"/>
      <c r="L159" s="135" t="s">
        <v>84</v>
      </c>
      <c r="M159" s="135" t="s">
        <v>85</v>
      </c>
      <c r="N159" s="135" t="s">
        <v>85</v>
      </c>
      <c r="O159" s="135" t="s">
        <v>86</v>
      </c>
      <c r="P159" s="135" t="s">
        <v>85</v>
      </c>
      <c r="Q159" s="783" t="s">
        <v>86</v>
      </c>
      <c r="R159" s="783" t="s">
        <v>86</v>
      </c>
      <c r="S159" s="197" t="s">
        <v>117</v>
      </c>
      <c r="T159" s="131"/>
      <c r="U159" s="131"/>
      <c r="V159" s="803"/>
      <c r="W159" s="148"/>
      <c r="X159" s="803"/>
      <c r="Y159" s="803"/>
      <c r="Z159" s="803"/>
      <c r="AA159" s="803"/>
      <c r="AB159" s="803"/>
      <c r="AC159" s="803"/>
      <c r="AD159" s="803"/>
      <c r="AE159" s="110"/>
      <c r="AF159" s="110"/>
      <c r="AG159" s="110"/>
    </row>
    <row r="160" ht="41.25" customHeight="1">
      <c r="A160" s="803"/>
      <c r="B160" s="819">
        <v>156.0</v>
      </c>
      <c r="C160" s="132" t="s">
        <v>804</v>
      </c>
      <c r="D160" s="132"/>
      <c r="E160" s="131"/>
      <c r="F160" s="131"/>
      <c r="G160" s="131"/>
      <c r="H160" s="131"/>
      <c r="I160" s="132" t="s">
        <v>3319</v>
      </c>
      <c r="J160" s="132" t="s">
        <v>3320</v>
      </c>
      <c r="K160" s="131"/>
      <c r="L160" s="783" t="s">
        <v>84</v>
      </c>
      <c r="M160" s="135" t="s">
        <v>85</v>
      </c>
      <c r="N160" s="135" t="s">
        <v>85</v>
      </c>
      <c r="O160" s="135" t="s">
        <v>86</v>
      </c>
      <c r="P160" s="135" t="s">
        <v>85</v>
      </c>
      <c r="Q160" s="783" t="s">
        <v>86</v>
      </c>
      <c r="R160" s="783" t="s">
        <v>86</v>
      </c>
      <c r="S160" s="132" t="s">
        <v>101</v>
      </c>
      <c r="T160" s="136" t="s">
        <v>2588</v>
      </c>
      <c r="U160" s="131"/>
      <c r="V160" s="803"/>
      <c r="W160" s="148"/>
      <c r="X160" s="803"/>
      <c r="Y160" s="803"/>
      <c r="Z160" s="803"/>
      <c r="AA160" s="803"/>
      <c r="AB160" s="803"/>
      <c r="AC160" s="803"/>
      <c r="AD160" s="803"/>
      <c r="AE160" s="110"/>
      <c r="AF160" s="110"/>
      <c r="AG160" s="110"/>
    </row>
  </sheetData>
  <dataValidations>
    <dataValidation type="list" allowBlank="1" sqref="L4:R160">
      <formula1>"未,OK,NG,保,外,-"</formula1>
    </dataValidation>
  </dataValidations>
  <hyperlinks>
    <hyperlink r:id="rId1" ref="J76"/>
    <hyperlink r:id="rId2" ref="T96"/>
    <hyperlink r:id="rId3" ref="J114"/>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4" width="22.38"/>
    <col customWidth="1" min="5" max="5" width="23.88"/>
    <col customWidth="1" min="6" max="6" width="26.13"/>
    <col customWidth="1" min="7" max="7" width="20.75"/>
    <col customWidth="1" min="8" max="8" width="35.13"/>
    <col customWidth="1" min="9" max="9" width="25.38"/>
    <col customWidth="1" min="10" max="10" width="31.0"/>
    <col customWidth="1" min="11" max="11" width="12.5"/>
    <col customWidth="1" min="12" max="12" width="12.13"/>
    <col customWidth="1" min="13" max="13" width="12.0"/>
    <col customWidth="1" min="14" max="14" width="11.88"/>
    <col customWidth="1" min="15" max="15" width="11.63"/>
    <col customWidth="1" min="16" max="17" width="11.13"/>
    <col customWidth="1" min="18" max="18" width="8.75"/>
    <col customWidth="1" min="19" max="19" width="23.63"/>
    <col customWidth="1" min="20" max="20" width="10.88"/>
    <col customWidth="1" min="21" max="23" width="14.0"/>
    <col customWidth="1" min="24" max="32" width="7.5"/>
  </cols>
  <sheetData>
    <row r="1" ht="8.25" customHeight="1">
      <c r="A1" s="802"/>
      <c r="B1" s="802"/>
      <c r="C1" s="802"/>
      <c r="D1" s="802"/>
      <c r="E1" s="802"/>
      <c r="F1" s="802"/>
      <c r="G1" s="802"/>
      <c r="H1" s="802"/>
      <c r="I1" s="803"/>
      <c r="J1" s="803"/>
      <c r="K1" s="804"/>
      <c r="L1" s="804"/>
      <c r="M1" s="804"/>
      <c r="N1" s="805"/>
      <c r="O1" s="805"/>
      <c r="P1" s="805"/>
      <c r="Q1" s="805"/>
      <c r="R1" s="806"/>
      <c r="S1" s="806"/>
      <c r="T1" s="806"/>
      <c r="U1" s="802"/>
      <c r="V1" s="802"/>
      <c r="W1" s="802"/>
      <c r="X1" s="802"/>
      <c r="Y1" s="802"/>
      <c r="Z1" s="802"/>
      <c r="AA1" s="802"/>
      <c r="AB1" s="802"/>
      <c r="AC1" s="802"/>
      <c r="AD1" s="110"/>
      <c r="AE1" s="110"/>
      <c r="AF1" s="110"/>
    </row>
    <row r="2">
      <c r="A2" s="802"/>
      <c r="B2" s="802"/>
      <c r="C2" s="249"/>
      <c r="D2" s="249"/>
      <c r="E2" s="802"/>
      <c r="F2" s="802"/>
      <c r="G2" s="802"/>
      <c r="H2" s="802"/>
      <c r="I2" s="803"/>
      <c r="J2" s="803"/>
      <c r="K2" s="807" t="s">
        <v>135</v>
      </c>
      <c r="L2" s="808" t="s">
        <v>137</v>
      </c>
      <c r="M2" s="809" t="s">
        <v>136</v>
      </c>
      <c r="N2" s="810" t="s">
        <v>137</v>
      </c>
      <c r="O2" s="811" t="s">
        <v>2128</v>
      </c>
      <c r="P2" s="812" t="s">
        <v>3019</v>
      </c>
      <c r="Q2" s="812" t="s">
        <v>3020</v>
      </c>
      <c r="R2" s="813"/>
      <c r="S2" s="813"/>
      <c r="T2" s="813"/>
      <c r="U2" s="802"/>
      <c r="V2" s="249"/>
      <c r="W2" s="802"/>
      <c r="X2" s="802"/>
      <c r="Y2" s="802"/>
      <c r="Z2" s="802"/>
      <c r="AA2" s="802"/>
      <c r="AB2" s="802"/>
      <c r="AC2" s="802"/>
      <c r="AD2" s="110"/>
      <c r="AE2" s="110"/>
      <c r="AF2" s="110"/>
    </row>
    <row r="3">
      <c r="A3" s="802"/>
      <c r="B3" s="215" t="s">
        <v>139</v>
      </c>
      <c r="C3" s="215" t="s">
        <v>140</v>
      </c>
      <c r="D3" s="119" t="s">
        <v>748</v>
      </c>
      <c r="E3" s="215" t="s">
        <v>142</v>
      </c>
      <c r="F3" s="119"/>
      <c r="G3" s="119"/>
      <c r="H3" s="120" t="s">
        <v>143</v>
      </c>
      <c r="I3" s="838" t="s">
        <v>144</v>
      </c>
      <c r="J3" s="839" t="s">
        <v>145</v>
      </c>
      <c r="K3" s="814" t="s">
        <v>146</v>
      </c>
      <c r="L3" s="815" t="s">
        <v>750</v>
      </c>
      <c r="M3" s="815" t="s">
        <v>749</v>
      </c>
      <c r="N3" s="816" t="s">
        <v>146</v>
      </c>
      <c r="O3" s="817" t="s">
        <v>751</v>
      </c>
      <c r="P3" s="818" t="s">
        <v>146</v>
      </c>
      <c r="Q3" s="818" t="s">
        <v>146</v>
      </c>
      <c r="R3" s="217" t="s">
        <v>148</v>
      </c>
      <c r="S3" s="218" t="s">
        <v>149</v>
      </c>
      <c r="T3" s="219" t="s">
        <v>150</v>
      </c>
      <c r="U3" s="802"/>
      <c r="V3" s="802"/>
      <c r="W3" s="802"/>
      <c r="X3" s="802"/>
      <c r="Y3" s="802"/>
      <c r="Z3" s="802"/>
      <c r="AA3" s="802"/>
      <c r="AB3" s="802"/>
      <c r="AC3" s="802"/>
      <c r="AD3" s="110"/>
      <c r="AE3" s="110"/>
      <c r="AF3" s="110"/>
    </row>
    <row r="4">
      <c r="A4" s="802"/>
      <c r="B4" s="676">
        <f t="shared" ref="B4:B53" si="1">ROW()-ROW($B$3)</f>
        <v>1</v>
      </c>
      <c r="C4" s="146" t="s">
        <v>3321</v>
      </c>
      <c r="D4" s="132" t="s">
        <v>3322</v>
      </c>
      <c r="E4" s="132"/>
      <c r="F4" s="132"/>
      <c r="G4" s="131"/>
      <c r="H4" s="132" t="s">
        <v>3323</v>
      </c>
      <c r="I4" s="132" t="s">
        <v>3324</v>
      </c>
      <c r="J4" s="131"/>
      <c r="K4" s="135" t="s">
        <v>84</v>
      </c>
      <c r="L4" s="135" t="s">
        <v>85</v>
      </c>
      <c r="M4" s="135" t="s">
        <v>85</v>
      </c>
      <c r="N4" s="135" t="s">
        <v>86</v>
      </c>
      <c r="O4" s="135" t="s">
        <v>85</v>
      </c>
      <c r="P4" s="135" t="s">
        <v>86</v>
      </c>
      <c r="Q4" s="135" t="s">
        <v>86</v>
      </c>
      <c r="R4" s="197" t="s">
        <v>101</v>
      </c>
      <c r="S4" s="820"/>
      <c r="T4" s="820"/>
      <c r="U4" s="802"/>
      <c r="V4" s="802"/>
      <c r="W4" s="802"/>
      <c r="X4" s="802"/>
      <c r="Y4" s="802"/>
      <c r="Z4" s="802"/>
      <c r="AA4" s="802"/>
      <c r="AB4" s="802"/>
      <c r="AC4" s="802"/>
      <c r="AD4" s="110"/>
      <c r="AE4" s="110"/>
      <c r="AF4" s="110"/>
    </row>
    <row r="5">
      <c r="A5" s="802"/>
      <c r="B5" s="676">
        <f t="shared" si="1"/>
        <v>2</v>
      </c>
      <c r="C5" s="821" t="str">
        <f t="shared" ref="C5:C53" si="2">INDIRECT(ADDRESS(ROW()-1, COLUMN()))</f>
        <v>自動入力中書類一覧</v>
      </c>
      <c r="D5" s="146" t="s">
        <v>824</v>
      </c>
      <c r="E5" s="253" t="s">
        <v>252</v>
      </c>
      <c r="F5" s="197" t="s">
        <v>3325</v>
      </c>
      <c r="G5" s="132"/>
      <c r="H5" s="132" t="s">
        <v>3326</v>
      </c>
      <c r="I5" s="132" t="s">
        <v>3178</v>
      </c>
      <c r="J5" s="131"/>
      <c r="K5" s="135" t="s">
        <v>84</v>
      </c>
      <c r="L5" s="135" t="s">
        <v>85</v>
      </c>
      <c r="M5" s="135" t="s">
        <v>85</v>
      </c>
      <c r="N5" s="135" t="s">
        <v>86</v>
      </c>
      <c r="O5" s="135" t="s">
        <v>85</v>
      </c>
      <c r="P5" s="135" t="s">
        <v>86</v>
      </c>
      <c r="Q5" s="135" t="s">
        <v>86</v>
      </c>
      <c r="R5" s="197" t="s">
        <v>101</v>
      </c>
      <c r="S5" s="820"/>
      <c r="T5" s="820"/>
      <c r="U5" s="802"/>
      <c r="V5" s="249"/>
      <c r="W5" s="802"/>
      <c r="X5" s="802"/>
      <c r="Y5" s="802"/>
      <c r="Z5" s="802"/>
      <c r="AA5" s="802"/>
      <c r="AB5" s="802"/>
      <c r="AC5" s="802"/>
      <c r="AD5" s="110"/>
      <c r="AE5" s="110"/>
      <c r="AF5" s="110"/>
    </row>
    <row r="6">
      <c r="A6" s="802"/>
      <c r="B6" s="676">
        <f t="shared" si="1"/>
        <v>3</v>
      </c>
      <c r="C6" s="821" t="str">
        <f t="shared" si="2"/>
        <v>自動入力中書類一覧</v>
      </c>
      <c r="D6" s="149"/>
      <c r="E6" s="291"/>
      <c r="F6" s="243" t="s">
        <v>3327</v>
      </c>
      <c r="G6" s="132"/>
      <c r="H6" s="132" t="s">
        <v>3328</v>
      </c>
      <c r="I6" s="132" t="s">
        <v>3329</v>
      </c>
      <c r="J6" s="131"/>
      <c r="K6" s="135" t="s">
        <v>84</v>
      </c>
      <c r="L6" s="135" t="s">
        <v>85</v>
      </c>
      <c r="M6" s="135" t="s">
        <v>85</v>
      </c>
      <c r="N6" s="135" t="s">
        <v>86</v>
      </c>
      <c r="O6" s="135" t="s">
        <v>85</v>
      </c>
      <c r="P6" s="135" t="s">
        <v>86</v>
      </c>
      <c r="Q6" s="135" t="s">
        <v>86</v>
      </c>
      <c r="R6" s="197" t="s">
        <v>101</v>
      </c>
      <c r="S6" s="820"/>
      <c r="T6" s="820"/>
      <c r="U6" s="802"/>
      <c r="V6" s="249"/>
      <c r="W6" s="802"/>
      <c r="X6" s="802"/>
      <c r="Y6" s="802"/>
      <c r="Z6" s="802"/>
      <c r="AA6" s="802"/>
      <c r="AB6" s="802"/>
      <c r="AC6" s="802"/>
      <c r="AD6" s="110"/>
      <c r="AE6" s="110"/>
      <c r="AF6" s="110"/>
    </row>
    <row r="7">
      <c r="A7" s="802"/>
      <c r="B7" s="676">
        <f t="shared" si="1"/>
        <v>4</v>
      </c>
      <c r="C7" s="821" t="str">
        <f t="shared" si="2"/>
        <v>自動入力中書類一覧</v>
      </c>
      <c r="D7" s="149"/>
      <c r="E7" s="270" t="s">
        <v>3179</v>
      </c>
      <c r="F7" s="132" t="s">
        <v>3180</v>
      </c>
      <c r="G7" s="131"/>
      <c r="H7" s="132" t="s">
        <v>3330</v>
      </c>
      <c r="I7" s="132" t="s">
        <v>3182</v>
      </c>
      <c r="J7" s="131"/>
      <c r="K7" s="135" t="s">
        <v>84</v>
      </c>
      <c r="L7" s="135" t="s">
        <v>85</v>
      </c>
      <c r="M7" s="135" t="s">
        <v>85</v>
      </c>
      <c r="N7" s="135" t="s">
        <v>86</v>
      </c>
      <c r="O7" s="135" t="s">
        <v>85</v>
      </c>
      <c r="P7" s="135" t="s">
        <v>86</v>
      </c>
      <c r="Q7" s="135" t="s">
        <v>86</v>
      </c>
      <c r="R7" s="197" t="s">
        <v>101</v>
      </c>
      <c r="S7" s="820"/>
      <c r="T7" s="820"/>
      <c r="U7" s="802"/>
      <c r="V7" s="249"/>
      <c r="W7" s="802"/>
      <c r="X7" s="802"/>
      <c r="Y7" s="802"/>
      <c r="Z7" s="802"/>
      <c r="AA7" s="802"/>
      <c r="AB7" s="802"/>
      <c r="AC7" s="802"/>
      <c r="AD7" s="110"/>
      <c r="AE7" s="110"/>
      <c r="AF7" s="110"/>
    </row>
    <row r="8">
      <c r="A8" s="802"/>
      <c r="B8" s="676">
        <f t="shared" si="1"/>
        <v>5</v>
      </c>
      <c r="C8" s="821" t="str">
        <f t="shared" si="2"/>
        <v>自動入力中書類一覧</v>
      </c>
      <c r="D8" s="155"/>
      <c r="E8" s="291"/>
      <c r="F8" s="132" t="s">
        <v>3183</v>
      </c>
      <c r="G8" s="131"/>
      <c r="H8" s="132" t="s">
        <v>3331</v>
      </c>
      <c r="I8" s="132" t="s">
        <v>3332</v>
      </c>
      <c r="J8" s="131"/>
      <c r="K8" s="135" t="s">
        <v>84</v>
      </c>
      <c r="L8" s="135" t="s">
        <v>85</v>
      </c>
      <c r="M8" s="135" t="s">
        <v>85</v>
      </c>
      <c r="N8" s="135" t="s">
        <v>86</v>
      </c>
      <c r="O8" s="135" t="s">
        <v>85</v>
      </c>
      <c r="P8" s="135" t="s">
        <v>86</v>
      </c>
      <c r="Q8" s="135" t="s">
        <v>86</v>
      </c>
      <c r="R8" s="197" t="s">
        <v>101</v>
      </c>
      <c r="S8" s="820"/>
      <c r="T8" s="820"/>
      <c r="U8" s="802"/>
      <c r="V8" s="249"/>
      <c r="W8" s="802"/>
      <c r="X8" s="802"/>
      <c r="Y8" s="802"/>
      <c r="Z8" s="802"/>
      <c r="AA8" s="802"/>
      <c r="AB8" s="802"/>
      <c r="AC8" s="802"/>
      <c r="AD8" s="110"/>
      <c r="AE8" s="110"/>
      <c r="AF8" s="110"/>
    </row>
    <row r="9">
      <c r="A9" s="802"/>
      <c r="B9" s="676">
        <f t="shared" si="1"/>
        <v>6</v>
      </c>
      <c r="C9" s="821" t="str">
        <f t="shared" si="2"/>
        <v>自動入力中書類一覧</v>
      </c>
      <c r="D9" s="840" t="s">
        <v>3333</v>
      </c>
      <c r="E9" s="132"/>
      <c r="F9" s="132"/>
      <c r="G9" s="131"/>
      <c r="H9" s="132" t="s">
        <v>3334</v>
      </c>
      <c r="I9" s="132" t="s">
        <v>3335</v>
      </c>
      <c r="J9" s="131"/>
      <c r="K9" s="135" t="s">
        <v>84</v>
      </c>
      <c r="L9" s="135" t="s">
        <v>84</v>
      </c>
      <c r="M9" s="135" t="s">
        <v>84</v>
      </c>
      <c r="N9" s="135" t="s">
        <v>86</v>
      </c>
      <c r="O9" s="135" t="s">
        <v>84</v>
      </c>
      <c r="P9" s="135" t="s">
        <v>86</v>
      </c>
      <c r="Q9" s="135" t="s">
        <v>86</v>
      </c>
      <c r="R9" s="197" t="s">
        <v>115</v>
      </c>
      <c r="S9" s="820"/>
      <c r="T9" s="820"/>
      <c r="U9" s="802"/>
      <c r="V9" s="249"/>
      <c r="W9" s="802"/>
      <c r="X9" s="802"/>
      <c r="Y9" s="802"/>
      <c r="Z9" s="802"/>
      <c r="AA9" s="802"/>
      <c r="AB9" s="802"/>
      <c r="AC9" s="802"/>
      <c r="AD9" s="110"/>
      <c r="AE9" s="110"/>
      <c r="AF9" s="110"/>
    </row>
    <row r="10">
      <c r="A10" s="802"/>
      <c r="B10" s="676">
        <f t="shared" si="1"/>
        <v>7</v>
      </c>
      <c r="C10" s="821" t="str">
        <f t="shared" si="2"/>
        <v>自動入力中書類一覧</v>
      </c>
      <c r="D10" s="832" t="s">
        <v>301</v>
      </c>
      <c r="E10" s="132"/>
      <c r="F10" s="131"/>
      <c r="G10" s="131"/>
      <c r="H10" s="132" t="s">
        <v>3336</v>
      </c>
      <c r="I10" s="132" t="s">
        <v>3337</v>
      </c>
      <c r="J10" s="841"/>
      <c r="K10" s="135" t="s">
        <v>84</v>
      </c>
      <c r="L10" s="135" t="s">
        <v>85</v>
      </c>
      <c r="M10" s="135" t="s">
        <v>85</v>
      </c>
      <c r="N10" s="135" t="s">
        <v>86</v>
      </c>
      <c r="O10" s="135" t="s">
        <v>85</v>
      </c>
      <c r="P10" s="135" t="s">
        <v>86</v>
      </c>
      <c r="Q10" s="135" t="s">
        <v>86</v>
      </c>
      <c r="R10" s="197" t="s">
        <v>101</v>
      </c>
      <c r="S10" s="820"/>
      <c r="T10" s="820"/>
      <c r="U10" s="802"/>
      <c r="V10" s="249"/>
      <c r="W10" s="802"/>
      <c r="X10" s="802"/>
      <c r="Y10" s="802"/>
      <c r="Z10" s="802"/>
      <c r="AA10" s="802"/>
      <c r="AB10" s="802"/>
      <c r="AC10" s="802"/>
      <c r="AD10" s="110"/>
      <c r="AE10" s="110"/>
      <c r="AF10" s="110"/>
    </row>
    <row r="11">
      <c r="A11" s="802"/>
      <c r="B11" s="676">
        <f t="shared" si="1"/>
        <v>8</v>
      </c>
      <c r="C11" s="821" t="str">
        <f t="shared" si="2"/>
        <v>自動入力中書類一覧</v>
      </c>
      <c r="D11" s="842"/>
      <c r="E11" s="132" t="s">
        <v>820</v>
      </c>
      <c r="F11" s="131"/>
      <c r="G11" s="131"/>
      <c r="H11" s="132" t="s">
        <v>3186</v>
      </c>
      <c r="I11" s="132" t="s">
        <v>3187</v>
      </c>
      <c r="J11" s="131"/>
      <c r="K11" s="135" t="s">
        <v>84</v>
      </c>
      <c r="L11" s="135" t="s">
        <v>85</v>
      </c>
      <c r="M11" s="135" t="s">
        <v>85</v>
      </c>
      <c r="N11" s="135" t="s">
        <v>86</v>
      </c>
      <c r="O11" s="135" t="s">
        <v>85</v>
      </c>
      <c r="P11" s="135" t="s">
        <v>86</v>
      </c>
      <c r="Q11" s="135" t="s">
        <v>86</v>
      </c>
      <c r="R11" s="197" t="s">
        <v>101</v>
      </c>
      <c r="S11" s="820"/>
      <c r="T11" s="820"/>
      <c r="U11" s="802"/>
      <c r="V11" s="249"/>
      <c r="W11" s="802"/>
      <c r="X11" s="802"/>
      <c r="Y11" s="802"/>
      <c r="Z11" s="802"/>
      <c r="AA11" s="802"/>
      <c r="AB11" s="802"/>
      <c r="AC11" s="802"/>
      <c r="AD11" s="110"/>
      <c r="AE11" s="110"/>
      <c r="AF11" s="110"/>
    </row>
    <row r="12">
      <c r="A12" s="802"/>
      <c r="B12" s="676">
        <f t="shared" si="1"/>
        <v>9</v>
      </c>
      <c r="C12" s="821" t="str">
        <f t="shared" si="2"/>
        <v>自動入力中書類一覧</v>
      </c>
      <c r="D12" s="832" t="s">
        <v>298</v>
      </c>
      <c r="E12" s="132"/>
      <c r="F12" s="131"/>
      <c r="G12" s="131"/>
      <c r="H12" s="132" t="s">
        <v>3338</v>
      </c>
      <c r="I12" s="132" t="s">
        <v>3339</v>
      </c>
      <c r="J12" s="131"/>
      <c r="K12" s="135" t="s">
        <v>84</v>
      </c>
      <c r="L12" s="135" t="s">
        <v>85</v>
      </c>
      <c r="M12" s="135" t="s">
        <v>85</v>
      </c>
      <c r="N12" s="135" t="s">
        <v>86</v>
      </c>
      <c r="O12" s="135" t="s">
        <v>85</v>
      </c>
      <c r="P12" s="135" t="s">
        <v>86</v>
      </c>
      <c r="Q12" s="135" t="s">
        <v>86</v>
      </c>
      <c r="R12" s="197" t="s">
        <v>101</v>
      </c>
      <c r="S12" s="820"/>
      <c r="T12" s="820"/>
      <c r="U12" s="802"/>
      <c r="V12" s="249"/>
      <c r="W12" s="802"/>
      <c r="X12" s="802"/>
      <c r="Y12" s="802"/>
      <c r="Z12" s="802"/>
      <c r="AA12" s="802"/>
      <c r="AB12" s="802"/>
      <c r="AC12" s="802"/>
      <c r="AD12" s="110"/>
      <c r="AE12" s="110"/>
      <c r="AF12" s="110"/>
    </row>
    <row r="13">
      <c r="A13" s="802"/>
      <c r="B13" s="676">
        <f t="shared" si="1"/>
        <v>10</v>
      </c>
      <c r="C13" s="821" t="str">
        <f t="shared" si="2"/>
        <v>自動入力中書類一覧</v>
      </c>
      <c r="D13" s="842"/>
      <c r="E13" s="132" t="s">
        <v>820</v>
      </c>
      <c r="F13" s="131"/>
      <c r="G13" s="131"/>
      <c r="H13" s="132" t="s">
        <v>3186</v>
      </c>
      <c r="I13" s="132" t="s">
        <v>3187</v>
      </c>
      <c r="J13" s="131"/>
      <c r="K13" s="135" t="s">
        <v>84</v>
      </c>
      <c r="L13" s="135" t="s">
        <v>85</v>
      </c>
      <c r="M13" s="135" t="s">
        <v>85</v>
      </c>
      <c r="N13" s="135" t="s">
        <v>86</v>
      </c>
      <c r="O13" s="135" t="s">
        <v>85</v>
      </c>
      <c r="P13" s="135" t="s">
        <v>86</v>
      </c>
      <c r="Q13" s="135" t="s">
        <v>86</v>
      </c>
      <c r="R13" s="197" t="s">
        <v>101</v>
      </c>
      <c r="S13" s="820"/>
      <c r="T13" s="820"/>
      <c r="U13" s="802"/>
      <c r="V13" s="249"/>
      <c r="W13" s="802"/>
      <c r="X13" s="802"/>
      <c r="Y13" s="802"/>
      <c r="Z13" s="802"/>
      <c r="AA13" s="802"/>
      <c r="AB13" s="802"/>
      <c r="AC13" s="802"/>
      <c r="AD13" s="110"/>
      <c r="AE13" s="110"/>
      <c r="AF13" s="110"/>
    </row>
    <row r="14">
      <c r="A14" s="802"/>
      <c r="B14" s="676">
        <f t="shared" si="1"/>
        <v>11</v>
      </c>
      <c r="C14" s="821" t="str">
        <f t="shared" si="2"/>
        <v>自動入力中書類一覧</v>
      </c>
      <c r="D14" s="832" t="s">
        <v>3340</v>
      </c>
      <c r="E14" s="146" t="s">
        <v>3194</v>
      </c>
      <c r="F14" s="132" t="s">
        <v>3195</v>
      </c>
      <c r="G14" s="129"/>
      <c r="H14" s="132" t="s">
        <v>3341</v>
      </c>
      <c r="I14" s="132" t="s">
        <v>3197</v>
      </c>
      <c r="J14" s="131"/>
      <c r="K14" s="135" t="s">
        <v>84</v>
      </c>
      <c r="L14" s="135" t="s">
        <v>85</v>
      </c>
      <c r="M14" s="135" t="s">
        <v>85</v>
      </c>
      <c r="N14" s="135" t="s">
        <v>86</v>
      </c>
      <c r="O14" s="135" t="s">
        <v>85</v>
      </c>
      <c r="P14" s="135" t="s">
        <v>86</v>
      </c>
      <c r="Q14" s="135" t="s">
        <v>86</v>
      </c>
      <c r="R14" s="197" t="s">
        <v>101</v>
      </c>
      <c r="S14" s="820"/>
      <c r="T14" s="820"/>
      <c r="U14" s="802"/>
      <c r="V14" s="249"/>
      <c r="W14" s="802"/>
      <c r="X14" s="802"/>
      <c r="Y14" s="802"/>
      <c r="Z14" s="802"/>
      <c r="AA14" s="802"/>
      <c r="AB14" s="802"/>
      <c r="AC14" s="802"/>
      <c r="AD14" s="110"/>
      <c r="AE14" s="110"/>
      <c r="AF14" s="110"/>
    </row>
    <row r="15">
      <c r="A15" s="802"/>
      <c r="B15" s="676">
        <f t="shared" si="1"/>
        <v>12</v>
      </c>
      <c r="C15" s="821" t="str">
        <f t="shared" si="2"/>
        <v>自動入力中書類一覧</v>
      </c>
      <c r="D15" s="821" t="str">
        <f t="shared" ref="D15:D27" si="3">INDIRECT(ADDRESS(ROW()-1, COLUMN()))</f>
        <v>送付元</v>
      </c>
      <c r="E15" s="155"/>
      <c r="F15" s="132" t="s">
        <v>575</v>
      </c>
      <c r="G15" s="129"/>
      <c r="H15" s="132" t="s">
        <v>3198</v>
      </c>
      <c r="I15" s="132" t="s">
        <v>3199</v>
      </c>
      <c r="J15" s="131"/>
      <c r="K15" s="135" t="s">
        <v>84</v>
      </c>
      <c r="L15" s="135" t="s">
        <v>85</v>
      </c>
      <c r="M15" s="135" t="s">
        <v>85</v>
      </c>
      <c r="N15" s="135" t="s">
        <v>86</v>
      </c>
      <c r="O15" s="135" t="s">
        <v>85</v>
      </c>
      <c r="P15" s="135" t="s">
        <v>86</v>
      </c>
      <c r="Q15" s="135" t="s">
        <v>86</v>
      </c>
      <c r="R15" s="197" t="s">
        <v>101</v>
      </c>
      <c r="S15" s="820"/>
      <c r="T15" s="820"/>
      <c r="U15" s="802"/>
      <c r="V15" s="249"/>
      <c r="W15" s="802"/>
      <c r="X15" s="802"/>
      <c r="Y15" s="802"/>
      <c r="Z15" s="802"/>
      <c r="AA15" s="802"/>
      <c r="AB15" s="802"/>
      <c r="AC15" s="802"/>
      <c r="AD15" s="110"/>
      <c r="AE15" s="110"/>
      <c r="AF15" s="110"/>
    </row>
    <row r="16">
      <c r="A16" s="802"/>
      <c r="B16" s="676">
        <f t="shared" si="1"/>
        <v>13</v>
      </c>
      <c r="C16" s="821" t="str">
        <f t="shared" si="2"/>
        <v>自動入力中書類一覧</v>
      </c>
      <c r="D16" s="821" t="str">
        <f t="shared" si="3"/>
        <v>送付元</v>
      </c>
      <c r="E16" s="146" t="s">
        <v>3203</v>
      </c>
      <c r="F16" s="132" t="s">
        <v>3195</v>
      </c>
      <c r="G16" s="129"/>
      <c r="H16" s="132" t="s">
        <v>3342</v>
      </c>
      <c r="I16" s="132" t="s">
        <v>3197</v>
      </c>
      <c r="J16" s="141"/>
      <c r="K16" s="135" t="s">
        <v>84</v>
      </c>
      <c r="L16" s="135" t="s">
        <v>85</v>
      </c>
      <c r="M16" s="135" t="s">
        <v>85</v>
      </c>
      <c r="N16" s="135" t="s">
        <v>86</v>
      </c>
      <c r="O16" s="135" t="s">
        <v>85</v>
      </c>
      <c r="P16" s="135" t="s">
        <v>86</v>
      </c>
      <c r="Q16" s="135" t="s">
        <v>86</v>
      </c>
      <c r="R16" s="197" t="s">
        <v>101</v>
      </c>
      <c r="S16" s="820"/>
      <c r="T16" s="820"/>
      <c r="U16" s="802"/>
      <c r="V16" s="249"/>
      <c r="W16" s="802"/>
      <c r="X16" s="802"/>
      <c r="Y16" s="802"/>
      <c r="Z16" s="802"/>
      <c r="AA16" s="802"/>
      <c r="AB16" s="802"/>
      <c r="AC16" s="802"/>
      <c r="AD16" s="110"/>
      <c r="AE16" s="110"/>
      <c r="AF16" s="110"/>
    </row>
    <row r="17">
      <c r="A17" s="802"/>
      <c r="B17" s="676">
        <f t="shared" si="1"/>
        <v>14</v>
      </c>
      <c r="C17" s="821" t="str">
        <f t="shared" si="2"/>
        <v>自動入力中書類一覧</v>
      </c>
      <c r="D17" s="821" t="str">
        <f t="shared" si="3"/>
        <v>送付元</v>
      </c>
      <c r="E17" s="155"/>
      <c r="F17" s="132" t="s">
        <v>575</v>
      </c>
      <c r="G17" s="129"/>
      <c r="H17" s="132" t="s">
        <v>3198</v>
      </c>
      <c r="I17" s="132" t="s">
        <v>3205</v>
      </c>
      <c r="J17" s="141"/>
      <c r="K17" s="135" t="s">
        <v>84</v>
      </c>
      <c r="L17" s="135" t="s">
        <v>85</v>
      </c>
      <c r="M17" s="135" t="s">
        <v>85</v>
      </c>
      <c r="N17" s="135" t="s">
        <v>86</v>
      </c>
      <c r="O17" s="135" t="s">
        <v>85</v>
      </c>
      <c r="P17" s="135" t="s">
        <v>86</v>
      </c>
      <c r="Q17" s="135" t="s">
        <v>86</v>
      </c>
      <c r="R17" s="197" t="s">
        <v>101</v>
      </c>
      <c r="S17" s="820"/>
      <c r="T17" s="820"/>
      <c r="U17" s="802"/>
      <c r="V17" s="249"/>
      <c r="W17" s="802"/>
      <c r="X17" s="802"/>
      <c r="Y17" s="802"/>
      <c r="Z17" s="802"/>
      <c r="AA17" s="802"/>
      <c r="AB17" s="802"/>
      <c r="AC17" s="802"/>
      <c r="AD17" s="110"/>
      <c r="AE17" s="110"/>
      <c r="AF17" s="110"/>
    </row>
    <row r="18">
      <c r="A18" s="802"/>
      <c r="B18" s="676">
        <f t="shared" si="1"/>
        <v>15</v>
      </c>
      <c r="C18" s="821" t="str">
        <f t="shared" si="2"/>
        <v>自動入力中書類一覧</v>
      </c>
      <c r="D18" s="821" t="str">
        <f t="shared" si="3"/>
        <v>送付元</v>
      </c>
      <c r="E18" s="146" t="s">
        <v>3206</v>
      </c>
      <c r="F18" s="132" t="s">
        <v>3195</v>
      </c>
      <c r="G18" s="129"/>
      <c r="H18" s="132" t="s">
        <v>3343</v>
      </c>
      <c r="I18" s="132" t="s">
        <v>3197</v>
      </c>
      <c r="J18" s="141"/>
      <c r="K18" s="135" t="s">
        <v>84</v>
      </c>
      <c r="L18" s="135" t="s">
        <v>85</v>
      </c>
      <c r="M18" s="135" t="s">
        <v>85</v>
      </c>
      <c r="N18" s="135" t="s">
        <v>86</v>
      </c>
      <c r="O18" s="135" t="s">
        <v>85</v>
      </c>
      <c r="P18" s="135" t="s">
        <v>86</v>
      </c>
      <c r="Q18" s="135" t="s">
        <v>86</v>
      </c>
      <c r="R18" s="197" t="s">
        <v>101</v>
      </c>
      <c r="S18" s="820"/>
      <c r="T18" s="820"/>
      <c r="U18" s="802"/>
      <c r="V18" s="249"/>
      <c r="W18" s="802"/>
      <c r="X18" s="802"/>
      <c r="Y18" s="802"/>
      <c r="Z18" s="802"/>
      <c r="AA18" s="802"/>
      <c r="AB18" s="802"/>
      <c r="AC18" s="802"/>
      <c r="AD18" s="110"/>
      <c r="AE18" s="110"/>
      <c r="AF18" s="110"/>
    </row>
    <row r="19">
      <c r="A19" s="802"/>
      <c r="B19" s="676">
        <f t="shared" si="1"/>
        <v>16</v>
      </c>
      <c r="C19" s="821" t="str">
        <f t="shared" si="2"/>
        <v>自動入力中書類一覧</v>
      </c>
      <c r="D19" s="821" t="str">
        <f t="shared" si="3"/>
        <v>送付元</v>
      </c>
      <c r="E19" s="155"/>
      <c r="F19" s="132" t="s">
        <v>575</v>
      </c>
      <c r="G19" s="129"/>
      <c r="H19" s="132" t="s">
        <v>3198</v>
      </c>
      <c r="I19" s="132" t="s">
        <v>3208</v>
      </c>
      <c r="J19" s="141"/>
      <c r="K19" s="135" t="s">
        <v>84</v>
      </c>
      <c r="L19" s="135" t="s">
        <v>85</v>
      </c>
      <c r="M19" s="135" t="s">
        <v>85</v>
      </c>
      <c r="N19" s="135" t="s">
        <v>86</v>
      </c>
      <c r="O19" s="135" t="s">
        <v>85</v>
      </c>
      <c r="P19" s="135" t="s">
        <v>86</v>
      </c>
      <c r="Q19" s="135" t="s">
        <v>86</v>
      </c>
      <c r="R19" s="197" t="s">
        <v>101</v>
      </c>
      <c r="S19" s="820"/>
      <c r="T19" s="820"/>
      <c r="U19" s="802"/>
      <c r="V19" s="249"/>
      <c r="W19" s="802"/>
      <c r="X19" s="802"/>
      <c r="Y19" s="802"/>
      <c r="Z19" s="802"/>
      <c r="AA19" s="802"/>
      <c r="AB19" s="802"/>
      <c r="AC19" s="802"/>
      <c r="AD19" s="110"/>
      <c r="AE19" s="110"/>
      <c r="AF19" s="110"/>
    </row>
    <row r="20">
      <c r="A20" s="802"/>
      <c r="B20" s="676">
        <f t="shared" si="1"/>
        <v>17</v>
      </c>
      <c r="C20" s="821" t="str">
        <f t="shared" si="2"/>
        <v>自動入力中書類一覧</v>
      </c>
      <c r="D20" s="821" t="str">
        <f t="shared" si="3"/>
        <v>送付元</v>
      </c>
      <c r="E20" s="146" t="s">
        <v>3209</v>
      </c>
      <c r="F20" s="132" t="s">
        <v>3195</v>
      </c>
      <c r="G20" s="131"/>
      <c r="H20" s="132" t="s">
        <v>3344</v>
      </c>
      <c r="I20" s="132" t="s">
        <v>3211</v>
      </c>
      <c r="J20" s="142"/>
      <c r="K20" s="135" t="s">
        <v>84</v>
      </c>
      <c r="L20" s="135" t="s">
        <v>85</v>
      </c>
      <c r="M20" s="135" t="s">
        <v>85</v>
      </c>
      <c r="N20" s="135" t="s">
        <v>86</v>
      </c>
      <c r="O20" s="135" t="s">
        <v>85</v>
      </c>
      <c r="P20" s="135" t="s">
        <v>86</v>
      </c>
      <c r="Q20" s="135" t="s">
        <v>86</v>
      </c>
      <c r="R20" s="197" t="s">
        <v>101</v>
      </c>
      <c r="S20" s="820"/>
      <c r="T20" s="820"/>
      <c r="U20" s="802"/>
      <c r="V20" s="249"/>
      <c r="W20" s="802"/>
      <c r="X20" s="802"/>
      <c r="Y20" s="802"/>
      <c r="Z20" s="802"/>
      <c r="AA20" s="802"/>
      <c r="AB20" s="802"/>
      <c r="AC20" s="802"/>
      <c r="AD20" s="110"/>
      <c r="AE20" s="110"/>
      <c r="AF20" s="110"/>
    </row>
    <row r="21">
      <c r="A21" s="802"/>
      <c r="B21" s="676">
        <f t="shared" si="1"/>
        <v>18</v>
      </c>
      <c r="C21" s="821" t="str">
        <f t="shared" si="2"/>
        <v>自動入力中書類一覧</v>
      </c>
      <c r="D21" s="821" t="str">
        <f t="shared" si="3"/>
        <v>送付元</v>
      </c>
      <c r="E21" s="155"/>
      <c r="F21" s="132" t="s">
        <v>575</v>
      </c>
      <c r="G21" s="131"/>
      <c r="H21" s="132" t="s">
        <v>3198</v>
      </c>
      <c r="I21" s="132" t="s">
        <v>3345</v>
      </c>
      <c r="J21" s="142"/>
      <c r="K21" s="135" t="s">
        <v>84</v>
      </c>
      <c r="L21" s="135" t="s">
        <v>85</v>
      </c>
      <c r="M21" s="135" t="s">
        <v>85</v>
      </c>
      <c r="N21" s="135" t="s">
        <v>86</v>
      </c>
      <c r="O21" s="135" t="s">
        <v>85</v>
      </c>
      <c r="P21" s="135" t="s">
        <v>86</v>
      </c>
      <c r="Q21" s="135" t="s">
        <v>86</v>
      </c>
      <c r="R21" s="197" t="s">
        <v>101</v>
      </c>
      <c r="S21" s="820"/>
      <c r="T21" s="820"/>
      <c r="U21" s="802"/>
      <c r="V21" s="249"/>
      <c r="W21" s="802"/>
      <c r="X21" s="802"/>
      <c r="Y21" s="802"/>
      <c r="Z21" s="802"/>
      <c r="AA21" s="802"/>
      <c r="AB21" s="802"/>
      <c r="AC21" s="802"/>
      <c r="AD21" s="110"/>
      <c r="AE21" s="110"/>
      <c r="AF21" s="110"/>
    </row>
    <row r="22">
      <c r="A22" s="802"/>
      <c r="B22" s="676">
        <f t="shared" si="1"/>
        <v>19</v>
      </c>
      <c r="C22" s="821" t="str">
        <f t="shared" si="2"/>
        <v>自動入力中書類一覧</v>
      </c>
      <c r="D22" s="821" t="str">
        <f t="shared" si="3"/>
        <v>送付元</v>
      </c>
      <c r="E22" s="253" t="s">
        <v>3214</v>
      </c>
      <c r="F22" s="132" t="s">
        <v>3195</v>
      </c>
      <c r="G22" s="131"/>
      <c r="H22" s="132" t="s">
        <v>3346</v>
      </c>
      <c r="I22" s="132" t="s">
        <v>3211</v>
      </c>
      <c r="J22" s="131"/>
      <c r="K22" s="135" t="s">
        <v>84</v>
      </c>
      <c r="L22" s="135" t="s">
        <v>85</v>
      </c>
      <c r="M22" s="135" t="s">
        <v>85</v>
      </c>
      <c r="N22" s="135" t="s">
        <v>86</v>
      </c>
      <c r="O22" s="135" t="s">
        <v>85</v>
      </c>
      <c r="P22" s="135" t="s">
        <v>86</v>
      </c>
      <c r="Q22" s="135" t="s">
        <v>86</v>
      </c>
      <c r="R22" s="197" t="s">
        <v>101</v>
      </c>
      <c r="S22" s="820"/>
      <c r="T22" s="820"/>
      <c r="U22" s="802"/>
      <c r="V22" s="249"/>
      <c r="W22" s="802"/>
      <c r="X22" s="802"/>
      <c r="Y22" s="802"/>
      <c r="Z22" s="802"/>
      <c r="AA22" s="802"/>
      <c r="AB22" s="802"/>
      <c r="AC22" s="802"/>
      <c r="AD22" s="110"/>
      <c r="AE22" s="110"/>
      <c r="AF22" s="110"/>
    </row>
    <row r="23">
      <c r="A23" s="802"/>
      <c r="B23" s="676">
        <f t="shared" si="1"/>
        <v>20</v>
      </c>
      <c r="C23" s="821" t="str">
        <f t="shared" si="2"/>
        <v>自動入力中書類一覧</v>
      </c>
      <c r="D23" s="821" t="str">
        <f t="shared" si="3"/>
        <v>送付元</v>
      </c>
      <c r="E23" s="291"/>
      <c r="F23" s="132" t="s">
        <v>575</v>
      </c>
      <c r="G23" s="131"/>
      <c r="H23" s="132" t="s">
        <v>3198</v>
      </c>
      <c r="I23" s="132" t="s">
        <v>3347</v>
      </c>
      <c r="J23" s="131"/>
      <c r="K23" s="135" t="s">
        <v>84</v>
      </c>
      <c r="L23" s="135" t="s">
        <v>85</v>
      </c>
      <c r="M23" s="135" t="s">
        <v>85</v>
      </c>
      <c r="N23" s="135" t="s">
        <v>86</v>
      </c>
      <c r="O23" s="135" t="s">
        <v>85</v>
      </c>
      <c r="P23" s="135" t="s">
        <v>86</v>
      </c>
      <c r="Q23" s="135" t="s">
        <v>86</v>
      </c>
      <c r="R23" s="197" t="s">
        <v>101</v>
      </c>
      <c r="S23" s="820"/>
      <c r="T23" s="820"/>
      <c r="U23" s="802"/>
      <c r="V23" s="249"/>
      <c r="W23" s="802"/>
      <c r="X23" s="802"/>
      <c r="Y23" s="802"/>
      <c r="Z23" s="802"/>
      <c r="AA23" s="802"/>
      <c r="AB23" s="802"/>
      <c r="AC23" s="802"/>
      <c r="AD23" s="110"/>
      <c r="AE23" s="110"/>
      <c r="AF23" s="110"/>
    </row>
    <row r="24">
      <c r="A24" s="802"/>
      <c r="B24" s="676">
        <f t="shared" si="1"/>
        <v>21</v>
      </c>
      <c r="C24" s="821" t="str">
        <f t="shared" si="2"/>
        <v>自動入力中書類一覧</v>
      </c>
      <c r="D24" s="821" t="str">
        <f t="shared" si="3"/>
        <v>送付元</v>
      </c>
      <c r="E24" s="253" t="s">
        <v>3218</v>
      </c>
      <c r="F24" s="132" t="s">
        <v>3195</v>
      </c>
      <c r="G24" s="131"/>
      <c r="H24" s="132" t="s">
        <v>3348</v>
      </c>
      <c r="I24" s="132" t="s">
        <v>3220</v>
      </c>
      <c r="J24" s="132" t="s">
        <v>3349</v>
      </c>
      <c r="K24" s="135" t="s">
        <v>85</v>
      </c>
      <c r="L24" s="135" t="s">
        <v>85</v>
      </c>
      <c r="M24" s="135" t="s">
        <v>85</v>
      </c>
      <c r="N24" s="135" t="s">
        <v>86</v>
      </c>
      <c r="O24" s="135" t="s">
        <v>85</v>
      </c>
      <c r="P24" s="135" t="s">
        <v>86</v>
      </c>
      <c r="Q24" s="135" t="s">
        <v>86</v>
      </c>
      <c r="R24" s="197" t="s">
        <v>115</v>
      </c>
      <c r="S24" s="833" t="s">
        <v>3222</v>
      </c>
      <c r="T24" s="820"/>
      <c r="U24" s="802"/>
      <c r="V24" s="249"/>
      <c r="W24" s="802"/>
      <c r="X24" s="802"/>
      <c r="Y24" s="802"/>
      <c r="Z24" s="802"/>
      <c r="AA24" s="802"/>
      <c r="AB24" s="802"/>
      <c r="AC24" s="802"/>
      <c r="AD24" s="110"/>
      <c r="AE24" s="110"/>
      <c r="AF24" s="110"/>
    </row>
    <row r="25">
      <c r="A25" s="802"/>
      <c r="B25" s="676">
        <f t="shared" si="1"/>
        <v>22</v>
      </c>
      <c r="C25" s="821" t="str">
        <f t="shared" si="2"/>
        <v>自動入力中書類一覧</v>
      </c>
      <c r="D25" s="821" t="str">
        <f t="shared" si="3"/>
        <v>送付元</v>
      </c>
      <c r="E25" s="291"/>
      <c r="F25" s="132" t="s">
        <v>575</v>
      </c>
      <c r="G25" s="131"/>
      <c r="H25" s="132" t="s">
        <v>3198</v>
      </c>
      <c r="I25" s="132" t="s">
        <v>3223</v>
      </c>
      <c r="J25" s="132"/>
      <c r="K25" s="135" t="s">
        <v>85</v>
      </c>
      <c r="L25" s="135" t="s">
        <v>85</v>
      </c>
      <c r="M25" s="135" t="s">
        <v>85</v>
      </c>
      <c r="N25" s="135" t="s">
        <v>86</v>
      </c>
      <c r="O25" s="135" t="s">
        <v>85</v>
      </c>
      <c r="P25" s="135" t="s">
        <v>86</v>
      </c>
      <c r="Q25" s="135" t="s">
        <v>86</v>
      </c>
      <c r="R25" s="197" t="s">
        <v>115</v>
      </c>
      <c r="S25" s="197" t="s">
        <v>3224</v>
      </c>
      <c r="T25" s="820"/>
      <c r="U25" s="802"/>
      <c r="V25" s="249"/>
      <c r="W25" s="802"/>
      <c r="X25" s="802"/>
      <c r="Y25" s="802"/>
      <c r="Z25" s="802"/>
      <c r="AA25" s="802"/>
      <c r="AB25" s="802"/>
      <c r="AC25" s="802"/>
      <c r="AD25" s="110"/>
      <c r="AE25" s="110"/>
      <c r="AF25" s="110"/>
    </row>
    <row r="26">
      <c r="A26" s="802"/>
      <c r="B26" s="676">
        <f t="shared" si="1"/>
        <v>23</v>
      </c>
      <c r="C26" s="821" t="str">
        <f t="shared" si="2"/>
        <v>自動入力中書類一覧</v>
      </c>
      <c r="D26" s="821" t="str">
        <f t="shared" si="3"/>
        <v>送付元</v>
      </c>
      <c r="E26" s="253" t="s">
        <v>3225</v>
      </c>
      <c r="F26" s="132" t="s">
        <v>3195</v>
      </c>
      <c r="G26" s="131"/>
      <c r="H26" s="132" t="s">
        <v>3350</v>
      </c>
      <c r="I26" s="132" t="s">
        <v>3220</v>
      </c>
      <c r="J26" s="132"/>
      <c r="K26" s="135" t="s">
        <v>85</v>
      </c>
      <c r="L26" s="135" t="s">
        <v>85</v>
      </c>
      <c r="M26" s="135" t="s">
        <v>85</v>
      </c>
      <c r="N26" s="135" t="s">
        <v>86</v>
      </c>
      <c r="O26" s="135" t="s">
        <v>85</v>
      </c>
      <c r="P26" s="135" t="s">
        <v>86</v>
      </c>
      <c r="Q26" s="135" t="s">
        <v>86</v>
      </c>
      <c r="R26" s="197" t="s">
        <v>115</v>
      </c>
      <c r="S26" s="197" t="s">
        <v>3224</v>
      </c>
      <c r="T26" s="820"/>
      <c r="U26" s="802"/>
      <c r="V26" s="249"/>
      <c r="W26" s="802"/>
      <c r="X26" s="802"/>
      <c r="Y26" s="802"/>
      <c r="Z26" s="802"/>
      <c r="AA26" s="802"/>
      <c r="AB26" s="802"/>
      <c r="AC26" s="802"/>
      <c r="AD26" s="110"/>
      <c r="AE26" s="110"/>
      <c r="AF26" s="110"/>
    </row>
    <row r="27">
      <c r="A27" s="802"/>
      <c r="B27" s="676">
        <f t="shared" si="1"/>
        <v>24</v>
      </c>
      <c r="C27" s="821" t="str">
        <f t="shared" si="2"/>
        <v>自動入力中書類一覧</v>
      </c>
      <c r="D27" s="821" t="str">
        <f t="shared" si="3"/>
        <v>送付元</v>
      </c>
      <c r="E27" s="291"/>
      <c r="F27" s="132" t="s">
        <v>575</v>
      </c>
      <c r="G27" s="131"/>
      <c r="H27" s="132" t="s">
        <v>3228</v>
      </c>
      <c r="I27" s="132" t="s">
        <v>3351</v>
      </c>
      <c r="J27" s="132"/>
      <c r="K27" s="135" t="s">
        <v>85</v>
      </c>
      <c r="L27" s="135" t="s">
        <v>85</v>
      </c>
      <c r="M27" s="135" t="s">
        <v>85</v>
      </c>
      <c r="N27" s="135" t="s">
        <v>86</v>
      </c>
      <c r="O27" s="135" t="s">
        <v>85</v>
      </c>
      <c r="P27" s="135" t="s">
        <v>86</v>
      </c>
      <c r="Q27" s="135" t="s">
        <v>86</v>
      </c>
      <c r="R27" s="197" t="s">
        <v>115</v>
      </c>
      <c r="S27" s="197" t="s">
        <v>3224</v>
      </c>
      <c r="T27" s="820"/>
      <c r="U27" s="802"/>
      <c r="V27" s="249"/>
      <c r="W27" s="802"/>
      <c r="X27" s="802"/>
      <c r="Y27" s="802"/>
      <c r="Z27" s="802"/>
      <c r="AA27" s="802"/>
      <c r="AB27" s="802"/>
      <c r="AC27" s="802"/>
      <c r="AD27" s="110"/>
      <c r="AE27" s="110"/>
      <c r="AF27" s="110"/>
    </row>
    <row r="28">
      <c r="A28" s="802"/>
      <c r="B28" s="676">
        <f t="shared" si="1"/>
        <v>25</v>
      </c>
      <c r="C28" s="821" t="str">
        <f t="shared" si="2"/>
        <v>自動入力中書類一覧</v>
      </c>
      <c r="D28" s="832" t="s">
        <v>88</v>
      </c>
      <c r="E28" s="225" t="s">
        <v>3352</v>
      </c>
      <c r="F28" s="197"/>
      <c r="G28" s="132"/>
      <c r="H28" s="132" t="s">
        <v>3353</v>
      </c>
      <c r="I28" s="132" t="s">
        <v>533</v>
      </c>
      <c r="J28" s="132"/>
      <c r="K28" s="135" t="s">
        <v>84</v>
      </c>
      <c r="L28" s="135" t="s">
        <v>85</v>
      </c>
      <c r="M28" s="135" t="s">
        <v>85</v>
      </c>
      <c r="N28" s="135" t="s">
        <v>86</v>
      </c>
      <c r="O28" s="135" t="s">
        <v>85</v>
      </c>
      <c r="P28" s="135" t="s">
        <v>86</v>
      </c>
      <c r="Q28" s="135" t="s">
        <v>86</v>
      </c>
      <c r="R28" s="197" t="s">
        <v>101</v>
      </c>
      <c r="S28" s="820"/>
      <c r="T28" s="820"/>
      <c r="U28" s="802"/>
      <c r="V28" s="249"/>
      <c r="W28" s="802"/>
      <c r="X28" s="802"/>
      <c r="Y28" s="802"/>
      <c r="Z28" s="802"/>
      <c r="AA28" s="802"/>
      <c r="AB28" s="802"/>
      <c r="AC28" s="802"/>
      <c r="AD28" s="110"/>
      <c r="AE28" s="110"/>
      <c r="AF28" s="110"/>
    </row>
    <row r="29">
      <c r="A29" s="802"/>
      <c r="B29" s="676">
        <f t="shared" si="1"/>
        <v>26</v>
      </c>
      <c r="C29" s="821" t="str">
        <f t="shared" si="2"/>
        <v>自動入力中書類一覧</v>
      </c>
      <c r="D29" s="843"/>
      <c r="E29" s="253" t="s">
        <v>3354</v>
      </c>
      <c r="F29" s="197"/>
      <c r="G29" s="132"/>
      <c r="H29" s="132" t="s">
        <v>3355</v>
      </c>
      <c r="I29" s="132" t="s">
        <v>3356</v>
      </c>
      <c r="J29" s="131"/>
      <c r="K29" s="135" t="s">
        <v>84</v>
      </c>
      <c r="L29" s="135" t="s">
        <v>85</v>
      </c>
      <c r="M29" s="135" t="s">
        <v>85</v>
      </c>
      <c r="N29" s="135" t="s">
        <v>86</v>
      </c>
      <c r="O29" s="135" t="s">
        <v>85</v>
      </c>
      <c r="P29" s="135" t="s">
        <v>86</v>
      </c>
      <c r="Q29" s="135" t="s">
        <v>86</v>
      </c>
      <c r="R29" s="197" t="s">
        <v>101</v>
      </c>
      <c r="S29" s="820"/>
      <c r="T29" s="820"/>
      <c r="U29" s="802"/>
      <c r="V29" s="249"/>
      <c r="W29" s="802"/>
      <c r="X29" s="802"/>
      <c r="Y29" s="802"/>
      <c r="Z29" s="802"/>
      <c r="AA29" s="802"/>
      <c r="AB29" s="802"/>
      <c r="AC29" s="802"/>
      <c r="AD29" s="110"/>
      <c r="AE29" s="110"/>
      <c r="AF29" s="110"/>
    </row>
    <row r="30">
      <c r="A30" s="802"/>
      <c r="B30" s="676">
        <f t="shared" si="1"/>
        <v>27</v>
      </c>
      <c r="C30" s="821" t="str">
        <f t="shared" si="2"/>
        <v>自動入力中書類一覧</v>
      </c>
      <c r="D30" s="843"/>
      <c r="E30" s="291"/>
      <c r="F30" s="197" t="s">
        <v>3357</v>
      </c>
      <c r="G30" s="132"/>
      <c r="H30" s="132" t="s">
        <v>3358</v>
      </c>
      <c r="I30" s="132" t="s">
        <v>3359</v>
      </c>
      <c r="J30" s="131"/>
      <c r="K30" s="135" t="s">
        <v>84</v>
      </c>
      <c r="L30" s="135" t="s">
        <v>85</v>
      </c>
      <c r="M30" s="135" t="s">
        <v>85</v>
      </c>
      <c r="N30" s="135" t="s">
        <v>86</v>
      </c>
      <c r="O30" s="135" t="s">
        <v>85</v>
      </c>
      <c r="P30" s="135" t="s">
        <v>86</v>
      </c>
      <c r="Q30" s="135" t="s">
        <v>86</v>
      </c>
      <c r="R30" s="197" t="s">
        <v>101</v>
      </c>
      <c r="S30" s="820"/>
      <c r="T30" s="820"/>
      <c r="U30" s="802"/>
      <c r="V30" s="249"/>
      <c r="W30" s="802"/>
      <c r="X30" s="802"/>
      <c r="Y30" s="802"/>
      <c r="Z30" s="802"/>
      <c r="AA30" s="802"/>
      <c r="AB30" s="802"/>
      <c r="AC30" s="802"/>
      <c r="AD30" s="110"/>
      <c r="AE30" s="110"/>
      <c r="AF30" s="110"/>
    </row>
    <row r="31">
      <c r="A31" s="802"/>
      <c r="B31" s="676">
        <f t="shared" si="1"/>
        <v>28</v>
      </c>
      <c r="C31" s="821" t="str">
        <f t="shared" si="2"/>
        <v>自動入力中書類一覧</v>
      </c>
      <c r="D31" s="843"/>
      <c r="E31" s="253" t="s">
        <v>3360</v>
      </c>
      <c r="F31" s="197"/>
      <c r="G31" s="132"/>
      <c r="H31" s="132" t="s">
        <v>3361</v>
      </c>
      <c r="I31" s="132" t="s">
        <v>3362</v>
      </c>
      <c r="J31" s="131"/>
      <c r="K31" s="135" t="s">
        <v>84</v>
      </c>
      <c r="L31" s="135" t="s">
        <v>85</v>
      </c>
      <c r="M31" s="135" t="s">
        <v>85</v>
      </c>
      <c r="N31" s="135" t="s">
        <v>86</v>
      </c>
      <c r="O31" s="135" t="s">
        <v>85</v>
      </c>
      <c r="P31" s="135" t="s">
        <v>86</v>
      </c>
      <c r="Q31" s="135" t="s">
        <v>86</v>
      </c>
      <c r="R31" s="197" t="s">
        <v>101</v>
      </c>
      <c r="S31" s="820"/>
      <c r="T31" s="820"/>
      <c r="U31" s="802"/>
      <c r="V31" s="249"/>
      <c r="W31" s="802"/>
      <c r="X31" s="802"/>
      <c r="Y31" s="802"/>
      <c r="Z31" s="802"/>
      <c r="AA31" s="802"/>
      <c r="AB31" s="802"/>
      <c r="AC31" s="802"/>
      <c r="AD31" s="110"/>
      <c r="AE31" s="110"/>
      <c r="AF31" s="110"/>
    </row>
    <row r="32">
      <c r="A32" s="802"/>
      <c r="B32" s="676">
        <f t="shared" si="1"/>
        <v>29</v>
      </c>
      <c r="C32" s="821" t="str">
        <f t="shared" si="2"/>
        <v>自動入力中書類一覧</v>
      </c>
      <c r="D32" s="842"/>
      <c r="E32" s="291"/>
      <c r="F32" s="197" t="s">
        <v>3357</v>
      </c>
      <c r="G32" s="132"/>
      <c r="H32" s="132" t="s">
        <v>3358</v>
      </c>
      <c r="I32" s="132" t="s">
        <v>3363</v>
      </c>
      <c r="J32" s="131"/>
      <c r="K32" s="135" t="s">
        <v>84</v>
      </c>
      <c r="L32" s="135" t="s">
        <v>85</v>
      </c>
      <c r="M32" s="135" t="s">
        <v>85</v>
      </c>
      <c r="N32" s="135" t="s">
        <v>86</v>
      </c>
      <c r="O32" s="135" t="s">
        <v>85</v>
      </c>
      <c r="P32" s="135" t="s">
        <v>86</v>
      </c>
      <c r="Q32" s="135" t="s">
        <v>86</v>
      </c>
      <c r="R32" s="197" t="s">
        <v>101</v>
      </c>
      <c r="S32" s="820"/>
      <c r="T32" s="820"/>
      <c r="U32" s="802"/>
      <c r="V32" s="249"/>
      <c r="W32" s="802"/>
      <c r="X32" s="802"/>
      <c r="Y32" s="802"/>
      <c r="Z32" s="802"/>
      <c r="AA32" s="802"/>
      <c r="AB32" s="802"/>
      <c r="AC32" s="802"/>
      <c r="AD32" s="110"/>
      <c r="AE32" s="110"/>
      <c r="AF32" s="110"/>
    </row>
    <row r="33">
      <c r="A33" s="802"/>
      <c r="B33" s="676">
        <f t="shared" si="1"/>
        <v>30</v>
      </c>
      <c r="C33" s="821" t="str">
        <f t="shared" si="2"/>
        <v>自動入力中書類一覧</v>
      </c>
      <c r="D33" s="840" t="s">
        <v>3364</v>
      </c>
      <c r="E33" s="225"/>
      <c r="F33" s="197"/>
      <c r="G33" s="132"/>
      <c r="H33" s="132" t="s">
        <v>3365</v>
      </c>
      <c r="I33" s="132" t="s">
        <v>3366</v>
      </c>
      <c r="J33" s="131"/>
      <c r="K33" s="135" t="s">
        <v>84</v>
      </c>
      <c r="L33" s="135" t="s">
        <v>85</v>
      </c>
      <c r="M33" s="135" t="s">
        <v>85</v>
      </c>
      <c r="N33" s="135" t="s">
        <v>86</v>
      </c>
      <c r="O33" s="135" t="s">
        <v>86</v>
      </c>
      <c r="P33" s="135" t="s">
        <v>86</v>
      </c>
      <c r="Q33" s="135" t="s">
        <v>86</v>
      </c>
      <c r="R33" s="197" t="s">
        <v>101</v>
      </c>
      <c r="S33" s="820"/>
      <c r="T33" s="820"/>
      <c r="U33" s="802"/>
      <c r="V33" s="249"/>
      <c r="W33" s="802"/>
      <c r="X33" s="802"/>
      <c r="Y33" s="802"/>
      <c r="Z33" s="802"/>
      <c r="AA33" s="802"/>
      <c r="AB33" s="802"/>
      <c r="AC33" s="802"/>
      <c r="AD33" s="110"/>
      <c r="AE33" s="110"/>
      <c r="AF33" s="110"/>
    </row>
    <row r="34">
      <c r="A34" s="802"/>
      <c r="B34" s="676">
        <f t="shared" si="1"/>
        <v>31</v>
      </c>
      <c r="C34" s="821" t="str">
        <f t="shared" si="2"/>
        <v>自動入力中書類一覧</v>
      </c>
      <c r="D34" s="832" t="s">
        <v>3367</v>
      </c>
      <c r="E34" s="257" t="s">
        <v>2342</v>
      </c>
      <c r="F34" s="243" t="s">
        <v>2343</v>
      </c>
      <c r="G34" s="130"/>
      <c r="H34" s="132" t="s">
        <v>3368</v>
      </c>
      <c r="I34" s="142" t="s">
        <v>2425</v>
      </c>
      <c r="J34" s="131"/>
      <c r="K34" s="135" t="s">
        <v>84</v>
      </c>
      <c r="L34" s="135" t="s">
        <v>84</v>
      </c>
      <c r="M34" s="135" t="s">
        <v>84</v>
      </c>
      <c r="N34" s="135" t="s">
        <v>86</v>
      </c>
      <c r="O34" s="135" t="s">
        <v>84</v>
      </c>
      <c r="P34" s="135" t="s">
        <v>86</v>
      </c>
      <c r="Q34" s="135" t="s">
        <v>86</v>
      </c>
      <c r="R34" s="197" t="s">
        <v>115</v>
      </c>
      <c r="S34" s="820"/>
      <c r="T34" s="820"/>
      <c r="U34" s="802"/>
      <c r="V34" s="249"/>
      <c r="W34" s="802"/>
      <c r="X34" s="802"/>
      <c r="Y34" s="802"/>
      <c r="Z34" s="802"/>
      <c r="AA34" s="802"/>
      <c r="AB34" s="802"/>
      <c r="AC34" s="802"/>
      <c r="AD34" s="110"/>
      <c r="AE34" s="110"/>
      <c r="AF34" s="110"/>
    </row>
    <row r="35">
      <c r="A35" s="802"/>
      <c r="B35" s="676">
        <f t="shared" si="1"/>
        <v>32</v>
      </c>
      <c r="C35" s="821" t="str">
        <f t="shared" si="2"/>
        <v>自動入力中書類一覧</v>
      </c>
      <c r="D35" s="821" t="str">
        <f t="shared" ref="D35:D42" si="4">INDIRECT(ADDRESS(ROW()-1, COLUMN()))</f>
        <v>自動入力中書類詳細ドロワー</v>
      </c>
      <c r="E35" s="334"/>
      <c r="F35" s="337" t="s">
        <v>2426</v>
      </c>
      <c r="G35" s="130" t="s">
        <v>1053</v>
      </c>
      <c r="H35" s="132" t="s">
        <v>3369</v>
      </c>
      <c r="I35" s="142" t="s">
        <v>2425</v>
      </c>
      <c r="J35" s="132" t="s">
        <v>3044</v>
      </c>
      <c r="K35" s="135" t="s">
        <v>85</v>
      </c>
      <c r="L35" s="135" t="s">
        <v>85</v>
      </c>
      <c r="M35" s="135" t="s">
        <v>85</v>
      </c>
      <c r="N35" s="135" t="s">
        <v>86</v>
      </c>
      <c r="O35" s="135" t="s">
        <v>85</v>
      </c>
      <c r="P35" s="135" t="s">
        <v>86</v>
      </c>
      <c r="Q35" s="135" t="s">
        <v>86</v>
      </c>
      <c r="R35" s="197" t="s">
        <v>101</v>
      </c>
      <c r="S35" s="132" t="s">
        <v>3370</v>
      </c>
      <c r="T35" s="833" t="s">
        <v>3371</v>
      </c>
      <c r="U35" s="802"/>
      <c r="V35" s="249"/>
      <c r="W35" s="802"/>
      <c r="X35" s="802"/>
      <c r="Y35" s="802"/>
      <c r="Z35" s="802"/>
      <c r="AA35" s="802"/>
      <c r="AB35" s="802"/>
      <c r="AC35" s="802"/>
      <c r="AD35" s="110"/>
      <c r="AE35" s="110"/>
      <c r="AF35" s="110"/>
    </row>
    <row r="36">
      <c r="A36" s="802"/>
      <c r="B36" s="676">
        <f t="shared" si="1"/>
        <v>33</v>
      </c>
      <c r="C36" s="821" t="str">
        <f t="shared" si="2"/>
        <v>自動入力中書類一覧</v>
      </c>
      <c r="D36" s="821" t="str">
        <f t="shared" si="4"/>
        <v>自動入力中書類詳細ドロワー</v>
      </c>
      <c r="E36" s="334"/>
      <c r="F36" s="338"/>
      <c r="G36" s="130" t="s">
        <v>1055</v>
      </c>
      <c r="H36" s="132" t="s">
        <v>3372</v>
      </c>
      <c r="I36" s="142" t="s">
        <v>2425</v>
      </c>
      <c r="J36" s="131"/>
      <c r="K36" s="135" t="s">
        <v>86</v>
      </c>
      <c r="L36" s="135" t="s">
        <v>86</v>
      </c>
      <c r="M36" s="135" t="s">
        <v>85</v>
      </c>
      <c r="N36" s="135" t="s">
        <v>86</v>
      </c>
      <c r="O36" s="135" t="s">
        <v>85</v>
      </c>
      <c r="P36" s="135" t="s">
        <v>86</v>
      </c>
      <c r="Q36" s="135" t="s">
        <v>86</v>
      </c>
      <c r="R36" s="197" t="s">
        <v>101</v>
      </c>
      <c r="S36" s="197" t="s">
        <v>173</v>
      </c>
      <c r="T36" s="833" t="s">
        <v>3371</v>
      </c>
      <c r="U36" s="802"/>
      <c r="V36" s="249"/>
      <c r="W36" s="802"/>
      <c r="X36" s="802"/>
      <c r="Y36" s="802"/>
      <c r="Z36" s="802"/>
      <c r="AA36" s="802"/>
      <c r="AB36" s="802"/>
      <c r="AC36" s="802"/>
      <c r="AD36" s="110"/>
      <c r="AE36" s="110"/>
      <c r="AF36" s="110"/>
    </row>
    <row r="37">
      <c r="A37" s="802"/>
      <c r="B37" s="676">
        <f t="shared" si="1"/>
        <v>34</v>
      </c>
      <c r="C37" s="821" t="str">
        <f t="shared" si="2"/>
        <v>自動入力中書類一覧</v>
      </c>
      <c r="D37" s="821" t="str">
        <f t="shared" si="4"/>
        <v>自動入力中書類詳細ドロワー</v>
      </c>
      <c r="E37" s="334"/>
      <c r="F37" s="338"/>
      <c r="G37" s="130" t="s">
        <v>1056</v>
      </c>
      <c r="H37" s="132" t="s">
        <v>3373</v>
      </c>
      <c r="I37" s="142" t="s">
        <v>2425</v>
      </c>
      <c r="J37" s="131"/>
      <c r="K37" s="135" t="s">
        <v>86</v>
      </c>
      <c r="L37" s="135" t="s">
        <v>85</v>
      </c>
      <c r="M37" s="135" t="s">
        <v>86</v>
      </c>
      <c r="N37" s="135" t="s">
        <v>86</v>
      </c>
      <c r="O37" s="135" t="s">
        <v>85</v>
      </c>
      <c r="P37" s="135" t="s">
        <v>86</v>
      </c>
      <c r="Q37" s="135" t="s">
        <v>86</v>
      </c>
      <c r="R37" s="197" t="s">
        <v>101</v>
      </c>
      <c r="S37" s="197" t="s">
        <v>173</v>
      </c>
      <c r="T37" s="833" t="s">
        <v>3371</v>
      </c>
      <c r="U37" s="802"/>
      <c r="V37" s="249"/>
      <c r="W37" s="802"/>
      <c r="X37" s="802"/>
      <c r="Y37" s="802"/>
      <c r="Z37" s="802"/>
      <c r="AA37" s="802"/>
      <c r="AB37" s="802"/>
      <c r="AC37" s="802"/>
      <c r="AD37" s="110"/>
      <c r="AE37" s="110"/>
      <c r="AF37" s="110"/>
    </row>
    <row r="38">
      <c r="A38" s="802"/>
      <c r="B38" s="676">
        <f t="shared" si="1"/>
        <v>35</v>
      </c>
      <c r="C38" s="821" t="str">
        <f t="shared" si="2"/>
        <v>自動入力中書類一覧</v>
      </c>
      <c r="D38" s="821" t="str">
        <f t="shared" si="4"/>
        <v>自動入力中書類詳細ドロワー</v>
      </c>
      <c r="E38" s="335"/>
      <c r="F38" s="250"/>
      <c r="G38" s="130" t="s">
        <v>1057</v>
      </c>
      <c r="H38" s="132" t="s">
        <v>3374</v>
      </c>
      <c r="I38" s="142" t="s">
        <v>2425</v>
      </c>
      <c r="J38" s="131"/>
      <c r="K38" s="135" t="s">
        <v>86</v>
      </c>
      <c r="L38" s="135" t="s">
        <v>86</v>
      </c>
      <c r="M38" s="135" t="s">
        <v>86</v>
      </c>
      <c r="N38" s="135" t="s">
        <v>86</v>
      </c>
      <c r="O38" s="135" t="s">
        <v>85</v>
      </c>
      <c r="P38" s="135" t="s">
        <v>86</v>
      </c>
      <c r="Q38" s="135" t="s">
        <v>86</v>
      </c>
      <c r="R38" s="197" t="s">
        <v>115</v>
      </c>
      <c r="S38" s="197" t="s">
        <v>173</v>
      </c>
      <c r="T38" s="833" t="s">
        <v>3371</v>
      </c>
      <c r="U38" s="802"/>
      <c r="V38" s="249"/>
      <c r="W38" s="802"/>
      <c r="X38" s="802"/>
      <c r="Y38" s="802"/>
      <c r="Z38" s="802"/>
      <c r="AA38" s="802"/>
      <c r="AB38" s="802"/>
      <c r="AC38" s="802"/>
      <c r="AD38" s="110"/>
      <c r="AE38" s="110"/>
      <c r="AF38" s="110"/>
    </row>
    <row r="39">
      <c r="A39" s="802"/>
      <c r="B39" s="676">
        <f t="shared" si="1"/>
        <v>36</v>
      </c>
      <c r="C39" s="821" t="str">
        <f t="shared" si="2"/>
        <v>自動入力中書類一覧</v>
      </c>
      <c r="D39" s="821" t="str">
        <f t="shared" si="4"/>
        <v>自動入力中書類詳細ドロワー</v>
      </c>
      <c r="E39" s="232" t="s">
        <v>2428</v>
      </c>
      <c r="F39" s="243"/>
      <c r="G39" s="130"/>
      <c r="H39" s="132" t="s">
        <v>3375</v>
      </c>
      <c r="I39" s="142" t="s">
        <v>2425</v>
      </c>
      <c r="J39" s="131"/>
      <c r="K39" s="135" t="s">
        <v>84</v>
      </c>
      <c r="L39" s="135" t="s">
        <v>85</v>
      </c>
      <c r="M39" s="135" t="s">
        <v>85</v>
      </c>
      <c r="N39" s="135" t="s">
        <v>86</v>
      </c>
      <c r="O39" s="135" t="s">
        <v>85</v>
      </c>
      <c r="P39" s="135" t="s">
        <v>86</v>
      </c>
      <c r="Q39" s="135" t="s">
        <v>86</v>
      </c>
      <c r="R39" s="197" t="s">
        <v>101</v>
      </c>
      <c r="S39" s="820"/>
      <c r="T39" s="820"/>
      <c r="U39" s="802"/>
      <c r="V39" s="249"/>
      <c r="W39" s="802"/>
      <c r="X39" s="802"/>
      <c r="Y39" s="802"/>
      <c r="Z39" s="802"/>
      <c r="AA39" s="802"/>
      <c r="AB39" s="802"/>
      <c r="AC39" s="802"/>
      <c r="AD39" s="110"/>
      <c r="AE39" s="110"/>
      <c r="AF39" s="110"/>
    </row>
    <row r="40">
      <c r="A40" s="802"/>
      <c r="B40" s="676">
        <f t="shared" si="1"/>
        <v>37</v>
      </c>
      <c r="C40" s="821" t="str">
        <f t="shared" si="2"/>
        <v>自動入力中書類一覧</v>
      </c>
      <c r="D40" s="821" t="str">
        <f t="shared" si="4"/>
        <v>自動入力中書類詳細ドロワー</v>
      </c>
      <c r="E40" s="146" t="s">
        <v>3376</v>
      </c>
      <c r="F40" s="132"/>
      <c r="G40" s="131"/>
      <c r="H40" s="146" t="s">
        <v>3377</v>
      </c>
      <c r="I40" s="132" t="s">
        <v>3378</v>
      </c>
      <c r="J40" s="131"/>
      <c r="K40" s="135" t="s">
        <v>84</v>
      </c>
      <c r="L40" s="135" t="s">
        <v>85</v>
      </c>
      <c r="M40" s="135" t="s">
        <v>85</v>
      </c>
      <c r="N40" s="135" t="s">
        <v>86</v>
      </c>
      <c r="O40" s="135" t="s">
        <v>85</v>
      </c>
      <c r="P40" s="135" t="s">
        <v>86</v>
      </c>
      <c r="Q40" s="135" t="s">
        <v>86</v>
      </c>
      <c r="R40" s="197" t="s">
        <v>101</v>
      </c>
      <c r="S40" s="820"/>
      <c r="T40" s="820"/>
      <c r="U40" s="802"/>
      <c r="V40" s="249"/>
      <c r="W40" s="802"/>
      <c r="X40" s="802"/>
      <c r="Y40" s="802"/>
      <c r="Z40" s="802"/>
      <c r="AA40" s="802"/>
      <c r="AB40" s="802"/>
      <c r="AC40" s="802"/>
      <c r="AD40" s="110"/>
      <c r="AE40" s="110"/>
      <c r="AF40" s="110"/>
    </row>
    <row r="41">
      <c r="A41" s="802"/>
      <c r="B41" s="676">
        <f t="shared" si="1"/>
        <v>38</v>
      </c>
      <c r="C41" s="821" t="str">
        <f t="shared" si="2"/>
        <v>自動入力中書類一覧</v>
      </c>
      <c r="D41" s="821" t="str">
        <f t="shared" si="4"/>
        <v>自動入力中書類詳細ドロワー</v>
      </c>
      <c r="E41" s="155"/>
      <c r="F41" s="129" t="s">
        <v>3379</v>
      </c>
      <c r="G41" s="175"/>
      <c r="H41" s="155"/>
      <c r="I41" s="132" t="s">
        <v>3380</v>
      </c>
      <c r="J41" s="131"/>
      <c r="K41" s="135" t="s">
        <v>84</v>
      </c>
      <c r="L41" s="135" t="s">
        <v>85</v>
      </c>
      <c r="M41" s="135" t="s">
        <v>85</v>
      </c>
      <c r="N41" s="135" t="s">
        <v>86</v>
      </c>
      <c r="O41" s="135" t="s">
        <v>85</v>
      </c>
      <c r="P41" s="135" t="s">
        <v>86</v>
      </c>
      <c r="Q41" s="135" t="s">
        <v>86</v>
      </c>
      <c r="R41" s="197" t="s">
        <v>101</v>
      </c>
      <c r="S41" s="820"/>
      <c r="T41" s="820"/>
      <c r="U41" s="802"/>
      <c r="V41" s="249"/>
      <c r="W41" s="802"/>
      <c r="X41" s="802"/>
      <c r="Y41" s="802"/>
      <c r="Z41" s="802"/>
      <c r="AA41" s="802"/>
      <c r="AB41" s="802"/>
      <c r="AC41" s="802"/>
      <c r="AD41" s="110"/>
      <c r="AE41" s="110"/>
      <c r="AF41" s="110"/>
    </row>
    <row r="42">
      <c r="A42" s="802"/>
      <c r="B42" s="676">
        <f t="shared" si="1"/>
        <v>39</v>
      </c>
      <c r="C42" s="821" t="str">
        <f t="shared" si="2"/>
        <v>自動入力中書類一覧</v>
      </c>
      <c r="D42" s="821" t="str">
        <f t="shared" si="4"/>
        <v>自動入力中書類詳細ドロワー</v>
      </c>
      <c r="E42" s="130" t="s">
        <v>3381</v>
      </c>
      <c r="F42" s="337"/>
      <c r="G42" s="130"/>
      <c r="H42" s="132" t="s">
        <v>3382</v>
      </c>
      <c r="I42" s="132" t="s">
        <v>3383</v>
      </c>
      <c r="J42" s="131"/>
      <c r="K42" s="135" t="s">
        <v>84</v>
      </c>
      <c r="L42" s="135" t="s">
        <v>85</v>
      </c>
      <c r="M42" s="135" t="s">
        <v>85</v>
      </c>
      <c r="N42" s="135" t="s">
        <v>86</v>
      </c>
      <c r="O42" s="135" t="s">
        <v>85</v>
      </c>
      <c r="P42" s="135" t="s">
        <v>86</v>
      </c>
      <c r="Q42" s="135" t="s">
        <v>86</v>
      </c>
      <c r="R42" s="197" t="s">
        <v>101</v>
      </c>
      <c r="S42" s="820"/>
      <c r="T42" s="820"/>
      <c r="U42" s="802"/>
      <c r="V42" s="249"/>
      <c r="W42" s="802"/>
      <c r="X42" s="802"/>
      <c r="Y42" s="802"/>
      <c r="Z42" s="802"/>
      <c r="AA42" s="802"/>
      <c r="AB42" s="802"/>
      <c r="AC42" s="802"/>
      <c r="AD42" s="110"/>
      <c r="AE42" s="110"/>
      <c r="AF42" s="110"/>
    </row>
    <row r="43">
      <c r="A43" s="802"/>
      <c r="B43" s="676">
        <f t="shared" si="1"/>
        <v>40</v>
      </c>
      <c r="C43" s="821" t="str">
        <f t="shared" si="2"/>
        <v>自動入力中書類一覧</v>
      </c>
      <c r="D43" s="129" t="s">
        <v>3379</v>
      </c>
      <c r="E43" s="253" t="s">
        <v>3384</v>
      </c>
      <c r="F43" s="197"/>
      <c r="G43" s="132"/>
      <c r="H43" s="132" t="s">
        <v>3385</v>
      </c>
      <c r="I43" s="132" t="s">
        <v>3386</v>
      </c>
      <c r="J43" s="132"/>
      <c r="K43" s="135" t="s">
        <v>84</v>
      </c>
      <c r="L43" s="135" t="s">
        <v>85</v>
      </c>
      <c r="M43" s="135" t="s">
        <v>85</v>
      </c>
      <c r="N43" s="135" t="s">
        <v>86</v>
      </c>
      <c r="O43" s="135" t="s">
        <v>86</v>
      </c>
      <c r="P43" s="135" t="s">
        <v>86</v>
      </c>
      <c r="Q43" s="135" t="s">
        <v>86</v>
      </c>
      <c r="R43" s="197" t="s">
        <v>101</v>
      </c>
      <c r="S43" s="820"/>
      <c r="T43" s="820"/>
      <c r="U43" s="802"/>
      <c r="V43" s="249"/>
      <c r="W43" s="802"/>
      <c r="X43" s="802"/>
      <c r="Y43" s="802"/>
      <c r="Z43" s="802"/>
      <c r="AA43" s="802"/>
      <c r="AB43" s="802"/>
      <c r="AC43" s="802"/>
      <c r="AD43" s="110"/>
      <c r="AE43" s="110"/>
      <c r="AF43" s="110"/>
    </row>
    <row r="44">
      <c r="A44" s="802"/>
      <c r="B44" s="676">
        <f t="shared" si="1"/>
        <v>41</v>
      </c>
      <c r="C44" s="821" t="str">
        <f t="shared" si="2"/>
        <v>自動入力中書類一覧</v>
      </c>
      <c r="D44" s="821" t="str">
        <f t="shared" ref="D44:D53" si="5">INDIRECT(ADDRESS(ROW()-1, COLUMN()))</f>
        <v>手入力に切り替えるボタン</v>
      </c>
      <c r="E44" s="270"/>
      <c r="F44" s="197"/>
      <c r="G44" s="132"/>
      <c r="H44" s="132" t="s">
        <v>3387</v>
      </c>
      <c r="I44" s="132" t="s">
        <v>3388</v>
      </c>
      <c r="J44" s="131"/>
      <c r="K44" s="135" t="s">
        <v>84</v>
      </c>
      <c r="L44" s="135" t="s">
        <v>85</v>
      </c>
      <c r="M44" s="135" t="s">
        <v>85</v>
      </c>
      <c r="N44" s="135" t="s">
        <v>86</v>
      </c>
      <c r="O44" s="135" t="s">
        <v>86</v>
      </c>
      <c r="P44" s="135" t="s">
        <v>86</v>
      </c>
      <c r="Q44" s="135" t="s">
        <v>86</v>
      </c>
      <c r="R44" s="197" t="s">
        <v>101</v>
      </c>
      <c r="S44" s="820"/>
      <c r="T44" s="820"/>
      <c r="U44" s="802"/>
      <c r="V44" s="249"/>
      <c r="W44" s="802"/>
      <c r="X44" s="802"/>
      <c r="Y44" s="802"/>
      <c r="Z44" s="802"/>
      <c r="AA44" s="802"/>
      <c r="AB44" s="802"/>
      <c r="AC44" s="802"/>
      <c r="AD44" s="110"/>
      <c r="AE44" s="110"/>
      <c r="AF44" s="110"/>
    </row>
    <row r="45">
      <c r="A45" s="802"/>
      <c r="B45" s="676">
        <f t="shared" si="1"/>
        <v>42</v>
      </c>
      <c r="C45" s="821" t="str">
        <f t="shared" si="2"/>
        <v>自動入力中書類一覧</v>
      </c>
      <c r="D45" s="821" t="str">
        <f t="shared" si="5"/>
        <v>手入力に切り替えるボタン</v>
      </c>
      <c r="E45" s="291"/>
      <c r="F45" s="197"/>
      <c r="G45" s="132"/>
      <c r="H45" s="132" t="s">
        <v>3389</v>
      </c>
      <c r="I45" s="132" t="s">
        <v>3390</v>
      </c>
      <c r="J45" s="131"/>
      <c r="K45" s="135" t="s">
        <v>84</v>
      </c>
      <c r="L45" s="135" t="s">
        <v>85</v>
      </c>
      <c r="M45" s="135" t="s">
        <v>85</v>
      </c>
      <c r="N45" s="135" t="s">
        <v>86</v>
      </c>
      <c r="O45" s="135" t="s">
        <v>86</v>
      </c>
      <c r="P45" s="135" t="s">
        <v>86</v>
      </c>
      <c r="Q45" s="135" t="s">
        <v>86</v>
      </c>
      <c r="R45" s="197" t="s">
        <v>101</v>
      </c>
      <c r="S45" s="820"/>
      <c r="T45" s="820"/>
      <c r="U45" s="802"/>
      <c r="V45" s="249"/>
      <c r="W45" s="802"/>
      <c r="X45" s="802"/>
      <c r="Y45" s="802"/>
      <c r="Z45" s="802"/>
      <c r="AA45" s="802"/>
      <c r="AB45" s="802"/>
      <c r="AC45" s="802"/>
      <c r="AD45" s="110"/>
      <c r="AE45" s="110"/>
      <c r="AF45" s="110"/>
    </row>
    <row r="46">
      <c r="A46" s="802"/>
      <c r="B46" s="676">
        <f t="shared" si="1"/>
        <v>43</v>
      </c>
      <c r="C46" s="821" t="str">
        <f t="shared" si="2"/>
        <v>自動入力中書類一覧</v>
      </c>
      <c r="D46" s="821" t="str">
        <f t="shared" si="5"/>
        <v>手入力に切り替えるボタン</v>
      </c>
      <c r="E46" s="832" t="s">
        <v>3391</v>
      </c>
      <c r="F46" s="197"/>
      <c r="G46" s="840"/>
      <c r="H46" s="132" t="s">
        <v>3392</v>
      </c>
      <c r="I46" s="132" t="s">
        <v>3386</v>
      </c>
      <c r="J46" s="132"/>
      <c r="K46" s="135" t="s">
        <v>84</v>
      </c>
      <c r="L46" s="135" t="s">
        <v>85</v>
      </c>
      <c r="M46" s="135" t="s">
        <v>85</v>
      </c>
      <c r="N46" s="135" t="s">
        <v>86</v>
      </c>
      <c r="O46" s="135" t="s">
        <v>85</v>
      </c>
      <c r="P46" s="135" t="s">
        <v>86</v>
      </c>
      <c r="Q46" s="135" t="s">
        <v>86</v>
      </c>
      <c r="R46" s="197" t="s">
        <v>101</v>
      </c>
      <c r="S46" s="820"/>
      <c r="T46" s="820"/>
      <c r="U46" s="802"/>
      <c r="V46" s="249"/>
      <c r="W46" s="802"/>
      <c r="X46" s="802"/>
      <c r="Y46" s="802"/>
      <c r="Z46" s="802"/>
      <c r="AA46" s="802"/>
      <c r="AB46" s="802"/>
      <c r="AC46" s="802"/>
      <c r="AD46" s="110"/>
      <c r="AE46" s="110"/>
      <c r="AF46" s="110"/>
    </row>
    <row r="47">
      <c r="A47" s="802"/>
      <c r="B47" s="676">
        <f t="shared" si="1"/>
        <v>44</v>
      </c>
      <c r="C47" s="821" t="str">
        <f t="shared" si="2"/>
        <v>自動入力中書類一覧</v>
      </c>
      <c r="D47" s="821" t="str">
        <f t="shared" si="5"/>
        <v>手入力に切り替えるボタン</v>
      </c>
      <c r="E47" s="843"/>
      <c r="F47" s="197"/>
      <c r="G47" s="840"/>
      <c r="H47" s="132" t="s">
        <v>3393</v>
      </c>
      <c r="I47" s="132" t="s">
        <v>3394</v>
      </c>
      <c r="J47" s="131"/>
      <c r="K47" s="135" t="s">
        <v>84</v>
      </c>
      <c r="L47" s="135" t="s">
        <v>85</v>
      </c>
      <c r="M47" s="135" t="s">
        <v>85</v>
      </c>
      <c r="N47" s="135" t="s">
        <v>86</v>
      </c>
      <c r="O47" s="135" t="s">
        <v>85</v>
      </c>
      <c r="P47" s="135" t="s">
        <v>86</v>
      </c>
      <c r="Q47" s="135" t="s">
        <v>86</v>
      </c>
      <c r="R47" s="197" t="s">
        <v>101</v>
      </c>
      <c r="S47" s="820"/>
      <c r="T47" s="820"/>
      <c r="U47" s="802"/>
      <c r="V47" s="249"/>
      <c r="W47" s="802"/>
      <c r="X47" s="802"/>
      <c r="Y47" s="802"/>
      <c r="Z47" s="802"/>
      <c r="AA47" s="802"/>
      <c r="AB47" s="802"/>
      <c r="AC47" s="802"/>
      <c r="AD47" s="110"/>
      <c r="AE47" s="110"/>
      <c r="AF47" s="110"/>
    </row>
    <row r="48">
      <c r="A48" s="802"/>
      <c r="B48" s="676">
        <f t="shared" si="1"/>
        <v>45</v>
      </c>
      <c r="C48" s="821" t="str">
        <f t="shared" si="2"/>
        <v>自動入力中書類一覧</v>
      </c>
      <c r="D48" s="821" t="str">
        <f t="shared" si="5"/>
        <v>手入力に切り替えるボタン</v>
      </c>
      <c r="E48" s="842"/>
      <c r="F48" s="197"/>
      <c r="G48" s="840"/>
      <c r="H48" s="132" t="s">
        <v>3389</v>
      </c>
      <c r="I48" s="132" t="s">
        <v>3390</v>
      </c>
      <c r="J48" s="131"/>
      <c r="K48" s="135" t="s">
        <v>84</v>
      </c>
      <c r="L48" s="135" t="s">
        <v>85</v>
      </c>
      <c r="M48" s="135" t="s">
        <v>85</v>
      </c>
      <c r="N48" s="135" t="s">
        <v>86</v>
      </c>
      <c r="O48" s="135" t="s">
        <v>85</v>
      </c>
      <c r="P48" s="135" t="s">
        <v>86</v>
      </c>
      <c r="Q48" s="135" t="s">
        <v>86</v>
      </c>
      <c r="R48" s="197" t="s">
        <v>101</v>
      </c>
      <c r="S48" s="820"/>
      <c r="T48" s="820"/>
      <c r="U48" s="802"/>
      <c r="V48" s="249"/>
      <c r="W48" s="802"/>
      <c r="X48" s="802"/>
      <c r="Y48" s="802"/>
      <c r="Z48" s="802"/>
      <c r="AA48" s="802"/>
      <c r="AB48" s="802"/>
      <c r="AC48" s="802"/>
      <c r="AD48" s="110"/>
      <c r="AE48" s="110"/>
      <c r="AF48" s="110"/>
    </row>
    <row r="49">
      <c r="A49" s="802"/>
      <c r="B49" s="676">
        <f t="shared" si="1"/>
        <v>46</v>
      </c>
      <c r="C49" s="821" t="str">
        <f t="shared" si="2"/>
        <v>自動入力中書類一覧</v>
      </c>
      <c r="D49" s="821" t="str">
        <f t="shared" si="5"/>
        <v>手入力に切り替えるボタン</v>
      </c>
      <c r="E49" s="253" t="s">
        <v>3395</v>
      </c>
      <c r="F49" s="197"/>
      <c r="G49" s="132"/>
      <c r="H49" s="132" t="s">
        <v>3396</v>
      </c>
      <c r="I49" s="132" t="s">
        <v>3386</v>
      </c>
      <c r="J49" s="132" t="s">
        <v>3397</v>
      </c>
      <c r="K49" s="135" t="s">
        <v>84</v>
      </c>
      <c r="L49" s="135" t="s">
        <v>85</v>
      </c>
      <c r="M49" s="135" t="s">
        <v>85</v>
      </c>
      <c r="N49" s="135" t="s">
        <v>86</v>
      </c>
      <c r="O49" s="135" t="s">
        <v>86</v>
      </c>
      <c r="P49" s="135" t="s">
        <v>86</v>
      </c>
      <c r="Q49" s="135" t="s">
        <v>86</v>
      </c>
      <c r="R49" s="197" t="s">
        <v>101</v>
      </c>
      <c r="S49" s="820"/>
      <c r="T49" s="820"/>
      <c r="U49" s="802"/>
      <c r="V49" s="249"/>
      <c r="W49" s="802"/>
      <c r="X49" s="802"/>
      <c r="Y49" s="802"/>
      <c r="Z49" s="802"/>
      <c r="AA49" s="802"/>
      <c r="AB49" s="802"/>
      <c r="AC49" s="802"/>
      <c r="AD49" s="110"/>
      <c r="AE49" s="110"/>
      <c r="AF49" s="110"/>
    </row>
    <row r="50" ht="41.25" customHeight="1">
      <c r="A50" s="802"/>
      <c r="B50" s="676">
        <f t="shared" si="1"/>
        <v>47</v>
      </c>
      <c r="C50" s="821" t="str">
        <f t="shared" si="2"/>
        <v>自動入力中書類一覧</v>
      </c>
      <c r="D50" s="821" t="str">
        <f t="shared" si="5"/>
        <v>手入力に切り替えるボタン</v>
      </c>
      <c r="E50" s="270"/>
      <c r="F50" s="197"/>
      <c r="G50" s="132"/>
      <c r="H50" s="132" t="s">
        <v>3398</v>
      </c>
      <c r="I50" s="132" t="s">
        <v>3399</v>
      </c>
      <c r="J50" s="131"/>
      <c r="K50" s="135" t="s">
        <v>84</v>
      </c>
      <c r="L50" s="135" t="s">
        <v>85</v>
      </c>
      <c r="M50" s="135" t="s">
        <v>85</v>
      </c>
      <c r="N50" s="135" t="s">
        <v>86</v>
      </c>
      <c r="O50" s="135" t="s">
        <v>86</v>
      </c>
      <c r="P50" s="135" t="s">
        <v>86</v>
      </c>
      <c r="Q50" s="135" t="s">
        <v>86</v>
      </c>
      <c r="R50" s="197" t="s">
        <v>101</v>
      </c>
      <c r="S50" s="820"/>
      <c r="T50" s="820"/>
      <c r="U50" s="802"/>
      <c r="V50" s="249"/>
      <c r="W50" s="802"/>
      <c r="X50" s="802"/>
      <c r="Y50" s="802"/>
      <c r="Z50" s="802"/>
      <c r="AA50" s="802"/>
      <c r="AB50" s="802"/>
      <c r="AC50" s="802"/>
      <c r="AD50" s="110"/>
      <c r="AE50" s="110"/>
      <c r="AF50" s="110"/>
    </row>
    <row r="51" ht="41.25" customHeight="1">
      <c r="A51" s="802"/>
      <c r="B51" s="676">
        <f t="shared" si="1"/>
        <v>48</v>
      </c>
      <c r="C51" s="821" t="str">
        <f t="shared" si="2"/>
        <v>自動入力中書類一覧</v>
      </c>
      <c r="D51" s="821" t="str">
        <f t="shared" si="5"/>
        <v>手入力に切り替えるボタン</v>
      </c>
      <c r="E51" s="270"/>
      <c r="F51" s="197"/>
      <c r="G51" s="840"/>
      <c r="H51" s="132" t="s">
        <v>3389</v>
      </c>
      <c r="I51" s="132" t="s">
        <v>3390</v>
      </c>
      <c r="J51" s="131"/>
      <c r="K51" s="135" t="s">
        <v>84</v>
      </c>
      <c r="L51" s="135" t="s">
        <v>85</v>
      </c>
      <c r="M51" s="135" t="s">
        <v>85</v>
      </c>
      <c r="N51" s="135" t="s">
        <v>86</v>
      </c>
      <c r="O51" s="135" t="s">
        <v>86</v>
      </c>
      <c r="P51" s="135" t="s">
        <v>86</v>
      </c>
      <c r="Q51" s="135" t="s">
        <v>86</v>
      </c>
      <c r="R51" s="197" t="s">
        <v>101</v>
      </c>
      <c r="S51" s="820"/>
      <c r="T51" s="820"/>
      <c r="U51" s="802"/>
      <c r="V51" s="249"/>
      <c r="W51" s="802"/>
      <c r="X51" s="802"/>
      <c r="Y51" s="802"/>
      <c r="Z51" s="802"/>
      <c r="AA51" s="802"/>
      <c r="AB51" s="802"/>
      <c r="AC51" s="802"/>
      <c r="AD51" s="110"/>
      <c r="AE51" s="110"/>
      <c r="AF51" s="110"/>
    </row>
    <row r="52">
      <c r="A52" s="802"/>
      <c r="B52" s="676">
        <f t="shared" si="1"/>
        <v>49</v>
      </c>
      <c r="C52" s="821" t="str">
        <f t="shared" si="2"/>
        <v>自動入力中書類一覧</v>
      </c>
      <c r="D52" s="821" t="str">
        <f t="shared" si="5"/>
        <v>手入力に切り替えるボタン</v>
      </c>
      <c r="E52" s="270"/>
      <c r="F52" s="146" t="s">
        <v>437</v>
      </c>
      <c r="G52" s="827"/>
      <c r="H52" s="132" t="s">
        <v>3400</v>
      </c>
      <c r="I52" s="132" t="s">
        <v>3386</v>
      </c>
      <c r="J52" s="132"/>
      <c r="K52" s="135" t="s">
        <v>84</v>
      </c>
      <c r="L52" s="135" t="s">
        <v>85</v>
      </c>
      <c r="M52" s="135" t="s">
        <v>85</v>
      </c>
      <c r="N52" s="135" t="s">
        <v>86</v>
      </c>
      <c r="O52" s="135" t="s">
        <v>86</v>
      </c>
      <c r="P52" s="135" t="s">
        <v>86</v>
      </c>
      <c r="Q52" s="135" t="s">
        <v>86</v>
      </c>
      <c r="R52" s="197" t="s">
        <v>101</v>
      </c>
      <c r="S52" s="820"/>
      <c r="T52" s="820"/>
      <c r="U52" s="802"/>
      <c r="V52" s="249"/>
      <c r="W52" s="802"/>
      <c r="X52" s="802"/>
      <c r="Y52" s="802"/>
      <c r="Z52" s="802"/>
      <c r="AA52" s="802"/>
      <c r="AB52" s="802"/>
      <c r="AC52" s="802"/>
      <c r="AD52" s="110"/>
      <c r="AE52" s="110"/>
      <c r="AF52" s="110"/>
    </row>
    <row r="53">
      <c r="A53" s="802"/>
      <c r="B53" s="676">
        <f t="shared" si="1"/>
        <v>50</v>
      </c>
      <c r="C53" s="828" t="str">
        <f t="shared" si="2"/>
        <v>自動入力中書類一覧</v>
      </c>
      <c r="D53" s="828" t="str">
        <f t="shared" si="5"/>
        <v>手入力に切り替えるボタン</v>
      </c>
      <c r="E53" s="291"/>
      <c r="F53" s="155"/>
      <c r="G53" s="827"/>
      <c r="H53" s="132" t="s">
        <v>3401</v>
      </c>
      <c r="I53" s="132" t="s">
        <v>3402</v>
      </c>
      <c r="J53" s="131"/>
      <c r="K53" s="135" t="s">
        <v>84</v>
      </c>
      <c r="L53" s="135" t="s">
        <v>85</v>
      </c>
      <c r="M53" s="135" t="s">
        <v>85</v>
      </c>
      <c r="N53" s="135" t="s">
        <v>86</v>
      </c>
      <c r="O53" s="135" t="s">
        <v>86</v>
      </c>
      <c r="P53" s="135" t="s">
        <v>86</v>
      </c>
      <c r="Q53" s="135" t="s">
        <v>86</v>
      </c>
      <c r="R53" s="197" t="s">
        <v>101</v>
      </c>
      <c r="S53" s="820"/>
      <c r="T53" s="820"/>
      <c r="U53" s="802"/>
      <c r="V53" s="249"/>
      <c r="W53" s="802"/>
      <c r="X53" s="802"/>
      <c r="Y53" s="802"/>
      <c r="Z53" s="802"/>
      <c r="AA53" s="802"/>
      <c r="AB53" s="802"/>
      <c r="AC53" s="802"/>
      <c r="AD53" s="110"/>
      <c r="AE53" s="110"/>
      <c r="AF53" s="110"/>
    </row>
  </sheetData>
  <dataValidations>
    <dataValidation type="list" allowBlank="1" sqref="K4:Q53">
      <formula1>"未,OK,NG,保,外,-"</formula1>
    </dataValidation>
  </dataValidations>
  <hyperlinks>
    <hyperlink r:id="rId1" ref="S24"/>
    <hyperlink r:id="rId2" ref="T35"/>
    <hyperlink r:id="rId3" ref="T36"/>
    <hyperlink r:id="rId4" ref="T37"/>
    <hyperlink r:id="rId5" ref="T38"/>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6"/>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4" width="22.38"/>
    <col customWidth="1" min="5" max="5" width="29.63"/>
    <col customWidth="1" min="6" max="6" width="22.25"/>
    <col customWidth="1" min="7" max="7" width="20.63"/>
    <col customWidth="1" min="8" max="8" width="19.63"/>
    <col customWidth="1" min="9" max="9" width="17.88"/>
    <col customWidth="1" min="10" max="10" width="35.13"/>
    <col customWidth="1" min="11" max="11" width="26.75"/>
    <col customWidth="1" min="12" max="12" width="31.0"/>
    <col customWidth="1" min="13" max="13" width="12.38"/>
    <col customWidth="1" min="14" max="15" width="11.13"/>
    <col customWidth="1" min="16" max="16" width="12.0"/>
    <col customWidth="1" min="17" max="17" width="11.13"/>
    <col customWidth="1" min="18" max="18" width="8.75"/>
    <col customWidth="1" min="19" max="20" width="10.88"/>
    <col customWidth="1" min="21" max="23" width="14.0"/>
    <col customWidth="1" min="24" max="32" width="7.5"/>
  </cols>
  <sheetData>
    <row r="1" ht="8.25" customHeight="1">
      <c r="A1" s="802"/>
      <c r="B1" s="802"/>
      <c r="C1" s="802"/>
      <c r="D1" s="802"/>
      <c r="E1" s="802"/>
      <c r="F1" s="802"/>
      <c r="G1" s="802"/>
      <c r="H1" s="802"/>
      <c r="I1" s="802"/>
      <c r="J1" s="802"/>
      <c r="K1" s="803"/>
      <c r="L1" s="803"/>
      <c r="M1" s="804"/>
      <c r="N1" s="804"/>
      <c r="O1" s="804"/>
      <c r="P1" s="805"/>
      <c r="Q1" s="805"/>
      <c r="R1" s="806"/>
      <c r="S1" s="806"/>
      <c r="T1" s="806"/>
      <c r="U1" s="802"/>
      <c r="V1" s="802"/>
      <c r="W1" s="802"/>
      <c r="X1" s="802"/>
      <c r="Y1" s="802"/>
      <c r="Z1" s="802"/>
      <c r="AA1" s="802"/>
      <c r="AB1" s="802"/>
      <c r="AC1" s="802"/>
      <c r="AD1" s="110"/>
      <c r="AE1" s="110"/>
      <c r="AF1" s="110"/>
    </row>
    <row r="2">
      <c r="A2" s="802"/>
      <c r="B2" s="802"/>
      <c r="C2" s="249"/>
      <c r="D2" s="249"/>
      <c r="E2" s="802"/>
      <c r="F2" s="802"/>
      <c r="G2" s="802"/>
      <c r="H2" s="802"/>
      <c r="I2" s="802"/>
      <c r="J2" s="802"/>
      <c r="K2" s="803"/>
      <c r="L2" s="803"/>
      <c r="M2" s="807" t="s">
        <v>135</v>
      </c>
      <c r="N2" s="808" t="s">
        <v>137</v>
      </c>
      <c r="O2" s="809" t="s">
        <v>136</v>
      </c>
      <c r="P2" s="810" t="s">
        <v>137</v>
      </c>
      <c r="Q2" s="811" t="s">
        <v>2128</v>
      </c>
      <c r="R2" s="813"/>
      <c r="S2" s="813"/>
      <c r="T2" s="813"/>
      <c r="U2" s="802"/>
      <c r="V2" s="249"/>
      <c r="W2" s="802"/>
      <c r="X2" s="802"/>
      <c r="Y2" s="802"/>
      <c r="Z2" s="802"/>
      <c r="AA2" s="802"/>
      <c r="AB2" s="802"/>
      <c r="AC2" s="802"/>
      <c r="AD2" s="110"/>
      <c r="AE2" s="110"/>
      <c r="AF2" s="110"/>
    </row>
    <row r="3">
      <c r="A3" s="802"/>
      <c r="B3" s="215" t="s">
        <v>139</v>
      </c>
      <c r="C3" s="215" t="s">
        <v>140</v>
      </c>
      <c r="D3" s="119" t="s">
        <v>748</v>
      </c>
      <c r="E3" s="215" t="s">
        <v>142</v>
      </c>
      <c r="F3" s="119"/>
      <c r="G3" s="119"/>
      <c r="H3" s="119"/>
      <c r="I3" s="119"/>
      <c r="J3" s="120" t="s">
        <v>143</v>
      </c>
      <c r="K3" s="838" t="s">
        <v>144</v>
      </c>
      <c r="L3" s="839" t="s">
        <v>145</v>
      </c>
      <c r="M3" s="814" t="s">
        <v>146</v>
      </c>
      <c r="N3" s="815" t="s">
        <v>750</v>
      </c>
      <c r="O3" s="815" t="s">
        <v>749</v>
      </c>
      <c r="P3" s="816" t="s">
        <v>146</v>
      </c>
      <c r="Q3" s="817" t="s">
        <v>751</v>
      </c>
      <c r="R3" s="217" t="s">
        <v>148</v>
      </c>
      <c r="S3" s="218" t="s">
        <v>149</v>
      </c>
      <c r="T3" s="219" t="s">
        <v>150</v>
      </c>
      <c r="U3" s="802"/>
      <c r="V3" s="802"/>
      <c r="W3" s="802"/>
      <c r="X3" s="802"/>
      <c r="Y3" s="802"/>
      <c r="Z3" s="802"/>
      <c r="AA3" s="802"/>
      <c r="AB3" s="802"/>
      <c r="AC3" s="802"/>
      <c r="AD3" s="110"/>
      <c r="AE3" s="110"/>
      <c r="AF3" s="110"/>
    </row>
    <row r="4">
      <c r="A4" s="802"/>
      <c r="B4" s="819">
        <v>1.0</v>
      </c>
      <c r="C4" s="146" t="s">
        <v>3403</v>
      </c>
      <c r="D4" s="146" t="s">
        <v>3404</v>
      </c>
      <c r="E4" s="146"/>
      <c r="F4" s="143"/>
      <c r="G4" s="143"/>
      <c r="H4" s="143"/>
      <c r="I4" s="143"/>
      <c r="J4" s="146" t="s">
        <v>3405</v>
      </c>
      <c r="K4" s="146" t="s">
        <v>3406</v>
      </c>
      <c r="L4" s="844"/>
      <c r="M4" s="135" t="s">
        <v>84</v>
      </c>
      <c r="N4" s="135" t="s">
        <v>85</v>
      </c>
      <c r="O4" s="135" t="s">
        <v>86</v>
      </c>
      <c r="P4" s="135" t="s">
        <v>86</v>
      </c>
      <c r="Q4" s="135" t="s">
        <v>85</v>
      </c>
      <c r="R4" s="845" t="s">
        <v>117</v>
      </c>
      <c r="S4" s="846"/>
      <c r="T4" s="847"/>
      <c r="U4" s="802"/>
      <c r="V4" s="802"/>
      <c r="W4" s="802"/>
      <c r="X4" s="802"/>
      <c r="Y4" s="802"/>
      <c r="Z4" s="802"/>
      <c r="AA4" s="802"/>
      <c r="AB4" s="802"/>
      <c r="AC4" s="802"/>
      <c r="AD4" s="110"/>
      <c r="AE4" s="110"/>
      <c r="AF4" s="110"/>
    </row>
    <row r="5">
      <c r="A5" s="802"/>
      <c r="B5" s="819">
        <v>2.0</v>
      </c>
      <c r="C5" s="821" t="str">
        <f t="shared" ref="C5:D5" si="1">INDIRECT(ADDRESS(ROW()-1, COLUMN()))</f>
        <v>取引先設定タブ</v>
      </c>
      <c r="D5" s="821" t="str">
        <f t="shared" si="1"/>
        <v>新規取引先追加＞取引先編集モーダル</v>
      </c>
      <c r="E5" s="132" t="s">
        <v>301</v>
      </c>
      <c r="F5" s="131"/>
      <c r="G5" s="131"/>
      <c r="H5" s="131"/>
      <c r="I5" s="131"/>
      <c r="J5" s="146" t="s">
        <v>3065</v>
      </c>
      <c r="K5" s="132" t="s">
        <v>3066</v>
      </c>
      <c r="L5" s="131"/>
      <c r="M5" s="135" t="s">
        <v>84</v>
      </c>
      <c r="N5" s="135" t="s">
        <v>85</v>
      </c>
      <c r="O5" s="135" t="s">
        <v>85</v>
      </c>
      <c r="P5" s="135" t="s">
        <v>86</v>
      </c>
      <c r="Q5" s="135" t="s">
        <v>85</v>
      </c>
      <c r="R5" s="845" t="s">
        <v>117</v>
      </c>
      <c r="S5" s="820"/>
      <c r="T5" s="820"/>
      <c r="U5" s="802"/>
      <c r="V5" s="802"/>
      <c r="W5" s="802"/>
      <c r="X5" s="802"/>
      <c r="Y5" s="802"/>
      <c r="Z5" s="802"/>
      <c r="AA5" s="802"/>
      <c r="AB5" s="802"/>
      <c r="AC5" s="802"/>
      <c r="AD5" s="110"/>
      <c r="AE5" s="110"/>
      <c r="AF5" s="110"/>
    </row>
    <row r="6">
      <c r="A6" s="802"/>
      <c r="B6" s="819">
        <v>3.0</v>
      </c>
      <c r="C6" s="821" t="str">
        <f t="shared" ref="C6:D6" si="2">INDIRECT(ADDRESS(ROW()-1, COLUMN()))</f>
        <v>取引先設定タブ</v>
      </c>
      <c r="D6" s="821" t="str">
        <f t="shared" si="2"/>
        <v>新規取引先追加＞取引先編集モーダル</v>
      </c>
      <c r="E6" s="132" t="s">
        <v>298</v>
      </c>
      <c r="F6" s="131"/>
      <c r="G6" s="131"/>
      <c r="H6" s="131"/>
      <c r="I6" s="131"/>
      <c r="J6" s="146" t="s">
        <v>3065</v>
      </c>
      <c r="K6" s="132" t="s">
        <v>3066</v>
      </c>
      <c r="L6" s="131"/>
      <c r="M6" s="135" t="s">
        <v>84</v>
      </c>
      <c r="N6" s="135" t="s">
        <v>85</v>
      </c>
      <c r="O6" s="135" t="s">
        <v>85</v>
      </c>
      <c r="P6" s="135" t="s">
        <v>86</v>
      </c>
      <c r="Q6" s="135" t="s">
        <v>85</v>
      </c>
      <c r="R6" s="845" t="s">
        <v>117</v>
      </c>
      <c r="S6" s="820"/>
      <c r="T6" s="820"/>
      <c r="U6" s="802"/>
      <c r="V6" s="802"/>
      <c r="W6" s="802"/>
      <c r="X6" s="802"/>
      <c r="Y6" s="802"/>
      <c r="Z6" s="802"/>
      <c r="AA6" s="802"/>
      <c r="AB6" s="802"/>
      <c r="AC6" s="802"/>
      <c r="AD6" s="110"/>
      <c r="AE6" s="110"/>
      <c r="AF6" s="110"/>
    </row>
    <row r="7">
      <c r="A7" s="802"/>
      <c r="B7" s="819">
        <v>4.0</v>
      </c>
      <c r="C7" s="821" t="str">
        <f t="shared" ref="C7:D7" si="3">INDIRECT(ADDRESS(ROW()-1, COLUMN()))</f>
        <v>取引先設定タブ</v>
      </c>
      <c r="D7" s="821" t="str">
        <f t="shared" si="3"/>
        <v>新規取引先追加＞取引先編集モーダル</v>
      </c>
      <c r="E7" s="132" t="s">
        <v>2693</v>
      </c>
      <c r="F7" s="131"/>
      <c r="G7" s="131"/>
      <c r="H7" s="131"/>
      <c r="I7" s="131"/>
      <c r="J7" s="132" t="s">
        <v>3407</v>
      </c>
      <c r="K7" s="132" t="s">
        <v>3408</v>
      </c>
      <c r="L7" s="131"/>
      <c r="M7" s="135" t="s">
        <v>84</v>
      </c>
      <c r="N7" s="135" t="s">
        <v>85</v>
      </c>
      <c r="O7" s="135" t="s">
        <v>85</v>
      </c>
      <c r="P7" s="135" t="s">
        <v>86</v>
      </c>
      <c r="Q7" s="135" t="s">
        <v>86</v>
      </c>
      <c r="R7" s="845" t="s">
        <v>117</v>
      </c>
      <c r="S7" s="820"/>
      <c r="T7" s="820"/>
      <c r="U7" s="802"/>
      <c r="V7" s="802"/>
      <c r="W7" s="802"/>
      <c r="X7" s="802"/>
      <c r="Y7" s="802"/>
      <c r="Z7" s="802"/>
      <c r="AA7" s="802"/>
      <c r="AB7" s="802"/>
      <c r="AC7" s="802"/>
      <c r="AD7" s="110"/>
      <c r="AE7" s="110"/>
      <c r="AF7" s="110"/>
    </row>
    <row r="8">
      <c r="A8" s="802"/>
      <c r="B8" s="819">
        <v>5.0</v>
      </c>
      <c r="C8" s="821" t="str">
        <f t="shared" ref="C8:D8" si="4">INDIRECT(ADDRESS(ROW()-1, COLUMN()))</f>
        <v>取引先設定タブ</v>
      </c>
      <c r="D8" s="821" t="str">
        <f t="shared" si="4"/>
        <v>新規取引先追加＞取引先編集モーダル</v>
      </c>
      <c r="E8" s="146" t="s">
        <v>2803</v>
      </c>
      <c r="F8" s="131"/>
      <c r="G8" s="131"/>
      <c r="H8" s="131"/>
      <c r="I8" s="131"/>
      <c r="J8" s="132" t="s">
        <v>3409</v>
      </c>
      <c r="K8" s="132" t="s">
        <v>3408</v>
      </c>
      <c r="L8" s="131"/>
      <c r="M8" s="135" t="s">
        <v>84</v>
      </c>
      <c r="N8" s="135" t="s">
        <v>85</v>
      </c>
      <c r="O8" s="135" t="s">
        <v>85</v>
      </c>
      <c r="P8" s="135" t="s">
        <v>86</v>
      </c>
      <c r="Q8" s="135" t="s">
        <v>86</v>
      </c>
      <c r="R8" s="845" t="s">
        <v>117</v>
      </c>
      <c r="S8" s="820"/>
      <c r="T8" s="820"/>
      <c r="U8" s="802"/>
      <c r="V8" s="802"/>
      <c r="W8" s="802"/>
      <c r="X8" s="802"/>
      <c r="Y8" s="802"/>
      <c r="Z8" s="802"/>
      <c r="AA8" s="802"/>
      <c r="AB8" s="802"/>
      <c r="AC8" s="802"/>
      <c r="AD8" s="110"/>
      <c r="AE8" s="110"/>
      <c r="AF8" s="110"/>
    </row>
    <row r="9">
      <c r="A9" s="802"/>
      <c r="B9" s="819">
        <v>6.0</v>
      </c>
      <c r="C9" s="821" t="str">
        <f t="shared" ref="C9:D9" si="5">INDIRECT(ADDRESS(ROW()-1, COLUMN()))</f>
        <v>取引先設定タブ</v>
      </c>
      <c r="D9" s="821" t="str">
        <f t="shared" si="5"/>
        <v>新規取引先追加＞取引先編集モーダル</v>
      </c>
      <c r="E9" s="149"/>
      <c r="F9" s="131"/>
      <c r="G9" s="131"/>
      <c r="H9" s="131"/>
      <c r="I9" s="131"/>
      <c r="J9" s="146" t="s">
        <v>3065</v>
      </c>
      <c r="K9" s="132" t="s">
        <v>3066</v>
      </c>
      <c r="L9" s="131"/>
      <c r="M9" s="135" t="s">
        <v>84</v>
      </c>
      <c r="N9" s="135" t="s">
        <v>85</v>
      </c>
      <c r="O9" s="135" t="s">
        <v>85</v>
      </c>
      <c r="P9" s="135" t="s">
        <v>86</v>
      </c>
      <c r="Q9" s="135" t="s">
        <v>86</v>
      </c>
      <c r="R9" s="845" t="s">
        <v>117</v>
      </c>
      <c r="S9" s="820"/>
      <c r="T9" s="820"/>
      <c r="U9" s="802"/>
      <c r="V9" s="802"/>
      <c r="W9" s="802"/>
      <c r="X9" s="802"/>
      <c r="Y9" s="802"/>
      <c r="Z9" s="802"/>
      <c r="AA9" s="802"/>
      <c r="AB9" s="802"/>
      <c r="AC9" s="802"/>
      <c r="AD9" s="110"/>
      <c r="AE9" s="110"/>
      <c r="AF9" s="110"/>
    </row>
    <row r="10">
      <c r="A10" s="802"/>
      <c r="B10" s="819">
        <v>7.0</v>
      </c>
      <c r="C10" s="821" t="str">
        <f t="shared" ref="C10:D10" si="6">INDIRECT(ADDRESS(ROW()-1, COLUMN()))</f>
        <v>取引先設定タブ</v>
      </c>
      <c r="D10" s="821" t="str">
        <f t="shared" si="6"/>
        <v>新規取引先追加＞取引先編集モーダル</v>
      </c>
      <c r="E10" s="155"/>
      <c r="F10" s="131"/>
      <c r="G10" s="131"/>
      <c r="H10" s="131"/>
      <c r="I10" s="131"/>
      <c r="J10" s="146" t="s">
        <v>3410</v>
      </c>
      <c r="K10" s="132" t="s">
        <v>3411</v>
      </c>
      <c r="L10" s="131"/>
      <c r="M10" s="135" t="s">
        <v>84</v>
      </c>
      <c r="N10" s="135" t="s">
        <v>85</v>
      </c>
      <c r="O10" s="135" t="s">
        <v>85</v>
      </c>
      <c r="P10" s="135" t="s">
        <v>86</v>
      </c>
      <c r="Q10" s="135" t="s">
        <v>86</v>
      </c>
      <c r="R10" s="845" t="s">
        <v>117</v>
      </c>
      <c r="S10" s="820"/>
      <c r="T10" s="820"/>
      <c r="U10" s="802"/>
      <c r="V10" s="802"/>
      <c r="W10" s="802"/>
      <c r="X10" s="802"/>
      <c r="Y10" s="802"/>
      <c r="Z10" s="802"/>
      <c r="AA10" s="802"/>
      <c r="AB10" s="802"/>
      <c r="AC10" s="802"/>
      <c r="AD10" s="110"/>
      <c r="AE10" s="110"/>
      <c r="AF10" s="110"/>
    </row>
    <row r="11">
      <c r="A11" s="802"/>
      <c r="B11" s="819">
        <v>8.0</v>
      </c>
      <c r="C11" s="821" t="str">
        <f t="shared" ref="C11:D11" si="7">INDIRECT(ADDRESS(ROW()-1, COLUMN()))</f>
        <v>取引先設定タブ</v>
      </c>
      <c r="D11" s="821" t="str">
        <f t="shared" si="7"/>
        <v>新規取引先追加＞取引先編集モーダル</v>
      </c>
      <c r="E11" s="149" t="s">
        <v>2807</v>
      </c>
      <c r="F11" s="131"/>
      <c r="G11" s="131"/>
      <c r="H11" s="131"/>
      <c r="I11" s="131"/>
      <c r="J11" s="132" t="s">
        <v>3412</v>
      </c>
      <c r="K11" s="132" t="s">
        <v>3408</v>
      </c>
      <c r="L11" s="131"/>
      <c r="M11" s="135" t="s">
        <v>84</v>
      </c>
      <c r="N11" s="135" t="s">
        <v>85</v>
      </c>
      <c r="O11" s="135" t="s">
        <v>85</v>
      </c>
      <c r="P11" s="135" t="s">
        <v>86</v>
      </c>
      <c r="Q11" s="135" t="s">
        <v>86</v>
      </c>
      <c r="R11" s="845" t="s">
        <v>117</v>
      </c>
      <c r="S11" s="820"/>
      <c r="T11" s="820"/>
      <c r="U11" s="802"/>
      <c r="V11" s="802"/>
      <c r="W11" s="802"/>
      <c r="X11" s="802"/>
      <c r="Y11" s="802"/>
      <c r="Z11" s="802"/>
      <c r="AA11" s="802"/>
      <c r="AB11" s="802"/>
      <c r="AC11" s="802"/>
      <c r="AD11" s="110"/>
      <c r="AE11" s="110"/>
      <c r="AF11" s="110"/>
    </row>
    <row r="12">
      <c r="A12" s="802"/>
      <c r="B12" s="819">
        <v>9.0</v>
      </c>
      <c r="C12" s="821" t="str">
        <f t="shared" ref="C12:D12" si="8">INDIRECT(ADDRESS(ROW()-1, COLUMN()))</f>
        <v>取引先設定タブ</v>
      </c>
      <c r="D12" s="821" t="str">
        <f t="shared" si="8"/>
        <v>新規取引先追加＞取引先編集モーダル</v>
      </c>
      <c r="E12" s="149"/>
      <c r="F12" s="131"/>
      <c r="G12" s="131"/>
      <c r="H12" s="131"/>
      <c r="I12" s="131"/>
      <c r="J12" s="146" t="s">
        <v>3065</v>
      </c>
      <c r="K12" s="132" t="s">
        <v>3066</v>
      </c>
      <c r="L12" s="131"/>
      <c r="M12" s="135" t="s">
        <v>84</v>
      </c>
      <c r="N12" s="135" t="s">
        <v>85</v>
      </c>
      <c r="O12" s="135" t="s">
        <v>85</v>
      </c>
      <c r="P12" s="135" t="s">
        <v>86</v>
      </c>
      <c r="Q12" s="135" t="s">
        <v>86</v>
      </c>
      <c r="R12" s="845" t="s">
        <v>117</v>
      </c>
      <c r="S12" s="820"/>
      <c r="T12" s="820"/>
      <c r="U12" s="802"/>
      <c r="V12" s="802"/>
      <c r="W12" s="802"/>
      <c r="X12" s="802"/>
      <c r="Y12" s="802"/>
      <c r="Z12" s="802"/>
      <c r="AA12" s="802"/>
      <c r="AB12" s="802"/>
      <c r="AC12" s="802"/>
      <c r="AD12" s="110"/>
      <c r="AE12" s="110"/>
      <c r="AF12" s="110"/>
    </row>
    <row r="13">
      <c r="A13" s="802"/>
      <c r="B13" s="819">
        <v>10.0</v>
      </c>
      <c r="C13" s="821" t="str">
        <f t="shared" ref="C13:D13" si="9">INDIRECT(ADDRESS(ROW()-1, COLUMN()))</f>
        <v>取引先設定タブ</v>
      </c>
      <c r="D13" s="821" t="str">
        <f t="shared" si="9"/>
        <v>新規取引先追加＞取引先編集モーダル</v>
      </c>
      <c r="E13" s="155"/>
      <c r="F13" s="131"/>
      <c r="G13" s="131"/>
      <c r="H13" s="131"/>
      <c r="I13" s="131"/>
      <c r="J13" s="146" t="s">
        <v>3410</v>
      </c>
      <c r="K13" s="132" t="s">
        <v>3413</v>
      </c>
      <c r="L13" s="131"/>
      <c r="M13" s="135" t="s">
        <v>84</v>
      </c>
      <c r="N13" s="135" t="s">
        <v>85</v>
      </c>
      <c r="O13" s="135" t="s">
        <v>85</v>
      </c>
      <c r="P13" s="135" t="s">
        <v>86</v>
      </c>
      <c r="Q13" s="135" t="s">
        <v>86</v>
      </c>
      <c r="R13" s="845" t="s">
        <v>117</v>
      </c>
      <c r="S13" s="820"/>
      <c r="T13" s="820"/>
      <c r="U13" s="802"/>
      <c r="V13" s="802"/>
      <c r="W13" s="802"/>
      <c r="X13" s="802"/>
      <c r="Y13" s="802"/>
      <c r="Z13" s="802"/>
      <c r="AA13" s="802"/>
      <c r="AB13" s="802"/>
      <c r="AC13" s="802"/>
      <c r="AD13" s="110"/>
      <c r="AE13" s="110"/>
      <c r="AF13" s="110"/>
    </row>
    <row r="14">
      <c r="A14" s="802"/>
      <c r="B14" s="819">
        <v>11.0</v>
      </c>
      <c r="C14" s="821" t="str">
        <f t="shared" ref="C14:D14" si="10">INDIRECT(ADDRESS(ROW()-1, COLUMN()))</f>
        <v>取引先設定タブ</v>
      </c>
      <c r="D14" s="821" t="str">
        <f t="shared" si="10"/>
        <v>新規取引先追加＞取引先編集モーダル</v>
      </c>
      <c r="E14" s="149" t="s">
        <v>550</v>
      </c>
      <c r="F14" s="132" t="s">
        <v>3414</v>
      </c>
      <c r="G14" s="131"/>
      <c r="H14" s="131"/>
      <c r="I14" s="131"/>
      <c r="J14" s="132" t="s">
        <v>3415</v>
      </c>
      <c r="K14" s="132" t="s">
        <v>2520</v>
      </c>
      <c r="L14" s="131"/>
      <c r="M14" s="135" t="s">
        <v>84</v>
      </c>
      <c r="N14" s="135" t="s">
        <v>85</v>
      </c>
      <c r="O14" s="135" t="s">
        <v>85</v>
      </c>
      <c r="P14" s="135" t="s">
        <v>86</v>
      </c>
      <c r="Q14" s="135" t="s">
        <v>86</v>
      </c>
      <c r="R14" s="845" t="s">
        <v>117</v>
      </c>
      <c r="S14" s="820"/>
      <c r="T14" s="820"/>
      <c r="U14" s="802"/>
      <c r="V14" s="802"/>
      <c r="W14" s="802"/>
      <c r="X14" s="802"/>
      <c r="Y14" s="802"/>
      <c r="Z14" s="802"/>
      <c r="AA14" s="802"/>
      <c r="AB14" s="802"/>
      <c r="AC14" s="802"/>
      <c r="AD14" s="110"/>
      <c r="AE14" s="110"/>
      <c r="AF14" s="110"/>
    </row>
    <row r="15">
      <c r="A15" s="802"/>
      <c r="B15" s="819">
        <v>12.0</v>
      </c>
      <c r="C15" s="821" t="str">
        <f t="shared" ref="C15:D15" si="11">INDIRECT(ADDRESS(ROW()-1, COLUMN()))</f>
        <v>取引先設定タブ</v>
      </c>
      <c r="D15" s="821" t="str">
        <f t="shared" si="11"/>
        <v>新規取引先追加＞取引先編集モーダル</v>
      </c>
      <c r="E15" s="149"/>
      <c r="F15" s="132" t="s">
        <v>3416</v>
      </c>
      <c r="G15" s="131"/>
      <c r="H15" s="131"/>
      <c r="I15" s="131"/>
      <c r="J15" s="132" t="s">
        <v>3417</v>
      </c>
      <c r="K15" s="132" t="s">
        <v>2520</v>
      </c>
      <c r="L15" s="131"/>
      <c r="M15" s="135" t="s">
        <v>84</v>
      </c>
      <c r="N15" s="135" t="s">
        <v>85</v>
      </c>
      <c r="O15" s="135" t="s">
        <v>85</v>
      </c>
      <c r="P15" s="135" t="s">
        <v>86</v>
      </c>
      <c r="Q15" s="135" t="s">
        <v>86</v>
      </c>
      <c r="R15" s="845" t="s">
        <v>117</v>
      </c>
      <c r="S15" s="820"/>
      <c r="T15" s="820"/>
      <c r="U15" s="802"/>
      <c r="V15" s="802"/>
      <c r="W15" s="802"/>
      <c r="X15" s="802"/>
      <c r="Y15" s="802"/>
      <c r="Z15" s="802"/>
      <c r="AA15" s="802"/>
      <c r="AB15" s="802"/>
      <c r="AC15" s="802"/>
      <c r="AD15" s="110"/>
      <c r="AE15" s="110"/>
      <c r="AF15" s="110"/>
    </row>
    <row r="16">
      <c r="A16" s="802"/>
      <c r="B16" s="819">
        <v>13.0</v>
      </c>
      <c r="C16" s="821" t="str">
        <f t="shared" ref="C16:D16" si="12">INDIRECT(ADDRESS(ROW()-1, COLUMN()))</f>
        <v>取引先設定タブ</v>
      </c>
      <c r="D16" s="821" t="str">
        <f t="shared" si="12"/>
        <v>新規取引先追加＞取引先編集モーダル</v>
      </c>
      <c r="E16" s="149"/>
      <c r="F16" s="132" t="s">
        <v>3418</v>
      </c>
      <c r="G16" s="131"/>
      <c r="H16" s="131"/>
      <c r="I16" s="131"/>
      <c r="J16" s="132" t="s">
        <v>3419</v>
      </c>
      <c r="K16" s="132" t="s">
        <v>2520</v>
      </c>
      <c r="L16" s="131"/>
      <c r="M16" s="135" t="s">
        <v>84</v>
      </c>
      <c r="N16" s="135" t="s">
        <v>85</v>
      </c>
      <c r="O16" s="135" t="s">
        <v>85</v>
      </c>
      <c r="P16" s="135" t="s">
        <v>86</v>
      </c>
      <c r="Q16" s="135" t="s">
        <v>86</v>
      </c>
      <c r="R16" s="845" t="s">
        <v>117</v>
      </c>
      <c r="S16" s="820"/>
      <c r="T16" s="820"/>
      <c r="U16" s="802"/>
      <c r="V16" s="802"/>
      <c r="W16" s="802"/>
      <c r="X16" s="802"/>
      <c r="Y16" s="802"/>
      <c r="Z16" s="802"/>
      <c r="AA16" s="802"/>
      <c r="AB16" s="802"/>
      <c r="AC16" s="802"/>
      <c r="AD16" s="110"/>
      <c r="AE16" s="110"/>
      <c r="AF16" s="110"/>
    </row>
    <row r="17">
      <c r="A17" s="802"/>
      <c r="B17" s="819">
        <v>14.0</v>
      </c>
      <c r="C17" s="821" t="str">
        <f t="shared" ref="C17:D17" si="13">INDIRECT(ADDRESS(ROW()-1, COLUMN()))</f>
        <v>取引先設定タブ</v>
      </c>
      <c r="D17" s="821" t="str">
        <f t="shared" si="13"/>
        <v>新規取引先追加＞取引先編集モーダル</v>
      </c>
      <c r="E17" s="155"/>
      <c r="F17" s="132" t="s">
        <v>197</v>
      </c>
      <c r="G17" s="131"/>
      <c r="H17" s="131"/>
      <c r="I17" s="131"/>
      <c r="J17" s="132" t="s">
        <v>3420</v>
      </c>
      <c r="K17" s="132" t="s">
        <v>2520</v>
      </c>
      <c r="L17" s="131"/>
      <c r="M17" s="135" t="s">
        <v>84</v>
      </c>
      <c r="N17" s="135" t="s">
        <v>85</v>
      </c>
      <c r="O17" s="135" t="s">
        <v>85</v>
      </c>
      <c r="P17" s="135" t="s">
        <v>86</v>
      </c>
      <c r="Q17" s="135" t="s">
        <v>86</v>
      </c>
      <c r="R17" s="845" t="s">
        <v>117</v>
      </c>
      <c r="S17" s="820"/>
      <c r="T17" s="820"/>
      <c r="U17" s="802"/>
      <c r="V17" s="802"/>
      <c r="W17" s="802"/>
      <c r="X17" s="802"/>
      <c r="Y17" s="802"/>
      <c r="Z17" s="802"/>
      <c r="AA17" s="802"/>
      <c r="AB17" s="802"/>
      <c r="AC17" s="802"/>
      <c r="AD17" s="110"/>
      <c r="AE17" s="110"/>
      <c r="AF17" s="110"/>
    </row>
    <row r="18">
      <c r="A18" s="802"/>
      <c r="B18" s="819">
        <v>15.0</v>
      </c>
      <c r="C18" s="821" t="str">
        <f t="shared" ref="C18:D18" si="14">INDIRECT(ADDRESS(ROW()-1, COLUMN()))</f>
        <v>取引先設定タブ</v>
      </c>
      <c r="D18" s="821" t="str">
        <f t="shared" si="14"/>
        <v>新規取引先追加＞取引先編集モーダル</v>
      </c>
      <c r="E18" s="155" t="s">
        <v>547</v>
      </c>
      <c r="F18" s="131"/>
      <c r="G18" s="131"/>
      <c r="H18" s="131"/>
      <c r="I18" s="131"/>
      <c r="J18" s="146" t="s">
        <v>3410</v>
      </c>
      <c r="K18" s="132" t="s">
        <v>3421</v>
      </c>
      <c r="L18" s="131"/>
      <c r="M18" s="135" t="s">
        <v>84</v>
      </c>
      <c r="N18" s="135" t="s">
        <v>85</v>
      </c>
      <c r="O18" s="135" t="s">
        <v>85</v>
      </c>
      <c r="P18" s="135" t="s">
        <v>86</v>
      </c>
      <c r="Q18" s="135" t="s">
        <v>86</v>
      </c>
      <c r="R18" s="845" t="s">
        <v>117</v>
      </c>
      <c r="S18" s="820"/>
      <c r="T18" s="820"/>
      <c r="U18" s="802"/>
      <c r="V18" s="802"/>
      <c r="W18" s="802"/>
      <c r="X18" s="802"/>
      <c r="Y18" s="802"/>
      <c r="Z18" s="802"/>
      <c r="AA18" s="802"/>
      <c r="AB18" s="802"/>
      <c r="AC18" s="802"/>
      <c r="AD18" s="110"/>
      <c r="AE18" s="110"/>
      <c r="AF18" s="110"/>
    </row>
    <row r="19">
      <c r="A19" s="802"/>
      <c r="B19" s="819">
        <v>16.0</v>
      </c>
      <c r="C19" s="821" t="str">
        <f t="shared" ref="C19:D19" si="15">INDIRECT(ADDRESS(ROW()-1, COLUMN()))</f>
        <v>取引先設定タブ</v>
      </c>
      <c r="D19" s="821" t="str">
        <f t="shared" si="15"/>
        <v>新規取引先追加＞取引先編集モーダル</v>
      </c>
      <c r="E19" s="149" t="s">
        <v>548</v>
      </c>
      <c r="F19" s="132" t="s">
        <v>3083</v>
      </c>
      <c r="G19" s="131"/>
      <c r="H19" s="131"/>
      <c r="I19" s="131"/>
      <c r="J19" s="132" t="s">
        <v>3422</v>
      </c>
      <c r="K19" s="132" t="s">
        <v>3423</v>
      </c>
      <c r="L19" s="131"/>
      <c r="M19" s="135" t="s">
        <v>84</v>
      </c>
      <c r="N19" s="135" t="s">
        <v>85</v>
      </c>
      <c r="O19" s="135" t="s">
        <v>85</v>
      </c>
      <c r="P19" s="135" t="s">
        <v>86</v>
      </c>
      <c r="Q19" s="135" t="s">
        <v>86</v>
      </c>
      <c r="R19" s="845" t="s">
        <v>117</v>
      </c>
      <c r="S19" s="820"/>
      <c r="T19" s="820"/>
      <c r="U19" s="802"/>
      <c r="V19" s="802"/>
      <c r="W19" s="802"/>
      <c r="X19" s="802"/>
      <c r="Y19" s="802"/>
      <c r="Z19" s="802"/>
      <c r="AA19" s="802"/>
      <c r="AB19" s="802"/>
      <c r="AC19" s="802"/>
      <c r="AD19" s="110"/>
      <c r="AE19" s="110"/>
      <c r="AF19" s="110"/>
    </row>
    <row r="20">
      <c r="A20" s="802"/>
      <c r="B20" s="819">
        <v>17.0</v>
      </c>
      <c r="C20" s="821" t="str">
        <f t="shared" ref="C20:D20" si="16">INDIRECT(ADDRESS(ROW()-1, COLUMN()))</f>
        <v>取引先設定タブ</v>
      </c>
      <c r="D20" s="821" t="str">
        <f t="shared" si="16"/>
        <v>新規取引先追加＞取引先編集モーダル</v>
      </c>
      <c r="E20" s="155"/>
      <c r="F20" s="131"/>
      <c r="G20" s="131"/>
      <c r="H20" s="131"/>
      <c r="I20" s="131"/>
      <c r="J20" s="146" t="s">
        <v>3410</v>
      </c>
      <c r="K20" s="132" t="s">
        <v>3424</v>
      </c>
      <c r="L20" s="131"/>
      <c r="M20" s="135" t="s">
        <v>84</v>
      </c>
      <c r="N20" s="135" t="s">
        <v>85</v>
      </c>
      <c r="O20" s="135" t="s">
        <v>85</v>
      </c>
      <c r="P20" s="135" t="s">
        <v>86</v>
      </c>
      <c r="Q20" s="135" t="s">
        <v>86</v>
      </c>
      <c r="R20" s="845" t="s">
        <v>117</v>
      </c>
      <c r="S20" s="820"/>
      <c r="T20" s="820"/>
      <c r="U20" s="802"/>
      <c r="V20" s="802"/>
      <c r="W20" s="802"/>
      <c r="X20" s="802"/>
      <c r="Y20" s="802"/>
      <c r="Z20" s="802"/>
      <c r="AA20" s="802"/>
      <c r="AB20" s="802"/>
      <c r="AC20" s="802"/>
      <c r="AD20" s="110"/>
      <c r="AE20" s="110"/>
      <c r="AF20" s="110"/>
    </row>
    <row r="21">
      <c r="A21" s="802"/>
      <c r="B21" s="819">
        <v>18.0</v>
      </c>
      <c r="C21" s="821" t="str">
        <f t="shared" ref="C21:D21" si="17">INDIRECT(ADDRESS(ROW()-1, COLUMN()))</f>
        <v>取引先設定タブ</v>
      </c>
      <c r="D21" s="821" t="str">
        <f t="shared" si="17"/>
        <v>新規取引先追加＞取引先編集モーダル</v>
      </c>
      <c r="E21" s="146" t="s">
        <v>3425</v>
      </c>
      <c r="F21" s="132" t="s">
        <v>3083</v>
      </c>
      <c r="G21" s="131"/>
      <c r="H21" s="131"/>
      <c r="I21" s="131"/>
      <c r="J21" s="132" t="s">
        <v>3422</v>
      </c>
      <c r="K21" s="132" t="s">
        <v>3426</v>
      </c>
      <c r="L21" s="131"/>
      <c r="M21" s="135" t="s">
        <v>84</v>
      </c>
      <c r="N21" s="135" t="s">
        <v>85</v>
      </c>
      <c r="O21" s="135" t="s">
        <v>85</v>
      </c>
      <c r="P21" s="135" t="s">
        <v>86</v>
      </c>
      <c r="Q21" s="135" t="s">
        <v>86</v>
      </c>
      <c r="R21" s="845" t="s">
        <v>117</v>
      </c>
      <c r="S21" s="820"/>
      <c r="T21" s="820"/>
      <c r="U21" s="802"/>
      <c r="V21" s="802"/>
      <c r="W21" s="802"/>
      <c r="X21" s="802"/>
      <c r="Y21" s="802"/>
      <c r="Z21" s="802"/>
      <c r="AA21" s="802"/>
      <c r="AB21" s="802"/>
      <c r="AC21" s="802"/>
      <c r="AD21" s="110"/>
      <c r="AE21" s="110"/>
      <c r="AF21" s="110"/>
    </row>
    <row r="22">
      <c r="A22" s="802"/>
      <c r="B22" s="819">
        <v>19.0</v>
      </c>
      <c r="C22" s="821" t="str">
        <f t="shared" ref="C22:D22" si="18">INDIRECT(ADDRESS(ROW()-1, COLUMN()))</f>
        <v>取引先設定タブ</v>
      </c>
      <c r="D22" s="821" t="str">
        <f t="shared" si="18"/>
        <v>新規取引先追加＞取引先編集モーダル</v>
      </c>
      <c r="E22" s="149"/>
      <c r="F22" s="132" t="s">
        <v>3427</v>
      </c>
      <c r="G22" s="131"/>
      <c r="H22" s="131"/>
      <c r="I22" s="131"/>
      <c r="J22" s="132" t="s">
        <v>3428</v>
      </c>
      <c r="K22" s="132" t="s">
        <v>2520</v>
      </c>
      <c r="L22" s="131"/>
      <c r="M22" s="135" t="s">
        <v>84</v>
      </c>
      <c r="N22" s="135" t="s">
        <v>85</v>
      </c>
      <c r="O22" s="135" t="s">
        <v>85</v>
      </c>
      <c r="P22" s="135" t="s">
        <v>86</v>
      </c>
      <c r="Q22" s="135" t="s">
        <v>86</v>
      </c>
      <c r="R22" s="845" t="s">
        <v>117</v>
      </c>
      <c r="S22" s="820"/>
      <c r="T22" s="820"/>
      <c r="U22" s="802"/>
      <c r="V22" s="802"/>
      <c r="W22" s="802"/>
      <c r="X22" s="802"/>
      <c r="Y22" s="802"/>
      <c r="Z22" s="802"/>
      <c r="AA22" s="802"/>
      <c r="AB22" s="802"/>
      <c r="AC22" s="802"/>
      <c r="AD22" s="110"/>
      <c r="AE22" s="110"/>
      <c r="AF22" s="110"/>
    </row>
    <row r="23">
      <c r="A23" s="802"/>
      <c r="B23" s="819">
        <v>20.0</v>
      </c>
      <c r="C23" s="821" t="str">
        <f t="shared" ref="C23:D23" si="19">INDIRECT(ADDRESS(ROW()-1, COLUMN()))</f>
        <v>取引先設定タブ</v>
      </c>
      <c r="D23" s="821" t="str">
        <f t="shared" si="19"/>
        <v>新規取引先追加＞取引先編集モーダル</v>
      </c>
      <c r="E23" s="149"/>
      <c r="F23" s="132" t="s">
        <v>3429</v>
      </c>
      <c r="G23" s="131"/>
      <c r="H23" s="131"/>
      <c r="I23" s="131"/>
      <c r="J23" s="132" t="s">
        <v>3430</v>
      </c>
      <c r="K23" s="132" t="s">
        <v>2520</v>
      </c>
      <c r="L23" s="131"/>
      <c r="M23" s="135" t="s">
        <v>84</v>
      </c>
      <c r="N23" s="135" t="s">
        <v>85</v>
      </c>
      <c r="O23" s="135" t="s">
        <v>85</v>
      </c>
      <c r="P23" s="135" t="s">
        <v>86</v>
      </c>
      <c r="Q23" s="135" t="s">
        <v>86</v>
      </c>
      <c r="R23" s="845" t="s">
        <v>117</v>
      </c>
      <c r="S23" s="820"/>
      <c r="T23" s="820"/>
      <c r="U23" s="802"/>
      <c r="V23" s="802"/>
      <c r="W23" s="802"/>
      <c r="X23" s="802"/>
      <c r="Y23" s="802"/>
      <c r="Z23" s="802"/>
      <c r="AA23" s="802"/>
      <c r="AB23" s="802"/>
      <c r="AC23" s="802"/>
      <c r="AD23" s="110"/>
      <c r="AE23" s="110"/>
      <c r="AF23" s="110"/>
    </row>
    <row r="24">
      <c r="A24" s="802"/>
      <c r="B24" s="819">
        <v>21.0</v>
      </c>
      <c r="C24" s="821" t="str">
        <f t="shared" ref="C24:D24" si="20">INDIRECT(ADDRESS(ROW()-1, COLUMN()))</f>
        <v>取引先設定タブ</v>
      </c>
      <c r="D24" s="821" t="str">
        <f t="shared" si="20"/>
        <v>新規取引先追加＞取引先編集モーダル</v>
      </c>
      <c r="E24" s="155"/>
      <c r="F24" s="132" t="s">
        <v>3431</v>
      </c>
      <c r="G24" s="131"/>
      <c r="H24" s="131"/>
      <c r="I24" s="131"/>
      <c r="J24" s="132" t="s">
        <v>3432</v>
      </c>
      <c r="K24" s="132" t="s">
        <v>2520</v>
      </c>
      <c r="L24" s="131"/>
      <c r="M24" s="135" t="s">
        <v>84</v>
      </c>
      <c r="N24" s="135" t="s">
        <v>85</v>
      </c>
      <c r="O24" s="135" t="s">
        <v>85</v>
      </c>
      <c r="P24" s="135" t="s">
        <v>86</v>
      </c>
      <c r="Q24" s="135" t="s">
        <v>86</v>
      </c>
      <c r="R24" s="845" t="s">
        <v>117</v>
      </c>
      <c r="S24" s="820"/>
      <c r="T24" s="820"/>
      <c r="U24" s="802"/>
      <c r="V24" s="802"/>
      <c r="W24" s="802"/>
      <c r="X24" s="802"/>
      <c r="Y24" s="802"/>
      <c r="Z24" s="802"/>
      <c r="AA24" s="802"/>
      <c r="AB24" s="802"/>
      <c r="AC24" s="802"/>
      <c r="AD24" s="110"/>
      <c r="AE24" s="110"/>
      <c r="AF24" s="110"/>
    </row>
    <row r="25">
      <c r="A25" s="802"/>
      <c r="B25" s="819">
        <v>22.0</v>
      </c>
      <c r="C25" s="821" t="str">
        <f t="shared" ref="C25:D25" si="21">INDIRECT(ADDRESS(ROW()-1, COLUMN()))</f>
        <v>取引先設定タブ</v>
      </c>
      <c r="D25" s="821" t="str">
        <f t="shared" si="21"/>
        <v>新規取引先追加＞取引先編集モーダル</v>
      </c>
      <c r="E25" s="146" t="s">
        <v>408</v>
      </c>
      <c r="F25" s="132" t="s">
        <v>3083</v>
      </c>
      <c r="G25" s="131"/>
      <c r="H25" s="131"/>
      <c r="I25" s="131"/>
      <c r="J25" s="132" t="s">
        <v>3422</v>
      </c>
      <c r="K25" s="132" t="s">
        <v>3433</v>
      </c>
      <c r="L25" s="131"/>
      <c r="M25" s="135" t="s">
        <v>84</v>
      </c>
      <c r="N25" s="135" t="s">
        <v>85</v>
      </c>
      <c r="O25" s="135" t="s">
        <v>85</v>
      </c>
      <c r="P25" s="135" t="s">
        <v>86</v>
      </c>
      <c r="Q25" s="135" t="s">
        <v>85</v>
      </c>
      <c r="R25" s="845" t="s">
        <v>117</v>
      </c>
      <c r="S25" s="820"/>
      <c r="T25" s="820"/>
      <c r="U25" s="802"/>
      <c r="V25" s="802"/>
      <c r="W25" s="802"/>
      <c r="X25" s="802"/>
      <c r="Y25" s="802"/>
      <c r="Z25" s="802"/>
      <c r="AA25" s="802"/>
      <c r="AB25" s="802"/>
      <c r="AC25" s="802"/>
      <c r="AD25" s="110"/>
      <c r="AE25" s="110"/>
      <c r="AF25" s="110"/>
    </row>
    <row r="26">
      <c r="A26" s="802"/>
      <c r="B26" s="819">
        <v>23.0</v>
      </c>
      <c r="C26" s="821" t="str">
        <f t="shared" ref="C26:D26" si="22">INDIRECT(ADDRESS(ROW()-1, COLUMN()))</f>
        <v>取引先設定タブ</v>
      </c>
      <c r="D26" s="821" t="str">
        <f t="shared" si="22"/>
        <v>新規取引先追加＞取引先編集モーダル</v>
      </c>
      <c r="E26" s="149"/>
      <c r="F26" s="146" t="s">
        <v>3048</v>
      </c>
      <c r="G26" s="131"/>
      <c r="H26" s="131"/>
      <c r="I26" s="131"/>
      <c r="J26" s="146" t="s">
        <v>3065</v>
      </c>
      <c r="K26" s="132" t="s">
        <v>3114</v>
      </c>
      <c r="L26" s="132"/>
      <c r="M26" s="135" t="s">
        <v>84</v>
      </c>
      <c r="N26" s="135" t="s">
        <v>85</v>
      </c>
      <c r="O26" s="135" t="s">
        <v>85</v>
      </c>
      <c r="P26" s="135" t="s">
        <v>86</v>
      </c>
      <c r="Q26" s="135" t="s">
        <v>85</v>
      </c>
      <c r="R26" s="845" t="s">
        <v>117</v>
      </c>
      <c r="S26" s="820"/>
      <c r="T26" s="820"/>
      <c r="U26" s="802"/>
      <c r="V26" s="802"/>
      <c r="W26" s="802"/>
      <c r="X26" s="802"/>
      <c r="Y26" s="802"/>
      <c r="Z26" s="802"/>
      <c r="AA26" s="802"/>
      <c r="AB26" s="802"/>
      <c r="AC26" s="802"/>
      <c r="AD26" s="110"/>
      <c r="AE26" s="110"/>
      <c r="AF26" s="110"/>
    </row>
    <row r="27">
      <c r="A27" s="802"/>
      <c r="B27" s="819">
        <v>24.0</v>
      </c>
      <c r="C27" s="821" t="str">
        <f t="shared" ref="C27:D27" si="23">INDIRECT(ADDRESS(ROW()-1, COLUMN()))</f>
        <v>取引先設定タブ</v>
      </c>
      <c r="D27" s="821" t="str">
        <f t="shared" si="23"/>
        <v>新規取引先追加＞取引先編集モーダル</v>
      </c>
      <c r="E27" s="149"/>
      <c r="F27" s="155"/>
      <c r="G27" s="131"/>
      <c r="H27" s="131"/>
      <c r="I27" s="131"/>
      <c r="J27" s="155"/>
      <c r="K27" s="130" t="s">
        <v>3115</v>
      </c>
      <c r="L27" s="130"/>
      <c r="M27" s="135" t="s">
        <v>84</v>
      </c>
      <c r="N27" s="135" t="s">
        <v>85</v>
      </c>
      <c r="O27" s="135" t="s">
        <v>85</v>
      </c>
      <c r="P27" s="135" t="s">
        <v>86</v>
      </c>
      <c r="Q27" s="135" t="s">
        <v>85</v>
      </c>
      <c r="R27" s="845" t="s">
        <v>117</v>
      </c>
      <c r="S27" s="820"/>
      <c r="T27" s="820"/>
      <c r="U27" s="802"/>
      <c r="V27" s="802"/>
      <c r="W27" s="802"/>
      <c r="X27" s="802"/>
      <c r="Y27" s="802"/>
      <c r="Z27" s="802"/>
      <c r="AA27" s="802"/>
      <c r="AB27" s="802"/>
      <c r="AC27" s="802"/>
      <c r="AD27" s="110"/>
      <c r="AE27" s="110"/>
      <c r="AF27" s="110"/>
    </row>
    <row r="28">
      <c r="A28" s="802"/>
      <c r="B28" s="819">
        <v>25.0</v>
      </c>
      <c r="C28" s="821" t="str">
        <f t="shared" ref="C28:D28" si="24">INDIRECT(ADDRESS(ROW()-1, COLUMN()))</f>
        <v>取引先設定タブ</v>
      </c>
      <c r="D28" s="821" t="str">
        <f t="shared" si="24"/>
        <v>新規取引先追加＞取引先編集モーダル</v>
      </c>
      <c r="E28" s="149"/>
      <c r="F28" s="132" t="s">
        <v>3116</v>
      </c>
      <c r="G28" s="131"/>
      <c r="H28" s="131"/>
      <c r="I28" s="131"/>
      <c r="J28" s="155" t="s">
        <v>3117</v>
      </c>
      <c r="K28" s="132" t="s">
        <v>3118</v>
      </c>
      <c r="L28" s="132"/>
      <c r="M28" s="135" t="s">
        <v>84</v>
      </c>
      <c r="N28" s="135" t="s">
        <v>85</v>
      </c>
      <c r="O28" s="135" t="s">
        <v>85</v>
      </c>
      <c r="P28" s="135" t="s">
        <v>86</v>
      </c>
      <c r="Q28" s="135" t="s">
        <v>85</v>
      </c>
      <c r="R28" s="845" t="s">
        <v>117</v>
      </c>
      <c r="S28" s="820"/>
      <c r="T28" s="820"/>
      <c r="U28" s="802"/>
      <c r="V28" s="802"/>
      <c r="W28" s="802"/>
      <c r="X28" s="802"/>
      <c r="Y28" s="802"/>
      <c r="Z28" s="802"/>
      <c r="AA28" s="802"/>
      <c r="AB28" s="802"/>
      <c r="AC28" s="802"/>
      <c r="AD28" s="110"/>
      <c r="AE28" s="110"/>
      <c r="AF28" s="110"/>
    </row>
    <row r="29">
      <c r="A29" s="802"/>
      <c r="B29" s="819">
        <v>26.0</v>
      </c>
      <c r="C29" s="821" t="str">
        <f t="shared" ref="C29:D29" si="25">INDIRECT(ADDRESS(ROW()-1, COLUMN()))</f>
        <v>取引先設定タブ</v>
      </c>
      <c r="D29" s="821" t="str">
        <f t="shared" si="25"/>
        <v>新規取引先追加＞取引先編集モーダル</v>
      </c>
      <c r="E29" s="149"/>
      <c r="F29" s="132" t="s">
        <v>3119</v>
      </c>
      <c r="G29" s="131"/>
      <c r="H29" s="131"/>
      <c r="I29" s="131"/>
      <c r="J29" s="132" t="s">
        <v>3120</v>
      </c>
      <c r="K29" s="132" t="s">
        <v>3121</v>
      </c>
      <c r="L29" s="132"/>
      <c r="M29" s="135" t="s">
        <v>84</v>
      </c>
      <c r="N29" s="135" t="s">
        <v>85</v>
      </c>
      <c r="O29" s="135" t="s">
        <v>85</v>
      </c>
      <c r="P29" s="135" t="s">
        <v>86</v>
      </c>
      <c r="Q29" s="135" t="s">
        <v>85</v>
      </c>
      <c r="R29" s="845" t="s">
        <v>117</v>
      </c>
      <c r="S29" s="820"/>
      <c r="T29" s="820"/>
      <c r="U29" s="802"/>
      <c r="V29" s="802"/>
      <c r="W29" s="802"/>
      <c r="X29" s="802"/>
      <c r="Y29" s="802"/>
      <c r="Z29" s="802"/>
      <c r="AA29" s="802"/>
      <c r="AB29" s="802"/>
      <c r="AC29" s="802"/>
      <c r="AD29" s="110"/>
      <c r="AE29" s="110"/>
      <c r="AF29" s="110"/>
    </row>
    <row r="30">
      <c r="A30" s="802"/>
      <c r="B30" s="819">
        <v>27.0</v>
      </c>
      <c r="C30" s="821" t="str">
        <f t="shared" ref="C30:D30" si="26">INDIRECT(ADDRESS(ROW()-1, COLUMN()))</f>
        <v>取引先設定タブ</v>
      </c>
      <c r="D30" s="821" t="str">
        <f t="shared" si="26"/>
        <v>新規取引先追加＞取引先編集モーダル</v>
      </c>
      <c r="E30" s="149"/>
      <c r="F30" s="132" t="s">
        <v>3122</v>
      </c>
      <c r="G30" s="131"/>
      <c r="H30" s="131"/>
      <c r="I30" s="131"/>
      <c r="J30" s="132" t="s">
        <v>3123</v>
      </c>
      <c r="K30" s="132" t="s">
        <v>3124</v>
      </c>
      <c r="L30" s="132"/>
      <c r="M30" s="135" t="s">
        <v>84</v>
      </c>
      <c r="N30" s="135" t="s">
        <v>85</v>
      </c>
      <c r="O30" s="135" t="s">
        <v>85</v>
      </c>
      <c r="P30" s="135" t="s">
        <v>86</v>
      </c>
      <c r="Q30" s="135" t="s">
        <v>85</v>
      </c>
      <c r="R30" s="845" t="s">
        <v>117</v>
      </c>
      <c r="S30" s="820"/>
      <c r="T30" s="820"/>
      <c r="U30" s="802"/>
      <c r="V30" s="802"/>
      <c r="W30" s="802"/>
      <c r="X30" s="802"/>
      <c r="Y30" s="802"/>
      <c r="Z30" s="802"/>
      <c r="AA30" s="802"/>
      <c r="AB30" s="802"/>
      <c r="AC30" s="802"/>
      <c r="AD30" s="110"/>
      <c r="AE30" s="110"/>
      <c r="AF30" s="110"/>
    </row>
    <row r="31">
      <c r="A31" s="802"/>
      <c r="B31" s="819">
        <v>28.0</v>
      </c>
      <c r="C31" s="821" t="str">
        <f t="shared" ref="C31:D31" si="27">INDIRECT(ADDRESS(ROW()-1, COLUMN()))</f>
        <v>取引先設定タブ</v>
      </c>
      <c r="D31" s="821" t="str">
        <f t="shared" si="27"/>
        <v>新規取引先追加＞取引先編集モーダル</v>
      </c>
      <c r="E31" s="155"/>
      <c r="F31" s="132" t="s">
        <v>3125</v>
      </c>
      <c r="G31" s="131"/>
      <c r="H31" s="131"/>
      <c r="I31" s="131"/>
      <c r="J31" s="132" t="s">
        <v>3126</v>
      </c>
      <c r="K31" s="132" t="s">
        <v>3127</v>
      </c>
      <c r="L31" s="132"/>
      <c r="M31" s="135" t="s">
        <v>84</v>
      </c>
      <c r="N31" s="135" t="s">
        <v>85</v>
      </c>
      <c r="O31" s="135" t="s">
        <v>85</v>
      </c>
      <c r="P31" s="135" t="s">
        <v>86</v>
      </c>
      <c r="Q31" s="135" t="s">
        <v>85</v>
      </c>
      <c r="R31" s="845" t="s">
        <v>117</v>
      </c>
      <c r="S31" s="820"/>
      <c r="T31" s="820"/>
      <c r="U31" s="802"/>
      <c r="V31" s="802"/>
      <c r="W31" s="802"/>
      <c r="X31" s="802"/>
      <c r="Y31" s="802"/>
      <c r="Z31" s="802"/>
      <c r="AA31" s="802"/>
      <c r="AB31" s="802"/>
      <c r="AC31" s="802"/>
      <c r="AD31" s="110"/>
      <c r="AE31" s="110"/>
      <c r="AF31" s="110"/>
    </row>
    <row r="32">
      <c r="A32" s="802"/>
      <c r="B32" s="819">
        <v>29.0</v>
      </c>
      <c r="C32" s="821" t="str">
        <f t="shared" ref="C32:D32" si="28">INDIRECT(ADDRESS(ROW()-1, COLUMN()))</f>
        <v>取引先設定タブ</v>
      </c>
      <c r="D32" s="821" t="str">
        <f t="shared" si="28"/>
        <v>新規取引先追加＞取引先編集モーダル</v>
      </c>
      <c r="E32" s="146" t="s">
        <v>3434</v>
      </c>
      <c r="F32" s="132" t="s">
        <v>3083</v>
      </c>
      <c r="G32" s="131"/>
      <c r="H32" s="131"/>
      <c r="I32" s="131"/>
      <c r="J32" s="132" t="s">
        <v>3422</v>
      </c>
      <c r="K32" s="132" t="s">
        <v>3435</v>
      </c>
      <c r="L32" s="131"/>
      <c r="M32" s="135" t="s">
        <v>84</v>
      </c>
      <c r="N32" s="135" t="s">
        <v>85</v>
      </c>
      <c r="O32" s="135" t="s">
        <v>85</v>
      </c>
      <c r="P32" s="135" t="s">
        <v>86</v>
      </c>
      <c r="Q32" s="135" t="s">
        <v>85</v>
      </c>
      <c r="R32" s="845" t="s">
        <v>117</v>
      </c>
      <c r="S32" s="820"/>
      <c r="T32" s="820"/>
      <c r="U32" s="802"/>
      <c r="V32" s="802"/>
      <c r="W32" s="802"/>
      <c r="X32" s="802"/>
      <c r="Y32" s="802"/>
      <c r="Z32" s="802"/>
      <c r="AA32" s="802"/>
      <c r="AB32" s="802"/>
      <c r="AC32" s="802"/>
      <c r="AD32" s="110"/>
      <c r="AE32" s="110"/>
      <c r="AF32" s="110"/>
    </row>
    <row r="33">
      <c r="A33" s="802"/>
      <c r="B33" s="819">
        <v>30.0</v>
      </c>
      <c r="C33" s="821" t="str">
        <f t="shared" ref="C33:D33" si="29">INDIRECT(ADDRESS(ROW()-1, COLUMN()))</f>
        <v>取引先設定タブ</v>
      </c>
      <c r="D33" s="821" t="str">
        <f t="shared" si="29"/>
        <v>新規取引先追加＞取引先編集モーダル</v>
      </c>
      <c r="E33" s="149"/>
      <c r="F33" s="146" t="s">
        <v>3048</v>
      </c>
      <c r="G33" s="131"/>
      <c r="H33" s="131"/>
      <c r="I33" s="131"/>
      <c r="J33" s="146" t="s">
        <v>3065</v>
      </c>
      <c r="K33" s="132" t="s">
        <v>3066</v>
      </c>
      <c r="L33" s="131"/>
      <c r="M33" s="135" t="s">
        <v>84</v>
      </c>
      <c r="N33" s="135" t="s">
        <v>85</v>
      </c>
      <c r="O33" s="135" t="s">
        <v>85</v>
      </c>
      <c r="P33" s="135" t="s">
        <v>86</v>
      </c>
      <c r="Q33" s="135" t="s">
        <v>85</v>
      </c>
      <c r="R33" s="845" t="s">
        <v>117</v>
      </c>
      <c r="S33" s="820"/>
      <c r="T33" s="820"/>
      <c r="U33" s="802"/>
      <c r="V33" s="802"/>
      <c r="W33" s="802"/>
      <c r="X33" s="802"/>
      <c r="Y33" s="802"/>
      <c r="Z33" s="802"/>
      <c r="AA33" s="802"/>
      <c r="AB33" s="802"/>
      <c r="AC33" s="802"/>
      <c r="AD33" s="110"/>
      <c r="AE33" s="110"/>
      <c r="AF33" s="110"/>
    </row>
    <row r="34">
      <c r="A34" s="802"/>
      <c r="B34" s="819">
        <v>31.0</v>
      </c>
      <c r="C34" s="821" t="str">
        <f t="shared" ref="C34:D34" si="30">INDIRECT(ADDRESS(ROW()-1, COLUMN()))</f>
        <v>取引先設定タブ</v>
      </c>
      <c r="D34" s="821" t="str">
        <f t="shared" si="30"/>
        <v>新規取引先追加＞取引先編集モーダル</v>
      </c>
      <c r="E34" s="155"/>
      <c r="F34" s="146" t="s">
        <v>3436</v>
      </c>
      <c r="G34" s="131"/>
      <c r="H34" s="131"/>
      <c r="I34" s="131"/>
      <c r="J34" s="146" t="s">
        <v>3072</v>
      </c>
      <c r="K34" s="146" t="s">
        <v>3437</v>
      </c>
      <c r="L34" s="131"/>
      <c r="M34" s="135" t="s">
        <v>84</v>
      </c>
      <c r="N34" s="135" t="s">
        <v>85</v>
      </c>
      <c r="O34" s="135" t="s">
        <v>85</v>
      </c>
      <c r="P34" s="135" t="s">
        <v>86</v>
      </c>
      <c r="Q34" s="135" t="s">
        <v>85</v>
      </c>
      <c r="R34" s="845" t="s">
        <v>117</v>
      </c>
      <c r="S34" s="820"/>
      <c r="T34" s="820"/>
      <c r="U34" s="802"/>
      <c r="V34" s="802"/>
      <c r="W34" s="802"/>
      <c r="X34" s="802"/>
      <c r="Y34" s="802"/>
      <c r="Z34" s="802"/>
      <c r="AA34" s="802"/>
      <c r="AB34" s="802"/>
      <c r="AC34" s="802"/>
      <c r="AD34" s="110"/>
      <c r="AE34" s="110"/>
      <c r="AF34" s="110"/>
    </row>
    <row r="35">
      <c r="A35" s="802"/>
      <c r="B35" s="819">
        <v>32.0</v>
      </c>
      <c r="C35" s="821" t="str">
        <f t="shared" ref="C35:D35" si="31">INDIRECT(ADDRESS(ROW()-1, COLUMN()))</f>
        <v>取引先設定タブ</v>
      </c>
      <c r="D35" s="821" t="str">
        <f t="shared" si="31"/>
        <v>新規取引先追加＞取引先編集モーダル</v>
      </c>
      <c r="E35" s="132" t="s">
        <v>282</v>
      </c>
      <c r="F35" s="131"/>
      <c r="G35" s="131"/>
      <c r="H35" s="131"/>
      <c r="I35" s="131"/>
      <c r="J35" s="146" t="s">
        <v>3065</v>
      </c>
      <c r="K35" s="132" t="s">
        <v>3066</v>
      </c>
      <c r="L35" s="131"/>
      <c r="M35" s="135" t="s">
        <v>84</v>
      </c>
      <c r="N35" s="135" t="s">
        <v>85</v>
      </c>
      <c r="O35" s="135" t="s">
        <v>85</v>
      </c>
      <c r="P35" s="135" t="s">
        <v>86</v>
      </c>
      <c r="Q35" s="135" t="s">
        <v>85</v>
      </c>
      <c r="R35" s="845" t="s">
        <v>117</v>
      </c>
      <c r="S35" s="820"/>
      <c r="T35" s="820"/>
      <c r="U35" s="802"/>
      <c r="V35" s="802"/>
      <c r="W35" s="802"/>
      <c r="X35" s="802"/>
      <c r="Y35" s="802"/>
      <c r="Z35" s="802"/>
      <c r="AA35" s="802"/>
      <c r="AB35" s="802"/>
      <c r="AC35" s="802"/>
      <c r="AD35" s="110"/>
      <c r="AE35" s="110"/>
      <c r="AF35" s="110"/>
    </row>
    <row r="36">
      <c r="A36" s="802"/>
      <c r="B36" s="819">
        <v>33.0</v>
      </c>
      <c r="C36" s="821" t="str">
        <f t="shared" ref="C36:D36" si="32">INDIRECT(ADDRESS(ROW()-1, COLUMN()))</f>
        <v>取引先設定タブ</v>
      </c>
      <c r="D36" s="821" t="str">
        <f t="shared" si="32"/>
        <v>新規取引先追加＞取引先編集モーダル</v>
      </c>
      <c r="E36" s="146" t="s">
        <v>3438</v>
      </c>
      <c r="F36" s="146" t="s">
        <v>3439</v>
      </c>
      <c r="G36" s="131"/>
      <c r="H36" s="131"/>
      <c r="I36" s="131"/>
      <c r="J36" s="132" t="s">
        <v>3440</v>
      </c>
      <c r="K36" s="132" t="s">
        <v>3441</v>
      </c>
      <c r="L36" s="131"/>
      <c r="M36" s="135" t="s">
        <v>84</v>
      </c>
      <c r="N36" s="135" t="s">
        <v>85</v>
      </c>
      <c r="O36" s="135" t="s">
        <v>85</v>
      </c>
      <c r="P36" s="135" t="s">
        <v>86</v>
      </c>
      <c r="Q36" s="135" t="s">
        <v>85</v>
      </c>
      <c r="R36" s="845" t="s">
        <v>117</v>
      </c>
      <c r="S36" s="820"/>
      <c r="T36" s="820"/>
      <c r="U36" s="802"/>
      <c r="V36" s="802"/>
      <c r="W36" s="802"/>
      <c r="X36" s="802"/>
      <c r="Y36" s="802"/>
      <c r="Z36" s="802"/>
      <c r="AA36" s="802"/>
      <c r="AB36" s="802"/>
      <c r="AC36" s="802"/>
      <c r="AD36" s="110"/>
      <c r="AE36" s="110"/>
      <c r="AF36" s="110"/>
    </row>
    <row r="37">
      <c r="A37" s="802"/>
      <c r="B37" s="819">
        <v>34.0</v>
      </c>
      <c r="C37" s="821" t="str">
        <f t="shared" ref="C37:D37" si="33">INDIRECT(ADDRESS(ROW()-1, COLUMN()))</f>
        <v>取引先設定タブ</v>
      </c>
      <c r="D37" s="821" t="str">
        <f t="shared" si="33"/>
        <v>新規取引先追加＞取引先編集モーダル</v>
      </c>
      <c r="E37" s="149"/>
      <c r="F37" s="155"/>
      <c r="G37" s="131"/>
      <c r="H37" s="131"/>
      <c r="I37" s="131"/>
      <c r="J37" s="132" t="s">
        <v>3442</v>
      </c>
      <c r="K37" s="132" t="s">
        <v>3443</v>
      </c>
      <c r="L37" s="131"/>
      <c r="M37" s="135" t="s">
        <v>84</v>
      </c>
      <c r="N37" s="135" t="s">
        <v>85</v>
      </c>
      <c r="O37" s="135" t="s">
        <v>85</v>
      </c>
      <c r="P37" s="135" t="s">
        <v>86</v>
      </c>
      <c r="Q37" s="135" t="s">
        <v>85</v>
      </c>
      <c r="R37" s="845" t="s">
        <v>117</v>
      </c>
      <c r="S37" s="820"/>
      <c r="T37" s="820"/>
      <c r="U37" s="802"/>
      <c r="V37" s="802"/>
      <c r="W37" s="802"/>
      <c r="X37" s="802"/>
      <c r="Y37" s="802"/>
      <c r="Z37" s="802"/>
      <c r="AA37" s="802"/>
      <c r="AB37" s="802"/>
      <c r="AC37" s="802"/>
      <c r="AD37" s="110"/>
      <c r="AE37" s="110"/>
      <c r="AF37" s="110"/>
    </row>
    <row r="38">
      <c r="A38" s="802"/>
      <c r="B38" s="819">
        <v>35.0</v>
      </c>
      <c r="C38" s="821" t="str">
        <f t="shared" ref="C38:D38" si="34">INDIRECT(ADDRESS(ROW()-1, COLUMN()))</f>
        <v>取引先設定タブ</v>
      </c>
      <c r="D38" s="821" t="str">
        <f t="shared" si="34"/>
        <v>新規取引先追加＞取引先編集モーダル</v>
      </c>
      <c r="E38" s="155"/>
      <c r="F38" s="132" t="s">
        <v>3444</v>
      </c>
      <c r="G38" s="131"/>
      <c r="H38" s="131"/>
      <c r="I38" s="131"/>
      <c r="J38" s="132" t="s">
        <v>3132</v>
      </c>
      <c r="K38" s="132" t="s">
        <v>3445</v>
      </c>
      <c r="L38" s="131"/>
      <c r="M38" s="135" t="s">
        <v>84</v>
      </c>
      <c r="N38" s="135" t="s">
        <v>85</v>
      </c>
      <c r="O38" s="135" t="s">
        <v>85</v>
      </c>
      <c r="P38" s="135" t="s">
        <v>86</v>
      </c>
      <c r="Q38" s="135" t="s">
        <v>85</v>
      </c>
      <c r="R38" s="845" t="s">
        <v>117</v>
      </c>
      <c r="S38" s="820"/>
      <c r="T38" s="820"/>
      <c r="U38" s="802"/>
      <c r="V38" s="802"/>
      <c r="W38" s="802"/>
      <c r="X38" s="802"/>
      <c r="Y38" s="802"/>
      <c r="Z38" s="802"/>
      <c r="AA38" s="802"/>
      <c r="AB38" s="802"/>
      <c r="AC38" s="802"/>
      <c r="AD38" s="110"/>
      <c r="AE38" s="110"/>
      <c r="AF38" s="110"/>
    </row>
    <row r="39">
      <c r="A39" s="802"/>
      <c r="B39" s="819">
        <v>36.0</v>
      </c>
      <c r="C39" s="821" t="str">
        <f t="shared" ref="C39:D39" si="35">INDIRECT(ADDRESS(ROW()-1, COLUMN()))</f>
        <v>取引先設定タブ</v>
      </c>
      <c r="D39" s="821" t="str">
        <f t="shared" si="35"/>
        <v>新規取引先追加＞取引先編集モーダル</v>
      </c>
      <c r="E39" s="146" t="s">
        <v>3446</v>
      </c>
      <c r="F39" s="146" t="s">
        <v>3105</v>
      </c>
      <c r="G39" s="131"/>
      <c r="H39" s="131"/>
      <c r="I39" s="131"/>
      <c r="J39" s="132" t="s">
        <v>3447</v>
      </c>
      <c r="K39" s="132" t="s">
        <v>3107</v>
      </c>
      <c r="L39" s="131"/>
      <c r="M39" s="135" t="s">
        <v>84</v>
      </c>
      <c r="N39" s="135" t="s">
        <v>85</v>
      </c>
      <c r="O39" s="135" t="s">
        <v>85</v>
      </c>
      <c r="P39" s="135" t="s">
        <v>86</v>
      </c>
      <c r="Q39" s="135" t="s">
        <v>85</v>
      </c>
      <c r="R39" s="845" t="s">
        <v>117</v>
      </c>
      <c r="S39" s="820"/>
      <c r="T39" s="820"/>
      <c r="U39" s="802"/>
      <c r="V39" s="802"/>
      <c r="W39" s="802"/>
      <c r="X39" s="802"/>
      <c r="Y39" s="802"/>
      <c r="Z39" s="802"/>
      <c r="AA39" s="802"/>
      <c r="AB39" s="802"/>
      <c r="AC39" s="802"/>
      <c r="AD39" s="110"/>
      <c r="AE39" s="110"/>
      <c r="AF39" s="110"/>
    </row>
    <row r="40">
      <c r="A40" s="802"/>
      <c r="B40" s="819">
        <v>37.0</v>
      </c>
      <c r="C40" s="821" t="str">
        <f t="shared" ref="C40:D40" si="36">INDIRECT(ADDRESS(ROW()-1, COLUMN()))</f>
        <v>取引先設定タブ</v>
      </c>
      <c r="D40" s="821" t="str">
        <f t="shared" si="36"/>
        <v>新規取引先追加＞取引先編集モーダル</v>
      </c>
      <c r="E40" s="149"/>
      <c r="F40" s="149"/>
      <c r="G40" s="132" t="s">
        <v>166</v>
      </c>
      <c r="H40" s="131"/>
      <c r="I40" s="131"/>
      <c r="J40" s="132" t="s">
        <v>3448</v>
      </c>
      <c r="K40" s="132" t="s">
        <v>3055</v>
      </c>
      <c r="L40" s="131"/>
      <c r="M40" s="135" t="s">
        <v>84</v>
      </c>
      <c r="N40" s="135" t="s">
        <v>85</v>
      </c>
      <c r="O40" s="135" t="s">
        <v>85</v>
      </c>
      <c r="P40" s="135" t="s">
        <v>86</v>
      </c>
      <c r="Q40" s="135" t="s">
        <v>85</v>
      </c>
      <c r="R40" s="845" t="s">
        <v>117</v>
      </c>
      <c r="S40" s="820"/>
      <c r="T40" s="820"/>
      <c r="U40" s="802"/>
      <c r="V40" s="802"/>
      <c r="W40" s="802"/>
      <c r="X40" s="802"/>
      <c r="Y40" s="802"/>
      <c r="Z40" s="802"/>
      <c r="AA40" s="802"/>
      <c r="AB40" s="802"/>
      <c r="AC40" s="802"/>
      <c r="AD40" s="110"/>
      <c r="AE40" s="110"/>
      <c r="AF40" s="110"/>
    </row>
    <row r="41">
      <c r="A41" s="802"/>
      <c r="B41" s="819">
        <v>38.0</v>
      </c>
      <c r="C41" s="821" t="str">
        <f t="shared" ref="C41:D41" si="37">INDIRECT(ADDRESS(ROW()-1, COLUMN()))</f>
        <v>取引先設定タブ</v>
      </c>
      <c r="D41" s="821" t="str">
        <f t="shared" si="37"/>
        <v>新規取引先追加＞取引先編集モーダル</v>
      </c>
      <c r="E41" s="149"/>
      <c r="F41" s="149"/>
      <c r="G41" s="132" t="s">
        <v>3449</v>
      </c>
      <c r="H41" s="131"/>
      <c r="I41" s="131"/>
      <c r="J41" s="132" t="s">
        <v>3450</v>
      </c>
      <c r="K41" s="132" t="s">
        <v>3451</v>
      </c>
      <c r="L41" s="131"/>
      <c r="M41" s="135" t="s">
        <v>84</v>
      </c>
      <c r="N41" s="135" t="s">
        <v>85</v>
      </c>
      <c r="O41" s="135" t="s">
        <v>85</v>
      </c>
      <c r="P41" s="135" t="s">
        <v>86</v>
      </c>
      <c r="Q41" s="135" t="s">
        <v>85</v>
      </c>
      <c r="R41" s="845" t="s">
        <v>117</v>
      </c>
      <c r="S41" s="820"/>
      <c r="T41" s="820"/>
      <c r="U41" s="802"/>
      <c r="V41" s="802"/>
      <c r="W41" s="802"/>
      <c r="X41" s="802"/>
      <c r="Y41" s="802"/>
      <c r="Z41" s="802"/>
      <c r="AA41" s="802"/>
      <c r="AB41" s="802"/>
      <c r="AC41" s="802"/>
      <c r="AD41" s="110"/>
      <c r="AE41" s="110"/>
      <c r="AF41" s="110"/>
    </row>
    <row r="42">
      <c r="A42" s="802"/>
      <c r="B42" s="819">
        <v>39.0</v>
      </c>
      <c r="C42" s="821" t="str">
        <f t="shared" ref="C42:D42" si="38">INDIRECT(ADDRESS(ROW()-1, COLUMN()))</f>
        <v>取引先設定タブ</v>
      </c>
      <c r="D42" s="821" t="str">
        <f t="shared" si="38"/>
        <v>新規取引先追加＞取引先編集モーダル</v>
      </c>
      <c r="E42" s="149"/>
      <c r="F42" s="149"/>
      <c r="G42" s="132" t="s">
        <v>3056</v>
      </c>
      <c r="H42" s="131"/>
      <c r="I42" s="131"/>
      <c r="J42" s="132" t="s">
        <v>3452</v>
      </c>
      <c r="K42" s="132" t="s">
        <v>3058</v>
      </c>
      <c r="L42" s="131"/>
      <c r="M42" s="135" t="s">
        <v>84</v>
      </c>
      <c r="N42" s="135" t="s">
        <v>85</v>
      </c>
      <c r="O42" s="135" t="s">
        <v>85</v>
      </c>
      <c r="P42" s="135" t="s">
        <v>86</v>
      </c>
      <c r="Q42" s="135" t="s">
        <v>85</v>
      </c>
      <c r="R42" s="845" t="s">
        <v>117</v>
      </c>
      <c r="S42" s="820"/>
      <c r="T42" s="820"/>
      <c r="U42" s="802"/>
      <c r="V42" s="802"/>
      <c r="W42" s="802"/>
      <c r="X42" s="802"/>
      <c r="Y42" s="802"/>
      <c r="Z42" s="802"/>
      <c r="AA42" s="802"/>
      <c r="AB42" s="802"/>
      <c r="AC42" s="802"/>
      <c r="AD42" s="110"/>
      <c r="AE42" s="110"/>
      <c r="AF42" s="110"/>
    </row>
    <row r="43">
      <c r="A43" s="802"/>
      <c r="B43" s="819">
        <v>40.0</v>
      </c>
      <c r="C43" s="821" t="str">
        <f t="shared" ref="C43:D43" si="39">INDIRECT(ADDRESS(ROW()-1, COLUMN()))</f>
        <v>取引先設定タブ</v>
      </c>
      <c r="D43" s="821" t="str">
        <f t="shared" si="39"/>
        <v>新規取引先追加＞取引先編集モーダル</v>
      </c>
      <c r="E43" s="149"/>
      <c r="F43" s="149"/>
      <c r="G43" s="132" t="s">
        <v>3286</v>
      </c>
      <c r="H43" s="131"/>
      <c r="I43" s="131"/>
      <c r="J43" s="132" t="s">
        <v>3453</v>
      </c>
      <c r="K43" s="132" t="s">
        <v>3111</v>
      </c>
      <c r="L43" s="131"/>
      <c r="M43" s="135" t="s">
        <v>84</v>
      </c>
      <c r="N43" s="135" t="s">
        <v>85</v>
      </c>
      <c r="O43" s="135" t="s">
        <v>85</v>
      </c>
      <c r="P43" s="135" t="s">
        <v>86</v>
      </c>
      <c r="Q43" s="135" t="s">
        <v>85</v>
      </c>
      <c r="R43" s="845" t="s">
        <v>117</v>
      </c>
      <c r="S43" s="820"/>
      <c r="T43" s="820"/>
      <c r="U43" s="802"/>
      <c r="V43" s="802"/>
      <c r="W43" s="802"/>
      <c r="X43" s="802"/>
      <c r="Y43" s="802"/>
      <c r="Z43" s="802"/>
      <c r="AA43" s="802"/>
      <c r="AB43" s="802"/>
      <c r="AC43" s="802"/>
      <c r="AD43" s="110"/>
      <c r="AE43" s="110"/>
      <c r="AF43" s="110"/>
    </row>
    <row r="44">
      <c r="A44" s="802"/>
      <c r="B44" s="819">
        <v>41.0</v>
      </c>
      <c r="C44" s="821" t="str">
        <f t="shared" ref="C44:D44" si="40">INDIRECT(ADDRESS(ROW()-1, COLUMN()))</f>
        <v>取引先設定タブ</v>
      </c>
      <c r="D44" s="821" t="str">
        <f t="shared" si="40"/>
        <v>新規取引先追加＞取引先編集モーダル</v>
      </c>
      <c r="E44" s="149"/>
      <c r="F44" s="149"/>
      <c r="G44" s="146" t="s">
        <v>3288</v>
      </c>
      <c r="H44" s="201"/>
      <c r="I44" s="201"/>
      <c r="J44" s="132" t="s">
        <v>3112</v>
      </c>
      <c r="K44" s="132" t="s">
        <v>3113</v>
      </c>
      <c r="L44" s="131"/>
      <c r="M44" s="135" t="s">
        <v>84</v>
      </c>
      <c r="N44" s="135" t="s">
        <v>85</v>
      </c>
      <c r="O44" s="135" t="s">
        <v>85</v>
      </c>
      <c r="P44" s="135" t="s">
        <v>86</v>
      </c>
      <c r="Q44" s="135" t="s">
        <v>85</v>
      </c>
      <c r="R44" s="845" t="s">
        <v>117</v>
      </c>
      <c r="S44" s="820"/>
      <c r="T44" s="820"/>
      <c r="U44" s="802"/>
      <c r="V44" s="802"/>
      <c r="W44" s="802"/>
      <c r="X44" s="802"/>
      <c r="Y44" s="802"/>
      <c r="Z44" s="802"/>
      <c r="AA44" s="802"/>
      <c r="AB44" s="802"/>
      <c r="AC44" s="802"/>
      <c r="AD44" s="110"/>
      <c r="AE44" s="110"/>
      <c r="AF44" s="110"/>
    </row>
    <row r="45">
      <c r="A45" s="802"/>
      <c r="B45" s="819">
        <v>42.0</v>
      </c>
      <c r="C45" s="821" t="str">
        <f t="shared" ref="C45:D45" si="41">INDIRECT(ADDRESS(ROW()-1, COLUMN()))</f>
        <v>取引先設定タブ</v>
      </c>
      <c r="D45" s="821" t="str">
        <f t="shared" si="41"/>
        <v>新規取引先追加＞取引先編集モーダル</v>
      </c>
      <c r="E45" s="149"/>
      <c r="F45" s="155"/>
      <c r="G45" s="155"/>
      <c r="H45" s="201"/>
      <c r="I45" s="201"/>
      <c r="J45" s="132" t="s">
        <v>3289</v>
      </c>
      <c r="K45" s="192" t="s">
        <v>3290</v>
      </c>
      <c r="L45" s="131"/>
      <c r="M45" s="135" t="s">
        <v>84</v>
      </c>
      <c r="N45" s="135" t="s">
        <v>85</v>
      </c>
      <c r="O45" s="135" t="s">
        <v>85</v>
      </c>
      <c r="P45" s="135" t="s">
        <v>86</v>
      </c>
      <c r="Q45" s="135" t="s">
        <v>85</v>
      </c>
      <c r="R45" s="845" t="s">
        <v>117</v>
      </c>
      <c r="S45" s="820"/>
      <c r="T45" s="820"/>
      <c r="U45" s="802"/>
      <c r="V45" s="802"/>
      <c r="W45" s="802"/>
      <c r="X45" s="802"/>
      <c r="Y45" s="802"/>
      <c r="Z45" s="802"/>
      <c r="AA45" s="802"/>
      <c r="AB45" s="802"/>
      <c r="AC45" s="802"/>
      <c r="AD45" s="110"/>
      <c r="AE45" s="110"/>
      <c r="AF45" s="110"/>
    </row>
    <row r="46">
      <c r="A46" s="802"/>
      <c r="B46" s="819">
        <v>43.0</v>
      </c>
      <c r="C46" s="821" t="str">
        <f t="shared" ref="C46:D46" si="42">INDIRECT(ADDRESS(ROW()-1, COLUMN()))</f>
        <v>取引先設定タブ</v>
      </c>
      <c r="D46" s="821" t="str">
        <f t="shared" si="42"/>
        <v>新規取引先追加＞取引先編集モーダル</v>
      </c>
      <c r="E46" s="149"/>
      <c r="F46" s="146" t="s">
        <v>3444</v>
      </c>
      <c r="G46" s="131"/>
      <c r="H46" s="131"/>
      <c r="I46" s="131"/>
      <c r="J46" s="132" t="s">
        <v>3132</v>
      </c>
      <c r="K46" s="132" t="s">
        <v>3445</v>
      </c>
      <c r="L46" s="131"/>
      <c r="M46" s="135" t="s">
        <v>84</v>
      </c>
      <c r="N46" s="135" t="s">
        <v>85</v>
      </c>
      <c r="O46" s="135" t="s">
        <v>85</v>
      </c>
      <c r="P46" s="135" t="s">
        <v>86</v>
      </c>
      <c r="Q46" s="135" t="s">
        <v>85</v>
      </c>
      <c r="R46" s="845" t="s">
        <v>117</v>
      </c>
      <c r="S46" s="820"/>
      <c r="T46" s="820"/>
      <c r="U46" s="802"/>
      <c r="V46" s="802"/>
      <c r="W46" s="802"/>
      <c r="X46" s="802"/>
      <c r="Y46" s="802"/>
      <c r="Z46" s="802"/>
      <c r="AA46" s="802"/>
      <c r="AB46" s="802"/>
      <c r="AC46" s="802"/>
      <c r="AD46" s="110"/>
      <c r="AE46" s="110"/>
      <c r="AF46" s="110"/>
    </row>
    <row r="47">
      <c r="A47" s="802"/>
      <c r="B47" s="819">
        <v>44.0</v>
      </c>
      <c r="C47" s="821" t="str">
        <f t="shared" ref="C47:D47" si="43">INDIRECT(ADDRESS(ROW()-1, COLUMN()))</f>
        <v>取引先設定タブ</v>
      </c>
      <c r="D47" s="821" t="str">
        <f t="shared" si="43"/>
        <v>新規取引先追加＞取引先編集モーダル</v>
      </c>
      <c r="E47" s="146" t="s">
        <v>3454</v>
      </c>
      <c r="F47" s="146" t="s">
        <v>3455</v>
      </c>
      <c r="G47" s="175"/>
      <c r="H47" s="131"/>
      <c r="I47" s="131"/>
      <c r="J47" s="132" t="s">
        <v>3456</v>
      </c>
      <c r="K47" s="132" t="s">
        <v>3457</v>
      </c>
      <c r="L47" s="131"/>
      <c r="M47" s="135" t="s">
        <v>84</v>
      </c>
      <c r="N47" s="135" t="s">
        <v>85</v>
      </c>
      <c r="O47" s="135" t="s">
        <v>85</v>
      </c>
      <c r="P47" s="135" t="s">
        <v>86</v>
      </c>
      <c r="Q47" s="135" t="s">
        <v>85</v>
      </c>
      <c r="R47" s="845" t="s">
        <v>117</v>
      </c>
      <c r="S47" s="820"/>
      <c r="T47" s="820"/>
      <c r="U47" s="802"/>
      <c r="V47" s="802"/>
      <c r="W47" s="802"/>
      <c r="X47" s="802"/>
      <c r="Y47" s="802"/>
      <c r="Z47" s="802"/>
      <c r="AA47" s="802"/>
      <c r="AB47" s="802"/>
      <c r="AC47" s="802"/>
      <c r="AD47" s="110"/>
      <c r="AE47" s="110"/>
      <c r="AF47" s="110"/>
    </row>
    <row r="48">
      <c r="A48" s="802"/>
      <c r="B48" s="819">
        <v>45.0</v>
      </c>
      <c r="C48" s="821" t="str">
        <f t="shared" ref="C48:D48" si="44">INDIRECT(ADDRESS(ROW()-1, COLUMN()))</f>
        <v>取引先設定タブ</v>
      </c>
      <c r="D48" s="821" t="str">
        <f t="shared" si="44"/>
        <v>新規取引先追加＞取引先編集モーダル</v>
      </c>
      <c r="E48" s="149"/>
      <c r="F48" s="155"/>
      <c r="G48" s="175"/>
      <c r="H48" s="131"/>
      <c r="I48" s="131"/>
      <c r="J48" s="132" t="s">
        <v>3458</v>
      </c>
      <c r="K48" s="132" t="s">
        <v>3459</v>
      </c>
      <c r="L48" s="131"/>
      <c r="M48" s="135" t="s">
        <v>84</v>
      </c>
      <c r="N48" s="135" t="s">
        <v>85</v>
      </c>
      <c r="O48" s="135" t="s">
        <v>85</v>
      </c>
      <c r="P48" s="135" t="s">
        <v>86</v>
      </c>
      <c r="Q48" s="135" t="s">
        <v>85</v>
      </c>
      <c r="R48" s="845" t="s">
        <v>117</v>
      </c>
      <c r="S48" s="820"/>
      <c r="T48" s="820"/>
      <c r="U48" s="802"/>
      <c r="V48" s="802"/>
      <c r="W48" s="802"/>
      <c r="X48" s="802"/>
      <c r="Y48" s="802"/>
      <c r="Z48" s="802"/>
      <c r="AA48" s="802"/>
      <c r="AB48" s="802"/>
      <c r="AC48" s="802"/>
      <c r="AD48" s="110"/>
      <c r="AE48" s="110"/>
      <c r="AF48" s="110"/>
    </row>
    <row r="49">
      <c r="A49" s="802"/>
      <c r="B49" s="819">
        <v>46.0</v>
      </c>
      <c r="C49" s="821" t="str">
        <f t="shared" ref="C49:D49" si="45">INDIRECT(ADDRESS(ROW()-1, COLUMN()))</f>
        <v>取引先設定タブ</v>
      </c>
      <c r="D49" s="821" t="str">
        <f t="shared" si="45"/>
        <v>新規取引先追加＞取引先編集モーダル</v>
      </c>
      <c r="E49" s="149"/>
      <c r="F49" s="149" t="s">
        <v>3460</v>
      </c>
      <c r="G49" s="132"/>
      <c r="H49" s="131"/>
      <c r="I49" s="131"/>
      <c r="J49" s="132" t="s">
        <v>3461</v>
      </c>
      <c r="K49" s="132" t="s">
        <v>3462</v>
      </c>
      <c r="L49" s="131"/>
      <c r="M49" s="135" t="s">
        <v>84</v>
      </c>
      <c r="N49" s="135" t="s">
        <v>85</v>
      </c>
      <c r="O49" s="135" t="s">
        <v>85</v>
      </c>
      <c r="P49" s="135" t="s">
        <v>86</v>
      </c>
      <c r="Q49" s="135" t="s">
        <v>85</v>
      </c>
      <c r="R49" s="845" t="s">
        <v>117</v>
      </c>
      <c r="S49" s="820"/>
      <c r="T49" s="820"/>
      <c r="U49" s="802"/>
      <c r="V49" s="802"/>
      <c r="W49" s="802"/>
      <c r="X49" s="802"/>
      <c r="Y49" s="802"/>
      <c r="Z49" s="802"/>
      <c r="AA49" s="802"/>
      <c r="AB49" s="802"/>
      <c r="AC49" s="802"/>
      <c r="AD49" s="110"/>
      <c r="AE49" s="110"/>
      <c r="AF49" s="110"/>
    </row>
    <row r="50">
      <c r="A50" s="802"/>
      <c r="B50" s="819">
        <v>47.0</v>
      </c>
      <c r="C50" s="821" t="str">
        <f t="shared" ref="C50:D50" si="46">INDIRECT(ADDRESS(ROW()-1, COLUMN()))</f>
        <v>取引先設定タブ</v>
      </c>
      <c r="D50" s="821" t="str">
        <f t="shared" si="46"/>
        <v>新規取引先追加＞取引先編集モーダル</v>
      </c>
      <c r="E50" s="149"/>
      <c r="F50" s="149"/>
      <c r="G50" s="146" t="s">
        <v>3463</v>
      </c>
      <c r="H50" s="131"/>
      <c r="I50" s="131"/>
      <c r="J50" s="132" t="s">
        <v>3049</v>
      </c>
      <c r="K50" s="132" t="s">
        <v>3050</v>
      </c>
      <c r="L50" s="131"/>
      <c r="M50" s="135" t="s">
        <v>84</v>
      </c>
      <c r="N50" s="135" t="s">
        <v>85</v>
      </c>
      <c r="O50" s="135" t="s">
        <v>85</v>
      </c>
      <c r="P50" s="135" t="s">
        <v>86</v>
      </c>
      <c r="Q50" s="135" t="s">
        <v>85</v>
      </c>
      <c r="R50" s="845" t="s">
        <v>117</v>
      </c>
      <c r="S50" s="820"/>
      <c r="T50" s="820"/>
      <c r="U50" s="802"/>
      <c r="V50" s="802"/>
      <c r="W50" s="802"/>
      <c r="X50" s="802"/>
      <c r="Y50" s="802"/>
      <c r="Z50" s="802"/>
      <c r="AA50" s="802"/>
      <c r="AB50" s="802"/>
      <c r="AC50" s="802"/>
      <c r="AD50" s="110"/>
      <c r="AE50" s="110"/>
      <c r="AF50" s="110"/>
    </row>
    <row r="51">
      <c r="A51" s="802"/>
      <c r="B51" s="819">
        <v>48.0</v>
      </c>
      <c r="C51" s="821" t="str">
        <f t="shared" ref="C51:D51" si="47">INDIRECT(ADDRESS(ROW()-1, COLUMN()))</f>
        <v>取引先設定タブ</v>
      </c>
      <c r="D51" s="821" t="str">
        <f t="shared" si="47"/>
        <v>新規取引先追加＞取引先編集モーダル</v>
      </c>
      <c r="E51" s="149"/>
      <c r="F51" s="149"/>
      <c r="G51" s="149"/>
      <c r="H51" s="132" t="s">
        <v>166</v>
      </c>
      <c r="I51" s="131"/>
      <c r="J51" s="132" t="s">
        <v>3464</v>
      </c>
      <c r="K51" s="132" t="s">
        <v>3055</v>
      </c>
      <c r="L51" s="132"/>
      <c r="M51" s="135" t="s">
        <v>84</v>
      </c>
      <c r="N51" s="135" t="s">
        <v>85</v>
      </c>
      <c r="O51" s="135" t="s">
        <v>85</v>
      </c>
      <c r="P51" s="135" t="s">
        <v>86</v>
      </c>
      <c r="Q51" s="135" t="s">
        <v>85</v>
      </c>
      <c r="R51" s="845" t="s">
        <v>117</v>
      </c>
      <c r="S51" s="820"/>
      <c r="T51" s="820"/>
      <c r="U51" s="802"/>
      <c r="V51" s="802"/>
      <c r="W51" s="802"/>
      <c r="X51" s="802"/>
      <c r="Y51" s="802"/>
      <c r="Z51" s="802"/>
      <c r="AA51" s="802"/>
      <c r="AB51" s="802"/>
      <c r="AC51" s="802"/>
      <c r="AD51" s="110"/>
      <c r="AE51" s="110"/>
      <c r="AF51" s="110"/>
    </row>
    <row r="52">
      <c r="A52" s="802"/>
      <c r="B52" s="819">
        <v>49.0</v>
      </c>
      <c r="C52" s="821" t="str">
        <f t="shared" ref="C52:D52" si="48">INDIRECT(ADDRESS(ROW()-1, COLUMN()))</f>
        <v>取引先設定タブ</v>
      </c>
      <c r="D52" s="821" t="str">
        <f t="shared" si="48"/>
        <v>新規取引先追加＞取引先編集モーダル</v>
      </c>
      <c r="E52" s="149"/>
      <c r="F52" s="149"/>
      <c r="G52" s="149"/>
      <c r="H52" s="132" t="s">
        <v>3449</v>
      </c>
      <c r="I52" s="131"/>
      <c r="J52" s="132" t="s">
        <v>3450</v>
      </c>
      <c r="K52" s="132" t="s">
        <v>3465</v>
      </c>
      <c r="L52" s="132"/>
      <c r="M52" s="135" t="s">
        <v>84</v>
      </c>
      <c r="N52" s="135" t="s">
        <v>85</v>
      </c>
      <c r="O52" s="135" t="s">
        <v>85</v>
      </c>
      <c r="P52" s="135" t="s">
        <v>86</v>
      </c>
      <c r="Q52" s="135" t="s">
        <v>85</v>
      </c>
      <c r="R52" s="845" t="s">
        <v>117</v>
      </c>
      <c r="S52" s="820"/>
      <c r="T52" s="820"/>
      <c r="U52" s="802"/>
      <c r="V52" s="802"/>
      <c r="W52" s="802"/>
      <c r="X52" s="802"/>
      <c r="Y52" s="802"/>
      <c r="Z52" s="802"/>
      <c r="AA52" s="802"/>
      <c r="AB52" s="802"/>
      <c r="AC52" s="802"/>
      <c r="AD52" s="110"/>
      <c r="AE52" s="110"/>
      <c r="AF52" s="110"/>
    </row>
    <row r="53">
      <c r="A53" s="802"/>
      <c r="B53" s="819">
        <v>50.0</v>
      </c>
      <c r="C53" s="821" t="str">
        <f t="shared" ref="C53:D53" si="49">INDIRECT(ADDRESS(ROW()-1, COLUMN()))</f>
        <v>取引先設定タブ</v>
      </c>
      <c r="D53" s="821" t="str">
        <f t="shared" si="49"/>
        <v>新規取引先追加＞取引先編集モーダル</v>
      </c>
      <c r="E53" s="149"/>
      <c r="F53" s="149"/>
      <c r="G53" s="149"/>
      <c r="H53" s="132" t="s">
        <v>3056</v>
      </c>
      <c r="I53" s="131"/>
      <c r="J53" s="132" t="s">
        <v>3452</v>
      </c>
      <c r="K53" s="132" t="s">
        <v>3466</v>
      </c>
      <c r="L53" s="132"/>
      <c r="M53" s="135" t="s">
        <v>84</v>
      </c>
      <c r="N53" s="135" t="s">
        <v>85</v>
      </c>
      <c r="O53" s="135" t="s">
        <v>85</v>
      </c>
      <c r="P53" s="135" t="s">
        <v>86</v>
      </c>
      <c r="Q53" s="135" t="s">
        <v>85</v>
      </c>
      <c r="R53" s="845" t="s">
        <v>117</v>
      </c>
      <c r="S53" s="820"/>
      <c r="T53" s="820"/>
      <c r="U53" s="802"/>
      <c r="V53" s="802"/>
      <c r="W53" s="802"/>
      <c r="X53" s="802"/>
      <c r="Y53" s="802"/>
      <c r="Z53" s="802"/>
      <c r="AA53" s="802"/>
      <c r="AB53" s="802"/>
      <c r="AC53" s="802"/>
      <c r="AD53" s="110"/>
      <c r="AE53" s="110"/>
      <c r="AF53" s="110"/>
    </row>
    <row r="54">
      <c r="A54" s="802"/>
      <c r="B54" s="819">
        <v>51.0</v>
      </c>
      <c r="C54" s="821" t="str">
        <f t="shared" ref="C54:D54" si="50">INDIRECT(ADDRESS(ROW()-1, COLUMN()))</f>
        <v>取引先設定タブ</v>
      </c>
      <c r="D54" s="821" t="str">
        <f t="shared" si="50"/>
        <v>新規取引先追加＞取引先編集モーダル</v>
      </c>
      <c r="E54" s="149"/>
      <c r="F54" s="149"/>
      <c r="G54" s="149"/>
      <c r="H54" s="146" t="s">
        <v>3467</v>
      </c>
      <c r="I54" s="201"/>
      <c r="J54" s="132" t="s">
        <v>3468</v>
      </c>
      <c r="K54" s="132" t="s">
        <v>3469</v>
      </c>
      <c r="L54" s="132"/>
      <c r="M54" s="135" t="s">
        <v>84</v>
      </c>
      <c r="N54" s="135" t="s">
        <v>85</v>
      </c>
      <c r="O54" s="135" t="s">
        <v>85</v>
      </c>
      <c r="P54" s="135" t="s">
        <v>86</v>
      </c>
      <c r="Q54" s="135" t="s">
        <v>85</v>
      </c>
      <c r="R54" s="845" t="s">
        <v>117</v>
      </c>
      <c r="S54" s="820"/>
      <c r="T54" s="820"/>
      <c r="U54" s="802"/>
      <c r="V54" s="802"/>
      <c r="W54" s="802"/>
      <c r="X54" s="802"/>
      <c r="Y54" s="802"/>
      <c r="Z54" s="802"/>
      <c r="AA54" s="802"/>
      <c r="AB54" s="802"/>
      <c r="AC54" s="802"/>
      <c r="AD54" s="110"/>
      <c r="AE54" s="110"/>
      <c r="AF54" s="110"/>
    </row>
    <row r="55">
      <c r="A55" s="802"/>
      <c r="B55" s="819">
        <v>52.0</v>
      </c>
      <c r="C55" s="821" t="str">
        <f t="shared" ref="C55:D55" si="51">INDIRECT(ADDRESS(ROW()-1, COLUMN()))</f>
        <v>取引先設定タブ</v>
      </c>
      <c r="D55" s="821" t="str">
        <f t="shared" si="51"/>
        <v>新規取引先追加＞取引先編集モーダル</v>
      </c>
      <c r="E55" s="149"/>
      <c r="F55" s="149"/>
      <c r="G55" s="149"/>
      <c r="H55" s="132" t="s">
        <v>3470</v>
      </c>
      <c r="I55" s="131"/>
      <c r="J55" s="132" t="s">
        <v>3471</v>
      </c>
      <c r="K55" s="132" t="s">
        <v>3472</v>
      </c>
      <c r="L55" s="132"/>
      <c r="M55" s="135" t="s">
        <v>84</v>
      </c>
      <c r="N55" s="135" t="s">
        <v>85</v>
      </c>
      <c r="O55" s="135" t="s">
        <v>85</v>
      </c>
      <c r="P55" s="135" t="s">
        <v>86</v>
      </c>
      <c r="Q55" s="135" t="s">
        <v>85</v>
      </c>
      <c r="R55" s="845" t="s">
        <v>117</v>
      </c>
      <c r="S55" s="820"/>
      <c r="T55" s="820"/>
      <c r="U55" s="802"/>
      <c r="V55" s="802"/>
      <c r="W55" s="802"/>
      <c r="X55" s="802"/>
      <c r="Y55" s="802"/>
      <c r="Z55" s="802"/>
      <c r="AA55" s="802"/>
      <c r="AB55" s="802"/>
      <c r="AC55" s="802"/>
      <c r="AD55" s="110"/>
      <c r="AE55" s="110"/>
      <c r="AF55" s="110"/>
    </row>
    <row r="56">
      <c r="A56" s="802"/>
      <c r="B56" s="819">
        <v>53.0</v>
      </c>
      <c r="C56" s="821" t="str">
        <f t="shared" ref="C56:D56" si="52">INDIRECT(ADDRESS(ROW()-1, COLUMN()))</f>
        <v>取引先設定タブ</v>
      </c>
      <c r="D56" s="821" t="str">
        <f t="shared" si="52"/>
        <v>新規取引先追加＞取引先編集モーダル</v>
      </c>
      <c r="E56" s="149"/>
      <c r="F56" s="149"/>
      <c r="G56" s="149"/>
      <c r="H56" s="146" t="s">
        <v>3473</v>
      </c>
      <c r="I56" s="131"/>
      <c r="J56" s="132" t="s">
        <v>3474</v>
      </c>
      <c r="K56" s="132" t="s">
        <v>3475</v>
      </c>
      <c r="L56" s="132"/>
      <c r="M56" s="135" t="s">
        <v>84</v>
      </c>
      <c r="N56" s="135" t="s">
        <v>85</v>
      </c>
      <c r="O56" s="135" t="s">
        <v>85</v>
      </c>
      <c r="P56" s="135" t="s">
        <v>86</v>
      </c>
      <c r="Q56" s="135" t="s">
        <v>85</v>
      </c>
      <c r="R56" s="845" t="s">
        <v>117</v>
      </c>
      <c r="S56" s="820"/>
      <c r="T56" s="820"/>
      <c r="U56" s="802"/>
      <c r="V56" s="802"/>
      <c r="W56" s="802"/>
      <c r="X56" s="802"/>
      <c r="Y56" s="802"/>
      <c r="Z56" s="802"/>
      <c r="AA56" s="802"/>
      <c r="AB56" s="802"/>
      <c r="AC56" s="802"/>
      <c r="AD56" s="110"/>
      <c r="AE56" s="110"/>
      <c r="AF56" s="110"/>
    </row>
    <row r="57">
      <c r="A57" s="802"/>
      <c r="B57" s="819">
        <v>54.0</v>
      </c>
      <c r="C57" s="821" t="str">
        <f t="shared" ref="C57:D57" si="53">INDIRECT(ADDRESS(ROW()-1, COLUMN()))</f>
        <v>取引先設定タブ</v>
      </c>
      <c r="D57" s="821" t="str">
        <f t="shared" si="53"/>
        <v>新規取引先追加＞取引先編集モーダル</v>
      </c>
      <c r="E57" s="155"/>
      <c r="F57" s="155"/>
      <c r="G57" s="155"/>
      <c r="H57" s="146" t="s">
        <v>3476</v>
      </c>
      <c r="I57" s="201"/>
      <c r="J57" s="132" t="s">
        <v>3477</v>
      </c>
      <c r="K57" s="192" t="s">
        <v>3478</v>
      </c>
      <c r="L57" s="192"/>
      <c r="M57" s="135" t="s">
        <v>84</v>
      </c>
      <c r="N57" s="135" t="s">
        <v>85</v>
      </c>
      <c r="O57" s="135" t="s">
        <v>85</v>
      </c>
      <c r="P57" s="135" t="s">
        <v>86</v>
      </c>
      <c r="Q57" s="135" t="s">
        <v>85</v>
      </c>
      <c r="R57" s="845" t="s">
        <v>117</v>
      </c>
      <c r="S57" s="820"/>
      <c r="T57" s="820"/>
      <c r="U57" s="802"/>
      <c r="V57" s="802"/>
      <c r="W57" s="802"/>
      <c r="X57" s="802"/>
      <c r="Y57" s="802"/>
      <c r="Z57" s="802"/>
      <c r="AA57" s="802"/>
      <c r="AB57" s="802"/>
      <c r="AC57" s="802"/>
      <c r="AD57" s="110"/>
      <c r="AE57" s="110"/>
      <c r="AF57" s="110"/>
    </row>
    <row r="58">
      <c r="A58" s="802"/>
      <c r="B58" s="819">
        <v>55.0</v>
      </c>
      <c r="C58" s="821" t="str">
        <f t="shared" ref="C58:D58" si="54">INDIRECT(ADDRESS(ROW()-1, COLUMN()))</f>
        <v>取引先設定タブ</v>
      </c>
      <c r="D58" s="821" t="str">
        <f t="shared" si="54"/>
        <v>新規取引先追加＞取引先編集モーダル</v>
      </c>
      <c r="E58" s="146" t="s">
        <v>3479</v>
      </c>
      <c r="F58" s="146" t="s">
        <v>3083</v>
      </c>
      <c r="G58" s="131"/>
      <c r="H58" s="131"/>
      <c r="I58" s="131"/>
      <c r="J58" s="132" t="s">
        <v>3422</v>
      </c>
      <c r="K58" s="132" t="s">
        <v>3480</v>
      </c>
      <c r="L58" s="131"/>
      <c r="M58" s="135" t="s">
        <v>84</v>
      </c>
      <c r="N58" s="135" t="s">
        <v>85</v>
      </c>
      <c r="O58" s="135" t="s">
        <v>85</v>
      </c>
      <c r="P58" s="135" t="s">
        <v>86</v>
      </c>
      <c r="Q58" s="135" t="s">
        <v>85</v>
      </c>
      <c r="R58" s="845" t="s">
        <v>117</v>
      </c>
      <c r="S58" s="820"/>
      <c r="T58" s="820"/>
      <c r="U58" s="802"/>
      <c r="V58" s="802"/>
      <c r="W58" s="802"/>
      <c r="X58" s="802"/>
      <c r="Y58" s="802"/>
      <c r="Z58" s="802"/>
      <c r="AA58" s="802"/>
      <c r="AB58" s="802"/>
      <c r="AC58" s="802"/>
      <c r="AD58" s="110"/>
      <c r="AE58" s="110"/>
      <c r="AF58" s="110"/>
    </row>
    <row r="59">
      <c r="A59" s="802"/>
      <c r="B59" s="819">
        <v>56.0</v>
      </c>
      <c r="C59" s="821" t="str">
        <f t="shared" ref="C59:D59" si="55">INDIRECT(ADDRESS(ROW()-1, COLUMN()))</f>
        <v>取引先設定タブ</v>
      </c>
      <c r="D59" s="821" t="str">
        <f t="shared" si="55"/>
        <v>新規取引先追加＞取引先編集モーダル</v>
      </c>
      <c r="E59" s="149"/>
      <c r="F59" s="132"/>
      <c r="G59" s="131"/>
      <c r="H59" s="131"/>
      <c r="I59" s="131"/>
      <c r="J59" s="146" t="s">
        <v>3065</v>
      </c>
      <c r="K59" s="132" t="s">
        <v>3066</v>
      </c>
      <c r="L59" s="131"/>
      <c r="M59" s="135" t="s">
        <v>84</v>
      </c>
      <c r="N59" s="135" t="s">
        <v>85</v>
      </c>
      <c r="O59" s="135" t="s">
        <v>85</v>
      </c>
      <c r="P59" s="135" t="s">
        <v>86</v>
      </c>
      <c r="Q59" s="135" t="s">
        <v>85</v>
      </c>
      <c r="R59" s="845" t="s">
        <v>117</v>
      </c>
      <c r="S59" s="820"/>
      <c r="T59" s="820"/>
      <c r="U59" s="802"/>
      <c r="V59" s="802"/>
      <c r="W59" s="802"/>
      <c r="X59" s="802"/>
      <c r="Y59" s="802"/>
      <c r="Z59" s="802"/>
      <c r="AA59" s="802"/>
      <c r="AB59" s="802"/>
      <c r="AC59" s="802"/>
      <c r="AD59" s="110"/>
      <c r="AE59" s="110"/>
      <c r="AF59" s="110"/>
    </row>
    <row r="60">
      <c r="A60" s="802"/>
      <c r="B60" s="819">
        <v>57.0</v>
      </c>
      <c r="C60" s="821" t="str">
        <f t="shared" ref="C60:D60" si="56">INDIRECT(ADDRESS(ROW()-1, COLUMN()))</f>
        <v>取引先設定タブ</v>
      </c>
      <c r="D60" s="821" t="str">
        <f t="shared" si="56"/>
        <v>新規取引先追加＞取引先編集モーダル</v>
      </c>
      <c r="E60" s="155"/>
      <c r="F60" s="132"/>
      <c r="G60" s="131"/>
      <c r="H60" s="131"/>
      <c r="I60" s="131"/>
      <c r="J60" s="149"/>
      <c r="K60" s="132" t="s">
        <v>3481</v>
      </c>
      <c r="L60" s="131"/>
      <c r="M60" s="135" t="s">
        <v>84</v>
      </c>
      <c r="N60" s="135" t="s">
        <v>85</v>
      </c>
      <c r="O60" s="135" t="s">
        <v>85</v>
      </c>
      <c r="P60" s="135" t="s">
        <v>86</v>
      </c>
      <c r="Q60" s="135" t="s">
        <v>85</v>
      </c>
      <c r="R60" s="845" t="s">
        <v>117</v>
      </c>
      <c r="S60" s="820"/>
      <c r="T60" s="820"/>
      <c r="U60" s="802"/>
      <c r="V60" s="802"/>
      <c r="W60" s="802"/>
      <c r="X60" s="802"/>
      <c r="Y60" s="802"/>
      <c r="Z60" s="802"/>
      <c r="AA60" s="802"/>
      <c r="AB60" s="802"/>
      <c r="AC60" s="802"/>
      <c r="AD60" s="110"/>
      <c r="AE60" s="110"/>
      <c r="AF60" s="110"/>
    </row>
    <row r="61">
      <c r="A61" s="802"/>
      <c r="B61" s="819">
        <v>58.0</v>
      </c>
      <c r="C61" s="821" t="str">
        <f t="shared" ref="C61:D61" si="57">INDIRECT(ADDRESS(ROW()-1, COLUMN()))</f>
        <v>取引先設定タブ</v>
      </c>
      <c r="D61" s="821" t="str">
        <f t="shared" si="57"/>
        <v>新規取引先追加＞取引先編集モーダル</v>
      </c>
      <c r="E61" s="848" t="s">
        <v>3482</v>
      </c>
      <c r="F61" s="132"/>
      <c r="G61" s="131"/>
      <c r="H61" s="131"/>
      <c r="I61" s="131"/>
      <c r="J61" s="132" t="s">
        <v>3483</v>
      </c>
      <c r="K61" s="132" t="s">
        <v>3484</v>
      </c>
      <c r="L61" s="131"/>
      <c r="M61" s="135" t="s">
        <v>84</v>
      </c>
      <c r="N61" s="135" t="s">
        <v>85</v>
      </c>
      <c r="O61" s="135" t="s">
        <v>85</v>
      </c>
      <c r="P61" s="135" t="s">
        <v>86</v>
      </c>
      <c r="Q61" s="135" t="s">
        <v>85</v>
      </c>
      <c r="R61" s="845" t="s">
        <v>117</v>
      </c>
      <c r="S61" s="820"/>
      <c r="T61" s="820"/>
      <c r="U61" s="802"/>
      <c r="V61" s="802"/>
      <c r="W61" s="802"/>
      <c r="X61" s="802"/>
      <c r="Y61" s="802"/>
      <c r="Z61" s="802"/>
      <c r="AA61" s="802"/>
      <c r="AB61" s="802"/>
      <c r="AC61" s="802"/>
      <c r="AD61" s="110"/>
      <c r="AE61" s="110"/>
      <c r="AF61" s="110"/>
    </row>
    <row r="62">
      <c r="A62" s="802"/>
      <c r="B62" s="819">
        <v>59.0</v>
      </c>
      <c r="C62" s="821" t="str">
        <f t="shared" ref="C62:D62" si="58">INDIRECT(ADDRESS(ROW()-1, COLUMN()))</f>
        <v>取引先設定タブ</v>
      </c>
      <c r="D62" s="821" t="str">
        <f t="shared" si="58"/>
        <v>新規取引先追加＞取引先編集モーダル</v>
      </c>
      <c r="E62" s="132" t="s">
        <v>3485</v>
      </c>
      <c r="F62" s="132"/>
      <c r="G62" s="131"/>
      <c r="H62" s="131"/>
      <c r="I62" s="131"/>
      <c r="J62" s="132" t="s">
        <v>3486</v>
      </c>
      <c r="K62" s="132" t="s">
        <v>3484</v>
      </c>
      <c r="L62" s="131"/>
      <c r="M62" s="135" t="s">
        <v>84</v>
      </c>
      <c r="N62" s="135" t="s">
        <v>85</v>
      </c>
      <c r="O62" s="135" t="s">
        <v>85</v>
      </c>
      <c r="P62" s="135" t="s">
        <v>86</v>
      </c>
      <c r="Q62" s="135" t="s">
        <v>85</v>
      </c>
      <c r="R62" s="845" t="s">
        <v>117</v>
      </c>
      <c r="S62" s="820"/>
      <c r="T62" s="820"/>
      <c r="U62" s="802"/>
      <c r="V62" s="802"/>
      <c r="W62" s="802"/>
      <c r="X62" s="802"/>
      <c r="Y62" s="802"/>
      <c r="Z62" s="802"/>
      <c r="AA62" s="802"/>
      <c r="AB62" s="802"/>
      <c r="AC62" s="802"/>
      <c r="AD62" s="110"/>
      <c r="AE62" s="110"/>
      <c r="AF62" s="110"/>
    </row>
    <row r="63">
      <c r="A63" s="802"/>
      <c r="B63" s="819">
        <v>60.0</v>
      </c>
      <c r="C63" s="821" t="str">
        <f t="shared" ref="C63:D63" si="59">INDIRECT(ADDRESS(ROW()-1, COLUMN()))</f>
        <v>取引先設定タブ</v>
      </c>
      <c r="D63" s="821" t="str">
        <f t="shared" si="59"/>
        <v>新規取引先追加＞取引先編集モーダル</v>
      </c>
      <c r="E63" s="132" t="s">
        <v>3487</v>
      </c>
      <c r="F63" s="132"/>
      <c r="G63" s="131"/>
      <c r="H63" s="131"/>
      <c r="I63" s="131"/>
      <c r="J63" s="132" t="s">
        <v>3488</v>
      </c>
      <c r="K63" s="132" t="s">
        <v>3484</v>
      </c>
      <c r="L63" s="131"/>
      <c r="M63" s="135" t="s">
        <v>84</v>
      </c>
      <c r="N63" s="135" t="s">
        <v>85</v>
      </c>
      <c r="O63" s="135" t="s">
        <v>85</v>
      </c>
      <c r="P63" s="135" t="s">
        <v>86</v>
      </c>
      <c r="Q63" s="135" t="s">
        <v>85</v>
      </c>
      <c r="R63" s="845" t="s">
        <v>117</v>
      </c>
      <c r="S63" s="820"/>
      <c r="T63" s="820"/>
      <c r="U63" s="802"/>
      <c r="V63" s="802"/>
      <c r="W63" s="802"/>
      <c r="X63" s="802"/>
      <c r="Y63" s="802"/>
      <c r="Z63" s="802"/>
      <c r="AA63" s="802"/>
      <c r="AB63" s="802"/>
      <c r="AC63" s="802"/>
      <c r="AD63" s="110"/>
      <c r="AE63" s="110"/>
      <c r="AF63" s="110"/>
    </row>
    <row r="64">
      <c r="A64" s="802"/>
      <c r="B64" s="819">
        <v>61.0</v>
      </c>
      <c r="C64" s="821" t="str">
        <f t="shared" ref="C64:D64" si="60">INDIRECT(ADDRESS(ROW()-1, COLUMN()))</f>
        <v>取引先設定タブ</v>
      </c>
      <c r="D64" s="821" t="str">
        <f t="shared" si="60"/>
        <v>新規取引先追加＞取引先編集モーダル</v>
      </c>
      <c r="E64" s="132" t="s">
        <v>3489</v>
      </c>
      <c r="F64" s="132"/>
      <c r="G64" s="131"/>
      <c r="H64" s="131"/>
      <c r="I64" s="131"/>
      <c r="J64" s="132" t="s">
        <v>3490</v>
      </c>
      <c r="K64" s="132" t="s">
        <v>3491</v>
      </c>
      <c r="L64" s="131"/>
      <c r="M64" s="135" t="s">
        <v>84</v>
      </c>
      <c r="N64" s="135" t="s">
        <v>85</v>
      </c>
      <c r="O64" s="135" t="s">
        <v>85</v>
      </c>
      <c r="P64" s="135" t="s">
        <v>86</v>
      </c>
      <c r="Q64" s="135" t="s">
        <v>85</v>
      </c>
      <c r="R64" s="845" t="s">
        <v>117</v>
      </c>
      <c r="S64" s="820"/>
      <c r="T64" s="820"/>
      <c r="U64" s="802"/>
      <c r="V64" s="802"/>
      <c r="W64" s="802"/>
      <c r="X64" s="802"/>
      <c r="Y64" s="802"/>
      <c r="Z64" s="802"/>
      <c r="AA64" s="802"/>
      <c r="AB64" s="802"/>
      <c r="AC64" s="802"/>
      <c r="AD64" s="110"/>
      <c r="AE64" s="110"/>
      <c r="AF64" s="110"/>
    </row>
    <row r="65">
      <c r="A65" s="802"/>
      <c r="B65" s="819">
        <v>62.0</v>
      </c>
      <c r="C65" s="821" t="str">
        <f t="shared" ref="C65:D65" si="61">INDIRECT(ADDRESS(ROW()-1, COLUMN()))</f>
        <v>取引先設定タブ</v>
      </c>
      <c r="D65" s="821" t="str">
        <f t="shared" si="61"/>
        <v>新規取引先追加＞取引先編集モーダル</v>
      </c>
      <c r="E65" s="146" t="s">
        <v>3492</v>
      </c>
      <c r="F65" s="132" t="s">
        <v>3083</v>
      </c>
      <c r="G65" s="131"/>
      <c r="H65" s="131"/>
      <c r="I65" s="131"/>
      <c r="J65" s="132" t="s">
        <v>3422</v>
      </c>
      <c r="K65" s="132" t="s">
        <v>3493</v>
      </c>
      <c r="L65" s="131"/>
      <c r="M65" s="135" t="s">
        <v>84</v>
      </c>
      <c r="N65" s="135" t="s">
        <v>85</v>
      </c>
      <c r="O65" s="135" t="s">
        <v>85</v>
      </c>
      <c r="P65" s="135" t="s">
        <v>86</v>
      </c>
      <c r="Q65" s="135" t="s">
        <v>85</v>
      </c>
      <c r="R65" s="845" t="s">
        <v>117</v>
      </c>
      <c r="S65" s="820"/>
      <c r="T65" s="820"/>
      <c r="U65" s="802"/>
      <c r="V65" s="802"/>
      <c r="W65" s="802"/>
      <c r="X65" s="802"/>
      <c r="Y65" s="802"/>
      <c r="Z65" s="802"/>
      <c r="AA65" s="802"/>
      <c r="AB65" s="802"/>
      <c r="AC65" s="802"/>
      <c r="AD65" s="110"/>
      <c r="AE65" s="110"/>
      <c r="AF65" s="110"/>
    </row>
    <row r="66">
      <c r="A66" s="802"/>
      <c r="B66" s="819">
        <v>63.0</v>
      </c>
      <c r="C66" s="821" t="str">
        <f t="shared" ref="C66:D66" si="62">INDIRECT(ADDRESS(ROW()-1, COLUMN()))</f>
        <v>取引先設定タブ</v>
      </c>
      <c r="D66" s="821" t="str">
        <f t="shared" si="62"/>
        <v>新規取引先追加＞取引先編集モーダル</v>
      </c>
      <c r="E66" s="155"/>
      <c r="F66" s="132" t="s">
        <v>3494</v>
      </c>
      <c r="G66" s="131"/>
      <c r="H66" s="131"/>
      <c r="I66" s="131"/>
      <c r="J66" s="132" t="s">
        <v>3495</v>
      </c>
      <c r="K66" s="132" t="s">
        <v>3496</v>
      </c>
      <c r="L66" s="131"/>
      <c r="M66" s="135" t="s">
        <v>84</v>
      </c>
      <c r="N66" s="135" t="s">
        <v>85</v>
      </c>
      <c r="O66" s="135" t="s">
        <v>85</v>
      </c>
      <c r="P66" s="135" t="s">
        <v>86</v>
      </c>
      <c r="Q66" s="135" t="s">
        <v>85</v>
      </c>
      <c r="R66" s="845" t="s">
        <v>117</v>
      </c>
      <c r="S66" s="820"/>
      <c r="T66" s="820"/>
      <c r="U66" s="802"/>
      <c r="V66" s="802"/>
      <c r="W66" s="802"/>
      <c r="X66" s="802"/>
      <c r="Y66" s="802"/>
      <c r="Z66" s="802"/>
      <c r="AA66" s="802"/>
      <c r="AB66" s="802"/>
      <c r="AC66" s="802"/>
      <c r="AD66" s="110"/>
      <c r="AE66" s="110"/>
      <c r="AF66" s="110"/>
    </row>
    <row r="67">
      <c r="A67" s="802"/>
      <c r="B67" s="819">
        <v>64.0</v>
      </c>
      <c r="C67" s="821" t="str">
        <f t="shared" ref="C67:D67" si="63">INDIRECT(ADDRESS(ROW()-1, COLUMN()))</f>
        <v>取引先設定タブ</v>
      </c>
      <c r="D67" s="821" t="str">
        <f t="shared" si="63"/>
        <v>新規取引先追加＞取引先編集モーダル</v>
      </c>
      <c r="E67" s="146" t="s">
        <v>451</v>
      </c>
      <c r="F67" s="132" t="s">
        <v>3497</v>
      </c>
      <c r="G67" s="131"/>
      <c r="H67" s="131"/>
      <c r="I67" s="131"/>
      <c r="J67" s="132" t="s">
        <v>3498</v>
      </c>
      <c r="K67" s="132" t="s">
        <v>3491</v>
      </c>
      <c r="L67" s="132" t="s">
        <v>3499</v>
      </c>
      <c r="M67" s="135" t="s">
        <v>84</v>
      </c>
      <c r="N67" s="135" t="s">
        <v>85</v>
      </c>
      <c r="O67" s="135" t="s">
        <v>85</v>
      </c>
      <c r="P67" s="135" t="s">
        <v>86</v>
      </c>
      <c r="Q67" s="135" t="s">
        <v>85</v>
      </c>
      <c r="R67" s="845" t="s">
        <v>117</v>
      </c>
      <c r="S67" s="820"/>
      <c r="T67" s="820"/>
      <c r="U67" s="802"/>
      <c r="V67" s="802"/>
      <c r="W67" s="802"/>
      <c r="X67" s="802"/>
      <c r="Y67" s="802"/>
      <c r="Z67" s="802"/>
      <c r="AA67" s="802"/>
      <c r="AB67" s="802"/>
      <c r="AC67" s="802"/>
      <c r="AD67" s="110"/>
      <c r="AE67" s="110"/>
      <c r="AF67" s="110"/>
    </row>
    <row r="68">
      <c r="A68" s="802"/>
      <c r="B68" s="819">
        <v>65.0</v>
      </c>
      <c r="C68" s="821" t="str">
        <f t="shared" ref="C68:D68" si="64">INDIRECT(ADDRESS(ROW()-1, COLUMN()))</f>
        <v>取引先設定タブ</v>
      </c>
      <c r="D68" s="821" t="str">
        <f t="shared" si="64"/>
        <v>新規取引先追加＞取引先編集モーダル</v>
      </c>
      <c r="E68" s="155"/>
      <c r="F68" s="132" t="s">
        <v>3500</v>
      </c>
      <c r="G68" s="131"/>
      <c r="H68" s="131"/>
      <c r="I68" s="131"/>
      <c r="J68" s="132" t="s">
        <v>3501</v>
      </c>
      <c r="K68" s="132" t="s">
        <v>3502</v>
      </c>
      <c r="L68" s="132" t="s">
        <v>3224</v>
      </c>
      <c r="M68" s="135" t="s">
        <v>84</v>
      </c>
      <c r="N68" s="135" t="s">
        <v>85</v>
      </c>
      <c r="O68" s="135" t="s">
        <v>85</v>
      </c>
      <c r="P68" s="135" t="s">
        <v>86</v>
      </c>
      <c r="Q68" s="135" t="s">
        <v>85</v>
      </c>
      <c r="R68" s="845" t="s">
        <v>117</v>
      </c>
      <c r="S68" s="820"/>
      <c r="T68" s="820"/>
      <c r="U68" s="802"/>
      <c r="V68" s="802"/>
      <c r="W68" s="802"/>
      <c r="X68" s="802"/>
      <c r="Y68" s="802"/>
      <c r="Z68" s="802"/>
      <c r="AA68" s="802"/>
      <c r="AB68" s="802"/>
      <c r="AC68" s="802"/>
      <c r="AD68" s="110"/>
      <c r="AE68" s="110"/>
      <c r="AF68" s="110"/>
    </row>
    <row r="69">
      <c r="A69" s="802"/>
      <c r="B69" s="819">
        <v>66.0</v>
      </c>
      <c r="C69" s="821" t="str">
        <f t="shared" ref="C69:D69" si="65">INDIRECT(ADDRESS(ROW()-1, COLUMN()))</f>
        <v>取引先設定タブ</v>
      </c>
      <c r="D69" s="821" t="str">
        <f t="shared" si="65"/>
        <v>新規取引先追加＞取引先編集モーダル</v>
      </c>
      <c r="E69" s="132" t="s">
        <v>3503</v>
      </c>
      <c r="F69" s="132"/>
      <c r="G69" s="131"/>
      <c r="H69" s="131"/>
      <c r="I69" s="131"/>
      <c r="J69" s="132" t="s">
        <v>3504</v>
      </c>
      <c r="K69" s="132" t="s">
        <v>3505</v>
      </c>
      <c r="L69" s="131"/>
      <c r="M69" s="135" t="s">
        <v>84</v>
      </c>
      <c r="N69" s="135" t="s">
        <v>85</v>
      </c>
      <c r="O69" s="135" t="s">
        <v>85</v>
      </c>
      <c r="P69" s="135" t="s">
        <v>86</v>
      </c>
      <c r="Q69" s="135" t="s">
        <v>85</v>
      </c>
      <c r="R69" s="845" t="s">
        <v>117</v>
      </c>
      <c r="S69" s="820"/>
      <c r="T69" s="820"/>
      <c r="U69" s="802"/>
      <c r="V69" s="802"/>
      <c r="W69" s="802"/>
      <c r="X69" s="802"/>
      <c r="Y69" s="802"/>
      <c r="Z69" s="802"/>
      <c r="AA69" s="802"/>
      <c r="AB69" s="802"/>
      <c r="AC69" s="802"/>
      <c r="AD69" s="110"/>
      <c r="AE69" s="110"/>
      <c r="AF69" s="110"/>
    </row>
    <row r="70">
      <c r="A70" s="802"/>
      <c r="B70" s="819">
        <v>67.0</v>
      </c>
      <c r="C70" s="821" t="str">
        <f t="shared" ref="C70:C128" si="66">INDIRECT(ADDRESS(ROW()-1, COLUMN()))</f>
        <v>取引先設定タブ</v>
      </c>
      <c r="D70" s="132" t="s">
        <v>3506</v>
      </c>
      <c r="E70" s="132" t="s">
        <v>3507</v>
      </c>
      <c r="F70" s="132"/>
      <c r="G70" s="131"/>
      <c r="H70" s="131"/>
      <c r="I70" s="131"/>
      <c r="J70" s="132" t="s">
        <v>3508</v>
      </c>
      <c r="K70" s="132" t="s">
        <v>3509</v>
      </c>
      <c r="L70" s="131"/>
      <c r="M70" s="135" t="s">
        <v>84</v>
      </c>
      <c r="N70" s="135" t="s">
        <v>84</v>
      </c>
      <c r="O70" s="135" t="s">
        <v>84</v>
      </c>
      <c r="P70" s="135" t="s">
        <v>86</v>
      </c>
      <c r="Q70" s="135" t="s">
        <v>84</v>
      </c>
      <c r="R70" s="845" t="s">
        <v>117</v>
      </c>
      <c r="S70" s="820"/>
      <c r="T70" s="820"/>
      <c r="U70" s="802"/>
      <c r="V70" s="802"/>
      <c r="W70" s="802"/>
      <c r="X70" s="802"/>
      <c r="Y70" s="802"/>
      <c r="Z70" s="802"/>
      <c r="AA70" s="802"/>
      <c r="AB70" s="802"/>
      <c r="AC70" s="802"/>
      <c r="AD70" s="110"/>
      <c r="AE70" s="110"/>
      <c r="AF70" s="110"/>
    </row>
    <row r="71">
      <c r="A71" s="802"/>
      <c r="B71" s="819">
        <v>68.0</v>
      </c>
      <c r="C71" s="821" t="str">
        <f t="shared" si="66"/>
        <v>取引先設定タブ</v>
      </c>
      <c r="D71" s="146" t="s">
        <v>3510</v>
      </c>
      <c r="E71" s="132"/>
      <c r="F71" s="132"/>
      <c r="G71" s="132"/>
      <c r="H71" s="131"/>
      <c r="I71" s="131"/>
      <c r="J71" s="132" t="s">
        <v>3511</v>
      </c>
      <c r="K71" s="132" t="s">
        <v>3512</v>
      </c>
      <c r="L71" s="131"/>
      <c r="M71" s="135" t="s">
        <v>84</v>
      </c>
      <c r="N71" s="135" t="s">
        <v>85</v>
      </c>
      <c r="O71" s="135" t="s">
        <v>85</v>
      </c>
      <c r="P71" s="135" t="s">
        <v>86</v>
      </c>
      <c r="Q71" s="135" t="s">
        <v>85</v>
      </c>
      <c r="R71" s="845" t="s">
        <v>117</v>
      </c>
      <c r="S71" s="820"/>
      <c r="T71" s="820"/>
      <c r="U71" s="802"/>
      <c r="V71" s="802"/>
      <c r="W71" s="802"/>
      <c r="X71" s="802"/>
      <c r="Y71" s="802"/>
      <c r="Z71" s="802"/>
      <c r="AA71" s="802"/>
      <c r="AB71" s="802"/>
      <c r="AC71" s="802"/>
      <c r="AD71" s="110"/>
      <c r="AE71" s="110"/>
      <c r="AF71" s="110"/>
    </row>
    <row r="72">
      <c r="A72" s="802"/>
      <c r="B72" s="819">
        <v>69.0</v>
      </c>
      <c r="C72" s="821" t="str">
        <f t="shared" si="66"/>
        <v>取引先設定タブ</v>
      </c>
      <c r="D72" s="149"/>
      <c r="E72" s="849" t="s">
        <v>3513</v>
      </c>
      <c r="F72" s="132" t="s">
        <v>3083</v>
      </c>
      <c r="G72" s="131"/>
      <c r="H72" s="131"/>
      <c r="I72" s="131"/>
      <c r="J72" s="132" t="s">
        <v>3422</v>
      </c>
      <c r="K72" s="132" t="s">
        <v>3514</v>
      </c>
      <c r="L72" s="131"/>
      <c r="M72" s="135" t="s">
        <v>84</v>
      </c>
      <c r="N72" s="135" t="s">
        <v>85</v>
      </c>
      <c r="O72" s="135" t="s">
        <v>85</v>
      </c>
      <c r="P72" s="135" t="s">
        <v>86</v>
      </c>
      <c r="Q72" s="135" t="s">
        <v>85</v>
      </c>
      <c r="R72" s="845" t="s">
        <v>117</v>
      </c>
      <c r="S72" s="820"/>
      <c r="T72" s="820"/>
      <c r="U72" s="802"/>
      <c r="V72" s="802"/>
      <c r="W72" s="802"/>
      <c r="X72" s="802"/>
      <c r="Y72" s="802"/>
      <c r="Z72" s="802"/>
      <c r="AA72" s="802"/>
      <c r="AB72" s="802"/>
      <c r="AC72" s="802"/>
      <c r="AD72" s="110"/>
      <c r="AE72" s="110"/>
      <c r="AF72" s="110"/>
    </row>
    <row r="73">
      <c r="A73" s="802"/>
      <c r="B73" s="819">
        <v>70.0</v>
      </c>
      <c r="C73" s="821" t="str">
        <f t="shared" si="66"/>
        <v>取引先設定タブ</v>
      </c>
      <c r="D73" s="149"/>
      <c r="E73" s="850"/>
      <c r="F73" s="418"/>
      <c r="G73" s="131"/>
      <c r="H73" s="131"/>
      <c r="I73" s="131"/>
      <c r="J73" s="132" t="s">
        <v>3515</v>
      </c>
      <c r="K73" s="132" t="s">
        <v>3516</v>
      </c>
      <c r="L73" s="131"/>
      <c r="M73" s="135" t="s">
        <v>84</v>
      </c>
      <c r="N73" s="135" t="s">
        <v>85</v>
      </c>
      <c r="O73" s="135" t="s">
        <v>85</v>
      </c>
      <c r="P73" s="135" t="s">
        <v>86</v>
      </c>
      <c r="Q73" s="135" t="s">
        <v>85</v>
      </c>
      <c r="R73" s="845" t="s">
        <v>117</v>
      </c>
      <c r="S73" s="820"/>
      <c r="T73" s="820"/>
      <c r="U73" s="802"/>
      <c r="V73" s="802"/>
      <c r="W73" s="802"/>
      <c r="X73" s="802"/>
      <c r="Y73" s="802"/>
      <c r="Z73" s="802"/>
      <c r="AA73" s="802"/>
      <c r="AB73" s="802"/>
      <c r="AC73" s="802"/>
      <c r="AD73" s="110"/>
      <c r="AE73" s="110"/>
      <c r="AF73" s="110"/>
    </row>
    <row r="74">
      <c r="A74" s="802"/>
      <c r="B74" s="819">
        <v>71.0</v>
      </c>
      <c r="C74" s="821" t="str">
        <f t="shared" si="66"/>
        <v>取引先設定タブ</v>
      </c>
      <c r="D74" s="149"/>
      <c r="E74" s="849" t="s">
        <v>3482</v>
      </c>
      <c r="F74" s="418"/>
      <c r="G74" s="131"/>
      <c r="H74" s="131"/>
      <c r="I74" s="131"/>
      <c r="J74" s="132" t="s">
        <v>3517</v>
      </c>
      <c r="K74" s="132" t="s">
        <v>3518</v>
      </c>
      <c r="L74" s="131"/>
      <c r="M74" s="135" t="s">
        <v>84</v>
      </c>
      <c r="N74" s="135" t="s">
        <v>85</v>
      </c>
      <c r="O74" s="135" t="s">
        <v>85</v>
      </c>
      <c r="P74" s="135" t="s">
        <v>86</v>
      </c>
      <c r="Q74" s="135" t="s">
        <v>85</v>
      </c>
      <c r="R74" s="845" t="s">
        <v>117</v>
      </c>
      <c r="S74" s="820"/>
      <c r="T74" s="820"/>
      <c r="U74" s="802"/>
      <c r="V74" s="802"/>
      <c r="W74" s="802"/>
      <c r="X74" s="802"/>
      <c r="Y74" s="802"/>
      <c r="Z74" s="802"/>
      <c r="AA74" s="802"/>
      <c r="AB74" s="802"/>
      <c r="AC74" s="802"/>
      <c r="AD74" s="110"/>
      <c r="AE74" s="110"/>
      <c r="AF74" s="110"/>
    </row>
    <row r="75">
      <c r="A75" s="802"/>
      <c r="B75" s="819">
        <v>72.0</v>
      </c>
      <c r="C75" s="821" t="str">
        <f t="shared" si="66"/>
        <v>取引先設定タブ</v>
      </c>
      <c r="D75" s="149"/>
      <c r="E75" s="850"/>
      <c r="F75" s="418"/>
      <c r="G75" s="131"/>
      <c r="H75" s="131"/>
      <c r="I75" s="131"/>
      <c r="J75" s="132" t="s">
        <v>3519</v>
      </c>
      <c r="K75" s="132" t="s">
        <v>3520</v>
      </c>
      <c r="L75" s="131"/>
      <c r="M75" s="135" t="s">
        <v>84</v>
      </c>
      <c r="N75" s="135" t="s">
        <v>85</v>
      </c>
      <c r="O75" s="135" t="s">
        <v>85</v>
      </c>
      <c r="P75" s="135" t="s">
        <v>86</v>
      </c>
      <c r="Q75" s="135" t="s">
        <v>85</v>
      </c>
      <c r="R75" s="845" t="s">
        <v>117</v>
      </c>
      <c r="S75" s="820"/>
      <c r="T75" s="820"/>
      <c r="U75" s="802"/>
      <c r="V75" s="802"/>
      <c r="W75" s="802"/>
      <c r="X75" s="802"/>
      <c r="Y75" s="802"/>
      <c r="Z75" s="802"/>
      <c r="AA75" s="802"/>
      <c r="AB75" s="802"/>
      <c r="AC75" s="802"/>
      <c r="AD75" s="110"/>
      <c r="AE75" s="110"/>
      <c r="AF75" s="110"/>
    </row>
    <row r="76">
      <c r="A76" s="802"/>
      <c r="B76" s="819">
        <v>73.0</v>
      </c>
      <c r="C76" s="821" t="str">
        <f t="shared" si="66"/>
        <v>取引先設定タブ</v>
      </c>
      <c r="D76" s="149"/>
      <c r="E76" s="132" t="s">
        <v>3485</v>
      </c>
      <c r="F76" s="132"/>
      <c r="G76" s="131"/>
      <c r="H76" s="131"/>
      <c r="I76" s="131"/>
      <c r="J76" s="132" t="s">
        <v>3521</v>
      </c>
      <c r="K76" s="132" t="s">
        <v>3522</v>
      </c>
      <c r="L76" s="131"/>
      <c r="M76" s="135" t="s">
        <v>84</v>
      </c>
      <c r="N76" s="135" t="s">
        <v>85</v>
      </c>
      <c r="O76" s="135" t="s">
        <v>85</v>
      </c>
      <c r="P76" s="135" t="s">
        <v>86</v>
      </c>
      <c r="Q76" s="135" t="s">
        <v>85</v>
      </c>
      <c r="R76" s="845" t="s">
        <v>117</v>
      </c>
      <c r="S76" s="820"/>
      <c r="T76" s="820"/>
      <c r="U76" s="802"/>
      <c r="V76" s="802"/>
      <c r="W76" s="802"/>
      <c r="X76" s="802"/>
      <c r="Y76" s="802"/>
      <c r="Z76" s="802"/>
      <c r="AA76" s="802"/>
      <c r="AB76" s="802"/>
      <c r="AC76" s="802"/>
      <c r="AD76" s="110"/>
      <c r="AE76" s="110"/>
      <c r="AF76" s="110"/>
    </row>
    <row r="77">
      <c r="A77" s="802"/>
      <c r="B77" s="819">
        <v>74.0</v>
      </c>
      <c r="C77" s="821" t="str">
        <f t="shared" si="66"/>
        <v>取引先設定タブ</v>
      </c>
      <c r="D77" s="149"/>
      <c r="E77" s="146" t="s">
        <v>3487</v>
      </c>
      <c r="F77" s="146"/>
      <c r="G77" s="131"/>
      <c r="H77" s="131"/>
      <c r="I77" s="131"/>
      <c r="J77" s="132" t="s">
        <v>3523</v>
      </c>
      <c r="K77" s="132" t="s">
        <v>3524</v>
      </c>
      <c r="L77" s="131"/>
      <c r="M77" s="135" t="s">
        <v>84</v>
      </c>
      <c r="N77" s="135" t="s">
        <v>85</v>
      </c>
      <c r="O77" s="135" t="s">
        <v>85</v>
      </c>
      <c r="P77" s="135" t="s">
        <v>86</v>
      </c>
      <c r="Q77" s="135" t="s">
        <v>85</v>
      </c>
      <c r="R77" s="845" t="s">
        <v>117</v>
      </c>
      <c r="S77" s="820"/>
      <c r="T77" s="820"/>
      <c r="U77" s="802"/>
      <c r="V77" s="802"/>
      <c r="W77" s="802"/>
      <c r="X77" s="802"/>
      <c r="Y77" s="802"/>
      <c r="Z77" s="802"/>
      <c r="AA77" s="802"/>
      <c r="AB77" s="802"/>
      <c r="AC77" s="802"/>
      <c r="AD77" s="110"/>
      <c r="AE77" s="110"/>
      <c r="AF77" s="110"/>
    </row>
    <row r="78">
      <c r="A78" s="802"/>
      <c r="B78" s="819">
        <v>75.0</v>
      </c>
      <c r="C78" s="821" t="str">
        <f t="shared" si="66"/>
        <v>取引先設定タブ</v>
      </c>
      <c r="D78" s="149"/>
      <c r="E78" s="146" t="s">
        <v>3489</v>
      </c>
      <c r="F78" s="146" t="s">
        <v>3525</v>
      </c>
      <c r="G78" s="175"/>
      <c r="H78" s="131"/>
      <c r="I78" s="131"/>
      <c r="J78" s="132" t="s">
        <v>3526</v>
      </c>
      <c r="K78" s="132" t="s">
        <v>3527</v>
      </c>
      <c r="L78" s="131"/>
      <c r="M78" s="135" t="s">
        <v>84</v>
      </c>
      <c r="N78" s="135" t="s">
        <v>85</v>
      </c>
      <c r="O78" s="135" t="s">
        <v>85</v>
      </c>
      <c r="P78" s="135" t="s">
        <v>86</v>
      </c>
      <c r="Q78" s="135" t="s">
        <v>85</v>
      </c>
      <c r="R78" s="845" t="s">
        <v>117</v>
      </c>
      <c r="S78" s="820"/>
      <c r="T78" s="820"/>
      <c r="U78" s="802"/>
      <c r="V78" s="802"/>
      <c r="W78" s="802"/>
      <c r="X78" s="802"/>
      <c r="Y78" s="802"/>
      <c r="Z78" s="802"/>
      <c r="AA78" s="802"/>
      <c r="AB78" s="802"/>
      <c r="AC78" s="802"/>
      <c r="AD78" s="110"/>
      <c r="AE78" s="110"/>
      <c r="AF78" s="110"/>
    </row>
    <row r="79">
      <c r="A79" s="802"/>
      <c r="B79" s="819">
        <v>76.0</v>
      </c>
      <c r="C79" s="821" t="str">
        <f t="shared" si="66"/>
        <v>取引先設定タブ</v>
      </c>
      <c r="D79" s="149"/>
      <c r="E79" s="149"/>
      <c r="F79" s="149"/>
      <c r="G79" s="130" t="s">
        <v>3528</v>
      </c>
      <c r="H79" s="131"/>
      <c r="I79" s="131"/>
      <c r="J79" s="132" t="s">
        <v>3529</v>
      </c>
      <c r="K79" s="132" t="s">
        <v>3530</v>
      </c>
      <c r="L79" s="131"/>
      <c r="M79" s="135" t="s">
        <v>84</v>
      </c>
      <c r="N79" s="135" t="s">
        <v>85</v>
      </c>
      <c r="O79" s="135" t="s">
        <v>85</v>
      </c>
      <c r="P79" s="135" t="s">
        <v>86</v>
      </c>
      <c r="Q79" s="135" t="s">
        <v>85</v>
      </c>
      <c r="R79" s="845" t="s">
        <v>117</v>
      </c>
      <c r="S79" s="820"/>
      <c r="T79" s="820"/>
      <c r="U79" s="802"/>
      <c r="V79" s="802"/>
      <c r="W79" s="802"/>
      <c r="X79" s="802"/>
      <c r="Y79" s="802"/>
      <c r="Z79" s="802"/>
      <c r="AA79" s="802"/>
      <c r="AB79" s="802"/>
      <c r="AC79" s="802"/>
      <c r="AD79" s="110"/>
      <c r="AE79" s="110"/>
      <c r="AF79" s="110"/>
    </row>
    <row r="80">
      <c r="A80" s="802"/>
      <c r="B80" s="819">
        <v>77.0</v>
      </c>
      <c r="C80" s="821" t="str">
        <f t="shared" si="66"/>
        <v>取引先設定タブ</v>
      </c>
      <c r="D80" s="149"/>
      <c r="E80" s="155"/>
      <c r="F80" s="155"/>
      <c r="G80" s="130" t="s">
        <v>3531</v>
      </c>
      <c r="H80" s="131"/>
      <c r="I80" s="131"/>
      <c r="J80" s="132" t="s">
        <v>3532</v>
      </c>
      <c r="K80" s="132" t="s">
        <v>3533</v>
      </c>
      <c r="L80" s="131"/>
      <c r="M80" s="135" t="s">
        <v>84</v>
      </c>
      <c r="N80" s="135" t="s">
        <v>85</v>
      </c>
      <c r="O80" s="135" t="s">
        <v>85</v>
      </c>
      <c r="P80" s="135" t="s">
        <v>86</v>
      </c>
      <c r="Q80" s="135" t="s">
        <v>85</v>
      </c>
      <c r="R80" s="845" t="s">
        <v>117</v>
      </c>
      <c r="S80" s="820"/>
      <c r="T80" s="820"/>
      <c r="U80" s="802"/>
      <c r="V80" s="802"/>
      <c r="W80" s="802"/>
      <c r="X80" s="802"/>
      <c r="Y80" s="802"/>
      <c r="Z80" s="802"/>
      <c r="AA80" s="802"/>
      <c r="AB80" s="802"/>
      <c r="AC80" s="802"/>
      <c r="AD80" s="110"/>
      <c r="AE80" s="110"/>
      <c r="AF80" s="110"/>
    </row>
    <row r="81">
      <c r="A81" s="802"/>
      <c r="B81" s="819">
        <v>78.0</v>
      </c>
      <c r="C81" s="821" t="str">
        <f t="shared" si="66"/>
        <v>取引先設定タブ</v>
      </c>
      <c r="D81" s="149"/>
      <c r="E81" s="155" t="s">
        <v>1093</v>
      </c>
      <c r="F81" s="155"/>
      <c r="G81" s="130"/>
      <c r="H81" s="131"/>
      <c r="I81" s="131"/>
      <c r="J81" s="155" t="s">
        <v>3534</v>
      </c>
      <c r="K81" s="132" t="s">
        <v>3535</v>
      </c>
      <c r="L81" s="132" t="s">
        <v>3536</v>
      </c>
      <c r="M81" s="135" t="s">
        <v>84</v>
      </c>
      <c r="N81" s="135" t="s">
        <v>84</v>
      </c>
      <c r="O81" s="135" t="s">
        <v>84</v>
      </c>
      <c r="P81" s="135" t="s">
        <v>86</v>
      </c>
      <c r="Q81" s="135" t="s">
        <v>84</v>
      </c>
      <c r="R81" s="845" t="s">
        <v>117</v>
      </c>
      <c r="S81" s="820"/>
      <c r="T81" s="820"/>
      <c r="U81" s="802"/>
      <c r="V81" s="802"/>
      <c r="W81" s="802"/>
      <c r="X81" s="802"/>
      <c r="Y81" s="802"/>
      <c r="Z81" s="802"/>
      <c r="AA81" s="802"/>
      <c r="AB81" s="802"/>
      <c r="AC81" s="802"/>
      <c r="AD81" s="110"/>
      <c r="AE81" s="110"/>
      <c r="AF81" s="110"/>
    </row>
    <row r="82">
      <c r="A82" s="802"/>
      <c r="B82" s="819">
        <v>79.0</v>
      </c>
      <c r="C82" s="821" t="str">
        <f t="shared" si="66"/>
        <v>取引先設定タブ</v>
      </c>
      <c r="D82" s="146" t="s">
        <v>3537</v>
      </c>
      <c r="E82" s="155"/>
      <c r="F82" s="155"/>
      <c r="G82" s="131"/>
      <c r="H82" s="131"/>
      <c r="I82" s="131"/>
      <c r="J82" s="132" t="s">
        <v>3538</v>
      </c>
      <c r="K82" s="132" t="s">
        <v>3539</v>
      </c>
      <c r="L82" s="131"/>
      <c r="M82" s="135" t="s">
        <v>84</v>
      </c>
      <c r="N82" s="135" t="s">
        <v>84</v>
      </c>
      <c r="O82" s="135" t="s">
        <v>84</v>
      </c>
      <c r="P82" s="135" t="s">
        <v>86</v>
      </c>
      <c r="Q82" s="135" t="s">
        <v>84</v>
      </c>
      <c r="R82" s="845" t="s">
        <v>117</v>
      </c>
      <c r="S82" s="820"/>
      <c r="T82" s="820"/>
      <c r="U82" s="802"/>
      <c r="V82" s="802"/>
      <c r="W82" s="802"/>
      <c r="X82" s="802"/>
      <c r="Y82" s="802"/>
      <c r="Z82" s="802"/>
      <c r="AA82" s="802"/>
      <c r="AB82" s="802"/>
      <c r="AC82" s="802"/>
      <c r="AD82" s="110"/>
      <c r="AE82" s="110"/>
      <c r="AF82" s="110"/>
    </row>
    <row r="83">
      <c r="A83" s="802"/>
      <c r="B83" s="819">
        <v>80.0</v>
      </c>
      <c r="C83" s="821" t="str">
        <f t="shared" si="66"/>
        <v>取引先設定タブ</v>
      </c>
      <c r="D83" s="155"/>
      <c r="E83" s="155" t="s">
        <v>820</v>
      </c>
      <c r="F83" s="155"/>
      <c r="G83" s="131"/>
      <c r="H83" s="131"/>
      <c r="I83" s="131"/>
      <c r="J83" s="132" t="s">
        <v>3540</v>
      </c>
      <c r="K83" s="132" t="s">
        <v>3541</v>
      </c>
      <c r="L83" s="131"/>
      <c r="M83" s="135" t="s">
        <v>84</v>
      </c>
      <c r="N83" s="135" t="s">
        <v>85</v>
      </c>
      <c r="O83" s="135" t="s">
        <v>85</v>
      </c>
      <c r="P83" s="135" t="s">
        <v>86</v>
      </c>
      <c r="Q83" s="135" t="s">
        <v>85</v>
      </c>
      <c r="R83" s="845" t="s">
        <v>117</v>
      </c>
      <c r="S83" s="820"/>
      <c r="T83" s="820"/>
      <c r="U83" s="802"/>
      <c r="V83" s="802"/>
      <c r="W83" s="802"/>
      <c r="X83" s="802"/>
      <c r="Y83" s="802"/>
      <c r="Z83" s="802"/>
      <c r="AA83" s="802"/>
      <c r="AB83" s="802"/>
      <c r="AC83" s="802"/>
      <c r="AD83" s="110"/>
      <c r="AE83" s="110"/>
      <c r="AF83" s="110"/>
    </row>
    <row r="84">
      <c r="A84" s="802"/>
      <c r="B84" s="819">
        <v>81.0</v>
      </c>
      <c r="C84" s="821" t="str">
        <f t="shared" si="66"/>
        <v>取引先設定タブ</v>
      </c>
      <c r="D84" s="146" t="s">
        <v>1761</v>
      </c>
      <c r="E84" s="146" t="s">
        <v>3542</v>
      </c>
      <c r="F84" s="132"/>
      <c r="G84" s="131"/>
      <c r="H84" s="131"/>
      <c r="I84" s="131"/>
      <c r="J84" s="132" t="s">
        <v>3543</v>
      </c>
      <c r="K84" s="132" t="s">
        <v>3544</v>
      </c>
      <c r="L84" s="131"/>
      <c r="M84" s="135" t="s">
        <v>84</v>
      </c>
      <c r="N84" s="135" t="s">
        <v>85</v>
      </c>
      <c r="O84" s="135" t="s">
        <v>85</v>
      </c>
      <c r="P84" s="135" t="s">
        <v>86</v>
      </c>
      <c r="Q84" s="135" t="s">
        <v>85</v>
      </c>
      <c r="R84" s="845" t="s">
        <v>117</v>
      </c>
      <c r="S84" s="820"/>
      <c r="T84" s="820"/>
      <c r="U84" s="802"/>
      <c r="V84" s="802"/>
      <c r="W84" s="802"/>
      <c r="X84" s="802"/>
      <c r="Y84" s="802"/>
      <c r="Z84" s="802"/>
      <c r="AA84" s="802"/>
      <c r="AB84" s="802"/>
      <c r="AC84" s="802"/>
      <c r="AD84" s="110"/>
      <c r="AE84" s="110"/>
      <c r="AF84" s="110"/>
    </row>
    <row r="85">
      <c r="A85" s="802"/>
      <c r="B85" s="819">
        <v>82.0</v>
      </c>
      <c r="C85" s="821" t="str">
        <f t="shared" si="66"/>
        <v>取引先設定タブ</v>
      </c>
      <c r="D85" s="821" t="str">
        <f t="shared" ref="D85:D95" si="67">INDIRECT(ADDRESS(ROW()-1, COLUMN()))</f>
        <v>インポート</v>
      </c>
      <c r="E85" s="149"/>
      <c r="F85" s="132"/>
      <c r="G85" s="131"/>
      <c r="H85" s="131"/>
      <c r="I85" s="131"/>
      <c r="J85" s="132" t="s">
        <v>3545</v>
      </c>
      <c r="K85" s="132" t="s">
        <v>3546</v>
      </c>
      <c r="L85" s="131"/>
      <c r="M85" s="135" t="s">
        <v>84</v>
      </c>
      <c r="N85" s="135" t="s">
        <v>85</v>
      </c>
      <c r="O85" s="135" t="s">
        <v>85</v>
      </c>
      <c r="P85" s="135" t="s">
        <v>86</v>
      </c>
      <c r="Q85" s="135" t="s">
        <v>85</v>
      </c>
      <c r="R85" s="845" t="s">
        <v>117</v>
      </c>
      <c r="S85" s="820"/>
      <c r="T85" s="820"/>
      <c r="U85" s="802"/>
      <c r="V85" s="802"/>
      <c r="W85" s="802"/>
      <c r="X85" s="802"/>
      <c r="Y85" s="802"/>
      <c r="Z85" s="802"/>
      <c r="AA85" s="802"/>
      <c r="AB85" s="802"/>
      <c r="AC85" s="802"/>
      <c r="AD85" s="110"/>
      <c r="AE85" s="110"/>
      <c r="AF85" s="110"/>
    </row>
    <row r="86">
      <c r="A86" s="802"/>
      <c r="B86" s="819">
        <v>83.0</v>
      </c>
      <c r="C86" s="821" t="str">
        <f t="shared" si="66"/>
        <v>取引先設定タブ</v>
      </c>
      <c r="D86" s="821" t="str">
        <f t="shared" si="67"/>
        <v>インポート</v>
      </c>
      <c r="E86" s="149"/>
      <c r="F86" s="132"/>
      <c r="G86" s="131"/>
      <c r="H86" s="131"/>
      <c r="I86" s="131"/>
      <c r="J86" s="132" t="s">
        <v>3547</v>
      </c>
      <c r="K86" s="132" t="s">
        <v>3548</v>
      </c>
      <c r="L86" s="131"/>
      <c r="M86" s="135" t="s">
        <v>84</v>
      </c>
      <c r="N86" s="135" t="s">
        <v>85</v>
      </c>
      <c r="O86" s="135" t="s">
        <v>85</v>
      </c>
      <c r="P86" s="135" t="s">
        <v>86</v>
      </c>
      <c r="Q86" s="135" t="s">
        <v>85</v>
      </c>
      <c r="R86" s="845" t="s">
        <v>117</v>
      </c>
      <c r="S86" s="820"/>
      <c r="T86" s="820"/>
      <c r="U86" s="802"/>
      <c r="V86" s="802"/>
      <c r="W86" s="802"/>
      <c r="X86" s="802"/>
      <c r="Y86" s="802"/>
      <c r="Z86" s="802"/>
      <c r="AA86" s="802"/>
      <c r="AB86" s="802"/>
      <c r="AC86" s="802"/>
      <c r="AD86" s="110"/>
      <c r="AE86" s="110"/>
      <c r="AF86" s="110"/>
    </row>
    <row r="87">
      <c r="A87" s="802"/>
      <c r="B87" s="819">
        <v>84.0</v>
      </c>
      <c r="C87" s="821" t="str">
        <f t="shared" si="66"/>
        <v>取引先設定タブ</v>
      </c>
      <c r="D87" s="821" t="str">
        <f t="shared" si="67"/>
        <v>インポート</v>
      </c>
      <c r="E87" s="149"/>
      <c r="F87" s="132"/>
      <c r="G87" s="131"/>
      <c r="H87" s="131"/>
      <c r="I87" s="131"/>
      <c r="J87" s="132" t="s">
        <v>3549</v>
      </c>
      <c r="K87" s="132" t="s">
        <v>3550</v>
      </c>
      <c r="L87" s="131"/>
      <c r="M87" s="135" t="s">
        <v>84</v>
      </c>
      <c r="N87" s="135" t="s">
        <v>85</v>
      </c>
      <c r="O87" s="135" t="s">
        <v>85</v>
      </c>
      <c r="P87" s="135" t="s">
        <v>86</v>
      </c>
      <c r="Q87" s="135" t="s">
        <v>85</v>
      </c>
      <c r="R87" s="845" t="s">
        <v>117</v>
      </c>
      <c r="S87" s="820"/>
      <c r="T87" s="820"/>
      <c r="U87" s="802"/>
      <c r="V87" s="802"/>
      <c r="W87" s="802"/>
      <c r="X87" s="802"/>
      <c r="Y87" s="802"/>
      <c r="Z87" s="802"/>
      <c r="AA87" s="802"/>
      <c r="AB87" s="802"/>
      <c r="AC87" s="802"/>
      <c r="AD87" s="110"/>
      <c r="AE87" s="110"/>
      <c r="AF87" s="110"/>
    </row>
    <row r="88">
      <c r="A88" s="802"/>
      <c r="B88" s="819">
        <v>85.0</v>
      </c>
      <c r="C88" s="821" t="str">
        <f t="shared" si="66"/>
        <v>取引先設定タブ</v>
      </c>
      <c r="D88" s="821" t="str">
        <f t="shared" si="67"/>
        <v>インポート</v>
      </c>
      <c r="E88" s="149"/>
      <c r="F88" s="132"/>
      <c r="G88" s="131"/>
      <c r="H88" s="131"/>
      <c r="I88" s="131"/>
      <c r="J88" s="132" t="s">
        <v>3551</v>
      </c>
      <c r="K88" s="132" t="s">
        <v>3552</v>
      </c>
      <c r="L88" s="131"/>
      <c r="M88" s="135" t="s">
        <v>84</v>
      </c>
      <c r="N88" s="135" t="s">
        <v>85</v>
      </c>
      <c r="O88" s="135" t="s">
        <v>85</v>
      </c>
      <c r="P88" s="135" t="s">
        <v>86</v>
      </c>
      <c r="Q88" s="135" t="s">
        <v>85</v>
      </c>
      <c r="R88" s="845" t="s">
        <v>117</v>
      </c>
      <c r="S88" s="820"/>
      <c r="T88" s="820"/>
      <c r="U88" s="802"/>
      <c r="V88" s="802"/>
      <c r="W88" s="802"/>
      <c r="X88" s="802"/>
      <c r="Y88" s="802"/>
      <c r="Z88" s="802"/>
      <c r="AA88" s="802"/>
      <c r="AB88" s="802"/>
      <c r="AC88" s="802"/>
      <c r="AD88" s="110"/>
      <c r="AE88" s="110"/>
      <c r="AF88" s="110"/>
    </row>
    <row r="89">
      <c r="A89" s="802"/>
      <c r="B89" s="819">
        <v>86.0</v>
      </c>
      <c r="C89" s="821" t="str">
        <f t="shared" si="66"/>
        <v>取引先設定タブ</v>
      </c>
      <c r="D89" s="821" t="str">
        <f t="shared" si="67"/>
        <v>インポート</v>
      </c>
      <c r="E89" s="149"/>
      <c r="F89" s="132"/>
      <c r="G89" s="131"/>
      <c r="H89" s="131"/>
      <c r="I89" s="131"/>
      <c r="J89" s="132" t="s">
        <v>3553</v>
      </c>
      <c r="K89" s="132" t="s">
        <v>3554</v>
      </c>
      <c r="L89" s="131"/>
      <c r="M89" s="135" t="s">
        <v>84</v>
      </c>
      <c r="N89" s="135" t="s">
        <v>85</v>
      </c>
      <c r="O89" s="135" t="s">
        <v>85</v>
      </c>
      <c r="P89" s="135" t="s">
        <v>86</v>
      </c>
      <c r="Q89" s="135" t="s">
        <v>85</v>
      </c>
      <c r="R89" s="845" t="s">
        <v>117</v>
      </c>
      <c r="S89" s="820"/>
      <c r="T89" s="820"/>
      <c r="U89" s="802"/>
      <c r="V89" s="802"/>
      <c r="W89" s="802"/>
      <c r="X89" s="802"/>
      <c r="Y89" s="802"/>
      <c r="Z89" s="802"/>
      <c r="AA89" s="802"/>
      <c r="AB89" s="802"/>
      <c r="AC89" s="802"/>
      <c r="AD89" s="110"/>
      <c r="AE89" s="110"/>
      <c r="AF89" s="110"/>
    </row>
    <row r="90">
      <c r="A90" s="802"/>
      <c r="B90" s="819">
        <v>87.0</v>
      </c>
      <c r="C90" s="821" t="str">
        <f t="shared" si="66"/>
        <v>取引先設定タブ</v>
      </c>
      <c r="D90" s="821" t="str">
        <f t="shared" si="67"/>
        <v>インポート</v>
      </c>
      <c r="E90" s="149"/>
      <c r="F90" s="132"/>
      <c r="G90" s="131"/>
      <c r="H90" s="131"/>
      <c r="I90" s="131"/>
      <c r="J90" s="132" t="s">
        <v>3555</v>
      </c>
      <c r="K90" s="132" t="s">
        <v>3556</v>
      </c>
      <c r="L90" s="131"/>
      <c r="M90" s="135" t="s">
        <v>84</v>
      </c>
      <c r="N90" s="135" t="s">
        <v>85</v>
      </c>
      <c r="O90" s="135" t="s">
        <v>85</v>
      </c>
      <c r="P90" s="135" t="s">
        <v>86</v>
      </c>
      <c r="Q90" s="135" t="s">
        <v>85</v>
      </c>
      <c r="R90" s="845" t="s">
        <v>117</v>
      </c>
      <c r="S90" s="820"/>
      <c r="T90" s="820"/>
      <c r="U90" s="802"/>
      <c r="V90" s="802"/>
      <c r="W90" s="802"/>
      <c r="X90" s="802"/>
      <c r="Y90" s="802"/>
      <c r="Z90" s="802"/>
      <c r="AA90" s="802"/>
      <c r="AB90" s="802"/>
      <c r="AC90" s="802"/>
      <c r="AD90" s="110"/>
      <c r="AE90" s="110"/>
      <c r="AF90" s="110"/>
    </row>
    <row r="91">
      <c r="A91" s="802"/>
      <c r="B91" s="819">
        <v>88.0</v>
      </c>
      <c r="C91" s="821" t="str">
        <f t="shared" si="66"/>
        <v>取引先設定タブ</v>
      </c>
      <c r="D91" s="821" t="str">
        <f t="shared" si="67"/>
        <v>インポート</v>
      </c>
      <c r="E91" s="155"/>
      <c r="F91" s="132"/>
      <c r="G91" s="131"/>
      <c r="H91" s="131"/>
      <c r="I91" s="131"/>
      <c r="J91" s="132" t="s">
        <v>3557</v>
      </c>
      <c r="K91" s="132" t="s">
        <v>3558</v>
      </c>
      <c r="L91" s="131"/>
      <c r="M91" s="135" t="s">
        <v>84</v>
      </c>
      <c r="N91" s="135" t="s">
        <v>85</v>
      </c>
      <c r="O91" s="135" t="s">
        <v>85</v>
      </c>
      <c r="P91" s="135" t="s">
        <v>86</v>
      </c>
      <c r="Q91" s="135" t="s">
        <v>85</v>
      </c>
      <c r="R91" s="845" t="s">
        <v>117</v>
      </c>
      <c r="S91" s="820"/>
      <c r="T91" s="820"/>
      <c r="U91" s="802"/>
      <c r="V91" s="802"/>
      <c r="W91" s="802"/>
      <c r="X91" s="802"/>
      <c r="Y91" s="802"/>
      <c r="Z91" s="802"/>
      <c r="AA91" s="802"/>
      <c r="AB91" s="802"/>
      <c r="AC91" s="802"/>
      <c r="AD91" s="110"/>
      <c r="AE91" s="110"/>
      <c r="AF91" s="110"/>
    </row>
    <row r="92">
      <c r="A92" s="802"/>
      <c r="B92" s="819">
        <v>89.0</v>
      </c>
      <c r="C92" s="821" t="str">
        <f t="shared" si="66"/>
        <v>取引先設定タブ</v>
      </c>
      <c r="D92" s="821" t="str">
        <f t="shared" si="67"/>
        <v>インポート</v>
      </c>
      <c r="E92" s="146" t="s">
        <v>3559</v>
      </c>
      <c r="F92" s="132"/>
      <c r="G92" s="131"/>
      <c r="H92" s="131"/>
      <c r="I92" s="131"/>
      <c r="J92" s="132" t="s">
        <v>3560</v>
      </c>
      <c r="K92" s="132" t="s">
        <v>3561</v>
      </c>
      <c r="L92" s="131"/>
      <c r="M92" s="135" t="s">
        <v>84</v>
      </c>
      <c r="N92" s="135" t="s">
        <v>85</v>
      </c>
      <c r="O92" s="135" t="s">
        <v>85</v>
      </c>
      <c r="P92" s="135" t="s">
        <v>86</v>
      </c>
      <c r="Q92" s="135" t="s">
        <v>85</v>
      </c>
      <c r="R92" s="845" t="s">
        <v>117</v>
      </c>
      <c r="S92" s="820"/>
      <c r="T92" s="820"/>
      <c r="U92" s="802"/>
      <c r="V92" s="802"/>
      <c r="W92" s="802"/>
      <c r="X92" s="802"/>
      <c r="Y92" s="802"/>
      <c r="Z92" s="802"/>
      <c r="AA92" s="802"/>
      <c r="AB92" s="802"/>
      <c r="AC92" s="802"/>
      <c r="AD92" s="110"/>
      <c r="AE92" s="110"/>
      <c r="AF92" s="110"/>
    </row>
    <row r="93">
      <c r="A93" s="802"/>
      <c r="B93" s="819">
        <v>90.0</v>
      </c>
      <c r="C93" s="821" t="str">
        <f t="shared" si="66"/>
        <v>取引先設定タブ</v>
      </c>
      <c r="D93" s="821" t="str">
        <f t="shared" si="67"/>
        <v>インポート</v>
      </c>
      <c r="E93" s="155"/>
      <c r="F93" s="132" t="s">
        <v>507</v>
      </c>
      <c r="G93" s="131"/>
      <c r="H93" s="131"/>
      <c r="I93" s="131"/>
      <c r="J93" s="132" t="s">
        <v>3562</v>
      </c>
      <c r="K93" s="132" t="s">
        <v>3563</v>
      </c>
      <c r="L93" s="131"/>
      <c r="M93" s="135" t="s">
        <v>84</v>
      </c>
      <c r="N93" s="135" t="s">
        <v>85</v>
      </c>
      <c r="O93" s="135" t="s">
        <v>85</v>
      </c>
      <c r="P93" s="135" t="s">
        <v>86</v>
      </c>
      <c r="Q93" s="135" t="s">
        <v>85</v>
      </c>
      <c r="R93" s="845" t="s">
        <v>117</v>
      </c>
      <c r="S93" s="820"/>
      <c r="T93" s="820"/>
      <c r="U93" s="802"/>
      <c r="V93" s="802"/>
      <c r="W93" s="802"/>
      <c r="X93" s="802"/>
      <c r="Y93" s="802"/>
      <c r="Z93" s="802"/>
      <c r="AA93" s="802"/>
      <c r="AB93" s="802"/>
      <c r="AC93" s="802"/>
      <c r="AD93" s="110"/>
      <c r="AE93" s="110"/>
      <c r="AF93" s="110"/>
    </row>
    <row r="94">
      <c r="A94" s="802"/>
      <c r="B94" s="819">
        <v>91.0</v>
      </c>
      <c r="C94" s="821" t="str">
        <f t="shared" si="66"/>
        <v>取引先設定タブ</v>
      </c>
      <c r="D94" s="821" t="str">
        <f t="shared" si="67"/>
        <v>インポート</v>
      </c>
      <c r="E94" s="146" t="s">
        <v>3564</v>
      </c>
      <c r="F94" s="132"/>
      <c r="G94" s="131"/>
      <c r="H94" s="131"/>
      <c r="I94" s="131"/>
      <c r="J94" s="132" t="s">
        <v>3565</v>
      </c>
      <c r="K94" s="132" t="s">
        <v>3566</v>
      </c>
      <c r="L94" s="131"/>
      <c r="M94" s="135" t="s">
        <v>84</v>
      </c>
      <c r="N94" s="135" t="s">
        <v>85</v>
      </c>
      <c r="O94" s="135" t="s">
        <v>85</v>
      </c>
      <c r="P94" s="135" t="s">
        <v>86</v>
      </c>
      <c r="Q94" s="135" t="s">
        <v>85</v>
      </c>
      <c r="R94" s="845" t="s">
        <v>117</v>
      </c>
      <c r="S94" s="820"/>
      <c r="T94" s="820"/>
      <c r="U94" s="802"/>
      <c r="V94" s="802"/>
      <c r="W94" s="802"/>
      <c r="X94" s="802"/>
      <c r="Y94" s="802"/>
      <c r="Z94" s="802"/>
      <c r="AA94" s="802"/>
      <c r="AB94" s="802"/>
      <c r="AC94" s="802"/>
      <c r="AD94" s="110"/>
      <c r="AE94" s="110"/>
      <c r="AF94" s="110"/>
    </row>
    <row r="95">
      <c r="A95" s="802"/>
      <c r="B95" s="819">
        <v>92.0</v>
      </c>
      <c r="C95" s="821" t="str">
        <f t="shared" si="66"/>
        <v>取引先設定タブ</v>
      </c>
      <c r="D95" s="821" t="str">
        <f t="shared" si="67"/>
        <v>インポート</v>
      </c>
      <c r="E95" s="155"/>
      <c r="F95" s="132" t="s">
        <v>507</v>
      </c>
      <c r="G95" s="131"/>
      <c r="H95" s="131"/>
      <c r="I95" s="131"/>
      <c r="J95" s="132" t="s">
        <v>3562</v>
      </c>
      <c r="K95" s="132" t="s">
        <v>3567</v>
      </c>
      <c r="L95" s="131"/>
      <c r="M95" s="135" t="s">
        <v>84</v>
      </c>
      <c r="N95" s="135" t="s">
        <v>85</v>
      </c>
      <c r="O95" s="135" t="s">
        <v>85</v>
      </c>
      <c r="P95" s="135" t="s">
        <v>86</v>
      </c>
      <c r="Q95" s="135" t="s">
        <v>85</v>
      </c>
      <c r="R95" s="845" t="s">
        <v>117</v>
      </c>
      <c r="S95" s="820"/>
      <c r="T95" s="820"/>
      <c r="U95" s="802"/>
      <c r="V95" s="802"/>
      <c r="W95" s="802"/>
      <c r="X95" s="802"/>
      <c r="Y95" s="802"/>
      <c r="Z95" s="802"/>
      <c r="AA95" s="802"/>
      <c r="AB95" s="802"/>
      <c r="AC95" s="802"/>
      <c r="AD95" s="110"/>
      <c r="AE95" s="110"/>
      <c r="AF95" s="110"/>
    </row>
    <row r="96">
      <c r="A96" s="802"/>
      <c r="B96" s="819">
        <v>93.0</v>
      </c>
      <c r="C96" s="821" t="str">
        <f t="shared" si="66"/>
        <v>取引先設定タブ</v>
      </c>
      <c r="D96" s="146" t="s">
        <v>3568</v>
      </c>
      <c r="E96" s="146" t="s">
        <v>3569</v>
      </c>
      <c r="F96" s="132"/>
      <c r="G96" s="131"/>
      <c r="H96" s="131"/>
      <c r="I96" s="131"/>
      <c r="J96" s="132" t="s">
        <v>3570</v>
      </c>
      <c r="K96" s="132" t="s">
        <v>3548</v>
      </c>
      <c r="L96" s="131"/>
      <c r="M96" s="135" t="s">
        <v>84</v>
      </c>
      <c r="N96" s="135" t="s">
        <v>85</v>
      </c>
      <c r="O96" s="135" t="s">
        <v>85</v>
      </c>
      <c r="P96" s="135" t="s">
        <v>86</v>
      </c>
      <c r="Q96" s="135" t="s">
        <v>85</v>
      </c>
      <c r="R96" s="845" t="s">
        <v>117</v>
      </c>
      <c r="S96" s="820"/>
      <c r="T96" s="820"/>
      <c r="U96" s="802"/>
      <c r="V96" s="802"/>
      <c r="W96" s="802"/>
      <c r="X96" s="802"/>
      <c r="Y96" s="802"/>
      <c r="Z96" s="802"/>
      <c r="AA96" s="802"/>
      <c r="AB96" s="802"/>
      <c r="AC96" s="802"/>
      <c r="AD96" s="110"/>
      <c r="AE96" s="110"/>
      <c r="AF96" s="110"/>
    </row>
    <row r="97">
      <c r="A97" s="802"/>
      <c r="B97" s="819">
        <v>94.0</v>
      </c>
      <c r="C97" s="821" t="str">
        <f t="shared" si="66"/>
        <v>取引先設定タブ</v>
      </c>
      <c r="D97" s="149"/>
      <c r="E97" s="149"/>
      <c r="F97" s="132"/>
      <c r="G97" s="131"/>
      <c r="H97" s="131"/>
      <c r="I97" s="131"/>
      <c r="J97" s="132" t="s">
        <v>3571</v>
      </c>
      <c r="K97" s="132" t="s">
        <v>3544</v>
      </c>
      <c r="L97" s="131"/>
      <c r="M97" s="135" t="s">
        <v>84</v>
      </c>
      <c r="N97" s="135" t="s">
        <v>85</v>
      </c>
      <c r="O97" s="135" t="s">
        <v>85</v>
      </c>
      <c r="P97" s="135" t="s">
        <v>86</v>
      </c>
      <c r="Q97" s="135" t="s">
        <v>85</v>
      </c>
      <c r="R97" s="845" t="s">
        <v>117</v>
      </c>
      <c r="S97" s="820"/>
      <c r="T97" s="820"/>
      <c r="U97" s="802"/>
      <c r="V97" s="802"/>
      <c r="W97" s="802"/>
      <c r="X97" s="802"/>
      <c r="Y97" s="802"/>
      <c r="Z97" s="802"/>
      <c r="AA97" s="802"/>
      <c r="AB97" s="802"/>
      <c r="AC97" s="802"/>
      <c r="AD97" s="110"/>
      <c r="AE97" s="110"/>
      <c r="AF97" s="110"/>
    </row>
    <row r="98">
      <c r="A98" s="802"/>
      <c r="B98" s="819">
        <v>95.0</v>
      </c>
      <c r="C98" s="821" t="str">
        <f t="shared" si="66"/>
        <v>取引先設定タブ</v>
      </c>
      <c r="D98" s="149"/>
      <c r="E98" s="149"/>
      <c r="F98" s="132"/>
      <c r="G98" s="131"/>
      <c r="H98" s="131"/>
      <c r="I98" s="131"/>
      <c r="J98" s="132" t="s">
        <v>3572</v>
      </c>
      <c r="K98" s="132" t="s">
        <v>3573</v>
      </c>
      <c r="L98" s="131"/>
      <c r="M98" s="135" t="s">
        <v>84</v>
      </c>
      <c r="N98" s="135" t="s">
        <v>85</v>
      </c>
      <c r="O98" s="135" t="s">
        <v>85</v>
      </c>
      <c r="P98" s="135" t="s">
        <v>86</v>
      </c>
      <c r="Q98" s="135" t="s">
        <v>85</v>
      </c>
      <c r="R98" s="845" t="s">
        <v>117</v>
      </c>
      <c r="S98" s="820"/>
      <c r="T98" s="820"/>
      <c r="U98" s="802"/>
      <c r="V98" s="802"/>
      <c r="W98" s="802"/>
      <c r="X98" s="802"/>
      <c r="Y98" s="802"/>
      <c r="Z98" s="802"/>
      <c r="AA98" s="802"/>
      <c r="AB98" s="802"/>
      <c r="AC98" s="802"/>
      <c r="AD98" s="110"/>
      <c r="AE98" s="110"/>
      <c r="AF98" s="110"/>
    </row>
    <row r="99">
      <c r="A99" s="802"/>
      <c r="B99" s="819">
        <v>96.0</v>
      </c>
      <c r="C99" s="821" t="str">
        <f t="shared" si="66"/>
        <v>取引先設定タブ</v>
      </c>
      <c r="D99" s="149"/>
      <c r="E99" s="149"/>
      <c r="F99" s="132"/>
      <c r="G99" s="131"/>
      <c r="H99" s="131"/>
      <c r="I99" s="131"/>
      <c r="J99" s="132" t="s">
        <v>3574</v>
      </c>
      <c r="K99" s="132" t="s">
        <v>3575</v>
      </c>
      <c r="L99" s="132" t="s">
        <v>3576</v>
      </c>
      <c r="M99" s="135" t="s">
        <v>84</v>
      </c>
      <c r="N99" s="135" t="s">
        <v>85</v>
      </c>
      <c r="O99" s="135" t="s">
        <v>85</v>
      </c>
      <c r="P99" s="135" t="s">
        <v>86</v>
      </c>
      <c r="Q99" s="135" t="s">
        <v>85</v>
      </c>
      <c r="R99" s="845" t="s">
        <v>117</v>
      </c>
      <c r="S99" s="820"/>
      <c r="T99" s="820"/>
      <c r="U99" s="802"/>
      <c r="V99" s="802"/>
      <c r="W99" s="802"/>
      <c r="X99" s="802"/>
      <c r="Y99" s="802"/>
      <c r="Z99" s="802"/>
      <c r="AA99" s="802"/>
      <c r="AB99" s="802"/>
      <c r="AC99" s="802"/>
      <c r="AD99" s="110"/>
      <c r="AE99" s="110"/>
      <c r="AF99" s="110"/>
    </row>
    <row r="100">
      <c r="A100" s="802"/>
      <c r="B100" s="819">
        <v>97.0</v>
      </c>
      <c r="C100" s="821" t="str">
        <f t="shared" si="66"/>
        <v>取引先設定タブ</v>
      </c>
      <c r="D100" s="149"/>
      <c r="E100" s="149"/>
      <c r="F100" s="132"/>
      <c r="G100" s="131"/>
      <c r="H100" s="131"/>
      <c r="I100" s="131"/>
      <c r="J100" s="132" t="s">
        <v>3577</v>
      </c>
      <c r="K100" s="132" t="s">
        <v>3578</v>
      </c>
      <c r="L100" s="131"/>
      <c r="M100" s="135" t="s">
        <v>84</v>
      </c>
      <c r="N100" s="135" t="s">
        <v>85</v>
      </c>
      <c r="O100" s="135" t="s">
        <v>85</v>
      </c>
      <c r="P100" s="135" t="s">
        <v>86</v>
      </c>
      <c r="Q100" s="135" t="s">
        <v>85</v>
      </c>
      <c r="R100" s="845" t="s">
        <v>117</v>
      </c>
      <c r="S100" s="820"/>
      <c r="T100" s="820"/>
      <c r="U100" s="802"/>
      <c r="V100" s="802"/>
      <c r="W100" s="802"/>
      <c r="X100" s="802"/>
      <c r="Y100" s="802"/>
      <c r="Z100" s="802"/>
      <c r="AA100" s="802"/>
      <c r="AB100" s="802"/>
      <c r="AC100" s="802"/>
      <c r="AD100" s="110"/>
      <c r="AE100" s="110"/>
      <c r="AF100" s="110"/>
    </row>
    <row r="101">
      <c r="A101" s="802"/>
      <c r="B101" s="819">
        <v>98.0</v>
      </c>
      <c r="C101" s="821" t="str">
        <f t="shared" si="66"/>
        <v>取引先設定タブ</v>
      </c>
      <c r="D101" s="155"/>
      <c r="E101" s="155"/>
      <c r="F101" s="132" t="s">
        <v>507</v>
      </c>
      <c r="G101" s="131"/>
      <c r="H101" s="131"/>
      <c r="I101" s="131"/>
      <c r="J101" s="132" t="s">
        <v>3562</v>
      </c>
      <c r="K101" s="132" t="s">
        <v>3579</v>
      </c>
      <c r="L101" s="131"/>
      <c r="M101" s="135" t="s">
        <v>84</v>
      </c>
      <c r="N101" s="135" t="s">
        <v>85</v>
      </c>
      <c r="O101" s="135" t="s">
        <v>85</v>
      </c>
      <c r="P101" s="135" t="s">
        <v>86</v>
      </c>
      <c r="Q101" s="135" t="s">
        <v>85</v>
      </c>
      <c r="R101" s="845" t="s">
        <v>117</v>
      </c>
      <c r="S101" s="820"/>
      <c r="T101" s="820"/>
      <c r="U101" s="802"/>
      <c r="V101" s="802"/>
      <c r="W101" s="802"/>
      <c r="X101" s="802"/>
      <c r="Y101" s="802"/>
      <c r="Z101" s="802"/>
      <c r="AA101" s="802"/>
      <c r="AB101" s="802"/>
      <c r="AC101" s="802"/>
      <c r="AD101" s="110"/>
      <c r="AE101" s="110"/>
      <c r="AF101" s="110"/>
    </row>
    <row r="102">
      <c r="A102" s="802"/>
      <c r="B102" s="819">
        <v>99.0</v>
      </c>
      <c r="C102" s="821" t="str">
        <f t="shared" si="66"/>
        <v>取引先設定タブ</v>
      </c>
      <c r="D102" s="130" t="s">
        <v>3174</v>
      </c>
      <c r="E102" s="132"/>
      <c r="F102" s="131"/>
      <c r="G102" s="131"/>
      <c r="H102" s="131"/>
      <c r="I102" s="131"/>
      <c r="J102" s="132" t="s">
        <v>3580</v>
      </c>
      <c r="K102" s="132" t="s">
        <v>3176</v>
      </c>
      <c r="L102" s="131"/>
      <c r="M102" s="135" t="s">
        <v>84</v>
      </c>
      <c r="N102" s="135" t="s">
        <v>85</v>
      </c>
      <c r="O102" s="135" t="s">
        <v>85</v>
      </c>
      <c r="P102" s="135" t="s">
        <v>86</v>
      </c>
      <c r="Q102" s="135" t="s">
        <v>85</v>
      </c>
      <c r="R102" s="845" t="s">
        <v>117</v>
      </c>
      <c r="S102" s="820"/>
      <c r="T102" s="820"/>
      <c r="U102" s="802"/>
      <c r="V102" s="802"/>
      <c r="W102" s="802"/>
      <c r="X102" s="802"/>
      <c r="Y102" s="802"/>
      <c r="Z102" s="802"/>
      <c r="AA102" s="802"/>
      <c r="AB102" s="802"/>
      <c r="AC102" s="802"/>
      <c r="AD102" s="110"/>
      <c r="AE102" s="110"/>
      <c r="AF102" s="110"/>
    </row>
    <row r="103">
      <c r="A103" s="802"/>
      <c r="B103" s="819">
        <v>100.0</v>
      </c>
      <c r="C103" s="821" t="str">
        <f t="shared" si="66"/>
        <v>取引先設定タブ</v>
      </c>
      <c r="D103" s="146" t="s">
        <v>824</v>
      </c>
      <c r="E103" s="225" t="s">
        <v>252</v>
      </c>
      <c r="F103" s="197"/>
      <c r="G103" s="132"/>
      <c r="H103" s="201"/>
      <c r="I103" s="201"/>
      <c r="J103" s="132" t="s">
        <v>3581</v>
      </c>
      <c r="K103" s="132" t="s">
        <v>3178</v>
      </c>
      <c r="L103" s="131"/>
      <c r="M103" s="135" t="s">
        <v>84</v>
      </c>
      <c r="N103" s="135" t="s">
        <v>85</v>
      </c>
      <c r="O103" s="135" t="s">
        <v>85</v>
      </c>
      <c r="P103" s="135" t="s">
        <v>86</v>
      </c>
      <c r="Q103" s="135" t="s">
        <v>85</v>
      </c>
      <c r="R103" s="845" t="s">
        <v>117</v>
      </c>
      <c r="S103" s="820"/>
      <c r="T103" s="820"/>
      <c r="U103" s="802"/>
      <c r="V103" s="802"/>
      <c r="W103" s="802"/>
      <c r="X103" s="802"/>
      <c r="Y103" s="802"/>
      <c r="Z103" s="802"/>
      <c r="AA103" s="802"/>
      <c r="AB103" s="802"/>
      <c r="AC103" s="802"/>
      <c r="AD103" s="110"/>
      <c r="AE103" s="110"/>
      <c r="AF103" s="110"/>
    </row>
    <row r="104">
      <c r="A104" s="802"/>
      <c r="B104" s="819">
        <v>101.0</v>
      </c>
      <c r="C104" s="821" t="str">
        <f t="shared" si="66"/>
        <v>取引先設定タブ</v>
      </c>
      <c r="D104" s="149"/>
      <c r="E104" s="253" t="s">
        <v>3179</v>
      </c>
      <c r="F104" s="132" t="s">
        <v>3180</v>
      </c>
      <c r="G104" s="131"/>
      <c r="H104" s="131"/>
      <c r="I104" s="131"/>
      <c r="J104" s="146" t="s">
        <v>3181</v>
      </c>
      <c r="K104" s="132" t="s">
        <v>3582</v>
      </c>
      <c r="L104" s="131"/>
      <c r="M104" s="135" t="s">
        <v>84</v>
      </c>
      <c r="N104" s="135" t="s">
        <v>85</v>
      </c>
      <c r="O104" s="135" t="s">
        <v>85</v>
      </c>
      <c r="P104" s="135" t="s">
        <v>86</v>
      </c>
      <c r="Q104" s="135" t="s">
        <v>85</v>
      </c>
      <c r="R104" s="845" t="s">
        <v>117</v>
      </c>
      <c r="S104" s="820"/>
      <c r="T104" s="820"/>
      <c r="U104" s="802"/>
      <c r="V104" s="802"/>
      <c r="W104" s="802"/>
      <c r="X104" s="802"/>
      <c r="Y104" s="802"/>
      <c r="Z104" s="802"/>
      <c r="AA104" s="802"/>
      <c r="AB104" s="802"/>
      <c r="AC104" s="802"/>
      <c r="AD104" s="110"/>
      <c r="AE104" s="110"/>
      <c r="AF104" s="110"/>
    </row>
    <row r="105">
      <c r="A105" s="802"/>
      <c r="B105" s="819">
        <v>102.0</v>
      </c>
      <c r="C105" s="821" t="str">
        <f t="shared" si="66"/>
        <v>取引先設定タブ</v>
      </c>
      <c r="D105" s="155"/>
      <c r="E105" s="291"/>
      <c r="F105" s="132" t="s">
        <v>3183</v>
      </c>
      <c r="G105" s="131"/>
      <c r="H105" s="131"/>
      <c r="I105" s="131"/>
      <c r="J105" s="155"/>
      <c r="K105" s="132" t="s">
        <v>3583</v>
      </c>
      <c r="L105" s="131"/>
      <c r="M105" s="135" t="s">
        <v>84</v>
      </c>
      <c r="N105" s="135" t="s">
        <v>85</v>
      </c>
      <c r="O105" s="135" t="s">
        <v>85</v>
      </c>
      <c r="P105" s="135" t="s">
        <v>86</v>
      </c>
      <c r="Q105" s="135" t="s">
        <v>85</v>
      </c>
      <c r="R105" s="845" t="s">
        <v>117</v>
      </c>
      <c r="S105" s="820"/>
      <c r="T105" s="820"/>
      <c r="U105" s="802"/>
      <c r="V105" s="802"/>
      <c r="W105" s="802"/>
      <c r="X105" s="802"/>
      <c r="Y105" s="802"/>
      <c r="Z105" s="802"/>
      <c r="AA105" s="802"/>
      <c r="AB105" s="802"/>
      <c r="AC105" s="802"/>
      <c r="AD105" s="110"/>
      <c r="AE105" s="110"/>
      <c r="AF105" s="110"/>
    </row>
    <row r="106">
      <c r="A106" s="802"/>
      <c r="B106" s="819">
        <v>103.0</v>
      </c>
      <c r="C106" s="821" t="str">
        <f t="shared" si="66"/>
        <v>取引先設定タブ</v>
      </c>
      <c r="D106" s="146" t="s">
        <v>166</v>
      </c>
      <c r="E106" s="132" t="s">
        <v>301</v>
      </c>
      <c r="F106" s="132"/>
      <c r="G106" s="131"/>
      <c r="H106" s="131"/>
      <c r="I106" s="131"/>
      <c r="J106" s="132" t="s">
        <v>3584</v>
      </c>
      <c r="K106" s="132" t="s">
        <v>3055</v>
      </c>
      <c r="L106" s="131"/>
      <c r="M106" s="135" t="s">
        <v>84</v>
      </c>
      <c r="N106" s="135" t="s">
        <v>85</v>
      </c>
      <c r="O106" s="135" t="s">
        <v>85</v>
      </c>
      <c r="P106" s="135" t="s">
        <v>86</v>
      </c>
      <c r="Q106" s="135" t="s">
        <v>85</v>
      </c>
      <c r="R106" s="845" t="s">
        <v>117</v>
      </c>
      <c r="S106" s="820"/>
      <c r="T106" s="820"/>
      <c r="U106" s="802"/>
      <c r="V106" s="802"/>
      <c r="W106" s="802"/>
      <c r="X106" s="802"/>
      <c r="Y106" s="802"/>
      <c r="Z106" s="802"/>
      <c r="AA106" s="802"/>
      <c r="AB106" s="802"/>
      <c r="AC106" s="802"/>
      <c r="AD106" s="110"/>
      <c r="AE106" s="110"/>
      <c r="AF106" s="110"/>
    </row>
    <row r="107">
      <c r="A107" s="802"/>
      <c r="B107" s="819">
        <v>104.0</v>
      </c>
      <c r="C107" s="821" t="str">
        <f t="shared" si="66"/>
        <v>取引先設定タブ</v>
      </c>
      <c r="D107" s="821" t="str">
        <f t="shared" ref="D107:D126" si="68">INDIRECT(ADDRESS(ROW()-1, COLUMN()))</f>
        <v>検索</v>
      </c>
      <c r="E107" s="132" t="s">
        <v>298</v>
      </c>
      <c r="F107" s="132"/>
      <c r="G107" s="131"/>
      <c r="H107" s="131"/>
      <c r="I107" s="131"/>
      <c r="J107" s="132" t="s">
        <v>3584</v>
      </c>
      <c r="K107" s="132" t="s">
        <v>3055</v>
      </c>
      <c r="L107" s="131"/>
      <c r="M107" s="135" t="s">
        <v>84</v>
      </c>
      <c r="N107" s="135" t="s">
        <v>85</v>
      </c>
      <c r="O107" s="135" t="s">
        <v>85</v>
      </c>
      <c r="P107" s="135" t="s">
        <v>86</v>
      </c>
      <c r="Q107" s="135" t="s">
        <v>85</v>
      </c>
      <c r="R107" s="845" t="s">
        <v>117</v>
      </c>
      <c r="S107" s="820"/>
      <c r="T107" s="820"/>
      <c r="U107" s="802"/>
      <c r="V107" s="802"/>
      <c r="W107" s="802"/>
      <c r="X107" s="802"/>
      <c r="Y107" s="802"/>
      <c r="Z107" s="802"/>
      <c r="AA107" s="802"/>
      <c r="AB107" s="802"/>
      <c r="AC107" s="802"/>
      <c r="AD107" s="110"/>
      <c r="AE107" s="110"/>
      <c r="AF107" s="110"/>
    </row>
    <row r="108">
      <c r="A108" s="802"/>
      <c r="B108" s="819">
        <v>105.0</v>
      </c>
      <c r="C108" s="821" t="str">
        <f t="shared" si="66"/>
        <v>取引先設定タブ</v>
      </c>
      <c r="D108" s="821" t="str">
        <f t="shared" si="68"/>
        <v>検索</v>
      </c>
      <c r="E108" s="146" t="s">
        <v>408</v>
      </c>
      <c r="F108" s="132"/>
      <c r="G108" s="131"/>
      <c r="H108" s="131"/>
      <c r="I108" s="131"/>
      <c r="J108" s="132" t="s">
        <v>3584</v>
      </c>
      <c r="K108" s="132" t="s">
        <v>3055</v>
      </c>
      <c r="L108" s="131"/>
      <c r="M108" s="135" t="s">
        <v>84</v>
      </c>
      <c r="N108" s="135" t="s">
        <v>85</v>
      </c>
      <c r="O108" s="135" t="s">
        <v>85</v>
      </c>
      <c r="P108" s="135" t="s">
        <v>86</v>
      </c>
      <c r="Q108" s="135" t="s">
        <v>85</v>
      </c>
      <c r="R108" s="845" t="s">
        <v>117</v>
      </c>
      <c r="S108" s="820"/>
      <c r="T108" s="820"/>
      <c r="U108" s="802"/>
      <c r="V108" s="802"/>
      <c r="W108" s="802"/>
      <c r="X108" s="802"/>
      <c r="Y108" s="802"/>
      <c r="Z108" s="802"/>
      <c r="AA108" s="802"/>
      <c r="AB108" s="802"/>
      <c r="AC108" s="802"/>
      <c r="AD108" s="110"/>
      <c r="AE108" s="110"/>
      <c r="AF108" s="110"/>
    </row>
    <row r="109">
      <c r="A109" s="802"/>
      <c r="B109" s="819">
        <v>106.0</v>
      </c>
      <c r="C109" s="821" t="str">
        <f t="shared" si="66"/>
        <v>取引先設定タブ</v>
      </c>
      <c r="D109" s="821" t="str">
        <f t="shared" si="68"/>
        <v>検索</v>
      </c>
      <c r="E109" s="155"/>
      <c r="F109" s="132" t="s">
        <v>771</v>
      </c>
      <c r="G109" s="131"/>
      <c r="H109" s="131"/>
      <c r="I109" s="131"/>
      <c r="J109" s="132" t="s">
        <v>3584</v>
      </c>
      <c r="K109" s="132" t="s">
        <v>3055</v>
      </c>
      <c r="L109" s="131"/>
      <c r="M109" s="135" t="s">
        <v>84</v>
      </c>
      <c r="N109" s="135" t="s">
        <v>85</v>
      </c>
      <c r="O109" s="135" t="s">
        <v>85</v>
      </c>
      <c r="P109" s="135" t="s">
        <v>86</v>
      </c>
      <c r="Q109" s="135" t="s">
        <v>85</v>
      </c>
      <c r="R109" s="845" t="s">
        <v>117</v>
      </c>
      <c r="S109" s="820"/>
      <c r="T109" s="820"/>
      <c r="U109" s="802"/>
      <c r="V109" s="802"/>
      <c r="W109" s="802"/>
      <c r="X109" s="802"/>
      <c r="Y109" s="802"/>
      <c r="Z109" s="802"/>
      <c r="AA109" s="802"/>
      <c r="AB109" s="802"/>
      <c r="AC109" s="802"/>
      <c r="AD109" s="110"/>
      <c r="AE109" s="110"/>
      <c r="AF109" s="110"/>
    </row>
    <row r="110">
      <c r="A110" s="802"/>
      <c r="B110" s="819">
        <v>107.0</v>
      </c>
      <c r="C110" s="821" t="str">
        <f t="shared" si="66"/>
        <v>取引先設定タブ</v>
      </c>
      <c r="D110" s="821" t="str">
        <f t="shared" si="68"/>
        <v>検索</v>
      </c>
      <c r="E110" s="146" t="s">
        <v>3585</v>
      </c>
      <c r="F110" s="197"/>
      <c r="G110" s="132"/>
      <c r="H110" s="201"/>
      <c r="I110" s="201"/>
      <c r="J110" s="132" t="s">
        <v>3584</v>
      </c>
      <c r="K110" s="132" t="s">
        <v>3055</v>
      </c>
      <c r="L110" s="131"/>
      <c r="M110" s="135" t="s">
        <v>84</v>
      </c>
      <c r="N110" s="135" t="s">
        <v>85</v>
      </c>
      <c r="O110" s="135" t="s">
        <v>85</v>
      </c>
      <c r="P110" s="135" t="s">
        <v>86</v>
      </c>
      <c r="Q110" s="135" t="s">
        <v>85</v>
      </c>
      <c r="R110" s="845" t="s">
        <v>117</v>
      </c>
      <c r="S110" s="820"/>
      <c r="T110" s="820"/>
      <c r="U110" s="802"/>
      <c r="V110" s="249"/>
      <c r="W110" s="802"/>
      <c r="X110" s="802"/>
      <c r="Y110" s="802"/>
      <c r="Z110" s="802"/>
      <c r="AA110" s="802"/>
      <c r="AB110" s="802"/>
      <c r="AC110" s="802"/>
      <c r="AD110" s="110"/>
      <c r="AE110" s="110"/>
      <c r="AF110" s="110"/>
    </row>
    <row r="111">
      <c r="A111" s="802"/>
      <c r="B111" s="819">
        <v>108.0</v>
      </c>
      <c r="C111" s="821" t="str">
        <f t="shared" si="66"/>
        <v>取引先設定タブ</v>
      </c>
      <c r="D111" s="821" t="str">
        <f t="shared" si="68"/>
        <v>検索</v>
      </c>
      <c r="E111" s="155"/>
      <c r="F111" s="132" t="s">
        <v>771</v>
      </c>
      <c r="G111" s="132"/>
      <c r="H111" s="201"/>
      <c r="I111" s="201"/>
      <c r="J111" s="132" t="s">
        <v>3584</v>
      </c>
      <c r="K111" s="132" t="s">
        <v>3055</v>
      </c>
      <c r="L111" s="131"/>
      <c r="M111" s="135" t="s">
        <v>84</v>
      </c>
      <c r="N111" s="135" t="s">
        <v>85</v>
      </c>
      <c r="O111" s="135" t="s">
        <v>85</v>
      </c>
      <c r="P111" s="135" t="s">
        <v>86</v>
      </c>
      <c r="Q111" s="135" t="s">
        <v>85</v>
      </c>
      <c r="R111" s="845" t="s">
        <v>117</v>
      </c>
      <c r="S111" s="820"/>
      <c r="T111" s="820"/>
      <c r="U111" s="802"/>
      <c r="V111" s="249"/>
      <c r="W111" s="802"/>
      <c r="X111" s="802"/>
      <c r="Y111" s="802"/>
      <c r="Z111" s="802"/>
      <c r="AA111" s="802"/>
      <c r="AB111" s="802"/>
      <c r="AC111" s="802"/>
      <c r="AD111" s="110"/>
      <c r="AE111" s="110"/>
      <c r="AF111" s="110"/>
    </row>
    <row r="112">
      <c r="A112" s="802"/>
      <c r="B112" s="819">
        <v>109.0</v>
      </c>
      <c r="C112" s="821" t="str">
        <f t="shared" si="66"/>
        <v>取引先設定タブ</v>
      </c>
      <c r="D112" s="821" t="str">
        <f t="shared" si="68"/>
        <v>検索</v>
      </c>
      <c r="E112" s="132" t="s">
        <v>3586</v>
      </c>
      <c r="F112" s="132"/>
      <c r="G112" s="131"/>
      <c r="H112" s="131"/>
      <c r="I112" s="131"/>
      <c r="J112" s="132" t="s">
        <v>3584</v>
      </c>
      <c r="K112" s="132" t="s">
        <v>3055</v>
      </c>
      <c r="L112" s="131"/>
      <c r="M112" s="135" t="s">
        <v>84</v>
      </c>
      <c r="N112" s="135" t="s">
        <v>85</v>
      </c>
      <c r="O112" s="135" t="s">
        <v>85</v>
      </c>
      <c r="P112" s="135" t="s">
        <v>86</v>
      </c>
      <c r="Q112" s="135" t="s">
        <v>85</v>
      </c>
      <c r="R112" s="845" t="s">
        <v>117</v>
      </c>
      <c r="S112" s="820"/>
      <c r="T112" s="820"/>
      <c r="U112" s="802"/>
      <c r="V112" s="249"/>
      <c r="W112" s="802"/>
      <c r="X112" s="802"/>
      <c r="Y112" s="802"/>
      <c r="Z112" s="802"/>
      <c r="AA112" s="802"/>
      <c r="AB112" s="802"/>
      <c r="AC112" s="802"/>
      <c r="AD112" s="110"/>
      <c r="AE112" s="110"/>
      <c r="AF112" s="110"/>
    </row>
    <row r="113">
      <c r="A113" s="802"/>
      <c r="B113" s="819">
        <v>110.0</v>
      </c>
      <c r="C113" s="821" t="str">
        <f t="shared" si="66"/>
        <v>取引先設定タブ</v>
      </c>
      <c r="D113" s="821" t="str">
        <f t="shared" si="68"/>
        <v>検索</v>
      </c>
      <c r="E113" s="851" t="s">
        <v>3587</v>
      </c>
      <c r="F113" s="132" t="s">
        <v>2298</v>
      </c>
      <c r="G113" s="131"/>
      <c r="H113" s="131"/>
      <c r="I113" s="131"/>
      <c r="J113" s="132" t="s">
        <v>3584</v>
      </c>
      <c r="K113" s="132" t="s">
        <v>3055</v>
      </c>
      <c r="L113" s="131"/>
      <c r="M113" s="135" t="s">
        <v>84</v>
      </c>
      <c r="N113" s="135" t="s">
        <v>85</v>
      </c>
      <c r="O113" s="135" t="s">
        <v>85</v>
      </c>
      <c r="P113" s="135" t="s">
        <v>86</v>
      </c>
      <c r="Q113" s="135" t="s">
        <v>85</v>
      </c>
      <c r="R113" s="845" t="s">
        <v>117</v>
      </c>
      <c r="S113" s="820"/>
      <c r="T113" s="820"/>
      <c r="U113" s="802"/>
      <c r="V113" s="249"/>
      <c r="W113" s="802"/>
      <c r="X113" s="802"/>
      <c r="Y113" s="802"/>
      <c r="Z113" s="802"/>
      <c r="AA113" s="802"/>
      <c r="AB113" s="802"/>
      <c r="AC113" s="802"/>
      <c r="AD113" s="110"/>
      <c r="AE113" s="110"/>
      <c r="AF113" s="110"/>
    </row>
    <row r="114">
      <c r="A114" s="802"/>
      <c r="B114" s="819">
        <v>111.0</v>
      </c>
      <c r="C114" s="821" t="str">
        <f t="shared" si="66"/>
        <v>取引先設定タブ</v>
      </c>
      <c r="D114" s="821" t="str">
        <f t="shared" si="68"/>
        <v>検索</v>
      </c>
      <c r="E114" s="753"/>
      <c r="F114" s="132" t="s">
        <v>2299</v>
      </c>
      <c r="G114" s="131"/>
      <c r="H114" s="131"/>
      <c r="I114" s="131"/>
      <c r="J114" s="132" t="s">
        <v>3584</v>
      </c>
      <c r="K114" s="132" t="s">
        <v>3055</v>
      </c>
      <c r="L114" s="131"/>
      <c r="M114" s="135" t="s">
        <v>84</v>
      </c>
      <c r="N114" s="135" t="s">
        <v>85</v>
      </c>
      <c r="O114" s="135" t="s">
        <v>85</v>
      </c>
      <c r="P114" s="135" t="s">
        <v>86</v>
      </c>
      <c r="Q114" s="135" t="s">
        <v>85</v>
      </c>
      <c r="R114" s="845" t="s">
        <v>117</v>
      </c>
      <c r="S114" s="820"/>
      <c r="T114" s="820"/>
      <c r="U114" s="802"/>
      <c r="V114" s="249"/>
      <c r="W114" s="802"/>
      <c r="X114" s="802"/>
      <c r="Y114" s="802"/>
      <c r="Z114" s="802"/>
      <c r="AA114" s="802"/>
      <c r="AB114" s="802"/>
      <c r="AC114" s="802"/>
      <c r="AD114" s="110"/>
      <c r="AE114" s="110"/>
      <c r="AF114" s="110"/>
    </row>
    <row r="115">
      <c r="A115" s="802"/>
      <c r="B115" s="819">
        <v>112.0</v>
      </c>
      <c r="C115" s="821" t="str">
        <f t="shared" si="66"/>
        <v>取引先設定タブ</v>
      </c>
      <c r="D115" s="821" t="str">
        <f t="shared" si="68"/>
        <v>検索</v>
      </c>
      <c r="E115" s="132" t="s">
        <v>3434</v>
      </c>
      <c r="F115" s="131"/>
      <c r="G115" s="131"/>
      <c r="H115" s="131"/>
      <c r="I115" s="131"/>
      <c r="J115" s="132" t="s">
        <v>3584</v>
      </c>
      <c r="K115" s="132" t="s">
        <v>3055</v>
      </c>
      <c r="L115" s="841"/>
      <c r="M115" s="135" t="s">
        <v>84</v>
      </c>
      <c r="N115" s="135" t="s">
        <v>85</v>
      </c>
      <c r="O115" s="135" t="s">
        <v>85</v>
      </c>
      <c r="P115" s="135" t="s">
        <v>86</v>
      </c>
      <c r="Q115" s="135" t="s">
        <v>85</v>
      </c>
      <c r="R115" s="845" t="s">
        <v>117</v>
      </c>
      <c r="S115" s="820"/>
      <c r="T115" s="820"/>
      <c r="U115" s="802"/>
      <c r="V115" s="249"/>
      <c r="W115" s="802"/>
      <c r="X115" s="802"/>
      <c r="Y115" s="802"/>
      <c r="Z115" s="802"/>
      <c r="AA115" s="802"/>
      <c r="AB115" s="802"/>
      <c r="AC115" s="802"/>
      <c r="AD115" s="110"/>
      <c r="AE115" s="110"/>
      <c r="AF115" s="110"/>
    </row>
    <row r="116">
      <c r="A116" s="802"/>
      <c r="B116" s="819">
        <v>113.0</v>
      </c>
      <c r="C116" s="821" t="str">
        <f t="shared" si="66"/>
        <v>取引先設定タブ</v>
      </c>
      <c r="D116" s="821" t="str">
        <f t="shared" si="68"/>
        <v>検索</v>
      </c>
      <c r="E116" s="132" t="s">
        <v>3588</v>
      </c>
      <c r="F116" s="131"/>
      <c r="G116" s="131"/>
      <c r="H116" s="131"/>
      <c r="I116" s="131"/>
      <c r="J116" s="132" t="s">
        <v>3584</v>
      </c>
      <c r="K116" s="132" t="s">
        <v>3055</v>
      </c>
      <c r="L116" s="131"/>
      <c r="M116" s="135" t="s">
        <v>84</v>
      </c>
      <c r="N116" s="135" t="s">
        <v>85</v>
      </c>
      <c r="O116" s="135" t="s">
        <v>85</v>
      </c>
      <c r="P116" s="135" t="s">
        <v>86</v>
      </c>
      <c r="Q116" s="135" t="s">
        <v>85</v>
      </c>
      <c r="R116" s="845" t="s">
        <v>117</v>
      </c>
      <c r="S116" s="820"/>
      <c r="T116" s="820"/>
      <c r="U116" s="802"/>
      <c r="V116" s="249"/>
      <c r="W116" s="802"/>
      <c r="X116" s="802"/>
      <c r="Y116" s="802"/>
      <c r="Z116" s="802"/>
      <c r="AA116" s="802"/>
      <c r="AB116" s="802"/>
      <c r="AC116" s="802"/>
      <c r="AD116" s="110"/>
      <c r="AE116" s="110"/>
      <c r="AF116" s="110"/>
    </row>
    <row r="117">
      <c r="A117" s="802"/>
      <c r="B117" s="819">
        <v>114.0</v>
      </c>
      <c r="C117" s="821" t="str">
        <f t="shared" si="66"/>
        <v>取引先設定タブ</v>
      </c>
      <c r="D117" s="821" t="str">
        <f t="shared" si="68"/>
        <v>検索</v>
      </c>
      <c r="E117" s="132" t="s">
        <v>3589</v>
      </c>
      <c r="F117" s="131"/>
      <c r="G117" s="131"/>
      <c r="H117" s="131"/>
      <c r="I117" s="131"/>
      <c r="J117" s="132" t="s">
        <v>3584</v>
      </c>
      <c r="K117" s="132" t="s">
        <v>3055</v>
      </c>
      <c r="L117" s="131"/>
      <c r="M117" s="135" t="s">
        <v>84</v>
      </c>
      <c r="N117" s="135" t="s">
        <v>85</v>
      </c>
      <c r="O117" s="135" t="s">
        <v>85</v>
      </c>
      <c r="P117" s="135" t="s">
        <v>86</v>
      </c>
      <c r="Q117" s="135" t="s">
        <v>85</v>
      </c>
      <c r="R117" s="845" t="s">
        <v>117</v>
      </c>
      <c r="S117" s="820"/>
      <c r="T117" s="820"/>
      <c r="U117" s="802"/>
      <c r="V117" s="249"/>
      <c r="W117" s="802"/>
      <c r="X117" s="802"/>
      <c r="Y117" s="802"/>
      <c r="Z117" s="802"/>
      <c r="AA117" s="802"/>
      <c r="AB117" s="802"/>
      <c r="AC117" s="802"/>
      <c r="AD117" s="110"/>
      <c r="AE117" s="110"/>
      <c r="AF117" s="110"/>
    </row>
    <row r="118">
      <c r="A118" s="802"/>
      <c r="B118" s="819">
        <v>115.0</v>
      </c>
      <c r="C118" s="821" t="str">
        <f t="shared" si="66"/>
        <v>取引先設定タブ</v>
      </c>
      <c r="D118" s="821" t="str">
        <f t="shared" si="68"/>
        <v>検索</v>
      </c>
      <c r="E118" s="146" t="s">
        <v>3590</v>
      </c>
      <c r="F118" s="132" t="s">
        <v>3149</v>
      </c>
      <c r="G118" s="131"/>
      <c r="H118" s="131"/>
      <c r="I118" s="131"/>
      <c r="J118" s="132" t="s">
        <v>3584</v>
      </c>
      <c r="K118" s="132" t="s">
        <v>3055</v>
      </c>
      <c r="L118" s="131"/>
      <c r="M118" s="135" t="s">
        <v>84</v>
      </c>
      <c r="N118" s="135" t="s">
        <v>85</v>
      </c>
      <c r="O118" s="135" t="s">
        <v>85</v>
      </c>
      <c r="P118" s="135" t="s">
        <v>86</v>
      </c>
      <c r="Q118" s="135" t="s">
        <v>86</v>
      </c>
      <c r="R118" s="845" t="s">
        <v>117</v>
      </c>
      <c r="S118" s="820"/>
      <c r="T118" s="820"/>
      <c r="U118" s="802"/>
      <c r="V118" s="249"/>
      <c r="W118" s="802"/>
      <c r="X118" s="802"/>
      <c r="Y118" s="802"/>
      <c r="Z118" s="802"/>
      <c r="AA118" s="802"/>
      <c r="AB118" s="802"/>
      <c r="AC118" s="802"/>
      <c r="AD118" s="110"/>
      <c r="AE118" s="110"/>
      <c r="AF118" s="110"/>
    </row>
    <row r="119">
      <c r="A119" s="802"/>
      <c r="B119" s="819">
        <v>116.0</v>
      </c>
      <c r="C119" s="821" t="str">
        <f t="shared" si="66"/>
        <v>取引先設定タブ</v>
      </c>
      <c r="D119" s="821" t="str">
        <f t="shared" si="68"/>
        <v>検索</v>
      </c>
      <c r="E119" s="149"/>
      <c r="F119" s="132" t="s">
        <v>3591</v>
      </c>
      <c r="G119" s="131"/>
      <c r="H119" s="131"/>
      <c r="I119" s="131"/>
      <c r="J119" s="132" t="s">
        <v>3584</v>
      </c>
      <c r="K119" s="132" t="s">
        <v>3055</v>
      </c>
      <c r="L119" s="131"/>
      <c r="M119" s="135" t="s">
        <v>84</v>
      </c>
      <c r="N119" s="135" t="s">
        <v>85</v>
      </c>
      <c r="O119" s="135" t="s">
        <v>85</v>
      </c>
      <c r="P119" s="135" t="s">
        <v>86</v>
      </c>
      <c r="Q119" s="135" t="s">
        <v>86</v>
      </c>
      <c r="R119" s="845" t="s">
        <v>117</v>
      </c>
      <c r="S119" s="820"/>
      <c r="T119" s="820"/>
      <c r="U119" s="802"/>
      <c r="V119" s="249"/>
      <c r="W119" s="802"/>
      <c r="X119" s="802"/>
      <c r="Y119" s="802"/>
      <c r="Z119" s="802"/>
      <c r="AA119" s="802"/>
      <c r="AB119" s="802"/>
      <c r="AC119" s="802"/>
      <c r="AD119" s="110"/>
      <c r="AE119" s="110"/>
      <c r="AF119" s="110"/>
    </row>
    <row r="120">
      <c r="A120" s="802"/>
      <c r="B120" s="819">
        <v>117.0</v>
      </c>
      <c r="C120" s="821" t="str">
        <f t="shared" si="66"/>
        <v>取引先設定タブ</v>
      </c>
      <c r="D120" s="821" t="str">
        <f t="shared" si="68"/>
        <v>検索</v>
      </c>
      <c r="E120" s="155"/>
      <c r="F120" s="132" t="s">
        <v>354</v>
      </c>
      <c r="G120" s="131"/>
      <c r="H120" s="131"/>
      <c r="I120" s="131"/>
      <c r="J120" s="132" t="s">
        <v>3584</v>
      </c>
      <c r="K120" s="132" t="s">
        <v>3055</v>
      </c>
      <c r="L120" s="131"/>
      <c r="M120" s="135" t="s">
        <v>84</v>
      </c>
      <c r="N120" s="135" t="s">
        <v>85</v>
      </c>
      <c r="O120" s="135" t="s">
        <v>85</v>
      </c>
      <c r="P120" s="135" t="s">
        <v>86</v>
      </c>
      <c r="Q120" s="135" t="s">
        <v>86</v>
      </c>
      <c r="R120" s="845" t="s">
        <v>117</v>
      </c>
      <c r="S120" s="820"/>
      <c r="T120" s="820"/>
      <c r="U120" s="802"/>
      <c r="V120" s="249"/>
      <c r="W120" s="802"/>
      <c r="X120" s="802"/>
      <c r="Y120" s="802"/>
      <c r="Z120" s="802"/>
      <c r="AA120" s="802"/>
      <c r="AB120" s="802"/>
      <c r="AC120" s="802"/>
      <c r="AD120" s="110"/>
      <c r="AE120" s="110"/>
      <c r="AF120" s="110"/>
    </row>
    <row r="121">
      <c r="A121" s="802"/>
      <c r="B121" s="819">
        <v>118.0</v>
      </c>
      <c r="C121" s="821" t="str">
        <f t="shared" si="66"/>
        <v>取引先設定タブ</v>
      </c>
      <c r="D121" s="821" t="str">
        <f t="shared" si="68"/>
        <v>検索</v>
      </c>
      <c r="E121" s="253" t="s">
        <v>3592</v>
      </c>
      <c r="F121" s="132" t="s">
        <v>3593</v>
      </c>
      <c r="G121" s="131"/>
      <c r="H121" s="131"/>
      <c r="I121" s="131"/>
      <c r="J121" s="132" t="s">
        <v>3584</v>
      </c>
      <c r="K121" s="132" t="s">
        <v>3055</v>
      </c>
      <c r="L121" s="131"/>
      <c r="M121" s="135" t="s">
        <v>84</v>
      </c>
      <c r="N121" s="135" t="s">
        <v>85</v>
      </c>
      <c r="O121" s="135" t="s">
        <v>85</v>
      </c>
      <c r="P121" s="135" t="s">
        <v>86</v>
      </c>
      <c r="Q121" s="135" t="s">
        <v>85</v>
      </c>
      <c r="R121" s="845" t="s">
        <v>117</v>
      </c>
      <c r="S121" s="820"/>
      <c r="T121" s="820"/>
      <c r="U121" s="802"/>
      <c r="V121" s="249"/>
      <c r="W121" s="802"/>
      <c r="X121" s="802"/>
      <c r="Y121" s="802"/>
      <c r="Z121" s="802"/>
      <c r="AA121" s="802"/>
      <c r="AB121" s="802"/>
      <c r="AC121" s="802"/>
      <c r="AD121" s="110"/>
      <c r="AE121" s="110"/>
      <c r="AF121" s="110"/>
    </row>
    <row r="122">
      <c r="A122" s="802"/>
      <c r="B122" s="819">
        <v>119.0</v>
      </c>
      <c r="C122" s="821" t="str">
        <f t="shared" si="66"/>
        <v>取引先設定タブ</v>
      </c>
      <c r="D122" s="821" t="str">
        <f t="shared" si="68"/>
        <v>検索</v>
      </c>
      <c r="E122" s="291"/>
      <c r="F122" s="132" t="s">
        <v>3594</v>
      </c>
      <c r="G122" s="131"/>
      <c r="H122" s="131"/>
      <c r="I122" s="131"/>
      <c r="J122" s="132" t="s">
        <v>3584</v>
      </c>
      <c r="K122" s="132" t="s">
        <v>3055</v>
      </c>
      <c r="L122" s="131"/>
      <c r="M122" s="135" t="s">
        <v>84</v>
      </c>
      <c r="N122" s="135" t="s">
        <v>85</v>
      </c>
      <c r="O122" s="135" t="s">
        <v>85</v>
      </c>
      <c r="P122" s="135" t="s">
        <v>86</v>
      </c>
      <c r="Q122" s="135" t="s">
        <v>85</v>
      </c>
      <c r="R122" s="845" t="s">
        <v>117</v>
      </c>
      <c r="S122" s="820"/>
      <c r="T122" s="820"/>
      <c r="U122" s="802"/>
      <c r="V122" s="249"/>
      <c r="W122" s="802"/>
      <c r="X122" s="802"/>
      <c r="Y122" s="802"/>
      <c r="Z122" s="802"/>
      <c r="AA122" s="802"/>
      <c r="AB122" s="802"/>
      <c r="AC122" s="802"/>
      <c r="AD122" s="110"/>
      <c r="AE122" s="110"/>
      <c r="AF122" s="110"/>
    </row>
    <row r="123">
      <c r="A123" s="802"/>
      <c r="B123" s="819">
        <v>120.0</v>
      </c>
      <c r="C123" s="821" t="str">
        <f t="shared" si="66"/>
        <v>取引先設定タブ</v>
      </c>
      <c r="D123" s="821" t="str">
        <f t="shared" si="68"/>
        <v>検索</v>
      </c>
      <c r="E123" s="146" t="s">
        <v>3454</v>
      </c>
      <c r="F123" s="131"/>
      <c r="G123" s="131"/>
      <c r="H123" s="131"/>
      <c r="I123" s="131"/>
      <c r="J123" s="132" t="s">
        <v>3584</v>
      </c>
      <c r="K123" s="132" t="s">
        <v>3055</v>
      </c>
      <c r="L123" s="131"/>
      <c r="M123" s="135" t="s">
        <v>84</v>
      </c>
      <c r="N123" s="135" t="s">
        <v>85</v>
      </c>
      <c r="O123" s="135" t="s">
        <v>85</v>
      </c>
      <c r="P123" s="135" t="s">
        <v>86</v>
      </c>
      <c r="Q123" s="135" t="s">
        <v>86</v>
      </c>
      <c r="R123" s="845" t="s">
        <v>117</v>
      </c>
      <c r="S123" s="820"/>
      <c r="T123" s="820"/>
      <c r="U123" s="802"/>
      <c r="V123" s="249"/>
      <c r="W123" s="802"/>
      <c r="X123" s="802"/>
      <c r="Y123" s="802"/>
      <c r="Z123" s="802"/>
      <c r="AA123" s="802"/>
      <c r="AB123" s="802"/>
      <c r="AC123" s="802"/>
      <c r="AD123" s="110"/>
      <c r="AE123" s="110"/>
      <c r="AF123" s="110"/>
    </row>
    <row r="124">
      <c r="A124" s="802"/>
      <c r="B124" s="819">
        <v>121.0</v>
      </c>
      <c r="C124" s="821" t="str">
        <f t="shared" si="66"/>
        <v>取引先設定タブ</v>
      </c>
      <c r="D124" s="821" t="str">
        <f t="shared" si="68"/>
        <v>検索</v>
      </c>
      <c r="E124" s="155"/>
      <c r="F124" s="197" t="s">
        <v>771</v>
      </c>
      <c r="G124" s="132"/>
      <c r="H124" s="201"/>
      <c r="I124" s="201"/>
      <c r="J124" s="132" t="s">
        <v>3584</v>
      </c>
      <c r="K124" s="132" t="s">
        <v>3055</v>
      </c>
      <c r="L124" s="131"/>
      <c r="M124" s="135" t="s">
        <v>84</v>
      </c>
      <c r="N124" s="135" t="s">
        <v>85</v>
      </c>
      <c r="O124" s="135" t="s">
        <v>85</v>
      </c>
      <c r="P124" s="135" t="s">
        <v>86</v>
      </c>
      <c r="Q124" s="135" t="s">
        <v>86</v>
      </c>
      <c r="R124" s="845" t="s">
        <v>117</v>
      </c>
      <c r="S124" s="820"/>
      <c r="T124" s="820"/>
      <c r="U124" s="802"/>
      <c r="V124" s="249"/>
      <c r="W124" s="802"/>
      <c r="X124" s="802"/>
      <c r="Y124" s="802"/>
      <c r="Z124" s="802"/>
      <c r="AA124" s="802"/>
      <c r="AB124" s="802"/>
      <c r="AC124" s="802"/>
      <c r="AD124" s="110"/>
      <c r="AE124" s="110"/>
      <c r="AF124" s="110"/>
    </row>
    <row r="125">
      <c r="A125" s="802"/>
      <c r="B125" s="819">
        <v>122.0</v>
      </c>
      <c r="C125" s="821" t="str">
        <f t="shared" si="66"/>
        <v>取引先設定タブ</v>
      </c>
      <c r="D125" s="821" t="str">
        <f t="shared" si="68"/>
        <v>検索</v>
      </c>
      <c r="E125" s="225" t="s">
        <v>3513</v>
      </c>
      <c r="F125" s="132"/>
      <c r="G125" s="131"/>
      <c r="H125" s="131"/>
      <c r="I125" s="131"/>
      <c r="J125" s="132" t="s">
        <v>3584</v>
      </c>
      <c r="K125" s="132" t="s">
        <v>3055</v>
      </c>
      <c r="L125" s="131"/>
      <c r="M125" s="135" t="s">
        <v>84</v>
      </c>
      <c r="N125" s="135" t="s">
        <v>85</v>
      </c>
      <c r="O125" s="135" t="s">
        <v>85</v>
      </c>
      <c r="P125" s="135" t="s">
        <v>86</v>
      </c>
      <c r="Q125" s="135" t="s">
        <v>85</v>
      </c>
      <c r="R125" s="845" t="s">
        <v>117</v>
      </c>
      <c r="S125" s="820"/>
      <c r="T125" s="820"/>
      <c r="U125" s="802"/>
      <c r="V125" s="249"/>
      <c r="W125" s="802"/>
      <c r="X125" s="802"/>
      <c r="Y125" s="802"/>
      <c r="Z125" s="802"/>
      <c r="AA125" s="802"/>
      <c r="AB125" s="802"/>
      <c r="AC125" s="802"/>
      <c r="AD125" s="110"/>
      <c r="AE125" s="110"/>
      <c r="AF125" s="110"/>
    </row>
    <row r="126">
      <c r="A126" s="802"/>
      <c r="B126" s="819">
        <v>123.0</v>
      </c>
      <c r="C126" s="821" t="str">
        <f t="shared" si="66"/>
        <v>取引先設定タブ</v>
      </c>
      <c r="D126" s="821" t="str">
        <f t="shared" si="68"/>
        <v>検索</v>
      </c>
      <c r="E126" s="225" t="s">
        <v>249</v>
      </c>
      <c r="F126" s="132"/>
      <c r="G126" s="131"/>
      <c r="H126" s="131"/>
      <c r="I126" s="131"/>
      <c r="J126" s="225" t="s">
        <v>3595</v>
      </c>
      <c r="K126" s="225" t="s">
        <v>796</v>
      </c>
      <c r="L126" s="132"/>
      <c r="M126" s="135" t="s">
        <v>84</v>
      </c>
      <c r="N126" s="135" t="s">
        <v>85</v>
      </c>
      <c r="O126" s="135" t="s">
        <v>85</v>
      </c>
      <c r="P126" s="135" t="s">
        <v>86</v>
      </c>
      <c r="Q126" s="135" t="s">
        <v>85</v>
      </c>
      <c r="R126" s="845" t="s">
        <v>117</v>
      </c>
      <c r="S126" s="820"/>
      <c r="T126" s="820"/>
      <c r="U126" s="802"/>
      <c r="V126" s="249"/>
      <c r="W126" s="802"/>
      <c r="X126" s="802"/>
      <c r="Y126" s="802"/>
      <c r="Z126" s="802"/>
      <c r="AA126" s="802"/>
      <c r="AB126" s="802"/>
      <c r="AC126" s="802"/>
      <c r="AD126" s="110"/>
      <c r="AE126" s="110"/>
      <c r="AF126" s="110"/>
    </row>
    <row r="127">
      <c r="A127" s="802"/>
      <c r="B127" s="819">
        <v>124.0</v>
      </c>
      <c r="C127" s="821" t="str">
        <f t="shared" si="66"/>
        <v>取引先設定タブ</v>
      </c>
      <c r="D127" s="832" t="s">
        <v>1798</v>
      </c>
      <c r="F127" s="132"/>
      <c r="G127" s="131"/>
      <c r="H127" s="131"/>
      <c r="I127" s="131"/>
      <c r="J127" s="225" t="s">
        <v>3596</v>
      </c>
      <c r="K127" s="132" t="s">
        <v>3597</v>
      </c>
      <c r="L127" s="132"/>
      <c r="M127" s="135" t="s">
        <v>84</v>
      </c>
      <c r="N127" s="135" t="s">
        <v>85</v>
      </c>
      <c r="O127" s="135" t="s">
        <v>85</v>
      </c>
      <c r="P127" s="135" t="s">
        <v>86</v>
      </c>
      <c r="Q127" s="135" t="s">
        <v>85</v>
      </c>
      <c r="R127" s="845" t="s">
        <v>117</v>
      </c>
      <c r="S127" s="820"/>
      <c r="T127" s="820"/>
      <c r="U127" s="802"/>
      <c r="V127" s="249"/>
      <c r="W127" s="802"/>
      <c r="X127" s="802"/>
      <c r="Y127" s="802"/>
      <c r="Z127" s="802"/>
      <c r="AA127" s="802"/>
      <c r="AB127" s="802"/>
      <c r="AC127" s="802"/>
      <c r="AD127" s="110"/>
      <c r="AE127" s="110"/>
      <c r="AF127" s="110"/>
    </row>
    <row r="128">
      <c r="A128" s="802"/>
      <c r="B128" s="819">
        <v>125.0</v>
      </c>
      <c r="C128" s="821" t="str">
        <f t="shared" si="66"/>
        <v>取引先設定タブ</v>
      </c>
      <c r="D128" s="842"/>
      <c r="E128" s="225"/>
      <c r="F128" s="132"/>
      <c r="G128" s="132"/>
      <c r="H128" s="131"/>
      <c r="I128" s="131"/>
      <c r="J128" s="132" t="s">
        <v>3598</v>
      </c>
      <c r="K128" s="132" t="s">
        <v>3599</v>
      </c>
      <c r="L128" s="132"/>
      <c r="M128" s="135" t="s">
        <v>84</v>
      </c>
      <c r="N128" s="135" t="s">
        <v>85</v>
      </c>
      <c r="O128" s="135" t="s">
        <v>85</v>
      </c>
      <c r="P128" s="135" t="s">
        <v>86</v>
      </c>
      <c r="Q128" s="135" t="s">
        <v>85</v>
      </c>
      <c r="R128" s="845" t="s">
        <v>117</v>
      </c>
      <c r="S128" s="820"/>
      <c r="T128" s="820"/>
      <c r="U128" s="802"/>
      <c r="V128" s="249"/>
      <c r="W128" s="802"/>
      <c r="X128" s="802"/>
      <c r="Y128" s="802"/>
      <c r="Z128" s="802"/>
      <c r="AA128" s="802"/>
      <c r="AB128" s="802"/>
      <c r="AC128" s="802"/>
      <c r="AD128" s="110"/>
      <c r="AE128" s="110"/>
      <c r="AF128" s="110"/>
    </row>
    <row r="129">
      <c r="A129" s="802"/>
      <c r="B129" s="819">
        <v>126.0</v>
      </c>
      <c r="C129" s="832" t="s">
        <v>3600</v>
      </c>
      <c r="D129" s="852" t="s">
        <v>3601</v>
      </c>
      <c r="E129" s="225"/>
      <c r="F129" s="197"/>
      <c r="G129" s="132"/>
      <c r="H129" s="131"/>
      <c r="I129" s="131"/>
      <c r="J129" s="132" t="s">
        <v>3602</v>
      </c>
      <c r="K129" s="132" t="s">
        <v>3603</v>
      </c>
      <c r="L129" s="132"/>
      <c r="M129" s="135" t="s">
        <v>84</v>
      </c>
      <c r="N129" s="135" t="s">
        <v>85</v>
      </c>
      <c r="O129" s="135" t="s">
        <v>86</v>
      </c>
      <c r="P129" s="135" t="s">
        <v>86</v>
      </c>
      <c r="Q129" s="135" t="s">
        <v>86</v>
      </c>
      <c r="R129" s="845" t="s">
        <v>117</v>
      </c>
      <c r="S129" s="820"/>
      <c r="T129" s="820"/>
      <c r="U129" s="802"/>
      <c r="V129" s="249"/>
      <c r="W129" s="802"/>
      <c r="X129" s="802"/>
      <c r="Y129" s="802"/>
      <c r="Z129" s="802"/>
      <c r="AA129" s="802"/>
      <c r="AB129" s="802"/>
      <c r="AC129" s="802"/>
      <c r="AD129" s="110"/>
      <c r="AE129" s="110"/>
      <c r="AF129" s="110"/>
    </row>
    <row r="130">
      <c r="A130" s="802"/>
      <c r="B130" s="819">
        <v>127.0</v>
      </c>
      <c r="C130" s="821" t="str">
        <f t="shared" ref="C130:D130" si="69">INDIRECT(ADDRESS(ROW()-1, COLUMN()))</f>
        <v>定期支払設定タブ</v>
      </c>
      <c r="D130" s="821" t="str">
        <f t="shared" si="69"/>
        <v>作成＞作成モーダル</v>
      </c>
      <c r="E130" s="852" t="s">
        <v>407</v>
      </c>
      <c r="F130" s="225" t="s">
        <v>3604</v>
      </c>
      <c r="G130" s="197"/>
      <c r="H130" s="132"/>
      <c r="I130" s="131"/>
      <c r="J130" s="132" t="s">
        <v>3605</v>
      </c>
      <c r="K130" s="132" t="s">
        <v>3606</v>
      </c>
      <c r="L130" s="131"/>
      <c r="M130" s="135" t="s">
        <v>84</v>
      </c>
      <c r="N130" s="135" t="s">
        <v>85</v>
      </c>
      <c r="O130" s="135" t="s">
        <v>86</v>
      </c>
      <c r="P130" s="135" t="s">
        <v>86</v>
      </c>
      <c r="Q130" s="135" t="s">
        <v>86</v>
      </c>
      <c r="R130" s="845" t="s">
        <v>117</v>
      </c>
      <c r="S130" s="820"/>
      <c r="T130" s="820"/>
      <c r="U130" s="802"/>
      <c r="V130" s="249"/>
      <c r="W130" s="802"/>
      <c r="X130" s="802"/>
      <c r="Y130" s="802"/>
      <c r="Z130" s="802"/>
      <c r="AA130" s="802"/>
      <c r="AB130" s="802"/>
      <c r="AC130" s="802"/>
      <c r="AD130" s="110"/>
      <c r="AE130" s="110"/>
      <c r="AF130" s="110"/>
    </row>
    <row r="131">
      <c r="A131" s="802"/>
      <c r="B131" s="819">
        <v>128.0</v>
      </c>
      <c r="C131" s="821" t="str">
        <f t="shared" ref="C131:D131" si="70">INDIRECT(ADDRESS(ROW()-1, COLUMN()))</f>
        <v>定期支払設定タブ</v>
      </c>
      <c r="D131" s="821" t="str">
        <f t="shared" si="70"/>
        <v>作成＞作成モーダル</v>
      </c>
      <c r="E131" s="842"/>
      <c r="F131" s="225" t="s">
        <v>3607</v>
      </c>
      <c r="G131" s="197"/>
      <c r="H131" s="132"/>
      <c r="I131" s="201"/>
      <c r="J131" s="132" t="s">
        <v>3608</v>
      </c>
      <c r="K131" s="132" t="s">
        <v>3609</v>
      </c>
      <c r="L131" s="131"/>
      <c r="M131" s="135" t="s">
        <v>84</v>
      </c>
      <c r="N131" s="135" t="s">
        <v>85</v>
      </c>
      <c r="O131" s="135" t="s">
        <v>86</v>
      </c>
      <c r="P131" s="135" t="s">
        <v>86</v>
      </c>
      <c r="Q131" s="135" t="s">
        <v>86</v>
      </c>
      <c r="R131" s="845" t="s">
        <v>117</v>
      </c>
      <c r="S131" s="820"/>
      <c r="T131" s="820"/>
      <c r="U131" s="802"/>
      <c r="V131" s="249"/>
      <c r="W131" s="802"/>
      <c r="X131" s="802"/>
      <c r="Y131" s="802"/>
      <c r="Z131" s="802"/>
      <c r="AA131" s="802"/>
      <c r="AB131" s="802"/>
      <c r="AC131" s="802"/>
      <c r="AD131" s="110"/>
      <c r="AE131" s="110"/>
      <c r="AF131" s="110"/>
    </row>
    <row r="132" ht="41.25" customHeight="1">
      <c r="A132" s="802"/>
      <c r="B132" s="819">
        <v>129.0</v>
      </c>
      <c r="C132" s="821" t="str">
        <f t="shared" ref="C132:D132" si="71">INDIRECT(ADDRESS(ROW()-1, COLUMN()))</f>
        <v>定期支払設定タブ</v>
      </c>
      <c r="D132" s="821" t="str">
        <f t="shared" si="71"/>
        <v>作成＞作成モーダル</v>
      </c>
      <c r="E132" s="840" t="s">
        <v>624</v>
      </c>
      <c r="F132" s="225" t="s">
        <v>354</v>
      </c>
      <c r="G132" s="197"/>
      <c r="H132" s="132"/>
      <c r="I132" s="201"/>
      <c r="J132" s="146" t="s">
        <v>3610</v>
      </c>
      <c r="K132" s="132" t="s">
        <v>3611</v>
      </c>
      <c r="L132" s="131"/>
      <c r="M132" s="135" t="s">
        <v>84</v>
      </c>
      <c r="N132" s="135" t="s">
        <v>85</v>
      </c>
      <c r="O132" s="135" t="s">
        <v>86</v>
      </c>
      <c r="P132" s="135" t="s">
        <v>86</v>
      </c>
      <c r="Q132" s="135" t="s">
        <v>86</v>
      </c>
      <c r="R132" s="845" t="s">
        <v>117</v>
      </c>
      <c r="S132" s="820"/>
      <c r="T132" s="820"/>
      <c r="U132" s="802"/>
      <c r="V132" s="249"/>
      <c r="W132" s="802"/>
      <c r="X132" s="802"/>
      <c r="Y132" s="802"/>
      <c r="Z132" s="802"/>
      <c r="AA132" s="802"/>
      <c r="AB132" s="802"/>
      <c r="AC132" s="802"/>
      <c r="AD132" s="110"/>
      <c r="AE132" s="110"/>
      <c r="AF132" s="110"/>
    </row>
    <row r="133" ht="41.25" customHeight="1">
      <c r="A133" s="802"/>
      <c r="B133" s="819">
        <v>130.0</v>
      </c>
      <c r="C133" s="821" t="str">
        <f t="shared" ref="C133:D133" si="72">INDIRECT(ADDRESS(ROW()-1, COLUMN()))</f>
        <v>定期支払設定タブ</v>
      </c>
      <c r="D133" s="821" t="str">
        <f t="shared" si="72"/>
        <v>作成＞作成モーダル</v>
      </c>
      <c r="E133" s="130" t="s">
        <v>3612</v>
      </c>
      <c r="F133" s="132"/>
      <c r="G133" s="131"/>
      <c r="H133" s="131"/>
      <c r="I133" s="131"/>
      <c r="J133" s="146" t="s">
        <v>3613</v>
      </c>
      <c r="K133" s="853" t="s">
        <v>3614</v>
      </c>
      <c r="L133" s="131"/>
      <c r="M133" s="135" t="s">
        <v>84</v>
      </c>
      <c r="N133" s="135" t="s">
        <v>85</v>
      </c>
      <c r="O133" s="135" t="s">
        <v>86</v>
      </c>
      <c r="P133" s="135" t="s">
        <v>86</v>
      </c>
      <c r="Q133" s="135" t="s">
        <v>86</v>
      </c>
      <c r="R133" s="845" t="s">
        <v>117</v>
      </c>
      <c r="S133" s="820"/>
      <c r="T133" s="820"/>
      <c r="U133" s="802"/>
      <c r="V133" s="249"/>
      <c r="W133" s="802"/>
      <c r="X133" s="802"/>
      <c r="Y133" s="802"/>
      <c r="Z133" s="802"/>
      <c r="AA133" s="802"/>
      <c r="AB133" s="802"/>
      <c r="AC133" s="802"/>
      <c r="AD133" s="110"/>
      <c r="AE133" s="110"/>
      <c r="AF133" s="110"/>
    </row>
    <row r="134" ht="41.25" customHeight="1">
      <c r="A134" s="802"/>
      <c r="B134" s="819">
        <v>131.0</v>
      </c>
      <c r="C134" s="821" t="str">
        <f t="shared" ref="C134:D134" si="73">INDIRECT(ADDRESS(ROW()-1, COLUMN()))</f>
        <v>定期支払設定タブ</v>
      </c>
      <c r="D134" s="821" t="str">
        <f t="shared" si="73"/>
        <v>作成＞作成モーダル</v>
      </c>
      <c r="E134" s="132" t="s">
        <v>1319</v>
      </c>
      <c r="F134" s="225"/>
      <c r="G134" s="197"/>
      <c r="H134" s="132"/>
      <c r="I134" s="201"/>
      <c r="J134" s="149"/>
      <c r="K134" s="853" t="s">
        <v>3614</v>
      </c>
      <c r="L134" s="131"/>
      <c r="M134" s="135" t="s">
        <v>84</v>
      </c>
      <c r="N134" s="135" t="s">
        <v>85</v>
      </c>
      <c r="O134" s="135" t="s">
        <v>86</v>
      </c>
      <c r="P134" s="135" t="s">
        <v>86</v>
      </c>
      <c r="Q134" s="135" t="s">
        <v>86</v>
      </c>
      <c r="R134" s="845" t="s">
        <v>117</v>
      </c>
      <c r="S134" s="820"/>
      <c r="T134" s="820"/>
      <c r="U134" s="802"/>
      <c r="V134" s="249"/>
      <c r="W134" s="802"/>
      <c r="X134" s="802"/>
      <c r="Y134" s="802"/>
      <c r="Z134" s="802"/>
      <c r="AA134" s="802"/>
      <c r="AB134" s="802"/>
      <c r="AC134" s="802"/>
      <c r="AD134" s="110"/>
      <c r="AE134" s="110"/>
      <c r="AF134" s="110"/>
    </row>
    <row r="135">
      <c r="A135" s="802"/>
      <c r="B135" s="819">
        <v>132.0</v>
      </c>
      <c r="C135" s="821" t="str">
        <f t="shared" ref="C135:D135" si="74">INDIRECT(ADDRESS(ROW()-1, COLUMN()))</f>
        <v>定期支払設定タブ</v>
      </c>
      <c r="D135" s="821" t="str">
        <f t="shared" si="74"/>
        <v>作成＞作成モーダル</v>
      </c>
      <c r="E135" s="132" t="s">
        <v>3615</v>
      </c>
      <c r="F135" s="225"/>
      <c r="G135" s="132"/>
      <c r="H135" s="131"/>
      <c r="I135" s="131"/>
      <c r="J135" s="155"/>
      <c r="K135" s="853" t="s">
        <v>3616</v>
      </c>
      <c r="L135" s="131"/>
      <c r="M135" s="135" t="s">
        <v>84</v>
      </c>
      <c r="N135" s="135" t="s">
        <v>85</v>
      </c>
      <c r="O135" s="135" t="s">
        <v>86</v>
      </c>
      <c r="P135" s="135" t="s">
        <v>86</v>
      </c>
      <c r="Q135" s="135" t="s">
        <v>86</v>
      </c>
      <c r="R135" s="845" t="s">
        <v>117</v>
      </c>
      <c r="S135" s="820"/>
      <c r="T135" s="820"/>
      <c r="U135" s="802"/>
      <c r="V135" s="249"/>
      <c r="W135" s="802"/>
      <c r="X135" s="802"/>
      <c r="Y135" s="802"/>
      <c r="Z135" s="802"/>
      <c r="AA135" s="802"/>
      <c r="AB135" s="802"/>
      <c r="AC135" s="802"/>
      <c r="AD135" s="110"/>
      <c r="AE135" s="110"/>
      <c r="AF135" s="110"/>
    </row>
    <row r="136">
      <c r="A136" s="802"/>
      <c r="B136" s="819">
        <v>133.0</v>
      </c>
      <c r="C136" s="821" t="str">
        <f t="shared" ref="C136:D136" si="75">INDIRECT(ADDRESS(ROW()-1, COLUMN()))</f>
        <v>定期支払設定タブ</v>
      </c>
      <c r="D136" s="821" t="str">
        <f t="shared" si="75"/>
        <v>作成＞作成モーダル</v>
      </c>
      <c r="E136" s="146" t="s">
        <v>3617</v>
      </c>
      <c r="F136" s="253" t="s">
        <v>1999</v>
      </c>
      <c r="G136" s="132" t="s">
        <v>3618</v>
      </c>
      <c r="H136" s="131"/>
      <c r="I136" s="131"/>
      <c r="J136" s="132" t="s">
        <v>3619</v>
      </c>
      <c r="K136" s="132" t="s">
        <v>3609</v>
      </c>
      <c r="L136" s="131"/>
      <c r="M136" s="135" t="s">
        <v>84</v>
      </c>
      <c r="N136" s="135" t="s">
        <v>85</v>
      </c>
      <c r="O136" s="135" t="s">
        <v>86</v>
      </c>
      <c r="P136" s="135" t="s">
        <v>86</v>
      </c>
      <c r="Q136" s="135" t="s">
        <v>86</v>
      </c>
      <c r="R136" s="845" t="s">
        <v>117</v>
      </c>
      <c r="S136" s="820"/>
      <c r="T136" s="820"/>
      <c r="U136" s="802"/>
      <c r="V136" s="249"/>
      <c r="W136" s="802"/>
      <c r="X136" s="802"/>
      <c r="Y136" s="802"/>
      <c r="Z136" s="802"/>
      <c r="AA136" s="802"/>
      <c r="AB136" s="802"/>
      <c r="AC136" s="802"/>
      <c r="AD136" s="110"/>
      <c r="AE136" s="110"/>
      <c r="AF136" s="110"/>
    </row>
    <row r="137">
      <c r="A137" s="802"/>
      <c r="B137" s="819">
        <v>134.0</v>
      </c>
      <c r="C137" s="821" t="str">
        <f t="shared" ref="C137:D137" si="76">INDIRECT(ADDRESS(ROW()-1, COLUMN()))</f>
        <v>定期支払設定タブ</v>
      </c>
      <c r="D137" s="821" t="str">
        <f t="shared" si="76"/>
        <v>作成＞作成モーダル</v>
      </c>
      <c r="E137" s="149"/>
      <c r="F137" s="291"/>
      <c r="G137" s="132" t="s">
        <v>3620</v>
      </c>
      <c r="H137" s="131"/>
      <c r="I137" s="131"/>
      <c r="J137" s="132" t="s">
        <v>3621</v>
      </c>
      <c r="K137" s="132" t="s">
        <v>3609</v>
      </c>
      <c r="L137" s="131"/>
      <c r="M137" s="135" t="s">
        <v>84</v>
      </c>
      <c r="N137" s="135" t="s">
        <v>85</v>
      </c>
      <c r="O137" s="135" t="s">
        <v>86</v>
      </c>
      <c r="P137" s="135" t="s">
        <v>86</v>
      </c>
      <c r="Q137" s="135" t="s">
        <v>86</v>
      </c>
      <c r="R137" s="845" t="s">
        <v>117</v>
      </c>
      <c r="S137" s="820"/>
      <c r="T137" s="820"/>
      <c r="U137" s="802"/>
      <c r="V137" s="249"/>
      <c r="W137" s="802"/>
      <c r="X137" s="802"/>
      <c r="Y137" s="802"/>
      <c r="Z137" s="802"/>
      <c r="AA137" s="802"/>
      <c r="AB137" s="802"/>
      <c r="AC137" s="802"/>
      <c r="AD137" s="110"/>
      <c r="AE137" s="110"/>
      <c r="AF137" s="110"/>
    </row>
    <row r="138">
      <c r="A138" s="802"/>
      <c r="B138" s="819">
        <v>135.0</v>
      </c>
      <c r="C138" s="821" t="str">
        <f t="shared" ref="C138:D138" si="77">INDIRECT(ADDRESS(ROW()-1, COLUMN()))</f>
        <v>定期支払設定タブ</v>
      </c>
      <c r="D138" s="821" t="str">
        <f t="shared" si="77"/>
        <v>作成＞作成モーダル</v>
      </c>
      <c r="E138" s="149"/>
      <c r="F138" s="253" t="s">
        <v>298</v>
      </c>
      <c r="G138" s="132"/>
      <c r="H138" s="131"/>
      <c r="I138" s="131"/>
      <c r="J138" s="132" t="s">
        <v>3622</v>
      </c>
      <c r="K138" s="132" t="s">
        <v>3623</v>
      </c>
      <c r="L138" s="131"/>
      <c r="M138" s="135" t="s">
        <v>84</v>
      </c>
      <c r="N138" s="135" t="s">
        <v>85</v>
      </c>
      <c r="O138" s="135" t="s">
        <v>86</v>
      </c>
      <c r="P138" s="135" t="s">
        <v>86</v>
      </c>
      <c r="Q138" s="135" t="s">
        <v>86</v>
      </c>
      <c r="R138" s="845" t="s">
        <v>117</v>
      </c>
      <c r="S138" s="820"/>
      <c r="T138" s="820"/>
      <c r="U138" s="802"/>
      <c r="V138" s="249"/>
      <c r="W138" s="802"/>
      <c r="X138" s="802"/>
      <c r="Y138" s="802"/>
      <c r="Z138" s="802"/>
      <c r="AA138" s="802"/>
      <c r="AB138" s="802"/>
      <c r="AC138" s="802"/>
      <c r="AD138" s="110"/>
      <c r="AE138" s="110"/>
      <c r="AF138" s="110"/>
    </row>
    <row r="139">
      <c r="A139" s="802"/>
      <c r="B139" s="819">
        <v>136.0</v>
      </c>
      <c r="C139" s="821" t="str">
        <f t="shared" ref="C139:D139" si="78">INDIRECT(ADDRESS(ROW()-1, COLUMN()))</f>
        <v>定期支払設定タブ</v>
      </c>
      <c r="D139" s="821" t="str">
        <f t="shared" si="78"/>
        <v>作成＞作成モーダル</v>
      </c>
      <c r="E139" s="149"/>
      <c r="F139" s="291"/>
      <c r="G139" s="132"/>
      <c r="H139" s="131"/>
      <c r="I139" s="131"/>
      <c r="J139" s="132" t="s">
        <v>304</v>
      </c>
      <c r="K139" s="132" t="s">
        <v>3624</v>
      </c>
      <c r="L139" s="131"/>
      <c r="M139" s="135" t="s">
        <v>84</v>
      </c>
      <c r="N139" s="135" t="s">
        <v>85</v>
      </c>
      <c r="O139" s="135" t="s">
        <v>86</v>
      </c>
      <c r="P139" s="135" t="s">
        <v>86</v>
      </c>
      <c r="Q139" s="135" t="s">
        <v>86</v>
      </c>
      <c r="R139" s="845" t="s">
        <v>117</v>
      </c>
      <c r="S139" s="820"/>
      <c r="T139" s="820"/>
      <c r="U139" s="802"/>
      <c r="V139" s="249"/>
      <c r="W139" s="802"/>
      <c r="X139" s="802"/>
      <c r="Y139" s="802"/>
      <c r="Z139" s="802"/>
      <c r="AA139" s="802"/>
      <c r="AB139" s="802"/>
      <c r="AC139" s="802"/>
      <c r="AD139" s="110"/>
      <c r="AE139" s="110"/>
      <c r="AF139" s="110"/>
    </row>
    <row r="140">
      <c r="A140" s="802"/>
      <c r="B140" s="819">
        <v>137.0</v>
      </c>
      <c r="C140" s="821" t="str">
        <f t="shared" ref="C140:D140" si="79">INDIRECT(ADDRESS(ROW()-1, COLUMN()))</f>
        <v>定期支払設定タブ</v>
      </c>
      <c r="D140" s="821" t="str">
        <f t="shared" si="79"/>
        <v>作成＞作成モーダル</v>
      </c>
      <c r="E140" s="149"/>
      <c r="F140" s="225" t="s">
        <v>301</v>
      </c>
      <c r="G140" s="132"/>
      <c r="H140" s="131"/>
      <c r="I140" s="131"/>
      <c r="J140" s="132" t="s">
        <v>3625</v>
      </c>
      <c r="K140" s="132" t="s">
        <v>3626</v>
      </c>
      <c r="L140" s="131"/>
      <c r="M140" s="135" t="s">
        <v>84</v>
      </c>
      <c r="N140" s="135" t="s">
        <v>85</v>
      </c>
      <c r="O140" s="135" t="s">
        <v>86</v>
      </c>
      <c r="P140" s="135" t="s">
        <v>86</v>
      </c>
      <c r="Q140" s="135" t="s">
        <v>86</v>
      </c>
      <c r="R140" s="845" t="s">
        <v>117</v>
      </c>
      <c r="S140" s="820"/>
      <c r="T140" s="820"/>
      <c r="U140" s="802"/>
      <c r="V140" s="249"/>
      <c r="W140" s="802"/>
      <c r="X140" s="802"/>
      <c r="Y140" s="802"/>
      <c r="Z140" s="802"/>
      <c r="AA140" s="802"/>
      <c r="AB140" s="802"/>
      <c r="AC140" s="802"/>
      <c r="AD140" s="110"/>
      <c r="AE140" s="110"/>
      <c r="AF140" s="110"/>
    </row>
    <row r="141">
      <c r="A141" s="802"/>
      <c r="B141" s="819">
        <v>138.0</v>
      </c>
      <c r="C141" s="821" t="str">
        <f t="shared" ref="C141:D141" si="80">INDIRECT(ADDRESS(ROW()-1, COLUMN()))</f>
        <v>定期支払設定タブ</v>
      </c>
      <c r="D141" s="821" t="str">
        <f t="shared" si="80"/>
        <v>作成＞作成モーダル</v>
      </c>
      <c r="E141" s="149"/>
      <c r="F141" s="253" t="s">
        <v>2693</v>
      </c>
      <c r="G141" s="132"/>
      <c r="H141" s="131"/>
      <c r="I141" s="131"/>
      <c r="J141" s="146" t="s">
        <v>3627</v>
      </c>
      <c r="K141" s="132" t="s">
        <v>3628</v>
      </c>
      <c r="L141" s="131"/>
      <c r="M141" s="135" t="s">
        <v>84</v>
      </c>
      <c r="N141" s="135" t="s">
        <v>85</v>
      </c>
      <c r="O141" s="135" t="s">
        <v>86</v>
      </c>
      <c r="P141" s="135" t="s">
        <v>86</v>
      </c>
      <c r="Q141" s="135" t="s">
        <v>86</v>
      </c>
      <c r="R141" s="845" t="s">
        <v>117</v>
      </c>
      <c r="S141" s="820"/>
      <c r="T141" s="820"/>
      <c r="U141" s="802"/>
      <c r="V141" s="249"/>
      <c r="W141" s="802"/>
      <c r="X141" s="802"/>
      <c r="Y141" s="802"/>
      <c r="Z141" s="802"/>
      <c r="AA141" s="802"/>
      <c r="AB141" s="802"/>
      <c r="AC141" s="802"/>
      <c r="AD141" s="110"/>
      <c r="AE141" s="110"/>
      <c r="AF141" s="110"/>
    </row>
    <row r="142">
      <c r="A142" s="802"/>
      <c r="B142" s="819">
        <v>139.0</v>
      </c>
      <c r="C142" s="821" t="str">
        <f t="shared" ref="C142:D142" si="81">INDIRECT(ADDRESS(ROW()-1, COLUMN()))</f>
        <v>定期支払設定タブ</v>
      </c>
      <c r="D142" s="821" t="str">
        <f t="shared" si="81"/>
        <v>作成＞作成モーダル</v>
      </c>
      <c r="E142" s="155"/>
      <c r="F142" s="291"/>
      <c r="G142" s="197"/>
      <c r="H142" s="131"/>
      <c r="I142" s="131"/>
      <c r="J142" s="155"/>
      <c r="K142" s="132" t="s">
        <v>3629</v>
      </c>
      <c r="L142" s="131"/>
      <c r="M142" s="135" t="s">
        <v>84</v>
      </c>
      <c r="N142" s="135" t="s">
        <v>85</v>
      </c>
      <c r="O142" s="135" t="s">
        <v>86</v>
      </c>
      <c r="P142" s="135" t="s">
        <v>86</v>
      </c>
      <c r="Q142" s="135" t="s">
        <v>86</v>
      </c>
      <c r="R142" s="845" t="s">
        <v>117</v>
      </c>
      <c r="S142" s="820"/>
      <c r="T142" s="820"/>
      <c r="U142" s="802"/>
      <c r="V142" s="249"/>
      <c r="W142" s="802"/>
      <c r="X142" s="802"/>
      <c r="Y142" s="802"/>
      <c r="Z142" s="802"/>
      <c r="AA142" s="802"/>
      <c r="AB142" s="802"/>
      <c r="AC142" s="802"/>
      <c r="AD142" s="110"/>
      <c r="AE142" s="110"/>
      <c r="AF142" s="110"/>
    </row>
    <row r="143" ht="41.25" customHeight="1">
      <c r="A143" s="802"/>
      <c r="B143" s="819">
        <v>140.0</v>
      </c>
      <c r="C143" s="821" t="str">
        <f t="shared" ref="C143:D143" si="82">INDIRECT(ADDRESS(ROW()-1, COLUMN()))</f>
        <v>定期支払設定タブ</v>
      </c>
      <c r="D143" s="821" t="str">
        <f t="shared" si="82"/>
        <v>作成＞作成モーダル</v>
      </c>
      <c r="E143" s="832" t="s">
        <v>3630</v>
      </c>
      <c r="F143" s="246" t="s">
        <v>3631</v>
      </c>
      <c r="G143" s="246" t="s">
        <v>3632</v>
      </c>
      <c r="H143" s="132"/>
      <c r="I143" s="131"/>
      <c r="J143" s="132" t="s">
        <v>3602</v>
      </c>
      <c r="K143" s="132" t="s">
        <v>3633</v>
      </c>
      <c r="L143" s="131"/>
      <c r="M143" s="135" t="s">
        <v>84</v>
      </c>
      <c r="N143" s="135" t="s">
        <v>85</v>
      </c>
      <c r="O143" s="135" t="s">
        <v>86</v>
      </c>
      <c r="P143" s="135" t="s">
        <v>86</v>
      </c>
      <c r="Q143" s="135" t="s">
        <v>86</v>
      </c>
      <c r="R143" s="845" t="s">
        <v>117</v>
      </c>
      <c r="S143" s="820"/>
      <c r="T143" s="820"/>
      <c r="U143" s="802"/>
      <c r="V143" s="249"/>
      <c r="W143" s="802"/>
      <c r="X143" s="802"/>
      <c r="Y143" s="802"/>
      <c r="Z143" s="802"/>
      <c r="AA143" s="802"/>
      <c r="AB143" s="802"/>
      <c r="AC143" s="802"/>
      <c r="AD143" s="110"/>
      <c r="AE143" s="110"/>
      <c r="AF143" s="110"/>
    </row>
    <row r="144" ht="41.25" customHeight="1">
      <c r="A144" s="802"/>
      <c r="B144" s="819">
        <v>141.0</v>
      </c>
      <c r="C144" s="821" t="str">
        <f t="shared" ref="C144:G144" si="83">INDIRECT(ADDRESS(ROW()-1, COLUMN()))</f>
        <v>定期支払設定タブ</v>
      </c>
      <c r="D144" s="821" t="str">
        <f t="shared" si="83"/>
        <v>作成＞作成モーダル</v>
      </c>
      <c r="E144" s="821" t="str">
        <f t="shared" si="83"/>
        <v>明細入力タブ</v>
      </c>
      <c r="F144" s="821" t="str">
        <f t="shared" si="83"/>
        <v>作成ボタン</v>
      </c>
      <c r="G144" s="821" t="str">
        <f t="shared" si="83"/>
        <v>明細入力モーダル</v>
      </c>
      <c r="H144" s="132" t="s">
        <v>2444</v>
      </c>
      <c r="I144" s="131"/>
      <c r="J144" s="146" t="s">
        <v>3634</v>
      </c>
      <c r="K144" s="132" t="s">
        <v>3134</v>
      </c>
      <c r="L144" s="131"/>
      <c r="M144" s="135" t="s">
        <v>84</v>
      </c>
      <c r="N144" s="135" t="s">
        <v>85</v>
      </c>
      <c r="O144" s="135" t="s">
        <v>86</v>
      </c>
      <c r="P144" s="135" t="s">
        <v>86</v>
      </c>
      <c r="Q144" s="135" t="s">
        <v>86</v>
      </c>
      <c r="R144" s="845" t="s">
        <v>117</v>
      </c>
      <c r="S144" s="820"/>
      <c r="T144" s="820"/>
      <c r="U144" s="802"/>
      <c r="V144" s="249"/>
      <c r="W144" s="802"/>
      <c r="X144" s="802"/>
      <c r="Y144" s="802"/>
      <c r="Z144" s="802"/>
      <c r="AA144" s="802"/>
      <c r="AB144" s="802"/>
      <c r="AC144" s="802"/>
      <c r="AD144" s="110"/>
      <c r="AE144" s="110"/>
      <c r="AF144" s="110"/>
    </row>
    <row r="145">
      <c r="A145" s="802"/>
      <c r="B145" s="819">
        <v>142.0</v>
      </c>
      <c r="C145" s="821" t="str">
        <f t="shared" ref="C145:G145" si="84">INDIRECT(ADDRESS(ROW()-1, COLUMN()))</f>
        <v>定期支払設定タブ</v>
      </c>
      <c r="D145" s="821" t="str">
        <f t="shared" si="84"/>
        <v>作成＞作成モーダル</v>
      </c>
      <c r="E145" s="821" t="str">
        <f t="shared" si="84"/>
        <v>明細入力タブ</v>
      </c>
      <c r="F145" s="821" t="str">
        <f t="shared" si="84"/>
        <v>作成ボタン</v>
      </c>
      <c r="G145" s="821" t="str">
        <f t="shared" si="84"/>
        <v>明細入力モーダル</v>
      </c>
      <c r="H145" s="132" t="s">
        <v>3635</v>
      </c>
      <c r="I145" s="131"/>
      <c r="J145" s="132" t="s">
        <v>3410</v>
      </c>
      <c r="K145" s="132" t="s">
        <v>3636</v>
      </c>
      <c r="L145" s="132"/>
      <c r="M145" s="135" t="s">
        <v>84</v>
      </c>
      <c r="N145" s="135" t="s">
        <v>85</v>
      </c>
      <c r="O145" s="135" t="s">
        <v>86</v>
      </c>
      <c r="P145" s="135" t="s">
        <v>86</v>
      </c>
      <c r="Q145" s="135" t="s">
        <v>86</v>
      </c>
      <c r="R145" s="845" t="s">
        <v>117</v>
      </c>
      <c r="S145" s="820"/>
      <c r="T145" s="820"/>
      <c r="U145" s="802"/>
      <c r="V145" s="249"/>
      <c r="W145" s="802"/>
      <c r="X145" s="802"/>
      <c r="Y145" s="802"/>
      <c r="Z145" s="802"/>
      <c r="AA145" s="802"/>
      <c r="AB145" s="802"/>
      <c r="AC145" s="802"/>
      <c r="AD145" s="110"/>
      <c r="AE145" s="110"/>
      <c r="AF145" s="110"/>
    </row>
    <row r="146">
      <c r="A146" s="802"/>
      <c r="B146" s="819">
        <v>143.0</v>
      </c>
      <c r="C146" s="821" t="str">
        <f t="shared" ref="C146:G146" si="85">INDIRECT(ADDRESS(ROW()-1, COLUMN()))</f>
        <v>定期支払設定タブ</v>
      </c>
      <c r="D146" s="821" t="str">
        <f t="shared" si="85"/>
        <v>作成＞作成モーダル</v>
      </c>
      <c r="E146" s="821" t="str">
        <f t="shared" si="85"/>
        <v>明細入力タブ</v>
      </c>
      <c r="F146" s="821" t="str">
        <f t="shared" si="85"/>
        <v>作成ボタン</v>
      </c>
      <c r="G146" s="821" t="str">
        <f t="shared" si="85"/>
        <v>明細入力モーダル</v>
      </c>
      <c r="H146" s="854" t="s">
        <v>957</v>
      </c>
      <c r="I146" s="827"/>
      <c r="J146" s="132" t="s">
        <v>3410</v>
      </c>
      <c r="K146" s="132" t="s">
        <v>3636</v>
      </c>
      <c r="L146" s="131"/>
      <c r="M146" s="135" t="s">
        <v>84</v>
      </c>
      <c r="N146" s="135" t="s">
        <v>85</v>
      </c>
      <c r="O146" s="135" t="s">
        <v>86</v>
      </c>
      <c r="P146" s="135" t="s">
        <v>86</v>
      </c>
      <c r="Q146" s="135" t="s">
        <v>86</v>
      </c>
      <c r="R146" s="845" t="s">
        <v>117</v>
      </c>
      <c r="S146" s="820"/>
      <c r="T146" s="820"/>
      <c r="U146" s="802"/>
      <c r="V146" s="249"/>
      <c r="W146" s="802"/>
      <c r="X146" s="802"/>
      <c r="Y146" s="802"/>
      <c r="Z146" s="802"/>
      <c r="AA146" s="802"/>
      <c r="AB146" s="802"/>
      <c r="AC146" s="802"/>
      <c r="AD146" s="110"/>
      <c r="AE146" s="110"/>
      <c r="AF146" s="110"/>
    </row>
    <row r="147">
      <c r="A147" s="802"/>
      <c r="B147" s="819">
        <v>144.0</v>
      </c>
      <c r="C147" s="821" t="str">
        <f t="shared" ref="C147:G147" si="86">INDIRECT(ADDRESS(ROW()-1, COLUMN()))</f>
        <v>定期支払設定タブ</v>
      </c>
      <c r="D147" s="821" t="str">
        <f t="shared" si="86"/>
        <v>作成＞作成モーダル</v>
      </c>
      <c r="E147" s="821" t="str">
        <f t="shared" si="86"/>
        <v>明細入力タブ</v>
      </c>
      <c r="F147" s="821" t="str">
        <f t="shared" si="86"/>
        <v>作成ボタン</v>
      </c>
      <c r="G147" s="821" t="str">
        <f t="shared" si="86"/>
        <v>明細入力モーダル</v>
      </c>
      <c r="H147" s="854" t="s">
        <v>2340</v>
      </c>
      <c r="I147" s="827"/>
      <c r="J147" s="830" t="s">
        <v>3637</v>
      </c>
      <c r="K147" s="132" t="s">
        <v>3638</v>
      </c>
      <c r="L147" s="131"/>
      <c r="M147" s="135" t="s">
        <v>84</v>
      </c>
      <c r="N147" s="135" t="s">
        <v>85</v>
      </c>
      <c r="O147" s="135" t="s">
        <v>86</v>
      </c>
      <c r="P147" s="135" t="s">
        <v>86</v>
      </c>
      <c r="Q147" s="135" t="s">
        <v>86</v>
      </c>
      <c r="R147" s="845" t="s">
        <v>117</v>
      </c>
      <c r="S147" s="820"/>
      <c r="T147" s="820"/>
      <c r="U147" s="802"/>
      <c r="V147" s="249"/>
      <c r="W147" s="802"/>
      <c r="X147" s="802"/>
      <c r="Y147" s="802"/>
      <c r="Z147" s="802"/>
      <c r="AA147" s="802"/>
      <c r="AB147" s="802"/>
      <c r="AC147" s="802"/>
      <c r="AD147" s="110"/>
      <c r="AE147" s="110"/>
      <c r="AF147" s="110"/>
    </row>
    <row r="148">
      <c r="A148" s="802"/>
      <c r="B148" s="819">
        <v>145.0</v>
      </c>
      <c r="C148" s="821" t="str">
        <f t="shared" ref="C148:G148" si="87">INDIRECT(ADDRESS(ROW()-1, COLUMN()))</f>
        <v>定期支払設定タブ</v>
      </c>
      <c r="D148" s="821" t="str">
        <f t="shared" si="87"/>
        <v>作成＞作成モーダル</v>
      </c>
      <c r="E148" s="821" t="str">
        <f t="shared" si="87"/>
        <v>明細入力タブ</v>
      </c>
      <c r="F148" s="821" t="str">
        <f t="shared" si="87"/>
        <v>作成ボタン</v>
      </c>
      <c r="G148" s="821" t="str">
        <f t="shared" si="87"/>
        <v>明細入力モーダル</v>
      </c>
      <c r="H148" s="132" t="s">
        <v>2521</v>
      </c>
      <c r="I148" s="131"/>
      <c r="J148" s="855" t="s">
        <v>3639</v>
      </c>
      <c r="K148" s="132" t="s">
        <v>3638</v>
      </c>
      <c r="L148" s="131"/>
      <c r="M148" s="135" t="s">
        <v>84</v>
      </c>
      <c r="N148" s="135" t="s">
        <v>85</v>
      </c>
      <c r="O148" s="135" t="s">
        <v>86</v>
      </c>
      <c r="P148" s="135" t="s">
        <v>86</v>
      </c>
      <c r="Q148" s="135" t="s">
        <v>86</v>
      </c>
      <c r="R148" s="845" t="s">
        <v>117</v>
      </c>
      <c r="S148" s="820"/>
      <c r="T148" s="820"/>
      <c r="U148" s="802"/>
      <c r="V148" s="249"/>
      <c r="W148" s="802"/>
      <c r="X148" s="802"/>
      <c r="Y148" s="802"/>
      <c r="Z148" s="802"/>
      <c r="AA148" s="802"/>
      <c r="AB148" s="802"/>
      <c r="AC148" s="802"/>
      <c r="AD148" s="110"/>
      <c r="AE148" s="110"/>
      <c r="AF148" s="110"/>
    </row>
    <row r="149">
      <c r="A149" s="802"/>
      <c r="B149" s="819">
        <v>146.0</v>
      </c>
      <c r="C149" s="821" t="str">
        <f t="shared" ref="C149:G149" si="88">INDIRECT(ADDRESS(ROW()-1, COLUMN()))</f>
        <v>定期支払設定タブ</v>
      </c>
      <c r="D149" s="821" t="str">
        <f t="shared" si="88"/>
        <v>作成＞作成モーダル</v>
      </c>
      <c r="E149" s="821" t="str">
        <f t="shared" si="88"/>
        <v>明細入力タブ</v>
      </c>
      <c r="F149" s="821" t="str">
        <f t="shared" si="88"/>
        <v>作成ボタン</v>
      </c>
      <c r="G149" s="821" t="str">
        <f t="shared" si="88"/>
        <v>明細入力モーダル</v>
      </c>
      <c r="H149" s="132" t="s">
        <v>699</v>
      </c>
      <c r="I149" s="131"/>
      <c r="J149" s="132" t="s">
        <v>3640</v>
      </c>
      <c r="K149" s="132" t="s">
        <v>3641</v>
      </c>
      <c r="L149" s="131"/>
      <c r="M149" s="135" t="s">
        <v>84</v>
      </c>
      <c r="N149" s="135" t="s">
        <v>85</v>
      </c>
      <c r="O149" s="135" t="s">
        <v>86</v>
      </c>
      <c r="P149" s="135" t="s">
        <v>86</v>
      </c>
      <c r="Q149" s="135" t="s">
        <v>86</v>
      </c>
      <c r="R149" s="845" t="s">
        <v>117</v>
      </c>
      <c r="S149" s="820"/>
      <c r="T149" s="820"/>
      <c r="U149" s="802"/>
      <c r="V149" s="249"/>
      <c r="W149" s="802"/>
      <c r="X149" s="802"/>
      <c r="Y149" s="802"/>
      <c r="Z149" s="802"/>
      <c r="AA149" s="802"/>
      <c r="AB149" s="802"/>
      <c r="AC149" s="802"/>
      <c r="AD149" s="110"/>
      <c r="AE149" s="110"/>
      <c r="AF149" s="110"/>
    </row>
    <row r="150">
      <c r="A150" s="802"/>
      <c r="B150" s="819">
        <v>147.0</v>
      </c>
      <c r="C150" s="821" t="str">
        <f t="shared" ref="C150:G150" si="89">INDIRECT(ADDRESS(ROW()-1, COLUMN()))</f>
        <v>定期支払設定タブ</v>
      </c>
      <c r="D150" s="821" t="str">
        <f t="shared" si="89"/>
        <v>作成＞作成モーダル</v>
      </c>
      <c r="E150" s="821" t="str">
        <f t="shared" si="89"/>
        <v>明細入力タブ</v>
      </c>
      <c r="F150" s="821" t="str">
        <f t="shared" si="89"/>
        <v>作成ボタン</v>
      </c>
      <c r="G150" s="821" t="str">
        <f t="shared" si="89"/>
        <v>明細入力モーダル</v>
      </c>
      <c r="H150" s="146" t="s">
        <v>405</v>
      </c>
      <c r="I150" s="132" t="s">
        <v>673</v>
      </c>
      <c r="J150" s="132" t="s">
        <v>3642</v>
      </c>
      <c r="K150" s="132" t="s">
        <v>3638</v>
      </c>
      <c r="L150" s="131"/>
      <c r="M150" s="135" t="s">
        <v>84</v>
      </c>
      <c r="N150" s="135" t="s">
        <v>85</v>
      </c>
      <c r="O150" s="135" t="s">
        <v>86</v>
      </c>
      <c r="P150" s="135" t="s">
        <v>86</v>
      </c>
      <c r="Q150" s="135" t="s">
        <v>86</v>
      </c>
      <c r="R150" s="845" t="s">
        <v>117</v>
      </c>
      <c r="S150" s="820"/>
      <c r="T150" s="820"/>
      <c r="U150" s="802"/>
      <c r="V150" s="249"/>
      <c r="W150" s="802"/>
      <c r="X150" s="802"/>
      <c r="Y150" s="802"/>
      <c r="Z150" s="802"/>
      <c r="AA150" s="802"/>
      <c r="AB150" s="802"/>
      <c r="AC150" s="802"/>
      <c r="AD150" s="110"/>
      <c r="AE150" s="110"/>
      <c r="AF150" s="110"/>
    </row>
    <row r="151" ht="41.25" customHeight="1">
      <c r="A151" s="802"/>
      <c r="B151" s="819">
        <v>148.0</v>
      </c>
      <c r="C151" s="821" t="str">
        <f t="shared" ref="C151:G151" si="90">INDIRECT(ADDRESS(ROW()-1, COLUMN()))</f>
        <v>定期支払設定タブ</v>
      </c>
      <c r="D151" s="821" t="str">
        <f t="shared" si="90"/>
        <v>作成＞作成モーダル</v>
      </c>
      <c r="E151" s="821" t="str">
        <f t="shared" si="90"/>
        <v>明細入力タブ</v>
      </c>
      <c r="F151" s="821" t="str">
        <f t="shared" si="90"/>
        <v>作成ボタン</v>
      </c>
      <c r="G151" s="821" t="str">
        <f t="shared" si="90"/>
        <v>明細入力モーダル</v>
      </c>
      <c r="H151" s="149"/>
      <c r="I151" s="132" t="s">
        <v>3643</v>
      </c>
      <c r="J151" s="830" t="s">
        <v>3644</v>
      </c>
      <c r="K151" s="132" t="s">
        <v>3645</v>
      </c>
      <c r="L151" s="131"/>
      <c r="M151" s="135" t="s">
        <v>84</v>
      </c>
      <c r="N151" s="135" t="s">
        <v>85</v>
      </c>
      <c r="O151" s="135" t="s">
        <v>86</v>
      </c>
      <c r="P151" s="135" t="s">
        <v>86</v>
      </c>
      <c r="Q151" s="135" t="s">
        <v>86</v>
      </c>
      <c r="R151" s="845" t="s">
        <v>117</v>
      </c>
      <c r="S151" s="820"/>
      <c r="T151" s="820"/>
      <c r="U151" s="802"/>
      <c r="V151" s="249"/>
      <c r="W151" s="802"/>
      <c r="X151" s="802"/>
      <c r="Y151" s="802"/>
      <c r="Z151" s="802"/>
      <c r="AA151" s="802"/>
      <c r="AB151" s="802"/>
      <c r="AC151" s="802"/>
      <c r="AD151" s="110"/>
      <c r="AE151" s="110"/>
      <c r="AF151" s="110"/>
    </row>
    <row r="152" ht="41.25" customHeight="1">
      <c r="A152" s="802"/>
      <c r="B152" s="819">
        <v>149.0</v>
      </c>
      <c r="C152" s="821" t="str">
        <f t="shared" ref="C152:G152" si="91">INDIRECT(ADDRESS(ROW()-1, COLUMN()))</f>
        <v>定期支払設定タブ</v>
      </c>
      <c r="D152" s="821" t="str">
        <f t="shared" si="91"/>
        <v>作成＞作成モーダル</v>
      </c>
      <c r="E152" s="821" t="str">
        <f t="shared" si="91"/>
        <v>明細入力タブ</v>
      </c>
      <c r="F152" s="821" t="str">
        <f t="shared" si="91"/>
        <v>作成ボタン</v>
      </c>
      <c r="G152" s="821" t="str">
        <f t="shared" si="91"/>
        <v>明細入力モーダル</v>
      </c>
      <c r="H152" s="155"/>
      <c r="I152" s="132" t="s">
        <v>3646</v>
      </c>
      <c r="J152" s="132" t="s">
        <v>3647</v>
      </c>
      <c r="K152" s="132" t="s">
        <v>3648</v>
      </c>
      <c r="L152" s="131"/>
      <c r="M152" s="135" t="s">
        <v>84</v>
      </c>
      <c r="N152" s="135" t="s">
        <v>85</v>
      </c>
      <c r="O152" s="135" t="s">
        <v>86</v>
      </c>
      <c r="P152" s="135" t="s">
        <v>86</v>
      </c>
      <c r="Q152" s="135" t="s">
        <v>86</v>
      </c>
      <c r="R152" s="845" t="s">
        <v>117</v>
      </c>
      <c r="S152" s="820"/>
      <c r="T152" s="820"/>
      <c r="U152" s="802"/>
      <c r="V152" s="249"/>
      <c r="W152" s="802"/>
      <c r="X152" s="802"/>
      <c r="Y152" s="802"/>
      <c r="Z152" s="802"/>
      <c r="AA152" s="802"/>
      <c r="AB152" s="802"/>
      <c r="AC152" s="802"/>
      <c r="AD152" s="110"/>
      <c r="AE152" s="110"/>
      <c r="AF152" s="110"/>
    </row>
    <row r="153" ht="41.25" customHeight="1">
      <c r="A153" s="802"/>
      <c r="B153" s="819">
        <v>150.0</v>
      </c>
      <c r="C153" s="821" t="str">
        <f t="shared" ref="C153:G153" si="92">INDIRECT(ADDRESS(ROW()-1, COLUMN()))</f>
        <v>定期支払設定タブ</v>
      </c>
      <c r="D153" s="821" t="str">
        <f t="shared" si="92"/>
        <v>作成＞作成モーダル</v>
      </c>
      <c r="E153" s="821" t="str">
        <f t="shared" si="92"/>
        <v>明細入力タブ</v>
      </c>
      <c r="F153" s="821" t="str">
        <f t="shared" si="92"/>
        <v>作成ボタン</v>
      </c>
      <c r="G153" s="821" t="str">
        <f t="shared" si="92"/>
        <v>明細入力モーダル</v>
      </c>
      <c r="H153" s="132" t="s">
        <v>2341</v>
      </c>
      <c r="I153" s="131"/>
      <c r="J153" s="146" t="s">
        <v>3634</v>
      </c>
      <c r="K153" s="132" t="s">
        <v>3134</v>
      </c>
      <c r="L153" s="131"/>
      <c r="M153" s="135" t="s">
        <v>84</v>
      </c>
      <c r="N153" s="135" t="s">
        <v>85</v>
      </c>
      <c r="O153" s="135" t="s">
        <v>86</v>
      </c>
      <c r="P153" s="135" t="s">
        <v>86</v>
      </c>
      <c r="Q153" s="135" t="s">
        <v>86</v>
      </c>
      <c r="R153" s="845" t="s">
        <v>117</v>
      </c>
      <c r="S153" s="820"/>
      <c r="T153" s="820"/>
      <c r="U153" s="802"/>
      <c r="V153" s="249"/>
      <c r="W153" s="802"/>
      <c r="X153" s="802"/>
      <c r="Y153" s="802"/>
      <c r="Z153" s="802"/>
      <c r="AA153" s="802"/>
      <c r="AB153" s="802"/>
      <c r="AC153" s="802"/>
      <c r="AD153" s="110"/>
      <c r="AE153" s="110"/>
      <c r="AF153" s="110"/>
    </row>
    <row r="154" ht="41.25" customHeight="1">
      <c r="A154" s="802"/>
      <c r="B154" s="819">
        <v>151.0</v>
      </c>
      <c r="C154" s="821" t="str">
        <f t="shared" ref="C154:G154" si="93">INDIRECT(ADDRESS(ROW()-1, COLUMN()))</f>
        <v>定期支払設定タブ</v>
      </c>
      <c r="D154" s="821" t="str">
        <f t="shared" si="93"/>
        <v>作成＞作成モーダル</v>
      </c>
      <c r="E154" s="821" t="str">
        <f t="shared" si="93"/>
        <v>明細入力タブ</v>
      </c>
      <c r="F154" s="821" t="str">
        <f t="shared" si="93"/>
        <v>作成ボタン</v>
      </c>
      <c r="G154" s="821" t="str">
        <f t="shared" si="93"/>
        <v>明細入力モーダル</v>
      </c>
      <c r="H154" s="132" t="s">
        <v>1852</v>
      </c>
      <c r="I154" s="132"/>
      <c r="J154" s="132" t="s">
        <v>3649</v>
      </c>
      <c r="K154" s="132" t="s">
        <v>3650</v>
      </c>
      <c r="L154" s="131"/>
      <c r="M154" s="135" t="s">
        <v>84</v>
      </c>
      <c r="N154" s="135" t="s">
        <v>85</v>
      </c>
      <c r="O154" s="135" t="s">
        <v>86</v>
      </c>
      <c r="P154" s="135" t="s">
        <v>86</v>
      </c>
      <c r="Q154" s="135" t="s">
        <v>86</v>
      </c>
      <c r="R154" s="845" t="s">
        <v>117</v>
      </c>
      <c r="S154" s="820"/>
      <c r="T154" s="820"/>
      <c r="U154" s="802"/>
      <c r="V154" s="249"/>
      <c r="W154" s="802"/>
      <c r="X154" s="802"/>
      <c r="Y154" s="802"/>
      <c r="Z154" s="802"/>
      <c r="AA154" s="802"/>
      <c r="AB154" s="802"/>
      <c r="AC154" s="802"/>
      <c r="AD154" s="110"/>
      <c r="AE154" s="110"/>
      <c r="AF154" s="110"/>
    </row>
    <row r="155">
      <c r="A155" s="802"/>
      <c r="B155" s="819">
        <v>152.0</v>
      </c>
      <c r="C155" s="821" t="str">
        <f t="shared" ref="C155:G155" si="94">INDIRECT(ADDRESS(ROW()-1, COLUMN()))</f>
        <v>定期支払設定タブ</v>
      </c>
      <c r="D155" s="821" t="str">
        <f t="shared" si="94"/>
        <v>作成＞作成モーダル</v>
      </c>
      <c r="E155" s="821" t="str">
        <f t="shared" si="94"/>
        <v>明細入力タブ</v>
      </c>
      <c r="F155" s="821" t="str">
        <f t="shared" si="94"/>
        <v>作成ボタン</v>
      </c>
      <c r="G155" s="821" t="str">
        <f t="shared" si="94"/>
        <v>明細入力モーダル</v>
      </c>
      <c r="H155" s="132" t="s">
        <v>695</v>
      </c>
      <c r="I155" s="132"/>
      <c r="J155" s="132" t="s">
        <v>3651</v>
      </c>
      <c r="K155" s="132" t="s">
        <v>3652</v>
      </c>
      <c r="L155" s="131"/>
      <c r="M155" s="135" t="s">
        <v>84</v>
      </c>
      <c r="N155" s="135" t="s">
        <v>85</v>
      </c>
      <c r="O155" s="135" t="s">
        <v>86</v>
      </c>
      <c r="P155" s="135" t="s">
        <v>86</v>
      </c>
      <c r="Q155" s="135" t="s">
        <v>86</v>
      </c>
      <c r="R155" s="845" t="s">
        <v>117</v>
      </c>
      <c r="S155" s="820"/>
      <c r="T155" s="820"/>
      <c r="U155" s="802"/>
      <c r="V155" s="249"/>
      <c r="W155" s="802"/>
      <c r="X155" s="802"/>
      <c r="Y155" s="802"/>
      <c r="Z155" s="802"/>
      <c r="AA155" s="802"/>
      <c r="AB155" s="802"/>
      <c r="AC155" s="802"/>
      <c r="AD155" s="110"/>
      <c r="AE155" s="110"/>
      <c r="AF155" s="110"/>
    </row>
    <row r="156">
      <c r="A156" s="802"/>
      <c r="B156" s="819">
        <v>153.0</v>
      </c>
      <c r="C156" s="821" t="str">
        <f t="shared" ref="C156:G156" si="95">INDIRECT(ADDRESS(ROW()-1, COLUMN()))</f>
        <v>定期支払設定タブ</v>
      </c>
      <c r="D156" s="821" t="str">
        <f t="shared" si="95"/>
        <v>作成＞作成モーダル</v>
      </c>
      <c r="E156" s="821" t="str">
        <f t="shared" si="95"/>
        <v>明細入力タブ</v>
      </c>
      <c r="F156" s="821" t="str">
        <f t="shared" si="95"/>
        <v>作成ボタン</v>
      </c>
      <c r="G156" s="821" t="str">
        <f t="shared" si="95"/>
        <v>明細入力モーダル</v>
      </c>
      <c r="H156" s="146" t="s">
        <v>3631</v>
      </c>
      <c r="I156" s="132"/>
      <c r="J156" s="146" t="s">
        <v>3653</v>
      </c>
      <c r="K156" s="132" t="s">
        <v>3654</v>
      </c>
      <c r="L156" s="131"/>
      <c r="M156" s="135" t="s">
        <v>84</v>
      </c>
      <c r="N156" s="135" t="s">
        <v>85</v>
      </c>
      <c r="O156" s="135" t="s">
        <v>86</v>
      </c>
      <c r="P156" s="135" t="s">
        <v>86</v>
      </c>
      <c r="Q156" s="135" t="s">
        <v>86</v>
      </c>
      <c r="R156" s="845" t="s">
        <v>117</v>
      </c>
      <c r="S156" s="820"/>
      <c r="T156" s="820"/>
      <c r="U156" s="802"/>
      <c r="V156" s="249"/>
      <c r="W156" s="802"/>
      <c r="X156" s="802"/>
      <c r="Y156" s="802"/>
      <c r="Z156" s="802"/>
      <c r="AA156" s="802"/>
      <c r="AB156" s="802"/>
      <c r="AC156" s="802"/>
      <c r="AD156" s="110"/>
      <c r="AE156" s="110"/>
      <c r="AF156" s="110"/>
    </row>
    <row r="157">
      <c r="A157" s="802"/>
      <c r="B157" s="819">
        <v>154.0</v>
      </c>
      <c r="C157" s="821" t="str">
        <f t="shared" ref="C157:G157" si="96">INDIRECT(ADDRESS(ROW()-1, COLUMN()))</f>
        <v>定期支払設定タブ</v>
      </c>
      <c r="D157" s="821" t="str">
        <f t="shared" si="96"/>
        <v>作成＞作成モーダル</v>
      </c>
      <c r="E157" s="821" t="str">
        <f t="shared" si="96"/>
        <v>明細入力タブ</v>
      </c>
      <c r="F157" s="821" t="str">
        <f t="shared" si="96"/>
        <v>作成ボタン</v>
      </c>
      <c r="G157" s="821" t="str">
        <f t="shared" si="96"/>
        <v>明細入力モーダル</v>
      </c>
      <c r="H157" s="155"/>
      <c r="I157" s="131"/>
      <c r="J157" s="155"/>
      <c r="K157" s="132" t="s">
        <v>3512</v>
      </c>
      <c r="L157" s="132"/>
      <c r="M157" s="135" t="s">
        <v>84</v>
      </c>
      <c r="N157" s="135" t="s">
        <v>85</v>
      </c>
      <c r="O157" s="135" t="s">
        <v>86</v>
      </c>
      <c r="P157" s="135" t="s">
        <v>86</v>
      </c>
      <c r="Q157" s="135" t="s">
        <v>86</v>
      </c>
      <c r="R157" s="845" t="s">
        <v>117</v>
      </c>
      <c r="S157" s="820"/>
      <c r="T157" s="820"/>
      <c r="U157" s="802"/>
      <c r="V157" s="249"/>
      <c r="W157" s="802"/>
      <c r="X157" s="802"/>
      <c r="Y157" s="802"/>
      <c r="Z157" s="802"/>
      <c r="AA157" s="802"/>
      <c r="AB157" s="802"/>
      <c r="AC157" s="802"/>
      <c r="AD157" s="110"/>
      <c r="AE157" s="110"/>
      <c r="AF157" s="110"/>
    </row>
    <row r="158">
      <c r="A158" s="802"/>
      <c r="B158" s="819">
        <v>155.0</v>
      </c>
      <c r="C158" s="821" t="str">
        <f t="shared" ref="C158:E158" si="97">INDIRECT(ADDRESS(ROW()-1, COLUMN()))</f>
        <v>定期支払設定タブ</v>
      </c>
      <c r="D158" s="821" t="str">
        <f t="shared" si="97"/>
        <v>作成＞作成モーダル</v>
      </c>
      <c r="E158" s="821" t="str">
        <f t="shared" si="97"/>
        <v>明細入力タブ</v>
      </c>
      <c r="F158" s="129" t="s">
        <v>3655</v>
      </c>
      <c r="G158" s="131"/>
      <c r="H158" s="130"/>
      <c r="I158" s="131"/>
      <c r="J158" s="132" t="s">
        <v>3656</v>
      </c>
      <c r="K158" s="132" t="s">
        <v>3657</v>
      </c>
      <c r="L158" s="131"/>
      <c r="M158" s="135" t="s">
        <v>84</v>
      </c>
      <c r="N158" s="135" t="s">
        <v>85</v>
      </c>
      <c r="O158" s="135" t="s">
        <v>86</v>
      </c>
      <c r="P158" s="135" t="s">
        <v>86</v>
      </c>
      <c r="Q158" s="135" t="s">
        <v>86</v>
      </c>
      <c r="R158" s="845" t="s">
        <v>117</v>
      </c>
      <c r="S158" s="820"/>
      <c r="T158" s="820"/>
      <c r="U158" s="802"/>
      <c r="V158" s="249"/>
      <c r="W158" s="802"/>
      <c r="X158" s="802"/>
      <c r="Y158" s="802"/>
      <c r="Z158" s="802"/>
      <c r="AA158" s="802"/>
      <c r="AB158" s="802"/>
      <c r="AC158" s="802"/>
      <c r="AD158" s="110"/>
      <c r="AE158" s="110"/>
      <c r="AF158" s="110"/>
    </row>
    <row r="159" ht="41.25" customHeight="1">
      <c r="A159" s="802"/>
      <c r="B159" s="819">
        <v>156.0</v>
      </c>
      <c r="C159" s="821" t="str">
        <f t="shared" ref="C159:E159" si="98">INDIRECT(ADDRESS(ROW()-1, COLUMN()))</f>
        <v>定期支払設定タブ</v>
      </c>
      <c r="D159" s="821" t="str">
        <f t="shared" si="98"/>
        <v>作成＞作成モーダル</v>
      </c>
      <c r="E159" s="821" t="str">
        <f t="shared" si="98"/>
        <v>明細入力タブ</v>
      </c>
      <c r="F159" s="140"/>
      <c r="G159" s="146" t="s">
        <v>1093</v>
      </c>
      <c r="H159" s="130"/>
      <c r="I159" s="131"/>
      <c r="J159" s="132" t="s">
        <v>3658</v>
      </c>
      <c r="K159" s="132" t="s">
        <v>3659</v>
      </c>
      <c r="L159" s="131"/>
      <c r="M159" s="135" t="s">
        <v>84</v>
      </c>
      <c r="N159" s="135" t="s">
        <v>85</v>
      </c>
      <c r="O159" s="135" t="s">
        <v>86</v>
      </c>
      <c r="P159" s="135" t="s">
        <v>86</v>
      </c>
      <c r="Q159" s="135" t="s">
        <v>86</v>
      </c>
      <c r="R159" s="845" t="s">
        <v>117</v>
      </c>
      <c r="S159" s="820"/>
      <c r="T159" s="820"/>
      <c r="U159" s="802"/>
      <c r="V159" s="249"/>
      <c r="W159" s="802"/>
      <c r="X159" s="802"/>
      <c r="Y159" s="802"/>
      <c r="Z159" s="802"/>
      <c r="AA159" s="802"/>
      <c r="AB159" s="802"/>
      <c r="AC159" s="802"/>
      <c r="AD159" s="110"/>
      <c r="AE159" s="110"/>
      <c r="AF159" s="110"/>
    </row>
    <row r="160">
      <c r="A160" s="802"/>
      <c r="B160" s="819">
        <v>157.0</v>
      </c>
      <c r="C160" s="821" t="str">
        <f t="shared" ref="C160:E160" si="99">INDIRECT(ADDRESS(ROW()-1, COLUMN()))</f>
        <v>定期支払設定タブ</v>
      </c>
      <c r="D160" s="821" t="str">
        <f t="shared" si="99"/>
        <v>作成＞作成モーダル</v>
      </c>
      <c r="E160" s="821" t="str">
        <f t="shared" si="99"/>
        <v>明細入力タブ</v>
      </c>
      <c r="F160" s="140"/>
      <c r="G160" s="149"/>
      <c r="H160" s="132" t="s">
        <v>695</v>
      </c>
      <c r="I160" s="131"/>
      <c r="J160" s="132" t="s">
        <v>3660</v>
      </c>
      <c r="K160" s="132" t="s">
        <v>3661</v>
      </c>
      <c r="L160" s="131"/>
      <c r="M160" s="135" t="s">
        <v>84</v>
      </c>
      <c r="N160" s="135" t="s">
        <v>85</v>
      </c>
      <c r="O160" s="135" t="s">
        <v>86</v>
      </c>
      <c r="P160" s="135" t="s">
        <v>86</v>
      </c>
      <c r="Q160" s="135" t="s">
        <v>86</v>
      </c>
      <c r="R160" s="845" t="s">
        <v>117</v>
      </c>
      <c r="S160" s="820"/>
      <c r="T160" s="820"/>
      <c r="U160" s="802"/>
      <c r="V160" s="249"/>
      <c r="W160" s="802"/>
      <c r="X160" s="802"/>
      <c r="Y160" s="802"/>
      <c r="Z160" s="802"/>
      <c r="AA160" s="802"/>
      <c r="AB160" s="802"/>
      <c r="AC160" s="802"/>
      <c r="AD160" s="110"/>
      <c r="AE160" s="110"/>
      <c r="AF160" s="110"/>
    </row>
    <row r="161" ht="41.25" customHeight="1">
      <c r="A161" s="802"/>
      <c r="B161" s="819">
        <v>158.0</v>
      </c>
      <c r="C161" s="821" t="str">
        <f t="shared" ref="C161:E161" si="100">INDIRECT(ADDRESS(ROW()-1, COLUMN()))</f>
        <v>定期支払設定タブ</v>
      </c>
      <c r="D161" s="821" t="str">
        <f t="shared" si="100"/>
        <v>作成＞作成モーダル</v>
      </c>
      <c r="E161" s="821" t="str">
        <f t="shared" si="100"/>
        <v>明細入力タブ</v>
      </c>
      <c r="F161" s="140"/>
      <c r="G161" s="149"/>
      <c r="H161" s="132" t="s">
        <v>451</v>
      </c>
      <c r="I161" s="131"/>
      <c r="J161" s="132" t="s">
        <v>3662</v>
      </c>
      <c r="K161" s="132" t="s">
        <v>3663</v>
      </c>
      <c r="L161" s="131"/>
      <c r="M161" s="135" t="s">
        <v>84</v>
      </c>
      <c r="N161" s="135" t="s">
        <v>85</v>
      </c>
      <c r="O161" s="135" t="s">
        <v>86</v>
      </c>
      <c r="P161" s="135" t="s">
        <v>86</v>
      </c>
      <c r="Q161" s="135" t="s">
        <v>86</v>
      </c>
      <c r="R161" s="845" t="s">
        <v>117</v>
      </c>
      <c r="S161" s="820"/>
      <c r="T161" s="820"/>
      <c r="U161" s="802"/>
      <c r="V161" s="249"/>
      <c r="W161" s="802"/>
      <c r="X161" s="802"/>
      <c r="Y161" s="802"/>
      <c r="Z161" s="802"/>
      <c r="AA161" s="802"/>
      <c r="AB161" s="802"/>
      <c r="AC161" s="802"/>
      <c r="AD161" s="110"/>
      <c r="AE161" s="110"/>
      <c r="AF161" s="110"/>
    </row>
    <row r="162" ht="41.25" customHeight="1">
      <c r="A162" s="802"/>
      <c r="B162" s="819">
        <v>159.0</v>
      </c>
      <c r="C162" s="821" t="str">
        <f t="shared" ref="C162:E162" si="101">INDIRECT(ADDRESS(ROW()-1, COLUMN()))</f>
        <v>定期支払設定タブ</v>
      </c>
      <c r="D162" s="821" t="str">
        <f t="shared" si="101"/>
        <v>作成＞作成モーダル</v>
      </c>
      <c r="E162" s="821" t="str">
        <f t="shared" si="101"/>
        <v>明細入力タブ</v>
      </c>
      <c r="F162" s="140"/>
      <c r="G162" s="149"/>
      <c r="H162" s="132" t="s">
        <v>1852</v>
      </c>
      <c r="I162" s="132"/>
      <c r="J162" s="132" t="s">
        <v>3664</v>
      </c>
      <c r="K162" s="132" t="s">
        <v>3665</v>
      </c>
      <c r="L162" s="131"/>
      <c r="M162" s="135" t="s">
        <v>84</v>
      </c>
      <c r="N162" s="135" t="s">
        <v>85</v>
      </c>
      <c r="O162" s="135" t="s">
        <v>86</v>
      </c>
      <c r="P162" s="135" t="s">
        <v>86</v>
      </c>
      <c r="Q162" s="135" t="s">
        <v>86</v>
      </c>
      <c r="R162" s="845" t="s">
        <v>117</v>
      </c>
      <c r="S162" s="820"/>
      <c r="T162" s="820"/>
      <c r="U162" s="802"/>
      <c r="V162" s="249"/>
      <c r="W162" s="802"/>
      <c r="X162" s="802"/>
      <c r="Y162" s="802"/>
      <c r="Z162" s="802"/>
      <c r="AA162" s="802"/>
      <c r="AB162" s="802"/>
      <c r="AC162" s="802"/>
      <c r="AD162" s="110"/>
      <c r="AE162" s="110"/>
      <c r="AF162" s="110"/>
    </row>
    <row r="163">
      <c r="A163" s="802"/>
      <c r="B163" s="819">
        <v>160.0</v>
      </c>
      <c r="C163" s="821" t="str">
        <f t="shared" ref="C163:E163" si="102">INDIRECT(ADDRESS(ROW()-1, COLUMN()))</f>
        <v>定期支払設定タブ</v>
      </c>
      <c r="D163" s="821" t="str">
        <f t="shared" si="102"/>
        <v>作成＞作成モーダル</v>
      </c>
      <c r="E163" s="821" t="str">
        <f t="shared" si="102"/>
        <v>明細入力タブ</v>
      </c>
      <c r="F163" s="140"/>
      <c r="G163" s="155"/>
      <c r="H163" s="132" t="s">
        <v>1352</v>
      </c>
      <c r="I163" s="131"/>
      <c r="J163" s="132" t="s">
        <v>1103</v>
      </c>
      <c r="K163" s="132" t="s">
        <v>3666</v>
      </c>
      <c r="L163" s="131"/>
      <c r="M163" s="135" t="s">
        <v>84</v>
      </c>
      <c r="N163" s="135" t="s">
        <v>85</v>
      </c>
      <c r="O163" s="135" t="s">
        <v>86</v>
      </c>
      <c r="P163" s="135" t="s">
        <v>86</v>
      </c>
      <c r="Q163" s="135" t="s">
        <v>86</v>
      </c>
      <c r="R163" s="845" t="s">
        <v>117</v>
      </c>
      <c r="S163" s="820"/>
      <c r="T163" s="820"/>
      <c r="U163" s="802"/>
      <c r="V163" s="249"/>
      <c r="W163" s="802"/>
      <c r="X163" s="802"/>
      <c r="Y163" s="802"/>
      <c r="Z163" s="802"/>
      <c r="AA163" s="802"/>
      <c r="AB163" s="802"/>
      <c r="AC163" s="802"/>
      <c r="AD163" s="110"/>
      <c r="AE163" s="110"/>
      <c r="AF163" s="110"/>
    </row>
    <row r="164">
      <c r="A164" s="802"/>
      <c r="B164" s="819">
        <v>161.0</v>
      </c>
      <c r="C164" s="821" t="str">
        <f t="shared" ref="C164:E164" si="103">INDIRECT(ADDRESS(ROW()-1, COLUMN()))</f>
        <v>定期支払設定タブ</v>
      </c>
      <c r="D164" s="821" t="str">
        <f t="shared" si="103"/>
        <v>作成＞作成モーダル</v>
      </c>
      <c r="E164" s="821" t="str">
        <f t="shared" si="103"/>
        <v>明細入力タブ</v>
      </c>
      <c r="F164" s="140"/>
      <c r="G164" s="146" t="s">
        <v>3667</v>
      </c>
      <c r="H164" s="130"/>
      <c r="I164" s="131"/>
      <c r="J164" s="132" t="s">
        <v>3668</v>
      </c>
      <c r="K164" s="132" t="s">
        <v>3659</v>
      </c>
      <c r="L164" s="131"/>
      <c r="M164" s="135" t="s">
        <v>84</v>
      </c>
      <c r="N164" s="135" t="s">
        <v>85</v>
      </c>
      <c r="O164" s="135" t="s">
        <v>86</v>
      </c>
      <c r="P164" s="135" t="s">
        <v>86</v>
      </c>
      <c r="Q164" s="135" t="s">
        <v>86</v>
      </c>
      <c r="R164" s="845" t="s">
        <v>117</v>
      </c>
      <c r="S164" s="820"/>
      <c r="T164" s="820"/>
      <c r="U164" s="802"/>
      <c r="V164" s="249"/>
      <c r="W164" s="802"/>
      <c r="X164" s="802"/>
      <c r="Y164" s="802"/>
      <c r="Z164" s="802"/>
      <c r="AA164" s="802"/>
      <c r="AB164" s="802"/>
      <c r="AC164" s="802"/>
      <c r="AD164" s="110"/>
      <c r="AE164" s="110"/>
      <c r="AF164" s="110"/>
    </row>
    <row r="165">
      <c r="A165" s="802"/>
      <c r="B165" s="819">
        <v>162.0</v>
      </c>
      <c r="C165" s="821" t="str">
        <f t="shared" ref="C165:E165" si="104">INDIRECT(ADDRESS(ROW()-1, COLUMN()))</f>
        <v>定期支払設定タブ</v>
      </c>
      <c r="D165" s="821" t="str">
        <f t="shared" si="104"/>
        <v>作成＞作成モーダル</v>
      </c>
      <c r="E165" s="821" t="str">
        <f t="shared" si="104"/>
        <v>明細入力タブ</v>
      </c>
      <c r="F165" s="140"/>
      <c r="G165" s="149"/>
      <c r="H165" s="132" t="s">
        <v>695</v>
      </c>
      <c r="I165" s="131"/>
      <c r="J165" s="132" t="s">
        <v>3660</v>
      </c>
      <c r="K165" s="132" t="s">
        <v>3669</v>
      </c>
      <c r="L165" s="131"/>
      <c r="M165" s="135" t="s">
        <v>84</v>
      </c>
      <c r="N165" s="135" t="s">
        <v>85</v>
      </c>
      <c r="O165" s="135" t="s">
        <v>86</v>
      </c>
      <c r="P165" s="135" t="s">
        <v>86</v>
      </c>
      <c r="Q165" s="135" t="s">
        <v>86</v>
      </c>
      <c r="R165" s="845" t="s">
        <v>117</v>
      </c>
      <c r="S165" s="820"/>
      <c r="T165" s="820"/>
      <c r="U165" s="802"/>
      <c r="V165" s="249"/>
      <c r="W165" s="802"/>
      <c r="X165" s="802"/>
      <c r="Y165" s="802"/>
      <c r="Z165" s="802"/>
      <c r="AA165" s="802"/>
      <c r="AB165" s="802"/>
      <c r="AC165" s="802"/>
      <c r="AD165" s="110"/>
      <c r="AE165" s="110"/>
      <c r="AF165" s="110"/>
    </row>
    <row r="166">
      <c r="A166" s="802"/>
      <c r="B166" s="819">
        <v>163.0</v>
      </c>
      <c r="C166" s="821" t="str">
        <f t="shared" ref="C166:E166" si="105">INDIRECT(ADDRESS(ROW()-1, COLUMN()))</f>
        <v>定期支払設定タブ</v>
      </c>
      <c r="D166" s="821" t="str">
        <f t="shared" si="105"/>
        <v>作成＞作成モーダル</v>
      </c>
      <c r="E166" s="821" t="str">
        <f t="shared" si="105"/>
        <v>明細入力タブ</v>
      </c>
      <c r="F166" s="140"/>
      <c r="G166" s="149"/>
      <c r="H166" s="132" t="s">
        <v>3631</v>
      </c>
      <c r="I166" s="131"/>
      <c r="J166" s="132" t="s">
        <v>3670</v>
      </c>
      <c r="K166" s="132" t="s">
        <v>3671</v>
      </c>
      <c r="L166" s="131"/>
      <c r="M166" s="135" t="s">
        <v>84</v>
      </c>
      <c r="N166" s="135" t="s">
        <v>85</v>
      </c>
      <c r="O166" s="135" t="s">
        <v>86</v>
      </c>
      <c r="P166" s="135" t="s">
        <v>86</v>
      </c>
      <c r="Q166" s="135" t="s">
        <v>86</v>
      </c>
      <c r="R166" s="845" t="s">
        <v>117</v>
      </c>
      <c r="S166" s="820"/>
      <c r="T166" s="820"/>
      <c r="U166" s="802"/>
      <c r="V166" s="249"/>
      <c r="W166" s="802"/>
      <c r="X166" s="802"/>
      <c r="Y166" s="802"/>
      <c r="Z166" s="802"/>
      <c r="AA166" s="802"/>
      <c r="AB166" s="802"/>
      <c r="AC166" s="802"/>
      <c r="AD166" s="110"/>
      <c r="AE166" s="110"/>
      <c r="AF166" s="110"/>
    </row>
    <row r="167" ht="41.25" customHeight="1">
      <c r="A167" s="802"/>
      <c r="B167" s="819">
        <v>164.0</v>
      </c>
      <c r="C167" s="821" t="str">
        <f t="shared" ref="C167:E167" si="106">INDIRECT(ADDRESS(ROW()-1, COLUMN()))</f>
        <v>定期支払設定タブ</v>
      </c>
      <c r="D167" s="821" t="str">
        <f t="shared" si="106"/>
        <v>作成＞作成モーダル</v>
      </c>
      <c r="E167" s="821" t="str">
        <f t="shared" si="106"/>
        <v>明細入力タブ</v>
      </c>
      <c r="F167" s="140"/>
      <c r="G167" s="149"/>
      <c r="H167" s="132" t="s">
        <v>1852</v>
      </c>
      <c r="I167" s="132"/>
      <c r="J167" s="132" t="s">
        <v>3672</v>
      </c>
      <c r="K167" s="132" t="s">
        <v>3650</v>
      </c>
      <c r="L167" s="131"/>
      <c r="M167" s="135" t="s">
        <v>84</v>
      </c>
      <c r="N167" s="135" t="s">
        <v>85</v>
      </c>
      <c r="O167" s="135" t="s">
        <v>86</v>
      </c>
      <c r="P167" s="135" t="s">
        <v>86</v>
      </c>
      <c r="Q167" s="135" t="s">
        <v>86</v>
      </c>
      <c r="R167" s="845" t="s">
        <v>117</v>
      </c>
      <c r="S167" s="820"/>
      <c r="T167" s="820"/>
      <c r="U167" s="802"/>
      <c r="V167" s="249"/>
      <c r="W167" s="802"/>
      <c r="X167" s="802"/>
      <c r="Y167" s="802"/>
      <c r="Z167" s="802"/>
      <c r="AA167" s="802"/>
      <c r="AB167" s="802"/>
      <c r="AC167" s="802"/>
      <c r="AD167" s="110"/>
      <c r="AE167" s="110"/>
      <c r="AF167" s="110"/>
    </row>
    <row r="168">
      <c r="A168" s="802"/>
      <c r="B168" s="819">
        <v>165.0</v>
      </c>
      <c r="C168" s="821" t="str">
        <f t="shared" ref="C168:E168" si="107">INDIRECT(ADDRESS(ROW()-1, COLUMN()))</f>
        <v>定期支払設定タブ</v>
      </c>
      <c r="D168" s="821" t="str">
        <f t="shared" si="107"/>
        <v>作成＞作成モーダル</v>
      </c>
      <c r="E168" s="821" t="str">
        <f t="shared" si="107"/>
        <v>明細入力タブ</v>
      </c>
      <c r="F168" s="140"/>
      <c r="G168" s="155"/>
      <c r="H168" s="132" t="s">
        <v>1352</v>
      </c>
      <c r="I168" s="131"/>
      <c r="J168" s="132" t="s">
        <v>3673</v>
      </c>
      <c r="K168" s="132" t="s">
        <v>3674</v>
      </c>
      <c r="L168" s="131"/>
      <c r="M168" s="135" t="s">
        <v>84</v>
      </c>
      <c r="N168" s="135" t="s">
        <v>85</v>
      </c>
      <c r="O168" s="135" t="s">
        <v>86</v>
      </c>
      <c r="P168" s="135" t="s">
        <v>86</v>
      </c>
      <c r="Q168" s="135" t="s">
        <v>86</v>
      </c>
      <c r="R168" s="845" t="s">
        <v>117</v>
      </c>
      <c r="S168" s="820"/>
      <c r="T168" s="820"/>
      <c r="U168" s="802"/>
      <c r="V168" s="249"/>
      <c r="W168" s="802"/>
      <c r="X168" s="802"/>
      <c r="Y168" s="802"/>
      <c r="Z168" s="802"/>
      <c r="AA168" s="802"/>
      <c r="AB168" s="802"/>
      <c r="AC168" s="802"/>
      <c r="AD168" s="110"/>
      <c r="AE168" s="110"/>
      <c r="AF168" s="110"/>
    </row>
    <row r="169">
      <c r="A169" s="802"/>
      <c r="B169" s="819">
        <v>166.0</v>
      </c>
      <c r="C169" s="821" t="str">
        <f t="shared" ref="C169:E169" si="108">INDIRECT(ADDRESS(ROW()-1, COLUMN()))</f>
        <v>定期支払設定タブ</v>
      </c>
      <c r="D169" s="821" t="str">
        <f t="shared" si="108"/>
        <v>作成＞作成モーダル</v>
      </c>
      <c r="E169" s="821" t="str">
        <f t="shared" si="108"/>
        <v>明細入力タブ</v>
      </c>
      <c r="F169" s="142"/>
      <c r="G169" s="132" t="s">
        <v>244</v>
      </c>
      <c r="H169" s="131"/>
      <c r="I169" s="131"/>
      <c r="J169" s="132" t="s">
        <v>3675</v>
      </c>
      <c r="K169" s="132" t="s">
        <v>3676</v>
      </c>
      <c r="L169" s="131"/>
      <c r="M169" s="135" t="s">
        <v>84</v>
      </c>
      <c r="N169" s="135" t="s">
        <v>85</v>
      </c>
      <c r="O169" s="135" t="s">
        <v>86</v>
      </c>
      <c r="P169" s="135" t="s">
        <v>86</v>
      </c>
      <c r="Q169" s="135" t="s">
        <v>86</v>
      </c>
      <c r="R169" s="845" t="s">
        <v>117</v>
      </c>
      <c r="S169" s="820"/>
      <c r="T169" s="820"/>
      <c r="U169" s="802"/>
      <c r="V169" s="249"/>
      <c r="W169" s="802"/>
      <c r="X169" s="802"/>
      <c r="Y169" s="802"/>
      <c r="Z169" s="802"/>
      <c r="AA169" s="802"/>
      <c r="AB169" s="802"/>
      <c r="AC169" s="802"/>
      <c r="AD169" s="110"/>
      <c r="AE169" s="110"/>
      <c r="AF169" s="110"/>
    </row>
    <row r="170">
      <c r="A170" s="802"/>
      <c r="B170" s="819">
        <v>167.0</v>
      </c>
      <c r="C170" s="821" t="str">
        <f t="shared" ref="C170:E170" si="109">INDIRECT(ADDRESS(ROW()-1, COLUMN()))</f>
        <v>定期支払設定タブ</v>
      </c>
      <c r="D170" s="821" t="str">
        <f t="shared" si="109"/>
        <v>作成＞作成モーダル</v>
      </c>
      <c r="E170" s="821" t="str">
        <f t="shared" si="109"/>
        <v>明細入力タブ</v>
      </c>
      <c r="F170" s="130" t="s">
        <v>3174</v>
      </c>
      <c r="G170" s="131"/>
      <c r="H170" s="130"/>
      <c r="I170" s="131"/>
      <c r="J170" s="132" t="s">
        <v>3677</v>
      </c>
      <c r="K170" s="132" t="s">
        <v>3176</v>
      </c>
      <c r="L170" s="131"/>
      <c r="M170" s="135" t="s">
        <v>84</v>
      </c>
      <c r="N170" s="135" t="s">
        <v>85</v>
      </c>
      <c r="O170" s="135" t="s">
        <v>86</v>
      </c>
      <c r="P170" s="135" t="s">
        <v>86</v>
      </c>
      <c r="Q170" s="135" t="s">
        <v>86</v>
      </c>
      <c r="R170" s="845" t="s">
        <v>117</v>
      </c>
      <c r="S170" s="820"/>
      <c r="T170" s="820"/>
      <c r="U170" s="802"/>
      <c r="V170" s="249"/>
      <c r="W170" s="802"/>
      <c r="X170" s="802"/>
      <c r="Y170" s="802"/>
      <c r="Z170" s="802"/>
      <c r="AA170" s="802"/>
      <c r="AB170" s="802"/>
      <c r="AC170" s="802"/>
      <c r="AD170" s="110"/>
      <c r="AE170" s="110"/>
      <c r="AF170" s="110"/>
    </row>
    <row r="171" ht="41.25" customHeight="1">
      <c r="A171" s="802"/>
      <c r="B171" s="819">
        <v>168.0</v>
      </c>
      <c r="C171" s="821" t="str">
        <f t="shared" ref="C171:D171" si="110">INDIRECT(ADDRESS(ROW()-1, COLUMN()))</f>
        <v>定期支払設定タブ</v>
      </c>
      <c r="D171" s="821" t="str">
        <f t="shared" si="110"/>
        <v>作成＞作成モーダル</v>
      </c>
      <c r="E171" s="832" t="s">
        <v>3678</v>
      </c>
      <c r="F171" s="132" t="s">
        <v>2675</v>
      </c>
      <c r="G171" s="132"/>
      <c r="H171" s="131"/>
      <c r="I171" s="131"/>
      <c r="J171" s="146" t="s">
        <v>3634</v>
      </c>
      <c r="K171" s="132" t="s">
        <v>3134</v>
      </c>
      <c r="L171" s="131"/>
      <c r="M171" s="135" t="s">
        <v>84</v>
      </c>
      <c r="N171" s="135" t="s">
        <v>85</v>
      </c>
      <c r="O171" s="135" t="s">
        <v>86</v>
      </c>
      <c r="P171" s="135" t="s">
        <v>86</v>
      </c>
      <c r="Q171" s="135" t="s">
        <v>86</v>
      </c>
      <c r="R171" s="845" t="s">
        <v>117</v>
      </c>
      <c r="S171" s="820"/>
      <c r="T171" s="820"/>
      <c r="U171" s="802"/>
      <c r="V171" s="249"/>
      <c r="W171" s="802"/>
      <c r="X171" s="802"/>
      <c r="Y171" s="802"/>
      <c r="Z171" s="802"/>
      <c r="AA171" s="802"/>
      <c r="AB171" s="802"/>
      <c r="AC171" s="802"/>
      <c r="AD171" s="110"/>
      <c r="AE171" s="110"/>
      <c r="AF171" s="110"/>
    </row>
    <row r="172">
      <c r="A172" s="802"/>
      <c r="B172" s="819">
        <v>169.0</v>
      </c>
      <c r="C172" s="821" t="str">
        <f t="shared" ref="C172:D172" si="111">INDIRECT(ADDRESS(ROW()-1, COLUMN()))</f>
        <v>定期支払設定タブ</v>
      </c>
      <c r="D172" s="821" t="str">
        <f t="shared" si="111"/>
        <v>作成＞作成モーダル</v>
      </c>
      <c r="E172" s="842"/>
      <c r="F172" s="132" t="s">
        <v>2678</v>
      </c>
      <c r="G172" s="132"/>
      <c r="H172" s="131"/>
      <c r="I172" s="131"/>
      <c r="J172" s="132" t="s">
        <v>3679</v>
      </c>
      <c r="K172" s="132" t="s">
        <v>3680</v>
      </c>
      <c r="L172" s="131"/>
      <c r="M172" s="135" t="s">
        <v>84</v>
      </c>
      <c r="N172" s="135" t="s">
        <v>85</v>
      </c>
      <c r="O172" s="135" t="s">
        <v>86</v>
      </c>
      <c r="P172" s="135" t="s">
        <v>86</v>
      </c>
      <c r="Q172" s="135" t="s">
        <v>86</v>
      </c>
      <c r="R172" s="845" t="s">
        <v>117</v>
      </c>
      <c r="S172" s="820"/>
      <c r="T172" s="820"/>
      <c r="U172" s="802"/>
      <c r="V172" s="249"/>
      <c r="W172" s="802"/>
      <c r="X172" s="802"/>
      <c r="Y172" s="802"/>
      <c r="Z172" s="802"/>
      <c r="AA172" s="802"/>
      <c r="AB172" s="802"/>
      <c r="AC172" s="802"/>
      <c r="AD172" s="110"/>
      <c r="AE172" s="110"/>
      <c r="AF172" s="110"/>
    </row>
    <row r="173" ht="41.25" customHeight="1">
      <c r="A173" s="802"/>
      <c r="B173" s="819">
        <v>170.0</v>
      </c>
      <c r="C173" s="821" t="str">
        <f t="shared" ref="C173:D173" si="112">INDIRECT(ADDRESS(ROW()-1, COLUMN()))</f>
        <v>定期支払設定タブ</v>
      </c>
      <c r="D173" s="821" t="str">
        <f t="shared" si="112"/>
        <v>作成＞作成モーダル</v>
      </c>
      <c r="E173" s="832" t="s">
        <v>2636</v>
      </c>
      <c r="F173" s="129" t="s">
        <v>3681</v>
      </c>
      <c r="G173" s="131"/>
      <c r="H173" s="130"/>
      <c r="I173" s="131"/>
      <c r="J173" s="132" t="s">
        <v>3622</v>
      </c>
      <c r="K173" s="132" t="s">
        <v>3682</v>
      </c>
      <c r="L173" s="131"/>
      <c r="M173" s="135" t="s">
        <v>84</v>
      </c>
      <c r="N173" s="135" t="s">
        <v>85</v>
      </c>
      <c r="O173" s="135" t="s">
        <v>86</v>
      </c>
      <c r="P173" s="135" t="s">
        <v>86</v>
      </c>
      <c r="Q173" s="135" t="s">
        <v>86</v>
      </c>
      <c r="R173" s="845" t="s">
        <v>117</v>
      </c>
      <c r="S173" s="820"/>
      <c r="T173" s="820"/>
      <c r="U173" s="802"/>
      <c r="V173" s="249"/>
      <c r="W173" s="802"/>
      <c r="X173" s="802"/>
      <c r="Y173" s="802"/>
      <c r="Z173" s="802"/>
      <c r="AA173" s="802"/>
      <c r="AB173" s="802"/>
      <c r="AC173" s="802"/>
      <c r="AD173" s="110"/>
      <c r="AE173" s="110"/>
      <c r="AF173" s="110"/>
    </row>
    <row r="174" ht="41.25" customHeight="1">
      <c r="A174" s="802"/>
      <c r="B174" s="819">
        <v>171.0</v>
      </c>
      <c r="C174" s="821" t="str">
        <f t="shared" ref="C174:F174" si="113">INDIRECT(ADDRESS(ROW()-1, COLUMN()))</f>
        <v>定期支払設定タブ</v>
      </c>
      <c r="D174" s="821" t="str">
        <f t="shared" si="113"/>
        <v>作成＞作成モーダル</v>
      </c>
      <c r="E174" s="829" t="str">
        <f t="shared" si="113"/>
        <v>関連書類</v>
      </c>
      <c r="F174" s="821" t="str">
        <f t="shared" si="113"/>
        <v>選択ボタン</v>
      </c>
      <c r="G174" s="129" t="s">
        <v>3683</v>
      </c>
      <c r="H174" s="146" t="s">
        <v>2060</v>
      </c>
      <c r="I174" s="132" t="s">
        <v>3684</v>
      </c>
      <c r="J174" s="132" t="s">
        <v>3685</v>
      </c>
      <c r="K174" s="132" t="s">
        <v>3686</v>
      </c>
      <c r="L174" s="131"/>
      <c r="M174" s="135" t="s">
        <v>84</v>
      </c>
      <c r="N174" s="135" t="s">
        <v>85</v>
      </c>
      <c r="O174" s="135" t="s">
        <v>86</v>
      </c>
      <c r="P174" s="135" t="s">
        <v>86</v>
      </c>
      <c r="Q174" s="135" t="s">
        <v>86</v>
      </c>
      <c r="R174" s="845" t="s">
        <v>117</v>
      </c>
      <c r="S174" s="820"/>
      <c r="T174" s="820"/>
      <c r="U174" s="802"/>
      <c r="V174" s="249"/>
      <c r="W174" s="802"/>
      <c r="X174" s="802"/>
      <c r="Y174" s="802"/>
      <c r="Z174" s="802"/>
      <c r="AA174" s="802"/>
      <c r="AB174" s="802"/>
      <c r="AC174" s="802"/>
      <c r="AD174" s="110"/>
      <c r="AE174" s="110"/>
      <c r="AF174" s="110"/>
    </row>
    <row r="175" ht="41.25" customHeight="1">
      <c r="A175" s="802"/>
      <c r="B175" s="819">
        <v>172.0</v>
      </c>
      <c r="C175" s="821" t="str">
        <f t="shared" ref="C175:G175" si="114">INDIRECT(ADDRESS(ROW()-1, COLUMN()))</f>
        <v>定期支払設定タブ</v>
      </c>
      <c r="D175" s="821" t="str">
        <f t="shared" si="114"/>
        <v>作成＞作成モーダル</v>
      </c>
      <c r="E175" s="821" t="str">
        <f t="shared" si="114"/>
        <v>関連書類</v>
      </c>
      <c r="F175" s="821" t="str">
        <f t="shared" si="114"/>
        <v>選択ボタン</v>
      </c>
      <c r="G175" s="821" t="str">
        <f t="shared" si="114"/>
        <v>関連書類選択モーダル</v>
      </c>
      <c r="H175" s="155"/>
      <c r="I175" s="132" t="s">
        <v>179</v>
      </c>
      <c r="J175" s="132" t="s">
        <v>3687</v>
      </c>
      <c r="K175" s="132" t="s">
        <v>3688</v>
      </c>
      <c r="L175" s="131"/>
      <c r="M175" s="135" t="s">
        <v>84</v>
      </c>
      <c r="N175" s="135" t="s">
        <v>85</v>
      </c>
      <c r="O175" s="135" t="s">
        <v>86</v>
      </c>
      <c r="P175" s="135" t="s">
        <v>86</v>
      </c>
      <c r="Q175" s="135" t="s">
        <v>86</v>
      </c>
      <c r="R175" s="845" t="s">
        <v>117</v>
      </c>
      <c r="S175" s="820"/>
      <c r="T175" s="820"/>
      <c r="U175" s="802"/>
      <c r="V175" s="249"/>
      <c r="W175" s="802"/>
      <c r="X175" s="802"/>
      <c r="Y175" s="802"/>
      <c r="Z175" s="802"/>
      <c r="AA175" s="802"/>
      <c r="AB175" s="802"/>
      <c r="AC175" s="802"/>
      <c r="AD175" s="110"/>
      <c r="AE175" s="110"/>
      <c r="AF175" s="110"/>
    </row>
    <row r="176" ht="41.25" customHeight="1">
      <c r="A176" s="802"/>
      <c r="B176" s="819">
        <v>173.0</v>
      </c>
      <c r="C176" s="821" t="str">
        <f t="shared" ref="C176:G176" si="115">INDIRECT(ADDRESS(ROW()-1, COLUMN()))</f>
        <v>定期支払設定タブ</v>
      </c>
      <c r="D176" s="821" t="str">
        <f t="shared" si="115"/>
        <v>作成＞作成モーダル</v>
      </c>
      <c r="E176" s="821" t="str">
        <f t="shared" si="115"/>
        <v>関連書類</v>
      </c>
      <c r="F176" s="821" t="str">
        <f t="shared" si="115"/>
        <v>選択ボタン</v>
      </c>
      <c r="G176" s="821" t="str">
        <f t="shared" si="115"/>
        <v>関連書類選択モーダル</v>
      </c>
      <c r="H176" s="132" t="s">
        <v>3245</v>
      </c>
      <c r="I176" s="131"/>
      <c r="J176" s="132" t="s">
        <v>3689</v>
      </c>
      <c r="K176" s="132" t="s">
        <v>3690</v>
      </c>
      <c r="L176" s="131"/>
      <c r="M176" s="135" t="s">
        <v>84</v>
      </c>
      <c r="N176" s="135" t="s">
        <v>85</v>
      </c>
      <c r="O176" s="135" t="s">
        <v>86</v>
      </c>
      <c r="P176" s="135" t="s">
        <v>86</v>
      </c>
      <c r="Q176" s="135" t="s">
        <v>86</v>
      </c>
      <c r="R176" s="845" t="s">
        <v>117</v>
      </c>
      <c r="S176" s="820"/>
      <c r="T176" s="820"/>
      <c r="U176" s="802"/>
      <c r="V176" s="249"/>
      <c r="W176" s="802"/>
      <c r="X176" s="802"/>
      <c r="Y176" s="802"/>
      <c r="Z176" s="802"/>
      <c r="AA176" s="802"/>
      <c r="AB176" s="802"/>
      <c r="AC176" s="802"/>
      <c r="AD176" s="110"/>
      <c r="AE176" s="110"/>
      <c r="AF176" s="110"/>
    </row>
    <row r="177">
      <c r="A177" s="802"/>
      <c r="B177" s="819">
        <v>174.0</v>
      </c>
      <c r="C177" s="821" t="str">
        <f t="shared" ref="C177:G177" si="116">INDIRECT(ADDRESS(ROW()-1, COLUMN()))</f>
        <v>定期支払設定タブ</v>
      </c>
      <c r="D177" s="821" t="str">
        <f t="shared" si="116"/>
        <v>作成＞作成モーダル</v>
      </c>
      <c r="E177" s="821" t="str">
        <f t="shared" si="116"/>
        <v>関連書類</v>
      </c>
      <c r="F177" s="821" t="str">
        <f t="shared" si="116"/>
        <v>選択ボタン</v>
      </c>
      <c r="G177" s="821" t="str">
        <f t="shared" si="116"/>
        <v>関連書類選択モーダル</v>
      </c>
      <c r="H177" s="132" t="s">
        <v>2417</v>
      </c>
      <c r="I177" s="201"/>
      <c r="J177" s="132" t="s">
        <v>3691</v>
      </c>
      <c r="K177" s="132" t="s">
        <v>3692</v>
      </c>
      <c r="L177" s="131"/>
      <c r="M177" s="135" t="s">
        <v>84</v>
      </c>
      <c r="N177" s="135" t="s">
        <v>85</v>
      </c>
      <c r="O177" s="135" t="s">
        <v>86</v>
      </c>
      <c r="P177" s="135" t="s">
        <v>86</v>
      </c>
      <c r="Q177" s="135" t="s">
        <v>86</v>
      </c>
      <c r="R177" s="845" t="s">
        <v>117</v>
      </c>
      <c r="S177" s="820"/>
      <c r="T177" s="820"/>
      <c r="U177" s="802"/>
      <c r="V177" s="249"/>
      <c r="W177" s="802"/>
      <c r="X177" s="802"/>
      <c r="Y177" s="802"/>
      <c r="Z177" s="802"/>
      <c r="AA177" s="802"/>
      <c r="AB177" s="802"/>
      <c r="AC177" s="802"/>
      <c r="AD177" s="110"/>
      <c r="AE177" s="110"/>
      <c r="AF177" s="110"/>
    </row>
    <row r="178">
      <c r="A178" s="802"/>
      <c r="B178" s="819">
        <v>175.0</v>
      </c>
      <c r="C178" s="821" t="str">
        <f t="shared" ref="C178:G178" si="117">INDIRECT(ADDRESS(ROW()-1, COLUMN()))</f>
        <v>定期支払設定タブ</v>
      </c>
      <c r="D178" s="821" t="str">
        <f t="shared" si="117"/>
        <v>作成＞作成モーダル</v>
      </c>
      <c r="E178" s="821" t="str">
        <f t="shared" si="117"/>
        <v>関連書類</v>
      </c>
      <c r="F178" s="821" t="str">
        <f t="shared" si="117"/>
        <v>選択ボタン</v>
      </c>
      <c r="G178" s="821" t="str">
        <f t="shared" si="117"/>
        <v>関連書類選択モーダル</v>
      </c>
      <c r="H178" s="132" t="s">
        <v>2641</v>
      </c>
      <c r="I178" s="201"/>
      <c r="J178" s="132" t="s">
        <v>3693</v>
      </c>
      <c r="K178" s="132" t="s">
        <v>3694</v>
      </c>
      <c r="L178" s="131"/>
      <c r="M178" s="135" t="s">
        <v>84</v>
      </c>
      <c r="N178" s="135" t="s">
        <v>85</v>
      </c>
      <c r="O178" s="135" t="s">
        <v>86</v>
      </c>
      <c r="P178" s="135" t="s">
        <v>86</v>
      </c>
      <c r="Q178" s="135" t="s">
        <v>86</v>
      </c>
      <c r="R178" s="845" t="s">
        <v>117</v>
      </c>
      <c r="S178" s="820"/>
      <c r="T178" s="820"/>
      <c r="U178" s="802"/>
      <c r="V178" s="249"/>
      <c r="W178" s="802"/>
      <c r="X178" s="802"/>
      <c r="Y178" s="802"/>
      <c r="Z178" s="802"/>
      <c r="AA178" s="802"/>
      <c r="AB178" s="802"/>
      <c r="AC178" s="802"/>
      <c r="AD178" s="110"/>
      <c r="AE178" s="110"/>
      <c r="AF178" s="110"/>
    </row>
    <row r="179">
      <c r="A179" s="802"/>
      <c r="B179" s="819">
        <v>176.0</v>
      </c>
      <c r="C179" s="821" t="str">
        <f t="shared" ref="C179:G179" si="118">INDIRECT(ADDRESS(ROW()-1, COLUMN()))</f>
        <v>定期支払設定タブ</v>
      </c>
      <c r="D179" s="821" t="str">
        <f t="shared" si="118"/>
        <v>作成＞作成モーダル</v>
      </c>
      <c r="E179" s="821" t="str">
        <f t="shared" si="118"/>
        <v>関連書類</v>
      </c>
      <c r="F179" s="821" t="str">
        <f t="shared" si="118"/>
        <v>選択ボタン</v>
      </c>
      <c r="G179" s="821" t="str">
        <f t="shared" si="118"/>
        <v>関連書類選択モーダル</v>
      </c>
      <c r="H179" s="132" t="s">
        <v>2642</v>
      </c>
      <c r="I179" s="131"/>
      <c r="J179" s="132" t="s">
        <v>3695</v>
      </c>
      <c r="K179" s="132" t="s">
        <v>3696</v>
      </c>
      <c r="L179" s="131"/>
      <c r="M179" s="135" t="s">
        <v>84</v>
      </c>
      <c r="N179" s="135" t="s">
        <v>85</v>
      </c>
      <c r="O179" s="135" t="s">
        <v>86</v>
      </c>
      <c r="P179" s="135" t="s">
        <v>86</v>
      </c>
      <c r="Q179" s="135" t="s">
        <v>86</v>
      </c>
      <c r="R179" s="845" t="s">
        <v>117</v>
      </c>
      <c r="S179" s="820"/>
      <c r="T179" s="820"/>
      <c r="U179" s="802"/>
      <c r="V179" s="249"/>
      <c r="W179" s="802"/>
      <c r="X179" s="802"/>
      <c r="Y179" s="802"/>
      <c r="Z179" s="802"/>
      <c r="AA179" s="802"/>
      <c r="AB179" s="802"/>
      <c r="AC179" s="802"/>
      <c r="AD179" s="110"/>
      <c r="AE179" s="110"/>
      <c r="AF179" s="110"/>
    </row>
    <row r="180">
      <c r="A180" s="802"/>
      <c r="B180" s="819">
        <v>177.0</v>
      </c>
      <c r="C180" s="821" t="str">
        <f t="shared" ref="C180:G180" si="119">INDIRECT(ADDRESS(ROW()-1, COLUMN()))</f>
        <v>定期支払設定タブ</v>
      </c>
      <c r="D180" s="821" t="str">
        <f t="shared" si="119"/>
        <v>作成＞作成モーダル</v>
      </c>
      <c r="E180" s="821" t="str">
        <f t="shared" si="119"/>
        <v>関連書類</v>
      </c>
      <c r="F180" s="821" t="str">
        <f t="shared" si="119"/>
        <v>選択ボタン</v>
      </c>
      <c r="G180" s="821" t="str">
        <f t="shared" si="119"/>
        <v>関連書類選択モーダル</v>
      </c>
      <c r="H180" s="132" t="s">
        <v>298</v>
      </c>
      <c r="I180" s="201"/>
      <c r="J180" s="132" t="s">
        <v>3697</v>
      </c>
      <c r="K180" s="132" t="s">
        <v>3698</v>
      </c>
      <c r="L180" s="132"/>
      <c r="M180" s="135" t="s">
        <v>84</v>
      </c>
      <c r="N180" s="135" t="s">
        <v>85</v>
      </c>
      <c r="O180" s="135" t="s">
        <v>86</v>
      </c>
      <c r="P180" s="135" t="s">
        <v>86</v>
      </c>
      <c r="Q180" s="135" t="s">
        <v>86</v>
      </c>
      <c r="R180" s="845" t="s">
        <v>117</v>
      </c>
      <c r="S180" s="820"/>
      <c r="T180" s="820"/>
      <c r="U180" s="802"/>
      <c r="V180" s="249"/>
      <c r="W180" s="802"/>
      <c r="X180" s="802"/>
      <c r="Y180" s="802"/>
      <c r="Z180" s="802"/>
      <c r="AA180" s="802"/>
      <c r="AB180" s="802"/>
      <c r="AC180" s="802"/>
      <c r="AD180" s="110"/>
      <c r="AE180" s="110"/>
      <c r="AF180" s="110"/>
    </row>
    <row r="181">
      <c r="A181" s="802"/>
      <c r="B181" s="819">
        <v>178.0</v>
      </c>
      <c r="C181" s="821" t="str">
        <f t="shared" ref="C181:G181" si="120">INDIRECT(ADDRESS(ROW()-1, COLUMN()))</f>
        <v>定期支払設定タブ</v>
      </c>
      <c r="D181" s="821" t="str">
        <f t="shared" si="120"/>
        <v>作成＞作成モーダル</v>
      </c>
      <c r="E181" s="821" t="str">
        <f t="shared" si="120"/>
        <v>関連書類</v>
      </c>
      <c r="F181" s="821" t="str">
        <f t="shared" si="120"/>
        <v>選択ボタン</v>
      </c>
      <c r="G181" s="821" t="str">
        <f t="shared" si="120"/>
        <v>関連書類選択モーダル</v>
      </c>
      <c r="H181" s="146" t="s">
        <v>3082</v>
      </c>
      <c r="I181" s="131"/>
      <c r="J181" s="132" t="s">
        <v>3699</v>
      </c>
      <c r="K181" s="132" t="s">
        <v>3700</v>
      </c>
      <c r="L181" s="131"/>
      <c r="M181" s="135" t="s">
        <v>84</v>
      </c>
      <c r="N181" s="135" t="s">
        <v>85</v>
      </c>
      <c r="O181" s="135" t="s">
        <v>86</v>
      </c>
      <c r="P181" s="135" t="s">
        <v>86</v>
      </c>
      <c r="Q181" s="135" t="s">
        <v>86</v>
      </c>
      <c r="R181" s="845" t="s">
        <v>117</v>
      </c>
      <c r="S181" s="820"/>
      <c r="T181" s="820"/>
      <c r="U181" s="802"/>
      <c r="V181" s="249"/>
      <c r="W181" s="802"/>
      <c r="X181" s="802"/>
      <c r="Y181" s="802"/>
      <c r="Z181" s="802"/>
      <c r="AA181" s="802"/>
      <c r="AB181" s="802"/>
      <c r="AC181" s="802"/>
      <c r="AD181" s="110"/>
      <c r="AE181" s="110"/>
      <c r="AF181" s="110"/>
    </row>
    <row r="182">
      <c r="A182" s="802"/>
      <c r="B182" s="819">
        <v>179.0</v>
      </c>
      <c r="C182" s="821" t="str">
        <f t="shared" ref="C182:G182" si="121">INDIRECT(ADDRESS(ROW()-1, COLUMN()))</f>
        <v>定期支払設定タブ</v>
      </c>
      <c r="D182" s="821" t="str">
        <f t="shared" si="121"/>
        <v>作成＞作成モーダル</v>
      </c>
      <c r="E182" s="821" t="str">
        <f t="shared" si="121"/>
        <v>関連書類</v>
      </c>
      <c r="F182" s="821" t="str">
        <f t="shared" si="121"/>
        <v>選択ボタン</v>
      </c>
      <c r="G182" s="821" t="str">
        <f t="shared" si="121"/>
        <v>関連書類選択モーダル</v>
      </c>
      <c r="H182" s="155"/>
      <c r="I182" s="132" t="s">
        <v>820</v>
      </c>
      <c r="J182" s="132" t="s">
        <v>3701</v>
      </c>
      <c r="K182" s="132" t="s">
        <v>3541</v>
      </c>
      <c r="L182" s="131"/>
      <c r="M182" s="135" t="s">
        <v>84</v>
      </c>
      <c r="N182" s="135" t="s">
        <v>85</v>
      </c>
      <c r="O182" s="135" t="s">
        <v>86</v>
      </c>
      <c r="P182" s="135" t="s">
        <v>86</v>
      </c>
      <c r="Q182" s="135" t="s">
        <v>86</v>
      </c>
      <c r="R182" s="845" t="s">
        <v>117</v>
      </c>
      <c r="S182" s="820"/>
      <c r="T182" s="820"/>
      <c r="U182" s="802"/>
      <c r="V182" s="249"/>
      <c r="W182" s="802"/>
      <c r="X182" s="802"/>
      <c r="Y182" s="802"/>
      <c r="Z182" s="802"/>
      <c r="AA182" s="802"/>
      <c r="AB182" s="802"/>
      <c r="AC182" s="802"/>
      <c r="AD182" s="110"/>
      <c r="AE182" s="110"/>
      <c r="AF182" s="110"/>
    </row>
    <row r="183">
      <c r="A183" s="802"/>
      <c r="B183" s="819">
        <v>180.0</v>
      </c>
      <c r="C183" s="821" t="str">
        <f t="shared" ref="C183:G183" si="122">INDIRECT(ADDRESS(ROW()-1, COLUMN()))</f>
        <v>定期支払設定タブ</v>
      </c>
      <c r="D183" s="821" t="str">
        <f t="shared" si="122"/>
        <v>作成＞作成モーダル</v>
      </c>
      <c r="E183" s="821" t="str">
        <f t="shared" si="122"/>
        <v>関連書類</v>
      </c>
      <c r="F183" s="821" t="str">
        <f t="shared" si="122"/>
        <v>選択ボタン</v>
      </c>
      <c r="G183" s="821" t="str">
        <f t="shared" si="122"/>
        <v>関連書類選択モーダル</v>
      </c>
      <c r="H183" s="132" t="s">
        <v>863</v>
      </c>
      <c r="I183" s="131"/>
      <c r="J183" s="132" t="s">
        <v>3702</v>
      </c>
      <c r="K183" s="132" t="s">
        <v>3703</v>
      </c>
      <c r="L183" s="131"/>
      <c r="M183" s="135" t="s">
        <v>84</v>
      </c>
      <c r="N183" s="135" t="s">
        <v>85</v>
      </c>
      <c r="O183" s="135" t="s">
        <v>86</v>
      </c>
      <c r="P183" s="135" t="s">
        <v>86</v>
      </c>
      <c r="Q183" s="135" t="s">
        <v>86</v>
      </c>
      <c r="R183" s="845" t="s">
        <v>117</v>
      </c>
      <c r="S183" s="820"/>
      <c r="T183" s="820"/>
      <c r="U183" s="802"/>
      <c r="V183" s="249"/>
      <c r="W183" s="802"/>
      <c r="X183" s="802"/>
      <c r="Y183" s="802"/>
      <c r="Z183" s="802"/>
      <c r="AA183" s="802"/>
      <c r="AB183" s="802"/>
      <c r="AC183" s="802"/>
      <c r="AD183" s="110"/>
      <c r="AE183" s="110"/>
      <c r="AF183" s="110"/>
    </row>
    <row r="184">
      <c r="A184" s="802"/>
      <c r="B184" s="819">
        <v>181.0</v>
      </c>
      <c r="C184" s="821" t="str">
        <f t="shared" ref="C184:G184" si="123">INDIRECT(ADDRESS(ROW()-1, COLUMN()))</f>
        <v>定期支払設定タブ</v>
      </c>
      <c r="D184" s="821" t="str">
        <f t="shared" si="123"/>
        <v>作成＞作成モーダル</v>
      </c>
      <c r="E184" s="821" t="str">
        <f t="shared" si="123"/>
        <v>関連書類</v>
      </c>
      <c r="F184" s="821" t="str">
        <f t="shared" si="123"/>
        <v>選択ボタン</v>
      </c>
      <c r="G184" s="821" t="str">
        <f t="shared" si="123"/>
        <v>関連書類選択モーダル</v>
      </c>
      <c r="H184" s="253" t="s">
        <v>3179</v>
      </c>
      <c r="I184" s="132" t="s">
        <v>3180</v>
      </c>
      <c r="J184" s="132" t="s">
        <v>3181</v>
      </c>
      <c r="K184" s="132" t="s">
        <v>3182</v>
      </c>
      <c r="L184" s="132"/>
      <c r="M184" s="135" t="s">
        <v>84</v>
      </c>
      <c r="N184" s="135" t="s">
        <v>85</v>
      </c>
      <c r="O184" s="135" t="s">
        <v>86</v>
      </c>
      <c r="P184" s="135" t="s">
        <v>86</v>
      </c>
      <c r="Q184" s="135" t="s">
        <v>86</v>
      </c>
      <c r="R184" s="845" t="s">
        <v>117</v>
      </c>
      <c r="S184" s="820"/>
      <c r="T184" s="820"/>
      <c r="U184" s="802"/>
      <c r="V184" s="249"/>
      <c r="W184" s="802"/>
      <c r="X184" s="802"/>
      <c r="Y184" s="802"/>
      <c r="Z184" s="802"/>
      <c r="AA184" s="802"/>
      <c r="AB184" s="802"/>
      <c r="AC184" s="802"/>
      <c r="AD184" s="110"/>
      <c r="AE184" s="110"/>
      <c r="AF184" s="110"/>
    </row>
    <row r="185">
      <c r="A185" s="802"/>
      <c r="B185" s="819">
        <v>182.0</v>
      </c>
      <c r="C185" s="821" t="str">
        <f t="shared" ref="C185:G185" si="124">INDIRECT(ADDRESS(ROW()-1, COLUMN()))</f>
        <v>定期支払設定タブ</v>
      </c>
      <c r="D185" s="821" t="str">
        <f t="shared" si="124"/>
        <v>作成＞作成モーダル</v>
      </c>
      <c r="E185" s="821" t="str">
        <f t="shared" si="124"/>
        <v>関連書類</v>
      </c>
      <c r="F185" s="821" t="str">
        <f t="shared" si="124"/>
        <v>選択ボタン</v>
      </c>
      <c r="G185" s="821" t="str">
        <f t="shared" si="124"/>
        <v>関連書類選択モーダル</v>
      </c>
      <c r="H185" s="291"/>
      <c r="I185" s="132" t="s">
        <v>3183</v>
      </c>
      <c r="J185" s="132" t="s">
        <v>3184</v>
      </c>
      <c r="K185" s="132" t="s">
        <v>3332</v>
      </c>
      <c r="L185" s="131"/>
      <c r="M185" s="135" t="s">
        <v>84</v>
      </c>
      <c r="N185" s="135" t="s">
        <v>85</v>
      </c>
      <c r="O185" s="135" t="s">
        <v>86</v>
      </c>
      <c r="P185" s="135" t="s">
        <v>86</v>
      </c>
      <c r="Q185" s="135" t="s">
        <v>86</v>
      </c>
      <c r="R185" s="845" t="s">
        <v>117</v>
      </c>
      <c r="S185" s="820"/>
      <c r="T185" s="820"/>
      <c r="U185" s="802"/>
      <c r="V185" s="249"/>
      <c r="W185" s="802"/>
      <c r="X185" s="802"/>
      <c r="Y185" s="802"/>
      <c r="Z185" s="802"/>
      <c r="AA185" s="802"/>
      <c r="AB185" s="802"/>
      <c r="AC185" s="802"/>
      <c r="AD185" s="110"/>
      <c r="AE185" s="110"/>
      <c r="AF185" s="110"/>
    </row>
    <row r="186">
      <c r="A186" s="802"/>
      <c r="B186" s="819">
        <v>183.0</v>
      </c>
      <c r="C186" s="821" t="str">
        <f t="shared" ref="C186:G186" si="125">INDIRECT(ADDRESS(ROW()-1, COLUMN()))</f>
        <v>定期支払設定タブ</v>
      </c>
      <c r="D186" s="821" t="str">
        <f t="shared" si="125"/>
        <v>作成＞作成モーダル</v>
      </c>
      <c r="E186" s="821" t="str">
        <f t="shared" si="125"/>
        <v>関連書類</v>
      </c>
      <c r="F186" s="821" t="str">
        <f t="shared" si="125"/>
        <v>選択ボタン</v>
      </c>
      <c r="G186" s="821" t="str">
        <f t="shared" si="125"/>
        <v>関連書類選択モーダル</v>
      </c>
      <c r="H186" s="146" t="s">
        <v>166</v>
      </c>
      <c r="I186" s="132" t="s">
        <v>3245</v>
      </c>
      <c r="J186" s="132" t="s">
        <v>3704</v>
      </c>
      <c r="K186" s="132" t="s">
        <v>3055</v>
      </c>
      <c r="L186" s="131"/>
      <c r="M186" s="135" t="s">
        <v>84</v>
      </c>
      <c r="N186" s="135" t="s">
        <v>85</v>
      </c>
      <c r="O186" s="135" t="s">
        <v>86</v>
      </c>
      <c r="P186" s="135" t="s">
        <v>86</v>
      </c>
      <c r="Q186" s="135" t="s">
        <v>86</v>
      </c>
      <c r="R186" s="845" t="s">
        <v>117</v>
      </c>
      <c r="S186" s="820"/>
      <c r="T186" s="820"/>
      <c r="U186" s="802"/>
      <c r="V186" s="249"/>
      <c r="W186" s="802"/>
      <c r="X186" s="802"/>
      <c r="Y186" s="802"/>
      <c r="Z186" s="802"/>
      <c r="AA186" s="802"/>
      <c r="AB186" s="802"/>
      <c r="AC186" s="802"/>
      <c r="AD186" s="110"/>
      <c r="AE186" s="110"/>
      <c r="AF186" s="110"/>
    </row>
    <row r="187" ht="41.25" customHeight="1">
      <c r="A187" s="802"/>
      <c r="B187" s="819">
        <v>184.0</v>
      </c>
      <c r="C187" s="821" t="str">
        <f t="shared" ref="C187:G187" si="126">INDIRECT(ADDRESS(ROW()-1, COLUMN()))</f>
        <v>定期支払設定タブ</v>
      </c>
      <c r="D187" s="821" t="str">
        <f t="shared" si="126"/>
        <v>作成＞作成モーダル</v>
      </c>
      <c r="E187" s="821" t="str">
        <f t="shared" si="126"/>
        <v>関連書類</v>
      </c>
      <c r="F187" s="821" t="str">
        <f t="shared" si="126"/>
        <v>選択ボタン</v>
      </c>
      <c r="G187" s="821" t="str">
        <f t="shared" si="126"/>
        <v>関連書類選択モーダル</v>
      </c>
      <c r="H187" s="149"/>
      <c r="I187" s="132" t="s">
        <v>2641</v>
      </c>
      <c r="J187" s="132" t="s">
        <v>3704</v>
      </c>
      <c r="K187" s="132" t="s">
        <v>3055</v>
      </c>
      <c r="L187" s="131"/>
      <c r="M187" s="135" t="s">
        <v>84</v>
      </c>
      <c r="N187" s="135" t="s">
        <v>85</v>
      </c>
      <c r="O187" s="135" t="s">
        <v>86</v>
      </c>
      <c r="P187" s="135" t="s">
        <v>86</v>
      </c>
      <c r="Q187" s="135" t="s">
        <v>86</v>
      </c>
      <c r="R187" s="845" t="s">
        <v>117</v>
      </c>
      <c r="S187" s="820"/>
      <c r="T187" s="820"/>
      <c r="U187" s="802"/>
      <c r="V187" s="249"/>
      <c r="W187" s="802"/>
      <c r="X187" s="802"/>
      <c r="Y187" s="802"/>
      <c r="Z187" s="802"/>
      <c r="AA187" s="802"/>
      <c r="AB187" s="802"/>
      <c r="AC187" s="802"/>
      <c r="AD187" s="110"/>
      <c r="AE187" s="110"/>
      <c r="AF187" s="110"/>
    </row>
    <row r="188" ht="41.25" customHeight="1">
      <c r="A188" s="802"/>
      <c r="B188" s="819">
        <v>185.0</v>
      </c>
      <c r="C188" s="821" t="str">
        <f t="shared" ref="C188:G188" si="127">INDIRECT(ADDRESS(ROW()-1, COLUMN()))</f>
        <v>定期支払設定タブ</v>
      </c>
      <c r="D188" s="821" t="str">
        <f t="shared" si="127"/>
        <v>作成＞作成モーダル</v>
      </c>
      <c r="E188" s="821" t="str">
        <f t="shared" si="127"/>
        <v>関連書類</v>
      </c>
      <c r="F188" s="821" t="str">
        <f t="shared" si="127"/>
        <v>選択ボタン</v>
      </c>
      <c r="G188" s="821" t="str">
        <f t="shared" si="127"/>
        <v>関連書類選択モーダル</v>
      </c>
      <c r="H188" s="149"/>
      <c r="I188" s="132" t="s">
        <v>2642</v>
      </c>
      <c r="J188" s="132" t="s">
        <v>3704</v>
      </c>
      <c r="K188" s="132" t="s">
        <v>3055</v>
      </c>
      <c r="L188" s="131"/>
      <c r="M188" s="135" t="s">
        <v>84</v>
      </c>
      <c r="N188" s="135" t="s">
        <v>85</v>
      </c>
      <c r="O188" s="135" t="s">
        <v>86</v>
      </c>
      <c r="P188" s="135" t="s">
        <v>86</v>
      </c>
      <c r="Q188" s="135" t="s">
        <v>86</v>
      </c>
      <c r="R188" s="845" t="s">
        <v>117</v>
      </c>
      <c r="S188" s="820"/>
      <c r="T188" s="820"/>
      <c r="U188" s="802"/>
      <c r="V188" s="249"/>
      <c r="W188" s="802"/>
      <c r="X188" s="802"/>
      <c r="Y188" s="802"/>
      <c r="Z188" s="802"/>
      <c r="AA188" s="802"/>
      <c r="AB188" s="802"/>
      <c r="AC188" s="802"/>
      <c r="AD188" s="110"/>
      <c r="AE188" s="110"/>
      <c r="AF188" s="110"/>
    </row>
    <row r="189" ht="41.25" customHeight="1">
      <c r="A189" s="802"/>
      <c r="B189" s="819">
        <v>186.0</v>
      </c>
      <c r="C189" s="821" t="str">
        <f t="shared" ref="C189:G189" si="128">INDIRECT(ADDRESS(ROW()-1, COLUMN()))</f>
        <v>定期支払設定タブ</v>
      </c>
      <c r="D189" s="821" t="str">
        <f t="shared" si="128"/>
        <v>作成＞作成モーダル</v>
      </c>
      <c r="E189" s="821" t="str">
        <f t="shared" si="128"/>
        <v>関連書類</v>
      </c>
      <c r="F189" s="821" t="str">
        <f t="shared" si="128"/>
        <v>選択ボタン</v>
      </c>
      <c r="G189" s="821" t="str">
        <f t="shared" si="128"/>
        <v>関連書類選択モーダル</v>
      </c>
      <c r="H189" s="149"/>
      <c r="I189" s="132" t="s">
        <v>863</v>
      </c>
      <c r="J189" s="132" t="s">
        <v>3704</v>
      </c>
      <c r="K189" s="132" t="s">
        <v>3055</v>
      </c>
      <c r="L189" s="131"/>
      <c r="M189" s="135" t="s">
        <v>84</v>
      </c>
      <c r="N189" s="135" t="s">
        <v>85</v>
      </c>
      <c r="O189" s="135" t="s">
        <v>86</v>
      </c>
      <c r="P189" s="135" t="s">
        <v>86</v>
      </c>
      <c r="Q189" s="135" t="s">
        <v>86</v>
      </c>
      <c r="R189" s="845" t="s">
        <v>117</v>
      </c>
      <c r="S189" s="820"/>
      <c r="T189" s="820"/>
      <c r="U189" s="802"/>
      <c r="V189" s="249"/>
      <c r="W189" s="802"/>
      <c r="X189" s="802"/>
      <c r="Y189" s="802"/>
      <c r="Z189" s="802"/>
      <c r="AA189" s="802"/>
      <c r="AB189" s="802"/>
      <c r="AC189" s="802"/>
      <c r="AD189" s="110"/>
      <c r="AE189" s="110"/>
      <c r="AF189" s="110"/>
    </row>
    <row r="190" ht="41.25" customHeight="1">
      <c r="A190" s="802"/>
      <c r="B190" s="819">
        <v>187.0</v>
      </c>
      <c r="C190" s="821" t="str">
        <f t="shared" ref="C190:G190" si="129">INDIRECT(ADDRESS(ROW()-1, COLUMN()))</f>
        <v>定期支払設定タブ</v>
      </c>
      <c r="D190" s="821" t="str">
        <f t="shared" si="129"/>
        <v>作成＞作成モーダル</v>
      </c>
      <c r="E190" s="821" t="str">
        <f t="shared" si="129"/>
        <v>関連書類</v>
      </c>
      <c r="F190" s="821" t="str">
        <f t="shared" si="129"/>
        <v>選択ボタン</v>
      </c>
      <c r="G190" s="821" t="str">
        <f t="shared" si="129"/>
        <v>関連書類選択モーダル</v>
      </c>
      <c r="H190" s="149"/>
      <c r="I190" s="132" t="s">
        <v>298</v>
      </c>
      <c r="J190" s="132" t="s">
        <v>3704</v>
      </c>
      <c r="K190" s="132" t="s">
        <v>3055</v>
      </c>
      <c r="L190" s="131"/>
      <c r="M190" s="135" t="s">
        <v>84</v>
      </c>
      <c r="N190" s="135" t="s">
        <v>85</v>
      </c>
      <c r="O190" s="135" t="s">
        <v>86</v>
      </c>
      <c r="P190" s="135" t="s">
        <v>86</v>
      </c>
      <c r="Q190" s="135" t="s">
        <v>86</v>
      </c>
      <c r="R190" s="845" t="s">
        <v>117</v>
      </c>
      <c r="S190" s="820"/>
      <c r="T190" s="820"/>
      <c r="U190" s="802"/>
      <c r="V190" s="249"/>
      <c r="W190" s="802"/>
      <c r="X190" s="802"/>
      <c r="Y190" s="802"/>
      <c r="Z190" s="802"/>
      <c r="AA190" s="802"/>
      <c r="AB190" s="802"/>
      <c r="AC190" s="802"/>
      <c r="AD190" s="110"/>
      <c r="AE190" s="110"/>
      <c r="AF190" s="110"/>
    </row>
    <row r="191" ht="41.25" customHeight="1">
      <c r="A191" s="802"/>
      <c r="B191" s="819">
        <v>188.0</v>
      </c>
      <c r="C191" s="821" t="str">
        <f t="shared" ref="C191:G191" si="130">INDIRECT(ADDRESS(ROW()-1, COLUMN()))</f>
        <v>定期支払設定タブ</v>
      </c>
      <c r="D191" s="821" t="str">
        <f t="shared" si="130"/>
        <v>作成＞作成モーダル</v>
      </c>
      <c r="E191" s="821" t="str">
        <f t="shared" si="130"/>
        <v>関連書類</v>
      </c>
      <c r="F191" s="821" t="str">
        <f t="shared" si="130"/>
        <v>選択ボタン</v>
      </c>
      <c r="G191" s="821" t="str">
        <f t="shared" si="130"/>
        <v>関連書類選択モーダル</v>
      </c>
      <c r="H191" s="149"/>
      <c r="I191" s="132" t="s">
        <v>301</v>
      </c>
      <c r="J191" s="132" t="s">
        <v>3704</v>
      </c>
      <c r="K191" s="132" t="s">
        <v>3055</v>
      </c>
      <c r="L191" s="131"/>
      <c r="M191" s="135" t="s">
        <v>84</v>
      </c>
      <c r="N191" s="135" t="s">
        <v>85</v>
      </c>
      <c r="O191" s="135" t="s">
        <v>86</v>
      </c>
      <c r="P191" s="135" t="s">
        <v>86</v>
      </c>
      <c r="Q191" s="135" t="s">
        <v>86</v>
      </c>
      <c r="R191" s="845" t="s">
        <v>117</v>
      </c>
      <c r="S191" s="820"/>
      <c r="T191" s="820"/>
      <c r="U191" s="802"/>
      <c r="V191" s="249"/>
      <c r="W191" s="802"/>
      <c r="X191" s="802"/>
      <c r="Y191" s="802"/>
      <c r="Z191" s="802"/>
      <c r="AA191" s="802"/>
      <c r="AB191" s="802"/>
      <c r="AC191" s="802"/>
      <c r="AD191" s="110"/>
      <c r="AE191" s="110"/>
      <c r="AF191" s="110"/>
    </row>
    <row r="192" ht="41.25" customHeight="1">
      <c r="A192" s="802"/>
      <c r="B192" s="819">
        <v>189.0</v>
      </c>
      <c r="C192" s="821" t="str">
        <f t="shared" ref="C192:G192" si="131">INDIRECT(ADDRESS(ROW()-1, COLUMN()))</f>
        <v>定期支払設定タブ</v>
      </c>
      <c r="D192" s="821" t="str">
        <f t="shared" si="131"/>
        <v>作成＞作成モーダル</v>
      </c>
      <c r="E192" s="821" t="str">
        <f t="shared" si="131"/>
        <v>関連書類</v>
      </c>
      <c r="F192" s="821" t="str">
        <f t="shared" si="131"/>
        <v>選択ボタン</v>
      </c>
      <c r="G192" s="821" t="str">
        <f t="shared" si="131"/>
        <v>関連書類選択モーダル</v>
      </c>
      <c r="H192" s="149"/>
      <c r="I192" s="146" t="s">
        <v>3082</v>
      </c>
      <c r="J192" s="132" t="s">
        <v>3704</v>
      </c>
      <c r="K192" s="132" t="s">
        <v>3055</v>
      </c>
      <c r="L192" s="131"/>
      <c r="M192" s="135" t="s">
        <v>84</v>
      </c>
      <c r="N192" s="135" t="s">
        <v>85</v>
      </c>
      <c r="O192" s="135" t="s">
        <v>86</v>
      </c>
      <c r="P192" s="135" t="s">
        <v>86</v>
      </c>
      <c r="Q192" s="135" t="s">
        <v>86</v>
      </c>
      <c r="R192" s="845" t="s">
        <v>117</v>
      </c>
      <c r="S192" s="820"/>
      <c r="T192" s="820"/>
      <c r="U192" s="802"/>
      <c r="V192" s="249"/>
      <c r="W192" s="802"/>
      <c r="X192" s="802"/>
      <c r="Y192" s="802"/>
      <c r="Z192" s="802"/>
      <c r="AA192" s="802"/>
      <c r="AB192" s="802"/>
      <c r="AC192" s="802"/>
      <c r="AD192" s="110"/>
      <c r="AE192" s="110"/>
      <c r="AF192" s="110"/>
    </row>
    <row r="193" ht="41.25" customHeight="1">
      <c r="A193" s="802"/>
      <c r="B193" s="819">
        <v>190.0</v>
      </c>
      <c r="C193" s="821" t="str">
        <f t="shared" ref="C193:G193" si="132">INDIRECT(ADDRESS(ROW()-1, COLUMN()))</f>
        <v>定期支払設定タブ</v>
      </c>
      <c r="D193" s="821" t="str">
        <f t="shared" si="132"/>
        <v>作成＞作成モーダル</v>
      </c>
      <c r="E193" s="821" t="str">
        <f t="shared" si="132"/>
        <v>関連書類</v>
      </c>
      <c r="F193" s="821" t="str">
        <f t="shared" si="132"/>
        <v>選択ボタン</v>
      </c>
      <c r="G193" s="821" t="str">
        <f t="shared" si="132"/>
        <v>関連書類選択モーダル</v>
      </c>
      <c r="H193" s="149"/>
      <c r="I193" s="132" t="s">
        <v>249</v>
      </c>
      <c r="J193" s="225" t="s">
        <v>3595</v>
      </c>
      <c r="K193" s="225" t="s">
        <v>796</v>
      </c>
      <c r="L193" s="131"/>
      <c r="M193" s="135" t="s">
        <v>84</v>
      </c>
      <c r="N193" s="135" t="s">
        <v>85</v>
      </c>
      <c r="O193" s="135" t="s">
        <v>86</v>
      </c>
      <c r="P193" s="135" t="s">
        <v>86</v>
      </c>
      <c r="Q193" s="135" t="s">
        <v>86</v>
      </c>
      <c r="R193" s="845" t="s">
        <v>117</v>
      </c>
      <c r="S193" s="820"/>
      <c r="T193" s="820"/>
      <c r="U193" s="802"/>
      <c r="V193" s="249"/>
      <c r="W193" s="802"/>
      <c r="X193" s="802"/>
      <c r="Y193" s="802"/>
      <c r="Z193" s="802"/>
      <c r="AA193" s="802"/>
      <c r="AB193" s="802"/>
      <c r="AC193" s="802"/>
      <c r="AD193" s="110"/>
      <c r="AE193" s="110"/>
      <c r="AF193" s="110"/>
    </row>
    <row r="194">
      <c r="A194" s="802"/>
      <c r="B194" s="819">
        <v>191.0</v>
      </c>
      <c r="C194" s="821" t="str">
        <f t="shared" ref="C194:G194" si="133">INDIRECT(ADDRESS(ROW()-1, COLUMN()))</f>
        <v>定期支払設定タブ</v>
      </c>
      <c r="D194" s="821" t="str">
        <f t="shared" si="133"/>
        <v>作成＞作成モーダル</v>
      </c>
      <c r="E194" s="821" t="str">
        <f t="shared" si="133"/>
        <v>関連書類</v>
      </c>
      <c r="F194" s="821" t="str">
        <f t="shared" si="133"/>
        <v>選択ボタン</v>
      </c>
      <c r="G194" s="821" t="str">
        <f t="shared" si="133"/>
        <v>関連書類選択モーダル</v>
      </c>
      <c r="H194" s="149"/>
      <c r="I194" s="132" t="s">
        <v>3056</v>
      </c>
      <c r="J194" s="132" t="s">
        <v>3705</v>
      </c>
      <c r="K194" s="132" t="s">
        <v>3706</v>
      </c>
      <c r="L194" s="131"/>
      <c r="M194" s="135" t="s">
        <v>84</v>
      </c>
      <c r="N194" s="135" t="s">
        <v>85</v>
      </c>
      <c r="O194" s="135" t="s">
        <v>86</v>
      </c>
      <c r="P194" s="135" t="s">
        <v>86</v>
      </c>
      <c r="Q194" s="135" t="s">
        <v>86</v>
      </c>
      <c r="R194" s="845" t="s">
        <v>117</v>
      </c>
      <c r="S194" s="820"/>
      <c r="T194" s="820"/>
      <c r="U194" s="802"/>
      <c r="V194" s="249"/>
      <c r="W194" s="802"/>
      <c r="X194" s="802"/>
      <c r="Y194" s="802"/>
      <c r="Z194" s="802"/>
      <c r="AA194" s="802"/>
      <c r="AB194" s="802"/>
      <c r="AC194" s="802"/>
      <c r="AD194" s="110"/>
      <c r="AE194" s="110"/>
      <c r="AF194" s="110"/>
    </row>
    <row r="195">
      <c r="A195" s="802"/>
      <c r="B195" s="819">
        <v>192.0</v>
      </c>
      <c r="C195" s="821" t="str">
        <f t="shared" ref="C195:G195" si="134">INDIRECT(ADDRESS(ROW()-1, COLUMN()))</f>
        <v>定期支払設定タブ</v>
      </c>
      <c r="D195" s="821" t="str">
        <f t="shared" si="134"/>
        <v>作成＞作成モーダル</v>
      </c>
      <c r="E195" s="821" t="str">
        <f t="shared" si="134"/>
        <v>関連書類</v>
      </c>
      <c r="F195" s="821" t="str">
        <f t="shared" si="134"/>
        <v>選択ボタン</v>
      </c>
      <c r="G195" s="821" t="str">
        <f t="shared" si="134"/>
        <v>関連書類選択モーダル</v>
      </c>
      <c r="H195" s="155"/>
      <c r="I195" s="132" t="s">
        <v>3707</v>
      </c>
      <c r="J195" s="132" t="s">
        <v>3708</v>
      </c>
      <c r="K195" s="132" t="s">
        <v>3709</v>
      </c>
      <c r="L195" s="131"/>
      <c r="M195" s="135" t="s">
        <v>84</v>
      </c>
      <c r="N195" s="135" t="s">
        <v>85</v>
      </c>
      <c r="O195" s="135" t="s">
        <v>86</v>
      </c>
      <c r="P195" s="135" t="s">
        <v>86</v>
      </c>
      <c r="Q195" s="135" t="s">
        <v>86</v>
      </c>
      <c r="R195" s="845" t="s">
        <v>117</v>
      </c>
      <c r="S195" s="820"/>
      <c r="T195" s="820"/>
      <c r="U195" s="802"/>
      <c r="V195" s="249"/>
      <c r="W195" s="802"/>
      <c r="X195" s="802"/>
      <c r="Y195" s="802"/>
      <c r="Z195" s="802"/>
      <c r="AA195" s="802"/>
      <c r="AB195" s="802"/>
      <c r="AC195" s="802"/>
      <c r="AD195" s="110"/>
      <c r="AE195" s="110"/>
      <c r="AF195" s="110"/>
    </row>
    <row r="196" ht="41.25" customHeight="1">
      <c r="A196" s="802"/>
      <c r="B196" s="819">
        <v>193.0</v>
      </c>
      <c r="C196" s="821" t="str">
        <f t="shared" ref="C196:G196" si="135">INDIRECT(ADDRESS(ROW()-1, COLUMN()))</f>
        <v>定期支払設定タブ</v>
      </c>
      <c r="D196" s="821" t="str">
        <f t="shared" si="135"/>
        <v>作成＞作成モーダル</v>
      </c>
      <c r="E196" s="821" t="str">
        <f t="shared" si="135"/>
        <v>関連書類</v>
      </c>
      <c r="F196" s="821" t="str">
        <f t="shared" si="135"/>
        <v>選択ボタン</v>
      </c>
      <c r="G196" s="821" t="str">
        <f t="shared" si="135"/>
        <v>関連書類選択モーダル</v>
      </c>
      <c r="H196" s="132" t="s">
        <v>179</v>
      </c>
      <c r="I196" s="131"/>
      <c r="J196" s="132" t="s">
        <v>3710</v>
      </c>
      <c r="K196" s="132" t="s">
        <v>3711</v>
      </c>
      <c r="L196" s="131"/>
      <c r="M196" s="135" t="s">
        <v>84</v>
      </c>
      <c r="N196" s="135" t="s">
        <v>85</v>
      </c>
      <c r="O196" s="135" t="s">
        <v>86</v>
      </c>
      <c r="P196" s="135" t="s">
        <v>86</v>
      </c>
      <c r="Q196" s="135" t="s">
        <v>86</v>
      </c>
      <c r="R196" s="845" t="s">
        <v>117</v>
      </c>
      <c r="S196" s="820"/>
      <c r="T196" s="820"/>
      <c r="U196" s="802"/>
      <c r="V196" s="249"/>
      <c r="W196" s="802"/>
      <c r="X196" s="802"/>
      <c r="Y196" s="802"/>
      <c r="Z196" s="802"/>
      <c r="AA196" s="802"/>
      <c r="AB196" s="802"/>
      <c r="AC196" s="802"/>
      <c r="AD196" s="110"/>
      <c r="AE196" s="110"/>
      <c r="AF196" s="110"/>
    </row>
    <row r="197">
      <c r="A197" s="802"/>
      <c r="B197" s="819">
        <v>194.0</v>
      </c>
      <c r="C197" s="821" t="str">
        <f t="shared" ref="C197:G197" si="136">INDIRECT(ADDRESS(ROW()-1, COLUMN()))</f>
        <v>定期支払設定タブ</v>
      </c>
      <c r="D197" s="821" t="str">
        <f t="shared" si="136"/>
        <v>作成＞作成モーダル</v>
      </c>
      <c r="E197" s="821" t="str">
        <f t="shared" si="136"/>
        <v>関連書類</v>
      </c>
      <c r="F197" s="821" t="str">
        <f t="shared" si="136"/>
        <v>選択ボタン</v>
      </c>
      <c r="G197" s="821" t="str">
        <f t="shared" si="136"/>
        <v>関連書類選択モーダル</v>
      </c>
      <c r="H197" s="132" t="s">
        <v>3707</v>
      </c>
      <c r="I197" s="131"/>
      <c r="J197" s="132" t="s">
        <v>3712</v>
      </c>
      <c r="K197" s="132" t="s">
        <v>3713</v>
      </c>
      <c r="L197" s="131"/>
      <c r="M197" s="135" t="s">
        <v>84</v>
      </c>
      <c r="N197" s="135" t="s">
        <v>85</v>
      </c>
      <c r="O197" s="135" t="s">
        <v>86</v>
      </c>
      <c r="P197" s="135" t="s">
        <v>86</v>
      </c>
      <c r="Q197" s="135" t="s">
        <v>86</v>
      </c>
      <c r="R197" s="845" t="s">
        <v>117</v>
      </c>
      <c r="S197" s="820"/>
      <c r="T197" s="820"/>
      <c r="U197" s="802"/>
      <c r="V197" s="249"/>
      <c r="W197" s="802"/>
      <c r="X197" s="802"/>
      <c r="Y197" s="802"/>
      <c r="Z197" s="802"/>
      <c r="AA197" s="802"/>
      <c r="AB197" s="802"/>
      <c r="AC197" s="802"/>
      <c r="AD197" s="110"/>
      <c r="AE197" s="110"/>
      <c r="AF197" s="110"/>
    </row>
    <row r="198" ht="41.25" customHeight="1">
      <c r="A198" s="802"/>
      <c r="B198" s="819">
        <v>195.0</v>
      </c>
      <c r="C198" s="821" t="str">
        <f t="shared" ref="C198:G198" si="137">INDIRECT(ADDRESS(ROW()-1, COLUMN()))</f>
        <v>定期支払設定タブ</v>
      </c>
      <c r="D198" s="821" t="str">
        <f t="shared" si="137"/>
        <v>作成＞作成モーダル</v>
      </c>
      <c r="E198" s="821" t="str">
        <f t="shared" si="137"/>
        <v>関連書類</v>
      </c>
      <c r="F198" s="821" t="str">
        <f t="shared" si="137"/>
        <v>選択ボタン</v>
      </c>
      <c r="G198" s="821" t="str">
        <f t="shared" si="137"/>
        <v>関連書類選択モーダル</v>
      </c>
      <c r="H198" s="146" t="s">
        <v>3714</v>
      </c>
      <c r="I198" s="132" t="s">
        <v>3715</v>
      </c>
      <c r="J198" s="856" t="s">
        <v>3716</v>
      </c>
      <c r="K198" s="856" t="s">
        <v>3717</v>
      </c>
      <c r="L198" s="131"/>
      <c r="M198" s="135" t="s">
        <v>84</v>
      </c>
      <c r="N198" s="135" t="s">
        <v>85</v>
      </c>
      <c r="O198" s="135" t="s">
        <v>86</v>
      </c>
      <c r="P198" s="135" t="s">
        <v>86</v>
      </c>
      <c r="Q198" s="135" t="s">
        <v>86</v>
      </c>
      <c r="R198" s="845" t="s">
        <v>117</v>
      </c>
      <c r="S198" s="820"/>
      <c r="T198" s="820"/>
      <c r="U198" s="802"/>
      <c r="V198" s="249"/>
      <c r="W198" s="802"/>
      <c r="X198" s="802"/>
      <c r="Y198" s="802"/>
      <c r="Z198" s="802"/>
      <c r="AA198" s="802"/>
      <c r="AB198" s="802"/>
      <c r="AC198" s="802"/>
      <c r="AD198" s="110"/>
      <c r="AE198" s="110"/>
      <c r="AF198" s="110"/>
    </row>
    <row r="199" ht="41.25" customHeight="1">
      <c r="A199" s="802"/>
      <c r="B199" s="819">
        <v>196.0</v>
      </c>
      <c r="C199" s="821" t="str">
        <f t="shared" ref="C199:G199" si="138">INDIRECT(ADDRESS(ROW()-1, COLUMN()))</f>
        <v>定期支払設定タブ</v>
      </c>
      <c r="D199" s="821" t="str">
        <f t="shared" si="138"/>
        <v>作成＞作成モーダル</v>
      </c>
      <c r="E199" s="821" t="str">
        <f t="shared" si="138"/>
        <v>関連書類</v>
      </c>
      <c r="F199" s="821" t="str">
        <f t="shared" si="138"/>
        <v>選択ボタン</v>
      </c>
      <c r="G199" s="821" t="str">
        <f t="shared" si="138"/>
        <v>関連書類選択モーダル</v>
      </c>
      <c r="H199" s="149"/>
      <c r="I199" s="132" t="s">
        <v>437</v>
      </c>
      <c r="J199" s="132" t="s">
        <v>583</v>
      </c>
      <c r="K199" s="132" t="s">
        <v>3718</v>
      </c>
      <c r="L199" s="131"/>
      <c r="M199" s="135" t="s">
        <v>84</v>
      </c>
      <c r="N199" s="135" t="s">
        <v>85</v>
      </c>
      <c r="O199" s="135" t="s">
        <v>86</v>
      </c>
      <c r="P199" s="135" t="s">
        <v>86</v>
      </c>
      <c r="Q199" s="135" t="s">
        <v>86</v>
      </c>
      <c r="R199" s="845" t="s">
        <v>117</v>
      </c>
      <c r="S199" s="820"/>
      <c r="T199" s="820"/>
      <c r="U199" s="802"/>
      <c r="V199" s="249"/>
      <c r="W199" s="802"/>
      <c r="X199" s="802"/>
      <c r="Y199" s="802"/>
      <c r="Z199" s="802"/>
      <c r="AA199" s="802"/>
      <c r="AB199" s="802"/>
      <c r="AC199" s="802"/>
      <c r="AD199" s="110"/>
      <c r="AE199" s="110"/>
      <c r="AF199" s="110"/>
    </row>
    <row r="200">
      <c r="A200" s="802"/>
      <c r="B200" s="819">
        <v>197.0</v>
      </c>
      <c r="C200" s="821" t="str">
        <f t="shared" ref="C200:G200" si="139">INDIRECT(ADDRESS(ROW()-1, COLUMN()))</f>
        <v>定期支払設定タブ</v>
      </c>
      <c r="D200" s="821" t="str">
        <f t="shared" si="139"/>
        <v>作成＞作成モーダル</v>
      </c>
      <c r="E200" s="821" t="str">
        <f t="shared" si="139"/>
        <v>関連書類</v>
      </c>
      <c r="F200" s="821" t="str">
        <f t="shared" si="139"/>
        <v>選択ボタン</v>
      </c>
      <c r="G200" s="821" t="str">
        <f t="shared" si="139"/>
        <v>関連書類選択モーダル</v>
      </c>
      <c r="H200" s="155"/>
      <c r="I200" s="132" t="s">
        <v>3714</v>
      </c>
      <c r="J200" s="856" t="s">
        <v>3716</v>
      </c>
      <c r="K200" s="132" t="s">
        <v>3719</v>
      </c>
      <c r="L200" s="131"/>
      <c r="M200" s="135" t="s">
        <v>84</v>
      </c>
      <c r="N200" s="135" t="s">
        <v>85</v>
      </c>
      <c r="O200" s="135" t="s">
        <v>86</v>
      </c>
      <c r="P200" s="135" t="s">
        <v>86</v>
      </c>
      <c r="Q200" s="135" t="s">
        <v>86</v>
      </c>
      <c r="R200" s="845" t="s">
        <v>117</v>
      </c>
      <c r="S200" s="820"/>
      <c r="T200" s="820"/>
      <c r="U200" s="802"/>
      <c r="V200" s="249"/>
      <c r="W200" s="802"/>
      <c r="X200" s="802"/>
      <c r="Y200" s="802"/>
      <c r="Z200" s="802"/>
      <c r="AA200" s="802"/>
      <c r="AB200" s="802"/>
      <c r="AC200" s="802"/>
      <c r="AD200" s="110"/>
      <c r="AE200" s="110"/>
      <c r="AF200" s="110"/>
    </row>
    <row r="201">
      <c r="A201" s="802"/>
      <c r="B201" s="819">
        <v>198.0</v>
      </c>
      <c r="C201" s="821" t="str">
        <f t="shared" ref="C201:D201" si="140">INDIRECT(ADDRESS(ROW()-1, COLUMN()))</f>
        <v>定期支払設定タブ</v>
      </c>
      <c r="D201" s="821" t="str">
        <f t="shared" si="140"/>
        <v>作成＞作成モーダル</v>
      </c>
      <c r="E201" s="130" t="s">
        <v>695</v>
      </c>
      <c r="F201" s="197"/>
      <c r="G201" s="132"/>
      <c r="H201" s="132"/>
      <c r="I201" s="131"/>
      <c r="J201" s="132" t="s">
        <v>3720</v>
      </c>
      <c r="K201" s="132" t="s">
        <v>3721</v>
      </c>
      <c r="L201" s="131"/>
      <c r="M201" s="135" t="s">
        <v>84</v>
      </c>
      <c r="N201" s="135" t="s">
        <v>85</v>
      </c>
      <c r="O201" s="135" t="s">
        <v>86</v>
      </c>
      <c r="P201" s="135" t="s">
        <v>86</v>
      </c>
      <c r="Q201" s="135" t="s">
        <v>86</v>
      </c>
      <c r="R201" s="845" t="s">
        <v>117</v>
      </c>
      <c r="S201" s="820"/>
      <c r="T201" s="820"/>
      <c r="U201" s="802"/>
      <c r="V201" s="249"/>
      <c r="W201" s="802"/>
      <c r="X201" s="802"/>
      <c r="Y201" s="802"/>
      <c r="Z201" s="802"/>
      <c r="AA201" s="802"/>
      <c r="AB201" s="802"/>
      <c r="AC201" s="802"/>
      <c r="AD201" s="110"/>
      <c r="AE201" s="110"/>
      <c r="AF201" s="110"/>
    </row>
    <row r="202" ht="41.25" customHeight="1">
      <c r="A202" s="802"/>
      <c r="B202" s="819">
        <v>199.0</v>
      </c>
      <c r="C202" s="821" t="str">
        <f t="shared" ref="C202:D202" si="141">INDIRECT(ADDRESS(ROW()-1, COLUMN()))</f>
        <v>定期支払設定タブ</v>
      </c>
      <c r="D202" s="821" t="str">
        <f t="shared" si="141"/>
        <v>作成＞作成モーダル</v>
      </c>
      <c r="E202" s="130" t="s">
        <v>451</v>
      </c>
      <c r="F202" s="132"/>
      <c r="G202" s="131"/>
      <c r="H202" s="132"/>
      <c r="I202" s="131"/>
      <c r="J202" s="132" t="s">
        <v>3722</v>
      </c>
      <c r="K202" s="132" t="s">
        <v>3723</v>
      </c>
      <c r="L202" s="131"/>
      <c r="M202" s="135" t="s">
        <v>84</v>
      </c>
      <c r="N202" s="135" t="s">
        <v>84</v>
      </c>
      <c r="O202" s="135" t="s">
        <v>86</v>
      </c>
      <c r="P202" s="135" t="s">
        <v>86</v>
      </c>
      <c r="Q202" s="135" t="s">
        <v>86</v>
      </c>
      <c r="R202" s="845" t="s">
        <v>117</v>
      </c>
      <c r="S202" s="820"/>
      <c r="T202" s="820"/>
      <c r="U202" s="802"/>
      <c r="V202" s="249"/>
      <c r="W202" s="802"/>
      <c r="X202" s="802"/>
      <c r="Y202" s="802"/>
      <c r="Z202" s="802"/>
      <c r="AA202" s="802"/>
      <c r="AB202" s="802"/>
      <c r="AC202" s="802"/>
      <c r="AD202" s="110"/>
      <c r="AE202" s="110"/>
      <c r="AF202" s="110"/>
    </row>
    <row r="203">
      <c r="A203" s="802"/>
      <c r="B203" s="819"/>
      <c r="C203" s="821"/>
      <c r="D203" s="821" t="str">
        <f t="array" ref="D203">INDIRECT(ADDRESS(ROW()-1, COLUMN()))</f>
        <v>作成＞作成モーダル</v>
      </c>
      <c r="E203" s="130" t="s">
        <v>3724</v>
      </c>
      <c r="F203" s="132"/>
      <c r="G203" s="131"/>
      <c r="H203" s="132"/>
      <c r="I203" s="131"/>
      <c r="J203" s="132" t="s">
        <v>3725</v>
      </c>
      <c r="K203" s="132" t="s">
        <v>3726</v>
      </c>
      <c r="L203" s="132" t="s">
        <v>3727</v>
      </c>
      <c r="M203" s="135" t="s">
        <v>84</v>
      </c>
      <c r="N203" s="135" t="s">
        <v>86</v>
      </c>
      <c r="O203" s="135" t="s">
        <v>86</v>
      </c>
      <c r="P203" s="135" t="s">
        <v>86</v>
      </c>
      <c r="Q203" s="135" t="s">
        <v>86</v>
      </c>
      <c r="R203" s="845" t="s">
        <v>117</v>
      </c>
      <c r="S203" s="197" t="s">
        <v>3728</v>
      </c>
      <c r="T203" s="820"/>
      <c r="U203" s="802"/>
      <c r="V203" s="249"/>
      <c r="W203" s="802"/>
      <c r="X203" s="802"/>
      <c r="Y203" s="802"/>
      <c r="Z203" s="802"/>
      <c r="AA203" s="802"/>
      <c r="AB203" s="802"/>
      <c r="AC203" s="802"/>
      <c r="AD203" s="110"/>
      <c r="AE203" s="110"/>
      <c r="AF203" s="110"/>
    </row>
    <row r="204">
      <c r="A204" s="802"/>
      <c r="B204" s="819">
        <v>200.0</v>
      </c>
      <c r="C204" s="821" t="str">
        <f t="shared" ref="C204:C211" si="142">INDIRECT(ADDRESS(ROW()-1, COLUMN()))</f>
        <v/>
      </c>
      <c r="D204" s="146" t="s">
        <v>3729</v>
      </c>
      <c r="E204" s="225"/>
      <c r="F204" s="132"/>
      <c r="G204" s="131"/>
      <c r="H204" s="131"/>
      <c r="I204" s="131"/>
      <c r="J204" s="132" t="s">
        <v>3730</v>
      </c>
      <c r="K204" s="132" t="s">
        <v>3731</v>
      </c>
      <c r="L204" s="131"/>
      <c r="M204" s="135" t="s">
        <v>84</v>
      </c>
      <c r="N204" s="135" t="s">
        <v>84</v>
      </c>
      <c r="O204" s="135" t="s">
        <v>86</v>
      </c>
      <c r="P204" s="135" t="s">
        <v>86</v>
      </c>
      <c r="Q204" s="135" t="s">
        <v>86</v>
      </c>
      <c r="R204" s="845" t="s">
        <v>117</v>
      </c>
      <c r="S204" s="820"/>
      <c r="T204" s="820"/>
      <c r="U204" s="802"/>
      <c r="V204" s="249"/>
      <c r="W204" s="802"/>
      <c r="X204" s="802"/>
      <c r="Y204" s="802"/>
      <c r="Z204" s="802"/>
      <c r="AA204" s="802"/>
      <c r="AB204" s="802"/>
      <c r="AC204" s="802"/>
      <c r="AD204" s="110"/>
      <c r="AE204" s="110"/>
      <c r="AF204" s="110"/>
    </row>
    <row r="205" ht="41.25" customHeight="1">
      <c r="A205" s="802"/>
      <c r="B205" s="819">
        <v>201.0</v>
      </c>
      <c r="C205" s="821" t="str">
        <f t="shared" si="142"/>
        <v/>
      </c>
      <c r="D205" s="149"/>
      <c r="E205" s="146" t="s">
        <v>1093</v>
      </c>
      <c r="F205" s="132"/>
      <c r="G205" s="131"/>
      <c r="H205" s="131"/>
      <c r="I205" s="131"/>
      <c r="J205" s="132" t="s">
        <v>3732</v>
      </c>
      <c r="K205" s="132" t="s">
        <v>3733</v>
      </c>
      <c r="L205" s="131"/>
      <c r="M205" s="135" t="s">
        <v>84</v>
      </c>
      <c r="N205" s="135" t="s">
        <v>85</v>
      </c>
      <c r="O205" s="135" t="s">
        <v>86</v>
      </c>
      <c r="P205" s="135" t="s">
        <v>86</v>
      </c>
      <c r="Q205" s="135" t="s">
        <v>86</v>
      </c>
      <c r="R205" s="845" t="s">
        <v>117</v>
      </c>
      <c r="S205" s="820"/>
      <c r="T205" s="820"/>
      <c r="U205" s="802"/>
      <c r="V205" s="249"/>
      <c r="W205" s="802"/>
      <c r="X205" s="802"/>
      <c r="Y205" s="802"/>
      <c r="Z205" s="802"/>
      <c r="AA205" s="802"/>
      <c r="AB205" s="802"/>
      <c r="AC205" s="802"/>
      <c r="AD205" s="110"/>
      <c r="AE205" s="110"/>
      <c r="AF205" s="110"/>
    </row>
    <row r="206" ht="41.25" customHeight="1">
      <c r="A206" s="802"/>
      <c r="B206" s="819">
        <v>202.0</v>
      </c>
      <c r="C206" s="821" t="str">
        <f t="shared" si="142"/>
        <v/>
      </c>
      <c r="D206" s="149"/>
      <c r="E206" s="149"/>
      <c r="F206" s="130" t="s">
        <v>695</v>
      </c>
      <c r="G206" s="131"/>
      <c r="H206" s="131"/>
      <c r="I206" s="131"/>
      <c r="J206" s="132" t="s">
        <v>3734</v>
      </c>
      <c r="K206" s="132" t="s">
        <v>3735</v>
      </c>
      <c r="L206" s="131"/>
      <c r="M206" s="135" t="s">
        <v>84</v>
      </c>
      <c r="N206" s="135" t="s">
        <v>85</v>
      </c>
      <c r="O206" s="135" t="s">
        <v>86</v>
      </c>
      <c r="P206" s="135" t="s">
        <v>86</v>
      </c>
      <c r="Q206" s="135" t="s">
        <v>86</v>
      </c>
      <c r="R206" s="845" t="s">
        <v>117</v>
      </c>
      <c r="S206" s="820"/>
      <c r="T206" s="820"/>
      <c r="U206" s="802"/>
      <c r="V206" s="249"/>
      <c r="W206" s="802"/>
      <c r="X206" s="802"/>
      <c r="Y206" s="802"/>
      <c r="Z206" s="802"/>
      <c r="AA206" s="802"/>
      <c r="AB206" s="802"/>
      <c r="AC206" s="802"/>
      <c r="AD206" s="110"/>
      <c r="AE206" s="110"/>
      <c r="AF206" s="110"/>
    </row>
    <row r="207" ht="41.25" customHeight="1">
      <c r="A207" s="802"/>
      <c r="B207" s="819">
        <v>203.0</v>
      </c>
      <c r="C207" s="821" t="str">
        <f t="shared" si="142"/>
        <v/>
      </c>
      <c r="D207" s="149"/>
      <c r="E207" s="155"/>
      <c r="F207" s="130" t="s">
        <v>451</v>
      </c>
      <c r="G207" s="131"/>
      <c r="H207" s="131"/>
      <c r="I207" s="131"/>
      <c r="J207" s="132" t="s">
        <v>3736</v>
      </c>
      <c r="K207" s="132" t="s">
        <v>3737</v>
      </c>
      <c r="L207" s="131"/>
      <c r="M207" s="135" t="s">
        <v>84</v>
      </c>
      <c r="N207" s="135" t="s">
        <v>84</v>
      </c>
      <c r="O207" s="135" t="s">
        <v>86</v>
      </c>
      <c r="P207" s="135" t="s">
        <v>86</v>
      </c>
      <c r="Q207" s="135" t="s">
        <v>86</v>
      </c>
      <c r="R207" s="845" t="s">
        <v>117</v>
      </c>
      <c r="S207" s="820"/>
      <c r="T207" s="820"/>
      <c r="U207" s="802"/>
      <c r="V207" s="249"/>
      <c r="W207" s="802"/>
      <c r="X207" s="802"/>
      <c r="Y207" s="802"/>
      <c r="Z207" s="802"/>
      <c r="AA207" s="802"/>
      <c r="AB207" s="802"/>
      <c r="AC207" s="802"/>
      <c r="AD207" s="110"/>
      <c r="AE207" s="110"/>
      <c r="AF207" s="110"/>
    </row>
    <row r="208">
      <c r="A208" s="802"/>
      <c r="B208" s="819">
        <v>204.0</v>
      </c>
      <c r="C208" s="821" t="str">
        <f t="shared" si="142"/>
        <v/>
      </c>
      <c r="D208" s="155"/>
      <c r="E208" s="132" t="s">
        <v>244</v>
      </c>
      <c r="F208" s="132"/>
      <c r="G208" s="131"/>
      <c r="H208" s="131"/>
      <c r="I208" s="131"/>
      <c r="J208" s="132" t="s">
        <v>3738</v>
      </c>
      <c r="K208" s="132" t="s">
        <v>3739</v>
      </c>
      <c r="L208" s="131"/>
      <c r="M208" s="135" t="s">
        <v>84</v>
      </c>
      <c r="N208" s="135" t="s">
        <v>85</v>
      </c>
      <c r="O208" s="135" t="s">
        <v>86</v>
      </c>
      <c r="P208" s="135" t="s">
        <v>86</v>
      </c>
      <c r="Q208" s="135" t="s">
        <v>86</v>
      </c>
      <c r="R208" s="845" t="s">
        <v>117</v>
      </c>
      <c r="S208" s="820"/>
      <c r="T208" s="820"/>
      <c r="U208" s="802"/>
      <c r="V208" s="249"/>
      <c r="W208" s="802"/>
      <c r="X208" s="802"/>
      <c r="Y208" s="802"/>
      <c r="Z208" s="802"/>
      <c r="AA208" s="802"/>
      <c r="AB208" s="802"/>
      <c r="AC208" s="802"/>
      <c r="AD208" s="110"/>
      <c r="AE208" s="110"/>
      <c r="AF208" s="110"/>
    </row>
    <row r="209" ht="41.25" customHeight="1">
      <c r="A209" s="802"/>
      <c r="B209" s="819">
        <v>205.0</v>
      </c>
      <c r="C209" s="821" t="str">
        <f t="shared" si="142"/>
        <v/>
      </c>
      <c r="D209" s="130" t="s">
        <v>3174</v>
      </c>
      <c r="E209" s="132" t="s">
        <v>3740</v>
      </c>
      <c r="F209" s="131"/>
      <c r="G209" s="131"/>
      <c r="H209" s="131"/>
      <c r="I209" s="131"/>
      <c r="J209" s="132" t="s">
        <v>3741</v>
      </c>
      <c r="K209" s="132" t="s">
        <v>3176</v>
      </c>
      <c r="L209" s="131"/>
      <c r="M209" s="135" t="s">
        <v>84</v>
      </c>
      <c r="N209" s="135" t="s">
        <v>85</v>
      </c>
      <c r="O209" s="135" t="s">
        <v>86</v>
      </c>
      <c r="P209" s="135" t="s">
        <v>86</v>
      </c>
      <c r="Q209" s="135" t="s">
        <v>86</v>
      </c>
      <c r="R209" s="845" t="s">
        <v>117</v>
      </c>
      <c r="S209" s="820"/>
      <c r="T209" s="820"/>
      <c r="U209" s="802"/>
      <c r="V209" s="249"/>
      <c r="W209" s="802"/>
      <c r="X209" s="802"/>
      <c r="Y209" s="802"/>
      <c r="Z209" s="802"/>
      <c r="AA209" s="802"/>
      <c r="AB209" s="802"/>
      <c r="AC209" s="802"/>
      <c r="AD209" s="110"/>
      <c r="AE209" s="110"/>
      <c r="AF209" s="110"/>
    </row>
    <row r="210">
      <c r="A210" s="802"/>
      <c r="B210" s="819">
        <v>206.0</v>
      </c>
      <c r="C210" s="821" t="str">
        <f t="shared" si="142"/>
        <v/>
      </c>
      <c r="D210" s="146" t="s">
        <v>824</v>
      </c>
      <c r="E210" s="225" t="s">
        <v>252</v>
      </c>
      <c r="F210" s="197"/>
      <c r="G210" s="132"/>
      <c r="H210" s="201"/>
      <c r="I210" s="201"/>
      <c r="J210" s="132" t="s">
        <v>3742</v>
      </c>
      <c r="K210" s="132" t="s">
        <v>3178</v>
      </c>
      <c r="L210" s="131"/>
      <c r="M210" s="135" t="s">
        <v>84</v>
      </c>
      <c r="N210" s="135" t="s">
        <v>85</v>
      </c>
      <c r="O210" s="135" t="s">
        <v>86</v>
      </c>
      <c r="P210" s="135" t="s">
        <v>86</v>
      </c>
      <c r="Q210" s="135" t="s">
        <v>86</v>
      </c>
      <c r="R210" s="845" t="s">
        <v>117</v>
      </c>
      <c r="S210" s="820"/>
      <c r="T210" s="820"/>
      <c r="U210" s="802"/>
      <c r="V210" s="249"/>
      <c r="W210" s="802"/>
      <c r="X210" s="802"/>
      <c r="Y210" s="802"/>
      <c r="Z210" s="802"/>
      <c r="AA210" s="802"/>
      <c r="AB210" s="802"/>
      <c r="AC210" s="802"/>
      <c r="AD210" s="110"/>
      <c r="AE210" s="110"/>
      <c r="AF210" s="110"/>
    </row>
    <row r="211" ht="41.25" customHeight="1">
      <c r="A211" s="803"/>
      <c r="B211" s="819">
        <v>207.0</v>
      </c>
      <c r="C211" s="828" t="str">
        <f t="shared" si="142"/>
        <v/>
      </c>
      <c r="D211" s="155"/>
      <c r="E211" s="225" t="s">
        <v>3179</v>
      </c>
      <c r="F211" s="132" t="s">
        <v>3180</v>
      </c>
      <c r="G211" s="131"/>
      <c r="H211" s="131"/>
      <c r="I211" s="131"/>
      <c r="J211" s="132" t="s">
        <v>3181</v>
      </c>
      <c r="K211" s="132" t="s">
        <v>3182</v>
      </c>
      <c r="L211" s="131"/>
      <c r="M211" s="135" t="s">
        <v>84</v>
      </c>
      <c r="N211" s="135" t="s">
        <v>85</v>
      </c>
      <c r="O211" s="135" t="s">
        <v>86</v>
      </c>
      <c r="P211" s="135" t="s">
        <v>86</v>
      </c>
      <c r="Q211" s="135" t="s">
        <v>86</v>
      </c>
      <c r="R211" s="857" t="s">
        <v>117</v>
      </c>
      <c r="S211" s="132" t="s">
        <v>3743</v>
      </c>
      <c r="T211" s="131"/>
      <c r="U211" s="803"/>
      <c r="V211" s="148"/>
      <c r="W211" s="803"/>
      <c r="X211" s="803"/>
      <c r="Y211" s="803"/>
      <c r="Z211" s="803"/>
      <c r="AA211" s="803"/>
      <c r="AB211" s="803"/>
      <c r="AC211" s="803"/>
      <c r="AD211" s="110"/>
      <c r="AE211" s="110"/>
      <c r="AF211" s="110"/>
    </row>
  </sheetData>
  <dataValidations>
    <dataValidation type="list" allowBlank="1" sqref="M4:Q211">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4" width="22.38"/>
    <col customWidth="1" min="5" max="5" width="23.88"/>
    <col customWidth="1" min="6" max="6" width="26.13"/>
    <col customWidth="1" min="7" max="7" width="20.75"/>
    <col customWidth="1" min="8" max="8" width="9.88"/>
    <col customWidth="1" min="9" max="9" width="8.75"/>
    <col customWidth="1" min="10" max="10" width="7.75"/>
    <col customWidth="1" min="11" max="11" width="35.13"/>
    <col customWidth="1" min="12" max="12" width="25.38"/>
    <col customWidth="1" min="13" max="13" width="31.0"/>
    <col customWidth="1" min="14" max="14" width="12.0"/>
    <col customWidth="1" min="15" max="20" width="11.13"/>
    <col customWidth="1" min="21" max="21" width="8.75"/>
    <col customWidth="1" min="22" max="23" width="10.88"/>
    <col customWidth="1" min="24" max="26" width="14.0"/>
    <col customWidth="1" min="27" max="35" width="7.5"/>
  </cols>
  <sheetData>
    <row r="1" ht="8.25" customHeight="1">
      <c r="A1" s="802"/>
      <c r="B1" s="802"/>
      <c r="C1" s="802"/>
      <c r="D1" s="802"/>
      <c r="E1" s="802"/>
      <c r="F1" s="802"/>
      <c r="G1" s="802"/>
      <c r="H1" s="802"/>
      <c r="I1" s="802"/>
      <c r="J1" s="802"/>
      <c r="K1" s="802"/>
      <c r="L1" s="803"/>
      <c r="M1" s="803"/>
      <c r="N1" s="804"/>
      <c r="O1" s="804"/>
      <c r="P1" s="804"/>
      <c r="Q1" s="805"/>
      <c r="R1" s="805"/>
      <c r="S1" s="805"/>
      <c r="T1" s="805"/>
      <c r="U1" s="806"/>
      <c r="V1" s="806"/>
      <c r="W1" s="806"/>
      <c r="X1" s="802"/>
      <c r="Y1" s="802"/>
      <c r="Z1" s="802"/>
      <c r="AA1" s="802"/>
      <c r="AB1" s="802"/>
      <c r="AC1" s="802"/>
      <c r="AD1" s="802"/>
      <c r="AE1" s="802"/>
      <c r="AF1" s="802"/>
      <c r="AG1" s="110"/>
      <c r="AH1" s="110"/>
      <c r="AI1" s="110"/>
    </row>
    <row r="2">
      <c r="A2" s="802"/>
      <c r="B2" s="802"/>
      <c r="C2" s="249"/>
      <c r="D2" s="249"/>
      <c r="E2" s="802"/>
      <c r="F2" s="802"/>
      <c r="G2" s="802"/>
      <c r="H2" s="802"/>
      <c r="I2" s="802"/>
      <c r="J2" s="802"/>
      <c r="K2" s="802"/>
      <c r="L2" s="803"/>
      <c r="M2" s="803"/>
      <c r="N2" s="807" t="s">
        <v>135</v>
      </c>
      <c r="O2" s="858" t="s">
        <v>137</v>
      </c>
      <c r="P2" s="816" t="s">
        <v>136</v>
      </c>
      <c r="Q2" s="859" t="s">
        <v>137</v>
      </c>
      <c r="R2" s="812" t="s">
        <v>138</v>
      </c>
      <c r="S2" s="812" t="s">
        <v>3019</v>
      </c>
      <c r="T2" s="812" t="s">
        <v>3020</v>
      </c>
      <c r="U2" s="813"/>
      <c r="V2" s="813"/>
      <c r="W2" s="813"/>
      <c r="X2" s="802"/>
      <c r="Y2" s="249"/>
      <c r="Z2" s="802"/>
      <c r="AA2" s="802"/>
      <c r="AB2" s="802"/>
      <c r="AC2" s="802"/>
      <c r="AD2" s="802"/>
      <c r="AE2" s="802"/>
      <c r="AF2" s="802"/>
      <c r="AG2" s="110"/>
      <c r="AH2" s="110"/>
      <c r="AI2" s="110"/>
    </row>
    <row r="3">
      <c r="A3" s="802"/>
      <c r="B3" s="215" t="s">
        <v>139</v>
      </c>
      <c r="C3" s="215" t="s">
        <v>140</v>
      </c>
      <c r="D3" s="215" t="s">
        <v>748</v>
      </c>
      <c r="E3" s="215" t="s">
        <v>142</v>
      </c>
      <c r="F3" s="119"/>
      <c r="G3" s="119"/>
      <c r="H3" s="119"/>
      <c r="I3" s="119"/>
      <c r="J3" s="119"/>
      <c r="K3" s="120" t="s">
        <v>143</v>
      </c>
      <c r="L3" s="838" t="s">
        <v>144</v>
      </c>
      <c r="M3" s="839" t="s">
        <v>145</v>
      </c>
      <c r="N3" s="814" t="s">
        <v>146</v>
      </c>
      <c r="O3" s="814" t="s">
        <v>749</v>
      </c>
      <c r="P3" s="816" t="s">
        <v>750</v>
      </c>
      <c r="Q3" s="859" t="s">
        <v>147</v>
      </c>
      <c r="R3" s="859" t="s">
        <v>751</v>
      </c>
      <c r="S3" s="818" t="s">
        <v>146</v>
      </c>
      <c r="T3" s="818" t="s">
        <v>146</v>
      </c>
      <c r="U3" s="217" t="s">
        <v>148</v>
      </c>
      <c r="V3" s="218" t="s">
        <v>149</v>
      </c>
      <c r="W3" s="219" t="s">
        <v>150</v>
      </c>
      <c r="X3" s="802"/>
      <c r="Y3" s="802"/>
      <c r="Z3" s="802"/>
      <c r="AA3" s="802"/>
      <c r="AB3" s="802"/>
      <c r="AC3" s="802"/>
      <c r="AD3" s="802"/>
      <c r="AE3" s="802"/>
      <c r="AF3" s="802"/>
      <c r="AG3" s="110"/>
      <c r="AH3" s="110"/>
      <c r="AI3" s="110"/>
    </row>
    <row r="4">
      <c r="A4" s="802"/>
      <c r="B4" s="676">
        <f t="shared" ref="B4:B161" si="1">ROW()-ROW($B$3)</f>
        <v>1</v>
      </c>
      <c r="C4" s="253" t="s">
        <v>3744</v>
      </c>
      <c r="D4" s="139" t="s">
        <v>1321</v>
      </c>
      <c r="E4" s="130" t="s">
        <v>166</v>
      </c>
      <c r="F4" s="860"/>
      <c r="G4" s="201"/>
      <c r="H4" s="201"/>
      <c r="I4" s="861"/>
      <c r="J4" s="452"/>
      <c r="K4" s="132" t="s">
        <v>3745</v>
      </c>
      <c r="L4" s="201" t="s">
        <v>1327</v>
      </c>
      <c r="M4" s="131"/>
      <c r="N4" s="135" t="s">
        <v>84</v>
      </c>
      <c r="O4" s="135" t="s">
        <v>86</v>
      </c>
      <c r="P4" s="135" t="s">
        <v>85</v>
      </c>
      <c r="Q4" s="135" t="s">
        <v>86</v>
      </c>
      <c r="R4" s="135" t="s">
        <v>86</v>
      </c>
      <c r="S4" s="135" t="s">
        <v>86</v>
      </c>
      <c r="T4" s="135" t="s">
        <v>86</v>
      </c>
      <c r="U4" s="197" t="s">
        <v>101</v>
      </c>
      <c r="V4" s="820"/>
      <c r="W4" s="820"/>
      <c r="X4" s="802"/>
      <c r="Y4" s="249"/>
      <c r="Z4" s="802"/>
      <c r="AA4" s="802"/>
      <c r="AB4" s="802"/>
      <c r="AC4" s="802"/>
      <c r="AD4" s="802"/>
      <c r="AE4" s="802"/>
      <c r="AF4" s="802"/>
      <c r="AG4" s="110"/>
      <c r="AH4" s="110"/>
      <c r="AI4" s="110"/>
    </row>
    <row r="5">
      <c r="A5" s="802"/>
      <c r="B5" s="676">
        <f t="shared" si="1"/>
        <v>2</v>
      </c>
      <c r="C5" s="821" t="str">
        <f t="shared" ref="C5:C161" si="2">INDIRECT(ADDRESS(ROW()-1, COLUMN()))</f>
        <v>集計画面(インボイス)</v>
      </c>
      <c r="D5" s="862"/>
      <c r="E5" s="863" t="s">
        <v>249</v>
      </c>
      <c r="F5" s="860"/>
      <c r="G5" s="201"/>
      <c r="H5" s="201"/>
      <c r="I5" s="861"/>
      <c r="J5" s="452"/>
      <c r="K5" s="201" t="s">
        <v>795</v>
      </c>
      <c r="L5" s="201" t="s">
        <v>1328</v>
      </c>
      <c r="M5" s="131"/>
      <c r="N5" s="135" t="s">
        <v>84</v>
      </c>
      <c r="O5" s="135" t="s">
        <v>86</v>
      </c>
      <c r="P5" s="135" t="s">
        <v>85</v>
      </c>
      <c r="Q5" s="135" t="s">
        <v>86</v>
      </c>
      <c r="R5" s="135" t="s">
        <v>86</v>
      </c>
      <c r="S5" s="135" t="s">
        <v>86</v>
      </c>
      <c r="T5" s="135" t="s">
        <v>86</v>
      </c>
      <c r="U5" s="197" t="s">
        <v>101</v>
      </c>
      <c r="V5" s="820"/>
      <c r="W5" s="820"/>
      <c r="X5" s="802"/>
      <c r="Y5" s="249"/>
      <c r="Z5" s="802"/>
      <c r="AA5" s="802"/>
      <c r="AB5" s="802"/>
      <c r="AC5" s="802"/>
      <c r="AD5" s="802"/>
      <c r="AE5" s="802"/>
      <c r="AF5" s="802"/>
      <c r="AG5" s="110"/>
      <c r="AH5" s="110"/>
      <c r="AI5" s="110"/>
    </row>
    <row r="6">
      <c r="A6" s="802"/>
      <c r="B6" s="676">
        <f t="shared" si="1"/>
        <v>3</v>
      </c>
      <c r="C6" s="821" t="str">
        <f t="shared" si="2"/>
        <v>集計画面(インボイス)</v>
      </c>
      <c r="D6" s="813"/>
      <c r="E6" s="146" t="s">
        <v>764</v>
      </c>
      <c r="F6" s="864"/>
      <c r="G6" s="201"/>
      <c r="H6" s="201"/>
      <c r="I6" s="861"/>
      <c r="J6" s="452"/>
      <c r="K6" s="201" t="s">
        <v>1329</v>
      </c>
      <c r="L6" s="201" t="s">
        <v>1330</v>
      </c>
      <c r="M6" s="131"/>
      <c r="N6" s="135" t="s">
        <v>84</v>
      </c>
      <c r="O6" s="135" t="s">
        <v>86</v>
      </c>
      <c r="P6" s="135" t="s">
        <v>85</v>
      </c>
      <c r="Q6" s="135" t="s">
        <v>86</v>
      </c>
      <c r="R6" s="135" t="s">
        <v>86</v>
      </c>
      <c r="S6" s="135" t="s">
        <v>86</v>
      </c>
      <c r="T6" s="135" t="s">
        <v>86</v>
      </c>
      <c r="U6" s="197" t="s">
        <v>101</v>
      </c>
      <c r="V6" s="820"/>
      <c r="W6" s="820"/>
      <c r="X6" s="802"/>
      <c r="Y6" s="249"/>
      <c r="Z6" s="802"/>
      <c r="AA6" s="802"/>
      <c r="AB6" s="802"/>
      <c r="AC6" s="802"/>
      <c r="AD6" s="802"/>
      <c r="AE6" s="802"/>
      <c r="AF6" s="802"/>
      <c r="AG6" s="110"/>
      <c r="AH6" s="110"/>
      <c r="AI6" s="110"/>
    </row>
    <row r="7">
      <c r="A7" s="802"/>
      <c r="B7" s="676">
        <f t="shared" si="1"/>
        <v>4</v>
      </c>
      <c r="C7" s="821" t="str">
        <f t="shared" si="2"/>
        <v>集計画面(インボイス)</v>
      </c>
      <c r="D7" s="813"/>
      <c r="E7" s="149"/>
      <c r="F7" s="822" t="s">
        <v>1336</v>
      </c>
      <c r="G7" s="201"/>
      <c r="H7" s="201"/>
      <c r="I7" s="861"/>
      <c r="J7" s="452"/>
      <c r="K7" s="201" t="s">
        <v>1332</v>
      </c>
      <c r="L7" s="201" t="s">
        <v>1330</v>
      </c>
      <c r="M7" s="841"/>
      <c r="N7" s="135" t="s">
        <v>84</v>
      </c>
      <c r="O7" s="135" t="s">
        <v>86</v>
      </c>
      <c r="P7" s="135" t="s">
        <v>85</v>
      </c>
      <c r="Q7" s="135" t="s">
        <v>86</v>
      </c>
      <c r="R7" s="135" t="s">
        <v>86</v>
      </c>
      <c r="S7" s="135" t="s">
        <v>86</v>
      </c>
      <c r="T7" s="135" t="s">
        <v>86</v>
      </c>
      <c r="U7" s="197" t="s">
        <v>101</v>
      </c>
      <c r="V7" s="820"/>
      <c r="W7" s="820"/>
      <c r="X7" s="802"/>
      <c r="Y7" s="249"/>
      <c r="Z7" s="802"/>
      <c r="AA7" s="802"/>
      <c r="AB7" s="802"/>
      <c r="AC7" s="802"/>
      <c r="AD7" s="802"/>
      <c r="AE7" s="802"/>
      <c r="AF7" s="802"/>
      <c r="AG7" s="110"/>
      <c r="AH7" s="110"/>
      <c r="AI7" s="110"/>
    </row>
    <row r="8">
      <c r="A8" s="802"/>
      <c r="B8" s="676">
        <f t="shared" si="1"/>
        <v>5</v>
      </c>
      <c r="C8" s="821" t="str">
        <f t="shared" si="2"/>
        <v>集計画面(インボイス)</v>
      </c>
      <c r="D8" s="813"/>
      <c r="E8" s="149"/>
      <c r="F8" s="130" t="s">
        <v>3746</v>
      </c>
      <c r="G8" s="201"/>
      <c r="H8" s="201"/>
      <c r="I8" s="861"/>
      <c r="J8" s="452"/>
      <c r="K8" s="132" t="s">
        <v>173</v>
      </c>
      <c r="L8" s="132" t="s">
        <v>173</v>
      </c>
      <c r="M8" s="131"/>
      <c r="N8" s="135" t="s">
        <v>84</v>
      </c>
      <c r="O8" s="135" t="s">
        <v>86</v>
      </c>
      <c r="P8" s="135" t="s">
        <v>85</v>
      </c>
      <c r="Q8" s="135" t="s">
        <v>86</v>
      </c>
      <c r="R8" s="135" t="s">
        <v>86</v>
      </c>
      <c r="S8" s="135" t="s">
        <v>86</v>
      </c>
      <c r="T8" s="135" t="s">
        <v>86</v>
      </c>
      <c r="U8" s="197" t="s">
        <v>101</v>
      </c>
      <c r="V8" s="820"/>
      <c r="W8" s="820"/>
      <c r="X8" s="802"/>
      <c r="Y8" s="249"/>
      <c r="Z8" s="802"/>
      <c r="AA8" s="802"/>
      <c r="AB8" s="802"/>
      <c r="AC8" s="802"/>
      <c r="AD8" s="802"/>
      <c r="AE8" s="802"/>
      <c r="AF8" s="802"/>
      <c r="AG8" s="110"/>
      <c r="AH8" s="110"/>
      <c r="AI8" s="110"/>
    </row>
    <row r="9">
      <c r="A9" s="802"/>
      <c r="B9" s="676">
        <f t="shared" si="1"/>
        <v>6</v>
      </c>
      <c r="C9" s="821" t="str">
        <f t="shared" si="2"/>
        <v>集計画面(インボイス)</v>
      </c>
      <c r="D9" s="813"/>
      <c r="E9" s="149"/>
      <c r="F9" s="130" t="s">
        <v>3747</v>
      </c>
      <c r="G9" s="201"/>
      <c r="H9" s="201"/>
      <c r="I9" s="861"/>
      <c r="J9" s="452"/>
      <c r="K9" s="132" t="s">
        <v>173</v>
      </c>
      <c r="L9" s="132" t="s">
        <v>173</v>
      </c>
      <c r="M9" s="131"/>
      <c r="N9" s="135" t="s">
        <v>84</v>
      </c>
      <c r="O9" s="135" t="s">
        <v>86</v>
      </c>
      <c r="P9" s="135" t="s">
        <v>85</v>
      </c>
      <c r="Q9" s="135" t="s">
        <v>86</v>
      </c>
      <c r="R9" s="135" t="s">
        <v>86</v>
      </c>
      <c r="S9" s="135" t="s">
        <v>86</v>
      </c>
      <c r="T9" s="135" t="s">
        <v>86</v>
      </c>
      <c r="U9" s="197" t="s">
        <v>101</v>
      </c>
      <c r="V9" s="820"/>
      <c r="W9" s="820"/>
      <c r="X9" s="802"/>
      <c r="Y9" s="249"/>
      <c r="Z9" s="802"/>
      <c r="AA9" s="802"/>
      <c r="AB9" s="802"/>
      <c r="AC9" s="802"/>
      <c r="AD9" s="802"/>
      <c r="AE9" s="802"/>
      <c r="AF9" s="802"/>
      <c r="AG9" s="110"/>
      <c r="AH9" s="110"/>
      <c r="AI9" s="110"/>
    </row>
    <row r="10">
      <c r="A10" s="802"/>
      <c r="B10" s="676">
        <f t="shared" si="1"/>
        <v>7</v>
      </c>
      <c r="C10" s="821" t="str">
        <f t="shared" si="2"/>
        <v>集計画面(インボイス)</v>
      </c>
      <c r="D10" s="813"/>
      <c r="E10" s="149"/>
      <c r="F10" s="822" t="s">
        <v>1334</v>
      </c>
      <c r="G10" s="201"/>
      <c r="H10" s="201"/>
      <c r="I10" s="861"/>
      <c r="J10" s="452"/>
      <c r="K10" s="132" t="s">
        <v>173</v>
      </c>
      <c r="L10" s="132" t="s">
        <v>173</v>
      </c>
      <c r="M10" s="131"/>
      <c r="N10" s="135" t="s">
        <v>84</v>
      </c>
      <c r="O10" s="135" t="s">
        <v>86</v>
      </c>
      <c r="P10" s="135" t="s">
        <v>85</v>
      </c>
      <c r="Q10" s="135" t="s">
        <v>86</v>
      </c>
      <c r="R10" s="135" t="s">
        <v>86</v>
      </c>
      <c r="S10" s="135" t="s">
        <v>86</v>
      </c>
      <c r="T10" s="135" t="s">
        <v>86</v>
      </c>
      <c r="U10" s="197" t="s">
        <v>101</v>
      </c>
      <c r="V10" s="820"/>
      <c r="W10" s="820"/>
      <c r="X10" s="802"/>
      <c r="Y10" s="249"/>
      <c r="Z10" s="802"/>
      <c r="AA10" s="802"/>
      <c r="AB10" s="802"/>
      <c r="AC10" s="802"/>
      <c r="AD10" s="802"/>
      <c r="AE10" s="802"/>
      <c r="AF10" s="802"/>
      <c r="AG10" s="110"/>
      <c r="AH10" s="110"/>
      <c r="AI10" s="110"/>
    </row>
    <row r="11">
      <c r="A11" s="802"/>
      <c r="B11" s="676">
        <f t="shared" si="1"/>
        <v>8</v>
      </c>
      <c r="C11" s="821" t="str">
        <f t="shared" si="2"/>
        <v>集計画面(インボイス)</v>
      </c>
      <c r="D11" s="813"/>
      <c r="E11" s="149"/>
      <c r="F11" s="822" t="s">
        <v>1335</v>
      </c>
      <c r="G11" s="201"/>
      <c r="H11" s="201"/>
      <c r="I11" s="861"/>
      <c r="J11" s="452"/>
      <c r="K11" s="132" t="s">
        <v>173</v>
      </c>
      <c r="L11" s="132" t="s">
        <v>173</v>
      </c>
      <c r="M11" s="131"/>
      <c r="N11" s="135" t="s">
        <v>84</v>
      </c>
      <c r="O11" s="135" t="s">
        <v>86</v>
      </c>
      <c r="P11" s="135" t="s">
        <v>85</v>
      </c>
      <c r="Q11" s="135" t="s">
        <v>86</v>
      </c>
      <c r="R11" s="135" t="s">
        <v>86</v>
      </c>
      <c r="S11" s="135" t="s">
        <v>86</v>
      </c>
      <c r="T11" s="135" t="s">
        <v>86</v>
      </c>
      <c r="U11" s="197" t="s">
        <v>101</v>
      </c>
      <c r="V11" s="820"/>
      <c r="W11" s="820"/>
      <c r="X11" s="802"/>
      <c r="Y11" s="249"/>
      <c r="Z11" s="802"/>
      <c r="AA11" s="802"/>
      <c r="AB11" s="802"/>
      <c r="AC11" s="802"/>
      <c r="AD11" s="802"/>
      <c r="AE11" s="802"/>
      <c r="AF11" s="802"/>
      <c r="AG11" s="110"/>
      <c r="AH11" s="110"/>
      <c r="AI11" s="110"/>
    </row>
    <row r="12">
      <c r="A12" s="802"/>
      <c r="B12" s="676">
        <f t="shared" si="1"/>
        <v>9</v>
      </c>
      <c r="C12" s="821" t="str">
        <f t="shared" si="2"/>
        <v>集計画面(インボイス)</v>
      </c>
      <c r="D12" s="813"/>
      <c r="E12" s="149"/>
      <c r="F12" s="130" t="s">
        <v>1374</v>
      </c>
      <c r="G12" s="201"/>
      <c r="H12" s="201"/>
      <c r="I12" s="861"/>
      <c r="J12" s="452"/>
      <c r="K12" s="132" t="s">
        <v>173</v>
      </c>
      <c r="L12" s="132" t="s">
        <v>173</v>
      </c>
      <c r="M12" s="131"/>
      <c r="N12" s="135" t="s">
        <v>84</v>
      </c>
      <c r="O12" s="135" t="s">
        <v>86</v>
      </c>
      <c r="P12" s="135" t="s">
        <v>85</v>
      </c>
      <c r="Q12" s="135" t="s">
        <v>86</v>
      </c>
      <c r="R12" s="135" t="s">
        <v>86</v>
      </c>
      <c r="S12" s="135" t="s">
        <v>86</v>
      </c>
      <c r="T12" s="135" t="s">
        <v>86</v>
      </c>
      <c r="U12" s="197" t="s">
        <v>101</v>
      </c>
      <c r="V12" s="820"/>
      <c r="W12" s="820"/>
      <c r="X12" s="802"/>
      <c r="Y12" s="249"/>
      <c r="Z12" s="802"/>
      <c r="AA12" s="802"/>
      <c r="AB12" s="802"/>
      <c r="AC12" s="802"/>
      <c r="AD12" s="802"/>
      <c r="AE12" s="802"/>
      <c r="AF12" s="802"/>
      <c r="AG12" s="110"/>
      <c r="AH12" s="110"/>
      <c r="AI12" s="110"/>
    </row>
    <row r="13">
      <c r="A13" s="802"/>
      <c r="B13" s="676">
        <f t="shared" si="1"/>
        <v>10</v>
      </c>
      <c r="C13" s="821" t="str">
        <f t="shared" si="2"/>
        <v>集計画面(インボイス)</v>
      </c>
      <c r="D13" s="813"/>
      <c r="E13" s="149"/>
      <c r="F13" s="130" t="s">
        <v>3748</v>
      </c>
      <c r="G13" s="201"/>
      <c r="H13" s="201"/>
      <c r="I13" s="861"/>
      <c r="J13" s="452"/>
      <c r="K13" s="132" t="s">
        <v>173</v>
      </c>
      <c r="L13" s="132" t="s">
        <v>173</v>
      </c>
      <c r="M13" s="141"/>
      <c r="N13" s="135" t="s">
        <v>84</v>
      </c>
      <c r="O13" s="135" t="s">
        <v>86</v>
      </c>
      <c r="P13" s="135" t="s">
        <v>85</v>
      </c>
      <c r="Q13" s="135" t="s">
        <v>86</v>
      </c>
      <c r="R13" s="135" t="s">
        <v>86</v>
      </c>
      <c r="S13" s="135" t="s">
        <v>86</v>
      </c>
      <c r="T13" s="135" t="s">
        <v>86</v>
      </c>
      <c r="U13" s="197" t="s">
        <v>101</v>
      </c>
      <c r="V13" s="820"/>
      <c r="W13" s="820"/>
      <c r="X13" s="802"/>
      <c r="Y13" s="249"/>
      <c r="Z13" s="802"/>
      <c r="AA13" s="802"/>
      <c r="AB13" s="802"/>
      <c r="AC13" s="802"/>
      <c r="AD13" s="802"/>
      <c r="AE13" s="802"/>
      <c r="AF13" s="802"/>
      <c r="AG13" s="110"/>
      <c r="AH13" s="110"/>
      <c r="AI13" s="110"/>
    </row>
    <row r="14">
      <c r="A14" s="802"/>
      <c r="B14" s="676">
        <f t="shared" si="1"/>
        <v>11</v>
      </c>
      <c r="C14" s="821" t="str">
        <f t="shared" si="2"/>
        <v>集計画面(インボイス)</v>
      </c>
      <c r="D14" s="813"/>
      <c r="E14" s="149"/>
      <c r="F14" s="148" t="s">
        <v>3749</v>
      </c>
      <c r="G14" s="201"/>
      <c r="H14" s="201"/>
      <c r="I14" s="861"/>
      <c r="J14" s="452"/>
      <c r="K14" s="132" t="s">
        <v>173</v>
      </c>
      <c r="L14" s="132" t="s">
        <v>173</v>
      </c>
      <c r="M14" s="141"/>
      <c r="N14" s="135" t="s">
        <v>84</v>
      </c>
      <c r="O14" s="135" t="s">
        <v>86</v>
      </c>
      <c r="P14" s="135" t="s">
        <v>85</v>
      </c>
      <c r="Q14" s="135" t="s">
        <v>86</v>
      </c>
      <c r="R14" s="135" t="s">
        <v>86</v>
      </c>
      <c r="S14" s="135" t="s">
        <v>86</v>
      </c>
      <c r="T14" s="135" t="s">
        <v>86</v>
      </c>
      <c r="U14" s="197" t="s">
        <v>101</v>
      </c>
      <c r="V14" s="820"/>
      <c r="W14" s="820"/>
      <c r="X14" s="802"/>
      <c r="Y14" s="249"/>
      <c r="Z14" s="802"/>
      <c r="AA14" s="802"/>
      <c r="AB14" s="802"/>
      <c r="AC14" s="802"/>
      <c r="AD14" s="802"/>
      <c r="AE14" s="802"/>
      <c r="AF14" s="802"/>
      <c r="AG14" s="110"/>
      <c r="AH14" s="110"/>
      <c r="AI14" s="110"/>
    </row>
    <row r="15">
      <c r="A15" s="802"/>
      <c r="B15" s="676">
        <f t="shared" si="1"/>
        <v>12</v>
      </c>
      <c r="C15" s="821" t="str">
        <f t="shared" si="2"/>
        <v>集計画面(インボイス)</v>
      </c>
      <c r="D15" s="813"/>
      <c r="E15" s="155"/>
      <c r="F15" s="130" t="s">
        <v>3750</v>
      </c>
      <c r="G15" s="201"/>
      <c r="H15" s="201"/>
      <c r="I15" s="861"/>
      <c r="J15" s="452"/>
      <c r="K15" s="132" t="s">
        <v>173</v>
      </c>
      <c r="L15" s="132" t="s">
        <v>173</v>
      </c>
      <c r="M15" s="141"/>
      <c r="N15" s="135" t="s">
        <v>84</v>
      </c>
      <c r="O15" s="135" t="s">
        <v>86</v>
      </c>
      <c r="P15" s="135" t="s">
        <v>85</v>
      </c>
      <c r="Q15" s="135" t="s">
        <v>86</v>
      </c>
      <c r="R15" s="135" t="s">
        <v>86</v>
      </c>
      <c r="S15" s="135" t="s">
        <v>86</v>
      </c>
      <c r="T15" s="135" t="s">
        <v>86</v>
      </c>
      <c r="U15" s="197" t="s">
        <v>101</v>
      </c>
      <c r="V15" s="820"/>
      <c r="W15" s="820"/>
      <c r="X15" s="802"/>
      <c r="Y15" s="249"/>
      <c r="Z15" s="802"/>
      <c r="AA15" s="802"/>
      <c r="AB15" s="802"/>
      <c r="AC15" s="802"/>
      <c r="AD15" s="802"/>
      <c r="AE15" s="802"/>
      <c r="AF15" s="802"/>
      <c r="AG15" s="110"/>
      <c r="AH15" s="110"/>
      <c r="AI15" s="110"/>
    </row>
    <row r="16">
      <c r="A16" s="802"/>
      <c r="B16" s="676">
        <f t="shared" si="1"/>
        <v>13</v>
      </c>
      <c r="C16" s="821" t="str">
        <f t="shared" si="2"/>
        <v>集計画面(インボイス)</v>
      </c>
      <c r="D16" s="813"/>
      <c r="E16" s="205" t="s">
        <v>824</v>
      </c>
      <c r="F16" s="822" t="s">
        <v>825</v>
      </c>
      <c r="G16" s="201"/>
      <c r="H16" s="201"/>
      <c r="I16" s="861"/>
      <c r="J16" s="452"/>
      <c r="K16" s="201" t="s">
        <v>826</v>
      </c>
      <c r="L16" s="201" t="s">
        <v>827</v>
      </c>
      <c r="M16" s="141"/>
      <c r="N16" s="135" t="s">
        <v>84</v>
      </c>
      <c r="O16" s="135" t="s">
        <v>86</v>
      </c>
      <c r="P16" s="135" t="s">
        <v>85</v>
      </c>
      <c r="Q16" s="135" t="s">
        <v>86</v>
      </c>
      <c r="R16" s="135" t="s">
        <v>86</v>
      </c>
      <c r="S16" s="135" t="s">
        <v>86</v>
      </c>
      <c r="T16" s="135" t="s">
        <v>86</v>
      </c>
      <c r="U16" s="197" t="s">
        <v>101</v>
      </c>
      <c r="V16" s="820"/>
      <c r="W16" s="820"/>
      <c r="X16" s="802"/>
      <c r="Y16" s="249"/>
      <c r="Z16" s="802"/>
      <c r="AA16" s="802"/>
      <c r="AB16" s="802"/>
      <c r="AC16" s="802"/>
      <c r="AD16" s="802"/>
      <c r="AE16" s="802"/>
      <c r="AF16" s="802"/>
      <c r="AG16" s="110"/>
      <c r="AH16" s="110"/>
      <c r="AI16" s="110"/>
    </row>
    <row r="17">
      <c r="A17" s="802"/>
      <c r="B17" s="676">
        <f t="shared" si="1"/>
        <v>14</v>
      </c>
      <c r="C17" s="821" t="str">
        <f t="shared" si="2"/>
        <v>集計画面(インボイス)</v>
      </c>
      <c r="D17" s="813"/>
      <c r="E17" s="865"/>
      <c r="F17" s="822" t="s">
        <v>828</v>
      </c>
      <c r="G17" s="201"/>
      <c r="H17" s="201"/>
      <c r="I17" s="861"/>
      <c r="J17" s="452"/>
      <c r="K17" s="201" t="s">
        <v>829</v>
      </c>
      <c r="L17" s="201" t="s">
        <v>827</v>
      </c>
      <c r="M17" s="142"/>
      <c r="N17" s="135" t="s">
        <v>84</v>
      </c>
      <c r="O17" s="135" t="s">
        <v>86</v>
      </c>
      <c r="P17" s="135" t="s">
        <v>85</v>
      </c>
      <c r="Q17" s="135" t="s">
        <v>86</v>
      </c>
      <c r="R17" s="135" t="s">
        <v>86</v>
      </c>
      <c r="S17" s="135" t="s">
        <v>86</v>
      </c>
      <c r="T17" s="135" t="s">
        <v>86</v>
      </c>
      <c r="U17" s="197" t="s">
        <v>101</v>
      </c>
      <c r="V17" s="820"/>
      <c r="W17" s="820"/>
      <c r="X17" s="802"/>
      <c r="Y17" s="249"/>
      <c r="Z17" s="802"/>
      <c r="AA17" s="802"/>
      <c r="AB17" s="802"/>
      <c r="AC17" s="802"/>
      <c r="AD17" s="802"/>
      <c r="AE17" s="802"/>
      <c r="AF17" s="802"/>
      <c r="AG17" s="110"/>
      <c r="AH17" s="110"/>
      <c r="AI17" s="110"/>
    </row>
    <row r="18">
      <c r="A18" s="802"/>
      <c r="B18" s="676">
        <f t="shared" si="1"/>
        <v>15</v>
      </c>
      <c r="C18" s="821" t="str">
        <f t="shared" si="2"/>
        <v>集計画面(インボイス)</v>
      </c>
      <c r="D18" s="813"/>
      <c r="E18" s="865"/>
      <c r="F18" s="822" t="s">
        <v>830</v>
      </c>
      <c r="G18" s="201"/>
      <c r="H18" s="201"/>
      <c r="I18" s="861"/>
      <c r="J18" s="452"/>
      <c r="K18" s="201" t="s">
        <v>831</v>
      </c>
      <c r="L18" s="201" t="s">
        <v>832</v>
      </c>
      <c r="M18" s="142"/>
      <c r="N18" s="135" t="s">
        <v>84</v>
      </c>
      <c r="O18" s="135" t="s">
        <v>86</v>
      </c>
      <c r="P18" s="135" t="s">
        <v>85</v>
      </c>
      <c r="Q18" s="135" t="s">
        <v>86</v>
      </c>
      <c r="R18" s="135" t="s">
        <v>86</v>
      </c>
      <c r="S18" s="135" t="s">
        <v>86</v>
      </c>
      <c r="T18" s="135" t="s">
        <v>86</v>
      </c>
      <c r="U18" s="197" t="s">
        <v>101</v>
      </c>
      <c r="V18" s="820"/>
      <c r="W18" s="820"/>
      <c r="X18" s="802"/>
      <c r="Y18" s="249"/>
      <c r="Z18" s="802"/>
      <c r="AA18" s="802"/>
      <c r="AB18" s="802"/>
      <c r="AC18" s="802"/>
      <c r="AD18" s="802"/>
      <c r="AE18" s="802"/>
      <c r="AF18" s="802"/>
      <c r="AG18" s="110"/>
      <c r="AH18" s="110"/>
      <c r="AI18" s="110"/>
    </row>
    <row r="19">
      <c r="A19" s="802"/>
      <c r="B19" s="676">
        <f t="shared" si="1"/>
        <v>16</v>
      </c>
      <c r="C19" s="821" t="str">
        <f t="shared" si="2"/>
        <v>集計画面(インボイス)</v>
      </c>
      <c r="D19" s="813"/>
      <c r="E19" s="865"/>
      <c r="F19" s="822" t="s">
        <v>833</v>
      </c>
      <c r="G19" s="201"/>
      <c r="H19" s="201"/>
      <c r="I19" s="861"/>
      <c r="J19" s="452"/>
      <c r="K19" s="201" t="s">
        <v>834</v>
      </c>
      <c r="L19" s="201" t="s">
        <v>827</v>
      </c>
      <c r="M19" s="131"/>
      <c r="N19" s="135" t="s">
        <v>84</v>
      </c>
      <c r="O19" s="135" t="s">
        <v>86</v>
      </c>
      <c r="P19" s="135" t="s">
        <v>85</v>
      </c>
      <c r="Q19" s="135" t="s">
        <v>86</v>
      </c>
      <c r="R19" s="135" t="s">
        <v>86</v>
      </c>
      <c r="S19" s="135" t="s">
        <v>86</v>
      </c>
      <c r="T19" s="135" t="s">
        <v>86</v>
      </c>
      <c r="U19" s="197" t="s">
        <v>101</v>
      </c>
      <c r="V19" s="820"/>
      <c r="W19" s="820"/>
      <c r="X19" s="802"/>
      <c r="Y19" s="249"/>
      <c r="Z19" s="802"/>
      <c r="AA19" s="802"/>
      <c r="AB19" s="802"/>
      <c r="AC19" s="802"/>
      <c r="AD19" s="802"/>
      <c r="AE19" s="802"/>
      <c r="AF19" s="802"/>
      <c r="AG19" s="110"/>
      <c r="AH19" s="110"/>
      <c r="AI19" s="110"/>
    </row>
    <row r="20">
      <c r="A20" s="802"/>
      <c r="B20" s="676">
        <f t="shared" si="1"/>
        <v>17</v>
      </c>
      <c r="C20" s="821" t="str">
        <f t="shared" si="2"/>
        <v>集計画面(インボイス)</v>
      </c>
      <c r="D20" s="813"/>
      <c r="E20" s="866"/>
      <c r="F20" s="822" t="s">
        <v>835</v>
      </c>
      <c r="G20" s="201"/>
      <c r="H20" s="201"/>
      <c r="I20" s="861"/>
      <c r="J20" s="452"/>
      <c r="K20" s="201" t="s">
        <v>836</v>
      </c>
      <c r="L20" s="201" t="s">
        <v>837</v>
      </c>
      <c r="M20" s="131"/>
      <c r="N20" s="135" t="s">
        <v>84</v>
      </c>
      <c r="O20" s="135" t="s">
        <v>86</v>
      </c>
      <c r="P20" s="135" t="s">
        <v>85</v>
      </c>
      <c r="Q20" s="135" t="s">
        <v>86</v>
      </c>
      <c r="R20" s="135" t="s">
        <v>86</v>
      </c>
      <c r="S20" s="135" t="s">
        <v>86</v>
      </c>
      <c r="T20" s="135" t="s">
        <v>86</v>
      </c>
      <c r="U20" s="197" t="s">
        <v>101</v>
      </c>
      <c r="V20" s="820"/>
      <c r="W20" s="820"/>
      <c r="X20" s="802"/>
      <c r="Y20" s="249"/>
      <c r="Z20" s="802"/>
      <c r="AA20" s="802"/>
      <c r="AB20" s="802"/>
      <c r="AC20" s="802"/>
      <c r="AD20" s="802"/>
      <c r="AE20" s="802"/>
      <c r="AF20" s="802"/>
      <c r="AG20" s="110"/>
      <c r="AH20" s="110"/>
      <c r="AI20" s="110"/>
    </row>
    <row r="21">
      <c r="A21" s="802"/>
      <c r="B21" s="676">
        <f t="shared" si="1"/>
        <v>18</v>
      </c>
      <c r="C21" s="821" t="str">
        <f t="shared" si="2"/>
        <v>集計画面(インボイス)</v>
      </c>
      <c r="D21" s="862"/>
      <c r="E21" s="202" t="s">
        <v>252</v>
      </c>
      <c r="F21" s="302"/>
      <c r="G21" s="201"/>
      <c r="H21" s="201"/>
      <c r="I21" s="861"/>
      <c r="J21" s="452"/>
      <c r="K21" s="201" t="s">
        <v>823</v>
      </c>
      <c r="L21" s="201" t="s">
        <v>442</v>
      </c>
      <c r="M21" s="132"/>
      <c r="N21" s="135" t="s">
        <v>84</v>
      </c>
      <c r="O21" s="135" t="s">
        <v>86</v>
      </c>
      <c r="P21" s="135" t="s">
        <v>85</v>
      </c>
      <c r="Q21" s="135" t="s">
        <v>86</v>
      </c>
      <c r="R21" s="135" t="s">
        <v>86</v>
      </c>
      <c r="S21" s="135" t="s">
        <v>86</v>
      </c>
      <c r="T21" s="135" t="s">
        <v>86</v>
      </c>
      <c r="U21" s="197" t="s">
        <v>101</v>
      </c>
      <c r="V21" s="820"/>
      <c r="W21" s="820"/>
      <c r="X21" s="802"/>
      <c r="Y21" s="249"/>
      <c r="Z21" s="802"/>
      <c r="AA21" s="802"/>
      <c r="AB21" s="802"/>
      <c r="AC21" s="802"/>
      <c r="AD21" s="802"/>
      <c r="AE21" s="802"/>
      <c r="AF21" s="802"/>
      <c r="AG21" s="110"/>
      <c r="AH21" s="110"/>
      <c r="AI21" s="110"/>
    </row>
    <row r="22">
      <c r="A22" s="802"/>
      <c r="B22" s="676">
        <f t="shared" si="1"/>
        <v>19</v>
      </c>
      <c r="C22" s="821" t="str">
        <f t="shared" si="2"/>
        <v>集計画面(インボイス)</v>
      </c>
      <c r="D22" s="813"/>
      <c r="E22" s="192" t="s">
        <v>820</v>
      </c>
      <c r="F22" s="132" t="s">
        <v>572</v>
      </c>
      <c r="G22" s="130"/>
      <c r="H22" s="201"/>
      <c r="I22" s="861"/>
      <c r="J22" s="452"/>
      <c r="K22" s="132" t="s">
        <v>1342</v>
      </c>
      <c r="L22" s="132" t="s">
        <v>1343</v>
      </c>
      <c r="M22" s="132"/>
      <c r="N22" s="135" t="s">
        <v>84</v>
      </c>
      <c r="O22" s="135" t="s">
        <v>86</v>
      </c>
      <c r="P22" s="135" t="s">
        <v>85</v>
      </c>
      <c r="Q22" s="135" t="s">
        <v>86</v>
      </c>
      <c r="R22" s="135" t="s">
        <v>86</v>
      </c>
      <c r="S22" s="135" t="s">
        <v>86</v>
      </c>
      <c r="T22" s="135" t="s">
        <v>86</v>
      </c>
      <c r="U22" s="197" t="s">
        <v>101</v>
      </c>
      <c r="V22" s="820"/>
      <c r="W22" s="820"/>
      <c r="X22" s="802"/>
      <c r="Y22" s="249"/>
      <c r="Z22" s="802"/>
      <c r="AA22" s="802"/>
      <c r="AB22" s="802"/>
      <c r="AC22" s="802"/>
      <c r="AD22" s="802"/>
      <c r="AE22" s="802"/>
      <c r="AF22" s="802"/>
      <c r="AG22" s="110"/>
      <c r="AH22" s="110"/>
      <c r="AI22" s="110"/>
    </row>
    <row r="23">
      <c r="A23" s="802"/>
      <c r="B23" s="676">
        <f t="shared" si="1"/>
        <v>20</v>
      </c>
      <c r="C23" s="821" t="str">
        <f t="shared" si="2"/>
        <v>集計画面(インボイス)</v>
      </c>
      <c r="D23" s="813"/>
      <c r="E23" s="867"/>
      <c r="F23" s="146" t="s">
        <v>1336</v>
      </c>
      <c r="G23" s="130"/>
      <c r="H23" s="201"/>
      <c r="I23" s="861"/>
      <c r="J23" s="452"/>
      <c r="K23" s="132" t="s">
        <v>173</v>
      </c>
      <c r="L23" s="132" t="s">
        <v>173</v>
      </c>
      <c r="M23" s="132"/>
      <c r="N23" s="135" t="s">
        <v>84</v>
      </c>
      <c r="O23" s="135" t="s">
        <v>86</v>
      </c>
      <c r="P23" s="135" t="s">
        <v>85</v>
      </c>
      <c r="Q23" s="135" t="s">
        <v>86</v>
      </c>
      <c r="R23" s="135" t="s">
        <v>86</v>
      </c>
      <c r="S23" s="135" t="s">
        <v>86</v>
      </c>
      <c r="T23" s="135" t="s">
        <v>86</v>
      </c>
      <c r="U23" s="197" t="s">
        <v>101</v>
      </c>
      <c r="V23" s="820"/>
      <c r="W23" s="820"/>
      <c r="X23" s="802"/>
      <c r="Y23" s="249"/>
      <c r="Z23" s="802"/>
      <c r="AA23" s="802"/>
      <c r="AB23" s="802"/>
      <c r="AC23" s="802"/>
      <c r="AD23" s="802"/>
      <c r="AE23" s="802"/>
      <c r="AF23" s="802"/>
      <c r="AG23" s="110"/>
      <c r="AH23" s="110"/>
      <c r="AI23" s="110"/>
    </row>
    <row r="24">
      <c r="A24" s="802"/>
      <c r="B24" s="676">
        <f t="shared" si="1"/>
        <v>21</v>
      </c>
      <c r="C24" s="821" t="str">
        <f t="shared" si="2"/>
        <v>集計画面(インボイス)</v>
      </c>
      <c r="D24" s="813"/>
      <c r="E24" s="192" t="s">
        <v>391</v>
      </c>
      <c r="F24" s="132" t="s">
        <v>572</v>
      </c>
      <c r="G24" s="130"/>
      <c r="H24" s="201"/>
      <c r="I24" s="861"/>
      <c r="J24" s="452"/>
      <c r="K24" s="132" t="s">
        <v>1346</v>
      </c>
      <c r="L24" s="132" t="s">
        <v>1347</v>
      </c>
      <c r="M24" s="131"/>
      <c r="N24" s="135" t="s">
        <v>84</v>
      </c>
      <c r="O24" s="135" t="s">
        <v>86</v>
      </c>
      <c r="P24" s="135" t="s">
        <v>85</v>
      </c>
      <c r="Q24" s="135" t="s">
        <v>86</v>
      </c>
      <c r="R24" s="135" t="s">
        <v>86</v>
      </c>
      <c r="S24" s="135" t="s">
        <v>86</v>
      </c>
      <c r="T24" s="135" t="s">
        <v>86</v>
      </c>
      <c r="U24" s="197" t="s">
        <v>101</v>
      </c>
      <c r="V24" s="820"/>
      <c r="W24" s="820"/>
      <c r="X24" s="802"/>
      <c r="Y24" s="249"/>
      <c r="Z24" s="802"/>
      <c r="AA24" s="802"/>
      <c r="AB24" s="802"/>
      <c r="AC24" s="802"/>
      <c r="AD24" s="802"/>
      <c r="AE24" s="802"/>
      <c r="AF24" s="802"/>
      <c r="AG24" s="110"/>
      <c r="AH24" s="110"/>
      <c r="AI24" s="110"/>
    </row>
    <row r="25">
      <c r="A25" s="802"/>
      <c r="B25" s="676">
        <f t="shared" si="1"/>
        <v>22</v>
      </c>
      <c r="C25" s="821" t="str">
        <f t="shared" si="2"/>
        <v>集計画面(インボイス)</v>
      </c>
      <c r="D25" s="813"/>
      <c r="E25" s="867"/>
      <c r="F25" s="132" t="s">
        <v>1336</v>
      </c>
      <c r="G25" s="130"/>
      <c r="H25" s="201"/>
      <c r="I25" s="861"/>
      <c r="J25" s="452"/>
      <c r="K25" s="132" t="s">
        <v>173</v>
      </c>
      <c r="L25" s="132" t="s">
        <v>173</v>
      </c>
      <c r="M25" s="131"/>
      <c r="N25" s="135" t="s">
        <v>84</v>
      </c>
      <c r="O25" s="135" t="s">
        <v>86</v>
      </c>
      <c r="P25" s="135" t="s">
        <v>85</v>
      </c>
      <c r="Q25" s="135" t="s">
        <v>86</v>
      </c>
      <c r="R25" s="135" t="s">
        <v>86</v>
      </c>
      <c r="S25" s="135" t="s">
        <v>86</v>
      </c>
      <c r="T25" s="135" t="s">
        <v>86</v>
      </c>
      <c r="U25" s="197" t="s">
        <v>101</v>
      </c>
      <c r="V25" s="820"/>
      <c r="W25" s="820"/>
      <c r="X25" s="802"/>
      <c r="Y25" s="249"/>
      <c r="Z25" s="802"/>
      <c r="AA25" s="802"/>
      <c r="AB25" s="802"/>
      <c r="AC25" s="802"/>
      <c r="AD25" s="802"/>
      <c r="AE25" s="802"/>
      <c r="AF25" s="802"/>
      <c r="AG25" s="110"/>
      <c r="AH25" s="110"/>
      <c r="AI25" s="110"/>
    </row>
    <row r="26">
      <c r="A26" s="802"/>
      <c r="B26" s="676">
        <f t="shared" si="1"/>
        <v>23</v>
      </c>
      <c r="C26" s="821" t="str">
        <f t="shared" si="2"/>
        <v>集計画面(インボイス)</v>
      </c>
      <c r="D26" s="813"/>
      <c r="E26" s="867"/>
      <c r="F26" s="132" t="s">
        <v>3751</v>
      </c>
      <c r="G26" s="130"/>
      <c r="H26" s="201"/>
      <c r="I26" s="861"/>
      <c r="J26" s="452"/>
      <c r="K26" s="132" t="s">
        <v>173</v>
      </c>
      <c r="L26" s="132" t="s">
        <v>173</v>
      </c>
      <c r="M26" s="131"/>
      <c r="N26" s="135" t="s">
        <v>84</v>
      </c>
      <c r="O26" s="135" t="s">
        <v>86</v>
      </c>
      <c r="P26" s="135" t="s">
        <v>85</v>
      </c>
      <c r="Q26" s="135" t="s">
        <v>86</v>
      </c>
      <c r="R26" s="135" t="s">
        <v>86</v>
      </c>
      <c r="S26" s="135" t="s">
        <v>86</v>
      </c>
      <c r="T26" s="135" t="s">
        <v>86</v>
      </c>
      <c r="U26" s="197" t="s">
        <v>101</v>
      </c>
      <c r="V26" s="820"/>
      <c r="W26" s="820"/>
      <c r="X26" s="802"/>
      <c r="Y26" s="249"/>
      <c r="Z26" s="802"/>
      <c r="AA26" s="802"/>
      <c r="AB26" s="802"/>
      <c r="AC26" s="802"/>
      <c r="AD26" s="802"/>
      <c r="AE26" s="802"/>
      <c r="AF26" s="802"/>
      <c r="AG26" s="110"/>
      <c r="AH26" s="110"/>
      <c r="AI26" s="110"/>
    </row>
    <row r="27">
      <c r="A27" s="802"/>
      <c r="B27" s="676">
        <f t="shared" si="1"/>
        <v>24</v>
      </c>
      <c r="C27" s="821" t="str">
        <f t="shared" si="2"/>
        <v>集計画面(インボイス)</v>
      </c>
      <c r="D27" s="813"/>
      <c r="E27" s="867"/>
      <c r="F27" s="132" t="s">
        <v>1392</v>
      </c>
      <c r="G27" s="130"/>
      <c r="H27" s="201"/>
      <c r="I27" s="861"/>
      <c r="J27" s="452"/>
      <c r="K27" s="132" t="s">
        <v>173</v>
      </c>
      <c r="L27" s="132" t="s">
        <v>173</v>
      </c>
      <c r="M27" s="131"/>
      <c r="N27" s="135" t="s">
        <v>84</v>
      </c>
      <c r="O27" s="135" t="s">
        <v>86</v>
      </c>
      <c r="P27" s="135" t="s">
        <v>85</v>
      </c>
      <c r="Q27" s="135" t="s">
        <v>86</v>
      </c>
      <c r="R27" s="135" t="s">
        <v>86</v>
      </c>
      <c r="S27" s="135" t="s">
        <v>86</v>
      </c>
      <c r="T27" s="135" t="s">
        <v>86</v>
      </c>
      <c r="U27" s="197" t="s">
        <v>101</v>
      </c>
      <c r="V27" s="820"/>
      <c r="W27" s="820"/>
      <c r="X27" s="802"/>
      <c r="Y27" s="249"/>
      <c r="Z27" s="802"/>
      <c r="AA27" s="802"/>
      <c r="AB27" s="802"/>
      <c r="AC27" s="802"/>
      <c r="AD27" s="802"/>
      <c r="AE27" s="802"/>
      <c r="AF27" s="802"/>
      <c r="AG27" s="110"/>
      <c r="AH27" s="110"/>
      <c r="AI27" s="110"/>
    </row>
    <row r="28">
      <c r="A28" s="802"/>
      <c r="B28" s="676">
        <f t="shared" si="1"/>
        <v>25</v>
      </c>
      <c r="C28" s="821" t="str">
        <f t="shared" si="2"/>
        <v>集計画面(インボイス)</v>
      </c>
      <c r="D28" s="813"/>
      <c r="E28" s="867"/>
      <c r="F28" s="132" t="s">
        <v>3752</v>
      </c>
      <c r="G28" s="130"/>
      <c r="H28" s="201"/>
      <c r="I28" s="861"/>
      <c r="J28" s="452"/>
      <c r="K28" s="132" t="s">
        <v>173</v>
      </c>
      <c r="L28" s="132" t="s">
        <v>173</v>
      </c>
      <c r="M28" s="132"/>
      <c r="N28" s="135" t="s">
        <v>84</v>
      </c>
      <c r="O28" s="135" t="s">
        <v>86</v>
      </c>
      <c r="P28" s="135" t="s">
        <v>85</v>
      </c>
      <c r="Q28" s="135" t="s">
        <v>86</v>
      </c>
      <c r="R28" s="135" t="s">
        <v>86</v>
      </c>
      <c r="S28" s="135" t="s">
        <v>86</v>
      </c>
      <c r="T28" s="135" t="s">
        <v>86</v>
      </c>
      <c r="U28" s="197" t="s">
        <v>101</v>
      </c>
      <c r="V28" s="820"/>
      <c r="W28" s="820"/>
      <c r="X28" s="802"/>
      <c r="Y28" s="249"/>
      <c r="Z28" s="802"/>
      <c r="AA28" s="802"/>
      <c r="AB28" s="802"/>
      <c r="AC28" s="802"/>
      <c r="AD28" s="802"/>
      <c r="AE28" s="802"/>
      <c r="AF28" s="802"/>
      <c r="AG28" s="110"/>
      <c r="AH28" s="110"/>
      <c r="AI28" s="110"/>
    </row>
    <row r="29">
      <c r="A29" s="802"/>
      <c r="B29" s="676">
        <f t="shared" si="1"/>
        <v>26</v>
      </c>
      <c r="C29" s="821" t="str">
        <f t="shared" si="2"/>
        <v>集計画面(インボイス)</v>
      </c>
      <c r="D29" s="813"/>
      <c r="E29" s="867"/>
      <c r="F29" s="132" t="s">
        <v>1351</v>
      </c>
      <c r="G29" s="130"/>
      <c r="H29" s="201"/>
      <c r="I29" s="861"/>
      <c r="J29" s="452"/>
      <c r="K29" s="132" t="s">
        <v>173</v>
      </c>
      <c r="L29" s="132" t="s">
        <v>173</v>
      </c>
      <c r="M29" s="131"/>
      <c r="N29" s="135" t="s">
        <v>84</v>
      </c>
      <c r="O29" s="135" t="s">
        <v>86</v>
      </c>
      <c r="P29" s="135" t="s">
        <v>85</v>
      </c>
      <c r="Q29" s="135" t="s">
        <v>86</v>
      </c>
      <c r="R29" s="135" t="s">
        <v>86</v>
      </c>
      <c r="S29" s="135" t="s">
        <v>86</v>
      </c>
      <c r="T29" s="135" t="s">
        <v>86</v>
      </c>
      <c r="U29" s="197" t="s">
        <v>101</v>
      </c>
      <c r="V29" s="820"/>
      <c r="W29" s="820"/>
      <c r="X29" s="802"/>
      <c r="Y29" s="249"/>
      <c r="Z29" s="802"/>
      <c r="AA29" s="802"/>
      <c r="AB29" s="802"/>
      <c r="AC29" s="802"/>
      <c r="AD29" s="802"/>
      <c r="AE29" s="802"/>
      <c r="AF29" s="802"/>
      <c r="AG29" s="110"/>
      <c r="AH29" s="110"/>
      <c r="AI29" s="110"/>
    </row>
    <row r="30">
      <c r="A30" s="802"/>
      <c r="B30" s="676">
        <f t="shared" si="1"/>
        <v>27</v>
      </c>
      <c r="C30" s="821" t="str">
        <f t="shared" si="2"/>
        <v>集計画面(インボイス)</v>
      </c>
      <c r="D30" s="813"/>
      <c r="E30" s="867"/>
      <c r="F30" s="132" t="s">
        <v>1352</v>
      </c>
      <c r="G30" s="130"/>
      <c r="H30" s="201"/>
      <c r="I30" s="861"/>
      <c r="J30" s="452"/>
      <c r="K30" s="132" t="s">
        <v>173</v>
      </c>
      <c r="L30" s="132" t="s">
        <v>173</v>
      </c>
      <c r="M30" s="131"/>
      <c r="N30" s="135" t="s">
        <v>84</v>
      </c>
      <c r="O30" s="135" t="s">
        <v>86</v>
      </c>
      <c r="P30" s="135" t="s">
        <v>85</v>
      </c>
      <c r="Q30" s="135" t="s">
        <v>86</v>
      </c>
      <c r="R30" s="135" t="s">
        <v>86</v>
      </c>
      <c r="S30" s="135" t="s">
        <v>86</v>
      </c>
      <c r="T30" s="135" t="s">
        <v>86</v>
      </c>
      <c r="U30" s="197" t="s">
        <v>101</v>
      </c>
      <c r="V30" s="820"/>
      <c r="W30" s="820"/>
      <c r="X30" s="802"/>
      <c r="Y30" s="249"/>
      <c r="Z30" s="802"/>
      <c r="AA30" s="802"/>
      <c r="AB30" s="802"/>
      <c r="AC30" s="802"/>
      <c r="AD30" s="802"/>
      <c r="AE30" s="802"/>
      <c r="AF30" s="802"/>
      <c r="AG30" s="110"/>
      <c r="AH30" s="110"/>
      <c r="AI30" s="110"/>
    </row>
    <row r="31">
      <c r="A31" s="802"/>
      <c r="B31" s="676">
        <f t="shared" si="1"/>
        <v>28</v>
      </c>
      <c r="C31" s="821" t="str">
        <f t="shared" si="2"/>
        <v>集計画面(インボイス)</v>
      </c>
      <c r="D31" s="129" t="s">
        <v>2124</v>
      </c>
      <c r="E31" s="863" t="s">
        <v>1325</v>
      </c>
      <c r="F31" s="864"/>
      <c r="G31" s="201"/>
      <c r="H31" s="201"/>
      <c r="I31" s="861"/>
      <c r="J31" s="452"/>
      <c r="K31" s="201" t="s">
        <v>1326</v>
      </c>
      <c r="L31" s="201" t="s">
        <v>1327</v>
      </c>
      <c r="M31" s="294"/>
      <c r="N31" s="135" t="s">
        <v>84</v>
      </c>
      <c r="O31" s="135" t="s">
        <v>86</v>
      </c>
      <c r="P31" s="135" t="s">
        <v>85</v>
      </c>
      <c r="Q31" s="135" t="s">
        <v>86</v>
      </c>
      <c r="R31" s="135" t="s">
        <v>86</v>
      </c>
      <c r="S31" s="135" t="s">
        <v>86</v>
      </c>
      <c r="T31" s="135" t="s">
        <v>86</v>
      </c>
      <c r="U31" s="197" t="s">
        <v>101</v>
      </c>
      <c r="V31" s="820"/>
      <c r="W31" s="820"/>
      <c r="X31" s="802"/>
      <c r="Y31" s="249"/>
      <c r="Z31" s="802"/>
      <c r="AA31" s="802"/>
      <c r="AB31" s="802"/>
      <c r="AC31" s="802"/>
      <c r="AD31" s="802"/>
      <c r="AE31" s="802"/>
      <c r="AF31" s="802"/>
      <c r="AG31" s="110"/>
      <c r="AH31" s="110"/>
      <c r="AI31" s="110"/>
    </row>
    <row r="32">
      <c r="A32" s="802"/>
      <c r="B32" s="676">
        <f t="shared" si="1"/>
        <v>29</v>
      </c>
      <c r="C32" s="821" t="str">
        <f t="shared" si="2"/>
        <v>集計画面(インボイス)</v>
      </c>
      <c r="D32" s="862"/>
      <c r="E32" s="868"/>
      <c r="F32" s="130" t="s">
        <v>3753</v>
      </c>
      <c r="G32" s="201"/>
      <c r="H32" s="201"/>
      <c r="I32" s="861"/>
      <c r="J32" s="452"/>
      <c r="K32" s="201" t="s">
        <v>766</v>
      </c>
      <c r="L32" s="201" t="s">
        <v>170</v>
      </c>
      <c r="M32" s="294"/>
      <c r="N32" s="135" t="s">
        <v>84</v>
      </c>
      <c r="O32" s="135" t="s">
        <v>86</v>
      </c>
      <c r="P32" s="135" t="s">
        <v>85</v>
      </c>
      <c r="Q32" s="135" t="s">
        <v>86</v>
      </c>
      <c r="R32" s="135" t="s">
        <v>86</v>
      </c>
      <c r="S32" s="135" t="s">
        <v>86</v>
      </c>
      <c r="T32" s="135" t="s">
        <v>86</v>
      </c>
      <c r="U32" s="197" t="s">
        <v>101</v>
      </c>
      <c r="V32" s="820"/>
      <c r="W32" s="820"/>
      <c r="X32" s="802"/>
      <c r="Y32" s="249"/>
      <c r="Z32" s="802"/>
      <c r="AA32" s="802"/>
      <c r="AB32" s="802"/>
      <c r="AC32" s="802"/>
      <c r="AD32" s="802"/>
      <c r="AE32" s="802"/>
      <c r="AF32" s="802"/>
      <c r="AG32" s="110"/>
      <c r="AH32" s="110"/>
      <c r="AI32" s="110"/>
    </row>
    <row r="33">
      <c r="A33" s="802"/>
      <c r="B33" s="676">
        <f t="shared" si="1"/>
        <v>30</v>
      </c>
      <c r="C33" s="821" t="str">
        <f t="shared" si="2"/>
        <v>集計画面(インボイス)</v>
      </c>
      <c r="D33" s="862"/>
      <c r="E33" s="868"/>
      <c r="F33" s="130" t="s">
        <v>3754</v>
      </c>
      <c r="G33" s="201"/>
      <c r="H33" s="201"/>
      <c r="I33" s="861"/>
      <c r="J33" s="452"/>
      <c r="K33" s="132" t="s">
        <v>173</v>
      </c>
      <c r="L33" s="132" t="s">
        <v>173</v>
      </c>
      <c r="M33" s="294"/>
      <c r="N33" s="135" t="s">
        <v>84</v>
      </c>
      <c r="O33" s="135" t="s">
        <v>86</v>
      </c>
      <c r="P33" s="135" t="s">
        <v>85</v>
      </c>
      <c r="Q33" s="135" t="s">
        <v>86</v>
      </c>
      <c r="R33" s="135" t="s">
        <v>86</v>
      </c>
      <c r="S33" s="135" t="s">
        <v>86</v>
      </c>
      <c r="T33" s="135" t="s">
        <v>86</v>
      </c>
      <c r="U33" s="197" t="s">
        <v>101</v>
      </c>
      <c r="V33" s="820"/>
      <c r="W33" s="820"/>
      <c r="X33" s="802"/>
      <c r="Y33" s="249"/>
      <c r="Z33" s="802"/>
      <c r="AA33" s="802"/>
      <c r="AB33" s="802"/>
      <c r="AC33" s="802"/>
      <c r="AD33" s="802"/>
      <c r="AE33" s="802"/>
      <c r="AF33" s="802"/>
      <c r="AG33" s="110"/>
      <c r="AH33" s="110"/>
      <c r="AI33" s="110"/>
    </row>
    <row r="34">
      <c r="A34" s="802"/>
      <c r="B34" s="676">
        <f t="shared" si="1"/>
        <v>31</v>
      </c>
      <c r="C34" s="821" t="str">
        <f t="shared" si="2"/>
        <v>集計画面(インボイス)</v>
      </c>
      <c r="D34" s="862"/>
      <c r="E34" s="868"/>
      <c r="F34" s="130" t="s">
        <v>3755</v>
      </c>
      <c r="G34" s="201"/>
      <c r="H34" s="201"/>
      <c r="I34" s="861"/>
      <c r="J34" s="452"/>
      <c r="K34" s="132" t="s">
        <v>173</v>
      </c>
      <c r="L34" s="132" t="s">
        <v>173</v>
      </c>
      <c r="M34" s="294"/>
      <c r="N34" s="135" t="s">
        <v>84</v>
      </c>
      <c r="O34" s="135" t="s">
        <v>86</v>
      </c>
      <c r="P34" s="135" t="s">
        <v>85</v>
      </c>
      <c r="Q34" s="135" t="s">
        <v>86</v>
      </c>
      <c r="R34" s="135" t="s">
        <v>86</v>
      </c>
      <c r="S34" s="135" t="s">
        <v>86</v>
      </c>
      <c r="T34" s="135" t="s">
        <v>86</v>
      </c>
      <c r="U34" s="197" t="s">
        <v>101</v>
      </c>
      <c r="V34" s="820"/>
      <c r="W34" s="820"/>
      <c r="X34" s="802"/>
      <c r="Y34" s="249"/>
      <c r="Z34" s="802"/>
      <c r="AA34" s="802"/>
      <c r="AB34" s="802"/>
      <c r="AC34" s="802"/>
      <c r="AD34" s="802"/>
      <c r="AE34" s="802"/>
      <c r="AF34" s="802"/>
      <c r="AG34" s="110"/>
      <c r="AH34" s="110"/>
      <c r="AI34" s="110"/>
    </row>
    <row r="35">
      <c r="A35" s="802"/>
      <c r="B35" s="676">
        <f t="shared" si="1"/>
        <v>32</v>
      </c>
      <c r="C35" s="821" t="str">
        <f t="shared" si="2"/>
        <v>集計画面(インボイス)</v>
      </c>
      <c r="D35" s="862"/>
      <c r="E35" s="868"/>
      <c r="F35" s="130" t="s">
        <v>3756</v>
      </c>
      <c r="G35" s="201"/>
      <c r="H35" s="201"/>
      <c r="I35" s="861"/>
      <c r="J35" s="452"/>
      <c r="K35" s="132" t="s">
        <v>173</v>
      </c>
      <c r="L35" s="132" t="s">
        <v>173</v>
      </c>
      <c r="M35" s="294"/>
      <c r="N35" s="135" t="s">
        <v>84</v>
      </c>
      <c r="O35" s="135" t="s">
        <v>86</v>
      </c>
      <c r="P35" s="135" t="s">
        <v>85</v>
      </c>
      <c r="Q35" s="135" t="s">
        <v>86</v>
      </c>
      <c r="R35" s="135" t="s">
        <v>86</v>
      </c>
      <c r="S35" s="135" t="s">
        <v>86</v>
      </c>
      <c r="T35" s="135" t="s">
        <v>86</v>
      </c>
      <c r="U35" s="197" t="s">
        <v>101</v>
      </c>
      <c r="V35" s="820"/>
      <c r="W35" s="820"/>
      <c r="X35" s="802"/>
      <c r="Y35" s="249"/>
      <c r="Z35" s="802"/>
      <c r="AA35" s="802"/>
      <c r="AB35" s="802"/>
      <c r="AC35" s="802"/>
      <c r="AD35" s="802"/>
      <c r="AE35" s="802"/>
      <c r="AF35" s="802"/>
      <c r="AG35" s="110"/>
      <c r="AH35" s="110"/>
      <c r="AI35" s="110"/>
    </row>
    <row r="36">
      <c r="A36" s="802"/>
      <c r="B36" s="676">
        <f t="shared" si="1"/>
        <v>33</v>
      </c>
      <c r="C36" s="821" t="str">
        <f t="shared" si="2"/>
        <v>集計画面(インボイス)</v>
      </c>
      <c r="D36" s="862"/>
      <c r="E36" s="868"/>
      <c r="F36" s="130" t="s">
        <v>3757</v>
      </c>
      <c r="G36" s="201"/>
      <c r="H36" s="201"/>
      <c r="I36" s="861"/>
      <c r="J36" s="452"/>
      <c r="K36" s="132" t="s">
        <v>173</v>
      </c>
      <c r="L36" s="132" t="s">
        <v>173</v>
      </c>
      <c r="M36" s="294"/>
      <c r="N36" s="135" t="s">
        <v>84</v>
      </c>
      <c r="O36" s="135" t="s">
        <v>86</v>
      </c>
      <c r="P36" s="135" t="s">
        <v>85</v>
      </c>
      <c r="Q36" s="135" t="s">
        <v>86</v>
      </c>
      <c r="R36" s="135" t="s">
        <v>86</v>
      </c>
      <c r="S36" s="135" t="s">
        <v>86</v>
      </c>
      <c r="T36" s="135" t="s">
        <v>86</v>
      </c>
      <c r="U36" s="197" t="s">
        <v>101</v>
      </c>
      <c r="V36" s="820"/>
      <c r="W36" s="820"/>
      <c r="X36" s="802"/>
      <c r="Y36" s="249"/>
      <c r="Z36" s="802"/>
      <c r="AA36" s="802"/>
      <c r="AB36" s="802"/>
      <c r="AC36" s="802"/>
      <c r="AD36" s="802"/>
      <c r="AE36" s="802"/>
      <c r="AF36" s="802"/>
      <c r="AG36" s="110"/>
      <c r="AH36" s="110"/>
      <c r="AI36" s="110"/>
    </row>
    <row r="37">
      <c r="A37" s="802"/>
      <c r="B37" s="676">
        <f t="shared" si="1"/>
        <v>34</v>
      </c>
      <c r="C37" s="821" t="str">
        <f t="shared" si="2"/>
        <v>集計画面(インボイス)</v>
      </c>
      <c r="D37" s="862"/>
      <c r="E37" s="868"/>
      <c r="F37" s="130" t="s">
        <v>3758</v>
      </c>
      <c r="G37" s="201"/>
      <c r="H37" s="201"/>
      <c r="I37" s="861"/>
      <c r="J37" s="452"/>
      <c r="K37" s="132" t="s">
        <v>173</v>
      </c>
      <c r="L37" s="132" t="s">
        <v>173</v>
      </c>
      <c r="M37" s="294"/>
      <c r="N37" s="135" t="s">
        <v>84</v>
      </c>
      <c r="O37" s="135" t="s">
        <v>86</v>
      </c>
      <c r="P37" s="135" t="s">
        <v>85</v>
      </c>
      <c r="Q37" s="135" t="s">
        <v>86</v>
      </c>
      <c r="R37" s="135" t="s">
        <v>86</v>
      </c>
      <c r="S37" s="135" t="s">
        <v>86</v>
      </c>
      <c r="T37" s="135" t="s">
        <v>86</v>
      </c>
      <c r="U37" s="197" t="s">
        <v>101</v>
      </c>
      <c r="V37" s="820"/>
      <c r="W37" s="820"/>
      <c r="X37" s="802"/>
      <c r="Y37" s="249"/>
      <c r="Z37" s="802"/>
      <c r="AA37" s="802"/>
      <c r="AB37" s="802"/>
      <c r="AC37" s="802"/>
      <c r="AD37" s="802"/>
      <c r="AE37" s="802"/>
      <c r="AF37" s="802"/>
      <c r="AG37" s="110"/>
      <c r="AH37" s="110"/>
      <c r="AI37" s="110"/>
    </row>
    <row r="38">
      <c r="A38" s="802"/>
      <c r="B38" s="676">
        <f t="shared" si="1"/>
        <v>35</v>
      </c>
      <c r="C38" s="821" t="str">
        <f t="shared" si="2"/>
        <v>集計画面(インボイス)</v>
      </c>
      <c r="D38" s="862"/>
      <c r="E38" s="868"/>
      <c r="F38" s="130" t="s">
        <v>1361</v>
      </c>
      <c r="G38" s="201"/>
      <c r="H38" s="201"/>
      <c r="I38" s="861"/>
      <c r="J38" s="452"/>
      <c r="K38" s="132" t="s">
        <v>173</v>
      </c>
      <c r="L38" s="132" t="s">
        <v>173</v>
      </c>
      <c r="M38" s="294"/>
      <c r="N38" s="135" t="s">
        <v>84</v>
      </c>
      <c r="O38" s="135" t="s">
        <v>86</v>
      </c>
      <c r="P38" s="135" t="s">
        <v>85</v>
      </c>
      <c r="Q38" s="135" t="s">
        <v>86</v>
      </c>
      <c r="R38" s="135" t="s">
        <v>86</v>
      </c>
      <c r="S38" s="135" t="s">
        <v>86</v>
      </c>
      <c r="T38" s="135" t="s">
        <v>86</v>
      </c>
      <c r="U38" s="197" t="s">
        <v>101</v>
      </c>
      <c r="V38" s="820"/>
      <c r="W38" s="820"/>
      <c r="X38" s="802"/>
      <c r="Y38" s="249"/>
      <c r="Z38" s="802"/>
      <c r="AA38" s="802"/>
      <c r="AB38" s="802"/>
      <c r="AC38" s="802"/>
      <c r="AD38" s="802"/>
      <c r="AE38" s="802"/>
      <c r="AF38" s="802"/>
      <c r="AG38" s="110"/>
      <c r="AH38" s="110"/>
      <c r="AI38" s="110"/>
    </row>
    <row r="39">
      <c r="A39" s="802"/>
      <c r="B39" s="676">
        <f t="shared" si="1"/>
        <v>36</v>
      </c>
      <c r="C39" s="821" t="str">
        <f t="shared" si="2"/>
        <v>集計画面(インボイス)</v>
      </c>
      <c r="D39" s="862"/>
      <c r="E39" s="868"/>
      <c r="F39" s="130" t="s">
        <v>1362</v>
      </c>
      <c r="G39" s="201"/>
      <c r="H39" s="201"/>
      <c r="I39" s="861"/>
      <c r="J39" s="452"/>
      <c r="K39" s="132" t="s">
        <v>173</v>
      </c>
      <c r="L39" s="132" t="s">
        <v>173</v>
      </c>
      <c r="M39" s="294"/>
      <c r="N39" s="135" t="s">
        <v>84</v>
      </c>
      <c r="O39" s="135" t="s">
        <v>86</v>
      </c>
      <c r="P39" s="135" t="s">
        <v>85</v>
      </c>
      <c r="Q39" s="135" t="s">
        <v>86</v>
      </c>
      <c r="R39" s="135" t="s">
        <v>86</v>
      </c>
      <c r="S39" s="135" t="s">
        <v>86</v>
      </c>
      <c r="T39" s="135" t="s">
        <v>86</v>
      </c>
      <c r="U39" s="197" t="s">
        <v>101</v>
      </c>
      <c r="V39" s="820"/>
      <c r="W39" s="820"/>
      <c r="X39" s="802"/>
      <c r="Y39" s="249"/>
      <c r="Z39" s="802"/>
      <c r="AA39" s="802"/>
      <c r="AB39" s="802"/>
      <c r="AC39" s="802"/>
      <c r="AD39" s="802"/>
      <c r="AE39" s="802"/>
      <c r="AF39" s="802"/>
      <c r="AG39" s="110"/>
      <c r="AH39" s="110"/>
      <c r="AI39" s="110"/>
    </row>
    <row r="40">
      <c r="A40" s="802"/>
      <c r="B40" s="676">
        <f t="shared" si="1"/>
        <v>37</v>
      </c>
      <c r="C40" s="821" t="str">
        <f t="shared" si="2"/>
        <v>集計画面(インボイス)</v>
      </c>
      <c r="D40" s="862"/>
      <c r="E40" s="868"/>
      <c r="F40" s="130" t="s">
        <v>3759</v>
      </c>
      <c r="G40" s="201"/>
      <c r="H40" s="201"/>
      <c r="I40" s="861"/>
      <c r="J40" s="452"/>
      <c r="K40" s="132" t="s">
        <v>173</v>
      </c>
      <c r="L40" s="132" t="s">
        <v>173</v>
      </c>
      <c r="M40" s="294"/>
      <c r="N40" s="135" t="s">
        <v>84</v>
      </c>
      <c r="O40" s="135" t="s">
        <v>86</v>
      </c>
      <c r="P40" s="135" t="s">
        <v>85</v>
      </c>
      <c r="Q40" s="135" t="s">
        <v>86</v>
      </c>
      <c r="R40" s="135" t="s">
        <v>86</v>
      </c>
      <c r="S40" s="135" t="s">
        <v>86</v>
      </c>
      <c r="T40" s="135" t="s">
        <v>86</v>
      </c>
      <c r="U40" s="197" t="s">
        <v>101</v>
      </c>
      <c r="V40" s="820"/>
      <c r="W40" s="820"/>
      <c r="X40" s="802"/>
      <c r="Y40" s="249"/>
      <c r="Z40" s="802"/>
      <c r="AA40" s="802"/>
      <c r="AB40" s="802"/>
      <c r="AC40" s="802"/>
      <c r="AD40" s="802"/>
      <c r="AE40" s="802"/>
      <c r="AF40" s="802"/>
      <c r="AG40" s="110"/>
      <c r="AH40" s="110"/>
      <c r="AI40" s="110"/>
    </row>
    <row r="41">
      <c r="A41" s="802"/>
      <c r="B41" s="676">
        <f t="shared" si="1"/>
        <v>38</v>
      </c>
      <c r="C41" s="821" t="str">
        <f t="shared" si="2"/>
        <v>集計画面(インボイス)</v>
      </c>
      <c r="D41" s="862"/>
      <c r="E41" s="868"/>
      <c r="F41" s="130" t="s">
        <v>3760</v>
      </c>
      <c r="G41" s="201"/>
      <c r="H41" s="201"/>
      <c r="I41" s="861"/>
      <c r="J41" s="452"/>
      <c r="K41" s="132" t="s">
        <v>173</v>
      </c>
      <c r="L41" s="132" t="s">
        <v>173</v>
      </c>
      <c r="M41" s="294"/>
      <c r="N41" s="135" t="s">
        <v>84</v>
      </c>
      <c r="O41" s="135" t="s">
        <v>86</v>
      </c>
      <c r="P41" s="135" t="s">
        <v>85</v>
      </c>
      <c r="Q41" s="135" t="s">
        <v>86</v>
      </c>
      <c r="R41" s="135" t="s">
        <v>86</v>
      </c>
      <c r="S41" s="135" t="s">
        <v>86</v>
      </c>
      <c r="T41" s="135" t="s">
        <v>86</v>
      </c>
      <c r="U41" s="197" t="s">
        <v>101</v>
      </c>
      <c r="V41" s="820"/>
      <c r="W41" s="820"/>
      <c r="X41" s="802"/>
      <c r="Y41" s="249"/>
      <c r="Z41" s="802"/>
      <c r="AA41" s="802"/>
      <c r="AB41" s="802"/>
      <c r="AC41" s="802"/>
      <c r="AD41" s="802"/>
      <c r="AE41" s="802"/>
      <c r="AF41" s="802"/>
      <c r="AG41" s="110"/>
      <c r="AH41" s="110"/>
      <c r="AI41" s="110"/>
    </row>
    <row r="42">
      <c r="A42" s="802"/>
      <c r="B42" s="676">
        <f t="shared" si="1"/>
        <v>39</v>
      </c>
      <c r="C42" s="821" t="str">
        <f t="shared" si="2"/>
        <v>集計画面(インボイス)</v>
      </c>
      <c r="D42" s="862"/>
      <c r="E42" s="868"/>
      <c r="F42" s="129" t="s">
        <v>2678</v>
      </c>
      <c r="G42" s="201"/>
      <c r="H42" s="201"/>
      <c r="I42" s="861"/>
      <c r="J42" s="452"/>
      <c r="K42" s="132" t="s">
        <v>173</v>
      </c>
      <c r="L42" s="132" t="s">
        <v>173</v>
      </c>
      <c r="M42" s="294"/>
      <c r="N42" s="135" t="s">
        <v>84</v>
      </c>
      <c r="O42" s="135" t="s">
        <v>86</v>
      </c>
      <c r="P42" s="135" t="s">
        <v>85</v>
      </c>
      <c r="Q42" s="135" t="s">
        <v>86</v>
      </c>
      <c r="R42" s="135" t="s">
        <v>86</v>
      </c>
      <c r="S42" s="135" t="s">
        <v>86</v>
      </c>
      <c r="T42" s="135" t="s">
        <v>86</v>
      </c>
      <c r="U42" s="197" t="s">
        <v>101</v>
      </c>
      <c r="V42" s="820"/>
      <c r="W42" s="820"/>
      <c r="X42" s="802"/>
      <c r="Y42" s="249"/>
      <c r="Z42" s="802"/>
      <c r="AA42" s="802"/>
      <c r="AB42" s="802"/>
      <c r="AC42" s="802"/>
      <c r="AD42" s="802"/>
      <c r="AE42" s="802"/>
      <c r="AF42" s="802"/>
      <c r="AG42" s="110"/>
      <c r="AH42" s="110"/>
      <c r="AI42" s="110"/>
    </row>
    <row r="43">
      <c r="A43" s="802"/>
      <c r="B43" s="676">
        <f t="shared" si="1"/>
        <v>40</v>
      </c>
      <c r="C43" s="821" t="str">
        <f t="shared" si="2"/>
        <v>集計画面(インボイス)</v>
      </c>
      <c r="D43" s="862"/>
      <c r="E43" s="868"/>
      <c r="F43" s="140"/>
      <c r="G43" s="132" t="s">
        <v>2679</v>
      </c>
      <c r="H43" s="201"/>
      <c r="I43" s="861"/>
      <c r="J43" s="452"/>
      <c r="K43" s="132" t="s">
        <v>173</v>
      </c>
      <c r="L43" s="132" t="s">
        <v>173</v>
      </c>
      <c r="M43" s="294"/>
      <c r="N43" s="135" t="s">
        <v>84</v>
      </c>
      <c r="O43" s="135" t="s">
        <v>86</v>
      </c>
      <c r="P43" s="135" t="s">
        <v>85</v>
      </c>
      <c r="Q43" s="135" t="s">
        <v>86</v>
      </c>
      <c r="R43" s="135" t="s">
        <v>86</v>
      </c>
      <c r="S43" s="135" t="s">
        <v>86</v>
      </c>
      <c r="T43" s="135" t="s">
        <v>86</v>
      </c>
      <c r="U43" s="197" t="s">
        <v>101</v>
      </c>
      <c r="V43" s="820"/>
      <c r="W43" s="820"/>
      <c r="X43" s="802"/>
      <c r="Y43" s="249"/>
      <c r="Z43" s="802"/>
      <c r="AA43" s="802"/>
      <c r="AB43" s="802"/>
      <c r="AC43" s="802"/>
      <c r="AD43" s="802"/>
      <c r="AE43" s="802"/>
      <c r="AF43" s="802"/>
      <c r="AG43" s="110"/>
      <c r="AH43" s="110"/>
      <c r="AI43" s="110"/>
    </row>
    <row r="44">
      <c r="A44" s="802"/>
      <c r="B44" s="676">
        <f t="shared" si="1"/>
        <v>41</v>
      </c>
      <c r="C44" s="821" t="str">
        <f t="shared" si="2"/>
        <v>集計画面(インボイス)</v>
      </c>
      <c r="D44" s="862"/>
      <c r="E44" s="868"/>
      <c r="F44" s="142"/>
      <c r="G44" s="132" t="s">
        <v>771</v>
      </c>
      <c r="H44" s="201"/>
      <c r="I44" s="861"/>
      <c r="J44" s="452"/>
      <c r="K44" s="132" t="s">
        <v>173</v>
      </c>
      <c r="L44" s="132" t="s">
        <v>173</v>
      </c>
      <c r="M44" s="294"/>
      <c r="N44" s="135" t="s">
        <v>84</v>
      </c>
      <c r="O44" s="135" t="s">
        <v>86</v>
      </c>
      <c r="P44" s="135" t="s">
        <v>85</v>
      </c>
      <c r="Q44" s="135" t="s">
        <v>86</v>
      </c>
      <c r="R44" s="135" t="s">
        <v>86</v>
      </c>
      <c r="S44" s="135" t="s">
        <v>86</v>
      </c>
      <c r="T44" s="135" t="s">
        <v>86</v>
      </c>
      <c r="U44" s="197" t="s">
        <v>101</v>
      </c>
      <c r="V44" s="820"/>
      <c r="W44" s="820"/>
      <c r="X44" s="802"/>
      <c r="Y44" s="249"/>
      <c r="Z44" s="802"/>
      <c r="AA44" s="802"/>
      <c r="AB44" s="802"/>
      <c r="AC44" s="802"/>
      <c r="AD44" s="802"/>
      <c r="AE44" s="802"/>
      <c r="AF44" s="802"/>
      <c r="AG44" s="110"/>
      <c r="AH44" s="110"/>
      <c r="AI44" s="110"/>
    </row>
    <row r="45">
      <c r="A45" s="802"/>
      <c r="B45" s="676">
        <f t="shared" si="1"/>
        <v>42</v>
      </c>
      <c r="C45" s="821" t="str">
        <f t="shared" si="2"/>
        <v>集計画面(インボイス)</v>
      </c>
      <c r="D45" s="862"/>
      <c r="E45" s="868"/>
      <c r="F45" s="129" t="s">
        <v>405</v>
      </c>
      <c r="G45" s="201"/>
      <c r="H45" s="201"/>
      <c r="I45" s="861"/>
      <c r="J45" s="452"/>
      <c r="K45" s="132" t="s">
        <v>173</v>
      </c>
      <c r="L45" s="132" t="s">
        <v>173</v>
      </c>
      <c r="M45" s="294"/>
      <c r="N45" s="135" t="s">
        <v>84</v>
      </c>
      <c r="O45" s="135" t="s">
        <v>86</v>
      </c>
      <c r="P45" s="135" t="s">
        <v>85</v>
      </c>
      <c r="Q45" s="135" t="s">
        <v>86</v>
      </c>
      <c r="R45" s="135" t="s">
        <v>86</v>
      </c>
      <c r="S45" s="135" t="s">
        <v>86</v>
      </c>
      <c r="T45" s="135" t="s">
        <v>86</v>
      </c>
      <c r="U45" s="197" t="s">
        <v>101</v>
      </c>
      <c r="V45" s="820"/>
      <c r="W45" s="820"/>
      <c r="X45" s="802"/>
      <c r="Y45" s="249"/>
      <c r="Z45" s="802"/>
      <c r="AA45" s="802"/>
      <c r="AB45" s="802"/>
      <c r="AC45" s="802"/>
      <c r="AD45" s="802"/>
      <c r="AE45" s="802"/>
      <c r="AF45" s="802"/>
      <c r="AG45" s="110"/>
      <c r="AH45" s="110"/>
      <c r="AI45" s="110"/>
    </row>
    <row r="46">
      <c r="A46" s="802"/>
      <c r="B46" s="676">
        <f t="shared" si="1"/>
        <v>43</v>
      </c>
      <c r="C46" s="821" t="str">
        <f t="shared" si="2"/>
        <v>集計画面(インボイス)</v>
      </c>
      <c r="D46" s="862"/>
      <c r="E46" s="868"/>
      <c r="F46" s="142"/>
      <c r="G46" s="132" t="s">
        <v>773</v>
      </c>
      <c r="H46" s="201"/>
      <c r="I46" s="861"/>
      <c r="J46" s="452"/>
      <c r="K46" s="132" t="s">
        <v>173</v>
      </c>
      <c r="L46" s="132" t="s">
        <v>173</v>
      </c>
      <c r="M46" s="294"/>
      <c r="N46" s="135" t="s">
        <v>84</v>
      </c>
      <c r="O46" s="135" t="s">
        <v>86</v>
      </c>
      <c r="P46" s="135" t="s">
        <v>85</v>
      </c>
      <c r="Q46" s="135" t="s">
        <v>86</v>
      </c>
      <c r="R46" s="135" t="s">
        <v>86</v>
      </c>
      <c r="S46" s="135" t="s">
        <v>86</v>
      </c>
      <c r="T46" s="135" t="s">
        <v>86</v>
      </c>
      <c r="U46" s="197" t="s">
        <v>101</v>
      </c>
      <c r="V46" s="820"/>
      <c r="W46" s="820"/>
      <c r="X46" s="802"/>
      <c r="Y46" s="249"/>
      <c r="Z46" s="802"/>
      <c r="AA46" s="802"/>
      <c r="AB46" s="802"/>
      <c r="AC46" s="802"/>
      <c r="AD46" s="802"/>
      <c r="AE46" s="802"/>
      <c r="AF46" s="802"/>
      <c r="AG46" s="110"/>
      <c r="AH46" s="110"/>
      <c r="AI46" s="110"/>
    </row>
    <row r="47">
      <c r="A47" s="802"/>
      <c r="B47" s="676">
        <f t="shared" si="1"/>
        <v>44</v>
      </c>
      <c r="C47" s="821" t="str">
        <f t="shared" si="2"/>
        <v>集計画面(インボイス)</v>
      </c>
      <c r="D47" s="862"/>
      <c r="E47" s="868"/>
      <c r="F47" s="129" t="s">
        <v>2803</v>
      </c>
      <c r="G47" s="201"/>
      <c r="H47" s="201"/>
      <c r="I47" s="861"/>
      <c r="J47" s="452"/>
      <c r="K47" s="132" t="s">
        <v>173</v>
      </c>
      <c r="L47" s="132" t="s">
        <v>173</v>
      </c>
      <c r="M47" s="294"/>
      <c r="N47" s="135" t="s">
        <v>84</v>
      </c>
      <c r="O47" s="135" t="s">
        <v>86</v>
      </c>
      <c r="P47" s="135" t="s">
        <v>85</v>
      </c>
      <c r="Q47" s="135" t="s">
        <v>86</v>
      </c>
      <c r="R47" s="135" t="s">
        <v>86</v>
      </c>
      <c r="S47" s="135" t="s">
        <v>86</v>
      </c>
      <c r="T47" s="135" t="s">
        <v>86</v>
      </c>
      <c r="U47" s="197" t="s">
        <v>101</v>
      </c>
      <c r="V47" s="820"/>
      <c r="W47" s="820"/>
      <c r="X47" s="802"/>
      <c r="Y47" s="249"/>
      <c r="Z47" s="802"/>
      <c r="AA47" s="802"/>
      <c r="AB47" s="802"/>
      <c r="AC47" s="802"/>
      <c r="AD47" s="802"/>
      <c r="AE47" s="802"/>
      <c r="AF47" s="802"/>
      <c r="AG47" s="110"/>
      <c r="AH47" s="110"/>
      <c r="AI47" s="110"/>
    </row>
    <row r="48">
      <c r="A48" s="802"/>
      <c r="B48" s="676">
        <f t="shared" si="1"/>
        <v>45</v>
      </c>
      <c r="C48" s="821" t="str">
        <f t="shared" si="2"/>
        <v>集計画面(インボイス)</v>
      </c>
      <c r="D48" s="862"/>
      <c r="E48" s="868"/>
      <c r="F48" s="142"/>
      <c r="G48" s="132" t="s">
        <v>2679</v>
      </c>
      <c r="H48" s="201"/>
      <c r="I48" s="861"/>
      <c r="J48" s="452"/>
      <c r="K48" s="132" t="s">
        <v>173</v>
      </c>
      <c r="L48" s="132" t="s">
        <v>173</v>
      </c>
      <c r="M48" s="294"/>
      <c r="N48" s="135" t="s">
        <v>84</v>
      </c>
      <c r="O48" s="135" t="s">
        <v>86</v>
      </c>
      <c r="P48" s="135" t="s">
        <v>85</v>
      </c>
      <c r="Q48" s="135" t="s">
        <v>86</v>
      </c>
      <c r="R48" s="135" t="s">
        <v>86</v>
      </c>
      <c r="S48" s="135" t="s">
        <v>86</v>
      </c>
      <c r="T48" s="135" t="s">
        <v>86</v>
      </c>
      <c r="U48" s="197" t="s">
        <v>101</v>
      </c>
      <c r="V48" s="820"/>
      <c r="W48" s="820"/>
      <c r="X48" s="802"/>
      <c r="Y48" s="249"/>
      <c r="Z48" s="802"/>
      <c r="AA48" s="802"/>
      <c r="AB48" s="802"/>
      <c r="AC48" s="802"/>
      <c r="AD48" s="802"/>
      <c r="AE48" s="802"/>
      <c r="AF48" s="802"/>
      <c r="AG48" s="110"/>
      <c r="AH48" s="110"/>
      <c r="AI48" s="110"/>
    </row>
    <row r="49">
      <c r="A49" s="802"/>
      <c r="B49" s="676">
        <f t="shared" si="1"/>
        <v>46</v>
      </c>
      <c r="C49" s="821" t="str">
        <f t="shared" si="2"/>
        <v>集計画面(インボイス)</v>
      </c>
      <c r="D49" s="862"/>
      <c r="E49" s="868"/>
      <c r="F49" s="129" t="s">
        <v>3279</v>
      </c>
      <c r="G49" s="201"/>
      <c r="H49" s="201"/>
      <c r="I49" s="861"/>
      <c r="J49" s="452"/>
      <c r="K49" s="132" t="s">
        <v>173</v>
      </c>
      <c r="L49" s="132" t="s">
        <v>173</v>
      </c>
      <c r="M49" s="294"/>
      <c r="N49" s="135" t="s">
        <v>84</v>
      </c>
      <c r="O49" s="135" t="s">
        <v>86</v>
      </c>
      <c r="P49" s="135" t="s">
        <v>85</v>
      </c>
      <c r="Q49" s="135" t="s">
        <v>86</v>
      </c>
      <c r="R49" s="135" t="s">
        <v>86</v>
      </c>
      <c r="S49" s="135" t="s">
        <v>86</v>
      </c>
      <c r="T49" s="135" t="s">
        <v>86</v>
      </c>
      <c r="U49" s="197" t="s">
        <v>101</v>
      </c>
      <c r="V49" s="820"/>
      <c r="W49" s="820"/>
      <c r="X49" s="802"/>
      <c r="Y49" s="249"/>
      <c r="Z49" s="802"/>
      <c r="AA49" s="802"/>
      <c r="AB49" s="802"/>
      <c r="AC49" s="802"/>
      <c r="AD49" s="802"/>
      <c r="AE49" s="802"/>
      <c r="AF49" s="802"/>
      <c r="AG49" s="110"/>
      <c r="AH49" s="110"/>
      <c r="AI49" s="110"/>
    </row>
    <row r="50">
      <c r="A50" s="802"/>
      <c r="B50" s="676">
        <f t="shared" si="1"/>
        <v>47</v>
      </c>
      <c r="C50" s="821" t="str">
        <f t="shared" si="2"/>
        <v>集計画面(インボイス)</v>
      </c>
      <c r="D50" s="862"/>
      <c r="E50" s="868"/>
      <c r="F50" s="142"/>
      <c r="G50" s="132" t="s">
        <v>773</v>
      </c>
      <c r="H50" s="201"/>
      <c r="I50" s="861"/>
      <c r="J50" s="452"/>
      <c r="K50" s="132" t="s">
        <v>173</v>
      </c>
      <c r="L50" s="132" t="s">
        <v>173</v>
      </c>
      <c r="M50" s="294"/>
      <c r="N50" s="135" t="s">
        <v>84</v>
      </c>
      <c r="O50" s="135" t="s">
        <v>86</v>
      </c>
      <c r="P50" s="135" t="s">
        <v>85</v>
      </c>
      <c r="Q50" s="135" t="s">
        <v>86</v>
      </c>
      <c r="R50" s="135" t="s">
        <v>86</v>
      </c>
      <c r="S50" s="135" t="s">
        <v>86</v>
      </c>
      <c r="T50" s="135" t="s">
        <v>86</v>
      </c>
      <c r="U50" s="197" t="s">
        <v>101</v>
      </c>
      <c r="V50" s="820"/>
      <c r="W50" s="820"/>
      <c r="X50" s="802"/>
      <c r="Y50" s="249"/>
      <c r="Z50" s="802"/>
      <c r="AA50" s="802"/>
      <c r="AB50" s="802"/>
      <c r="AC50" s="802"/>
      <c r="AD50" s="802"/>
      <c r="AE50" s="802"/>
      <c r="AF50" s="802"/>
      <c r="AG50" s="110"/>
      <c r="AH50" s="110"/>
      <c r="AI50" s="110"/>
    </row>
    <row r="51">
      <c r="A51" s="802"/>
      <c r="B51" s="676">
        <f t="shared" si="1"/>
        <v>48</v>
      </c>
      <c r="C51" s="821" t="str">
        <f t="shared" si="2"/>
        <v>集計画面(インボイス)</v>
      </c>
      <c r="D51" s="862"/>
      <c r="E51" s="868"/>
      <c r="F51" s="129" t="s">
        <v>2465</v>
      </c>
      <c r="G51" s="201"/>
      <c r="H51" s="201"/>
      <c r="I51" s="861"/>
      <c r="J51" s="452"/>
      <c r="K51" s="132" t="s">
        <v>173</v>
      </c>
      <c r="L51" s="132" t="s">
        <v>173</v>
      </c>
      <c r="M51" s="294"/>
      <c r="N51" s="135" t="s">
        <v>84</v>
      </c>
      <c r="O51" s="135" t="s">
        <v>86</v>
      </c>
      <c r="P51" s="135" t="s">
        <v>85</v>
      </c>
      <c r="Q51" s="135" t="s">
        <v>86</v>
      </c>
      <c r="R51" s="135" t="s">
        <v>86</v>
      </c>
      <c r="S51" s="135" t="s">
        <v>86</v>
      </c>
      <c r="T51" s="135" t="s">
        <v>86</v>
      </c>
      <c r="U51" s="197" t="s">
        <v>101</v>
      </c>
      <c r="V51" s="820"/>
      <c r="W51" s="820"/>
      <c r="X51" s="802"/>
      <c r="Y51" s="249"/>
      <c r="Z51" s="802"/>
      <c r="AA51" s="802"/>
      <c r="AB51" s="802"/>
      <c r="AC51" s="802"/>
      <c r="AD51" s="802"/>
      <c r="AE51" s="802"/>
      <c r="AF51" s="802"/>
      <c r="AG51" s="110"/>
      <c r="AH51" s="110"/>
      <c r="AI51" s="110"/>
    </row>
    <row r="52">
      <c r="A52" s="802"/>
      <c r="B52" s="676">
        <f t="shared" si="1"/>
        <v>49</v>
      </c>
      <c r="C52" s="821" t="str">
        <f t="shared" si="2"/>
        <v>集計画面(インボイス)</v>
      </c>
      <c r="D52" s="862"/>
      <c r="E52" s="868"/>
      <c r="F52" s="142"/>
      <c r="G52" s="132" t="s">
        <v>771</v>
      </c>
      <c r="H52" s="201"/>
      <c r="I52" s="861"/>
      <c r="J52" s="452"/>
      <c r="K52" s="132" t="s">
        <v>173</v>
      </c>
      <c r="L52" s="132" t="s">
        <v>173</v>
      </c>
      <c r="M52" s="294"/>
      <c r="N52" s="135" t="s">
        <v>84</v>
      </c>
      <c r="O52" s="135" t="s">
        <v>86</v>
      </c>
      <c r="P52" s="135" t="s">
        <v>85</v>
      </c>
      <c r="Q52" s="135" t="s">
        <v>86</v>
      </c>
      <c r="R52" s="135" t="s">
        <v>86</v>
      </c>
      <c r="S52" s="135" t="s">
        <v>86</v>
      </c>
      <c r="T52" s="135" t="s">
        <v>86</v>
      </c>
      <c r="U52" s="197" t="s">
        <v>101</v>
      </c>
      <c r="V52" s="820"/>
      <c r="W52" s="820"/>
      <c r="X52" s="802"/>
      <c r="Y52" s="249"/>
      <c r="Z52" s="802"/>
      <c r="AA52" s="802"/>
      <c r="AB52" s="802"/>
      <c r="AC52" s="802"/>
      <c r="AD52" s="802"/>
      <c r="AE52" s="802"/>
      <c r="AF52" s="802"/>
      <c r="AG52" s="110"/>
      <c r="AH52" s="110"/>
      <c r="AI52" s="110"/>
    </row>
    <row r="53">
      <c r="A53" s="802"/>
      <c r="B53" s="676">
        <f t="shared" si="1"/>
        <v>50</v>
      </c>
      <c r="C53" s="821" t="str">
        <f t="shared" si="2"/>
        <v>集計画面(インボイス)</v>
      </c>
      <c r="D53" s="862"/>
      <c r="E53" s="868"/>
      <c r="F53" s="129" t="s">
        <v>404</v>
      </c>
      <c r="G53" s="201"/>
      <c r="H53" s="201"/>
      <c r="I53" s="861"/>
      <c r="J53" s="452"/>
      <c r="K53" s="132" t="s">
        <v>173</v>
      </c>
      <c r="L53" s="132" t="s">
        <v>173</v>
      </c>
      <c r="M53" s="294"/>
      <c r="N53" s="135" t="s">
        <v>84</v>
      </c>
      <c r="O53" s="135" t="s">
        <v>86</v>
      </c>
      <c r="P53" s="135" t="s">
        <v>85</v>
      </c>
      <c r="Q53" s="135" t="s">
        <v>86</v>
      </c>
      <c r="R53" s="135" t="s">
        <v>86</v>
      </c>
      <c r="S53" s="135" t="s">
        <v>86</v>
      </c>
      <c r="T53" s="135" t="s">
        <v>86</v>
      </c>
      <c r="U53" s="197" t="s">
        <v>101</v>
      </c>
      <c r="V53" s="820"/>
      <c r="W53" s="820"/>
      <c r="X53" s="802"/>
      <c r="Y53" s="249"/>
      <c r="Z53" s="802"/>
      <c r="AA53" s="802"/>
      <c r="AB53" s="802"/>
      <c r="AC53" s="802"/>
      <c r="AD53" s="802"/>
      <c r="AE53" s="802"/>
      <c r="AF53" s="802"/>
      <c r="AG53" s="110"/>
      <c r="AH53" s="110"/>
      <c r="AI53" s="110"/>
    </row>
    <row r="54">
      <c r="A54" s="802"/>
      <c r="B54" s="676">
        <f t="shared" si="1"/>
        <v>51</v>
      </c>
      <c r="C54" s="821" t="str">
        <f t="shared" si="2"/>
        <v>集計画面(インボイス)</v>
      </c>
      <c r="D54" s="862"/>
      <c r="E54" s="868"/>
      <c r="F54" s="142"/>
      <c r="G54" s="132" t="s">
        <v>773</v>
      </c>
      <c r="H54" s="201"/>
      <c r="I54" s="861"/>
      <c r="J54" s="452"/>
      <c r="K54" s="132" t="s">
        <v>173</v>
      </c>
      <c r="L54" s="132" t="s">
        <v>173</v>
      </c>
      <c r="M54" s="294"/>
      <c r="N54" s="135" t="s">
        <v>84</v>
      </c>
      <c r="O54" s="135" t="s">
        <v>86</v>
      </c>
      <c r="P54" s="135" t="s">
        <v>85</v>
      </c>
      <c r="Q54" s="135" t="s">
        <v>86</v>
      </c>
      <c r="R54" s="135" t="s">
        <v>86</v>
      </c>
      <c r="S54" s="135" t="s">
        <v>86</v>
      </c>
      <c r="T54" s="135" t="s">
        <v>86</v>
      </c>
      <c r="U54" s="197" t="s">
        <v>101</v>
      </c>
      <c r="V54" s="820"/>
      <c r="W54" s="820"/>
      <c r="X54" s="802"/>
      <c r="Y54" s="249"/>
      <c r="Z54" s="802"/>
      <c r="AA54" s="802"/>
      <c r="AB54" s="802"/>
      <c r="AC54" s="802"/>
      <c r="AD54" s="802"/>
      <c r="AE54" s="802"/>
      <c r="AF54" s="802"/>
      <c r="AG54" s="110"/>
      <c r="AH54" s="110"/>
      <c r="AI54" s="110"/>
    </row>
    <row r="55">
      <c r="A55" s="802"/>
      <c r="B55" s="676">
        <f t="shared" si="1"/>
        <v>52</v>
      </c>
      <c r="C55" s="821" t="str">
        <f t="shared" si="2"/>
        <v>集計画面(インボイス)</v>
      </c>
      <c r="D55" s="862"/>
      <c r="E55" s="868"/>
      <c r="F55" s="130" t="s">
        <v>2673</v>
      </c>
      <c r="G55" s="201"/>
      <c r="H55" s="201"/>
      <c r="I55" s="861"/>
      <c r="J55" s="452"/>
      <c r="K55" s="132" t="s">
        <v>173</v>
      </c>
      <c r="L55" s="132" t="s">
        <v>173</v>
      </c>
      <c r="M55" s="294"/>
      <c r="N55" s="135" t="s">
        <v>84</v>
      </c>
      <c r="O55" s="135" t="s">
        <v>86</v>
      </c>
      <c r="P55" s="135" t="s">
        <v>85</v>
      </c>
      <c r="Q55" s="135" t="s">
        <v>86</v>
      </c>
      <c r="R55" s="135" t="s">
        <v>86</v>
      </c>
      <c r="S55" s="135" t="s">
        <v>86</v>
      </c>
      <c r="T55" s="135" t="s">
        <v>86</v>
      </c>
      <c r="U55" s="197" t="s">
        <v>101</v>
      </c>
      <c r="V55" s="820"/>
      <c r="W55" s="820"/>
      <c r="X55" s="802"/>
      <c r="Y55" s="249"/>
      <c r="Z55" s="802"/>
      <c r="AA55" s="802"/>
      <c r="AB55" s="802"/>
      <c r="AC55" s="802"/>
      <c r="AD55" s="802"/>
      <c r="AE55" s="802"/>
      <c r="AF55" s="802"/>
      <c r="AG55" s="110"/>
      <c r="AH55" s="110"/>
      <c r="AI55" s="110"/>
    </row>
    <row r="56">
      <c r="A56" s="802"/>
      <c r="B56" s="676">
        <f t="shared" si="1"/>
        <v>53</v>
      </c>
      <c r="C56" s="821" t="str">
        <f t="shared" si="2"/>
        <v>集計画面(インボイス)</v>
      </c>
      <c r="D56" s="862"/>
      <c r="E56" s="868"/>
      <c r="F56" s="130" t="s">
        <v>298</v>
      </c>
      <c r="G56" s="201"/>
      <c r="H56" s="201"/>
      <c r="I56" s="861"/>
      <c r="J56" s="452"/>
      <c r="K56" s="132" t="s">
        <v>173</v>
      </c>
      <c r="L56" s="132" t="s">
        <v>173</v>
      </c>
      <c r="M56" s="294"/>
      <c r="N56" s="135" t="s">
        <v>84</v>
      </c>
      <c r="O56" s="135" t="s">
        <v>86</v>
      </c>
      <c r="P56" s="135" t="s">
        <v>85</v>
      </c>
      <c r="Q56" s="135" t="s">
        <v>86</v>
      </c>
      <c r="R56" s="135" t="s">
        <v>86</v>
      </c>
      <c r="S56" s="135" t="s">
        <v>86</v>
      </c>
      <c r="T56" s="135" t="s">
        <v>86</v>
      </c>
      <c r="U56" s="197" t="s">
        <v>101</v>
      </c>
      <c r="V56" s="820"/>
      <c r="W56" s="820"/>
      <c r="X56" s="802"/>
      <c r="Y56" s="249"/>
      <c r="Z56" s="802"/>
      <c r="AA56" s="802"/>
      <c r="AB56" s="802"/>
      <c r="AC56" s="802"/>
      <c r="AD56" s="802"/>
      <c r="AE56" s="802"/>
      <c r="AF56" s="802"/>
      <c r="AG56" s="110"/>
      <c r="AH56" s="110"/>
      <c r="AI56" s="110"/>
    </row>
    <row r="57">
      <c r="A57" s="802"/>
      <c r="B57" s="676">
        <f t="shared" si="1"/>
        <v>54</v>
      </c>
      <c r="C57" s="821" t="str">
        <f t="shared" si="2"/>
        <v>集計画面(インボイス)</v>
      </c>
      <c r="D57" s="862"/>
      <c r="E57" s="868"/>
      <c r="F57" s="130" t="s">
        <v>301</v>
      </c>
      <c r="G57" s="201"/>
      <c r="H57" s="201"/>
      <c r="I57" s="861"/>
      <c r="J57" s="452"/>
      <c r="K57" s="132" t="s">
        <v>173</v>
      </c>
      <c r="L57" s="132" t="s">
        <v>173</v>
      </c>
      <c r="M57" s="294"/>
      <c r="N57" s="135" t="s">
        <v>84</v>
      </c>
      <c r="O57" s="135" t="s">
        <v>86</v>
      </c>
      <c r="P57" s="135" t="s">
        <v>85</v>
      </c>
      <c r="Q57" s="135" t="s">
        <v>86</v>
      </c>
      <c r="R57" s="135" t="s">
        <v>86</v>
      </c>
      <c r="S57" s="135" t="s">
        <v>86</v>
      </c>
      <c r="T57" s="135" t="s">
        <v>86</v>
      </c>
      <c r="U57" s="197" t="s">
        <v>101</v>
      </c>
      <c r="V57" s="820"/>
      <c r="W57" s="820"/>
      <c r="X57" s="802"/>
      <c r="Y57" s="249"/>
      <c r="Z57" s="802"/>
      <c r="AA57" s="802"/>
      <c r="AB57" s="802"/>
      <c r="AC57" s="802"/>
      <c r="AD57" s="802"/>
      <c r="AE57" s="802"/>
      <c r="AF57" s="802"/>
      <c r="AG57" s="110"/>
      <c r="AH57" s="110"/>
      <c r="AI57" s="110"/>
    </row>
    <row r="58">
      <c r="A58" s="802"/>
      <c r="B58" s="676">
        <f t="shared" si="1"/>
        <v>55</v>
      </c>
      <c r="C58" s="821" t="str">
        <f t="shared" si="2"/>
        <v>集計画面(インボイス)</v>
      </c>
      <c r="D58" s="862"/>
      <c r="E58" s="868"/>
      <c r="F58" s="130" t="s">
        <v>154</v>
      </c>
      <c r="G58" s="201"/>
      <c r="H58" s="201"/>
      <c r="I58" s="861"/>
      <c r="J58" s="452"/>
      <c r="K58" s="132" t="s">
        <v>173</v>
      </c>
      <c r="L58" s="132" t="s">
        <v>173</v>
      </c>
      <c r="M58" s="294"/>
      <c r="N58" s="135" t="s">
        <v>84</v>
      </c>
      <c r="O58" s="135" t="s">
        <v>86</v>
      </c>
      <c r="P58" s="135" t="s">
        <v>85</v>
      </c>
      <c r="Q58" s="135" t="s">
        <v>86</v>
      </c>
      <c r="R58" s="135" t="s">
        <v>86</v>
      </c>
      <c r="S58" s="135" t="s">
        <v>86</v>
      </c>
      <c r="T58" s="135" t="s">
        <v>86</v>
      </c>
      <c r="U58" s="197" t="s">
        <v>101</v>
      </c>
      <c r="V58" s="820"/>
      <c r="W58" s="820"/>
      <c r="X58" s="802"/>
      <c r="Y58" s="249"/>
      <c r="Z58" s="802"/>
      <c r="AA58" s="802"/>
      <c r="AB58" s="802"/>
      <c r="AC58" s="802"/>
      <c r="AD58" s="802"/>
      <c r="AE58" s="802"/>
      <c r="AF58" s="802"/>
      <c r="AG58" s="110"/>
      <c r="AH58" s="110"/>
      <c r="AI58" s="110"/>
    </row>
    <row r="59">
      <c r="A59" s="802"/>
      <c r="B59" s="676">
        <f t="shared" si="1"/>
        <v>56</v>
      </c>
      <c r="C59" s="821" t="str">
        <f t="shared" si="2"/>
        <v>集計画面(インボイス)</v>
      </c>
      <c r="D59" s="862"/>
      <c r="E59" s="868"/>
      <c r="F59" s="130" t="s">
        <v>158</v>
      </c>
      <c r="G59" s="201"/>
      <c r="H59" s="201"/>
      <c r="I59" s="861"/>
      <c r="J59" s="452"/>
      <c r="K59" s="132" t="s">
        <v>173</v>
      </c>
      <c r="L59" s="132" t="s">
        <v>173</v>
      </c>
      <c r="M59" s="294"/>
      <c r="N59" s="135" t="s">
        <v>84</v>
      </c>
      <c r="O59" s="135" t="s">
        <v>86</v>
      </c>
      <c r="P59" s="135" t="s">
        <v>85</v>
      </c>
      <c r="Q59" s="135" t="s">
        <v>86</v>
      </c>
      <c r="R59" s="135" t="s">
        <v>86</v>
      </c>
      <c r="S59" s="135" t="s">
        <v>86</v>
      </c>
      <c r="T59" s="135" t="s">
        <v>86</v>
      </c>
      <c r="U59" s="197" t="s">
        <v>101</v>
      </c>
      <c r="V59" s="820"/>
      <c r="W59" s="820"/>
      <c r="X59" s="802"/>
      <c r="Y59" s="249"/>
      <c r="Z59" s="802"/>
      <c r="AA59" s="802"/>
      <c r="AB59" s="802"/>
      <c r="AC59" s="802"/>
      <c r="AD59" s="802"/>
      <c r="AE59" s="802"/>
      <c r="AF59" s="802"/>
      <c r="AG59" s="110"/>
      <c r="AH59" s="110"/>
      <c r="AI59" s="110"/>
    </row>
    <row r="60">
      <c r="A60" s="802"/>
      <c r="B60" s="676">
        <f t="shared" si="1"/>
        <v>57</v>
      </c>
      <c r="C60" s="821" t="str">
        <f t="shared" si="2"/>
        <v>集計画面(インボイス)</v>
      </c>
      <c r="D60" s="862"/>
      <c r="E60" s="868"/>
      <c r="F60" s="129" t="s">
        <v>408</v>
      </c>
      <c r="G60" s="201"/>
      <c r="H60" s="201"/>
      <c r="I60" s="861"/>
      <c r="J60" s="452"/>
      <c r="K60" s="132" t="s">
        <v>173</v>
      </c>
      <c r="L60" s="132" t="s">
        <v>173</v>
      </c>
      <c r="M60" s="294"/>
      <c r="N60" s="135" t="s">
        <v>84</v>
      </c>
      <c r="O60" s="135" t="s">
        <v>86</v>
      </c>
      <c r="P60" s="135" t="s">
        <v>85</v>
      </c>
      <c r="Q60" s="135" t="s">
        <v>86</v>
      </c>
      <c r="R60" s="135" t="s">
        <v>86</v>
      </c>
      <c r="S60" s="135" t="s">
        <v>86</v>
      </c>
      <c r="T60" s="135" t="s">
        <v>86</v>
      </c>
      <c r="U60" s="197" t="s">
        <v>101</v>
      </c>
      <c r="V60" s="820"/>
      <c r="W60" s="820"/>
      <c r="X60" s="802"/>
      <c r="Y60" s="249"/>
      <c r="Z60" s="802"/>
      <c r="AA60" s="802"/>
      <c r="AB60" s="802"/>
      <c r="AC60" s="802"/>
      <c r="AD60" s="802"/>
      <c r="AE60" s="802"/>
      <c r="AF60" s="802"/>
      <c r="AG60" s="110"/>
      <c r="AH60" s="110"/>
      <c r="AI60" s="110"/>
    </row>
    <row r="61">
      <c r="A61" s="802"/>
      <c r="B61" s="676">
        <f t="shared" si="1"/>
        <v>58</v>
      </c>
      <c r="C61" s="821" t="str">
        <f t="shared" si="2"/>
        <v>集計画面(インボイス)</v>
      </c>
      <c r="D61" s="862"/>
      <c r="E61" s="868"/>
      <c r="F61" s="142"/>
      <c r="G61" s="132" t="s">
        <v>771</v>
      </c>
      <c r="H61" s="201"/>
      <c r="I61" s="861"/>
      <c r="J61" s="452"/>
      <c r="K61" s="132" t="s">
        <v>173</v>
      </c>
      <c r="L61" s="132" t="s">
        <v>173</v>
      </c>
      <c r="M61" s="294"/>
      <c r="N61" s="135" t="s">
        <v>84</v>
      </c>
      <c r="O61" s="135" t="s">
        <v>86</v>
      </c>
      <c r="P61" s="135" t="s">
        <v>85</v>
      </c>
      <c r="Q61" s="135" t="s">
        <v>86</v>
      </c>
      <c r="R61" s="135" t="s">
        <v>86</v>
      </c>
      <c r="S61" s="135" t="s">
        <v>86</v>
      </c>
      <c r="T61" s="135" t="s">
        <v>86</v>
      </c>
      <c r="U61" s="197" t="s">
        <v>101</v>
      </c>
      <c r="V61" s="820"/>
      <c r="W61" s="820"/>
      <c r="X61" s="802"/>
      <c r="Y61" s="249"/>
      <c r="Z61" s="802"/>
      <c r="AA61" s="802"/>
      <c r="AB61" s="802"/>
      <c r="AC61" s="802"/>
      <c r="AD61" s="802"/>
      <c r="AE61" s="802"/>
      <c r="AF61" s="802"/>
      <c r="AG61" s="110"/>
      <c r="AH61" s="110"/>
      <c r="AI61" s="110"/>
    </row>
    <row r="62">
      <c r="A62" s="802"/>
      <c r="B62" s="676">
        <f t="shared" si="1"/>
        <v>59</v>
      </c>
      <c r="C62" s="821" t="str">
        <f t="shared" si="2"/>
        <v>集計画面(インボイス)</v>
      </c>
      <c r="D62" s="862"/>
      <c r="E62" s="868"/>
      <c r="F62" s="129" t="s">
        <v>3751</v>
      </c>
      <c r="G62" s="132" t="s">
        <v>3761</v>
      </c>
      <c r="H62" s="201"/>
      <c r="I62" s="861"/>
      <c r="J62" s="452"/>
      <c r="K62" s="132" t="s">
        <v>173</v>
      </c>
      <c r="L62" s="132" t="s">
        <v>173</v>
      </c>
      <c r="M62" s="402" t="s">
        <v>3762</v>
      </c>
      <c r="N62" s="135" t="s">
        <v>84</v>
      </c>
      <c r="O62" s="135" t="s">
        <v>86</v>
      </c>
      <c r="P62" s="135" t="s">
        <v>85</v>
      </c>
      <c r="Q62" s="135" t="s">
        <v>86</v>
      </c>
      <c r="R62" s="135" t="s">
        <v>86</v>
      </c>
      <c r="S62" s="135" t="s">
        <v>86</v>
      </c>
      <c r="T62" s="135" t="s">
        <v>86</v>
      </c>
      <c r="U62" s="197" t="s">
        <v>101</v>
      </c>
      <c r="V62" s="820"/>
      <c r="W62" s="820"/>
      <c r="X62" s="802"/>
      <c r="Y62" s="249"/>
      <c r="Z62" s="802"/>
      <c r="AA62" s="802"/>
      <c r="AB62" s="802"/>
      <c r="AC62" s="802"/>
      <c r="AD62" s="802"/>
      <c r="AE62" s="802"/>
      <c r="AF62" s="802"/>
      <c r="AG62" s="110"/>
      <c r="AH62" s="110"/>
      <c r="AI62" s="110"/>
    </row>
    <row r="63">
      <c r="A63" s="802"/>
      <c r="B63" s="676">
        <f t="shared" si="1"/>
        <v>60</v>
      </c>
      <c r="C63" s="821" t="str">
        <f t="shared" si="2"/>
        <v>集計画面(インボイス)</v>
      </c>
      <c r="D63" s="862"/>
      <c r="E63" s="868"/>
      <c r="F63" s="869"/>
      <c r="G63" s="132" t="s">
        <v>982</v>
      </c>
      <c r="H63" s="201"/>
      <c r="I63" s="861"/>
      <c r="J63" s="452"/>
      <c r="K63" s="132" t="s">
        <v>173</v>
      </c>
      <c r="L63" s="132" t="s">
        <v>173</v>
      </c>
      <c r="M63" s="294"/>
      <c r="N63" s="135" t="s">
        <v>84</v>
      </c>
      <c r="O63" s="135" t="s">
        <v>86</v>
      </c>
      <c r="P63" s="135" t="s">
        <v>85</v>
      </c>
      <c r="Q63" s="135" t="s">
        <v>86</v>
      </c>
      <c r="R63" s="135" t="s">
        <v>86</v>
      </c>
      <c r="S63" s="135" t="s">
        <v>86</v>
      </c>
      <c r="T63" s="135" t="s">
        <v>86</v>
      </c>
      <c r="U63" s="197" t="s">
        <v>101</v>
      </c>
      <c r="V63" s="820"/>
      <c r="W63" s="820"/>
      <c r="X63" s="802"/>
      <c r="Y63" s="249"/>
      <c r="Z63" s="802"/>
      <c r="AA63" s="802"/>
      <c r="AB63" s="802"/>
      <c r="AC63" s="802"/>
      <c r="AD63" s="802"/>
      <c r="AE63" s="802"/>
      <c r="AF63" s="802"/>
      <c r="AG63" s="110"/>
      <c r="AH63" s="110"/>
      <c r="AI63" s="110"/>
    </row>
    <row r="64">
      <c r="A64" s="802"/>
      <c r="B64" s="676">
        <f t="shared" si="1"/>
        <v>61</v>
      </c>
      <c r="C64" s="821" t="str">
        <f t="shared" si="2"/>
        <v>集計画面(インボイス)</v>
      </c>
      <c r="D64" s="862"/>
      <c r="E64" s="868"/>
      <c r="F64" s="130" t="s">
        <v>3763</v>
      </c>
      <c r="G64" s="201"/>
      <c r="H64" s="201"/>
      <c r="I64" s="861"/>
      <c r="J64" s="452"/>
      <c r="K64" s="132" t="s">
        <v>173</v>
      </c>
      <c r="L64" s="132" t="s">
        <v>173</v>
      </c>
      <c r="M64" s="294"/>
      <c r="N64" s="135" t="s">
        <v>84</v>
      </c>
      <c r="O64" s="135" t="s">
        <v>86</v>
      </c>
      <c r="P64" s="135" t="s">
        <v>85</v>
      </c>
      <c r="Q64" s="135" t="s">
        <v>86</v>
      </c>
      <c r="R64" s="135" t="s">
        <v>86</v>
      </c>
      <c r="S64" s="135" t="s">
        <v>86</v>
      </c>
      <c r="T64" s="135" t="s">
        <v>86</v>
      </c>
      <c r="U64" s="197" t="s">
        <v>101</v>
      </c>
      <c r="V64" s="820"/>
      <c r="W64" s="820"/>
      <c r="X64" s="802"/>
      <c r="Y64" s="249"/>
      <c r="Z64" s="802"/>
      <c r="AA64" s="802"/>
      <c r="AB64" s="802"/>
      <c r="AC64" s="802"/>
      <c r="AD64" s="802"/>
      <c r="AE64" s="802"/>
      <c r="AF64" s="802"/>
      <c r="AG64" s="110"/>
      <c r="AH64" s="110"/>
      <c r="AI64" s="110"/>
    </row>
    <row r="65">
      <c r="A65" s="802"/>
      <c r="B65" s="676">
        <f t="shared" si="1"/>
        <v>62</v>
      </c>
      <c r="C65" s="821" t="str">
        <f t="shared" si="2"/>
        <v>集計画面(インボイス)</v>
      </c>
      <c r="D65" s="862"/>
      <c r="E65" s="868"/>
      <c r="F65" s="130" t="s">
        <v>3764</v>
      </c>
      <c r="G65" s="201"/>
      <c r="H65" s="201"/>
      <c r="I65" s="861"/>
      <c r="J65" s="452"/>
      <c r="K65" s="132" t="s">
        <v>173</v>
      </c>
      <c r="L65" s="132" t="s">
        <v>173</v>
      </c>
      <c r="M65" s="294"/>
      <c r="N65" s="135" t="s">
        <v>84</v>
      </c>
      <c r="O65" s="135" t="s">
        <v>86</v>
      </c>
      <c r="P65" s="135" t="s">
        <v>85</v>
      </c>
      <c r="Q65" s="135" t="s">
        <v>86</v>
      </c>
      <c r="R65" s="135" t="s">
        <v>86</v>
      </c>
      <c r="S65" s="135" t="s">
        <v>86</v>
      </c>
      <c r="T65" s="135" t="s">
        <v>86</v>
      </c>
      <c r="U65" s="197" t="s">
        <v>101</v>
      </c>
      <c r="V65" s="820"/>
      <c r="W65" s="820"/>
      <c r="X65" s="802"/>
      <c r="Y65" s="249"/>
      <c r="Z65" s="802"/>
      <c r="AA65" s="802"/>
      <c r="AB65" s="802"/>
      <c r="AC65" s="802"/>
      <c r="AD65" s="802"/>
      <c r="AE65" s="802"/>
      <c r="AF65" s="802"/>
      <c r="AG65" s="110"/>
      <c r="AH65" s="110"/>
      <c r="AI65" s="110"/>
    </row>
    <row r="66">
      <c r="A66" s="802"/>
      <c r="B66" s="676">
        <f t="shared" si="1"/>
        <v>63</v>
      </c>
      <c r="C66" s="821" t="str">
        <f t="shared" si="2"/>
        <v>集計画面(インボイス)</v>
      </c>
      <c r="D66" s="862"/>
      <c r="E66" s="868"/>
      <c r="F66" s="129" t="s">
        <v>791</v>
      </c>
      <c r="G66" s="132" t="s">
        <v>778</v>
      </c>
      <c r="H66" s="201"/>
      <c r="I66" s="861"/>
      <c r="J66" s="452"/>
      <c r="K66" s="132" t="s">
        <v>173</v>
      </c>
      <c r="L66" s="132" t="s">
        <v>173</v>
      </c>
      <c r="M66" s="294"/>
      <c r="N66" s="135" t="s">
        <v>84</v>
      </c>
      <c r="O66" s="135" t="s">
        <v>86</v>
      </c>
      <c r="P66" s="135" t="s">
        <v>85</v>
      </c>
      <c r="Q66" s="135" t="s">
        <v>86</v>
      </c>
      <c r="R66" s="135" t="s">
        <v>86</v>
      </c>
      <c r="S66" s="135" t="s">
        <v>86</v>
      </c>
      <c r="T66" s="135" t="s">
        <v>86</v>
      </c>
      <c r="U66" s="197" t="s">
        <v>101</v>
      </c>
      <c r="V66" s="820"/>
      <c r="W66" s="820"/>
      <c r="X66" s="802"/>
      <c r="Y66" s="249"/>
      <c r="Z66" s="802"/>
      <c r="AA66" s="802"/>
      <c r="AB66" s="802"/>
      <c r="AC66" s="802"/>
      <c r="AD66" s="802"/>
      <c r="AE66" s="802"/>
      <c r="AF66" s="802"/>
      <c r="AG66" s="110"/>
      <c r="AH66" s="110"/>
      <c r="AI66" s="110"/>
    </row>
    <row r="67">
      <c r="A67" s="802"/>
      <c r="B67" s="676">
        <f t="shared" si="1"/>
        <v>64</v>
      </c>
      <c r="C67" s="821" t="str">
        <f t="shared" si="2"/>
        <v>集計画面(インボイス)</v>
      </c>
      <c r="D67" s="862"/>
      <c r="E67" s="868"/>
      <c r="F67" s="142"/>
      <c r="G67" s="132" t="s">
        <v>779</v>
      </c>
      <c r="H67" s="201"/>
      <c r="I67" s="861"/>
      <c r="J67" s="452"/>
      <c r="K67" s="132" t="s">
        <v>173</v>
      </c>
      <c r="L67" s="132" t="s">
        <v>173</v>
      </c>
      <c r="M67" s="294"/>
      <c r="N67" s="135" t="s">
        <v>84</v>
      </c>
      <c r="O67" s="135" t="s">
        <v>86</v>
      </c>
      <c r="P67" s="135" t="s">
        <v>85</v>
      </c>
      <c r="Q67" s="135" t="s">
        <v>86</v>
      </c>
      <c r="R67" s="135" t="s">
        <v>86</v>
      </c>
      <c r="S67" s="135" t="s">
        <v>86</v>
      </c>
      <c r="T67" s="135" t="s">
        <v>86</v>
      </c>
      <c r="U67" s="197" t="s">
        <v>101</v>
      </c>
      <c r="V67" s="820"/>
      <c r="W67" s="820"/>
      <c r="X67" s="802"/>
      <c r="Y67" s="249"/>
      <c r="Z67" s="802"/>
      <c r="AA67" s="802"/>
      <c r="AB67" s="802"/>
      <c r="AC67" s="802"/>
      <c r="AD67" s="802"/>
      <c r="AE67" s="802"/>
      <c r="AF67" s="802"/>
      <c r="AG67" s="110"/>
      <c r="AH67" s="110"/>
      <c r="AI67" s="110"/>
    </row>
    <row r="68">
      <c r="A68" s="802"/>
      <c r="B68" s="676">
        <f t="shared" si="1"/>
        <v>65</v>
      </c>
      <c r="C68" s="821" t="str">
        <f t="shared" si="2"/>
        <v>集計画面(インボイス)</v>
      </c>
      <c r="D68" s="862"/>
      <c r="E68" s="868"/>
      <c r="F68" s="129" t="s">
        <v>2693</v>
      </c>
      <c r="G68" s="132" t="s">
        <v>2694</v>
      </c>
      <c r="H68" s="201"/>
      <c r="I68" s="861"/>
      <c r="J68" s="452"/>
      <c r="K68" s="132" t="s">
        <v>173</v>
      </c>
      <c r="L68" s="132" t="s">
        <v>173</v>
      </c>
      <c r="M68" s="294"/>
      <c r="N68" s="135" t="s">
        <v>84</v>
      </c>
      <c r="O68" s="135" t="s">
        <v>86</v>
      </c>
      <c r="P68" s="135" t="s">
        <v>85</v>
      </c>
      <c r="Q68" s="135" t="s">
        <v>86</v>
      </c>
      <c r="R68" s="135" t="s">
        <v>86</v>
      </c>
      <c r="S68" s="135" t="s">
        <v>86</v>
      </c>
      <c r="T68" s="135" t="s">
        <v>86</v>
      </c>
      <c r="U68" s="197" t="s">
        <v>101</v>
      </c>
      <c r="V68" s="820"/>
      <c r="W68" s="820"/>
      <c r="X68" s="802"/>
      <c r="Y68" s="249"/>
      <c r="Z68" s="802"/>
      <c r="AA68" s="802"/>
      <c r="AB68" s="802"/>
      <c r="AC68" s="802"/>
      <c r="AD68" s="802"/>
      <c r="AE68" s="802"/>
      <c r="AF68" s="802"/>
      <c r="AG68" s="110"/>
      <c r="AH68" s="110"/>
      <c r="AI68" s="110"/>
    </row>
    <row r="69">
      <c r="A69" s="802"/>
      <c r="B69" s="676">
        <f t="shared" si="1"/>
        <v>66</v>
      </c>
      <c r="C69" s="821" t="str">
        <f t="shared" si="2"/>
        <v>集計画面(インボイス)</v>
      </c>
      <c r="D69" s="862"/>
      <c r="E69" s="868"/>
      <c r="F69" s="140"/>
      <c r="G69" s="132" t="s">
        <v>2696</v>
      </c>
      <c r="H69" s="201"/>
      <c r="I69" s="861"/>
      <c r="J69" s="452"/>
      <c r="K69" s="132" t="s">
        <v>173</v>
      </c>
      <c r="L69" s="132" t="s">
        <v>173</v>
      </c>
      <c r="M69" s="294"/>
      <c r="N69" s="135" t="s">
        <v>84</v>
      </c>
      <c r="O69" s="135" t="s">
        <v>86</v>
      </c>
      <c r="P69" s="135" t="s">
        <v>85</v>
      </c>
      <c r="Q69" s="135" t="s">
        <v>86</v>
      </c>
      <c r="R69" s="135" t="s">
        <v>86</v>
      </c>
      <c r="S69" s="135" t="s">
        <v>86</v>
      </c>
      <c r="T69" s="135" t="s">
        <v>86</v>
      </c>
      <c r="U69" s="197" t="s">
        <v>101</v>
      </c>
      <c r="V69" s="820"/>
      <c r="W69" s="820"/>
      <c r="X69" s="802"/>
      <c r="Y69" s="249"/>
      <c r="Z69" s="802"/>
      <c r="AA69" s="802"/>
      <c r="AB69" s="802"/>
      <c r="AC69" s="802"/>
      <c r="AD69" s="802"/>
      <c r="AE69" s="802"/>
      <c r="AF69" s="802"/>
      <c r="AG69" s="110"/>
      <c r="AH69" s="110"/>
      <c r="AI69" s="110"/>
    </row>
    <row r="70">
      <c r="A70" s="802"/>
      <c r="B70" s="676">
        <f t="shared" si="1"/>
        <v>67</v>
      </c>
      <c r="C70" s="821" t="str">
        <f t="shared" si="2"/>
        <v>集計画面(インボイス)</v>
      </c>
      <c r="D70" s="862"/>
      <c r="E70" s="868"/>
      <c r="F70" s="140"/>
      <c r="G70" s="132" t="s">
        <v>1228</v>
      </c>
      <c r="H70" s="201"/>
      <c r="I70" s="861"/>
      <c r="J70" s="452"/>
      <c r="K70" s="132" t="s">
        <v>173</v>
      </c>
      <c r="L70" s="132" t="s">
        <v>173</v>
      </c>
      <c r="M70" s="294"/>
      <c r="N70" s="135" t="s">
        <v>84</v>
      </c>
      <c r="O70" s="135" t="s">
        <v>86</v>
      </c>
      <c r="P70" s="135" t="s">
        <v>85</v>
      </c>
      <c r="Q70" s="135" t="s">
        <v>86</v>
      </c>
      <c r="R70" s="135" t="s">
        <v>86</v>
      </c>
      <c r="S70" s="135" t="s">
        <v>86</v>
      </c>
      <c r="T70" s="135" t="s">
        <v>86</v>
      </c>
      <c r="U70" s="197" t="s">
        <v>101</v>
      </c>
      <c r="V70" s="820"/>
      <c r="W70" s="820"/>
      <c r="X70" s="802"/>
      <c r="Y70" s="249"/>
      <c r="Z70" s="802"/>
      <c r="AA70" s="802"/>
      <c r="AB70" s="802"/>
      <c r="AC70" s="802"/>
      <c r="AD70" s="802"/>
      <c r="AE70" s="802"/>
      <c r="AF70" s="802"/>
      <c r="AG70" s="110"/>
      <c r="AH70" s="110"/>
      <c r="AI70" s="110"/>
    </row>
    <row r="71">
      <c r="A71" s="802"/>
      <c r="B71" s="676">
        <f t="shared" si="1"/>
        <v>68</v>
      </c>
      <c r="C71" s="821" t="str">
        <f t="shared" si="2"/>
        <v>集計画面(インボイス)</v>
      </c>
      <c r="D71" s="862"/>
      <c r="E71" s="868"/>
      <c r="F71" s="140"/>
      <c r="G71" s="132" t="s">
        <v>2699</v>
      </c>
      <c r="H71" s="201"/>
      <c r="I71" s="861"/>
      <c r="J71" s="452"/>
      <c r="K71" s="132" t="s">
        <v>173</v>
      </c>
      <c r="L71" s="132" t="s">
        <v>173</v>
      </c>
      <c r="M71" s="294"/>
      <c r="N71" s="135" t="s">
        <v>84</v>
      </c>
      <c r="O71" s="135" t="s">
        <v>86</v>
      </c>
      <c r="P71" s="135" t="s">
        <v>85</v>
      </c>
      <c r="Q71" s="135" t="s">
        <v>86</v>
      </c>
      <c r="R71" s="135" t="s">
        <v>86</v>
      </c>
      <c r="S71" s="135" t="s">
        <v>86</v>
      </c>
      <c r="T71" s="135" t="s">
        <v>86</v>
      </c>
      <c r="U71" s="197" t="s">
        <v>101</v>
      </c>
      <c r="V71" s="820"/>
      <c r="W71" s="820"/>
      <c r="X71" s="802"/>
      <c r="Y71" s="249"/>
      <c r="Z71" s="802"/>
      <c r="AA71" s="802"/>
      <c r="AB71" s="802"/>
      <c r="AC71" s="802"/>
      <c r="AD71" s="802"/>
      <c r="AE71" s="802"/>
      <c r="AF71" s="802"/>
      <c r="AG71" s="110"/>
      <c r="AH71" s="110"/>
      <c r="AI71" s="110"/>
    </row>
    <row r="72">
      <c r="A72" s="802"/>
      <c r="B72" s="676">
        <f t="shared" si="1"/>
        <v>69</v>
      </c>
      <c r="C72" s="821" t="str">
        <f t="shared" si="2"/>
        <v>集計画面(インボイス)</v>
      </c>
      <c r="D72" s="862"/>
      <c r="E72" s="868"/>
      <c r="F72" s="140"/>
      <c r="G72" s="132" t="s">
        <v>2701</v>
      </c>
      <c r="H72" s="201"/>
      <c r="I72" s="861"/>
      <c r="J72" s="452"/>
      <c r="K72" s="132" t="s">
        <v>173</v>
      </c>
      <c r="L72" s="132" t="s">
        <v>173</v>
      </c>
      <c r="M72" s="294"/>
      <c r="N72" s="135" t="s">
        <v>84</v>
      </c>
      <c r="O72" s="135" t="s">
        <v>86</v>
      </c>
      <c r="P72" s="135" t="s">
        <v>85</v>
      </c>
      <c r="Q72" s="135" t="s">
        <v>86</v>
      </c>
      <c r="R72" s="135" t="s">
        <v>86</v>
      </c>
      <c r="S72" s="135" t="s">
        <v>86</v>
      </c>
      <c r="T72" s="135" t="s">
        <v>86</v>
      </c>
      <c r="U72" s="197" t="s">
        <v>101</v>
      </c>
      <c r="V72" s="820"/>
      <c r="W72" s="820"/>
      <c r="X72" s="802"/>
      <c r="Y72" s="249"/>
      <c r="Z72" s="802"/>
      <c r="AA72" s="802"/>
      <c r="AB72" s="802"/>
      <c r="AC72" s="802"/>
      <c r="AD72" s="802"/>
      <c r="AE72" s="802"/>
      <c r="AF72" s="802"/>
      <c r="AG72" s="110"/>
      <c r="AH72" s="110"/>
      <c r="AI72" s="110"/>
    </row>
    <row r="73">
      <c r="A73" s="802"/>
      <c r="B73" s="676">
        <f t="shared" si="1"/>
        <v>70</v>
      </c>
      <c r="C73" s="821" t="str">
        <f t="shared" si="2"/>
        <v>集計画面(インボイス)</v>
      </c>
      <c r="D73" s="862"/>
      <c r="E73" s="868"/>
      <c r="F73" s="140"/>
      <c r="G73" s="132" t="s">
        <v>2695</v>
      </c>
      <c r="H73" s="201"/>
      <c r="I73" s="861"/>
      <c r="J73" s="452"/>
      <c r="K73" s="132" t="s">
        <v>173</v>
      </c>
      <c r="L73" s="132" t="s">
        <v>173</v>
      </c>
      <c r="M73" s="294"/>
      <c r="N73" s="135" t="s">
        <v>84</v>
      </c>
      <c r="O73" s="135" t="s">
        <v>86</v>
      </c>
      <c r="P73" s="135" t="s">
        <v>85</v>
      </c>
      <c r="Q73" s="135" t="s">
        <v>86</v>
      </c>
      <c r="R73" s="135" t="s">
        <v>86</v>
      </c>
      <c r="S73" s="135" t="s">
        <v>86</v>
      </c>
      <c r="T73" s="135" t="s">
        <v>86</v>
      </c>
      <c r="U73" s="197" t="s">
        <v>101</v>
      </c>
      <c r="V73" s="820"/>
      <c r="W73" s="820"/>
      <c r="X73" s="802"/>
      <c r="Y73" s="249"/>
      <c r="Z73" s="802"/>
      <c r="AA73" s="802"/>
      <c r="AB73" s="802"/>
      <c r="AC73" s="802"/>
      <c r="AD73" s="802"/>
      <c r="AE73" s="802"/>
      <c r="AF73" s="802"/>
      <c r="AG73" s="110"/>
      <c r="AH73" s="110"/>
      <c r="AI73" s="110"/>
    </row>
    <row r="74">
      <c r="A74" s="802"/>
      <c r="B74" s="676">
        <f t="shared" si="1"/>
        <v>71</v>
      </c>
      <c r="C74" s="821" t="str">
        <f t="shared" si="2"/>
        <v>集計画面(インボイス)</v>
      </c>
      <c r="D74" s="862"/>
      <c r="E74" s="868"/>
      <c r="F74" s="140"/>
      <c r="G74" s="132" t="s">
        <v>2697</v>
      </c>
      <c r="H74" s="201"/>
      <c r="I74" s="861"/>
      <c r="J74" s="452"/>
      <c r="K74" s="132" t="s">
        <v>173</v>
      </c>
      <c r="L74" s="132" t="s">
        <v>173</v>
      </c>
      <c r="M74" s="294"/>
      <c r="N74" s="135" t="s">
        <v>84</v>
      </c>
      <c r="O74" s="135" t="s">
        <v>86</v>
      </c>
      <c r="P74" s="135" t="s">
        <v>85</v>
      </c>
      <c r="Q74" s="135" t="s">
        <v>86</v>
      </c>
      <c r="R74" s="135" t="s">
        <v>86</v>
      </c>
      <c r="S74" s="135" t="s">
        <v>86</v>
      </c>
      <c r="T74" s="135" t="s">
        <v>86</v>
      </c>
      <c r="U74" s="197" t="s">
        <v>101</v>
      </c>
      <c r="V74" s="820"/>
      <c r="W74" s="820"/>
      <c r="X74" s="802"/>
      <c r="Y74" s="249"/>
      <c r="Z74" s="802"/>
      <c r="AA74" s="802"/>
      <c r="AB74" s="802"/>
      <c r="AC74" s="802"/>
      <c r="AD74" s="802"/>
      <c r="AE74" s="802"/>
      <c r="AF74" s="802"/>
      <c r="AG74" s="110"/>
      <c r="AH74" s="110"/>
      <c r="AI74" s="110"/>
    </row>
    <row r="75">
      <c r="A75" s="802"/>
      <c r="B75" s="676">
        <f t="shared" si="1"/>
        <v>72</v>
      </c>
      <c r="C75" s="821" t="str">
        <f t="shared" si="2"/>
        <v>集計画面(インボイス)</v>
      </c>
      <c r="D75" s="862"/>
      <c r="E75" s="868"/>
      <c r="F75" s="140"/>
      <c r="G75" s="132" t="s">
        <v>2698</v>
      </c>
      <c r="H75" s="201"/>
      <c r="I75" s="861"/>
      <c r="J75" s="452"/>
      <c r="K75" s="132" t="s">
        <v>173</v>
      </c>
      <c r="L75" s="132" t="s">
        <v>173</v>
      </c>
      <c r="M75" s="294"/>
      <c r="N75" s="135" t="s">
        <v>84</v>
      </c>
      <c r="O75" s="135" t="s">
        <v>86</v>
      </c>
      <c r="P75" s="135" t="s">
        <v>85</v>
      </c>
      <c r="Q75" s="135" t="s">
        <v>86</v>
      </c>
      <c r="R75" s="135" t="s">
        <v>86</v>
      </c>
      <c r="S75" s="135" t="s">
        <v>86</v>
      </c>
      <c r="T75" s="135" t="s">
        <v>86</v>
      </c>
      <c r="U75" s="197" t="s">
        <v>101</v>
      </c>
      <c r="V75" s="820"/>
      <c r="W75" s="820"/>
      <c r="X75" s="802"/>
      <c r="Y75" s="249"/>
      <c r="Z75" s="802"/>
      <c r="AA75" s="802"/>
      <c r="AB75" s="802"/>
      <c r="AC75" s="802"/>
      <c r="AD75" s="802"/>
      <c r="AE75" s="802"/>
      <c r="AF75" s="802"/>
      <c r="AG75" s="110"/>
      <c r="AH75" s="110"/>
      <c r="AI75" s="110"/>
    </row>
    <row r="76">
      <c r="A76" s="802"/>
      <c r="B76" s="676">
        <f t="shared" si="1"/>
        <v>73</v>
      </c>
      <c r="C76" s="821" t="str">
        <f t="shared" si="2"/>
        <v>集計画面(インボイス)</v>
      </c>
      <c r="D76" s="862"/>
      <c r="E76" s="868"/>
      <c r="F76" s="140"/>
      <c r="G76" s="132" t="s">
        <v>2700</v>
      </c>
      <c r="H76" s="201"/>
      <c r="I76" s="861"/>
      <c r="J76" s="452"/>
      <c r="K76" s="132" t="s">
        <v>173</v>
      </c>
      <c r="L76" s="132" t="s">
        <v>173</v>
      </c>
      <c r="M76" s="294"/>
      <c r="N76" s="135" t="s">
        <v>84</v>
      </c>
      <c r="O76" s="135" t="s">
        <v>86</v>
      </c>
      <c r="P76" s="135" t="s">
        <v>85</v>
      </c>
      <c r="Q76" s="135" t="s">
        <v>86</v>
      </c>
      <c r="R76" s="135" t="s">
        <v>86</v>
      </c>
      <c r="S76" s="135" t="s">
        <v>86</v>
      </c>
      <c r="T76" s="135" t="s">
        <v>86</v>
      </c>
      <c r="U76" s="197" t="s">
        <v>101</v>
      </c>
      <c r="V76" s="820"/>
      <c r="W76" s="820"/>
      <c r="X76" s="802"/>
      <c r="Y76" s="249"/>
      <c r="Z76" s="802"/>
      <c r="AA76" s="802"/>
      <c r="AB76" s="802"/>
      <c r="AC76" s="802"/>
      <c r="AD76" s="802"/>
      <c r="AE76" s="802"/>
      <c r="AF76" s="802"/>
      <c r="AG76" s="110"/>
      <c r="AH76" s="110"/>
      <c r="AI76" s="110"/>
    </row>
    <row r="77">
      <c r="A77" s="802"/>
      <c r="B77" s="676">
        <f t="shared" si="1"/>
        <v>74</v>
      </c>
      <c r="C77" s="821" t="str">
        <f t="shared" si="2"/>
        <v>集計画面(インボイス)</v>
      </c>
      <c r="D77" s="862"/>
      <c r="E77" s="868"/>
      <c r="F77" s="142"/>
      <c r="G77" s="132" t="s">
        <v>197</v>
      </c>
      <c r="H77" s="201"/>
      <c r="I77" s="861"/>
      <c r="J77" s="452"/>
      <c r="K77" s="132" t="s">
        <v>173</v>
      </c>
      <c r="L77" s="132" t="s">
        <v>173</v>
      </c>
      <c r="M77" s="294"/>
      <c r="N77" s="135" t="s">
        <v>84</v>
      </c>
      <c r="O77" s="135" t="s">
        <v>86</v>
      </c>
      <c r="P77" s="135" t="s">
        <v>85</v>
      </c>
      <c r="Q77" s="135" t="s">
        <v>86</v>
      </c>
      <c r="R77" s="135" t="s">
        <v>86</v>
      </c>
      <c r="S77" s="135" t="s">
        <v>86</v>
      </c>
      <c r="T77" s="135" t="s">
        <v>86</v>
      </c>
      <c r="U77" s="197" t="s">
        <v>101</v>
      </c>
      <c r="V77" s="820"/>
      <c r="W77" s="820"/>
      <c r="X77" s="802"/>
      <c r="Y77" s="249"/>
      <c r="Z77" s="802"/>
      <c r="AA77" s="802"/>
      <c r="AB77" s="802"/>
      <c r="AC77" s="802"/>
      <c r="AD77" s="802"/>
      <c r="AE77" s="802"/>
      <c r="AF77" s="802"/>
      <c r="AG77" s="110"/>
      <c r="AH77" s="110"/>
      <c r="AI77" s="110"/>
    </row>
    <row r="78">
      <c r="A78" s="802"/>
      <c r="B78" s="676">
        <f t="shared" si="1"/>
        <v>75</v>
      </c>
      <c r="C78" s="821" t="str">
        <f t="shared" si="2"/>
        <v>集計画面(インボイス)</v>
      </c>
      <c r="D78" s="862"/>
      <c r="E78" s="868"/>
      <c r="F78" s="129" t="s">
        <v>3425</v>
      </c>
      <c r="G78" s="132" t="s">
        <v>3427</v>
      </c>
      <c r="H78" s="201"/>
      <c r="I78" s="861"/>
      <c r="J78" s="452"/>
      <c r="K78" s="132" t="s">
        <v>173</v>
      </c>
      <c r="L78" s="132" t="s">
        <v>173</v>
      </c>
      <c r="M78" s="294"/>
      <c r="N78" s="135" t="s">
        <v>84</v>
      </c>
      <c r="O78" s="135" t="s">
        <v>86</v>
      </c>
      <c r="P78" s="135" t="s">
        <v>85</v>
      </c>
      <c r="Q78" s="135" t="s">
        <v>86</v>
      </c>
      <c r="R78" s="135" t="s">
        <v>86</v>
      </c>
      <c r="S78" s="135" t="s">
        <v>86</v>
      </c>
      <c r="T78" s="135" t="s">
        <v>86</v>
      </c>
      <c r="U78" s="197" t="s">
        <v>101</v>
      </c>
      <c r="V78" s="820"/>
      <c r="W78" s="820"/>
      <c r="X78" s="802"/>
      <c r="Y78" s="249"/>
      <c r="Z78" s="802"/>
      <c r="AA78" s="802"/>
      <c r="AB78" s="802"/>
      <c r="AC78" s="802"/>
      <c r="AD78" s="802"/>
      <c r="AE78" s="802"/>
      <c r="AF78" s="802"/>
      <c r="AG78" s="110"/>
      <c r="AH78" s="110"/>
      <c r="AI78" s="110"/>
    </row>
    <row r="79">
      <c r="A79" s="802"/>
      <c r="B79" s="676">
        <f t="shared" si="1"/>
        <v>76</v>
      </c>
      <c r="C79" s="821" t="str">
        <f t="shared" si="2"/>
        <v>集計画面(インボイス)</v>
      </c>
      <c r="D79" s="862"/>
      <c r="E79" s="868"/>
      <c r="F79" s="142"/>
      <c r="G79" s="132" t="s">
        <v>3429</v>
      </c>
      <c r="H79" s="201"/>
      <c r="I79" s="861"/>
      <c r="J79" s="452"/>
      <c r="K79" s="132" t="s">
        <v>173</v>
      </c>
      <c r="L79" s="132" t="s">
        <v>173</v>
      </c>
      <c r="M79" s="294"/>
      <c r="N79" s="135" t="s">
        <v>84</v>
      </c>
      <c r="O79" s="135" t="s">
        <v>86</v>
      </c>
      <c r="P79" s="135" t="s">
        <v>85</v>
      </c>
      <c r="Q79" s="135" t="s">
        <v>86</v>
      </c>
      <c r="R79" s="135" t="s">
        <v>86</v>
      </c>
      <c r="S79" s="135" t="s">
        <v>86</v>
      </c>
      <c r="T79" s="135" t="s">
        <v>86</v>
      </c>
      <c r="U79" s="197" t="s">
        <v>101</v>
      </c>
      <c r="V79" s="820"/>
      <c r="W79" s="820"/>
      <c r="X79" s="802"/>
      <c r="Y79" s="249"/>
      <c r="Z79" s="802"/>
      <c r="AA79" s="802"/>
      <c r="AB79" s="802"/>
      <c r="AC79" s="802"/>
      <c r="AD79" s="802"/>
      <c r="AE79" s="802"/>
      <c r="AF79" s="802"/>
      <c r="AG79" s="110"/>
      <c r="AH79" s="110"/>
      <c r="AI79" s="110"/>
    </row>
    <row r="80">
      <c r="A80" s="802"/>
      <c r="B80" s="676">
        <f t="shared" si="1"/>
        <v>77</v>
      </c>
      <c r="C80" s="821" t="str">
        <f t="shared" si="2"/>
        <v>集計画面(インボイス)</v>
      </c>
      <c r="D80" s="862"/>
      <c r="E80" s="868"/>
      <c r="F80" s="129" t="s">
        <v>1391</v>
      </c>
      <c r="G80" s="132" t="s">
        <v>3765</v>
      </c>
      <c r="H80" s="201"/>
      <c r="I80" s="861"/>
      <c r="J80" s="452"/>
      <c r="K80" s="132" t="s">
        <v>173</v>
      </c>
      <c r="L80" s="132" t="s">
        <v>173</v>
      </c>
      <c r="M80" s="402"/>
      <c r="N80" s="135" t="s">
        <v>84</v>
      </c>
      <c r="O80" s="135" t="s">
        <v>86</v>
      </c>
      <c r="P80" s="135" t="s">
        <v>85</v>
      </c>
      <c r="Q80" s="135" t="s">
        <v>86</v>
      </c>
      <c r="R80" s="135" t="s">
        <v>86</v>
      </c>
      <c r="S80" s="135" t="s">
        <v>86</v>
      </c>
      <c r="T80" s="135" t="s">
        <v>86</v>
      </c>
      <c r="U80" s="197" t="s">
        <v>101</v>
      </c>
      <c r="V80" s="820"/>
      <c r="W80" s="820"/>
      <c r="X80" s="802"/>
      <c r="Y80" s="249"/>
      <c r="Z80" s="802"/>
      <c r="AA80" s="802"/>
      <c r="AB80" s="802"/>
      <c r="AC80" s="802"/>
      <c r="AD80" s="802"/>
      <c r="AE80" s="802"/>
      <c r="AF80" s="802"/>
      <c r="AG80" s="110"/>
      <c r="AH80" s="110"/>
      <c r="AI80" s="110"/>
    </row>
    <row r="81">
      <c r="A81" s="802"/>
      <c r="B81" s="676">
        <f t="shared" si="1"/>
        <v>78</v>
      </c>
      <c r="C81" s="821" t="str">
        <f t="shared" si="2"/>
        <v>集計画面(インボイス)</v>
      </c>
      <c r="D81" s="862"/>
      <c r="E81" s="868"/>
      <c r="F81" s="142"/>
      <c r="G81" s="132" t="s">
        <v>3766</v>
      </c>
      <c r="H81" s="201"/>
      <c r="I81" s="861"/>
      <c r="J81" s="452"/>
      <c r="K81" s="132" t="s">
        <v>173</v>
      </c>
      <c r="L81" s="132" t="s">
        <v>173</v>
      </c>
      <c r="M81" s="294"/>
      <c r="N81" s="135" t="s">
        <v>84</v>
      </c>
      <c r="O81" s="135" t="s">
        <v>86</v>
      </c>
      <c r="P81" s="135" t="s">
        <v>85</v>
      </c>
      <c r="Q81" s="135" t="s">
        <v>86</v>
      </c>
      <c r="R81" s="135" t="s">
        <v>86</v>
      </c>
      <c r="S81" s="135" t="s">
        <v>86</v>
      </c>
      <c r="T81" s="135" t="s">
        <v>86</v>
      </c>
      <c r="U81" s="197" t="s">
        <v>101</v>
      </c>
      <c r="V81" s="820"/>
      <c r="W81" s="820"/>
      <c r="X81" s="802"/>
      <c r="Y81" s="249"/>
      <c r="Z81" s="802"/>
      <c r="AA81" s="802"/>
      <c r="AB81" s="802"/>
      <c r="AC81" s="802"/>
      <c r="AD81" s="802"/>
      <c r="AE81" s="802"/>
      <c r="AF81" s="802"/>
      <c r="AG81" s="110"/>
      <c r="AH81" s="110"/>
      <c r="AI81" s="110"/>
    </row>
    <row r="82">
      <c r="A82" s="802"/>
      <c r="B82" s="676">
        <f t="shared" si="1"/>
        <v>79</v>
      </c>
      <c r="C82" s="821" t="str">
        <f t="shared" si="2"/>
        <v>集計画面(インボイス)</v>
      </c>
      <c r="D82" s="862"/>
      <c r="E82" s="868"/>
      <c r="F82" s="129" t="s">
        <v>1392</v>
      </c>
      <c r="G82" s="132" t="s">
        <v>3767</v>
      </c>
      <c r="H82" s="201"/>
      <c r="I82" s="861"/>
      <c r="J82" s="452"/>
      <c r="K82" s="132" t="s">
        <v>173</v>
      </c>
      <c r="L82" s="132" t="s">
        <v>173</v>
      </c>
      <c r="M82" s="402" t="s">
        <v>3768</v>
      </c>
      <c r="N82" s="135" t="s">
        <v>84</v>
      </c>
      <c r="O82" s="135" t="s">
        <v>86</v>
      </c>
      <c r="P82" s="135" t="s">
        <v>85</v>
      </c>
      <c r="Q82" s="135" t="s">
        <v>86</v>
      </c>
      <c r="R82" s="135" t="s">
        <v>86</v>
      </c>
      <c r="S82" s="135" t="s">
        <v>86</v>
      </c>
      <c r="T82" s="135" t="s">
        <v>86</v>
      </c>
      <c r="U82" s="197" t="s">
        <v>101</v>
      </c>
      <c r="V82" s="820"/>
      <c r="W82" s="820"/>
      <c r="X82" s="802"/>
      <c r="Y82" s="249"/>
      <c r="Z82" s="802"/>
      <c r="AA82" s="802"/>
      <c r="AB82" s="802"/>
      <c r="AC82" s="802"/>
      <c r="AD82" s="802"/>
      <c r="AE82" s="802"/>
      <c r="AF82" s="802"/>
      <c r="AG82" s="110"/>
      <c r="AH82" s="110"/>
      <c r="AI82" s="110"/>
    </row>
    <row r="83">
      <c r="A83" s="802"/>
      <c r="B83" s="676">
        <f t="shared" si="1"/>
        <v>80</v>
      </c>
      <c r="C83" s="821" t="str">
        <f t="shared" si="2"/>
        <v>集計画面(インボイス)</v>
      </c>
      <c r="D83" s="862"/>
      <c r="E83" s="868"/>
      <c r="F83" s="142"/>
      <c r="G83" s="132" t="s">
        <v>3769</v>
      </c>
      <c r="H83" s="201"/>
      <c r="I83" s="861"/>
      <c r="J83" s="452"/>
      <c r="K83" s="132" t="s">
        <v>173</v>
      </c>
      <c r="L83" s="132" t="s">
        <v>173</v>
      </c>
      <c r="M83" s="294"/>
      <c r="N83" s="135" t="s">
        <v>84</v>
      </c>
      <c r="O83" s="135" t="s">
        <v>86</v>
      </c>
      <c r="P83" s="135" t="s">
        <v>85</v>
      </c>
      <c r="Q83" s="135" t="s">
        <v>86</v>
      </c>
      <c r="R83" s="135" t="s">
        <v>86</v>
      </c>
      <c r="S83" s="135" t="s">
        <v>86</v>
      </c>
      <c r="T83" s="135" t="s">
        <v>86</v>
      </c>
      <c r="U83" s="197" t="s">
        <v>101</v>
      </c>
      <c r="V83" s="820"/>
      <c r="W83" s="820"/>
      <c r="X83" s="802"/>
      <c r="Y83" s="249"/>
      <c r="Z83" s="802"/>
      <c r="AA83" s="802"/>
      <c r="AB83" s="802"/>
      <c r="AC83" s="802"/>
      <c r="AD83" s="802"/>
      <c r="AE83" s="802"/>
      <c r="AF83" s="802"/>
      <c r="AG83" s="110"/>
      <c r="AH83" s="110"/>
      <c r="AI83" s="110"/>
    </row>
    <row r="84">
      <c r="A84" s="802"/>
      <c r="B84" s="676">
        <f t="shared" si="1"/>
        <v>81</v>
      </c>
      <c r="C84" s="821" t="str">
        <f t="shared" si="2"/>
        <v>集計画面(インボイス)</v>
      </c>
      <c r="D84" s="862"/>
      <c r="E84" s="822" t="s">
        <v>249</v>
      </c>
      <c r="F84" s="860"/>
      <c r="G84" s="201"/>
      <c r="H84" s="201"/>
      <c r="I84" s="861"/>
      <c r="J84" s="452"/>
      <c r="K84" s="201" t="s">
        <v>795</v>
      </c>
      <c r="L84" s="201" t="s">
        <v>1328</v>
      </c>
      <c r="M84" s="294"/>
      <c r="N84" s="135" t="s">
        <v>84</v>
      </c>
      <c r="O84" s="135" t="s">
        <v>86</v>
      </c>
      <c r="P84" s="135" t="s">
        <v>85</v>
      </c>
      <c r="Q84" s="135" t="s">
        <v>86</v>
      </c>
      <c r="R84" s="135" t="s">
        <v>86</v>
      </c>
      <c r="S84" s="135" t="s">
        <v>86</v>
      </c>
      <c r="T84" s="135" t="s">
        <v>86</v>
      </c>
      <c r="U84" s="197" t="s">
        <v>101</v>
      </c>
      <c r="V84" s="820"/>
      <c r="W84" s="820"/>
      <c r="X84" s="802"/>
      <c r="Y84" s="249"/>
      <c r="Z84" s="802"/>
      <c r="AA84" s="802"/>
      <c r="AB84" s="802"/>
      <c r="AC84" s="802"/>
      <c r="AD84" s="802"/>
      <c r="AE84" s="802"/>
      <c r="AF84" s="802"/>
      <c r="AG84" s="110"/>
      <c r="AH84" s="110"/>
      <c r="AI84" s="110"/>
    </row>
    <row r="85">
      <c r="A85" s="802"/>
      <c r="B85" s="676">
        <f t="shared" si="1"/>
        <v>82</v>
      </c>
      <c r="C85" s="821" t="str">
        <f t="shared" si="2"/>
        <v>集計画面(インボイス)</v>
      </c>
      <c r="D85" s="862"/>
      <c r="E85" s="822" t="s">
        <v>373</v>
      </c>
      <c r="F85" s="860"/>
      <c r="G85" s="201"/>
      <c r="H85" s="201"/>
      <c r="I85" s="861"/>
      <c r="J85" s="452"/>
      <c r="K85" s="201" t="s">
        <v>1329</v>
      </c>
      <c r="L85" s="201" t="s">
        <v>1330</v>
      </c>
      <c r="M85" s="294"/>
      <c r="N85" s="135" t="s">
        <v>84</v>
      </c>
      <c r="O85" s="135" t="s">
        <v>86</v>
      </c>
      <c r="P85" s="135" t="s">
        <v>85</v>
      </c>
      <c r="Q85" s="135" t="s">
        <v>86</v>
      </c>
      <c r="R85" s="135" t="s">
        <v>86</v>
      </c>
      <c r="S85" s="135" t="s">
        <v>86</v>
      </c>
      <c r="T85" s="135" t="s">
        <v>86</v>
      </c>
      <c r="U85" s="197" t="s">
        <v>101</v>
      </c>
      <c r="V85" s="820"/>
      <c r="W85" s="820"/>
      <c r="X85" s="802"/>
      <c r="Y85" s="249"/>
      <c r="Z85" s="802"/>
      <c r="AA85" s="802"/>
      <c r="AB85" s="802"/>
      <c r="AC85" s="802"/>
      <c r="AD85" s="802"/>
      <c r="AE85" s="802"/>
      <c r="AF85" s="802"/>
      <c r="AG85" s="110"/>
      <c r="AH85" s="110"/>
      <c r="AI85" s="110"/>
    </row>
    <row r="86">
      <c r="A86" s="802"/>
      <c r="B86" s="676">
        <f t="shared" si="1"/>
        <v>83</v>
      </c>
      <c r="C86" s="821" t="str">
        <f t="shared" si="2"/>
        <v>集計画面(インボイス)</v>
      </c>
      <c r="D86" s="862"/>
      <c r="E86" s="863" t="s">
        <v>1376</v>
      </c>
      <c r="F86" s="860"/>
      <c r="G86" s="201"/>
      <c r="H86" s="201"/>
      <c r="I86" s="861"/>
      <c r="J86" s="452"/>
      <c r="K86" s="201" t="s">
        <v>1377</v>
      </c>
      <c r="L86" s="201" t="s">
        <v>1378</v>
      </c>
      <c r="M86" s="294"/>
      <c r="N86" s="135" t="s">
        <v>84</v>
      </c>
      <c r="O86" s="135" t="s">
        <v>86</v>
      </c>
      <c r="P86" s="135" t="s">
        <v>84</v>
      </c>
      <c r="Q86" s="135" t="s">
        <v>86</v>
      </c>
      <c r="R86" s="135" t="s">
        <v>86</v>
      </c>
      <c r="S86" s="135" t="s">
        <v>86</v>
      </c>
      <c r="T86" s="135" t="s">
        <v>86</v>
      </c>
      <c r="U86" s="197" t="s">
        <v>101</v>
      </c>
      <c r="V86" s="820"/>
      <c r="W86" s="820"/>
      <c r="X86" s="802"/>
      <c r="Y86" s="249"/>
      <c r="Z86" s="802"/>
      <c r="AA86" s="802"/>
      <c r="AB86" s="802"/>
      <c r="AC86" s="802"/>
      <c r="AD86" s="802"/>
      <c r="AE86" s="802"/>
      <c r="AF86" s="802"/>
      <c r="AG86" s="110"/>
      <c r="AH86" s="110"/>
      <c r="AI86" s="110"/>
    </row>
    <row r="87">
      <c r="A87" s="802"/>
      <c r="B87" s="676">
        <f t="shared" si="1"/>
        <v>84</v>
      </c>
      <c r="C87" s="821" t="str">
        <f t="shared" si="2"/>
        <v>集計画面(インボイス)</v>
      </c>
      <c r="D87" s="862"/>
      <c r="E87" s="863" t="s">
        <v>824</v>
      </c>
      <c r="F87" s="822" t="s">
        <v>825</v>
      </c>
      <c r="G87" s="201"/>
      <c r="H87" s="201"/>
      <c r="I87" s="861"/>
      <c r="J87" s="452"/>
      <c r="K87" s="201" t="s">
        <v>1379</v>
      </c>
      <c r="L87" s="201" t="s">
        <v>827</v>
      </c>
      <c r="M87" s="294"/>
      <c r="N87" s="135" t="s">
        <v>84</v>
      </c>
      <c r="O87" s="135" t="s">
        <v>86</v>
      </c>
      <c r="P87" s="135" t="s">
        <v>85</v>
      </c>
      <c r="Q87" s="135" t="s">
        <v>86</v>
      </c>
      <c r="R87" s="135" t="s">
        <v>86</v>
      </c>
      <c r="S87" s="135" t="s">
        <v>86</v>
      </c>
      <c r="T87" s="135" t="s">
        <v>86</v>
      </c>
      <c r="U87" s="197" t="s">
        <v>101</v>
      </c>
      <c r="V87" s="820"/>
      <c r="W87" s="820"/>
      <c r="X87" s="802"/>
      <c r="Y87" s="249"/>
      <c r="Z87" s="802"/>
      <c r="AA87" s="802"/>
      <c r="AB87" s="802"/>
      <c r="AC87" s="802"/>
      <c r="AD87" s="802"/>
      <c r="AE87" s="802"/>
      <c r="AF87" s="802"/>
      <c r="AG87" s="110"/>
      <c r="AH87" s="110"/>
      <c r="AI87" s="110"/>
    </row>
    <row r="88">
      <c r="A88" s="802"/>
      <c r="B88" s="676">
        <f t="shared" si="1"/>
        <v>85</v>
      </c>
      <c r="C88" s="821" t="str">
        <f t="shared" si="2"/>
        <v>集計画面(インボイス)</v>
      </c>
      <c r="D88" s="862"/>
      <c r="E88" s="868"/>
      <c r="F88" s="822" t="s">
        <v>828</v>
      </c>
      <c r="G88" s="201"/>
      <c r="H88" s="201"/>
      <c r="I88" s="861"/>
      <c r="J88" s="452"/>
      <c r="K88" s="201" t="s">
        <v>1380</v>
      </c>
      <c r="L88" s="201" t="s">
        <v>827</v>
      </c>
      <c r="M88" s="294"/>
      <c r="N88" s="135" t="s">
        <v>84</v>
      </c>
      <c r="O88" s="135" t="s">
        <v>86</v>
      </c>
      <c r="P88" s="135" t="s">
        <v>85</v>
      </c>
      <c r="Q88" s="135" t="s">
        <v>86</v>
      </c>
      <c r="R88" s="135" t="s">
        <v>86</v>
      </c>
      <c r="S88" s="135" t="s">
        <v>86</v>
      </c>
      <c r="T88" s="135" t="s">
        <v>86</v>
      </c>
      <c r="U88" s="197" t="s">
        <v>101</v>
      </c>
      <c r="V88" s="820"/>
      <c r="W88" s="820"/>
      <c r="X88" s="802"/>
      <c r="Y88" s="249"/>
      <c r="Z88" s="802"/>
      <c r="AA88" s="802"/>
      <c r="AB88" s="802"/>
      <c r="AC88" s="802"/>
      <c r="AD88" s="802"/>
      <c r="AE88" s="802"/>
      <c r="AF88" s="802"/>
      <c r="AG88" s="110"/>
      <c r="AH88" s="110"/>
      <c r="AI88" s="110"/>
    </row>
    <row r="89">
      <c r="A89" s="802"/>
      <c r="B89" s="676">
        <f t="shared" si="1"/>
        <v>86</v>
      </c>
      <c r="C89" s="821" t="str">
        <f t="shared" si="2"/>
        <v>集計画面(インボイス)</v>
      </c>
      <c r="D89" s="862"/>
      <c r="E89" s="868"/>
      <c r="F89" s="822" t="s">
        <v>830</v>
      </c>
      <c r="G89" s="201"/>
      <c r="H89" s="201"/>
      <c r="I89" s="861"/>
      <c r="J89" s="452"/>
      <c r="K89" s="201" t="s">
        <v>1381</v>
      </c>
      <c r="L89" s="201" t="s">
        <v>832</v>
      </c>
      <c r="M89" s="294"/>
      <c r="N89" s="135" t="s">
        <v>84</v>
      </c>
      <c r="O89" s="135" t="s">
        <v>86</v>
      </c>
      <c r="P89" s="135" t="s">
        <v>85</v>
      </c>
      <c r="Q89" s="135" t="s">
        <v>86</v>
      </c>
      <c r="R89" s="135" t="s">
        <v>86</v>
      </c>
      <c r="S89" s="135" t="s">
        <v>86</v>
      </c>
      <c r="T89" s="135" t="s">
        <v>86</v>
      </c>
      <c r="U89" s="197" t="s">
        <v>101</v>
      </c>
      <c r="V89" s="820"/>
      <c r="W89" s="820"/>
      <c r="X89" s="802"/>
      <c r="Y89" s="249"/>
      <c r="Z89" s="802"/>
      <c r="AA89" s="802"/>
      <c r="AB89" s="802"/>
      <c r="AC89" s="802"/>
      <c r="AD89" s="802"/>
      <c r="AE89" s="802"/>
      <c r="AF89" s="802"/>
      <c r="AG89" s="110"/>
      <c r="AH89" s="110"/>
      <c r="AI89" s="110"/>
    </row>
    <row r="90">
      <c r="A90" s="802"/>
      <c r="B90" s="676">
        <f t="shared" si="1"/>
        <v>87</v>
      </c>
      <c r="C90" s="821" t="str">
        <f t="shared" si="2"/>
        <v>集計画面(インボイス)</v>
      </c>
      <c r="D90" s="862"/>
      <c r="E90" s="868"/>
      <c r="F90" s="822" t="s">
        <v>833</v>
      </c>
      <c r="G90" s="201"/>
      <c r="H90" s="201"/>
      <c r="I90" s="861"/>
      <c r="J90" s="452"/>
      <c r="K90" s="201" t="s">
        <v>1382</v>
      </c>
      <c r="L90" s="201" t="s">
        <v>827</v>
      </c>
      <c r="M90" s="294"/>
      <c r="N90" s="135" t="s">
        <v>84</v>
      </c>
      <c r="O90" s="135" t="s">
        <v>86</v>
      </c>
      <c r="P90" s="135" t="s">
        <v>85</v>
      </c>
      <c r="Q90" s="135" t="s">
        <v>86</v>
      </c>
      <c r="R90" s="135" t="s">
        <v>86</v>
      </c>
      <c r="S90" s="135" t="s">
        <v>86</v>
      </c>
      <c r="T90" s="135" t="s">
        <v>86</v>
      </c>
      <c r="U90" s="197" t="s">
        <v>101</v>
      </c>
      <c r="V90" s="820"/>
      <c r="W90" s="820"/>
      <c r="X90" s="802"/>
      <c r="Y90" s="249"/>
      <c r="Z90" s="802"/>
      <c r="AA90" s="802"/>
      <c r="AB90" s="802"/>
      <c r="AC90" s="802"/>
      <c r="AD90" s="802"/>
      <c r="AE90" s="802"/>
      <c r="AF90" s="802"/>
      <c r="AG90" s="110"/>
      <c r="AH90" s="110"/>
      <c r="AI90" s="110"/>
    </row>
    <row r="91">
      <c r="A91" s="802"/>
      <c r="B91" s="676">
        <f t="shared" si="1"/>
        <v>88</v>
      </c>
      <c r="C91" s="821" t="str">
        <f t="shared" si="2"/>
        <v>集計画面(インボイス)</v>
      </c>
      <c r="D91" s="862"/>
      <c r="E91" s="870"/>
      <c r="F91" s="822" t="s">
        <v>835</v>
      </c>
      <c r="G91" s="201"/>
      <c r="H91" s="201"/>
      <c r="I91" s="861"/>
      <c r="J91" s="452"/>
      <c r="K91" s="201" t="s">
        <v>1383</v>
      </c>
      <c r="L91" s="201" t="s">
        <v>837</v>
      </c>
      <c r="M91" s="294"/>
      <c r="N91" s="135" t="s">
        <v>84</v>
      </c>
      <c r="O91" s="135" t="s">
        <v>86</v>
      </c>
      <c r="P91" s="135" t="s">
        <v>85</v>
      </c>
      <c r="Q91" s="135" t="s">
        <v>86</v>
      </c>
      <c r="R91" s="135" t="s">
        <v>86</v>
      </c>
      <c r="S91" s="135" t="s">
        <v>86</v>
      </c>
      <c r="T91" s="135" t="s">
        <v>86</v>
      </c>
      <c r="U91" s="197" t="s">
        <v>101</v>
      </c>
      <c r="V91" s="820"/>
      <c r="W91" s="820"/>
      <c r="X91" s="802"/>
      <c r="Y91" s="249"/>
      <c r="Z91" s="802"/>
      <c r="AA91" s="802"/>
      <c r="AB91" s="802"/>
      <c r="AC91" s="802"/>
      <c r="AD91" s="802"/>
      <c r="AE91" s="802"/>
      <c r="AF91" s="802"/>
      <c r="AG91" s="110"/>
      <c r="AH91" s="110"/>
      <c r="AI91" s="110"/>
    </row>
    <row r="92">
      <c r="A92" s="802"/>
      <c r="B92" s="676">
        <f t="shared" si="1"/>
        <v>89</v>
      </c>
      <c r="C92" s="821" t="str">
        <f t="shared" si="2"/>
        <v>集計画面(インボイス)</v>
      </c>
      <c r="D92" s="862"/>
      <c r="E92" s="204" t="s">
        <v>252</v>
      </c>
      <c r="F92" s="860"/>
      <c r="G92" s="201"/>
      <c r="H92" s="201"/>
      <c r="I92" s="861"/>
      <c r="J92" s="452"/>
      <c r="K92" s="201" t="s">
        <v>823</v>
      </c>
      <c r="L92" s="201" t="s">
        <v>442</v>
      </c>
      <c r="M92" s="294"/>
      <c r="N92" s="135" t="s">
        <v>84</v>
      </c>
      <c r="O92" s="135" t="s">
        <v>86</v>
      </c>
      <c r="P92" s="135" t="s">
        <v>85</v>
      </c>
      <c r="Q92" s="135" t="s">
        <v>86</v>
      </c>
      <c r="R92" s="135" t="s">
        <v>86</v>
      </c>
      <c r="S92" s="135" t="s">
        <v>86</v>
      </c>
      <c r="T92" s="135" t="s">
        <v>86</v>
      </c>
      <c r="U92" s="197" t="s">
        <v>101</v>
      </c>
      <c r="V92" s="820"/>
      <c r="W92" s="820"/>
      <c r="X92" s="802"/>
      <c r="Y92" s="249"/>
      <c r="Z92" s="802"/>
      <c r="AA92" s="802"/>
      <c r="AB92" s="802"/>
      <c r="AC92" s="802"/>
      <c r="AD92" s="802"/>
      <c r="AE92" s="802"/>
      <c r="AF92" s="802"/>
      <c r="AG92" s="110"/>
      <c r="AH92" s="110"/>
      <c r="AI92" s="110"/>
    </row>
    <row r="93">
      <c r="A93" s="802"/>
      <c r="B93" s="676">
        <f t="shared" si="1"/>
        <v>90</v>
      </c>
      <c r="C93" s="821" t="str">
        <f t="shared" si="2"/>
        <v>集計画面(インボイス)</v>
      </c>
      <c r="D93" s="862"/>
      <c r="E93" s="130" t="s">
        <v>3770</v>
      </c>
      <c r="F93" s="860"/>
      <c r="G93" s="201"/>
      <c r="H93" s="201"/>
      <c r="I93" s="861"/>
      <c r="J93" s="452"/>
      <c r="K93" s="201" t="s">
        <v>1385</v>
      </c>
      <c r="L93" s="201" t="s">
        <v>1386</v>
      </c>
      <c r="M93" s="294"/>
      <c r="N93" s="135" t="s">
        <v>84</v>
      </c>
      <c r="O93" s="135" t="s">
        <v>86</v>
      </c>
      <c r="P93" s="135" t="s">
        <v>84</v>
      </c>
      <c r="Q93" s="135" t="s">
        <v>86</v>
      </c>
      <c r="R93" s="135" t="s">
        <v>86</v>
      </c>
      <c r="S93" s="135" t="s">
        <v>86</v>
      </c>
      <c r="T93" s="135" t="s">
        <v>86</v>
      </c>
      <c r="U93" s="197" t="s">
        <v>101</v>
      </c>
      <c r="V93" s="820"/>
      <c r="W93" s="820"/>
      <c r="X93" s="802"/>
      <c r="Y93" s="249"/>
      <c r="Z93" s="802"/>
      <c r="AA93" s="802"/>
      <c r="AB93" s="802"/>
      <c r="AC93" s="802"/>
      <c r="AD93" s="802"/>
      <c r="AE93" s="802"/>
      <c r="AF93" s="802"/>
      <c r="AG93" s="110"/>
      <c r="AH93" s="110"/>
      <c r="AI93" s="110"/>
    </row>
    <row r="94">
      <c r="A94" s="802"/>
      <c r="B94" s="676">
        <f t="shared" si="1"/>
        <v>91</v>
      </c>
      <c r="C94" s="821" t="str">
        <f t="shared" si="2"/>
        <v>集計画面(インボイス)</v>
      </c>
      <c r="D94" s="862"/>
      <c r="E94" s="863" t="s">
        <v>807</v>
      </c>
      <c r="F94" s="243" t="s">
        <v>543</v>
      </c>
      <c r="G94" s="860"/>
      <c r="H94" s="201"/>
      <c r="I94" s="201"/>
      <c r="J94" s="860"/>
      <c r="K94" s="132" t="s">
        <v>808</v>
      </c>
      <c r="L94" s="133" t="s">
        <v>3771</v>
      </c>
      <c r="M94" s="223"/>
      <c r="N94" s="135" t="s">
        <v>84</v>
      </c>
      <c r="O94" s="135" t="s">
        <v>86</v>
      </c>
      <c r="P94" s="135" t="s">
        <v>85</v>
      </c>
      <c r="Q94" s="135" t="s">
        <v>86</v>
      </c>
      <c r="R94" s="135" t="s">
        <v>86</v>
      </c>
      <c r="S94" s="135" t="s">
        <v>86</v>
      </c>
      <c r="T94" s="135" t="s">
        <v>86</v>
      </c>
      <c r="U94" s="197" t="s">
        <v>101</v>
      </c>
      <c r="V94" s="820"/>
      <c r="W94" s="820"/>
      <c r="X94" s="802"/>
      <c r="Y94" s="249"/>
      <c r="Z94" s="802"/>
      <c r="AA94" s="802"/>
      <c r="AB94" s="802"/>
      <c r="AC94" s="802"/>
      <c r="AD94" s="802"/>
      <c r="AE94" s="802"/>
      <c r="AF94" s="802"/>
      <c r="AG94" s="110"/>
      <c r="AH94" s="110"/>
      <c r="AI94" s="110"/>
    </row>
    <row r="95">
      <c r="A95" s="802"/>
      <c r="B95" s="676">
        <f t="shared" si="1"/>
        <v>92</v>
      </c>
      <c r="C95" s="821" t="str">
        <f t="shared" si="2"/>
        <v>集計画面(インボイス)</v>
      </c>
      <c r="D95" s="398"/>
      <c r="E95" s="202"/>
      <c r="F95" s="243" t="s">
        <v>811</v>
      </c>
      <c r="G95" s="860"/>
      <c r="H95" s="201"/>
      <c r="I95" s="201"/>
      <c r="J95" s="860"/>
      <c r="K95" s="132" t="s">
        <v>812</v>
      </c>
      <c r="L95" s="132" t="s">
        <v>3772</v>
      </c>
      <c r="M95" s="132"/>
      <c r="N95" s="135" t="s">
        <v>84</v>
      </c>
      <c r="O95" s="135" t="s">
        <v>86</v>
      </c>
      <c r="P95" s="135" t="s">
        <v>85</v>
      </c>
      <c r="Q95" s="135" t="s">
        <v>86</v>
      </c>
      <c r="R95" s="135" t="s">
        <v>86</v>
      </c>
      <c r="S95" s="135" t="s">
        <v>86</v>
      </c>
      <c r="T95" s="135" t="s">
        <v>86</v>
      </c>
      <c r="U95" s="197" t="s">
        <v>101</v>
      </c>
      <c r="V95" s="820"/>
      <c r="W95" s="820"/>
      <c r="X95" s="802"/>
      <c r="Y95" s="249"/>
      <c r="Z95" s="802"/>
      <c r="AA95" s="802"/>
      <c r="AB95" s="802"/>
      <c r="AC95" s="802"/>
      <c r="AD95" s="802"/>
      <c r="AE95" s="802"/>
      <c r="AF95" s="802"/>
      <c r="AG95" s="110"/>
      <c r="AH95" s="110"/>
      <c r="AI95" s="110"/>
    </row>
    <row r="96">
      <c r="A96" s="802"/>
      <c r="B96" s="676">
        <f t="shared" si="1"/>
        <v>93</v>
      </c>
      <c r="C96" s="821" t="str">
        <f t="shared" si="2"/>
        <v>集計画面(インボイス)</v>
      </c>
      <c r="D96" s="398"/>
      <c r="E96" s="202"/>
      <c r="F96" s="243" t="s">
        <v>814</v>
      </c>
      <c r="G96" s="860"/>
      <c r="H96" s="201"/>
      <c r="I96" s="201"/>
      <c r="J96" s="860"/>
      <c r="K96" s="132" t="s">
        <v>815</v>
      </c>
      <c r="L96" s="132" t="s">
        <v>3773</v>
      </c>
      <c r="M96" s="132"/>
      <c r="N96" s="135" t="s">
        <v>84</v>
      </c>
      <c r="O96" s="135" t="s">
        <v>86</v>
      </c>
      <c r="P96" s="135" t="s">
        <v>85</v>
      </c>
      <c r="Q96" s="135" t="s">
        <v>86</v>
      </c>
      <c r="R96" s="135" t="s">
        <v>86</v>
      </c>
      <c r="S96" s="135" t="s">
        <v>86</v>
      </c>
      <c r="T96" s="135" t="s">
        <v>86</v>
      </c>
      <c r="U96" s="197" t="s">
        <v>101</v>
      </c>
      <c r="V96" s="820"/>
      <c r="W96" s="820"/>
      <c r="X96" s="802"/>
      <c r="Y96" s="249"/>
      <c r="Z96" s="802"/>
      <c r="AA96" s="802"/>
      <c r="AB96" s="802"/>
      <c r="AC96" s="802"/>
      <c r="AD96" s="802"/>
      <c r="AE96" s="802"/>
      <c r="AF96" s="802"/>
      <c r="AG96" s="110"/>
      <c r="AH96" s="110"/>
      <c r="AI96" s="110"/>
    </row>
    <row r="97">
      <c r="A97" s="802"/>
      <c r="B97" s="676">
        <f t="shared" si="1"/>
        <v>94</v>
      </c>
      <c r="C97" s="821" t="str">
        <f t="shared" si="2"/>
        <v>集計画面(インボイス)</v>
      </c>
      <c r="D97" s="398"/>
      <c r="E97" s="202"/>
      <c r="F97" s="337" t="s">
        <v>431</v>
      </c>
      <c r="G97" s="860"/>
      <c r="H97" s="201"/>
      <c r="I97" s="201"/>
      <c r="J97" s="860"/>
      <c r="K97" s="132" t="s">
        <v>819</v>
      </c>
      <c r="L97" s="132" t="s">
        <v>433</v>
      </c>
      <c r="M97" s="132"/>
      <c r="N97" s="135" t="s">
        <v>84</v>
      </c>
      <c r="O97" s="135" t="s">
        <v>86</v>
      </c>
      <c r="P97" s="135" t="s">
        <v>85</v>
      </c>
      <c r="Q97" s="135" t="s">
        <v>86</v>
      </c>
      <c r="R97" s="135" t="s">
        <v>86</v>
      </c>
      <c r="S97" s="135" t="s">
        <v>86</v>
      </c>
      <c r="T97" s="135" t="s">
        <v>86</v>
      </c>
      <c r="U97" s="197" t="s">
        <v>101</v>
      </c>
      <c r="V97" s="820"/>
      <c r="W97" s="820"/>
      <c r="X97" s="802"/>
      <c r="Y97" s="249"/>
      <c r="Z97" s="802"/>
      <c r="AA97" s="802"/>
      <c r="AB97" s="802"/>
      <c r="AC97" s="802"/>
      <c r="AD97" s="802"/>
      <c r="AE97" s="802"/>
      <c r="AF97" s="802"/>
      <c r="AG97" s="110"/>
      <c r="AH97" s="110"/>
      <c r="AI97" s="110"/>
    </row>
    <row r="98">
      <c r="A98" s="802"/>
      <c r="B98" s="676">
        <f t="shared" si="1"/>
        <v>95</v>
      </c>
      <c r="C98" s="821" t="str">
        <f t="shared" si="2"/>
        <v>集計画面(インボイス)</v>
      </c>
      <c r="D98" s="398"/>
      <c r="E98" s="871" t="s">
        <v>391</v>
      </c>
      <c r="F98" s="401" t="s">
        <v>2387</v>
      </c>
      <c r="G98" s="407"/>
      <c r="H98" s="452"/>
      <c r="I98" s="861"/>
      <c r="J98" s="452"/>
      <c r="K98" s="441" t="s">
        <v>3774</v>
      </c>
      <c r="L98" s="169" t="s">
        <v>1390</v>
      </c>
      <c r="M98" s="402" t="s">
        <v>3775</v>
      </c>
      <c r="N98" s="135" t="s">
        <v>84</v>
      </c>
      <c r="O98" s="135" t="s">
        <v>86</v>
      </c>
      <c r="P98" s="135" t="s">
        <v>85</v>
      </c>
      <c r="Q98" s="135" t="s">
        <v>86</v>
      </c>
      <c r="R98" s="135" t="s">
        <v>86</v>
      </c>
      <c r="S98" s="135" t="s">
        <v>86</v>
      </c>
      <c r="T98" s="135" t="s">
        <v>86</v>
      </c>
      <c r="U98" s="197" t="s">
        <v>101</v>
      </c>
      <c r="V98" s="820"/>
      <c r="W98" s="820"/>
      <c r="X98" s="802"/>
      <c r="Y98" s="249"/>
      <c r="Z98" s="802"/>
      <c r="AA98" s="802"/>
      <c r="AB98" s="802"/>
      <c r="AC98" s="802"/>
      <c r="AD98" s="802"/>
      <c r="AE98" s="802"/>
      <c r="AF98" s="802"/>
      <c r="AG98" s="110"/>
      <c r="AH98" s="110"/>
      <c r="AI98" s="110"/>
    </row>
    <row r="99">
      <c r="A99" s="802"/>
      <c r="B99" s="676">
        <f t="shared" si="1"/>
        <v>96</v>
      </c>
      <c r="C99" s="821" t="str">
        <f t="shared" si="2"/>
        <v>集計画面(インボイス)</v>
      </c>
      <c r="D99" s="398"/>
      <c r="E99" s="872"/>
      <c r="F99" s="401" t="s">
        <v>1999</v>
      </c>
      <c r="G99" s="407"/>
      <c r="H99" s="452"/>
      <c r="I99" s="861"/>
      <c r="J99" s="452"/>
      <c r="K99" s="441" t="s">
        <v>173</v>
      </c>
      <c r="L99" s="441" t="s">
        <v>173</v>
      </c>
      <c r="M99" s="294"/>
      <c r="N99" s="135" t="s">
        <v>84</v>
      </c>
      <c r="O99" s="135" t="s">
        <v>86</v>
      </c>
      <c r="P99" s="135" t="s">
        <v>85</v>
      </c>
      <c r="Q99" s="135" t="s">
        <v>86</v>
      </c>
      <c r="R99" s="135" t="s">
        <v>86</v>
      </c>
      <c r="S99" s="135" t="s">
        <v>86</v>
      </c>
      <c r="T99" s="135" t="s">
        <v>86</v>
      </c>
      <c r="U99" s="197" t="s">
        <v>101</v>
      </c>
      <c r="V99" s="820"/>
      <c r="W99" s="820"/>
      <c r="X99" s="802"/>
      <c r="Y99" s="249"/>
      <c r="Z99" s="802"/>
      <c r="AA99" s="802"/>
      <c r="AB99" s="802"/>
      <c r="AC99" s="802"/>
      <c r="AD99" s="802"/>
      <c r="AE99" s="802"/>
      <c r="AF99" s="802"/>
      <c r="AG99" s="110"/>
      <c r="AH99" s="110"/>
      <c r="AI99" s="110"/>
    </row>
    <row r="100">
      <c r="A100" s="802"/>
      <c r="B100" s="676">
        <f t="shared" si="1"/>
        <v>97</v>
      </c>
      <c r="C100" s="821" t="str">
        <f t="shared" si="2"/>
        <v>集計画面(インボイス)</v>
      </c>
      <c r="D100" s="398"/>
      <c r="E100" s="872"/>
      <c r="F100" s="401" t="s">
        <v>2002</v>
      </c>
      <c r="G100" s="407"/>
      <c r="H100" s="452"/>
      <c r="I100" s="861"/>
      <c r="J100" s="452"/>
      <c r="K100" s="441" t="s">
        <v>173</v>
      </c>
      <c r="L100" s="441" t="s">
        <v>173</v>
      </c>
      <c r="M100" s="294"/>
      <c r="N100" s="135" t="s">
        <v>84</v>
      </c>
      <c r="O100" s="135" t="s">
        <v>86</v>
      </c>
      <c r="P100" s="135" t="s">
        <v>85</v>
      </c>
      <c r="Q100" s="135" t="s">
        <v>86</v>
      </c>
      <c r="R100" s="135" t="s">
        <v>86</v>
      </c>
      <c r="S100" s="135" t="s">
        <v>86</v>
      </c>
      <c r="T100" s="135" t="s">
        <v>86</v>
      </c>
      <c r="U100" s="197" t="s">
        <v>101</v>
      </c>
      <c r="V100" s="820"/>
      <c r="W100" s="820"/>
      <c r="X100" s="802"/>
      <c r="Y100" s="249"/>
      <c r="Z100" s="802"/>
      <c r="AA100" s="802"/>
      <c r="AB100" s="802"/>
      <c r="AC100" s="802"/>
      <c r="AD100" s="802"/>
      <c r="AE100" s="802"/>
      <c r="AF100" s="802"/>
      <c r="AG100" s="110"/>
      <c r="AH100" s="110"/>
      <c r="AI100" s="110"/>
    </row>
    <row r="101">
      <c r="A101" s="802"/>
      <c r="B101" s="676">
        <f t="shared" si="1"/>
        <v>98</v>
      </c>
      <c r="C101" s="821" t="str">
        <f t="shared" si="2"/>
        <v>集計画面(インボイス)</v>
      </c>
      <c r="D101" s="398"/>
      <c r="E101" s="872"/>
      <c r="F101" s="401" t="s">
        <v>2161</v>
      </c>
      <c r="G101" s="407"/>
      <c r="H101" s="452"/>
      <c r="I101" s="861"/>
      <c r="J101" s="452"/>
      <c r="K101" s="441" t="s">
        <v>173</v>
      </c>
      <c r="L101" s="441" t="s">
        <v>173</v>
      </c>
      <c r="M101" s="294"/>
      <c r="N101" s="135" t="s">
        <v>84</v>
      </c>
      <c r="O101" s="135" t="s">
        <v>86</v>
      </c>
      <c r="P101" s="135" t="s">
        <v>85</v>
      </c>
      <c r="Q101" s="135" t="s">
        <v>86</v>
      </c>
      <c r="R101" s="135" t="s">
        <v>86</v>
      </c>
      <c r="S101" s="135" t="s">
        <v>86</v>
      </c>
      <c r="T101" s="135" t="s">
        <v>86</v>
      </c>
      <c r="U101" s="197" t="s">
        <v>101</v>
      </c>
      <c r="V101" s="820"/>
      <c r="W101" s="820"/>
      <c r="X101" s="802"/>
      <c r="Y101" s="249"/>
      <c r="Z101" s="802"/>
      <c r="AA101" s="802"/>
      <c r="AB101" s="802"/>
      <c r="AC101" s="802"/>
      <c r="AD101" s="802"/>
      <c r="AE101" s="802"/>
      <c r="AF101" s="802"/>
      <c r="AG101" s="110"/>
      <c r="AH101" s="110"/>
      <c r="AI101" s="110"/>
    </row>
    <row r="102">
      <c r="A102" s="802"/>
      <c r="B102" s="676">
        <f t="shared" si="1"/>
        <v>99</v>
      </c>
      <c r="C102" s="821" t="str">
        <f t="shared" si="2"/>
        <v>集計画面(インボイス)</v>
      </c>
      <c r="D102" s="398"/>
      <c r="E102" s="872"/>
      <c r="F102" s="401" t="s">
        <v>1315</v>
      </c>
      <c r="G102" s="407"/>
      <c r="H102" s="452"/>
      <c r="I102" s="861"/>
      <c r="J102" s="452"/>
      <c r="K102" s="441" t="s">
        <v>173</v>
      </c>
      <c r="L102" s="441" t="s">
        <v>173</v>
      </c>
      <c r="M102" s="294"/>
      <c r="N102" s="135" t="s">
        <v>84</v>
      </c>
      <c r="O102" s="135" t="s">
        <v>86</v>
      </c>
      <c r="P102" s="135" t="s">
        <v>85</v>
      </c>
      <c r="Q102" s="135" t="s">
        <v>86</v>
      </c>
      <c r="R102" s="135" t="s">
        <v>86</v>
      </c>
      <c r="S102" s="135" t="s">
        <v>86</v>
      </c>
      <c r="T102" s="135" t="s">
        <v>86</v>
      </c>
      <c r="U102" s="197" t="s">
        <v>101</v>
      </c>
      <c r="V102" s="820"/>
      <c r="W102" s="820"/>
      <c r="X102" s="802"/>
      <c r="Y102" s="249"/>
      <c r="Z102" s="802"/>
      <c r="AA102" s="802"/>
      <c r="AB102" s="802"/>
      <c r="AC102" s="802"/>
      <c r="AD102" s="802"/>
      <c r="AE102" s="802"/>
      <c r="AF102" s="802"/>
      <c r="AG102" s="110"/>
      <c r="AH102" s="110"/>
      <c r="AI102" s="110"/>
    </row>
    <row r="103">
      <c r="A103" s="802"/>
      <c r="B103" s="676">
        <f t="shared" si="1"/>
        <v>100</v>
      </c>
      <c r="C103" s="821" t="str">
        <f t="shared" si="2"/>
        <v>集計画面(インボイス)</v>
      </c>
      <c r="D103" s="398"/>
      <c r="E103" s="872"/>
      <c r="F103" s="401" t="s">
        <v>3751</v>
      </c>
      <c r="G103" s="407"/>
      <c r="H103" s="452"/>
      <c r="I103" s="861"/>
      <c r="J103" s="452"/>
      <c r="K103" s="441" t="s">
        <v>173</v>
      </c>
      <c r="L103" s="441" t="s">
        <v>173</v>
      </c>
      <c r="M103" s="294"/>
      <c r="N103" s="135" t="s">
        <v>84</v>
      </c>
      <c r="O103" s="135" t="s">
        <v>86</v>
      </c>
      <c r="P103" s="135" t="s">
        <v>85</v>
      </c>
      <c r="Q103" s="135" t="s">
        <v>86</v>
      </c>
      <c r="R103" s="135" t="s">
        <v>86</v>
      </c>
      <c r="S103" s="135" t="s">
        <v>86</v>
      </c>
      <c r="T103" s="135" t="s">
        <v>86</v>
      </c>
      <c r="U103" s="197" t="s">
        <v>101</v>
      </c>
      <c r="V103" s="820"/>
      <c r="W103" s="820"/>
      <c r="X103" s="802"/>
      <c r="Y103" s="249"/>
      <c r="Z103" s="802"/>
      <c r="AA103" s="802"/>
      <c r="AB103" s="802"/>
      <c r="AC103" s="802"/>
      <c r="AD103" s="802"/>
      <c r="AE103" s="802"/>
      <c r="AF103" s="802"/>
      <c r="AG103" s="110"/>
      <c r="AH103" s="110"/>
      <c r="AI103" s="110"/>
    </row>
    <row r="104">
      <c r="A104" s="802"/>
      <c r="B104" s="676">
        <f t="shared" si="1"/>
        <v>101</v>
      </c>
      <c r="C104" s="821" t="str">
        <f t="shared" si="2"/>
        <v>集計画面(インボイス)</v>
      </c>
      <c r="D104" s="398"/>
      <c r="E104" s="872"/>
      <c r="F104" s="401" t="s">
        <v>2673</v>
      </c>
      <c r="G104" s="407"/>
      <c r="H104" s="452"/>
      <c r="I104" s="861"/>
      <c r="J104" s="452"/>
      <c r="K104" s="441" t="s">
        <v>173</v>
      </c>
      <c r="L104" s="441" t="s">
        <v>173</v>
      </c>
      <c r="M104" s="294"/>
      <c r="N104" s="135" t="s">
        <v>84</v>
      </c>
      <c r="O104" s="135" t="s">
        <v>86</v>
      </c>
      <c r="P104" s="135" t="s">
        <v>85</v>
      </c>
      <c r="Q104" s="135" t="s">
        <v>86</v>
      </c>
      <c r="R104" s="135" t="s">
        <v>86</v>
      </c>
      <c r="S104" s="135" t="s">
        <v>86</v>
      </c>
      <c r="T104" s="135" t="s">
        <v>86</v>
      </c>
      <c r="U104" s="197" t="s">
        <v>101</v>
      </c>
      <c r="V104" s="820"/>
      <c r="W104" s="820"/>
      <c r="X104" s="802"/>
      <c r="Y104" s="249"/>
      <c r="Z104" s="802"/>
      <c r="AA104" s="802"/>
      <c r="AB104" s="802"/>
      <c r="AC104" s="802"/>
      <c r="AD104" s="802"/>
      <c r="AE104" s="802"/>
      <c r="AF104" s="802"/>
      <c r="AG104" s="110"/>
      <c r="AH104" s="110"/>
      <c r="AI104" s="110"/>
    </row>
    <row r="105">
      <c r="A105" s="802"/>
      <c r="B105" s="676">
        <f t="shared" si="1"/>
        <v>102</v>
      </c>
      <c r="C105" s="821" t="str">
        <f t="shared" si="2"/>
        <v>集計画面(インボイス)</v>
      </c>
      <c r="D105" s="398"/>
      <c r="E105" s="872"/>
      <c r="F105" s="401" t="s">
        <v>2693</v>
      </c>
      <c r="G105" s="407"/>
      <c r="H105" s="452"/>
      <c r="I105" s="861"/>
      <c r="J105" s="452"/>
      <c r="K105" s="441" t="s">
        <v>173</v>
      </c>
      <c r="L105" s="441" t="s">
        <v>173</v>
      </c>
      <c r="M105" s="294"/>
      <c r="N105" s="135" t="s">
        <v>84</v>
      </c>
      <c r="O105" s="135" t="s">
        <v>86</v>
      </c>
      <c r="P105" s="135" t="s">
        <v>85</v>
      </c>
      <c r="Q105" s="135" t="s">
        <v>86</v>
      </c>
      <c r="R105" s="135" t="s">
        <v>86</v>
      </c>
      <c r="S105" s="135" t="s">
        <v>86</v>
      </c>
      <c r="T105" s="135" t="s">
        <v>86</v>
      </c>
      <c r="U105" s="197" t="s">
        <v>101</v>
      </c>
      <c r="V105" s="820"/>
      <c r="W105" s="820"/>
      <c r="X105" s="802"/>
      <c r="Y105" s="249"/>
      <c r="Z105" s="802"/>
      <c r="AA105" s="802"/>
      <c r="AB105" s="802"/>
      <c r="AC105" s="802"/>
      <c r="AD105" s="802"/>
      <c r="AE105" s="802"/>
      <c r="AF105" s="802"/>
      <c r="AG105" s="110"/>
      <c r="AH105" s="110"/>
      <c r="AI105" s="110"/>
    </row>
    <row r="106">
      <c r="A106" s="802"/>
      <c r="B106" s="676">
        <f t="shared" si="1"/>
        <v>103</v>
      </c>
      <c r="C106" s="821" t="str">
        <f t="shared" si="2"/>
        <v>集計画面(インボイス)</v>
      </c>
      <c r="D106" s="398"/>
      <c r="E106" s="872"/>
      <c r="F106" s="401" t="s">
        <v>2803</v>
      </c>
      <c r="G106" s="407"/>
      <c r="H106" s="452"/>
      <c r="I106" s="861"/>
      <c r="J106" s="452"/>
      <c r="K106" s="441" t="s">
        <v>173</v>
      </c>
      <c r="L106" s="441" t="s">
        <v>173</v>
      </c>
      <c r="M106" s="294"/>
      <c r="N106" s="135" t="s">
        <v>84</v>
      </c>
      <c r="O106" s="135" t="s">
        <v>86</v>
      </c>
      <c r="P106" s="135" t="s">
        <v>85</v>
      </c>
      <c r="Q106" s="135" t="s">
        <v>86</v>
      </c>
      <c r="R106" s="135" t="s">
        <v>86</v>
      </c>
      <c r="S106" s="135" t="s">
        <v>86</v>
      </c>
      <c r="T106" s="135" t="s">
        <v>86</v>
      </c>
      <c r="U106" s="197" t="s">
        <v>101</v>
      </c>
      <c r="V106" s="820"/>
      <c r="W106" s="820"/>
      <c r="X106" s="802"/>
      <c r="Y106" s="249"/>
      <c r="Z106" s="802"/>
      <c r="AA106" s="802"/>
      <c r="AB106" s="802"/>
      <c r="AC106" s="802"/>
      <c r="AD106" s="802"/>
      <c r="AE106" s="802"/>
      <c r="AF106" s="802"/>
      <c r="AG106" s="110"/>
      <c r="AH106" s="110"/>
      <c r="AI106" s="110"/>
    </row>
    <row r="107">
      <c r="A107" s="802"/>
      <c r="B107" s="676">
        <f t="shared" si="1"/>
        <v>104</v>
      </c>
      <c r="C107" s="821" t="str">
        <f t="shared" si="2"/>
        <v>集計画面(インボイス)</v>
      </c>
      <c r="D107" s="398"/>
      <c r="E107" s="872"/>
      <c r="F107" s="401" t="s">
        <v>3425</v>
      </c>
      <c r="G107" s="407"/>
      <c r="H107" s="452"/>
      <c r="I107" s="861"/>
      <c r="J107" s="452"/>
      <c r="K107" s="441" t="s">
        <v>173</v>
      </c>
      <c r="L107" s="441" t="s">
        <v>173</v>
      </c>
      <c r="M107" s="294"/>
      <c r="N107" s="135" t="s">
        <v>84</v>
      </c>
      <c r="O107" s="135" t="s">
        <v>86</v>
      </c>
      <c r="P107" s="135" t="s">
        <v>85</v>
      </c>
      <c r="Q107" s="135" t="s">
        <v>86</v>
      </c>
      <c r="R107" s="135" t="s">
        <v>86</v>
      </c>
      <c r="S107" s="135" t="s">
        <v>86</v>
      </c>
      <c r="T107" s="135" t="s">
        <v>86</v>
      </c>
      <c r="U107" s="197" t="s">
        <v>101</v>
      </c>
      <c r="V107" s="820"/>
      <c r="W107" s="820"/>
      <c r="X107" s="802"/>
      <c r="Y107" s="249"/>
      <c r="Z107" s="802"/>
      <c r="AA107" s="802"/>
      <c r="AB107" s="802"/>
      <c r="AC107" s="802"/>
      <c r="AD107" s="802"/>
      <c r="AE107" s="802"/>
      <c r="AF107" s="802"/>
      <c r="AG107" s="110"/>
      <c r="AH107" s="110"/>
      <c r="AI107" s="110"/>
    </row>
    <row r="108">
      <c r="A108" s="802"/>
      <c r="B108" s="676">
        <f t="shared" si="1"/>
        <v>105</v>
      </c>
      <c r="C108" s="821" t="str">
        <f t="shared" si="2"/>
        <v>集計画面(インボイス)</v>
      </c>
      <c r="D108" s="398"/>
      <c r="E108" s="872"/>
      <c r="F108" s="401" t="s">
        <v>301</v>
      </c>
      <c r="G108" s="407"/>
      <c r="H108" s="452"/>
      <c r="I108" s="861"/>
      <c r="J108" s="452"/>
      <c r="K108" s="441" t="s">
        <v>173</v>
      </c>
      <c r="L108" s="441" t="s">
        <v>173</v>
      </c>
      <c r="M108" s="294"/>
      <c r="N108" s="135" t="s">
        <v>84</v>
      </c>
      <c r="O108" s="135" t="s">
        <v>86</v>
      </c>
      <c r="P108" s="135" t="s">
        <v>85</v>
      </c>
      <c r="Q108" s="135" t="s">
        <v>86</v>
      </c>
      <c r="R108" s="135" t="s">
        <v>86</v>
      </c>
      <c r="S108" s="135" t="s">
        <v>86</v>
      </c>
      <c r="T108" s="135" t="s">
        <v>86</v>
      </c>
      <c r="U108" s="197" t="s">
        <v>101</v>
      </c>
      <c r="V108" s="820"/>
      <c r="W108" s="820"/>
      <c r="X108" s="802"/>
      <c r="Y108" s="249"/>
      <c r="Z108" s="802"/>
      <c r="AA108" s="802"/>
      <c r="AB108" s="802"/>
      <c r="AC108" s="802"/>
      <c r="AD108" s="802"/>
      <c r="AE108" s="802"/>
      <c r="AF108" s="802"/>
      <c r="AG108" s="110"/>
      <c r="AH108" s="110"/>
      <c r="AI108" s="110"/>
    </row>
    <row r="109">
      <c r="A109" s="802"/>
      <c r="B109" s="676">
        <f t="shared" si="1"/>
        <v>106</v>
      </c>
      <c r="C109" s="821" t="str">
        <f t="shared" si="2"/>
        <v>集計画面(インボイス)</v>
      </c>
      <c r="D109" s="398"/>
      <c r="E109" s="872"/>
      <c r="F109" s="401" t="s">
        <v>298</v>
      </c>
      <c r="G109" s="407"/>
      <c r="H109" s="452"/>
      <c r="I109" s="861"/>
      <c r="J109" s="452"/>
      <c r="K109" s="441" t="s">
        <v>173</v>
      </c>
      <c r="L109" s="441" t="s">
        <v>173</v>
      </c>
      <c r="M109" s="294"/>
      <c r="N109" s="135" t="s">
        <v>84</v>
      </c>
      <c r="O109" s="135" t="s">
        <v>86</v>
      </c>
      <c r="P109" s="135" t="s">
        <v>85</v>
      </c>
      <c r="Q109" s="135" t="s">
        <v>86</v>
      </c>
      <c r="R109" s="135" t="s">
        <v>86</v>
      </c>
      <c r="S109" s="135" t="s">
        <v>86</v>
      </c>
      <c r="T109" s="135" t="s">
        <v>86</v>
      </c>
      <c r="U109" s="197" t="s">
        <v>101</v>
      </c>
      <c r="V109" s="820"/>
      <c r="W109" s="820"/>
      <c r="X109" s="802"/>
      <c r="Y109" s="249"/>
      <c r="Z109" s="802"/>
      <c r="AA109" s="802"/>
      <c r="AB109" s="802"/>
      <c r="AC109" s="802"/>
      <c r="AD109" s="802"/>
      <c r="AE109" s="802"/>
      <c r="AF109" s="802"/>
      <c r="AG109" s="110"/>
      <c r="AH109" s="110"/>
      <c r="AI109" s="110"/>
    </row>
    <row r="110">
      <c r="A110" s="802"/>
      <c r="B110" s="676">
        <f t="shared" si="1"/>
        <v>107</v>
      </c>
      <c r="C110" s="821" t="str">
        <f t="shared" si="2"/>
        <v>集計画面(インボイス)</v>
      </c>
      <c r="D110" s="398"/>
      <c r="E110" s="872"/>
      <c r="F110" s="401" t="s">
        <v>699</v>
      </c>
      <c r="G110" s="407"/>
      <c r="H110" s="452"/>
      <c r="I110" s="861"/>
      <c r="J110" s="452"/>
      <c r="K110" s="441" t="s">
        <v>173</v>
      </c>
      <c r="L110" s="441" t="s">
        <v>173</v>
      </c>
      <c r="M110" s="294"/>
      <c r="N110" s="135" t="s">
        <v>84</v>
      </c>
      <c r="O110" s="135" t="s">
        <v>86</v>
      </c>
      <c r="P110" s="135" t="s">
        <v>85</v>
      </c>
      <c r="Q110" s="135" t="s">
        <v>86</v>
      </c>
      <c r="R110" s="135" t="s">
        <v>86</v>
      </c>
      <c r="S110" s="135" t="s">
        <v>86</v>
      </c>
      <c r="T110" s="135" t="s">
        <v>86</v>
      </c>
      <c r="U110" s="197" t="s">
        <v>101</v>
      </c>
      <c r="V110" s="820"/>
      <c r="W110" s="820"/>
      <c r="X110" s="802"/>
      <c r="Y110" s="249"/>
      <c r="Z110" s="802"/>
      <c r="AA110" s="802"/>
      <c r="AB110" s="802"/>
      <c r="AC110" s="802"/>
      <c r="AD110" s="802"/>
      <c r="AE110" s="802"/>
      <c r="AF110" s="802"/>
      <c r="AG110" s="110"/>
      <c r="AH110" s="110"/>
      <c r="AI110" s="110"/>
    </row>
    <row r="111">
      <c r="A111" s="802"/>
      <c r="B111" s="676">
        <f t="shared" si="1"/>
        <v>108</v>
      </c>
      <c r="C111" s="821" t="str">
        <f t="shared" si="2"/>
        <v>集計画面(インボイス)</v>
      </c>
      <c r="D111" s="398"/>
      <c r="E111" s="872"/>
      <c r="F111" s="401" t="s">
        <v>405</v>
      </c>
      <c r="G111" s="407"/>
      <c r="H111" s="452"/>
      <c r="I111" s="861"/>
      <c r="J111" s="452"/>
      <c r="K111" s="441" t="s">
        <v>173</v>
      </c>
      <c r="L111" s="441" t="s">
        <v>173</v>
      </c>
      <c r="M111" s="294"/>
      <c r="N111" s="135" t="s">
        <v>84</v>
      </c>
      <c r="O111" s="135" t="s">
        <v>86</v>
      </c>
      <c r="P111" s="135" t="s">
        <v>85</v>
      </c>
      <c r="Q111" s="135" t="s">
        <v>86</v>
      </c>
      <c r="R111" s="135" t="s">
        <v>86</v>
      </c>
      <c r="S111" s="135" t="s">
        <v>86</v>
      </c>
      <c r="T111" s="135" t="s">
        <v>86</v>
      </c>
      <c r="U111" s="197" t="s">
        <v>101</v>
      </c>
      <c r="V111" s="820"/>
      <c r="W111" s="820"/>
      <c r="X111" s="802"/>
      <c r="Y111" s="249"/>
      <c r="Z111" s="802"/>
      <c r="AA111" s="802"/>
      <c r="AB111" s="802"/>
      <c r="AC111" s="802"/>
      <c r="AD111" s="802"/>
      <c r="AE111" s="802"/>
      <c r="AF111" s="802"/>
      <c r="AG111" s="110"/>
      <c r="AH111" s="110"/>
      <c r="AI111" s="110"/>
    </row>
    <row r="112">
      <c r="A112" s="802"/>
      <c r="B112" s="676">
        <f t="shared" si="1"/>
        <v>109</v>
      </c>
      <c r="C112" s="821" t="str">
        <f t="shared" si="2"/>
        <v>集計画面(インボイス)</v>
      </c>
      <c r="D112" s="398"/>
      <c r="E112" s="872"/>
      <c r="F112" s="401" t="s">
        <v>404</v>
      </c>
      <c r="G112" s="407"/>
      <c r="H112" s="452"/>
      <c r="I112" s="861"/>
      <c r="J112" s="452"/>
      <c r="K112" s="441" t="s">
        <v>173</v>
      </c>
      <c r="L112" s="441" t="s">
        <v>173</v>
      </c>
      <c r="M112" s="294"/>
      <c r="N112" s="135" t="s">
        <v>84</v>
      </c>
      <c r="O112" s="135" t="s">
        <v>86</v>
      </c>
      <c r="P112" s="135" t="s">
        <v>85</v>
      </c>
      <c r="Q112" s="135" t="s">
        <v>86</v>
      </c>
      <c r="R112" s="135" t="s">
        <v>86</v>
      </c>
      <c r="S112" s="135" t="s">
        <v>86</v>
      </c>
      <c r="T112" s="135" t="s">
        <v>86</v>
      </c>
      <c r="U112" s="197" t="s">
        <v>101</v>
      </c>
      <c r="V112" s="820"/>
      <c r="W112" s="820"/>
      <c r="X112" s="802"/>
      <c r="Y112" s="249"/>
      <c r="Z112" s="802"/>
      <c r="AA112" s="802"/>
      <c r="AB112" s="802"/>
      <c r="AC112" s="802"/>
      <c r="AD112" s="802"/>
      <c r="AE112" s="802"/>
      <c r="AF112" s="802"/>
      <c r="AG112" s="110"/>
      <c r="AH112" s="110"/>
      <c r="AI112" s="110"/>
    </row>
    <row r="113">
      <c r="A113" s="802"/>
      <c r="B113" s="676">
        <f t="shared" si="1"/>
        <v>110</v>
      </c>
      <c r="C113" s="821" t="str">
        <f t="shared" si="2"/>
        <v>集計画面(インボイス)</v>
      </c>
      <c r="D113" s="398"/>
      <c r="E113" s="872"/>
      <c r="F113" s="401" t="s">
        <v>1391</v>
      </c>
      <c r="G113" s="407"/>
      <c r="H113" s="452"/>
      <c r="I113" s="861"/>
      <c r="J113" s="452"/>
      <c r="K113" s="441" t="s">
        <v>173</v>
      </c>
      <c r="L113" s="441" t="s">
        <v>173</v>
      </c>
      <c r="M113" s="294"/>
      <c r="N113" s="135" t="s">
        <v>84</v>
      </c>
      <c r="O113" s="135" t="s">
        <v>86</v>
      </c>
      <c r="P113" s="135" t="s">
        <v>85</v>
      </c>
      <c r="Q113" s="135" t="s">
        <v>86</v>
      </c>
      <c r="R113" s="135" t="s">
        <v>86</v>
      </c>
      <c r="S113" s="135" t="s">
        <v>86</v>
      </c>
      <c r="T113" s="135" t="s">
        <v>86</v>
      </c>
      <c r="U113" s="197" t="s">
        <v>101</v>
      </c>
      <c r="V113" s="820"/>
      <c r="W113" s="820"/>
      <c r="X113" s="802"/>
      <c r="Y113" s="249"/>
      <c r="Z113" s="802"/>
      <c r="AA113" s="802"/>
      <c r="AB113" s="802"/>
      <c r="AC113" s="802"/>
      <c r="AD113" s="802"/>
      <c r="AE113" s="802"/>
      <c r="AF113" s="802"/>
      <c r="AG113" s="110"/>
      <c r="AH113" s="110"/>
      <c r="AI113" s="110"/>
    </row>
    <row r="114">
      <c r="A114" s="802"/>
      <c r="B114" s="676">
        <f t="shared" si="1"/>
        <v>111</v>
      </c>
      <c r="C114" s="821" t="str">
        <f t="shared" si="2"/>
        <v>集計画面(インボイス)</v>
      </c>
      <c r="D114" s="398"/>
      <c r="E114" s="872"/>
      <c r="F114" s="401" t="s">
        <v>401</v>
      </c>
      <c r="G114" s="407"/>
      <c r="H114" s="452"/>
      <c r="I114" s="861"/>
      <c r="J114" s="452"/>
      <c r="K114" s="441" t="s">
        <v>173</v>
      </c>
      <c r="L114" s="441" t="s">
        <v>173</v>
      </c>
      <c r="M114" s="294"/>
      <c r="N114" s="135" t="s">
        <v>84</v>
      </c>
      <c r="O114" s="135" t="s">
        <v>86</v>
      </c>
      <c r="P114" s="135" t="s">
        <v>85</v>
      </c>
      <c r="Q114" s="135" t="s">
        <v>86</v>
      </c>
      <c r="R114" s="135" t="s">
        <v>86</v>
      </c>
      <c r="S114" s="135" t="s">
        <v>86</v>
      </c>
      <c r="T114" s="135" t="s">
        <v>86</v>
      </c>
      <c r="U114" s="197" t="s">
        <v>101</v>
      </c>
      <c r="V114" s="820"/>
      <c r="W114" s="820"/>
      <c r="X114" s="802"/>
      <c r="Y114" s="249"/>
      <c r="Z114" s="802"/>
      <c r="AA114" s="802"/>
      <c r="AB114" s="802"/>
      <c r="AC114" s="802"/>
      <c r="AD114" s="802"/>
      <c r="AE114" s="802"/>
      <c r="AF114" s="802"/>
      <c r="AG114" s="110"/>
      <c r="AH114" s="110"/>
      <c r="AI114" s="110"/>
    </row>
    <row r="115">
      <c r="A115" s="802"/>
      <c r="B115" s="676">
        <f t="shared" si="1"/>
        <v>112</v>
      </c>
      <c r="C115" s="821" t="str">
        <f t="shared" si="2"/>
        <v>集計画面(インボイス)</v>
      </c>
      <c r="D115" s="398"/>
      <c r="E115" s="872"/>
      <c r="F115" s="401" t="s">
        <v>768</v>
      </c>
      <c r="G115" s="407"/>
      <c r="H115" s="452"/>
      <c r="I115" s="861"/>
      <c r="J115" s="452"/>
      <c r="K115" s="441" t="s">
        <v>173</v>
      </c>
      <c r="L115" s="441" t="s">
        <v>173</v>
      </c>
      <c r="M115" s="294"/>
      <c r="N115" s="135" t="s">
        <v>84</v>
      </c>
      <c r="O115" s="135" t="s">
        <v>86</v>
      </c>
      <c r="P115" s="135" t="s">
        <v>85</v>
      </c>
      <c r="Q115" s="135" t="s">
        <v>86</v>
      </c>
      <c r="R115" s="135" t="s">
        <v>86</v>
      </c>
      <c r="S115" s="135" t="s">
        <v>86</v>
      </c>
      <c r="T115" s="135" t="s">
        <v>86</v>
      </c>
      <c r="U115" s="197" t="s">
        <v>101</v>
      </c>
      <c r="V115" s="820"/>
      <c r="W115" s="820"/>
      <c r="X115" s="802"/>
      <c r="Y115" s="249"/>
      <c r="Z115" s="802"/>
      <c r="AA115" s="802"/>
      <c r="AB115" s="802"/>
      <c r="AC115" s="802"/>
      <c r="AD115" s="802"/>
      <c r="AE115" s="802"/>
      <c r="AF115" s="802"/>
      <c r="AG115" s="110"/>
      <c r="AH115" s="110"/>
      <c r="AI115" s="110"/>
    </row>
    <row r="116">
      <c r="A116" s="802"/>
      <c r="B116" s="676">
        <f t="shared" si="1"/>
        <v>113</v>
      </c>
      <c r="C116" s="821" t="str">
        <f t="shared" si="2"/>
        <v>集計画面(インボイス)</v>
      </c>
      <c r="D116" s="398"/>
      <c r="E116" s="872"/>
      <c r="F116" s="401" t="s">
        <v>408</v>
      </c>
      <c r="G116" s="407"/>
      <c r="H116" s="452"/>
      <c r="I116" s="861"/>
      <c r="J116" s="452"/>
      <c r="K116" s="441" t="s">
        <v>173</v>
      </c>
      <c r="L116" s="441" t="s">
        <v>173</v>
      </c>
      <c r="M116" s="294"/>
      <c r="N116" s="135" t="s">
        <v>84</v>
      </c>
      <c r="O116" s="135" t="s">
        <v>86</v>
      </c>
      <c r="P116" s="135" t="s">
        <v>85</v>
      </c>
      <c r="Q116" s="135" t="s">
        <v>86</v>
      </c>
      <c r="R116" s="135" t="s">
        <v>86</v>
      </c>
      <c r="S116" s="135" t="s">
        <v>86</v>
      </c>
      <c r="T116" s="135" t="s">
        <v>86</v>
      </c>
      <c r="U116" s="197" t="s">
        <v>101</v>
      </c>
      <c r="V116" s="820"/>
      <c r="W116" s="820"/>
      <c r="X116" s="802"/>
      <c r="Y116" s="249"/>
      <c r="Z116" s="802"/>
      <c r="AA116" s="802"/>
      <c r="AB116" s="802"/>
      <c r="AC116" s="802"/>
      <c r="AD116" s="802"/>
      <c r="AE116" s="802"/>
      <c r="AF116" s="802"/>
      <c r="AG116" s="110"/>
      <c r="AH116" s="110"/>
      <c r="AI116" s="110"/>
    </row>
    <row r="117">
      <c r="A117" s="802"/>
      <c r="B117" s="676">
        <f t="shared" si="1"/>
        <v>114</v>
      </c>
      <c r="C117" s="821" t="str">
        <f t="shared" si="2"/>
        <v>集計画面(インボイス)</v>
      </c>
      <c r="D117" s="398"/>
      <c r="E117" s="872"/>
      <c r="F117" s="401" t="s">
        <v>409</v>
      </c>
      <c r="G117" s="407"/>
      <c r="H117" s="452"/>
      <c r="I117" s="861"/>
      <c r="J117" s="452"/>
      <c r="K117" s="441" t="s">
        <v>173</v>
      </c>
      <c r="L117" s="441" t="s">
        <v>173</v>
      </c>
      <c r="M117" s="294"/>
      <c r="N117" s="135" t="s">
        <v>84</v>
      </c>
      <c r="O117" s="135" t="s">
        <v>86</v>
      </c>
      <c r="P117" s="135" t="s">
        <v>85</v>
      </c>
      <c r="Q117" s="135" t="s">
        <v>86</v>
      </c>
      <c r="R117" s="135" t="s">
        <v>86</v>
      </c>
      <c r="S117" s="135" t="s">
        <v>86</v>
      </c>
      <c r="T117" s="135" t="s">
        <v>86</v>
      </c>
      <c r="U117" s="197" t="s">
        <v>101</v>
      </c>
      <c r="V117" s="820"/>
      <c r="W117" s="820"/>
      <c r="X117" s="802"/>
      <c r="Y117" s="249"/>
      <c r="Z117" s="802"/>
      <c r="AA117" s="802"/>
      <c r="AB117" s="802"/>
      <c r="AC117" s="802"/>
      <c r="AD117" s="802"/>
      <c r="AE117" s="802"/>
      <c r="AF117" s="802"/>
      <c r="AG117" s="110"/>
      <c r="AH117" s="110"/>
      <c r="AI117" s="110"/>
    </row>
    <row r="118">
      <c r="A118" s="802"/>
      <c r="B118" s="676">
        <f t="shared" si="1"/>
        <v>115</v>
      </c>
      <c r="C118" s="821" t="str">
        <f t="shared" si="2"/>
        <v>集計画面(インボイス)</v>
      </c>
      <c r="D118" s="398"/>
      <c r="E118" s="872"/>
      <c r="F118" s="401" t="s">
        <v>2465</v>
      </c>
      <c r="G118" s="407"/>
      <c r="H118" s="452"/>
      <c r="I118" s="861"/>
      <c r="J118" s="452"/>
      <c r="K118" s="441" t="s">
        <v>173</v>
      </c>
      <c r="L118" s="441" t="s">
        <v>173</v>
      </c>
      <c r="M118" s="294"/>
      <c r="N118" s="135" t="s">
        <v>84</v>
      </c>
      <c r="O118" s="135" t="s">
        <v>86</v>
      </c>
      <c r="P118" s="135" t="s">
        <v>85</v>
      </c>
      <c r="Q118" s="135" t="s">
        <v>86</v>
      </c>
      <c r="R118" s="135" t="s">
        <v>86</v>
      </c>
      <c r="S118" s="135" t="s">
        <v>86</v>
      </c>
      <c r="T118" s="135" t="s">
        <v>86</v>
      </c>
      <c r="U118" s="197" t="s">
        <v>101</v>
      </c>
      <c r="V118" s="820"/>
      <c r="W118" s="820"/>
      <c r="X118" s="802"/>
      <c r="Y118" s="249"/>
      <c r="Z118" s="802"/>
      <c r="AA118" s="802"/>
      <c r="AB118" s="802"/>
      <c r="AC118" s="802"/>
      <c r="AD118" s="802"/>
      <c r="AE118" s="802"/>
      <c r="AF118" s="802"/>
      <c r="AG118" s="110"/>
      <c r="AH118" s="110"/>
      <c r="AI118" s="110"/>
    </row>
    <row r="119">
      <c r="A119" s="802"/>
      <c r="B119" s="676">
        <f t="shared" si="1"/>
        <v>116</v>
      </c>
      <c r="C119" s="821" t="str">
        <f t="shared" si="2"/>
        <v>集計画面(インボイス)</v>
      </c>
      <c r="D119" s="398"/>
      <c r="E119" s="872"/>
      <c r="F119" s="401" t="s">
        <v>1392</v>
      </c>
      <c r="G119" s="407"/>
      <c r="H119" s="452"/>
      <c r="I119" s="861"/>
      <c r="J119" s="452"/>
      <c r="K119" s="441" t="s">
        <v>173</v>
      </c>
      <c r="L119" s="441" t="s">
        <v>173</v>
      </c>
      <c r="M119" s="294"/>
      <c r="N119" s="135" t="s">
        <v>84</v>
      </c>
      <c r="O119" s="135" t="s">
        <v>86</v>
      </c>
      <c r="P119" s="135" t="s">
        <v>85</v>
      </c>
      <c r="Q119" s="135" t="s">
        <v>86</v>
      </c>
      <c r="R119" s="135" t="s">
        <v>86</v>
      </c>
      <c r="S119" s="135" t="s">
        <v>86</v>
      </c>
      <c r="T119" s="135" t="s">
        <v>86</v>
      </c>
      <c r="U119" s="197" t="s">
        <v>101</v>
      </c>
      <c r="V119" s="820"/>
      <c r="W119" s="820"/>
      <c r="X119" s="802"/>
      <c r="Y119" s="249"/>
      <c r="Z119" s="802"/>
      <c r="AA119" s="802"/>
      <c r="AB119" s="802"/>
      <c r="AC119" s="802"/>
      <c r="AD119" s="802"/>
      <c r="AE119" s="802"/>
      <c r="AF119" s="802"/>
      <c r="AG119" s="110"/>
      <c r="AH119" s="110"/>
      <c r="AI119" s="110"/>
    </row>
    <row r="120">
      <c r="A120" s="802"/>
      <c r="B120" s="676">
        <f t="shared" si="1"/>
        <v>117</v>
      </c>
      <c r="C120" s="821" t="str">
        <f t="shared" si="2"/>
        <v>集計画面(インボイス)</v>
      </c>
      <c r="D120" s="398"/>
      <c r="E120" s="872"/>
      <c r="F120" s="401" t="s">
        <v>2675</v>
      </c>
      <c r="G120" s="407"/>
      <c r="H120" s="452"/>
      <c r="I120" s="861"/>
      <c r="J120" s="452"/>
      <c r="K120" s="441" t="s">
        <v>173</v>
      </c>
      <c r="L120" s="441" t="s">
        <v>173</v>
      </c>
      <c r="M120" s="294"/>
      <c r="N120" s="135" t="s">
        <v>84</v>
      </c>
      <c r="O120" s="135" t="s">
        <v>86</v>
      </c>
      <c r="P120" s="135" t="s">
        <v>85</v>
      </c>
      <c r="Q120" s="135" t="s">
        <v>86</v>
      </c>
      <c r="R120" s="135" t="s">
        <v>86</v>
      </c>
      <c r="S120" s="135" t="s">
        <v>86</v>
      </c>
      <c r="T120" s="135" t="s">
        <v>86</v>
      </c>
      <c r="U120" s="197" t="s">
        <v>101</v>
      </c>
      <c r="V120" s="820"/>
      <c r="W120" s="820"/>
      <c r="X120" s="802"/>
      <c r="Y120" s="249"/>
      <c r="Z120" s="802"/>
      <c r="AA120" s="802"/>
      <c r="AB120" s="802"/>
      <c r="AC120" s="802"/>
      <c r="AD120" s="802"/>
      <c r="AE120" s="802"/>
      <c r="AF120" s="802"/>
      <c r="AG120" s="110"/>
      <c r="AH120" s="110"/>
      <c r="AI120" s="110"/>
    </row>
    <row r="121">
      <c r="A121" s="802"/>
      <c r="B121" s="676">
        <f t="shared" si="1"/>
        <v>118</v>
      </c>
      <c r="C121" s="821" t="str">
        <f t="shared" si="2"/>
        <v>集計画面(インボイス)</v>
      </c>
      <c r="D121" s="398"/>
      <c r="E121" s="872"/>
      <c r="F121" s="401" t="s">
        <v>2678</v>
      </c>
      <c r="G121" s="407"/>
      <c r="H121" s="452"/>
      <c r="I121" s="861"/>
      <c r="J121" s="452"/>
      <c r="K121" s="441" t="s">
        <v>173</v>
      </c>
      <c r="L121" s="441" t="s">
        <v>173</v>
      </c>
      <c r="M121" s="294"/>
      <c r="N121" s="135" t="s">
        <v>84</v>
      </c>
      <c r="O121" s="135" t="s">
        <v>86</v>
      </c>
      <c r="P121" s="135" t="s">
        <v>85</v>
      </c>
      <c r="Q121" s="135" t="s">
        <v>86</v>
      </c>
      <c r="R121" s="135" t="s">
        <v>86</v>
      </c>
      <c r="S121" s="135" t="s">
        <v>86</v>
      </c>
      <c r="T121" s="135" t="s">
        <v>86</v>
      </c>
      <c r="U121" s="197" t="s">
        <v>101</v>
      </c>
      <c r="V121" s="820"/>
      <c r="W121" s="820"/>
      <c r="X121" s="802"/>
      <c r="Y121" s="249"/>
      <c r="Z121" s="802"/>
      <c r="AA121" s="802"/>
      <c r="AB121" s="802"/>
      <c r="AC121" s="802"/>
      <c r="AD121" s="802"/>
      <c r="AE121" s="802"/>
      <c r="AF121" s="802"/>
      <c r="AG121" s="110"/>
      <c r="AH121" s="110"/>
      <c r="AI121" s="110"/>
    </row>
    <row r="122">
      <c r="A122" s="802"/>
      <c r="B122" s="676">
        <f t="shared" si="1"/>
        <v>119</v>
      </c>
      <c r="C122" s="821" t="str">
        <f t="shared" si="2"/>
        <v>集計画面(インボイス)</v>
      </c>
      <c r="D122" s="398"/>
      <c r="E122" s="872"/>
      <c r="F122" s="401" t="s">
        <v>3776</v>
      </c>
      <c r="G122" s="407"/>
      <c r="H122" s="452"/>
      <c r="I122" s="861"/>
      <c r="J122" s="452"/>
      <c r="K122" s="441" t="s">
        <v>173</v>
      </c>
      <c r="L122" s="441" t="s">
        <v>173</v>
      </c>
      <c r="M122" s="294"/>
      <c r="N122" s="135" t="s">
        <v>84</v>
      </c>
      <c r="O122" s="135" t="s">
        <v>86</v>
      </c>
      <c r="P122" s="135" t="s">
        <v>85</v>
      </c>
      <c r="Q122" s="135" t="s">
        <v>86</v>
      </c>
      <c r="R122" s="135" t="s">
        <v>86</v>
      </c>
      <c r="S122" s="135" t="s">
        <v>86</v>
      </c>
      <c r="T122" s="135" t="s">
        <v>86</v>
      </c>
      <c r="U122" s="197" t="s">
        <v>101</v>
      </c>
      <c r="V122" s="820"/>
      <c r="W122" s="820"/>
      <c r="X122" s="802"/>
      <c r="Y122" s="249"/>
      <c r="Z122" s="802"/>
      <c r="AA122" s="802"/>
      <c r="AB122" s="802"/>
      <c r="AC122" s="802"/>
      <c r="AD122" s="802"/>
      <c r="AE122" s="802"/>
      <c r="AF122" s="802"/>
      <c r="AG122" s="110"/>
      <c r="AH122" s="110"/>
      <c r="AI122" s="110"/>
    </row>
    <row r="123">
      <c r="A123" s="802"/>
      <c r="B123" s="676">
        <f t="shared" si="1"/>
        <v>120</v>
      </c>
      <c r="C123" s="821" t="str">
        <f t="shared" si="2"/>
        <v>集計画面(インボイス)</v>
      </c>
      <c r="D123" s="398"/>
      <c r="E123" s="872"/>
      <c r="F123" s="873"/>
      <c r="G123" s="407"/>
      <c r="H123" s="452"/>
      <c r="I123" s="861"/>
      <c r="J123" s="452"/>
      <c r="K123" s="441" t="s">
        <v>3777</v>
      </c>
      <c r="L123" s="169" t="s">
        <v>1396</v>
      </c>
      <c r="M123" s="294"/>
      <c r="N123" s="135" t="s">
        <v>84</v>
      </c>
      <c r="O123" s="135" t="s">
        <v>86</v>
      </c>
      <c r="P123" s="135" t="s">
        <v>85</v>
      </c>
      <c r="Q123" s="135" t="s">
        <v>86</v>
      </c>
      <c r="R123" s="135" t="s">
        <v>86</v>
      </c>
      <c r="S123" s="135" t="s">
        <v>86</v>
      </c>
      <c r="T123" s="135" t="s">
        <v>86</v>
      </c>
      <c r="U123" s="197" t="s">
        <v>101</v>
      </c>
      <c r="V123" s="820"/>
      <c r="W123" s="820"/>
      <c r="X123" s="802"/>
      <c r="Y123" s="249"/>
      <c r="Z123" s="802"/>
      <c r="AA123" s="802"/>
      <c r="AB123" s="802"/>
      <c r="AC123" s="802"/>
      <c r="AD123" s="802"/>
      <c r="AE123" s="802"/>
      <c r="AF123" s="802"/>
      <c r="AG123" s="110"/>
      <c r="AH123" s="110"/>
      <c r="AI123" s="110"/>
    </row>
    <row r="124">
      <c r="A124" s="802"/>
      <c r="B124" s="676">
        <f t="shared" si="1"/>
        <v>121</v>
      </c>
      <c r="C124" s="821" t="str">
        <f t="shared" si="2"/>
        <v>集計画面(インボイス)</v>
      </c>
      <c r="D124" s="429" t="s">
        <v>1400</v>
      </c>
      <c r="E124" s="863" t="s">
        <v>233</v>
      </c>
      <c r="F124" s="302"/>
      <c r="G124" s="860"/>
      <c r="H124" s="860"/>
      <c r="I124" s="201"/>
      <c r="J124" s="201"/>
      <c r="K124" s="132" t="s">
        <v>3778</v>
      </c>
      <c r="L124" s="201" t="s">
        <v>1402</v>
      </c>
      <c r="M124" s="294"/>
      <c r="N124" s="135" t="s">
        <v>84</v>
      </c>
      <c r="O124" s="135" t="s">
        <v>86</v>
      </c>
      <c r="P124" s="135" t="s">
        <v>84</v>
      </c>
      <c r="Q124" s="135" t="s">
        <v>86</v>
      </c>
      <c r="R124" s="135" t="s">
        <v>86</v>
      </c>
      <c r="S124" s="135" t="s">
        <v>86</v>
      </c>
      <c r="T124" s="135" t="s">
        <v>86</v>
      </c>
      <c r="U124" s="197" t="s">
        <v>101</v>
      </c>
      <c r="V124" s="820"/>
      <c r="W124" s="820"/>
      <c r="X124" s="802"/>
      <c r="Y124" s="249"/>
      <c r="Z124" s="802"/>
      <c r="AA124" s="802"/>
      <c r="AB124" s="802"/>
      <c r="AC124" s="802"/>
      <c r="AD124" s="802"/>
      <c r="AE124" s="802"/>
      <c r="AF124" s="802"/>
      <c r="AG124" s="110"/>
      <c r="AH124" s="110"/>
      <c r="AI124" s="110"/>
    </row>
    <row r="125">
      <c r="A125" s="802"/>
      <c r="B125" s="676">
        <f t="shared" si="1"/>
        <v>122</v>
      </c>
      <c r="C125" s="821" t="str">
        <f t="shared" si="2"/>
        <v>集計画面(インボイス)</v>
      </c>
      <c r="D125" s="454"/>
      <c r="E125" s="145" t="s">
        <v>572</v>
      </c>
      <c r="F125" s="302"/>
      <c r="G125" s="864"/>
      <c r="H125" s="864"/>
      <c r="I125" s="201"/>
      <c r="J125" s="201"/>
      <c r="K125" s="441" t="s">
        <v>3779</v>
      </c>
      <c r="L125" s="169" t="s">
        <v>1794</v>
      </c>
      <c r="M125" s="294"/>
      <c r="N125" s="135" t="s">
        <v>84</v>
      </c>
      <c r="O125" s="135" t="s">
        <v>86</v>
      </c>
      <c r="P125" s="135" t="s">
        <v>84</v>
      </c>
      <c r="Q125" s="135" t="s">
        <v>86</v>
      </c>
      <c r="R125" s="135" t="s">
        <v>86</v>
      </c>
      <c r="S125" s="135" t="s">
        <v>86</v>
      </c>
      <c r="T125" s="135" t="s">
        <v>86</v>
      </c>
      <c r="U125" s="197" t="s">
        <v>101</v>
      </c>
      <c r="V125" s="820"/>
      <c r="W125" s="820"/>
      <c r="X125" s="802"/>
      <c r="Y125" s="249"/>
      <c r="Z125" s="802"/>
      <c r="AA125" s="802"/>
      <c r="AB125" s="802"/>
      <c r="AC125" s="802"/>
      <c r="AD125" s="802"/>
      <c r="AE125" s="802"/>
      <c r="AF125" s="802"/>
      <c r="AG125" s="110"/>
      <c r="AH125" s="110"/>
      <c r="AI125" s="110"/>
    </row>
    <row r="126">
      <c r="A126" s="802"/>
      <c r="B126" s="676">
        <f t="shared" si="1"/>
        <v>123</v>
      </c>
      <c r="C126" s="821" t="str">
        <f t="shared" si="2"/>
        <v>集計画面(インボイス)</v>
      </c>
      <c r="D126" s="454"/>
      <c r="E126" s="145" t="s">
        <v>3780</v>
      </c>
      <c r="F126" s="302"/>
      <c r="G126" s="864"/>
      <c r="H126" s="864"/>
      <c r="I126" s="201"/>
      <c r="J126" s="201"/>
      <c r="K126" s="441" t="s">
        <v>3779</v>
      </c>
      <c r="L126" s="169" t="s">
        <v>1794</v>
      </c>
      <c r="M126" s="294"/>
      <c r="N126" s="135" t="s">
        <v>84</v>
      </c>
      <c r="O126" s="135" t="s">
        <v>86</v>
      </c>
      <c r="P126" s="135" t="s">
        <v>84</v>
      </c>
      <c r="Q126" s="135" t="s">
        <v>86</v>
      </c>
      <c r="R126" s="135" t="s">
        <v>86</v>
      </c>
      <c r="S126" s="135" t="s">
        <v>86</v>
      </c>
      <c r="T126" s="135" t="s">
        <v>86</v>
      </c>
      <c r="U126" s="197" t="s">
        <v>101</v>
      </c>
      <c r="V126" s="820"/>
      <c r="W126" s="820"/>
      <c r="X126" s="802"/>
      <c r="Y126" s="249"/>
      <c r="Z126" s="802"/>
      <c r="AA126" s="802"/>
      <c r="AB126" s="802"/>
      <c r="AC126" s="802"/>
      <c r="AD126" s="802"/>
      <c r="AE126" s="802"/>
      <c r="AF126" s="802"/>
      <c r="AG126" s="110"/>
      <c r="AH126" s="110"/>
      <c r="AI126" s="110"/>
    </row>
    <row r="127">
      <c r="A127" s="802"/>
      <c r="B127" s="676">
        <f t="shared" si="1"/>
        <v>124</v>
      </c>
      <c r="C127" s="821" t="str">
        <f t="shared" si="2"/>
        <v>集計画面(インボイス)</v>
      </c>
      <c r="D127" s="454"/>
      <c r="E127" s="145" t="s">
        <v>1429</v>
      </c>
      <c r="F127" s="302"/>
      <c r="G127" s="864"/>
      <c r="H127" s="864"/>
      <c r="I127" s="201"/>
      <c r="J127" s="201"/>
      <c r="K127" s="441" t="s">
        <v>3779</v>
      </c>
      <c r="L127" s="169" t="s">
        <v>1794</v>
      </c>
      <c r="M127" s="294"/>
      <c r="N127" s="135" t="s">
        <v>84</v>
      </c>
      <c r="O127" s="135" t="s">
        <v>86</v>
      </c>
      <c r="P127" s="135" t="s">
        <v>84</v>
      </c>
      <c r="Q127" s="135" t="s">
        <v>86</v>
      </c>
      <c r="R127" s="135" t="s">
        <v>86</v>
      </c>
      <c r="S127" s="135" t="s">
        <v>86</v>
      </c>
      <c r="T127" s="135" t="s">
        <v>86</v>
      </c>
      <c r="U127" s="197" t="s">
        <v>101</v>
      </c>
      <c r="V127" s="820"/>
      <c r="W127" s="820"/>
      <c r="X127" s="802"/>
      <c r="Y127" s="249"/>
      <c r="Z127" s="802"/>
      <c r="AA127" s="802"/>
      <c r="AB127" s="802"/>
      <c r="AC127" s="802"/>
      <c r="AD127" s="802"/>
      <c r="AE127" s="802"/>
      <c r="AF127" s="802"/>
      <c r="AG127" s="110"/>
      <c r="AH127" s="110"/>
      <c r="AI127" s="110"/>
    </row>
    <row r="128">
      <c r="A128" s="802"/>
      <c r="B128" s="676">
        <f t="shared" si="1"/>
        <v>125</v>
      </c>
      <c r="C128" s="821" t="str">
        <f t="shared" si="2"/>
        <v>集計画面(インボイス)</v>
      </c>
      <c r="D128" s="454"/>
      <c r="E128" s="145" t="s">
        <v>3752</v>
      </c>
      <c r="F128" s="302"/>
      <c r="G128" s="864"/>
      <c r="H128" s="864"/>
      <c r="I128" s="201"/>
      <c r="J128" s="201"/>
      <c r="K128" s="441" t="s">
        <v>3779</v>
      </c>
      <c r="L128" s="169" t="s">
        <v>1794</v>
      </c>
      <c r="M128" s="294"/>
      <c r="N128" s="135" t="s">
        <v>84</v>
      </c>
      <c r="O128" s="135" t="s">
        <v>86</v>
      </c>
      <c r="P128" s="135" t="s">
        <v>84</v>
      </c>
      <c r="Q128" s="135" t="s">
        <v>86</v>
      </c>
      <c r="R128" s="135" t="s">
        <v>86</v>
      </c>
      <c r="S128" s="135" t="s">
        <v>86</v>
      </c>
      <c r="T128" s="135" t="s">
        <v>86</v>
      </c>
      <c r="U128" s="197" t="s">
        <v>101</v>
      </c>
      <c r="V128" s="820"/>
      <c r="W128" s="820"/>
      <c r="X128" s="802"/>
      <c r="Y128" s="249"/>
      <c r="Z128" s="802"/>
      <c r="AA128" s="802"/>
      <c r="AB128" s="802"/>
      <c r="AC128" s="802"/>
      <c r="AD128" s="802"/>
      <c r="AE128" s="802"/>
      <c r="AF128" s="802"/>
      <c r="AG128" s="110"/>
      <c r="AH128" s="110"/>
      <c r="AI128" s="110"/>
    </row>
    <row r="129">
      <c r="A129" s="802"/>
      <c r="B129" s="676">
        <f t="shared" si="1"/>
        <v>126</v>
      </c>
      <c r="C129" s="821" t="str">
        <f t="shared" si="2"/>
        <v>集計画面(インボイス)</v>
      </c>
      <c r="D129" s="398"/>
      <c r="E129" s="874" t="s">
        <v>1403</v>
      </c>
      <c r="F129" s="699" t="s">
        <v>456</v>
      </c>
      <c r="G129" s="822" t="s">
        <v>507</v>
      </c>
      <c r="H129" s="822"/>
      <c r="I129" s="201"/>
      <c r="J129" s="201"/>
      <c r="K129" s="201" t="s">
        <v>1406</v>
      </c>
      <c r="L129" s="201" t="s">
        <v>1407</v>
      </c>
      <c r="M129" s="294"/>
      <c r="N129" s="135" t="s">
        <v>84</v>
      </c>
      <c r="O129" s="135" t="s">
        <v>86</v>
      </c>
      <c r="P129" s="135" t="s">
        <v>84</v>
      </c>
      <c r="Q129" s="135" t="s">
        <v>86</v>
      </c>
      <c r="R129" s="135" t="s">
        <v>86</v>
      </c>
      <c r="S129" s="135" t="s">
        <v>86</v>
      </c>
      <c r="T129" s="135" t="s">
        <v>86</v>
      </c>
      <c r="U129" s="197" t="s">
        <v>101</v>
      </c>
      <c r="V129" s="820"/>
      <c r="W129" s="820"/>
      <c r="X129" s="802"/>
      <c r="Y129" s="249"/>
      <c r="Z129" s="802"/>
      <c r="AA129" s="802"/>
      <c r="AB129" s="802"/>
      <c r="AC129" s="802"/>
      <c r="AD129" s="802"/>
      <c r="AE129" s="802"/>
      <c r="AF129" s="802"/>
      <c r="AG129" s="110"/>
      <c r="AH129" s="110"/>
      <c r="AI129" s="110"/>
    </row>
    <row r="130">
      <c r="A130" s="802"/>
      <c r="B130" s="676">
        <f t="shared" si="1"/>
        <v>127</v>
      </c>
      <c r="C130" s="821" t="str">
        <f t="shared" si="2"/>
        <v>集計画面(インボイス)</v>
      </c>
      <c r="D130" s="398"/>
      <c r="E130" s="868"/>
      <c r="F130" s="822" t="s">
        <v>527</v>
      </c>
      <c r="G130" s="201" t="s">
        <v>507</v>
      </c>
      <c r="H130" s="201"/>
      <c r="I130" s="201"/>
      <c r="J130" s="201"/>
      <c r="K130" s="201" t="s">
        <v>1408</v>
      </c>
      <c r="L130" s="201" t="s">
        <v>1409</v>
      </c>
      <c r="M130" s="402" t="s">
        <v>3781</v>
      </c>
      <c r="N130" s="135" t="s">
        <v>84</v>
      </c>
      <c r="O130" s="135" t="s">
        <v>86</v>
      </c>
      <c r="P130" s="135" t="s">
        <v>84</v>
      </c>
      <c r="Q130" s="135" t="s">
        <v>86</v>
      </c>
      <c r="R130" s="135" t="s">
        <v>86</v>
      </c>
      <c r="S130" s="135" t="s">
        <v>86</v>
      </c>
      <c r="T130" s="135" t="s">
        <v>86</v>
      </c>
      <c r="U130" s="197" t="s">
        <v>101</v>
      </c>
      <c r="V130" s="820"/>
      <c r="W130" s="820"/>
      <c r="X130" s="802"/>
      <c r="Y130" s="249"/>
      <c r="Z130" s="802"/>
      <c r="AA130" s="802"/>
      <c r="AB130" s="802"/>
      <c r="AC130" s="802"/>
      <c r="AD130" s="802"/>
      <c r="AE130" s="802"/>
      <c r="AF130" s="802"/>
      <c r="AG130" s="110"/>
      <c r="AH130" s="110"/>
      <c r="AI130" s="110"/>
    </row>
    <row r="131">
      <c r="A131" s="802"/>
      <c r="B131" s="676">
        <f t="shared" si="1"/>
        <v>128</v>
      </c>
      <c r="C131" s="821" t="str">
        <f t="shared" si="2"/>
        <v>集計画面(インボイス)</v>
      </c>
      <c r="D131" s="398"/>
      <c r="E131" s="868"/>
      <c r="F131" s="130" t="s">
        <v>3782</v>
      </c>
      <c r="G131" s="860"/>
      <c r="H131" s="860"/>
      <c r="I131" s="201"/>
      <c r="J131" s="201"/>
      <c r="K131" s="132" t="s">
        <v>3783</v>
      </c>
      <c r="L131" s="132" t="s">
        <v>3784</v>
      </c>
      <c r="M131" s="294"/>
      <c r="N131" s="135" t="s">
        <v>84</v>
      </c>
      <c r="O131" s="135" t="s">
        <v>86</v>
      </c>
      <c r="P131" s="135" t="s">
        <v>84</v>
      </c>
      <c r="Q131" s="135" t="s">
        <v>86</v>
      </c>
      <c r="R131" s="135" t="s">
        <v>86</v>
      </c>
      <c r="S131" s="135" t="s">
        <v>86</v>
      </c>
      <c r="T131" s="135" t="s">
        <v>86</v>
      </c>
      <c r="U131" s="197" t="s">
        <v>101</v>
      </c>
      <c r="V131" s="820"/>
      <c r="W131" s="820"/>
      <c r="X131" s="802"/>
      <c r="Y131" s="249"/>
      <c r="Z131" s="802"/>
      <c r="AA131" s="802"/>
      <c r="AB131" s="802"/>
      <c r="AC131" s="802"/>
      <c r="AD131" s="802"/>
      <c r="AE131" s="802"/>
      <c r="AF131" s="802"/>
      <c r="AG131" s="110"/>
      <c r="AH131" s="110"/>
      <c r="AI131" s="110"/>
    </row>
    <row r="132">
      <c r="A132" s="802"/>
      <c r="B132" s="676">
        <f t="shared" si="1"/>
        <v>129</v>
      </c>
      <c r="C132" s="821" t="str">
        <f t="shared" si="2"/>
        <v>集計画面(インボイス)</v>
      </c>
      <c r="D132" s="398"/>
      <c r="E132" s="868"/>
      <c r="F132" s="130" t="s">
        <v>3785</v>
      </c>
      <c r="G132" s="860"/>
      <c r="H132" s="860"/>
      <c r="I132" s="201"/>
      <c r="J132" s="201"/>
      <c r="K132" s="132" t="s">
        <v>3786</v>
      </c>
      <c r="L132" s="132" t="s">
        <v>3787</v>
      </c>
      <c r="M132" s="294"/>
      <c r="N132" s="135" t="s">
        <v>84</v>
      </c>
      <c r="O132" s="135" t="s">
        <v>86</v>
      </c>
      <c r="P132" s="135" t="s">
        <v>84</v>
      </c>
      <c r="Q132" s="135" t="s">
        <v>86</v>
      </c>
      <c r="R132" s="135" t="s">
        <v>86</v>
      </c>
      <c r="S132" s="135" t="s">
        <v>86</v>
      </c>
      <c r="T132" s="135" t="s">
        <v>86</v>
      </c>
      <c r="U132" s="197" t="s">
        <v>101</v>
      </c>
      <c r="V132" s="820"/>
      <c r="W132" s="820"/>
      <c r="X132" s="802"/>
      <c r="Y132" s="249"/>
      <c r="Z132" s="802"/>
      <c r="AA132" s="802"/>
      <c r="AB132" s="802"/>
      <c r="AC132" s="802"/>
      <c r="AD132" s="802"/>
      <c r="AE132" s="802"/>
      <c r="AF132" s="802"/>
      <c r="AG132" s="110"/>
      <c r="AH132" s="110"/>
      <c r="AI132" s="110"/>
    </row>
    <row r="133">
      <c r="A133" s="802"/>
      <c r="B133" s="676">
        <f t="shared" si="1"/>
        <v>130</v>
      </c>
      <c r="C133" s="821" t="str">
        <f t="shared" si="2"/>
        <v>集計画面(インボイス)</v>
      </c>
      <c r="D133" s="398"/>
      <c r="E133" s="129" t="s">
        <v>3788</v>
      </c>
      <c r="F133" s="246" t="s">
        <v>391</v>
      </c>
      <c r="G133" s="130" t="s">
        <v>298</v>
      </c>
      <c r="H133" s="130"/>
      <c r="I133" s="201"/>
      <c r="J133" s="201"/>
      <c r="K133" s="132" t="s">
        <v>3789</v>
      </c>
      <c r="L133" s="132" t="s">
        <v>546</v>
      </c>
      <c r="M133" s="294"/>
      <c r="N133" s="135" t="s">
        <v>84</v>
      </c>
      <c r="O133" s="135" t="s">
        <v>86</v>
      </c>
      <c r="P133" s="135" t="s">
        <v>85</v>
      </c>
      <c r="Q133" s="135" t="s">
        <v>86</v>
      </c>
      <c r="R133" s="135" t="s">
        <v>86</v>
      </c>
      <c r="S133" s="135" t="s">
        <v>86</v>
      </c>
      <c r="T133" s="135" t="s">
        <v>86</v>
      </c>
      <c r="U133" s="197" t="s">
        <v>101</v>
      </c>
      <c r="V133" s="820"/>
      <c r="W133" s="820"/>
      <c r="X133" s="802"/>
      <c r="Y133" s="249"/>
      <c r="Z133" s="802"/>
      <c r="AA133" s="802"/>
      <c r="AB133" s="802"/>
      <c r="AC133" s="802"/>
      <c r="AD133" s="802"/>
      <c r="AE133" s="802"/>
      <c r="AF133" s="802"/>
      <c r="AG133" s="110"/>
      <c r="AH133" s="110"/>
      <c r="AI133" s="110"/>
    </row>
    <row r="134">
      <c r="A134" s="802"/>
      <c r="B134" s="676">
        <f t="shared" si="1"/>
        <v>131</v>
      </c>
      <c r="C134" s="821" t="str">
        <f t="shared" si="2"/>
        <v>集計画面(インボイス)</v>
      </c>
      <c r="D134" s="398"/>
      <c r="E134" s="802"/>
      <c r="F134" s="248"/>
      <c r="G134" s="130" t="s">
        <v>2803</v>
      </c>
      <c r="H134" s="130"/>
      <c r="I134" s="201"/>
      <c r="J134" s="201"/>
      <c r="K134" s="132" t="s">
        <v>173</v>
      </c>
      <c r="L134" s="132" t="s">
        <v>173</v>
      </c>
      <c r="M134" s="294"/>
      <c r="N134" s="135" t="s">
        <v>84</v>
      </c>
      <c r="O134" s="135" t="s">
        <v>86</v>
      </c>
      <c r="P134" s="135" t="s">
        <v>85</v>
      </c>
      <c r="Q134" s="135" t="s">
        <v>86</v>
      </c>
      <c r="R134" s="135" t="s">
        <v>86</v>
      </c>
      <c r="S134" s="135" t="s">
        <v>86</v>
      </c>
      <c r="T134" s="135" t="s">
        <v>86</v>
      </c>
      <c r="U134" s="197" t="s">
        <v>101</v>
      </c>
      <c r="V134" s="820"/>
      <c r="W134" s="820"/>
      <c r="X134" s="802"/>
      <c r="Y134" s="249"/>
      <c r="Z134" s="802"/>
      <c r="AA134" s="802"/>
      <c r="AB134" s="802"/>
      <c r="AC134" s="802"/>
      <c r="AD134" s="802"/>
      <c r="AE134" s="802"/>
      <c r="AF134" s="802"/>
      <c r="AG134" s="110"/>
      <c r="AH134" s="110"/>
      <c r="AI134" s="110"/>
    </row>
    <row r="135">
      <c r="A135" s="802"/>
      <c r="B135" s="676">
        <f t="shared" si="1"/>
        <v>132</v>
      </c>
      <c r="C135" s="821" t="str">
        <f t="shared" si="2"/>
        <v>集計画面(インボイス)</v>
      </c>
      <c r="D135" s="398"/>
      <c r="E135" s="802"/>
      <c r="F135" s="248"/>
      <c r="G135" s="130" t="s">
        <v>2807</v>
      </c>
      <c r="H135" s="130"/>
      <c r="I135" s="201"/>
      <c r="J135" s="201"/>
      <c r="K135" s="132" t="s">
        <v>173</v>
      </c>
      <c r="L135" s="132" t="s">
        <v>173</v>
      </c>
      <c r="M135" s="294"/>
      <c r="N135" s="135" t="s">
        <v>84</v>
      </c>
      <c r="O135" s="135" t="s">
        <v>86</v>
      </c>
      <c r="P135" s="135" t="s">
        <v>85</v>
      </c>
      <c r="Q135" s="135" t="s">
        <v>86</v>
      </c>
      <c r="R135" s="135" t="s">
        <v>86</v>
      </c>
      <c r="S135" s="135" t="s">
        <v>86</v>
      </c>
      <c r="T135" s="135" t="s">
        <v>86</v>
      </c>
      <c r="U135" s="197" t="s">
        <v>101</v>
      </c>
      <c r="V135" s="820"/>
      <c r="W135" s="820"/>
      <c r="X135" s="802"/>
      <c r="Y135" s="249"/>
      <c r="Z135" s="802"/>
      <c r="AA135" s="802"/>
      <c r="AB135" s="802"/>
      <c r="AC135" s="802"/>
      <c r="AD135" s="802"/>
      <c r="AE135" s="802"/>
      <c r="AF135" s="802"/>
      <c r="AG135" s="110"/>
      <c r="AH135" s="110"/>
      <c r="AI135" s="110"/>
    </row>
    <row r="136">
      <c r="A136" s="802"/>
      <c r="B136" s="676">
        <f t="shared" si="1"/>
        <v>133</v>
      </c>
      <c r="C136" s="821" t="str">
        <f t="shared" si="2"/>
        <v>集計画面(インボイス)</v>
      </c>
      <c r="D136" s="398"/>
      <c r="E136" s="802"/>
      <c r="F136" s="248"/>
      <c r="G136" s="130" t="s">
        <v>3790</v>
      </c>
      <c r="H136" s="130"/>
      <c r="I136" s="201"/>
      <c r="J136" s="201"/>
      <c r="K136" s="132" t="s">
        <v>173</v>
      </c>
      <c r="L136" s="132" t="s">
        <v>173</v>
      </c>
      <c r="M136" s="294"/>
      <c r="N136" s="135" t="s">
        <v>84</v>
      </c>
      <c r="O136" s="135" t="s">
        <v>86</v>
      </c>
      <c r="P136" s="135" t="s">
        <v>85</v>
      </c>
      <c r="Q136" s="135" t="s">
        <v>86</v>
      </c>
      <c r="R136" s="135" t="s">
        <v>86</v>
      </c>
      <c r="S136" s="135" t="s">
        <v>86</v>
      </c>
      <c r="T136" s="135" t="s">
        <v>86</v>
      </c>
      <c r="U136" s="197" t="s">
        <v>101</v>
      </c>
      <c r="V136" s="820"/>
      <c r="W136" s="820"/>
      <c r="X136" s="802"/>
      <c r="Y136" s="249"/>
      <c r="Z136" s="802"/>
      <c r="AA136" s="802"/>
      <c r="AB136" s="802"/>
      <c r="AC136" s="802"/>
      <c r="AD136" s="802"/>
      <c r="AE136" s="802"/>
      <c r="AF136" s="802"/>
      <c r="AG136" s="110"/>
      <c r="AH136" s="110"/>
      <c r="AI136" s="110"/>
    </row>
    <row r="137">
      <c r="A137" s="802"/>
      <c r="B137" s="676">
        <f t="shared" si="1"/>
        <v>134</v>
      </c>
      <c r="C137" s="821" t="str">
        <f t="shared" si="2"/>
        <v>集計画面(インボイス)</v>
      </c>
      <c r="D137" s="398"/>
      <c r="E137" s="802"/>
      <c r="F137" s="248"/>
      <c r="G137" s="130" t="s">
        <v>547</v>
      </c>
      <c r="H137" s="130"/>
      <c r="I137" s="201"/>
      <c r="J137" s="201"/>
      <c r="K137" s="132" t="s">
        <v>173</v>
      </c>
      <c r="L137" s="132" t="s">
        <v>173</v>
      </c>
      <c r="M137" s="294"/>
      <c r="N137" s="135" t="s">
        <v>84</v>
      </c>
      <c r="O137" s="135" t="s">
        <v>86</v>
      </c>
      <c r="P137" s="135" t="s">
        <v>85</v>
      </c>
      <c r="Q137" s="135" t="s">
        <v>86</v>
      </c>
      <c r="R137" s="135" t="s">
        <v>86</v>
      </c>
      <c r="S137" s="135" t="s">
        <v>86</v>
      </c>
      <c r="T137" s="135" t="s">
        <v>86</v>
      </c>
      <c r="U137" s="197" t="s">
        <v>101</v>
      </c>
      <c r="V137" s="820"/>
      <c r="W137" s="820"/>
      <c r="X137" s="802"/>
      <c r="Y137" s="249"/>
      <c r="Z137" s="802"/>
      <c r="AA137" s="802"/>
      <c r="AB137" s="802"/>
      <c r="AC137" s="802"/>
      <c r="AD137" s="802"/>
      <c r="AE137" s="802"/>
      <c r="AF137" s="802"/>
      <c r="AG137" s="110"/>
      <c r="AH137" s="110"/>
      <c r="AI137" s="110"/>
    </row>
    <row r="138">
      <c r="A138" s="802"/>
      <c r="B138" s="676">
        <f t="shared" si="1"/>
        <v>135</v>
      </c>
      <c r="C138" s="821" t="str">
        <f t="shared" si="2"/>
        <v>集計画面(インボイス)</v>
      </c>
      <c r="D138" s="398"/>
      <c r="E138" s="802"/>
      <c r="F138" s="248"/>
      <c r="G138" s="130" t="s">
        <v>548</v>
      </c>
      <c r="H138" s="130"/>
      <c r="I138" s="201"/>
      <c r="J138" s="201"/>
      <c r="K138" s="132" t="s">
        <v>173</v>
      </c>
      <c r="L138" s="132" t="s">
        <v>173</v>
      </c>
      <c r="M138" s="294"/>
      <c r="N138" s="135" t="s">
        <v>84</v>
      </c>
      <c r="O138" s="135" t="s">
        <v>86</v>
      </c>
      <c r="P138" s="135" t="s">
        <v>85</v>
      </c>
      <c r="Q138" s="135" t="s">
        <v>86</v>
      </c>
      <c r="R138" s="135" t="s">
        <v>86</v>
      </c>
      <c r="S138" s="135" t="s">
        <v>86</v>
      </c>
      <c r="T138" s="135" t="s">
        <v>86</v>
      </c>
      <c r="U138" s="197" t="s">
        <v>101</v>
      </c>
      <c r="V138" s="820"/>
      <c r="W138" s="820"/>
      <c r="X138" s="802"/>
      <c r="Y138" s="249"/>
      <c r="Z138" s="802"/>
      <c r="AA138" s="802"/>
      <c r="AB138" s="802"/>
      <c r="AC138" s="802"/>
      <c r="AD138" s="802"/>
      <c r="AE138" s="802"/>
      <c r="AF138" s="802"/>
      <c r="AG138" s="110"/>
      <c r="AH138" s="110"/>
      <c r="AI138" s="110"/>
    </row>
    <row r="139">
      <c r="A139" s="802"/>
      <c r="B139" s="676">
        <f t="shared" si="1"/>
        <v>136</v>
      </c>
      <c r="C139" s="821" t="str">
        <f t="shared" si="2"/>
        <v>集計画面(インボイス)</v>
      </c>
      <c r="D139" s="398"/>
      <c r="E139" s="802"/>
      <c r="F139" s="248"/>
      <c r="G139" s="130" t="s">
        <v>3425</v>
      </c>
      <c r="H139" s="130"/>
      <c r="I139" s="201"/>
      <c r="J139" s="201"/>
      <c r="K139" s="132" t="s">
        <v>173</v>
      </c>
      <c r="L139" s="132" t="s">
        <v>173</v>
      </c>
      <c r="M139" s="294"/>
      <c r="N139" s="135" t="s">
        <v>84</v>
      </c>
      <c r="O139" s="135" t="s">
        <v>86</v>
      </c>
      <c r="P139" s="135" t="s">
        <v>85</v>
      </c>
      <c r="Q139" s="135" t="s">
        <v>86</v>
      </c>
      <c r="R139" s="135" t="s">
        <v>86</v>
      </c>
      <c r="S139" s="135" t="s">
        <v>86</v>
      </c>
      <c r="T139" s="135" t="s">
        <v>86</v>
      </c>
      <c r="U139" s="197" t="s">
        <v>101</v>
      </c>
      <c r="V139" s="820"/>
      <c r="W139" s="820"/>
      <c r="X139" s="802"/>
      <c r="Y139" s="249"/>
      <c r="Z139" s="802"/>
      <c r="AA139" s="802"/>
      <c r="AB139" s="802"/>
      <c r="AC139" s="802"/>
      <c r="AD139" s="802"/>
      <c r="AE139" s="802"/>
      <c r="AF139" s="802"/>
      <c r="AG139" s="110"/>
      <c r="AH139" s="110"/>
      <c r="AI139" s="110"/>
    </row>
    <row r="140">
      <c r="A140" s="802"/>
      <c r="B140" s="676">
        <f t="shared" si="1"/>
        <v>137</v>
      </c>
      <c r="C140" s="821" t="str">
        <f t="shared" si="2"/>
        <v>集計画面(インボイス)</v>
      </c>
      <c r="D140" s="398"/>
      <c r="E140" s="802"/>
      <c r="F140" s="248"/>
      <c r="G140" s="130" t="s">
        <v>3752</v>
      </c>
      <c r="H140" s="130"/>
      <c r="I140" s="201"/>
      <c r="J140" s="201"/>
      <c r="K140" s="132" t="s">
        <v>173</v>
      </c>
      <c r="L140" s="132" t="s">
        <v>173</v>
      </c>
      <c r="M140" s="294"/>
      <c r="N140" s="135" t="s">
        <v>84</v>
      </c>
      <c r="O140" s="135" t="s">
        <v>86</v>
      </c>
      <c r="P140" s="135" t="s">
        <v>85</v>
      </c>
      <c r="Q140" s="135" t="s">
        <v>86</v>
      </c>
      <c r="R140" s="135" t="s">
        <v>86</v>
      </c>
      <c r="S140" s="135" t="s">
        <v>86</v>
      </c>
      <c r="T140" s="135" t="s">
        <v>86</v>
      </c>
      <c r="U140" s="197" t="s">
        <v>101</v>
      </c>
      <c r="V140" s="820"/>
      <c r="W140" s="820"/>
      <c r="X140" s="802"/>
      <c r="Y140" s="249"/>
      <c r="Z140" s="802"/>
      <c r="AA140" s="802"/>
      <c r="AB140" s="802"/>
      <c r="AC140" s="802"/>
      <c r="AD140" s="802"/>
      <c r="AE140" s="802"/>
      <c r="AF140" s="802"/>
      <c r="AG140" s="110"/>
      <c r="AH140" s="110"/>
      <c r="AI140" s="110"/>
    </row>
    <row r="141">
      <c r="A141" s="802"/>
      <c r="B141" s="676">
        <f t="shared" si="1"/>
        <v>138</v>
      </c>
      <c r="C141" s="821" t="str">
        <f t="shared" si="2"/>
        <v>集計画面(インボイス)</v>
      </c>
      <c r="D141" s="398"/>
      <c r="E141" s="802"/>
      <c r="F141" s="248"/>
      <c r="G141" s="130" t="s">
        <v>1428</v>
      </c>
      <c r="H141" s="130"/>
      <c r="I141" s="201"/>
      <c r="J141" s="201"/>
      <c r="K141" s="132" t="s">
        <v>173</v>
      </c>
      <c r="L141" s="132" t="s">
        <v>173</v>
      </c>
      <c r="M141" s="294"/>
      <c r="N141" s="135" t="s">
        <v>84</v>
      </c>
      <c r="O141" s="135" t="s">
        <v>86</v>
      </c>
      <c r="P141" s="135" t="s">
        <v>85</v>
      </c>
      <c r="Q141" s="135" t="s">
        <v>86</v>
      </c>
      <c r="R141" s="135" t="s">
        <v>86</v>
      </c>
      <c r="S141" s="135" t="s">
        <v>86</v>
      </c>
      <c r="T141" s="135" t="s">
        <v>86</v>
      </c>
      <c r="U141" s="197" t="s">
        <v>101</v>
      </c>
      <c r="V141" s="820"/>
      <c r="W141" s="820"/>
      <c r="X141" s="802"/>
      <c r="Y141" s="249"/>
      <c r="Z141" s="802"/>
      <c r="AA141" s="802"/>
      <c r="AB141" s="802"/>
      <c r="AC141" s="802"/>
      <c r="AD141" s="802"/>
      <c r="AE141" s="802"/>
      <c r="AF141" s="802"/>
      <c r="AG141" s="110"/>
      <c r="AH141" s="110"/>
      <c r="AI141" s="110"/>
    </row>
    <row r="142">
      <c r="A142" s="802"/>
      <c r="B142" s="676">
        <f t="shared" si="1"/>
        <v>139</v>
      </c>
      <c r="C142" s="821" t="str">
        <f t="shared" si="2"/>
        <v>集計画面(インボイス)</v>
      </c>
      <c r="D142" s="398"/>
      <c r="E142" s="802"/>
      <c r="F142" s="248"/>
      <c r="G142" s="130" t="s">
        <v>1429</v>
      </c>
      <c r="H142" s="130"/>
      <c r="I142" s="201"/>
      <c r="J142" s="201"/>
      <c r="K142" s="132" t="s">
        <v>173</v>
      </c>
      <c r="L142" s="132" t="s">
        <v>173</v>
      </c>
      <c r="M142" s="294"/>
      <c r="N142" s="135" t="s">
        <v>84</v>
      </c>
      <c r="O142" s="135" t="s">
        <v>86</v>
      </c>
      <c r="P142" s="135" t="s">
        <v>85</v>
      </c>
      <c r="Q142" s="135" t="s">
        <v>86</v>
      </c>
      <c r="R142" s="135" t="s">
        <v>86</v>
      </c>
      <c r="S142" s="135" t="s">
        <v>86</v>
      </c>
      <c r="T142" s="135" t="s">
        <v>86</v>
      </c>
      <c r="U142" s="197" t="s">
        <v>101</v>
      </c>
      <c r="V142" s="820"/>
      <c r="W142" s="820"/>
      <c r="X142" s="802"/>
      <c r="Y142" s="249"/>
      <c r="Z142" s="802"/>
      <c r="AA142" s="802"/>
      <c r="AB142" s="802"/>
      <c r="AC142" s="802"/>
      <c r="AD142" s="802"/>
      <c r="AE142" s="802"/>
      <c r="AF142" s="802"/>
      <c r="AG142" s="110"/>
      <c r="AH142" s="110"/>
      <c r="AI142" s="110"/>
    </row>
    <row r="143">
      <c r="A143" s="802"/>
      <c r="B143" s="676">
        <f t="shared" si="1"/>
        <v>140</v>
      </c>
      <c r="C143" s="821" t="str">
        <f t="shared" si="2"/>
        <v>集計画面(インボイス)</v>
      </c>
      <c r="D143" s="398"/>
      <c r="E143" s="129" t="s">
        <v>3791</v>
      </c>
      <c r="F143" s="246" t="s">
        <v>391</v>
      </c>
      <c r="G143" s="130" t="s">
        <v>298</v>
      </c>
      <c r="H143" s="130"/>
      <c r="I143" s="201"/>
      <c r="J143" s="201"/>
      <c r="K143" s="132" t="s">
        <v>3789</v>
      </c>
      <c r="L143" s="132" t="s">
        <v>546</v>
      </c>
      <c r="M143" s="294"/>
      <c r="N143" s="135" t="s">
        <v>84</v>
      </c>
      <c r="O143" s="135" t="s">
        <v>86</v>
      </c>
      <c r="P143" s="135" t="s">
        <v>85</v>
      </c>
      <c r="Q143" s="135" t="s">
        <v>86</v>
      </c>
      <c r="R143" s="135" t="s">
        <v>86</v>
      </c>
      <c r="S143" s="135" t="s">
        <v>86</v>
      </c>
      <c r="T143" s="135" t="s">
        <v>86</v>
      </c>
      <c r="U143" s="197" t="s">
        <v>101</v>
      </c>
      <c r="V143" s="820"/>
      <c r="W143" s="820"/>
      <c r="X143" s="802"/>
      <c r="Y143" s="249"/>
      <c r="Z143" s="802"/>
      <c r="AA143" s="802"/>
      <c r="AB143" s="802"/>
      <c r="AC143" s="802"/>
      <c r="AD143" s="802"/>
      <c r="AE143" s="802"/>
      <c r="AF143" s="802"/>
      <c r="AG143" s="110"/>
      <c r="AH143" s="110"/>
      <c r="AI143" s="110"/>
    </row>
    <row r="144">
      <c r="A144" s="802"/>
      <c r="B144" s="676">
        <f t="shared" si="1"/>
        <v>141</v>
      </c>
      <c r="C144" s="821" t="str">
        <f t="shared" si="2"/>
        <v>集計画面(インボイス)</v>
      </c>
      <c r="D144" s="398"/>
      <c r="E144" s="868"/>
      <c r="F144" s="248"/>
      <c r="G144" s="130" t="s">
        <v>3752</v>
      </c>
      <c r="H144" s="130"/>
      <c r="I144" s="201"/>
      <c r="J144" s="201"/>
      <c r="K144" s="132" t="s">
        <v>173</v>
      </c>
      <c r="L144" s="132" t="s">
        <v>173</v>
      </c>
      <c r="M144" s="294"/>
      <c r="N144" s="135" t="s">
        <v>84</v>
      </c>
      <c r="O144" s="135" t="s">
        <v>86</v>
      </c>
      <c r="P144" s="135" t="s">
        <v>85</v>
      </c>
      <c r="Q144" s="135" t="s">
        <v>86</v>
      </c>
      <c r="R144" s="135" t="s">
        <v>86</v>
      </c>
      <c r="S144" s="135" t="s">
        <v>86</v>
      </c>
      <c r="T144" s="135" t="s">
        <v>86</v>
      </c>
      <c r="U144" s="197" t="s">
        <v>101</v>
      </c>
      <c r="V144" s="820"/>
      <c r="W144" s="820"/>
      <c r="X144" s="802"/>
      <c r="Y144" s="249"/>
      <c r="Z144" s="802"/>
      <c r="AA144" s="802"/>
      <c r="AB144" s="802"/>
      <c r="AC144" s="802"/>
      <c r="AD144" s="802"/>
      <c r="AE144" s="802"/>
      <c r="AF144" s="802"/>
      <c r="AG144" s="110"/>
      <c r="AH144" s="110"/>
      <c r="AI144" s="110"/>
    </row>
    <row r="145">
      <c r="A145" s="802"/>
      <c r="B145" s="676">
        <f t="shared" si="1"/>
        <v>142</v>
      </c>
      <c r="C145" s="821" t="str">
        <f t="shared" si="2"/>
        <v>集計画面(インボイス)</v>
      </c>
      <c r="D145" s="398"/>
      <c r="E145" s="802"/>
      <c r="F145" s="248"/>
      <c r="G145" s="130" t="s">
        <v>1428</v>
      </c>
      <c r="H145" s="130"/>
      <c r="I145" s="201"/>
      <c r="J145" s="201"/>
      <c r="K145" s="132" t="s">
        <v>173</v>
      </c>
      <c r="L145" s="132" t="s">
        <v>173</v>
      </c>
      <c r="M145" s="294"/>
      <c r="N145" s="135" t="s">
        <v>84</v>
      </c>
      <c r="O145" s="135" t="s">
        <v>86</v>
      </c>
      <c r="P145" s="135" t="s">
        <v>85</v>
      </c>
      <c r="Q145" s="135" t="s">
        <v>86</v>
      </c>
      <c r="R145" s="135" t="s">
        <v>86</v>
      </c>
      <c r="S145" s="135" t="s">
        <v>86</v>
      </c>
      <c r="T145" s="135" t="s">
        <v>86</v>
      </c>
      <c r="U145" s="197" t="s">
        <v>101</v>
      </c>
      <c r="V145" s="820"/>
      <c r="W145" s="820"/>
      <c r="X145" s="802"/>
      <c r="Y145" s="249"/>
      <c r="Z145" s="802"/>
      <c r="AA145" s="802"/>
      <c r="AB145" s="802"/>
      <c r="AC145" s="802"/>
      <c r="AD145" s="802"/>
      <c r="AE145" s="802"/>
      <c r="AF145" s="802"/>
      <c r="AG145" s="110"/>
      <c r="AH145" s="110"/>
      <c r="AI145" s="110"/>
    </row>
    <row r="146">
      <c r="A146" s="802"/>
      <c r="B146" s="676">
        <f t="shared" si="1"/>
        <v>143</v>
      </c>
      <c r="C146" s="821" t="str">
        <f t="shared" si="2"/>
        <v>集計画面(インボイス)</v>
      </c>
      <c r="D146" s="398"/>
      <c r="E146" s="802"/>
      <c r="F146" s="248"/>
      <c r="G146" s="130" t="s">
        <v>401</v>
      </c>
      <c r="H146" s="130"/>
      <c r="I146" s="201"/>
      <c r="J146" s="201"/>
      <c r="K146" s="132" t="s">
        <v>173</v>
      </c>
      <c r="L146" s="132" t="s">
        <v>173</v>
      </c>
      <c r="M146" s="294"/>
      <c r="N146" s="135" t="s">
        <v>84</v>
      </c>
      <c r="O146" s="135" t="s">
        <v>86</v>
      </c>
      <c r="P146" s="135" t="s">
        <v>85</v>
      </c>
      <c r="Q146" s="135" t="s">
        <v>86</v>
      </c>
      <c r="R146" s="135" t="s">
        <v>86</v>
      </c>
      <c r="S146" s="135" t="s">
        <v>86</v>
      </c>
      <c r="T146" s="135" t="s">
        <v>86</v>
      </c>
      <c r="U146" s="197" t="s">
        <v>101</v>
      </c>
      <c r="V146" s="820"/>
      <c r="W146" s="820"/>
      <c r="X146" s="802"/>
      <c r="Y146" s="249"/>
      <c r="Z146" s="802"/>
      <c r="AA146" s="802"/>
      <c r="AB146" s="802"/>
      <c r="AC146" s="802"/>
      <c r="AD146" s="802"/>
      <c r="AE146" s="802"/>
      <c r="AF146" s="802"/>
      <c r="AG146" s="110"/>
      <c r="AH146" s="110"/>
      <c r="AI146" s="110"/>
    </row>
    <row r="147">
      <c r="A147" s="802"/>
      <c r="B147" s="676">
        <f t="shared" si="1"/>
        <v>144</v>
      </c>
      <c r="C147" s="821" t="str">
        <f t="shared" si="2"/>
        <v>集計画面(インボイス)</v>
      </c>
      <c r="D147" s="398"/>
      <c r="E147" s="432" t="s">
        <v>2124</v>
      </c>
      <c r="F147" s="246" t="s">
        <v>391</v>
      </c>
      <c r="G147" s="130" t="s">
        <v>2387</v>
      </c>
      <c r="H147" s="130"/>
      <c r="I147" s="201"/>
      <c r="J147" s="201"/>
      <c r="K147" s="132" t="s">
        <v>3789</v>
      </c>
      <c r="L147" s="132" t="s">
        <v>546</v>
      </c>
      <c r="M147" s="294"/>
      <c r="N147" s="135" t="s">
        <v>84</v>
      </c>
      <c r="O147" s="135" t="s">
        <v>86</v>
      </c>
      <c r="P147" s="135" t="s">
        <v>85</v>
      </c>
      <c r="Q147" s="135" t="s">
        <v>86</v>
      </c>
      <c r="R147" s="135" t="s">
        <v>86</v>
      </c>
      <c r="S147" s="135" t="s">
        <v>86</v>
      </c>
      <c r="T147" s="135" t="s">
        <v>86</v>
      </c>
      <c r="U147" s="197" t="s">
        <v>101</v>
      </c>
      <c r="V147" s="820"/>
      <c r="W147" s="820"/>
      <c r="X147" s="802"/>
      <c r="Y147" s="249"/>
      <c r="Z147" s="802"/>
      <c r="AA147" s="802"/>
      <c r="AB147" s="802"/>
      <c r="AC147" s="802"/>
      <c r="AD147" s="802"/>
      <c r="AE147" s="802"/>
      <c r="AF147" s="802"/>
      <c r="AG147" s="110"/>
      <c r="AH147" s="110"/>
      <c r="AI147" s="110"/>
    </row>
    <row r="148">
      <c r="A148" s="802"/>
      <c r="B148" s="676">
        <f t="shared" si="1"/>
        <v>145</v>
      </c>
      <c r="C148" s="821" t="str">
        <f t="shared" si="2"/>
        <v>集計画面(インボイス)</v>
      </c>
      <c r="D148" s="398"/>
      <c r="E148" s="875"/>
      <c r="F148" s="248"/>
      <c r="G148" s="130" t="s">
        <v>1999</v>
      </c>
      <c r="H148" s="130"/>
      <c r="I148" s="201"/>
      <c r="J148" s="201"/>
      <c r="K148" s="132" t="s">
        <v>173</v>
      </c>
      <c r="L148" s="132" t="s">
        <v>173</v>
      </c>
      <c r="M148" s="294"/>
      <c r="N148" s="135" t="s">
        <v>84</v>
      </c>
      <c r="O148" s="135" t="s">
        <v>86</v>
      </c>
      <c r="P148" s="135" t="s">
        <v>85</v>
      </c>
      <c r="Q148" s="135" t="s">
        <v>86</v>
      </c>
      <c r="R148" s="135" t="s">
        <v>86</v>
      </c>
      <c r="S148" s="135" t="s">
        <v>86</v>
      </c>
      <c r="T148" s="135" t="s">
        <v>86</v>
      </c>
      <c r="U148" s="197" t="s">
        <v>101</v>
      </c>
      <c r="V148" s="820"/>
      <c r="W148" s="820"/>
      <c r="X148" s="802"/>
      <c r="Y148" s="249"/>
      <c r="Z148" s="802"/>
      <c r="AA148" s="802"/>
      <c r="AB148" s="802"/>
      <c r="AC148" s="802"/>
      <c r="AD148" s="802"/>
      <c r="AE148" s="802"/>
      <c r="AF148" s="802"/>
      <c r="AG148" s="110"/>
      <c r="AH148" s="110"/>
      <c r="AI148" s="110"/>
    </row>
    <row r="149">
      <c r="A149" s="802"/>
      <c r="B149" s="676">
        <f t="shared" si="1"/>
        <v>146</v>
      </c>
      <c r="C149" s="821" t="str">
        <f t="shared" si="2"/>
        <v>集計画面(インボイス)</v>
      </c>
      <c r="D149" s="398"/>
      <c r="E149" s="875"/>
      <c r="F149" s="248"/>
      <c r="G149" s="130" t="s">
        <v>2675</v>
      </c>
      <c r="H149" s="130"/>
      <c r="I149" s="201"/>
      <c r="J149" s="201"/>
      <c r="K149" s="132" t="s">
        <v>173</v>
      </c>
      <c r="L149" s="132" t="s">
        <v>173</v>
      </c>
      <c r="M149" s="294"/>
      <c r="N149" s="135" t="s">
        <v>84</v>
      </c>
      <c r="O149" s="135" t="s">
        <v>86</v>
      </c>
      <c r="P149" s="135" t="s">
        <v>85</v>
      </c>
      <c r="Q149" s="135" t="s">
        <v>86</v>
      </c>
      <c r="R149" s="135" t="s">
        <v>86</v>
      </c>
      <c r="S149" s="135" t="s">
        <v>86</v>
      </c>
      <c r="T149" s="135" t="s">
        <v>86</v>
      </c>
      <c r="U149" s="197" t="s">
        <v>101</v>
      </c>
      <c r="V149" s="820"/>
      <c r="W149" s="820"/>
      <c r="X149" s="802"/>
      <c r="Y149" s="249"/>
      <c r="Z149" s="802"/>
      <c r="AA149" s="802"/>
      <c r="AB149" s="802"/>
      <c r="AC149" s="802"/>
      <c r="AD149" s="802"/>
      <c r="AE149" s="802"/>
      <c r="AF149" s="802"/>
      <c r="AG149" s="110"/>
      <c r="AH149" s="110"/>
      <c r="AI149" s="110"/>
    </row>
    <row r="150">
      <c r="A150" s="802"/>
      <c r="B150" s="676">
        <f t="shared" si="1"/>
        <v>147</v>
      </c>
      <c r="C150" s="821" t="str">
        <f t="shared" si="2"/>
        <v>集計画面(インボイス)</v>
      </c>
      <c r="D150" s="398"/>
      <c r="E150" s="875"/>
      <c r="F150" s="248"/>
      <c r="G150" s="129" t="s">
        <v>301</v>
      </c>
      <c r="H150" s="130"/>
      <c r="I150" s="201"/>
      <c r="J150" s="201"/>
      <c r="K150" s="132" t="s">
        <v>173</v>
      </c>
      <c r="L150" s="132" t="s">
        <v>173</v>
      </c>
      <c r="M150" s="294"/>
      <c r="N150" s="135" t="s">
        <v>84</v>
      </c>
      <c r="O150" s="135" t="s">
        <v>86</v>
      </c>
      <c r="P150" s="135" t="s">
        <v>85</v>
      </c>
      <c r="Q150" s="135" t="s">
        <v>86</v>
      </c>
      <c r="R150" s="135" t="s">
        <v>86</v>
      </c>
      <c r="S150" s="135" t="s">
        <v>86</v>
      </c>
      <c r="T150" s="135" t="s">
        <v>86</v>
      </c>
      <c r="U150" s="197" t="s">
        <v>101</v>
      </c>
      <c r="V150" s="820"/>
      <c r="W150" s="820"/>
      <c r="X150" s="802"/>
      <c r="Y150" s="249"/>
      <c r="Z150" s="802"/>
      <c r="AA150" s="802"/>
      <c r="AB150" s="802"/>
      <c r="AC150" s="802"/>
      <c r="AD150" s="802"/>
      <c r="AE150" s="802"/>
      <c r="AF150" s="802"/>
      <c r="AG150" s="110"/>
      <c r="AH150" s="110"/>
      <c r="AI150" s="110"/>
    </row>
    <row r="151">
      <c r="A151" s="802"/>
      <c r="B151" s="676">
        <f t="shared" si="1"/>
        <v>148</v>
      </c>
      <c r="C151" s="821" t="str">
        <f t="shared" si="2"/>
        <v>集計画面(インボイス)</v>
      </c>
      <c r="D151" s="398"/>
      <c r="E151" s="875"/>
      <c r="F151" s="248"/>
      <c r="G151" s="142"/>
      <c r="H151" s="130" t="s">
        <v>820</v>
      </c>
      <c r="I151" s="201"/>
      <c r="J151" s="201"/>
      <c r="K151" s="132" t="s">
        <v>1342</v>
      </c>
      <c r="L151" s="132" t="s">
        <v>1343</v>
      </c>
      <c r="M151" s="294"/>
      <c r="N151" s="135" t="s">
        <v>84</v>
      </c>
      <c r="O151" s="135" t="s">
        <v>86</v>
      </c>
      <c r="P151" s="135" t="s">
        <v>85</v>
      </c>
      <c r="Q151" s="135" t="s">
        <v>86</v>
      </c>
      <c r="R151" s="135" t="s">
        <v>86</v>
      </c>
      <c r="S151" s="135" t="s">
        <v>86</v>
      </c>
      <c r="T151" s="135" t="s">
        <v>86</v>
      </c>
      <c r="U151" s="197" t="s">
        <v>101</v>
      </c>
      <c r="V151" s="820"/>
      <c r="W151" s="820"/>
      <c r="X151" s="802"/>
      <c r="Y151" s="249"/>
      <c r="Z151" s="802"/>
      <c r="AA151" s="802"/>
      <c r="AB151" s="802"/>
      <c r="AC151" s="802"/>
      <c r="AD151" s="802"/>
      <c r="AE151" s="802"/>
      <c r="AF151" s="802"/>
      <c r="AG151" s="110"/>
      <c r="AH151" s="110"/>
      <c r="AI151" s="110"/>
    </row>
    <row r="152">
      <c r="A152" s="802"/>
      <c r="B152" s="676">
        <f t="shared" si="1"/>
        <v>149</v>
      </c>
      <c r="C152" s="821" t="str">
        <f t="shared" si="2"/>
        <v>集計画面(インボイス)</v>
      </c>
      <c r="D152" s="398"/>
      <c r="E152" s="875"/>
      <c r="F152" s="248"/>
      <c r="G152" s="129" t="s">
        <v>298</v>
      </c>
      <c r="H152" s="130"/>
      <c r="I152" s="201"/>
      <c r="J152" s="201"/>
      <c r="K152" s="132" t="s">
        <v>3789</v>
      </c>
      <c r="L152" s="132" t="s">
        <v>546</v>
      </c>
      <c r="M152" s="294"/>
      <c r="N152" s="135" t="s">
        <v>84</v>
      </c>
      <c r="O152" s="135" t="s">
        <v>86</v>
      </c>
      <c r="P152" s="135" t="s">
        <v>85</v>
      </c>
      <c r="Q152" s="135" t="s">
        <v>86</v>
      </c>
      <c r="R152" s="135" t="s">
        <v>86</v>
      </c>
      <c r="S152" s="135" t="s">
        <v>86</v>
      </c>
      <c r="T152" s="135" t="s">
        <v>86</v>
      </c>
      <c r="U152" s="197" t="s">
        <v>101</v>
      </c>
      <c r="V152" s="820"/>
      <c r="W152" s="820"/>
      <c r="X152" s="802"/>
      <c r="Y152" s="249"/>
      <c r="Z152" s="802"/>
      <c r="AA152" s="802"/>
      <c r="AB152" s="802"/>
      <c r="AC152" s="802"/>
      <c r="AD152" s="802"/>
      <c r="AE152" s="802"/>
      <c r="AF152" s="802"/>
      <c r="AG152" s="110"/>
      <c r="AH152" s="110"/>
      <c r="AI152" s="110"/>
    </row>
    <row r="153">
      <c r="A153" s="802"/>
      <c r="B153" s="676">
        <f t="shared" si="1"/>
        <v>150</v>
      </c>
      <c r="C153" s="821" t="str">
        <f t="shared" si="2"/>
        <v>集計画面(インボイス)</v>
      </c>
      <c r="D153" s="398"/>
      <c r="E153" s="875"/>
      <c r="F153" s="248"/>
      <c r="G153" s="142"/>
      <c r="H153" s="130" t="s">
        <v>820</v>
      </c>
      <c r="I153" s="201"/>
      <c r="J153" s="201"/>
      <c r="K153" s="132" t="s">
        <v>1342</v>
      </c>
      <c r="L153" s="132" t="s">
        <v>1343</v>
      </c>
      <c r="M153" s="294"/>
      <c r="N153" s="135" t="s">
        <v>84</v>
      </c>
      <c r="O153" s="135" t="s">
        <v>86</v>
      </c>
      <c r="P153" s="135" t="s">
        <v>85</v>
      </c>
      <c r="Q153" s="135" t="s">
        <v>86</v>
      </c>
      <c r="R153" s="135" t="s">
        <v>86</v>
      </c>
      <c r="S153" s="135" t="s">
        <v>86</v>
      </c>
      <c r="T153" s="135" t="s">
        <v>86</v>
      </c>
      <c r="U153" s="197" t="s">
        <v>101</v>
      </c>
      <c r="V153" s="820"/>
      <c r="W153" s="820"/>
      <c r="X153" s="802"/>
      <c r="Y153" s="249"/>
      <c r="Z153" s="802"/>
      <c r="AA153" s="802"/>
      <c r="AB153" s="802"/>
      <c r="AC153" s="802"/>
      <c r="AD153" s="802"/>
      <c r="AE153" s="802"/>
      <c r="AF153" s="802"/>
      <c r="AG153" s="110"/>
      <c r="AH153" s="110"/>
      <c r="AI153" s="110"/>
    </row>
    <row r="154">
      <c r="A154" s="802"/>
      <c r="B154" s="676">
        <f t="shared" si="1"/>
        <v>151</v>
      </c>
      <c r="C154" s="821" t="str">
        <f t="shared" si="2"/>
        <v>集計画面(インボイス)</v>
      </c>
      <c r="D154" s="398"/>
      <c r="E154" s="875"/>
      <c r="F154" s="248"/>
      <c r="G154" s="130" t="s">
        <v>401</v>
      </c>
      <c r="H154" s="130"/>
      <c r="I154" s="201"/>
      <c r="J154" s="201"/>
      <c r="K154" s="132" t="s">
        <v>173</v>
      </c>
      <c r="L154" s="132" t="s">
        <v>173</v>
      </c>
      <c r="M154" s="294"/>
      <c r="N154" s="135" t="s">
        <v>84</v>
      </c>
      <c r="O154" s="135" t="s">
        <v>86</v>
      </c>
      <c r="P154" s="135" t="s">
        <v>85</v>
      </c>
      <c r="Q154" s="135" t="s">
        <v>86</v>
      </c>
      <c r="R154" s="135" t="s">
        <v>86</v>
      </c>
      <c r="S154" s="135" t="s">
        <v>86</v>
      </c>
      <c r="T154" s="135" t="s">
        <v>86</v>
      </c>
      <c r="U154" s="197" t="s">
        <v>101</v>
      </c>
      <c r="V154" s="820"/>
      <c r="W154" s="820"/>
      <c r="X154" s="802"/>
      <c r="Y154" s="249"/>
      <c r="Z154" s="802"/>
      <c r="AA154" s="802"/>
      <c r="AB154" s="802"/>
      <c r="AC154" s="802"/>
      <c r="AD154" s="802"/>
      <c r="AE154" s="802"/>
      <c r="AF154" s="802"/>
      <c r="AG154" s="110"/>
      <c r="AH154" s="110"/>
      <c r="AI154" s="110"/>
    </row>
    <row r="155">
      <c r="A155" s="802"/>
      <c r="B155" s="676">
        <f t="shared" si="1"/>
        <v>152</v>
      </c>
      <c r="C155" s="821" t="str">
        <f t="shared" si="2"/>
        <v>集計画面(インボイス)</v>
      </c>
      <c r="D155" s="398"/>
      <c r="E155" s="875"/>
      <c r="F155" s="248"/>
      <c r="G155" s="130" t="s">
        <v>78</v>
      </c>
      <c r="H155" s="130"/>
      <c r="I155" s="201"/>
      <c r="J155" s="201"/>
      <c r="K155" s="132" t="s">
        <v>173</v>
      </c>
      <c r="L155" s="132" t="s">
        <v>173</v>
      </c>
      <c r="M155" s="294"/>
      <c r="N155" s="135" t="s">
        <v>84</v>
      </c>
      <c r="O155" s="135" t="s">
        <v>86</v>
      </c>
      <c r="P155" s="135" t="s">
        <v>85</v>
      </c>
      <c r="Q155" s="135" t="s">
        <v>86</v>
      </c>
      <c r="R155" s="135" t="s">
        <v>86</v>
      </c>
      <c r="S155" s="135" t="s">
        <v>86</v>
      </c>
      <c r="T155" s="135" t="s">
        <v>86</v>
      </c>
      <c r="U155" s="197" t="s">
        <v>101</v>
      </c>
      <c r="V155" s="820"/>
      <c r="W155" s="820"/>
      <c r="X155" s="802"/>
      <c r="Y155" s="249"/>
      <c r="Z155" s="802"/>
      <c r="AA155" s="802"/>
      <c r="AB155" s="802"/>
      <c r="AC155" s="802"/>
      <c r="AD155" s="802"/>
      <c r="AE155" s="802"/>
      <c r="AF155" s="802"/>
      <c r="AG155" s="110"/>
      <c r="AH155" s="110"/>
      <c r="AI155" s="110"/>
    </row>
    <row r="156">
      <c r="A156" s="802"/>
      <c r="B156" s="676">
        <f t="shared" si="1"/>
        <v>153</v>
      </c>
      <c r="C156" s="821" t="str">
        <f t="shared" si="2"/>
        <v>集計画面(インボイス)</v>
      </c>
      <c r="D156" s="398"/>
      <c r="E156" s="875"/>
      <c r="F156" s="863" t="s">
        <v>252</v>
      </c>
      <c r="G156" s="860"/>
      <c r="H156" s="860"/>
      <c r="I156" s="201"/>
      <c r="J156" s="201"/>
      <c r="K156" s="201" t="s">
        <v>823</v>
      </c>
      <c r="L156" s="201" t="s">
        <v>442</v>
      </c>
      <c r="M156" s="294"/>
      <c r="N156" s="135" t="s">
        <v>84</v>
      </c>
      <c r="O156" s="135" t="s">
        <v>86</v>
      </c>
      <c r="P156" s="135" t="s">
        <v>85</v>
      </c>
      <c r="Q156" s="135" t="s">
        <v>86</v>
      </c>
      <c r="R156" s="135" t="s">
        <v>86</v>
      </c>
      <c r="S156" s="135" t="s">
        <v>86</v>
      </c>
      <c r="T156" s="135" t="s">
        <v>86</v>
      </c>
      <c r="U156" s="197" t="s">
        <v>101</v>
      </c>
      <c r="V156" s="820"/>
      <c r="W156" s="820"/>
      <c r="X156" s="802"/>
      <c r="Y156" s="249"/>
      <c r="Z156" s="802"/>
      <c r="AA156" s="802"/>
      <c r="AB156" s="802"/>
      <c r="AC156" s="802"/>
      <c r="AD156" s="802"/>
      <c r="AE156" s="802"/>
      <c r="AF156" s="802"/>
      <c r="AG156" s="110"/>
      <c r="AH156" s="110"/>
      <c r="AI156" s="110"/>
    </row>
    <row r="157">
      <c r="A157" s="802"/>
      <c r="B157" s="676">
        <f t="shared" si="1"/>
        <v>154</v>
      </c>
      <c r="C157" s="821" t="str">
        <f t="shared" si="2"/>
        <v>集計画面(インボイス)</v>
      </c>
      <c r="D157" s="398"/>
      <c r="E157" s="875"/>
      <c r="F157" s="699" t="s">
        <v>824</v>
      </c>
      <c r="G157" s="822" t="s">
        <v>825</v>
      </c>
      <c r="H157" s="822"/>
      <c r="I157" s="201"/>
      <c r="J157" s="201"/>
      <c r="K157" s="201" t="s">
        <v>826</v>
      </c>
      <c r="L157" s="201" t="s">
        <v>827</v>
      </c>
      <c r="M157" s="294"/>
      <c r="N157" s="135" t="s">
        <v>84</v>
      </c>
      <c r="O157" s="135" t="s">
        <v>86</v>
      </c>
      <c r="P157" s="135" t="s">
        <v>85</v>
      </c>
      <c r="Q157" s="135" t="s">
        <v>86</v>
      </c>
      <c r="R157" s="135" t="s">
        <v>86</v>
      </c>
      <c r="S157" s="135" t="s">
        <v>86</v>
      </c>
      <c r="T157" s="135" t="s">
        <v>86</v>
      </c>
      <c r="U157" s="197" t="s">
        <v>101</v>
      </c>
      <c r="V157" s="820"/>
      <c r="W157" s="820"/>
      <c r="X157" s="802"/>
      <c r="Y157" s="249"/>
      <c r="Z157" s="802"/>
      <c r="AA157" s="802"/>
      <c r="AB157" s="802"/>
      <c r="AC157" s="802"/>
      <c r="AD157" s="802"/>
      <c r="AE157" s="802"/>
      <c r="AF157" s="802"/>
      <c r="AG157" s="110"/>
      <c r="AH157" s="110"/>
      <c r="AI157" s="110"/>
    </row>
    <row r="158">
      <c r="A158" s="802"/>
      <c r="B158" s="676">
        <f t="shared" si="1"/>
        <v>155</v>
      </c>
      <c r="C158" s="821" t="str">
        <f t="shared" si="2"/>
        <v>集計画面(インボイス)</v>
      </c>
      <c r="D158" s="398"/>
      <c r="E158" s="875"/>
      <c r="F158" s="865"/>
      <c r="G158" s="822" t="s">
        <v>828</v>
      </c>
      <c r="H158" s="822"/>
      <c r="I158" s="201"/>
      <c r="J158" s="201"/>
      <c r="K158" s="201" t="s">
        <v>829</v>
      </c>
      <c r="L158" s="201" t="s">
        <v>827</v>
      </c>
      <c r="M158" s="294"/>
      <c r="N158" s="135" t="s">
        <v>84</v>
      </c>
      <c r="O158" s="135" t="s">
        <v>86</v>
      </c>
      <c r="P158" s="135" t="s">
        <v>85</v>
      </c>
      <c r="Q158" s="135" t="s">
        <v>86</v>
      </c>
      <c r="R158" s="135" t="s">
        <v>86</v>
      </c>
      <c r="S158" s="135" t="s">
        <v>86</v>
      </c>
      <c r="T158" s="135" t="s">
        <v>86</v>
      </c>
      <c r="U158" s="197" t="s">
        <v>101</v>
      </c>
      <c r="V158" s="820"/>
      <c r="W158" s="820"/>
      <c r="X158" s="802"/>
      <c r="Y158" s="249"/>
      <c r="Z158" s="802"/>
      <c r="AA158" s="802"/>
      <c r="AB158" s="802"/>
      <c r="AC158" s="802"/>
      <c r="AD158" s="802"/>
      <c r="AE158" s="802"/>
      <c r="AF158" s="802"/>
      <c r="AG158" s="110"/>
      <c r="AH158" s="110"/>
      <c r="AI158" s="110"/>
    </row>
    <row r="159">
      <c r="A159" s="802"/>
      <c r="B159" s="676">
        <f t="shared" si="1"/>
        <v>156</v>
      </c>
      <c r="C159" s="821" t="str">
        <f t="shared" si="2"/>
        <v>集計画面(インボイス)</v>
      </c>
      <c r="D159" s="398"/>
      <c r="E159" s="875"/>
      <c r="F159" s="865"/>
      <c r="G159" s="822" t="s">
        <v>830</v>
      </c>
      <c r="H159" s="822"/>
      <c r="I159" s="201"/>
      <c r="J159" s="201"/>
      <c r="K159" s="201" t="s">
        <v>831</v>
      </c>
      <c r="L159" s="201" t="s">
        <v>832</v>
      </c>
      <c r="M159" s="294"/>
      <c r="N159" s="135" t="s">
        <v>84</v>
      </c>
      <c r="O159" s="135" t="s">
        <v>86</v>
      </c>
      <c r="P159" s="135" t="s">
        <v>85</v>
      </c>
      <c r="Q159" s="135" t="s">
        <v>86</v>
      </c>
      <c r="R159" s="135" t="s">
        <v>86</v>
      </c>
      <c r="S159" s="135" t="s">
        <v>86</v>
      </c>
      <c r="T159" s="135" t="s">
        <v>86</v>
      </c>
      <c r="U159" s="197" t="s">
        <v>101</v>
      </c>
      <c r="V159" s="820"/>
      <c r="W159" s="820"/>
      <c r="X159" s="802"/>
      <c r="Y159" s="249"/>
      <c r="Z159" s="802"/>
      <c r="AA159" s="802"/>
      <c r="AB159" s="802"/>
      <c r="AC159" s="802"/>
      <c r="AD159" s="802"/>
      <c r="AE159" s="802"/>
      <c r="AF159" s="802"/>
      <c r="AG159" s="110"/>
      <c r="AH159" s="110"/>
      <c r="AI159" s="110"/>
    </row>
    <row r="160">
      <c r="A160" s="802"/>
      <c r="B160" s="676">
        <f t="shared" si="1"/>
        <v>157</v>
      </c>
      <c r="C160" s="821" t="str">
        <f t="shared" si="2"/>
        <v>集計画面(インボイス)</v>
      </c>
      <c r="D160" s="398"/>
      <c r="E160" s="875"/>
      <c r="F160" s="865"/>
      <c r="G160" s="822" t="s">
        <v>833</v>
      </c>
      <c r="H160" s="822"/>
      <c r="I160" s="201"/>
      <c r="J160" s="201"/>
      <c r="K160" s="201" t="s">
        <v>834</v>
      </c>
      <c r="L160" s="201" t="s">
        <v>827</v>
      </c>
      <c r="M160" s="294"/>
      <c r="N160" s="135" t="s">
        <v>84</v>
      </c>
      <c r="O160" s="135" t="s">
        <v>86</v>
      </c>
      <c r="P160" s="135" t="s">
        <v>85</v>
      </c>
      <c r="Q160" s="135" t="s">
        <v>86</v>
      </c>
      <c r="R160" s="135" t="s">
        <v>86</v>
      </c>
      <c r="S160" s="135" t="s">
        <v>86</v>
      </c>
      <c r="T160" s="135" t="s">
        <v>86</v>
      </c>
      <c r="U160" s="197" t="s">
        <v>101</v>
      </c>
      <c r="V160" s="820"/>
      <c r="W160" s="820"/>
      <c r="X160" s="802"/>
      <c r="Y160" s="249"/>
      <c r="Z160" s="802"/>
      <c r="AA160" s="802"/>
      <c r="AB160" s="802"/>
      <c r="AC160" s="802"/>
      <c r="AD160" s="802"/>
      <c r="AE160" s="802"/>
      <c r="AF160" s="802"/>
      <c r="AG160" s="110"/>
      <c r="AH160" s="110"/>
      <c r="AI160" s="110"/>
    </row>
    <row r="161">
      <c r="A161" s="802"/>
      <c r="B161" s="676">
        <f t="shared" si="1"/>
        <v>158</v>
      </c>
      <c r="C161" s="828" t="str">
        <f t="shared" si="2"/>
        <v>集計画面(インボイス)</v>
      </c>
      <c r="D161" s="741"/>
      <c r="E161" s="876"/>
      <c r="F161" s="866"/>
      <c r="G161" s="822" t="s">
        <v>835</v>
      </c>
      <c r="H161" s="822"/>
      <c r="I161" s="201"/>
      <c r="J161" s="201"/>
      <c r="K161" s="201" t="s">
        <v>836</v>
      </c>
      <c r="L161" s="201" t="s">
        <v>837</v>
      </c>
      <c r="M161" s="294"/>
      <c r="N161" s="135" t="s">
        <v>84</v>
      </c>
      <c r="O161" s="135" t="s">
        <v>86</v>
      </c>
      <c r="P161" s="135" t="s">
        <v>85</v>
      </c>
      <c r="Q161" s="135" t="s">
        <v>86</v>
      </c>
      <c r="R161" s="135" t="s">
        <v>86</v>
      </c>
      <c r="S161" s="135" t="s">
        <v>86</v>
      </c>
      <c r="T161" s="135" t="s">
        <v>86</v>
      </c>
      <c r="U161" s="197" t="s">
        <v>101</v>
      </c>
      <c r="V161" s="820"/>
      <c r="W161" s="820"/>
      <c r="X161" s="802"/>
      <c r="Y161" s="249"/>
      <c r="Z161" s="802"/>
      <c r="AA161" s="802"/>
      <c r="AB161" s="802"/>
      <c r="AC161" s="802"/>
      <c r="AD161" s="802"/>
      <c r="AE161" s="802"/>
      <c r="AF161" s="802"/>
      <c r="AG161" s="110"/>
      <c r="AH161" s="110"/>
      <c r="AI161" s="110"/>
    </row>
  </sheetData>
  <mergeCells count="1">
    <mergeCell ref="F62:F63"/>
  </mergeCells>
  <dataValidations>
    <dataValidation type="list" allowBlank="1" sqref="N4:T161">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5.5"/>
    <col customWidth="1" min="3" max="3" width="21.0"/>
    <col customWidth="1" min="4" max="4" width="22.38"/>
    <col customWidth="1" min="5" max="5" width="26.63"/>
    <col customWidth="1" min="6" max="6" width="34.0"/>
    <col customWidth="1" min="7" max="7" width="24.88"/>
    <col customWidth="1" min="8" max="10" width="22.38"/>
    <col customWidth="1" min="11" max="11" width="21.13"/>
    <col customWidth="1" min="12" max="12" width="46.75"/>
    <col customWidth="1" min="13" max="13" width="57.75"/>
    <col customWidth="1" min="14" max="14" width="31.63"/>
    <col customWidth="1" min="15" max="15" width="11.38"/>
    <col customWidth="1" min="16" max="17" width="11.13"/>
    <col customWidth="1" min="18" max="18" width="11.75"/>
    <col customWidth="1" min="19" max="19" width="10.13"/>
    <col customWidth="1" min="20" max="20" width="28.63"/>
    <col customWidth="1" min="21" max="21" width="10.88"/>
    <col customWidth="1" min="22" max="24" width="14.0"/>
    <col customWidth="1" min="25" max="33" width="7.5"/>
  </cols>
  <sheetData>
    <row r="1">
      <c r="A1" s="148"/>
      <c r="B1" s="803"/>
      <c r="C1" s="803"/>
      <c r="D1" s="803"/>
      <c r="E1" s="803"/>
      <c r="F1" s="803"/>
      <c r="G1" s="803"/>
      <c r="H1" s="803"/>
      <c r="I1" s="803"/>
      <c r="J1" s="803"/>
      <c r="K1" s="803"/>
      <c r="L1" s="803"/>
      <c r="M1" s="803"/>
      <c r="N1" s="803"/>
      <c r="O1" s="803"/>
      <c r="P1" s="803"/>
      <c r="Q1" s="877"/>
      <c r="R1" s="877"/>
      <c r="S1" s="877"/>
      <c r="T1" s="877"/>
      <c r="U1" s="877"/>
      <c r="V1" s="803"/>
      <c r="W1" s="803"/>
      <c r="X1" s="803"/>
      <c r="Y1" s="803"/>
      <c r="Z1" s="803"/>
      <c r="AA1" s="803"/>
      <c r="AB1" s="803"/>
      <c r="AC1" s="803"/>
      <c r="AD1" s="803"/>
      <c r="AE1" s="110"/>
      <c r="AF1" s="110"/>
      <c r="AG1" s="110"/>
    </row>
    <row r="2">
      <c r="A2" s="803"/>
      <c r="B2" s="803"/>
      <c r="C2" s="878" t="s">
        <v>44</v>
      </c>
      <c r="D2" s="148"/>
      <c r="E2" s="803"/>
      <c r="F2" s="803"/>
      <c r="G2" s="803"/>
      <c r="H2" s="803"/>
      <c r="I2" s="803"/>
      <c r="J2" s="803"/>
      <c r="K2" s="803"/>
      <c r="L2" s="803"/>
      <c r="M2" s="803"/>
      <c r="N2" s="803"/>
      <c r="O2" s="879" t="s">
        <v>2264</v>
      </c>
      <c r="P2" s="880" t="s">
        <v>3792</v>
      </c>
      <c r="Q2" s="881" t="s">
        <v>3793</v>
      </c>
      <c r="R2" s="879" t="s">
        <v>3794</v>
      </c>
      <c r="S2" s="165"/>
      <c r="T2" s="165"/>
      <c r="U2" s="165"/>
      <c r="V2" s="803"/>
      <c r="W2" s="148"/>
      <c r="X2" s="803"/>
      <c r="Y2" s="803"/>
      <c r="Z2" s="803"/>
      <c r="AA2" s="803"/>
      <c r="AB2" s="803"/>
      <c r="AC2" s="803"/>
      <c r="AD2" s="803"/>
      <c r="AE2" s="110"/>
      <c r="AF2" s="110"/>
      <c r="AG2" s="110"/>
    </row>
    <row r="3">
      <c r="A3" s="803"/>
      <c r="B3" s="882" t="s">
        <v>139</v>
      </c>
      <c r="C3" s="883" t="s">
        <v>140</v>
      </c>
      <c r="D3" s="882" t="s">
        <v>748</v>
      </c>
      <c r="E3" s="883"/>
      <c r="F3" s="883"/>
      <c r="G3" s="883"/>
      <c r="H3" s="883"/>
      <c r="I3" s="883"/>
      <c r="J3" s="882"/>
      <c r="K3" s="883"/>
      <c r="L3" s="884" t="s">
        <v>143</v>
      </c>
      <c r="M3" s="885" t="s">
        <v>144</v>
      </c>
      <c r="N3" s="886" t="s">
        <v>145</v>
      </c>
      <c r="O3" s="887" t="s">
        <v>146</v>
      </c>
      <c r="P3" s="888" t="s">
        <v>750</v>
      </c>
      <c r="Q3" s="889" t="s">
        <v>147</v>
      </c>
      <c r="R3" s="889" t="s">
        <v>751</v>
      </c>
      <c r="S3" s="890" t="s">
        <v>148</v>
      </c>
      <c r="T3" s="891" t="s">
        <v>149</v>
      </c>
      <c r="U3" s="892" t="s">
        <v>150</v>
      </c>
      <c r="V3" s="803"/>
      <c r="W3" s="803"/>
      <c r="X3" s="803"/>
      <c r="Y3" s="803"/>
      <c r="Z3" s="803"/>
      <c r="AA3" s="803"/>
      <c r="AB3" s="803"/>
      <c r="AC3" s="803"/>
      <c r="AD3" s="803"/>
      <c r="AE3" s="110"/>
      <c r="AF3" s="110"/>
      <c r="AG3" s="110"/>
    </row>
    <row r="4">
      <c r="A4" s="803"/>
      <c r="B4" s="676">
        <f t="shared" ref="B4:B1612" si="1">ROW()-ROW($B$3)</f>
        <v>1</v>
      </c>
      <c r="C4" s="893" t="s">
        <v>767</v>
      </c>
      <c r="D4" s="894" t="s">
        <v>3795</v>
      </c>
      <c r="E4" s="143" t="s">
        <v>1325</v>
      </c>
      <c r="F4" s="129" t="s">
        <v>3796</v>
      </c>
      <c r="G4" s="131"/>
      <c r="H4" s="131"/>
      <c r="I4" s="131"/>
      <c r="J4" s="131"/>
      <c r="K4" s="132"/>
      <c r="L4" s="132" t="s">
        <v>3797</v>
      </c>
      <c r="M4" s="132" t="s">
        <v>3798</v>
      </c>
      <c r="N4" s="131"/>
      <c r="O4" s="783" t="s">
        <v>84</v>
      </c>
      <c r="P4" s="783" t="s">
        <v>84</v>
      </c>
      <c r="Q4" s="783" t="s">
        <v>86</v>
      </c>
      <c r="R4" s="783" t="s">
        <v>86</v>
      </c>
      <c r="S4" s="132" t="s">
        <v>3799</v>
      </c>
      <c r="T4" s="131"/>
      <c r="U4" s="131"/>
      <c r="V4" s="803"/>
      <c r="W4" s="803"/>
      <c r="X4" s="803"/>
      <c r="Y4" s="803"/>
      <c r="Z4" s="803"/>
      <c r="AA4" s="803"/>
      <c r="AB4" s="803"/>
      <c r="AC4" s="803"/>
      <c r="AD4" s="803"/>
      <c r="AE4" s="110"/>
      <c r="AF4" s="110"/>
      <c r="AG4" s="110"/>
    </row>
    <row r="5">
      <c r="A5" s="803"/>
      <c r="B5" s="676">
        <f t="shared" si="1"/>
        <v>2</v>
      </c>
      <c r="C5" s="895"/>
      <c r="D5" s="894"/>
      <c r="E5" s="151"/>
      <c r="F5" s="164" t="s">
        <v>239</v>
      </c>
      <c r="G5" s="175"/>
      <c r="H5" s="131"/>
      <c r="I5" s="131"/>
      <c r="J5" s="131"/>
      <c r="K5" s="132"/>
      <c r="L5" s="132" t="s">
        <v>3800</v>
      </c>
      <c r="M5" s="132" t="s">
        <v>3801</v>
      </c>
      <c r="N5" s="131"/>
      <c r="O5" s="783" t="s">
        <v>84</v>
      </c>
      <c r="P5" s="783" t="s">
        <v>84</v>
      </c>
      <c r="Q5" s="783" t="s">
        <v>86</v>
      </c>
      <c r="R5" s="783" t="s">
        <v>86</v>
      </c>
      <c r="S5" s="132" t="s">
        <v>3799</v>
      </c>
      <c r="T5" s="131"/>
      <c r="U5" s="131"/>
      <c r="V5" s="803"/>
      <c r="W5" s="803"/>
      <c r="X5" s="803"/>
      <c r="Y5" s="803"/>
      <c r="Z5" s="803"/>
      <c r="AA5" s="803"/>
      <c r="AB5" s="803"/>
      <c r="AC5" s="803"/>
      <c r="AD5" s="803"/>
      <c r="AE5" s="110"/>
      <c r="AF5" s="110"/>
      <c r="AG5" s="110"/>
    </row>
    <row r="6">
      <c r="A6" s="803"/>
      <c r="B6" s="676">
        <f t="shared" si="1"/>
        <v>3</v>
      </c>
      <c r="C6" s="896"/>
      <c r="D6" s="897"/>
      <c r="E6" s="151"/>
      <c r="F6" s="139"/>
      <c r="G6" s="898" t="s">
        <v>3802</v>
      </c>
      <c r="H6" s="899" t="s">
        <v>166</v>
      </c>
      <c r="I6" s="900"/>
      <c r="J6" s="900"/>
      <c r="K6" s="899"/>
      <c r="L6" s="899" t="s">
        <v>3803</v>
      </c>
      <c r="M6" s="899" t="s">
        <v>3798</v>
      </c>
      <c r="N6" s="900"/>
      <c r="O6" s="783" t="s">
        <v>86</v>
      </c>
      <c r="P6" s="783" t="s">
        <v>86</v>
      </c>
      <c r="Q6" s="783" t="s">
        <v>86</v>
      </c>
      <c r="R6" s="783" t="s">
        <v>86</v>
      </c>
      <c r="S6" s="131"/>
      <c r="T6" s="131"/>
      <c r="U6" s="131"/>
      <c r="V6" s="803"/>
      <c r="W6" s="148"/>
      <c r="X6" s="803"/>
      <c r="Y6" s="803"/>
      <c r="Z6" s="803"/>
      <c r="AA6" s="803"/>
      <c r="AB6" s="803"/>
      <c r="AC6" s="803"/>
      <c r="AD6" s="803"/>
      <c r="AE6" s="110"/>
      <c r="AF6" s="110"/>
      <c r="AG6" s="110"/>
    </row>
    <row r="7">
      <c r="A7" s="803"/>
      <c r="B7" s="676">
        <f t="shared" si="1"/>
        <v>4</v>
      </c>
      <c r="C7" s="896"/>
      <c r="D7" s="897"/>
      <c r="E7" s="151"/>
      <c r="F7" s="139"/>
      <c r="G7" s="898"/>
      <c r="H7" s="899" t="s">
        <v>249</v>
      </c>
      <c r="I7" s="900"/>
      <c r="J7" s="900"/>
      <c r="K7" s="899"/>
      <c r="L7" s="899" t="s">
        <v>3804</v>
      </c>
      <c r="M7" s="899" t="s">
        <v>3805</v>
      </c>
      <c r="N7" s="900"/>
      <c r="O7" s="783" t="s">
        <v>86</v>
      </c>
      <c r="P7" s="783" t="s">
        <v>86</v>
      </c>
      <c r="Q7" s="783" t="s">
        <v>86</v>
      </c>
      <c r="R7" s="783" t="s">
        <v>86</v>
      </c>
      <c r="S7" s="131"/>
      <c r="T7" s="131"/>
      <c r="U7" s="131"/>
      <c r="V7" s="803"/>
      <c r="W7" s="148"/>
      <c r="X7" s="803"/>
      <c r="Y7" s="803"/>
      <c r="Z7" s="803"/>
      <c r="AA7" s="803"/>
      <c r="AB7" s="803"/>
      <c r="AC7" s="803"/>
      <c r="AD7" s="803"/>
      <c r="AE7" s="110"/>
      <c r="AF7" s="110"/>
      <c r="AG7" s="110"/>
    </row>
    <row r="8">
      <c r="A8" s="803"/>
      <c r="B8" s="676">
        <f t="shared" si="1"/>
        <v>5</v>
      </c>
      <c r="C8" s="896"/>
      <c r="D8" s="897"/>
      <c r="E8" s="151"/>
      <c r="F8" s="139"/>
      <c r="G8" s="898"/>
      <c r="H8" s="899" t="s">
        <v>3806</v>
      </c>
      <c r="I8" s="899"/>
      <c r="J8" s="900"/>
      <c r="K8" s="899"/>
      <c r="L8" s="899" t="s">
        <v>3807</v>
      </c>
      <c r="M8" s="899" t="s">
        <v>3808</v>
      </c>
      <c r="N8" s="899"/>
      <c r="O8" s="783" t="s">
        <v>86</v>
      </c>
      <c r="P8" s="783" t="s">
        <v>86</v>
      </c>
      <c r="Q8" s="783" t="s">
        <v>86</v>
      </c>
      <c r="R8" s="783" t="s">
        <v>86</v>
      </c>
      <c r="S8" s="131"/>
      <c r="T8" s="131"/>
      <c r="U8" s="131"/>
      <c r="V8" s="803"/>
      <c r="W8" s="148"/>
      <c r="X8" s="803"/>
      <c r="Y8" s="803"/>
      <c r="Z8" s="803"/>
      <c r="AA8" s="803"/>
      <c r="AB8" s="803"/>
      <c r="AC8" s="803"/>
      <c r="AD8" s="803"/>
      <c r="AE8" s="110"/>
      <c r="AF8" s="110"/>
      <c r="AG8" s="110"/>
    </row>
    <row r="9">
      <c r="A9" s="803"/>
      <c r="B9" s="676">
        <f t="shared" si="1"/>
        <v>6</v>
      </c>
      <c r="C9" s="896"/>
      <c r="D9" s="897"/>
      <c r="E9" s="151"/>
      <c r="F9" s="139"/>
      <c r="G9" s="898"/>
      <c r="H9" s="899"/>
      <c r="I9" s="899"/>
      <c r="J9" s="900"/>
      <c r="K9" s="899"/>
      <c r="L9" s="899"/>
      <c r="M9" s="899" t="s">
        <v>3809</v>
      </c>
      <c r="N9" s="899"/>
      <c r="O9" s="783" t="s">
        <v>86</v>
      </c>
      <c r="P9" s="783" t="s">
        <v>86</v>
      </c>
      <c r="Q9" s="783" t="s">
        <v>86</v>
      </c>
      <c r="R9" s="783" t="s">
        <v>86</v>
      </c>
      <c r="S9" s="131"/>
      <c r="T9" s="131"/>
      <c r="U9" s="131"/>
      <c r="V9" s="803"/>
      <c r="W9" s="148"/>
      <c r="X9" s="803"/>
      <c r="Y9" s="803"/>
      <c r="Z9" s="803"/>
      <c r="AA9" s="803"/>
      <c r="AB9" s="803"/>
      <c r="AC9" s="803"/>
      <c r="AD9" s="803"/>
      <c r="AE9" s="110"/>
      <c r="AF9" s="110"/>
      <c r="AG9" s="110"/>
    </row>
    <row r="10">
      <c r="A10" s="803"/>
      <c r="B10" s="676">
        <f t="shared" si="1"/>
        <v>7</v>
      </c>
      <c r="C10" s="896"/>
      <c r="D10" s="897"/>
      <c r="E10" s="151"/>
      <c r="F10" s="139"/>
      <c r="G10" s="898"/>
      <c r="H10" s="899" t="s">
        <v>252</v>
      </c>
      <c r="I10" s="899">
        <v>10.0</v>
      </c>
      <c r="J10" s="900"/>
      <c r="K10" s="899"/>
      <c r="L10" s="899" t="s">
        <v>3810</v>
      </c>
      <c r="M10" s="899" t="s">
        <v>3811</v>
      </c>
      <c r="N10" s="899" t="s">
        <v>3812</v>
      </c>
      <c r="O10" s="783" t="s">
        <v>86</v>
      </c>
      <c r="P10" s="783" t="s">
        <v>86</v>
      </c>
      <c r="Q10" s="783" t="s">
        <v>86</v>
      </c>
      <c r="R10" s="783" t="s">
        <v>86</v>
      </c>
      <c r="S10" s="131"/>
      <c r="T10" s="131"/>
      <c r="U10" s="131"/>
      <c r="V10" s="803"/>
      <c r="W10" s="148"/>
      <c r="X10" s="803"/>
      <c r="Y10" s="803"/>
      <c r="Z10" s="803"/>
      <c r="AA10" s="803"/>
      <c r="AB10" s="803"/>
      <c r="AC10" s="803"/>
      <c r="AD10" s="803"/>
      <c r="AE10" s="110"/>
      <c r="AF10" s="110"/>
      <c r="AG10" s="110"/>
    </row>
    <row r="11">
      <c r="A11" s="803"/>
      <c r="B11" s="676">
        <f t="shared" si="1"/>
        <v>8</v>
      </c>
      <c r="C11" s="896"/>
      <c r="D11" s="897"/>
      <c r="E11" s="151"/>
      <c r="F11" s="139"/>
      <c r="G11" s="901"/>
      <c r="H11" s="900"/>
      <c r="I11" s="899">
        <v>50.0</v>
      </c>
      <c r="J11" s="900"/>
      <c r="K11" s="899"/>
      <c r="L11" s="899" t="s">
        <v>3813</v>
      </c>
      <c r="M11" s="899" t="s">
        <v>3814</v>
      </c>
      <c r="N11" s="899" t="s">
        <v>173</v>
      </c>
      <c r="O11" s="783" t="s">
        <v>86</v>
      </c>
      <c r="P11" s="783" t="s">
        <v>86</v>
      </c>
      <c r="Q11" s="783" t="s">
        <v>86</v>
      </c>
      <c r="R11" s="783" t="s">
        <v>86</v>
      </c>
      <c r="S11" s="131"/>
      <c r="T11" s="131"/>
      <c r="U11" s="131"/>
      <c r="V11" s="803"/>
      <c r="W11" s="148"/>
      <c r="X11" s="803"/>
      <c r="Y11" s="803"/>
      <c r="Z11" s="803"/>
      <c r="AA11" s="803"/>
      <c r="AB11" s="803"/>
      <c r="AC11" s="803"/>
      <c r="AD11" s="803"/>
      <c r="AE11" s="110"/>
      <c r="AF11" s="110"/>
      <c r="AG11" s="110"/>
    </row>
    <row r="12">
      <c r="A12" s="803"/>
      <c r="B12" s="676">
        <f t="shared" si="1"/>
        <v>9</v>
      </c>
      <c r="C12" s="896"/>
      <c r="D12" s="897"/>
      <c r="E12" s="151"/>
      <c r="F12" s="139"/>
      <c r="G12" s="901"/>
      <c r="H12" s="900"/>
      <c r="I12" s="899">
        <v>100.0</v>
      </c>
      <c r="J12" s="900"/>
      <c r="K12" s="899"/>
      <c r="L12" s="899" t="s">
        <v>3815</v>
      </c>
      <c r="M12" s="899" t="s">
        <v>3816</v>
      </c>
      <c r="N12" s="899" t="s">
        <v>173</v>
      </c>
      <c r="O12" s="783" t="s">
        <v>86</v>
      </c>
      <c r="P12" s="783" t="s">
        <v>86</v>
      </c>
      <c r="Q12" s="783" t="s">
        <v>86</v>
      </c>
      <c r="R12" s="783" t="s">
        <v>86</v>
      </c>
      <c r="S12" s="131"/>
      <c r="T12" s="131"/>
      <c r="U12" s="131"/>
      <c r="V12" s="803"/>
      <c r="W12" s="148"/>
      <c r="X12" s="803"/>
      <c r="Y12" s="803"/>
      <c r="Z12" s="803"/>
      <c r="AA12" s="803"/>
      <c r="AB12" s="803"/>
      <c r="AC12" s="803"/>
      <c r="AD12" s="803"/>
      <c r="AE12" s="110"/>
      <c r="AF12" s="110"/>
      <c r="AG12" s="110"/>
    </row>
    <row r="13">
      <c r="A13" s="803"/>
      <c r="B13" s="676">
        <f t="shared" si="1"/>
        <v>10</v>
      </c>
      <c r="C13" s="896"/>
      <c r="D13" s="897"/>
      <c r="E13" s="151"/>
      <c r="F13" s="139"/>
      <c r="G13" s="898"/>
      <c r="H13" s="899" t="s">
        <v>255</v>
      </c>
      <c r="I13" s="900"/>
      <c r="J13" s="900"/>
      <c r="K13" s="899"/>
      <c r="L13" s="899" t="s">
        <v>3817</v>
      </c>
      <c r="M13" s="899" t="s">
        <v>3818</v>
      </c>
      <c r="N13" s="899" t="s">
        <v>3819</v>
      </c>
      <c r="O13" s="783" t="s">
        <v>86</v>
      </c>
      <c r="P13" s="783" t="s">
        <v>86</v>
      </c>
      <c r="Q13" s="783" t="s">
        <v>86</v>
      </c>
      <c r="R13" s="783" t="s">
        <v>86</v>
      </c>
      <c r="S13" s="131"/>
      <c r="T13" s="131"/>
      <c r="U13" s="131"/>
      <c r="V13" s="803"/>
      <c r="W13" s="148"/>
      <c r="X13" s="803"/>
      <c r="Y13" s="803"/>
      <c r="Z13" s="803"/>
      <c r="AA13" s="803"/>
      <c r="AB13" s="803"/>
      <c r="AC13" s="803"/>
      <c r="AD13" s="803"/>
      <c r="AE13" s="110"/>
      <c r="AF13" s="110"/>
      <c r="AG13" s="110"/>
    </row>
    <row r="14">
      <c r="A14" s="803"/>
      <c r="B14" s="676">
        <f t="shared" si="1"/>
        <v>11</v>
      </c>
      <c r="C14" s="896"/>
      <c r="D14" s="897"/>
      <c r="E14" s="151"/>
      <c r="F14" s="139"/>
      <c r="G14" s="898"/>
      <c r="H14" s="899" t="s">
        <v>174</v>
      </c>
      <c r="I14" s="900"/>
      <c r="J14" s="900"/>
      <c r="K14" s="899"/>
      <c r="L14" s="899" t="s">
        <v>3820</v>
      </c>
      <c r="M14" s="899" t="s">
        <v>183</v>
      </c>
      <c r="N14" s="900"/>
      <c r="O14" s="783" t="s">
        <v>86</v>
      </c>
      <c r="P14" s="783" t="s">
        <v>86</v>
      </c>
      <c r="Q14" s="783" t="s">
        <v>86</v>
      </c>
      <c r="R14" s="783" t="s">
        <v>86</v>
      </c>
      <c r="S14" s="131"/>
      <c r="T14" s="131"/>
      <c r="U14" s="131"/>
      <c r="V14" s="803"/>
      <c r="W14" s="148"/>
      <c r="X14" s="803"/>
      <c r="Y14" s="803"/>
      <c r="Z14" s="803"/>
      <c r="AA14" s="803"/>
      <c r="AB14" s="803"/>
      <c r="AC14" s="803"/>
      <c r="AD14" s="803"/>
      <c r="AE14" s="110"/>
      <c r="AF14" s="110"/>
      <c r="AG14" s="110"/>
    </row>
    <row r="15">
      <c r="A15" s="803"/>
      <c r="B15" s="676">
        <f t="shared" si="1"/>
        <v>12</v>
      </c>
      <c r="C15" s="896"/>
      <c r="D15" s="897"/>
      <c r="E15" s="151"/>
      <c r="F15" s="139"/>
      <c r="G15" s="901"/>
      <c r="H15" s="899" t="s">
        <v>3821</v>
      </c>
      <c r="I15" s="900"/>
      <c r="J15" s="900"/>
      <c r="K15" s="899"/>
      <c r="L15" s="899" t="s">
        <v>3822</v>
      </c>
      <c r="M15" s="899" t="s">
        <v>183</v>
      </c>
      <c r="N15" s="900"/>
      <c r="O15" s="783" t="s">
        <v>86</v>
      </c>
      <c r="P15" s="783" t="s">
        <v>86</v>
      </c>
      <c r="Q15" s="783" t="s">
        <v>86</v>
      </c>
      <c r="R15" s="783" t="s">
        <v>86</v>
      </c>
      <c r="S15" s="131"/>
      <c r="T15" s="131"/>
      <c r="U15" s="131"/>
      <c r="V15" s="803"/>
      <c r="W15" s="148"/>
      <c r="X15" s="803"/>
      <c r="Y15" s="803"/>
      <c r="Z15" s="803"/>
      <c r="AA15" s="803"/>
      <c r="AB15" s="803"/>
      <c r="AC15" s="803"/>
      <c r="AD15" s="803"/>
      <c r="AE15" s="110"/>
      <c r="AF15" s="110"/>
      <c r="AG15" s="110"/>
    </row>
    <row r="16">
      <c r="A16" s="803"/>
      <c r="B16" s="676">
        <f t="shared" si="1"/>
        <v>13</v>
      </c>
      <c r="C16" s="896"/>
      <c r="D16" s="897"/>
      <c r="E16" s="151"/>
      <c r="F16" s="164" t="s">
        <v>3823</v>
      </c>
      <c r="G16" s="130"/>
      <c r="H16" s="132"/>
      <c r="I16" s="131"/>
      <c r="J16" s="131"/>
      <c r="K16" s="132"/>
      <c r="L16" s="132" t="s">
        <v>3824</v>
      </c>
      <c r="M16" s="132" t="s">
        <v>3825</v>
      </c>
      <c r="N16" s="131"/>
      <c r="O16" s="783" t="s">
        <v>84</v>
      </c>
      <c r="P16" s="783" t="s">
        <v>84</v>
      </c>
      <c r="Q16" s="783" t="s">
        <v>86</v>
      </c>
      <c r="R16" s="783" t="s">
        <v>86</v>
      </c>
      <c r="S16" s="132" t="s">
        <v>3799</v>
      </c>
      <c r="T16" s="131"/>
      <c r="U16" s="131"/>
      <c r="V16" s="803"/>
      <c r="W16" s="148"/>
      <c r="X16" s="803"/>
      <c r="Y16" s="803"/>
      <c r="Z16" s="803"/>
      <c r="AA16" s="803"/>
      <c r="AB16" s="803"/>
      <c r="AC16" s="803"/>
      <c r="AD16" s="803"/>
      <c r="AE16" s="110"/>
      <c r="AF16" s="110"/>
      <c r="AG16" s="110"/>
    </row>
    <row r="17">
      <c r="A17" s="803"/>
      <c r="B17" s="676">
        <f t="shared" si="1"/>
        <v>14</v>
      </c>
      <c r="C17" s="896"/>
      <c r="D17" s="897"/>
      <c r="E17" s="151"/>
      <c r="F17" s="139"/>
      <c r="G17" s="898" t="s">
        <v>3826</v>
      </c>
      <c r="H17" s="899" t="s">
        <v>3827</v>
      </c>
      <c r="I17" s="900"/>
      <c r="J17" s="900"/>
      <c r="K17" s="899"/>
      <c r="L17" s="899" t="s">
        <v>3828</v>
      </c>
      <c r="M17" s="899" t="s">
        <v>3829</v>
      </c>
      <c r="N17" s="900"/>
      <c r="O17" s="783" t="s">
        <v>86</v>
      </c>
      <c r="P17" s="783" t="s">
        <v>86</v>
      </c>
      <c r="Q17" s="783" t="s">
        <v>86</v>
      </c>
      <c r="R17" s="783" t="s">
        <v>86</v>
      </c>
      <c r="S17" s="131"/>
      <c r="T17" s="131"/>
      <c r="U17" s="131"/>
      <c r="V17" s="803"/>
      <c r="W17" s="148"/>
      <c r="X17" s="803"/>
      <c r="Y17" s="803"/>
      <c r="Z17" s="803"/>
      <c r="AA17" s="803"/>
      <c r="AB17" s="803"/>
      <c r="AC17" s="803"/>
      <c r="AD17" s="803"/>
      <c r="AE17" s="110"/>
      <c r="AF17" s="110"/>
      <c r="AG17" s="110"/>
    </row>
    <row r="18">
      <c r="A18" s="803"/>
      <c r="B18" s="676">
        <f t="shared" si="1"/>
        <v>15</v>
      </c>
      <c r="C18" s="896"/>
      <c r="D18" s="897"/>
      <c r="E18" s="151"/>
      <c r="F18" s="139"/>
      <c r="G18" s="901"/>
      <c r="H18" s="899"/>
      <c r="I18" s="900"/>
      <c r="J18" s="900"/>
      <c r="K18" s="899"/>
      <c r="L18" s="899" t="s">
        <v>3830</v>
      </c>
      <c r="M18" s="899" t="s">
        <v>3831</v>
      </c>
      <c r="N18" s="900"/>
      <c r="O18" s="783" t="s">
        <v>86</v>
      </c>
      <c r="P18" s="783" t="s">
        <v>86</v>
      </c>
      <c r="Q18" s="783" t="s">
        <v>86</v>
      </c>
      <c r="R18" s="783" t="s">
        <v>86</v>
      </c>
      <c r="S18" s="131"/>
      <c r="T18" s="131"/>
      <c r="U18" s="131"/>
      <c r="V18" s="803"/>
      <c r="W18" s="148"/>
      <c r="X18" s="803"/>
      <c r="Y18" s="803"/>
      <c r="Z18" s="803"/>
      <c r="AA18" s="803"/>
      <c r="AB18" s="803"/>
      <c r="AC18" s="803"/>
      <c r="AD18" s="803"/>
      <c r="AE18" s="110"/>
      <c r="AF18" s="110"/>
      <c r="AG18" s="110"/>
    </row>
    <row r="19">
      <c r="A19" s="803"/>
      <c r="B19" s="676">
        <f t="shared" si="1"/>
        <v>16</v>
      </c>
      <c r="C19" s="896"/>
      <c r="D19" s="897"/>
      <c r="E19" s="151"/>
      <c r="F19" s="139"/>
      <c r="G19" s="901"/>
      <c r="H19" s="899" t="s">
        <v>3832</v>
      </c>
      <c r="I19" s="900"/>
      <c r="J19" s="900"/>
      <c r="K19" s="899"/>
      <c r="L19" s="899" t="s">
        <v>3833</v>
      </c>
      <c r="M19" s="899" t="s">
        <v>3829</v>
      </c>
      <c r="N19" s="900"/>
      <c r="O19" s="783" t="s">
        <v>86</v>
      </c>
      <c r="P19" s="783" t="s">
        <v>86</v>
      </c>
      <c r="Q19" s="783" t="s">
        <v>86</v>
      </c>
      <c r="R19" s="783" t="s">
        <v>86</v>
      </c>
      <c r="S19" s="131"/>
      <c r="T19" s="131"/>
      <c r="U19" s="131"/>
      <c r="V19" s="803"/>
      <c r="W19" s="148"/>
      <c r="X19" s="803"/>
      <c r="Y19" s="803"/>
      <c r="Z19" s="803"/>
      <c r="AA19" s="803"/>
      <c r="AB19" s="803"/>
      <c r="AC19" s="803"/>
      <c r="AD19" s="803"/>
      <c r="AE19" s="110"/>
      <c r="AF19" s="110"/>
      <c r="AG19" s="110"/>
    </row>
    <row r="20">
      <c r="A20" s="803"/>
      <c r="B20" s="676">
        <f t="shared" si="1"/>
        <v>17</v>
      </c>
      <c r="C20" s="896"/>
      <c r="D20" s="897"/>
      <c r="E20" s="151"/>
      <c r="F20" s="139"/>
      <c r="G20" s="901"/>
      <c r="H20" s="899" t="s">
        <v>255</v>
      </c>
      <c r="I20" s="900"/>
      <c r="J20" s="900"/>
      <c r="K20" s="899"/>
      <c r="L20" s="899" t="s">
        <v>3817</v>
      </c>
      <c r="M20" s="899" t="s">
        <v>3818</v>
      </c>
      <c r="N20" s="899" t="s">
        <v>3819</v>
      </c>
      <c r="O20" s="783" t="s">
        <v>86</v>
      </c>
      <c r="P20" s="783" t="s">
        <v>86</v>
      </c>
      <c r="Q20" s="783" t="s">
        <v>86</v>
      </c>
      <c r="R20" s="783" t="s">
        <v>86</v>
      </c>
      <c r="S20" s="131"/>
      <c r="T20" s="131"/>
      <c r="U20" s="131"/>
      <c r="V20" s="803"/>
      <c r="W20" s="148"/>
      <c r="X20" s="803"/>
      <c r="Y20" s="803"/>
      <c r="Z20" s="803"/>
      <c r="AA20" s="803"/>
      <c r="AB20" s="803"/>
      <c r="AC20" s="803"/>
      <c r="AD20" s="803"/>
      <c r="AE20" s="110"/>
      <c r="AF20" s="110"/>
      <c r="AG20" s="110"/>
    </row>
    <row r="21">
      <c r="A21" s="803"/>
      <c r="B21" s="676">
        <f t="shared" si="1"/>
        <v>18</v>
      </c>
      <c r="C21" s="896"/>
      <c r="D21" s="897"/>
      <c r="E21" s="151"/>
      <c r="F21" s="139"/>
      <c r="G21" s="901"/>
      <c r="H21" s="899" t="s">
        <v>174</v>
      </c>
      <c r="I21" s="900"/>
      <c r="J21" s="900"/>
      <c r="K21" s="899"/>
      <c r="L21" s="899" t="s">
        <v>3820</v>
      </c>
      <c r="M21" s="899" t="s">
        <v>183</v>
      </c>
      <c r="N21" s="900"/>
      <c r="O21" s="783" t="s">
        <v>86</v>
      </c>
      <c r="P21" s="783" t="s">
        <v>86</v>
      </c>
      <c r="Q21" s="783" t="s">
        <v>86</v>
      </c>
      <c r="R21" s="783" t="s">
        <v>86</v>
      </c>
      <c r="S21" s="131"/>
      <c r="T21" s="131"/>
      <c r="U21" s="131"/>
      <c r="V21" s="803"/>
      <c r="W21" s="148"/>
      <c r="X21" s="803"/>
      <c r="Y21" s="803"/>
      <c r="Z21" s="803"/>
      <c r="AA21" s="803"/>
      <c r="AB21" s="803"/>
      <c r="AC21" s="803"/>
      <c r="AD21" s="803"/>
      <c r="AE21" s="110"/>
      <c r="AF21" s="110"/>
      <c r="AG21" s="110"/>
    </row>
    <row r="22">
      <c r="A22" s="803"/>
      <c r="B22" s="676">
        <f t="shared" si="1"/>
        <v>19</v>
      </c>
      <c r="C22" s="896"/>
      <c r="D22" s="897"/>
      <c r="E22" s="151"/>
      <c r="F22" s="141"/>
      <c r="G22" s="901"/>
      <c r="H22" s="899" t="s">
        <v>3821</v>
      </c>
      <c r="I22" s="900"/>
      <c r="J22" s="900"/>
      <c r="K22" s="899"/>
      <c r="L22" s="899" t="s">
        <v>3822</v>
      </c>
      <c r="M22" s="899" t="s">
        <v>183</v>
      </c>
      <c r="N22" s="900"/>
      <c r="O22" s="783" t="s">
        <v>86</v>
      </c>
      <c r="P22" s="783" t="s">
        <v>86</v>
      </c>
      <c r="Q22" s="783" t="s">
        <v>86</v>
      </c>
      <c r="R22" s="783" t="s">
        <v>86</v>
      </c>
      <c r="S22" s="131"/>
      <c r="T22" s="131"/>
      <c r="U22" s="131"/>
      <c r="V22" s="803"/>
      <c r="W22" s="148"/>
      <c r="X22" s="803"/>
      <c r="Y22" s="803"/>
      <c r="Z22" s="803"/>
      <c r="AA22" s="803"/>
      <c r="AB22" s="803"/>
      <c r="AC22" s="803"/>
      <c r="AD22" s="803"/>
      <c r="AE22" s="110"/>
      <c r="AF22" s="110"/>
      <c r="AG22" s="110"/>
    </row>
    <row r="23">
      <c r="A23" s="803"/>
      <c r="B23" s="676">
        <f t="shared" si="1"/>
        <v>20</v>
      </c>
      <c r="C23" s="896"/>
      <c r="D23" s="897"/>
      <c r="E23" s="151"/>
      <c r="F23" s="139" t="s">
        <v>1426</v>
      </c>
      <c r="G23" s="131"/>
      <c r="H23" s="131"/>
      <c r="I23" s="131"/>
      <c r="J23" s="131"/>
      <c r="K23" s="132"/>
      <c r="L23" s="132" t="s">
        <v>3797</v>
      </c>
      <c r="M23" s="132" t="s">
        <v>3834</v>
      </c>
      <c r="N23" s="131"/>
      <c r="O23" s="783" t="s">
        <v>84</v>
      </c>
      <c r="P23" s="783" t="s">
        <v>84</v>
      </c>
      <c r="Q23" s="783" t="s">
        <v>86</v>
      </c>
      <c r="R23" s="783" t="s">
        <v>86</v>
      </c>
      <c r="S23" s="132" t="s">
        <v>3799</v>
      </c>
      <c r="T23" s="131"/>
      <c r="U23" s="131"/>
      <c r="V23" s="803"/>
      <c r="W23" s="148"/>
      <c r="X23" s="803"/>
      <c r="Y23" s="803"/>
      <c r="Z23" s="803"/>
      <c r="AA23" s="803"/>
      <c r="AB23" s="803"/>
      <c r="AC23" s="803"/>
      <c r="AD23" s="803"/>
      <c r="AE23" s="110"/>
      <c r="AF23" s="110"/>
      <c r="AG23" s="110"/>
    </row>
    <row r="24">
      <c r="A24" s="803"/>
      <c r="B24" s="676">
        <f t="shared" si="1"/>
        <v>21</v>
      </c>
      <c r="C24" s="896"/>
      <c r="D24" s="897"/>
      <c r="E24" s="151"/>
      <c r="F24" s="164" t="s">
        <v>398</v>
      </c>
      <c r="G24" s="175"/>
      <c r="H24" s="131"/>
      <c r="I24" s="131"/>
      <c r="J24" s="131"/>
      <c r="K24" s="132"/>
      <c r="L24" s="132" t="s">
        <v>3835</v>
      </c>
      <c r="M24" s="132" t="s">
        <v>3836</v>
      </c>
      <c r="N24" s="131"/>
      <c r="O24" s="783" t="s">
        <v>84</v>
      </c>
      <c r="P24" s="783" t="s">
        <v>85</v>
      </c>
      <c r="Q24" s="783" t="s">
        <v>86</v>
      </c>
      <c r="R24" s="783" t="s">
        <v>86</v>
      </c>
      <c r="S24" s="132" t="s">
        <v>3799</v>
      </c>
      <c r="T24" s="132" t="s">
        <v>3837</v>
      </c>
      <c r="U24" s="131"/>
      <c r="V24" s="803"/>
      <c r="W24" s="148"/>
      <c r="X24" s="803"/>
      <c r="Y24" s="803"/>
      <c r="Z24" s="803"/>
      <c r="AA24" s="803"/>
      <c r="AB24" s="803"/>
      <c r="AC24" s="803"/>
      <c r="AD24" s="803"/>
      <c r="AE24" s="110"/>
      <c r="AF24" s="110"/>
      <c r="AG24" s="110"/>
    </row>
    <row r="25">
      <c r="A25" s="803"/>
      <c r="B25" s="676">
        <f t="shared" si="1"/>
        <v>22</v>
      </c>
      <c r="C25" s="896"/>
      <c r="D25" s="897"/>
      <c r="E25" s="151"/>
      <c r="F25" s="139"/>
      <c r="G25" s="130" t="s">
        <v>174</v>
      </c>
      <c r="H25" s="131"/>
      <c r="I25" s="131"/>
      <c r="J25" s="131"/>
      <c r="K25" s="132"/>
      <c r="L25" s="132" t="s">
        <v>3820</v>
      </c>
      <c r="M25" s="132" t="s">
        <v>3838</v>
      </c>
      <c r="N25" s="131"/>
      <c r="O25" s="783" t="s">
        <v>84</v>
      </c>
      <c r="P25" s="783" t="s">
        <v>85</v>
      </c>
      <c r="Q25" s="783" t="s">
        <v>86</v>
      </c>
      <c r="R25" s="783" t="s">
        <v>86</v>
      </c>
      <c r="S25" s="132" t="s">
        <v>3799</v>
      </c>
      <c r="T25" s="131"/>
      <c r="U25" s="131"/>
      <c r="V25" s="803"/>
      <c r="W25" s="148"/>
      <c r="X25" s="803"/>
      <c r="Y25" s="803"/>
      <c r="Z25" s="803"/>
      <c r="AA25" s="803"/>
      <c r="AB25" s="803"/>
      <c r="AC25" s="803"/>
      <c r="AD25" s="803"/>
      <c r="AE25" s="110"/>
      <c r="AF25" s="110"/>
      <c r="AG25" s="110"/>
    </row>
    <row r="26">
      <c r="A26" s="803"/>
      <c r="B26" s="676">
        <f t="shared" si="1"/>
        <v>23</v>
      </c>
      <c r="C26" s="896"/>
      <c r="D26" s="897"/>
      <c r="E26" s="151"/>
      <c r="F26" s="164" t="s">
        <v>3839</v>
      </c>
      <c r="G26" s="175" t="s">
        <v>3840</v>
      </c>
      <c r="H26" s="131"/>
      <c r="I26" s="131"/>
      <c r="J26" s="131"/>
      <c r="K26" s="132"/>
      <c r="L26" s="132" t="s">
        <v>3841</v>
      </c>
      <c r="M26" s="132" t="s">
        <v>3842</v>
      </c>
      <c r="N26" s="131"/>
      <c r="O26" s="783" t="s">
        <v>84</v>
      </c>
      <c r="P26" s="783" t="s">
        <v>84</v>
      </c>
      <c r="Q26" s="783" t="s">
        <v>86</v>
      </c>
      <c r="R26" s="783" t="s">
        <v>86</v>
      </c>
      <c r="S26" s="132" t="s">
        <v>3799</v>
      </c>
      <c r="T26" s="131"/>
      <c r="U26" s="131"/>
      <c r="V26" s="803"/>
      <c r="W26" s="148"/>
      <c r="X26" s="803"/>
      <c r="Y26" s="803"/>
      <c r="Z26" s="803"/>
      <c r="AA26" s="803"/>
      <c r="AB26" s="803"/>
      <c r="AC26" s="803"/>
      <c r="AD26" s="803"/>
      <c r="AE26" s="110"/>
      <c r="AF26" s="110"/>
      <c r="AG26" s="110"/>
    </row>
    <row r="27">
      <c r="A27" s="803"/>
      <c r="B27" s="676">
        <f t="shared" si="1"/>
        <v>24</v>
      </c>
      <c r="C27" s="896"/>
      <c r="D27" s="897"/>
      <c r="E27" s="151"/>
      <c r="F27" s="139"/>
      <c r="G27" s="175" t="s">
        <v>3843</v>
      </c>
      <c r="H27" s="131"/>
      <c r="I27" s="131"/>
      <c r="J27" s="131"/>
      <c r="K27" s="132"/>
      <c r="L27" s="132" t="s">
        <v>3841</v>
      </c>
      <c r="M27" s="132" t="s">
        <v>3844</v>
      </c>
      <c r="N27" s="131"/>
      <c r="O27" s="783" t="s">
        <v>84</v>
      </c>
      <c r="P27" s="783" t="s">
        <v>84</v>
      </c>
      <c r="Q27" s="783" t="s">
        <v>86</v>
      </c>
      <c r="R27" s="783" t="s">
        <v>86</v>
      </c>
      <c r="S27" s="132" t="s">
        <v>3799</v>
      </c>
      <c r="T27" s="131"/>
      <c r="U27" s="131"/>
      <c r="V27" s="803"/>
      <c r="W27" s="148"/>
      <c r="X27" s="803"/>
      <c r="Y27" s="803"/>
      <c r="Z27" s="803"/>
      <c r="AA27" s="803"/>
      <c r="AB27" s="803"/>
      <c r="AC27" s="803"/>
      <c r="AD27" s="803"/>
      <c r="AE27" s="110"/>
      <c r="AF27" s="110"/>
      <c r="AG27" s="110"/>
    </row>
    <row r="28">
      <c r="A28" s="803"/>
      <c r="B28" s="676">
        <f t="shared" si="1"/>
        <v>25</v>
      </c>
      <c r="C28" s="896"/>
      <c r="D28" s="897"/>
      <c r="E28" s="151"/>
      <c r="F28" s="139"/>
      <c r="G28" s="175" t="s">
        <v>3845</v>
      </c>
      <c r="H28" s="131"/>
      <c r="I28" s="131"/>
      <c r="J28" s="131"/>
      <c r="K28" s="132"/>
      <c r="L28" s="132" t="s">
        <v>3841</v>
      </c>
      <c r="M28" s="132" t="s">
        <v>3846</v>
      </c>
      <c r="N28" s="131"/>
      <c r="O28" s="783" t="s">
        <v>84</v>
      </c>
      <c r="P28" s="783" t="s">
        <v>84</v>
      </c>
      <c r="Q28" s="783" t="s">
        <v>86</v>
      </c>
      <c r="R28" s="783" t="s">
        <v>86</v>
      </c>
      <c r="S28" s="132" t="s">
        <v>3799</v>
      </c>
      <c r="T28" s="131"/>
      <c r="U28" s="131"/>
      <c r="V28" s="803"/>
      <c r="W28" s="148"/>
      <c r="X28" s="803"/>
      <c r="Y28" s="803"/>
      <c r="Z28" s="803"/>
      <c r="AA28" s="803"/>
      <c r="AB28" s="803"/>
      <c r="AC28" s="803"/>
      <c r="AD28" s="803"/>
      <c r="AE28" s="110"/>
      <c r="AF28" s="110"/>
      <c r="AG28" s="110"/>
    </row>
    <row r="29">
      <c r="A29" s="803"/>
      <c r="B29" s="676">
        <f t="shared" si="1"/>
        <v>26</v>
      </c>
      <c r="C29" s="896"/>
      <c r="D29" s="897"/>
      <c r="E29" s="151"/>
      <c r="F29" s="141"/>
      <c r="G29" s="175" t="s">
        <v>3847</v>
      </c>
      <c r="H29" s="131"/>
      <c r="I29" s="131"/>
      <c r="J29" s="131"/>
      <c r="K29" s="132"/>
      <c r="L29" s="132" t="s">
        <v>3841</v>
      </c>
      <c r="M29" s="132" t="s">
        <v>3848</v>
      </c>
      <c r="N29" s="131"/>
      <c r="O29" s="783" t="s">
        <v>84</v>
      </c>
      <c r="P29" s="783" t="s">
        <v>84</v>
      </c>
      <c r="Q29" s="783" t="s">
        <v>86</v>
      </c>
      <c r="R29" s="783" t="s">
        <v>86</v>
      </c>
      <c r="S29" s="132" t="s">
        <v>3799</v>
      </c>
      <c r="T29" s="131"/>
      <c r="U29" s="131"/>
      <c r="V29" s="803"/>
      <c r="W29" s="148"/>
      <c r="X29" s="803"/>
      <c r="Y29" s="803"/>
      <c r="Z29" s="803"/>
      <c r="AA29" s="803"/>
      <c r="AB29" s="803"/>
      <c r="AC29" s="803"/>
      <c r="AD29" s="803"/>
      <c r="AE29" s="110"/>
      <c r="AF29" s="110"/>
      <c r="AG29" s="110"/>
    </row>
    <row r="30">
      <c r="A30" s="803"/>
      <c r="B30" s="676">
        <f t="shared" si="1"/>
        <v>27</v>
      </c>
      <c r="C30" s="896"/>
      <c r="D30" s="897"/>
      <c r="E30" s="151"/>
      <c r="F30" s="139" t="s">
        <v>764</v>
      </c>
      <c r="G30" s="175" t="s">
        <v>773</v>
      </c>
      <c r="H30" s="131"/>
      <c r="I30" s="131"/>
      <c r="J30" s="131"/>
      <c r="K30" s="132"/>
      <c r="L30" s="132" t="s">
        <v>3849</v>
      </c>
      <c r="M30" s="132" t="s">
        <v>3850</v>
      </c>
      <c r="N30" s="131"/>
      <c r="O30" s="783" t="s">
        <v>84</v>
      </c>
      <c r="P30" s="783" t="s">
        <v>84</v>
      </c>
      <c r="Q30" s="783" t="s">
        <v>86</v>
      </c>
      <c r="R30" s="783" t="s">
        <v>86</v>
      </c>
      <c r="S30" s="132" t="s">
        <v>3799</v>
      </c>
      <c r="T30" s="131"/>
      <c r="U30" s="131"/>
      <c r="V30" s="803"/>
      <c r="W30" s="148"/>
      <c r="X30" s="803"/>
      <c r="Y30" s="803"/>
      <c r="Z30" s="803"/>
      <c r="AA30" s="803"/>
      <c r="AB30" s="803"/>
      <c r="AC30" s="803"/>
      <c r="AD30" s="803"/>
      <c r="AE30" s="110"/>
      <c r="AF30" s="110"/>
      <c r="AG30" s="110"/>
    </row>
    <row r="31">
      <c r="A31" s="803"/>
      <c r="B31" s="676">
        <f t="shared" si="1"/>
        <v>28</v>
      </c>
      <c r="C31" s="896"/>
      <c r="D31" s="897"/>
      <c r="E31" s="151"/>
      <c r="F31" s="141"/>
      <c r="G31" s="175" t="s">
        <v>3851</v>
      </c>
      <c r="H31" s="132"/>
      <c r="I31" s="131"/>
      <c r="J31" s="131"/>
      <c r="K31" s="132"/>
      <c r="L31" s="132" t="s">
        <v>3849</v>
      </c>
      <c r="M31" s="132" t="s">
        <v>3852</v>
      </c>
      <c r="N31" s="131"/>
      <c r="O31" s="783" t="s">
        <v>84</v>
      </c>
      <c r="P31" s="783" t="s">
        <v>84</v>
      </c>
      <c r="Q31" s="783" t="s">
        <v>86</v>
      </c>
      <c r="R31" s="783" t="s">
        <v>86</v>
      </c>
      <c r="S31" s="132" t="s">
        <v>3799</v>
      </c>
      <c r="T31" s="131"/>
      <c r="U31" s="131"/>
      <c r="V31" s="803"/>
      <c r="W31" s="148"/>
      <c r="X31" s="803"/>
      <c r="Y31" s="803"/>
      <c r="Z31" s="803"/>
      <c r="AA31" s="803"/>
      <c r="AB31" s="803"/>
      <c r="AC31" s="803"/>
      <c r="AD31" s="803"/>
      <c r="AE31" s="110"/>
      <c r="AF31" s="110"/>
      <c r="AG31" s="110"/>
    </row>
    <row r="32">
      <c r="A32" s="803"/>
      <c r="B32" s="676">
        <f t="shared" si="1"/>
        <v>29</v>
      </c>
      <c r="C32" s="896"/>
      <c r="D32" s="897"/>
      <c r="E32" s="151"/>
      <c r="F32" s="141" t="s">
        <v>3853</v>
      </c>
      <c r="G32" s="131" t="s">
        <v>3854</v>
      </c>
      <c r="H32" s="131"/>
      <c r="I32" s="131"/>
      <c r="J32" s="131"/>
      <c r="K32" s="132"/>
      <c r="L32" s="132" t="s">
        <v>3841</v>
      </c>
      <c r="M32" s="132" t="s">
        <v>3855</v>
      </c>
      <c r="N32" s="131"/>
      <c r="O32" s="783" t="s">
        <v>84</v>
      </c>
      <c r="P32" s="783" t="s">
        <v>84</v>
      </c>
      <c r="Q32" s="783" t="s">
        <v>86</v>
      </c>
      <c r="R32" s="783" t="s">
        <v>86</v>
      </c>
      <c r="S32" s="132" t="s">
        <v>3799</v>
      </c>
      <c r="T32" s="131"/>
      <c r="U32" s="131"/>
      <c r="V32" s="803"/>
      <c r="W32" s="148"/>
      <c r="X32" s="803"/>
      <c r="Y32" s="803"/>
      <c r="Z32" s="803"/>
      <c r="AA32" s="803"/>
      <c r="AB32" s="803"/>
      <c r="AC32" s="803"/>
      <c r="AD32" s="803"/>
      <c r="AE32" s="110"/>
      <c r="AF32" s="110"/>
      <c r="AG32" s="110"/>
    </row>
    <row r="33">
      <c r="A33" s="803"/>
      <c r="B33" s="676">
        <f t="shared" si="1"/>
        <v>30</v>
      </c>
      <c r="C33" s="896"/>
      <c r="D33" s="897"/>
      <c r="E33" s="151"/>
      <c r="F33" s="164" t="s">
        <v>249</v>
      </c>
      <c r="G33" s="131"/>
      <c r="H33" s="131"/>
      <c r="I33" s="131"/>
      <c r="J33" s="131"/>
      <c r="K33" s="132"/>
      <c r="L33" s="132" t="s">
        <v>3856</v>
      </c>
      <c r="M33" s="132" t="s">
        <v>3805</v>
      </c>
      <c r="N33" s="131"/>
      <c r="O33" s="783" t="s">
        <v>84</v>
      </c>
      <c r="P33" s="783" t="s">
        <v>84</v>
      </c>
      <c r="Q33" s="783" t="s">
        <v>86</v>
      </c>
      <c r="R33" s="783" t="s">
        <v>86</v>
      </c>
      <c r="S33" s="132" t="s">
        <v>3799</v>
      </c>
      <c r="T33" s="131"/>
      <c r="U33" s="131"/>
      <c r="V33" s="803"/>
      <c r="W33" s="148"/>
      <c r="X33" s="803"/>
      <c r="Y33" s="803"/>
      <c r="Z33" s="803"/>
      <c r="AA33" s="803"/>
      <c r="AB33" s="803"/>
      <c r="AC33" s="803"/>
      <c r="AD33" s="803"/>
      <c r="AE33" s="110"/>
      <c r="AF33" s="110"/>
      <c r="AG33" s="110"/>
    </row>
    <row r="34">
      <c r="A34" s="803"/>
      <c r="B34" s="676">
        <f t="shared" si="1"/>
        <v>31</v>
      </c>
      <c r="C34" s="896"/>
      <c r="D34" s="897"/>
      <c r="E34" s="153"/>
      <c r="F34" s="164" t="s">
        <v>373</v>
      </c>
      <c r="G34" s="175"/>
      <c r="H34" s="131"/>
      <c r="I34" s="131"/>
      <c r="J34" s="131"/>
      <c r="K34" s="132"/>
      <c r="L34" s="132" t="s">
        <v>3857</v>
      </c>
      <c r="M34" s="132" t="s">
        <v>3858</v>
      </c>
      <c r="N34" s="131"/>
      <c r="O34" s="783" t="s">
        <v>84</v>
      </c>
      <c r="P34" s="783" t="s">
        <v>84</v>
      </c>
      <c r="Q34" s="783" t="s">
        <v>86</v>
      </c>
      <c r="R34" s="783" t="s">
        <v>86</v>
      </c>
      <c r="S34" s="132" t="s">
        <v>3799</v>
      </c>
      <c r="T34" s="131"/>
      <c r="U34" s="131"/>
      <c r="V34" s="803"/>
      <c r="W34" s="148"/>
      <c r="X34" s="803"/>
      <c r="Y34" s="803"/>
      <c r="Z34" s="803"/>
      <c r="AA34" s="803"/>
      <c r="AB34" s="803"/>
      <c r="AC34" s="803"/>
      <c r="AD34" s="803"/>
      <c r="AE34" s="110"/>
      <c r="AF34" s="110"/>
      <c r="AG34" s="110"/>
    </row>
    <row r="35">
      <c r="A35" s="803"/>
      <c r="B35" s="676">
        <f t="shared" si="1"/>
        <v>32</v>
      </c>
      <c r="C35" s="896"/>
      <c r="D35" s="897"/>
      <c r="E35" s="902" t="s">
        <v>3859</v>
      </c>
      <c r="F35" s="246"/>
      <c r="G35" s="903"/>
      <c r="H35" s="136"/>
      <c r="I35" s="131"/>
      <c r="J35" s="131"/>
      <c r="K35" s="132"/>
      <c r="L35" s="132" t="s">
        <v>3860</v>
      </c>
      <c r="M35" s="197" t="s">
        <v>3861</v>
      </c>
      <c r="N35" s="131"/>
      <c r="O35" s="783" t="s">
        <v>84</v>
      </c>
      <c r="P35" s="783" t="s">
        <v>84</v>
      </c>
      <c r="Q35" s="783" t="s">
        <v>86</v>
      </c>
      <c r="R35" s="783" t="s">
        <v>86</v>
      </c>
      <c r="S35" s="132" t="s">
        <v>3799</v>
      </c>
      <c r="T35" s="131"/>
      <c r="U35" s="131"/>
      <c r="V35" s="803"/>
      <c r="W35" s="148"/>
      <c r="X35" s="803"/>
      <c r="Y35" s="803"/>
      <c r="Z35" s="803"/>
      <c r="AA35" s="803"/>
      <c r="AB35" s="803"/>
      <c r="AC35" s="803"/>
      <c r="AD35" s="803"/>
      <c r="AE35" s="110"/>
      <c r="AF35" s="110"/>
      <c r="AG35" s="110"/>
    </row>
    <row r="36">
      <c r="A36" s="803"/>
      <c r="B36" s="676">
        <f t="shared" si="1"/>
        <v>33</v>
      </c>
      <c r="C36" s="896"/>
      <c r="D36" s="897"/>
      <c r="E36" s="902"/>
      <c r="F36" s="246" t="s">
        <v>3862</v>
      </c>
      <c r="G36" s="903"/>
      <c r="H36" s="136"/>
      <c r="I36" s="131"/>
      <c r="J36" s="131"/>
      <c r="K36" s="132"/>
      <c r="L36" s="132" t="s">
        <v>3863</v>
      </c>
      <c r="M36" s="132" t="s">
        <v>3864</v>
      </c>
      <c r="N36" s="131"/>
      <c r="O36" s="783" t="s">
        <v>84</v>
      </c>
      <c r="P36" s="783" t="s">
        <v>84</v>
      </c>
      <c r="Q36" s="783" t="s">
        <v>86</v>
      </c>
      <c r="R36" s="783" t="s">
        <v>86</v>
      </c>
      <c r="S36" s="132" t="s">
        <v>3799</v>
      </c>
      <c r="T36" s="131"/>
      <c r="U36" s="131"/>
      <c r="V36" s="803"/>
      <c r="W36" s="148"/>
      <c r="X36" s="803"/>
      <c r="Y36" s="803"/>
      <c r="Z36" s="803"/>
      <c r="AA36" s="803"/>
      <c r="AB36" s="803"/>
      <c r="AC36" s="803"/>
      <c r="AD36" s="803"/>
      <c r="AE36" s="110"/>
      <c r="AF36" s="110"/>
      <c r="AG36" s="110"/>
    </row>
    <row r="37">
      <c r="A37" s="803"/>
      <c r="B37" s="676">
        <f t="shared" si="1"/>
        <v>34</v>
      </c>
      <c r="C37" s="896"/>
      <c r="D37" s="897"/>
      <c r="E37" s="300"/>
      <c r="F37" s="902"/>
      <c r="G37" s="904" t="s">
        <v>3865</v>
      </c>
      <c r="H37" s="137"/>
      <c r="I37" s="131"/>
      <c r="J37" s="131"/>
      <c r="K37" s="132"/>
      <c r="L37" s="132" t="s">
        <v>3866</v>
      </c>
      <c r="M37" s="132" t="s">
        <v>3867</v>
      </c>
      <c r="N37" s="131"/>
      <c r="O37" s="783" t="s">
        <v>84</v>
      </c>
      <c r="P37" s="783" t="s">
        <v>84</v>
      </c>
      <c r="Q37" s="783" t="s">
        <v>86</v>
      </c>
      <c r="R37" s="783" t="s">
        <v>86</v>
      </c>
      <c r="S37" s="132" t="s">
        <v>3799</v>
      </c>
      <c r="T37" s="131"/>
      <c r="U37" s="131"/>
      <c r="V37" s="803"/>
      <c r="W37" s="148"/>
      <c r="X37" s="803"/>
      <c r="Y37" s="803"/>
      <c r="Z37" s="803"/>
      <c r="AA37" s="803"/>
      <c r="AB37" s="803"/>
      <c r="AC37" s="803"/>
      <c r="AD37" s="803"/>
      <c r="AE37" s="110"/>
      <c r="AF37" s="110"/>
      <c r="AG37" s="110"/>
    </row>
    <row r="38">
      <c r="A38" s="803"/>
      <c r="B38" s="676">
        <f t="shared" si="1"/>
        <v>35</v>
      </c>
      <c r="C38" s="896"/>
      <c r="D38" s="897"/>
      <c r="E38" s="300"/>
      <c r="F38" s="905"/>
      <c r="G38" s="847" t="s">
        <v>214</v>
      </c>
      <c r="H38" s="903" t="s">
        <v>3868</v>
      </c>
      <c r="I38" s="131"/>
      <c r="J38" s="131"/>
      <c r="K38" s="132"/>
      <c r="L38" s="132" t="s">
        <v>3869</v>
      </c>
      <c r="M38" s="132" t="s">
        <v>3870</v>
      </c>
      <c r="N38" s="132" t="s">
        <v>3871</v>
      </c>
      <c r="O38" s="783" t="s">
        <v>84</v>
      </c>
      <c r="P38" s="783" t="s">
        <v>84</v>
      </c>
      <c r="Q38" s="783" t="s">
        <v>86</v>
      </c>
      <c r="R38" s="783" t="s">
        <v>86</v>
      </c>
      <c r="S38" s="132" t="s">
        <v>3799</v>
      </c>
      <c r="T38" s="131"/>
      <c r="U38" s="131"/>
      <c r="V38" s="803"/>
      <c r="W38" s="148"/>
      <c r="X38" s="803"/>
      <c r="Y38" s="803"/>
      <c r="Z38" s="803"/>
      <c r="AA38" s="803"/>
      <c r="AB38" s="803"/>
      <c r="AC38" s="803"/>
      <c r="AD38" s="803"/>
      <c r="AE38" s="110"/>
      <c r="AF38" s="110"/>
      <c r="AG38" s="110"/>
    </row>
    <row r="39">
      <c r="A39" s="803"/>
      <c r="B39" s="676">
        <f t="shared" si="1"/>
        <v>36</v>
      </c>
      <c r="C39" s="896"/>
      <c r="D39" s="897"/>
      <c r="E39" s="301"/>
      <c r="F39" s="906"/>
      <c r="G39" s="301"/>
      <c r="H39" s="903" t="s">
        <v>404</v>
      </c>
      <c r="I39" s="131"/>
      <c r="J39" s="131"/>
      <c r="K39" s="132"/>
      <c r="L39" s="132" t="s">
        <v>3872</v>
      </c>
      <c r="M39" s="132" t="s">
        <v>3870</v>
      </c>
      <c r="N39" s="131"/>
      <c r="O39" s="783" t="s">
        <v>84</v>
      </c>
      <c r="P39" s="783" t="s">
        <v>84</v>
      </c>
      <c r="Q39" s="783" t="s">
        <v>86</v>
      </c>
      <c r="R39" s="783" t="s">
        <v>86</v>
      </c>
      <c r="S39" s="132" t="s">
        <v>3799</v>
      </c>
      <c r="T39" s="131"/>
      <c r="U39" s="131"/>
      <c r="V39" s="803"/>
      <c r="W39" s="148"/>
      <c r="X39" s="803"/>
      <c r="Y39" s="803"/>
      <c r="Z39" s="803"/>
      <c r="AA39" s="803"/>
      <c r="AB39" s="803"/>
      <c r="AC39" s="803"/>
      <c r="AD39" s="803"/>
      <c r="AE39" s="110"/>
      <c r="AF39" s="110"/>
      <c r="AG39" s="110"/>
    </row>
    <row r="40">
      <c r="A40" s="803"/>
      <c r="B40" s="676">
        <f t="shared" si="1"/>
        <v>37</v>
      </c>
      <c r="C40" s="896"/>
      <c r="D40" s="897"/>
      <c r="E40" s="902" t="s">
        <v>1761</v>
      </c>
      <c r="F40" s="248" t="s">
        <v>3873</v>
      </c>
      <c r="G40" s="862" t="s">
        <v>3874</v>
      </c>
      <c r="H40" s="137"/>
      <c r="I40" s="137"/>
      <c r="J40" s="131"/>
      <c r="K40" s="132"/>
      <c r="L40" s="132" t="s">
        <v>3875</v>
      </c>
      <c r="M40" s="132" t="s">
        <v>3876</v>
      </c>
      <c r="N40" s="131"/>
      <c r="O40" s="783" t="s">
        <v>84</v>
      </c>
      <c r="P40" s="783" t="s">
        <v>84</v>
      </c>
      <c r="Q40" s="783" t="s">
        <v>86</v>
      </c>
      <c r="R40" s="783" t="s">
        <v>86</v>
      </c>
      <c r="S40" s="132" t="s">
        <v>3799</v>
      </c>
      <c r="T40" s="131"/>
      <c r="U40" s="131"/>
      <c r="V40" s="803"/>
      <c r="W40" s="148"/>
      <c r="X40" s="803"/>
      <c r="Y40" s="803"/>
      <c r="Z40" s="803"/>
      <c r="AA40" s="803"/>
      <c r="AB40" s="803"/>
      <c r="AC40" s="803"/>
      <c r="AD40" s="803"/>
      <c r="AE40" s="110"/>
      <c r="AF40" s="110"/>
      <c r="AG40" s="110"/>
    </row>
    <row r="41">
      <c r="A41" s="803"/>
      <c r="B41" s="676">
        <f t="shared" si="1"/>
        <v>38</v>
      </c>
      <c r="C41" s="896"/>
      <c r="D41" s="897"/>
      <c r="E41" s="300"/>
      <c r="F41" s="905"/>
      <c r="G41" s="847" t="s">
        <v>3877</v>
      </c>
      <c r="H41" s="903" t="s">
        <v>1064</v>
      </c>
      <c r="I41" s="137"/>
      <c r="J41" s="131"/>
      <c r="K41" s="132"/>
      <c r="L41" s="132" t="s">
        <v>3878</v>
      </c>
      <c r="M41" s="132" t="s">
        <v>3879</v>
      </c>
      <c r="N41" s="131"/>
      <c r="O41" s="783" t="s">
        <v>84</v>
      </c>
      <c r="P41" s="783" t="s">
        <v>84</v>
      </c>
      <c r="Q41" s="783" t="s">
        <v>86</v>
      </c>
      <c r="R41" s="783" t="s">
        <v>86</v>
      </c>
      <c r="S41" s="132" t="s">
        <v>3799</v>
      </c>
      <c r="T41" s="131"/>
      <c r="U41" s="131"/>
      <c r="V41" s="803"/>
      <c r="W41" s="148"/>
      <c r="X41" s="803"/>
      <c r="Y41" s="803"/>
      <c r="Z41" s="803"/>
      <c r="AA41" s="803"/>
      <c r="AB41" s="803"/>
      <c r="AC41" s="803"/>
      <c r="AD41" s="803"/>
      <c r="AE41" s="110"/>
      <c r="AF41" s="110"/>
      <c r="AG41" s="110"/>
    </row>
    <row r="42">
      <c r="A42" s="803"/>
      <c r="B42" s="676">
        <f t="shared" si="1"/>
        <v>39</v>
      </c>
      <c r="C42" s="896"/>
      <c r="D42" s="897"/>
      <c r="E42" s="300"/>
      <c r="F42" s="321"/>
      <c r="G42" s="300"/>
      <c r="H42" s="903" t="s">
        <v>239</v>
      </c>
      <c r="I42" s="137"/>
      <c r="J42" s="131"/>
      <c r="K42" s="197"/>
      <c r="L42" s="197" t="s">
        <v>3880</v>
      </c>
      <c r="M42" s="132" t="s">
        <v>3881</v>
      </c>
      <c r="N42" s="131"/>
      <c r="O42" s="783" t="s">
        <v>84</v>
      </c>
      <c r="P42" s="783" t="s">
        <v>84</v>
      </c>
      <c r="Q42" s="783" t="s">
        <v>86</v>
      </c>
      <c r="R42" s="783" t="s">
        <v>86</v>
      </c>
      <c r="S42" s="132" t="s">
        <v>3799</v>
      </c>
      <c r="T42" s="131"/>
      <c r="U42" s="131"/>
      <c r="V42" s="803"/>
      <c r="W42" s="148"/>
      <c r="X42" s="803"/>
      <c r="Y42" s="803"/>
      <c r="Z42" s="803"/>
      <c r="AA42" s="803"/>
      <c r="AB42" s="803"/>
      <c r="AC42" s="803"/>
      <c r="AD42" s="803"/>
      <c r="AE42" s="110"/>
      <c r="AF42" s="110"/>
      <c r="AG42" s="110"/>
    </row>
    <row r="43">
      <c r="A43" s="803"/>
      <c r="B43" s="676">
        <f t="shared" si="1"/>
        <v>40</v>
      </c>
      <c r="C43" s="896"/>
      <c r="D43" s="897"/>
      <c r="E43" s="300"/>
      <c r="F43" s="321"/>
      <c r="G43" s="300"/>
      <c r="H43" s="903" t="s">
        <v>3823</v>
      </c>
      <c r="I43" s="137"/>
      <c r="J43" s="131"/>
      <c r="K43" s="197"/>
      <c r="L43" s="197" t="s">
        <v>3882</v>
      </c>
      <c r="M43" s="197" t="s">
        <v>3883</v>
      </c>
      <c r="N43" s="131"/>
      <c r="O43" s="783" t="s">
        <v>84</v>
      </c>
      <c r="P43" s="783" t="s">
        <v>84</v>
      </c>
      <c r="Q43" s="783" t="s">
        <v>86</v>
      </c>
      <c r="R43" s="783" t="s">
        <v>86</v>
      </c>
      <c r="S43" s="132" t="s">
        <v>3799</v>
      </c>
      <c r="T43" s="131"/>
      <c r="U43" s="131"/>
      <c r="V43" s="803"/>
      <c r="W43" s="148"/>
      <c r="X43" s="803"/>
      <c r="Y43" s="803"/>
      <c r="Z43" s="803"/>
      <c r="AA43" s="803"/>
      <c r="AB43" s="803"/>
      <c r="AC43" s="803"/>
      <c r="AD43" s="803"/>
      <c r="AE43" s="110"/>
      <c r="AF43" s="110"/>
      <c r="AG43" s="110"/>
    </row>
    <row r="44">
      <c r="A44" s="803"/>
      <c r="B44" s="676">
        <f t="shared" si="1"/>
        <v>41</v>
      </c>
      <c r="C44" s="896"/>
      <c r="D44" s="897"/>
      <c r="E44" s="300"/>
      <c r="F44" s="321"/>
      <c r="G44" s="300"/>
      <c r="H44" s="903" t="s">
        <v>3884</v>
      </c>
      <c r="I44" s="137"/>
      <c r="J44" s="131"/>
      <c r="K44" s="197"/>
      <c r="L44" s="197" t="s">
        <v>3885</v>
      </c>
      <c r="M44" s="197" t="s">
        <v>3886</v>
      </c>
      <c r="N44" s="131"/>
      <c r="O44" s="783" t="s">
        <v>84</v>
      </c>
      <c r="P44" s="783" t="s">
        <v>84</v>
      </c>
      <c r="Q44" s="783" t="s">
        <v>86</v>
      </c>
      <c r="R44" s="783" t="s">
        <v>86</v>
      </c>
      <c r="S44" s="132" t="s">
        <v>3799</v>
      </c>
      <c r="T44" s="131"/>
      <c r="U44" s="131"/>
      <c r="V44" s="803"/>
      <c r="W44" s="148"/>
      <c r="X44" s="803"/>
      <c r="Y44" s="803"/>
      <c r="Z44" s="803"/>
      <c r="AA44" s="803"/>
      <c r="AB44" s="803"/>
      <c r="AC44" s="803"/>
      <c r="AD44" s="803"/>
      <c r="AE44" s="110"/>
      <c r="AF44" s="110"/>
      <c r="AG44" s="110"/>
    </row>
    <row r="45">
      <c r="A45" s="803"/>
      <c r="B45" s="676">
        <f t="shared" si="1"/>
        <v>42</v>
      </c>
      <c r="C45" s="896"/>
      <c r="D45" s="897"/>
      <c r="E45" s="300"/>
      <c r="F45" s="321"/>
      <c r="G45" s="300"/>
      <c r="H45" s="903" t="s">
        <v>3887</v>
      </c>
      <c r="I45" s="137"/>
      <c r="J45" s="131"/>
      <c r="K45" s="197"/>
      <c r="L45" s="197" t="s">
        <v>3888</v>
      </c>
      <c r="M45" s="197" t="s">
        <v>3889</v>
      </c>
      <c r="N45" s="131"/>
      <c r="O45" s="783" t="s">
        <v>84</v>
      </c>
      <c r="P45" s="783" t="s">
        <v>85</v>
      </c>
      <c r="Q45" s="783" t="s">
        <v>86</v>
      </c>
      <c r="R45" s="783" t="s">
        <v>86</v>
      </c>
      <c r="S45" s="132" t="s">
        <v>3799</v>
      </c>
      <c r="T45" s="132" t="s">
        <v>3837</v>
      </c>
      <c r="U45" s="131"/>
      <c r="V45" s="803"/>
      <c r="W45" s="148"/>
      <c r="X45" s="803"/>
      <c r="Y45" s="803"/>
      <c r="Z45" s="803"/>
      <c r="AA45" s="803"/>
      <c r="AB45" s="803"/>
      <c r="AC45" s="803"/>
      <c r="AD45" s="803"/>
      <c r="AE45" s="110"/>
      <c r="AF45" s="110"/>
      <c r="AG45" s="110"/>
    </row>
    <row r="46">
      <c r="A46" s="803"/>
      <c r="B46" s="676">
        <f t="shared" si="1"/>
        <v>43</v>
      </c>
      <c r="C46" s="896"/>
      <c r="D46" s="897"/>
      <c r="E46" s="300"/>
      <c r="F46" s="321"/>
      <c r="G46" s="300"/>
      <c r="H46" s="243" t="s">
        <v>767</v>
      </c>
      <c r="I46" s="137"/>
      <c r="J46" s="131"/>
      <c r="K46" s="197"/>
      <c r="L46" s="197" t="s">
        <v>3890</v>
      </c>
      <c r="M46" s="197" t="s">
        <v>3891</v>
      </c>
      <c r="N46" s="131"/>
      <c r="O46" s="783" t="s">
        <v>84</v>
      </c>
      <c r="P46" s="783" t="s">
        <v>84</v>
      </c>
      <c r="Q46" s="783" t="s">
        <v>86</v>
      </c>
      <c r="R46" s="783" t="s">
        <v>86</v>
      </c>
      <c r="S46" s="132" t="s">
        <v>3799</v>
      </c>
      <c r="T46" s="131"/>
      <c r="U46" s="131"/>
      <c r="V46" s="803"/>
      <c r="W46" s="148"/>
      <c r="X46" s="803"/>
      <c r="Y46" s="803"/>
      <c r="Z46" s="803"/>
      <c r="AA46" s="803"/>
      <c r="AB46" s="803"/>
      <c r="AC46" s="803"/>
      <c r="AD46" s="803"/>
      <c r="AE46" s="110"/>
      <c r="AF46" s="110"/>
      <c r="AG46" s="110"/>
    </row>
    <row r="47">
      <c r="A47" s="803"/>
      <c r="B47" s="676">
        <f t="shared" si="1"/>
        <v>44</v>
      </c>
      <c r="C47" s="896"/>
      <c r="D47" s="897"/>
      <c r="E47" s="300"/>
      <c r="F47" s="321"/>
      <c r="G47" s="300"/>
      <c r="H47" s="903" t="s">
        <v>3892</v>
      </c>
      <c r="I47" s="137"/>
      <c r="J47" s="131"/>
      <c r="K47" s="197"/>
      <c r="L47" s="197" t="s">
        <v>3893</v>
      </c>
      <c r="M47" s="197" t="s">
        <v>3894</v>
      </c>
      <c r="N47" s="131"/>
      <c r="O47" s="783" t="s">
        <v>84</v>
      </c>
      <c r="P47" s="783" t="s">
        <v>85</v>
      </c>
      <c r="Q47" s="783" t="s">
        <v>86</v>
      </c>
      <c r="R47" s="783" t="s">
        <v>86</v>
      </c>
      <c r="S47" s="132" t="s">
        <v>3799</v>
      </c>
      <c r="T47" s="132" t="s">
        <v>3837</v>
      </c>
      <c r="U47" s="131"/>
      <c r="V47" s="803"/>
      <c r="W47" s="148"/>
      <c r="X47" s="803"/>
      <c r="Y47" s="803"/>
      <c r="Z47" s="803"/>
      <c r="AA47" s="803"/>
      <c r="AB47" s="803"/>
      <c r="AC47" s="803"/>
      <c r="AD47" s="803"/>
      <c r="AE47" s="110"/>
      <c r="AF47" s="110"/>
      <c r="AG47" s="110"/>
    </row>
    <row r="48">
      <c r="A48" s="803"/>
      <c r="B48" s="676">
        <f t="shared" si="1"/>
        <v>45</v>
      </c>
      <c r="C48" s="896"/>
      <c r="D48" s="897"/>
      <c r="E48" s="300"/>
      <c r="F48" s="321"/>
      <c r="G48" s="300"/>
      <c r="H48" s="903" t="s">
        <v>3895</v>
      </c>
      <c r="I48" s="137"/>
      <c r="J48" s="131"/>
      <c r="K48" s="197"/>
      <c r="L48" s="197" t="s">
        <v>3896</v>
      </c>
      <c r="M48" s="197" t="s">
        <v>3897</v>
      </c>
      <c r="N48" s="131"/>
      <c r="O48" s="783" t="s">
        <v>84</v>
      </c>
      <c r="P48" s="783" t="s">
        <v>85</v>
      </c>
      <c r="Q48" s="783" t="s">
        <v>86</v>
      </c>
      <c r="R48" s="783" t="s">
        <v>86</v>
      </c>
      <c r="S48" s="132" t="s">
        <v>3799</v>
      </c>
      <c r="T48" s="132" t="s">
        <v>3837</v>
      </c>
      <c r="U48" s="131"/>
      <c r="V48" s="803"/>
      <c r="W48" s="148"/>
      <c r="X48" s="803"/>
      <c r="Y48" s="803"/>
      <c r="Z48" s="803"/>
      <c r="AA48" s="803"/>
      <c r="AB48" s="803"/>
      <c r="AC48" s="803"/>
      <c r="AD48" s="803"/>
      <c r="AE48" s="110"/>
      <c r="AF48" s="110"/>
      <c r="AG48" s="110"/>
    </row>
    <row r="49">
      <c r="A49" s="803"/>
      <c r="B49" s="676">
        <f t="shared" si="1"/>
        <v>46</v>
      </c>
      <c r="C49" s="896"/>
      <c r="D49" s="897"/>
      <c r="E49" s="300"/>
      <c r="F49" s="321"/>
      <c r="G49" s="300"/>
      <c r="H49" s="903" t="s">
        <v>3898</v>
      </c>
      <c r="I49" s="137"/>
      <c r="J49" s="131"/>
      <c r="K49" s="197"/>
      <c r="L49" s="197" t="s">
        <v>3899</v>
      </c>
      <c r="M49" s="197" t="s">
        <v>3900</v>
      </c>
      <c r="N49" s="131"/>
      <c r="O49" s="783" t="s">
        <v>84</v>
      </c>
      <c r="P49" s="783" t="s">
        <v>84</v>
      </c>
      <c r="Q49" s="783" t="s">
        <v>86</v>
      </c>
      <c r="R49" s="783" t="s">
        <v>86</v>
      </c>
      <c r="S49" s="132" t="s">
        <v>3799</v>
      </c>
      <c r="T49" s="131"/>
      <c r="U49" s="131"/>
      <c r="V49" s="803"/>
      <c r="W49" s="148"/>
      <c r="X49" s="803"/>
      <c r="Y49" s="803"/>
      <c r="Z49" s="803"/>
      <c r="AA49" s="803"/>
      <c r="AB49" s="803"/>
      <c r="AC49" s="803"/>
      <c r="AD49" s="803"/>
      <c r="AE49" s="110"/>
      <c r="AF49" s="110"/>
      <c r="AG49" s="110"/>
    </row>
    <row r="50">
      <c r="A50" s="803"/>
      <c r="B50" s="676">
        <f t="shared" si="1"/>
        <v>47</v>
      </c>
      <c r="C50" s="896"/>
      <c r="D50" s="897"/>
      <c r="E50" s="300"/>
      <c r="F50" s="321"/>
      <c r="G50" s="300"/>
      <c r="H50" s="903" t="s">
        <v>3901</v>
      </c>
      <c r="I50" s="137"/>
      <c r="J50" s="131"/>
      <c r="K50" s="197"/>
      <c r="L50" s="197" t="s">
        <v>3902</v>
      </c>
      <c r="M50" s="197" t="s">
        <v>3903</v>
      </c>
      <c r="N50" s="131"/>
      <c r="O50" s="783" t="s">
        <v>84</v>
      </c>
      <c r="P50" s="783" t="s">
        <v>86</v>
      </c>
      <c r="Q50" s="783" t="s">
        <v>86</v>
      </c>
      <c r="R50" s="783" t="s">
        <v>86</v>
      </c>
      <c r="S50" s="132" t="s">
        <v>157</v>
      </c>
      <c r="T50" s="131"/>
      <c r="U50" s="131"/>
      <c r="V50" s="803"/>
      <c r="W50" s="148"/>
      <c r="X50" s="803"/>
      <c r="Y50" s="803"/>
      <c r="Z50" s="803"/>
      <c r="AA50" s="803"/>
      <c r="AB50" s="803"/>
      <c r="AC50" s="803"/>
      <c r="AD50" s="803"/>
      <c r="AE50" s="110"/>
      <c r="AF50" s="110"/>
      <c r="AG50" s="110"/>
    </row>
    <row r="51">
      <c r="A51" s="803"/>
      <c r="B51" s="676">
        <f t="shared" si="1"/>
        <v>48</v>
      </c>
      <c r="C51" s="896"/>
      <c r="D51" s="897"/>
      <c r="E51" s="300"/>
      <c r="F51" s="321"/>
      <c r="G51" s="300"/>
      <c r="H51" s="903" t="s">
        <v>3904</v>
      </c>
      <c r="I51" s="137"/>
      <c r="J51" s="131"/>
      <c r="K51" s="197"/>
      <c r="L51" s="197" t="s">
        <v>3905</v>
      </c>
      <c r="M51" s="197" t="s">
        <v>3906</v>
      </c>
      <c r="N51" s="131"/>
      <c r="O51" s="783" t="s">
        <v>84</v>
      </c>
      <c r="P51" s="783" t="s">
        <v>84</v>
      </c>
      <c r="Q51" s="783" t="s">
        <v>86</v>
      </c>
      <c r="R51" s="783" t="s">
        <v>86</v>
      </c>
      <c r="S51" s="132" t="s">
        <v>3799</v>
      </c>
      <c r="T51" s="131"/>
      <c r="U51" s="131"/>
      <c r="V51" s="803"/>
      <c r="W51" s="148"/>
      <c r="X51" s="803"/>
      <c r="Y51" s="803"/>
      <c r="Z51" s="803"/>
      <c r="AA51" s="803"/>
      <c r="AB51" s="803"/>
      <c r="AC51" s="803"/>
      <c r="AD51" s="803"/>
      <c r="AE51" s="110"/>
      <c r="AF51" s="110"/>
      <c r="AG51" s="110"/>
    </row>
    <row r="52">
      <c r="A52" s="803"/>
      <c r="B52" s="676">
        <f t="shared" si="1"/>
        <v>49</v>
      </c>
      <c r="C52" s="896"/>
      <c r="D52" s="897"/>
      <c r="E52" s="300"/>
      <c r="F52" s="321"/>
      <c r="G52" s="847" t="s">
        <v>3907</v>
      </c>
      <c r="H52" s="243" t="s">
        <v>3908</v>
      </c>
      <c r="I52" s="197" t="s">
        <v>3909</v>
      </c>
      <c r="J52" s="131"/>
      <c r="K52" s="132"/>
      <c r="L52" s="132" t="s">
        <v>3910</v>
      </c>
      <c r="M52" s="132" t="s">
        <v>3911</v>
      </c>
      <c r="N52" s="131"/>
      <c r="O52" s="783" t="s">
        <v>84</v>
      </c>
      <c r="P52" s="783" t="s">
        <v>84</v>
      </c>
      <c r="Q52" s="783" t="s">
        <v>86</v>
      </c>
      <c r="R52" s="783" t="s">
        <v>86</v>
      </c>
      <c r="S52" s="132" t="s">
        <v>3799</v>
      </c>
      <c r="T52" s="131"/>
      <c r="U52" s="131"/>
      <c r="V52" s="803"/>
      <c r="W52" s="148"/>
      <c r="X52" s="803"/>
      <c r="Y52" s="803"/>
      <c r="Z52" s="803"/>
      <c r="AA52" s="803"/>
      <c r="AB52" s="803"/>
      <c r="AC52" s="803"/>
      <c r="AD52" s="803"/>
      <c r="AE52" s="110"/>
      <c r="AF52" s="110"/>
      <c r="AG52" s="110"/>
    </row>
    <row r="53">
      <c r="A53" s="803"/>
      <c r="B53" s="676">
        <f t="shared" si="1"/>
        <v>50</v>
      </c>
      <c r="C53" s="896"/>
      <c r="D53" s="897"/>
      <c r="E53" s="300"/>
      <c r="F53" s="321"/>
      <c r="G53" s="301"/>
      <c r="H53" s="238"/>
      <c r="I53" s="197" t="s">
        <v>3912</v>
      </c>
      <c r="J53" s="131"/>
      <c r="K53" s="132"/>
      <c r="L53" s="132" t="s">
        <v>3910</v>
      </c>
      <c r="M53" s="132" t="s">
        <v>3911</v>
      </c>
      <c r="N53" s="131"/>
      <c r="O53" s="783" t="s">
        <v>84</v>
      </c>
      <c r="P53" s="783" t="s">
        <v>84</v>
      </c>
      <c r="Q53" s="783" t="s">
        <v>86</v>
      </c>
      <c r="R53" s="783" t="s">
        <v>86</v>
      </c>
      <c r="S53" s="132" t="s">
        <v>3799</v>
      </c>
      <c r="T53" s="131"/>
      <c r="U53" s="131"/>
      <c r="V53" s="803"/>
      <c r="W53" s="148"/>
      <c r="X53" s="803"/>
      <c r="Y53" s="803"/>
      <c r="Z53" s="803"/>
      <c r="AA53" s="803"/>
      <c r="AB53" s="803"/>
      <c r="AC53" s="803"/>
      <c r="AD53" s="803"/>
      <c r="AE53" s="110"/>
      <c r="AF53" s="110"/>
      <c r="AG53" s="110"/>
    </row>
    <row r="54">
      <c r="A54" s="803"/>
      <c r="B54" s="676">
        <f t="shared" si="1"/>
        <v>51</v>
      </c>
      <c r="C54" s="896"/>
      <c r="D54" s="897"/>
      <c r="E54" s="902"/>
      <c r="F54" s="902"/>
      <c r="G54" s="907" t="s">
        <v>3913</v>
      </c>
      <c r="H54" s="908"/>
      <c r="I54" s="909"/>
      <c r="J54" s="910"/>
      <c r="K54" s="911"/>
      <c r="L54" s="911" t="s">
        <v>3914</v>
      </c>
      <c r="M54" s="911" t="s">
        <v>3915</v>
      </c>
      <c r="N54" s="132" t="s">
        <v>3916</v>
      </c>
      <c r="O54" s="783" t="s">
        <v>86</v>
      </c>
      <c r="P54" s="783" t="s">
        <v>86</v>
      </c>
      <c r="Q54" s="783" t="s">
        <v>86</v>
      </c>
      <c r="R54" s="783" t="s">
        <v>86</v>
      </c>
      <c r="S54" s="132" t="s">
        <v>157</v>
      </c>
      <c r="T54" s="132" t="s">
        <v>3917</v>
      </c>
      <c r="U54" s="831" t="s">
        <v>3918</v>
      </c>
      <c r="V54" s="803"/>
      <c r="W54" s="148"/>
      <c r="X54" s="803"/>
      <c r="Y54" s="803"/>
      <c r="Z54" s="803"/>
      <c r="AA54" s="803"/>
      <c r="AB54" s="803"/>
      <c r="AC54" s="803"/>
      <c r="AD54" s="803"/>
      <c r="AE54" s="110"/>
      <c r="AF54" s="110"/>
      <c r="AG54" s="110"/>
    </row>
    <row r="55">
      <c r="A55" s="803"/>
      <c r="B55" s="676">
        <f t="shared" si="1"/>
        <v>52</v>
      </c>
      <c r="C55" s="895"/>
      <c r="D55" s="897"/>
      <c r="E55" s="846" t="s">
        <v>3568</v>
      </c>
      <c r="F55" s="246" t="s">
        <v>3919</v>
      </c>
      <c r="G55" s="904" t="s">
        <v>3920</v>
      </c>
      <c r="H55" s="137"/>
      <c r="I55" s="137"/>
      <c r="J55" s="131"/>
      <c r="K55" s="132"/>
      <c r="L55" s="132" t="s">
        <v>3921</v>
      </c>
      <c r="M55" s="132" t="s">
        <v>3922</v>
      </c>
      <c r="N55" s="131"/>
      <c r="O55" s="783" t="s">
        <v>84</v>
      </c>
      <c r="P55" s="783" t="s">
        <v>84</v>
      </c>
      <c r="Q55" s="783" t="s">
        <v>86</v>
      </c>
      <c r="R55" s="783" t="s">
        <v>86</v>
      </c>
      <c r="S55" s="132" t="s">
        <v>3799</v>
      </c>
      <c r="T55" s="131"/>
      <c r="U55" s="131"/>
      <c r="V55" s="803"/>
      <c r="W55" s="148"/>
      <c r="X55" s="803"/>
      <c r="Y55" s="803"/>
      <c r="Z55" s="803"/>
      <c r="AA55" s="803"/>
      <c r="AB55" s="803"/>
      <c r="AC55" s="803"/>
      <c r="AD55" s="803"/>
      <c r="AE55" s="110"/>
      <c r="AF55" s="110"/>
      <c r="AG55" s="110"/>
    </row>
    <row r="56">
      <c r="A56" s="803"/>
      <c r="B56" s="676">
        <f t="shared" si="1"/>
        <v>53</v>
      </c>
      <c r="C56" s="896"/>
      <c r="D56" s="897"/>
      <c r="E56" s="321"/>
      <c r="F56" s="905"/>
      <c r="G56" s="847" t="s">
        <v>3923</v>
      </c>
      <c r="H56" s="903" t="s">
        <v>1064</v>
      </c>
      <c r="I56" s="137"/>
      <c r="J56" s="131"/>
      <c r="K56" s="132"/>
      <c r="L56" s="132" t="s">
        <v>3924</v>
      </c>
      <c r="M56" s="132" t="s">
        <v>3925</v>
      </c>
      <c r="N56" s="131"/>
      <c r="O56" s="783" t="s">
        <v>84</v>
      </c>
      <c r="P56" s="783" t="s">
        <v>84</v>
      </c>
      <c r="Q56" s="783" t="s">
        <v>86</v>
      </c>
      <c r="R56" s="783" t="s">
        <v>86</v>
      </c>
      <c r="S56" s="132" t="s">
        <v>3799</v>
      </c>
      <c r="T56" s="131"/>
      <c r="U56" s="131"/>
      <c r="V56" s="803"/>
      <c r="W56" s="148"/>
      <c r="X56" s="803"/>
      <c r="Y56" s="803"/>
      <c r="Z56" s="803"/>
      <c r="AA56" s="803"/>
      <c r="AB56" s="803"/>
      <c r="AC56" s="803"/>
      <c r="AD56" s="803"/>
      <c r="AE56" s="110"/>
      <c r="AF56" s="110"/>
      <c r="AG56" s="110"/>
    </row>
    <row r="57">
      <c r="A57" s="803"/>
      <c r="B57" s="676">
        <f t="shared" si="1"/>
        <v>54</v>
      </c>
      <c r="C57" s="896"/>
      <c r="D57" s="897"/>
      <c r="E57" s="321"/>
      <c r="F57" s="321"/>
      <c r="G57" s="300"/>
      <c r="H57" s="903" t="s">
        <v>239</v>
      </c>
      <c r="I57" s="137"/>
      <c r="J57" s="131"/>
      <c r="K57" s="197"/>
      <c r="L57" s="197" t="s">
        <v>3926</v>
      </c>
      <c r="M57" s="132" t="s">
        <v>3927</v>
      </c>
      <c r="N57" s="131"/>
      <c r="O57" s="783" t="s">
        <v>84</v>
      </c>
      <c r="P57" s="783" t="s">
        <v>84</v>
      </c>
      <c r="Q57" s="783" t="s">
        <v>86</v>
      </c>
      <c r="R57" s="783" t="s">
        <v>86</v>
      </c>
      <c r="S57" s="132" t="s">
        <v>3799</v>
      </c>
      <c r="T57" s="131"/>
      <c r="U57" s="131"/>
      <c r="V57" s="803"/>
      <c r="W57" s="148"/>
      <c r="X57" s="803"/>
      <c r="Y57" s="803"/>
      <c r="Z57" s="803"/>
      <c r="AA57" s="803"/>
      <c r="AB57" s="803"/>
      <c r="AC57" s="803"/>
      <c r="AD57" s="803"/>
      <c r="AE57" s="110"/>
      <c r="AF57" s="110"/>
      <c r="AG57" s="110"/>
    </row>
    <row r="58">
      <c r="A58" s="803"/>
      <c r="B58" s="676">
        <f t="shared" si="1"/>
        <v>55</v>
      </c>
      <c r="C58" s="896"/>
      <c r="D58" s="897"/>
      <c r="E58" s="321"/>
      <c r="F58" s="321"/>
      <c r="G58" s="300"/>
      <c r="H58" s="903" t="s">
        <v>3823</v>
      </c>
      <c r="I58" s="137"/>
      <c r="J58" s="131"/>
      <c r="K58" s="197"/>
      <c r="L58" s="197" t="s">
        <v>3928</v>
      </c>
      <c r="M58" s="197" t="s">
        <v>3929</v>
      </c>
      <c r="N58" s="131"/>
      <c r="O58" s="783" t="s">
        <v>84</v>
      </c>
      <c r="P58" s="783" t="s">
        <v>84</v>
      </c>
      <c r="Q58" s="783" t="s">
        <v>86</v>
      </c>
      <c r="R58" s="783" t="s">
        <v>86</v>
      </c>
      <c r="S58" s="132" t="s">
        <v>3799</v>
      </c>
      <c r="T58" s="131"/>
      <c r="U58" s="131"/>
      <c r="V58" s="803"/>
      <c r="W58" s="148"/>
      <c r="X58" s="803"/>
      <c r="Y58" s="803"/>
      <c r="Z58" s="803"/>
      <c r="AA58" s="803"/>
      <c r="AB58" s="803"/>
      <c r="AC58" s="803"/>
      <c r="AD58" s="803"/>
      <c r="AE58" s="110"/>
      <c r="AF58" s="110"/>
      <c r="AG58" s="110"/>
    </row>
    <row r="59">
      <c r="A59" s="803"/>
      <c r="B59" s="676">
        <f t="shared" si="1"/>
        <v>56</v>
      </c>
      <c r="C59" s="896"/>
      <c r="D59" s="897"/>
      <c r="E59" s="321"/>
      <c r="F59" s="321"/>
      <c r="G59" s="300"/>
      <c r="H59" s="903" t="s">
        <v>3884</v>
      </c>
      <c r="I59" s="137"/>
      <c r="J59" s="131"/>
      <c r="K59" s="197"/>
      <c r="L59" s="197" t="s">
        <v>3930</v>
      </c>
      <c r="M59" s="197" t="s">
        <v>3931</v>
      </c>
      <c r="N59" s="131"/>
      <c r="O59" s="783" t="s">
        <v>84</v>
      </c>
      <c r="P59" s="783" t="s">
        <v>84</v>
      </c>
      <c r="Q59" s="783" t="s">
        <v>86</v>
      </c>
      <c r="R59" s="783" t="s">
        <v>86</v>
      </c>
      <c r="S59" s="132" t="s">
        <v>3799</v>
      </c>
      <c r="T59" s="131"/>
      <c r="U59" s="131"/>
      <c r="V59" s="803"/>
      <c r="W59" s="148"/>
      <c r="X59" s="803"/>
      <c r="Y59" s="803"/>
      <c r="Z59" s="803"/>
      <c r="AA59" s="803"/>
      <c r="AB59" s="803"/>
      <c r="AC59" s="803"/>
      <c r="AD59" s="803"/>
      <c r="AE59" s="110"/>
      <c r="AF59" s="110"/>
      <c r="AG59" s="110"/>
    </row>
    <row r="60">
      <c r="A60" s="803"/>
      <c r="B60" s="676">
        <f t="shared" si="1"/>
        <v>57</v>
      </c>
      <c r="C60" s="896"/>
      <c r="D60" s="897"/>
      <c r="E60" s="321"/>
      <c r="F60" s="321"/>
      <c r="G60" s="300"/>
      <c r="H60" s="903" t="s">
        <v>3887</v>
      </c>
      <c r="I60" s="137"/>
      <c r="J60" s="131"/>
      <c r="K60" s="197"/>
      <c r="L60" s="197" t="s">
        <v>3932</v>
      </c>
      <c r="M60" s="197" t="s">
        <v>3933</v>
      </c>
      <c r="N60" s="131"/>
      <c r="O60" s="783" t="s">
        <v>84</v>
      </c>
      <c r="P60" s="783" t="s">
        <v>85</v>
      </c>
      <c r="Q60" s="783" t="s">
        <v>86</v>
      </c>
      <c r="R60" s="783" t="s">
        <v>86</v>
      </c>
      <c r="S60" s="132" t="s">
        <v>3799</v>
      </c>
      <c r="T60" s="132" t="s">
        <v>3837</v>
      </c>
      <c r="U60" s="131"/>
      <c r="V60" s="803"/>
      <c r="W60" s="148"/>
      <c r="X60" s="803"/>
      <c r="Y60" s="803"/>
      <c r="Z60" s="803"/>
      <c r="AA60" s="803"/>
      <c r="AB60" s="803"/>
      <c r="AC60" s="803"/>
      <c r="AD60" s="803"/>
      <c r="AE60" s="110"/>
      <c r="AF60" s="110"/>
      <c r="AG60" s="110"/>
    </row>
    <row r="61">
      <c r="A61" s="803"/>
      <c r="B61" s="676">
        <f t="shared" si="1"/>
        <v>58</v>
      </c>
      <c r="C61" s="896"/>
      <c r="D61" s="897"/>
      <c r="E61" s="321"/>
      <c r="F61" s="321"/>
      <c r="G61" s="300"/>
      <c r="H61" s="243" t="s">
        <v>767</v>
      </c>
      <c r="I61" s="137"/>
      <c r="J61" s="131"/>
      <c r="K61" s="197"/>
      <c r="L61" s="197" t="s">
        <v>3934</v>
      </c>
      <c r="M61" s="197" t="s">
        <v>3935</v>
      </c>
      <c r="N61" s="131"/>
      <c r="O61" s="783" t="s">
        <v>84</v>
      </c>
      <c r="P61" s="783" t="s">
        <v>84</v>
      </c>
      <c r="Q61" s="783" t="s">
        <v>86</v>
      </c>
      <c r="R61" s="783" t="s">
        <v>86</v>
      </c>
      <c r="S61" s="132" t="s">
        <v>3799</v>
      </c>
      <c r="T61" s="131"/>
      <c r="U61" s="131"/>
      <c r="V61" s="803"/>
      <c r="W61" s="148"/>
      <c r="X61" s="803"/>
      <c r="Y61" s="803"/>
      <c r="Z61" s="803"/>
      <c r="AA61" s="803"/>
      <c r="AB61" s="803"/>
      <c r="AC61" s="803"/>
      <c r="AD61" s="803"/>
      <c r="AE61" s="110"/>
      <c r="AF61" s="110"/>
      <c r="AG61" s="110"/>
    </row>
    <row r="62">
      <c r="A62" s="803"/>
      <c r="B62" s="676">
        <f t="shared" si="1"/>
        <v>59</v>
      </c>
      <c r="C62" s="896"/>
      <c r="D62" s="897"/>
      <c r="E62" s="321"/>
      <c r="F62" s="321"/>
      <c r="G62" s="300"/>
      <c r="H62" s="903" t="s">
        <v>3892</v>
      </c>
      <c r="I62" s="137"/>
      <c r="J62" s="131"/>
      <c r="K62" s="197"/>
      <c r="L62" s="197" t="s">
        <v>3936</v>
      </c>
      <c r="M62" s="197" t="s">
        <v>3937</v>
      </c>
      <c r="N62" s="131"/>
      <c r="O62" s="783" t="s">
        <v>84</v>
      </c>
      <c r="P62" s="783" t="s">
        <v>85</v>
      </c>
      <c r="Q62" s="783" t="s">
        <v>86</v>
      </c>
      <c r="R62" s="783" t="s">
        <v>86</v>
      </c>
      <c r="S62" s="132" t="s">
        <v>3799</v>
      </c>
      <c r="T62" s="132" t="s">
        <v>3837</v>
      </c>
      <c r="U62" s="132"/>
      <c r="V62" s="803"/>
      <c r="W62" s="148"/>
      <c r="X62" s="803"/>
      <c r="Y62" s="803"/>
      <c r="Z62" s="803"/>
      <c r="AA62" s="803"/>
      <c r="AB62" s="803"/>
      <c r="AC62" s="803"/>
      <c r="AD62" s="803"/>
      <c r="AE62" s="110"/>
      <c r="AF62" s="110"/>
      <c r="AG62" s="110"/>
    </row>
    <row r="63">
      <c r="A63" s="803"/>
      <c r="B63" s="676">
        <f t="shared" si="1"/>
        <v>60</v>
      </c>
      <c r="C63" s="896"/>
      <c r="D63" s="897"/>
      <c r="E63" s="321"/>
      <c r="F63" s="321"/>
      <c r="G63" s="300"/>
      <c r="H63" s="903" t="s">
        <v>3895</v>
      </c>
      <c r="I63" s="137"/>
      <c r="J63" s="131"/>
      <c r="K63" s="197"/>
      <c r="L63" s="197" t="s">
        <v>3938</v>
      </c>
      <c r="M63" s="197" t="s">
        <v>3939</v>
      </c>
      <c r="N63" s="131"/>
      <c r="O63" s="783" t="s">
        <v>84</v>
      </c>
      <c r="P63" s="783" t="s">
        <v>85</v>
      </c>
      <c r="Q63" s="783" t="s">
        <v>86</v>
      </c>
      <c r="R63" s="783" t="s">
        <v>86</v>
      </c>
      <c r="S63" s="132" t="s">
        <v>3799</v>
      </c>
      <c r="T63" s="132" t="s">
        <v>3837</v>
      </c>
      <c r="U63" s="132"/>
      <c r="V63" s="803"/>
      <c r="W63" s="148"/>
      <c r="X63" s="803"/>
      <c r="Y63" s="803"/>
      <c r="Z63" s="803"/>
      <c r="AA63" s="803"/>
      <c r="AB63" s="803"/>
      <c r="AC63" s="803"/>
      <c r="AD63" s="803"/>
      <c r="AE63" s="110"/>
      <c r="AF63" s="110"/>
      <c r="AG63" s="110"/>
    </row>
    <row r="64">
      <c r="A64" s="803"/>
      <c r="B64" s="676">
        <f t="shared" si="1"/>
        <v>61</v>
      </c>
      <c r="C64" s="896"/>
      <c r="D64" s="897"/>
      <c r="E64" s="321"/>
      <c r="F64" s="321"/>
      <c r="G64" s="300"/>
      <c r="H64" s="903" t="s">
        <v>3898</v>
      </c>
      <c r="I64" s="137"/>
      <c r="J64" s="131"/>
      <c r="K64" s="197"/>
      <c r="L64" s="197" t="s">
        <v>3940</v>
      </c>
      <c r="M64" s="197" t="s">
        <v>3941</v>
      </c>
      <c r="N64" s="131"/>
      <c r="O64" s="783" t="s">
        <v>84</v>
      </c>
      <c r="P64" s="783" t="s">
        <v>84</v>
      </c>
      <c r="Q64" s="783" t="s">
        <v>86</v>
      </c>
      <c r="R64" s="783" t="s">
        <v>86</v>
      </c>
      <c r="S64" s="132" t="s">
        <v>3799</v>
      </c>
      <c r="T64" s="131"/>
      <c r="U64" s="131"/>
      <c r="V64" s="803"/>
      <c r="W64" s="148"/>
      <c r="X64" s="803"/>
      <c r="Y64" s="803"/>
      <c r="Z64" s="803"/>
      <c r="AA64" s="803"/>
      <c r="AB64" s="803"/>
      <c r="AC64" s="803"/>
      <c r="AD64" s="803"/>
      <c r="AE64" s="110"/>
      <c r="AF64" s="110"/>
      <c r="AG64" s="110"/>
    </row>
    <row r="65">
      <c r="A65" s="803"/>
      <c r="B65" s="676">
        <f t="shared" si="1"/>
        <v>62</v>
      </c>
      <c r="C65" s="896"/>
      <c r="D65" s="897"/>
      <c r="E65" s="321"/>
      <c r="F65" s="321"/>
      <c r="G65" s="300"/>
      <c r="H65" s="903" t="s">
        <v>3901</v>
      </c>
      <c r="I65" s="137"/>
      <c r="J65" s="131"/>
      <c r="K65" s="197"/>
      <c r="L65" s="197" t="s">
        <v>3942</v>
      </c>
      <c r="M65" s="197" t="s">
        <v>3943</v>
      </c>
      <c r="N65" s="131"/>
      <c r="O65" s="783" t="s">
        <v>84</v>
      </c>
      <c r="P65" s="783" t="s">
        <v>86</v>
      </c>
      <c r="Q65" s="783" t="s">
        <v>86</v>
      </c>
      <c r="R65" s="783" t="s">
        <v>86</v>
      </c>
      <c r="S65" s="132" t="s">
        <v>157</v>
      </c>
      <c r="T65" s="131"/>
      <c r="U65" s="131"/>
      <c r="V65" s="803"/>
      <c r="W65" s="148"/>
      <c r="X65" s="803"/>
      <c r="Y65" s="803"/>
      <c r="Z65" s="803"/>
      <c r="AA65" s="803"/>
      <c r="AB65" s="803"/>
      <c r="AC65" s="803"/>
      <c r="AD65" s="803"/>
      <c r="AE65" s="110"/>
      <c r="AF65" s="110"/>
      <c r="AG65" s="110"/>
    </row>
    <row r="66">
      <c r="A66" s="803"/>
      <c r="B66" s="676">
        <f t="shared" si="1"/>
        <v>63</v>
      </c>
      <c r="C66" s="896"/>
      <c r="D66" s="897"/>
      <c r="E66" s="321"/>
      <c r="F66" s="321"/>
      <c r="G66" s="301"/>
      <c r="H66" s="903" t="s">
        <v>3904</v>
      </c>
      <c r="I66" s="137"/>
      <c r="J66" s="131"/>
      <c r="K66" s="197"/>
      <c r="L66" s="197" t="s">
        <v>3944</v>
      </c>
      <c r="M66" s="197" t="s">
        <v>3945</v>
      </c>
      <c r="N66" s="131"/>
      <c r="O66" s="783" t="s">
        <v>84</v>
      </c>
      <c r="P66" s="783" t="s">
        <v>84</v>
      </c>
      <c r="Q66" s="783" t="s">
        <v>86</v>
      </c>
      <c r="R66" s="783" t="s">
        <v>86</v>
      </c>
      <c r="S66" s="132" t="s">
        <v>3799</v>
      </c>
      <c r="T66" s="131"/>
      <c r="U66" s="131"/>
      <c r="V66" s="803"/>
      <c r="W66" s="148"/>
      <c r="X66" s="803"/>
      <c r="Y66" s="803"/>
      <c r="Z66" s="803"/>
      <c r="AA66" s="803"/>
      <c r="AB66" s="803"/>
      <c r="AC66" s="803"/>
      <c r="AD66" s="803"/>
      <c r="AE66" s="110"/>
      <c r="AF66" s="110"/>
      <c r="AG66" s="110"/>
    </row>
    <row r="67">
      <c r="A67" s="803"/>
      <c r="B67" s="676">
        <f t="shared" si="1"/>
        <v>64</v>
      </c>
      <c r="C67" s="896"/>
      <c r="D67" s="897"/>
      <c r="E67" s="321"/>
      <c r="F67" s="300"/>
      <c r="G67" s="912" t="s">
        <v>3907</v>
      </c>
      <c r="H67" s="197" t="s">
        <v>3946</v>
      </c>
      <c r="I67" s="820" t="s">
        <v>507</v>
      </c>
      <c r="J67" s="131"/>
      <c r="K67" s="132"/>
      <c r="L67" s="132" t="s">
        <v>3910</v>
      </c>
      <c r="M67" s="132" t="s">
        <v>3911</v>
      </c>
      <c r="N67" s="131"/>
      <c r="O67" s="783" t="s">
        <v>84</v>
      </c>
      <c r="P67" s="783" t="s">
        <v>84</v>
      </c>
      <c r="Q67" s="783" t="s">
        <v>86</v>
      </c>
      <c r="R67" s="783" t="s">
        <v>86</v>
      </c>
      <c r="S67" s="132" t="s">
        <v>3799</v>
      </c>
      <c r="T67" s="131"/>
      <c r="U67" s="131"/>
      <c r="V67" s="803"/>
      <c r="W67" s="148"/>
      <c r="X67" s="803"/>
      <c r="Y67" s="803"/>
      <c r="Z67" s="803"/>
      <c r="AA67" s="803"/>
      <c r="AB67" s="803"/>
      <c r="AC67" s="803"/>
      <c r="AD67" s="803"/>
      <c r="AE67" s="110"/>
      <c r="AF67" s="110"/>
      <c r="AG67" s="110"/>
    </row>
    <row r="68">
      <c r="A68" s="803"/>
      <c r="B68" s="676">
        <f t="shared" si="1"/>
        <v>65</v>
      </c>
      <c r="C68" s="896"/>
      <c r="D68" s="897"/>
      <c r="E68" s="321"/>
      <c r="F68" s="301"/>
      <c r="G68" s="913" t="s">
        <v>3947</v>
      </c>
      <c r="H68" s="909"/>
      <c r="I68" s="908"/>
      <c r="J68" s="910"/>
      <c r="K68" s="911"/>
      <c r="L68" s="911" t="s">
        <v>3948</v>
      </c>
      <c r="M68" s="911" t="s">
        <v>3949</v>
      </c>
      <c r="N68" s="132" t="s">
        <v>3916</v>
      </c>
      <c r="O68" s="783" t="s">
        <v>84</v>
      </c>
      <c r="P68" s="783" t="s">
        <v>86</v>
      </c>
      <c r="Q68" s="783" t="s">
        <v>86</v>
      </c>
      <c r="R68" s="783" t="s">
        <v>86</v>
      </c>
      <c r="S68" s="132" t="s">
        <v>157</v>
      </c>
      <c r="T68" s="132" t="s">
        <v>3950</v>
      </c>
      <c r="U68" s="131"/>
      <c r="V68" s="803"/>
      <c r="W68" s="148"/>
      <c r="X68" s="803"/>
      <c r="Y68" s="803"/>
      <c r="Z68" s="803"/>
      <c r="AA68" s="803"/>
      <c r="AB68" s="803"/>
      <c r="AC68" s="803"/>
      <c r="AD68" s="803"/>
      <c r="AE68" s="110"/>
      <c r="AF68" s="110"/>
      <c r="AG68" s="110"/>
    </row>
    <row r="69">
      <c r="A69" s="803"/>
      <c r="B69" s="676">
        <f t="shared" si="1"/>
        <v>66</v>
      </c>
      <c r="C69" s="896"/>
      <c r="D69" s="897"/>
      <c r="E69" s="246" t="s">
        <v>3951</v>
      </c>
      <c r="F69" s="914">
        <v>10.0</v>
      </c>
      <c r="G69" s="131"/>
      <c r="H69" s="131"/>
      <c r="I69" s="131"/>
      <c r="J69" s="131"/>
      <c r="K69" s="132"/>
      <c r="L69" s="132" t="s">
        <v>3952</v>
      </c>
      <c r="M69" s="132" t="s">
        <v>3953</v>
      </c>
      <c r="N69" s="197" t="s">
        <v>3954</v>
      </c>
      <c r="O69" s="783" t="s">
        <v>84</v>
      </c>
      <c r="P69" s="783" t="s">
        <v>84</v>
      </c>
      <c r="Q69" s="783" t="s">
        <v>86</v>
      </c>
      <c r="R69" s="783" t="s">
        <v>86</v>
      </c>
      <c r="S69" s="132" t="s">
        <v>3799</v>
      </c>
      <c r="T69" s="131"/>
      <c r="U69" s="131"/>
      <c r="V69" s="803"/>
      <c r="W69" s="148"/>
      <c r="X69" s="803"/>
      <c r="Y69" s="803"/>
      <c r="Z69" s="803"/>
      <c r="AA69" s="803"/>
      <c r="AB69" s="803"/>
      <c r="AC69" s="803"/>
      <c r="AD69" s="803"/>
      <c r="AE69" s="110"/>
      <c r="AF69" s="110"/>
      <c r="AG69" s="110"/>
    </row>
    <row r="70">
      <c r="A70" s="803"/>
      <c r="B70" s="676">
        <f t="shared" si="1"/>
        <v>67</v>
      </c>
      <c r="C70" s="896"/>
      <c r="D70" s="897"/>
      <c r="E70" s="300"/>
      <c r="F70" s="915">
        <v>30.0</v>
      </c>
      <c r="G70" s="131"/>
      <c r="H70" s="131"/>
      <c r="I70" s="131"/>
      <c r="J70" s="131"/>
      <c r="K70" s="132"/>
      <c r="L70" s="132" t="s">
        <v>3955</v>
      </c>
      <c r="M70" s="132" t="s">
        <v>3956</v>
      </c>
      <c r="N70" s="197" t="s">
        <v>3957</v>
      </c>
      <c r="O70" s="783" t="s">
        <v>84</v>
      </c>
      <c r="P70" s="783" t="s">
        <v>84</v>
      </c>
      <c r="Q70" s="783" t="s">
        <v>86</v>
      </c>
      <c r="R70" s="783" t="s">
        <v>86</v>
      </c>
      <c r="S70" s="132" t="s">
        <v>3799</v>
      </c>
      <c r="T70" s="131"/>
      <c r="U70" s="131"/>
      <c r="V70" s="803"/>
      <c r="W70" s="148"/>
      <c r="X70" s="803"/>
      <c r="Y70" s="803"/>
      <c r="Z70" s="803"/>
      <c r="AA70" s="803"/>
      <c r="AB70" s="803"/>
      <c r="AC70" s="803"/>
      <c r="AD70" s="803"/>
      <c r="AE70" s="110"/>
      <c r="AF70" s="110"/>
      <c r="AG70" s="110"/>
    </row>
    <row r="71">
      <c r="A71" s="803"/>
      <c r="B71" s="676">
        <f t="shared" si="1"/>
        <v>68</v>
      </c>
      <c r="C71" s="896"/>
      <c r="D71" s="897"/>
      <c r="E71" s="300"/>
      <c r="F71" s="915">
        <v>50.0</v>
      </c>
      <c r="G71" s="131"/>
      <c r="H71" s="131"/>
      <c r="I71" s="131"/>
      <c r="J71" s="131"/>
      <c r="K71" s="132"/>
      <c r="L71" s="132" t="s">
        <v>3958</v>
      </c>
      <c r="M71" s="132" t="s">
        <v>3959</v>
      </c>
      <c r="N71" s="197" t="s">
        <v>3960</v>
      </c>
      <c r="O71" s="783" t="s">
        <v>84</v>
      </c>
      <c r="P71" s="783" t="s">
        <v>84</v>
      </c>
      <c r="Q71" s="783" t="s">
        <v>86</v>
      </c>
      <c r="R71" s="783" t="s">
        <v>86</v>
      </c>
      <c r="S71" s="132" t="s">
        <v>3799</v>
      </c>
      <c r="T71" s="131"/>
      <c r="U71" s="131"/>
      <c r="V71" s="803"/>
      <c r="W71" s="148"/>
      <c r="X71" s="803"/>
      <c r="Y71" s="803"/>
      <c r="Z71" s="803"/>
      <c r="AA71" s="803"/>
      <c r="AB71" s="803"/>
      <c r="AC71" s="803"/>
      <c r="AD71" s="803"/>
      <c r="AE71" s="110"/>
      <c r="AF71" s="110"/>
      <c r="AG71" s="110"/>
    </row>
    <row r="72">
      <c r="A72" s="803"/>
      <c r="B72" s="676">
        <f t="shared" si="1"/>
        <v>69</v>
      </c>
      <c r="C72" s="896"/>
      <c r="D72" s="897"/>
      <c r="E72" s="300"/>
      <c r="F72" s="915">
        <v>100.0</v>
      </c>
      <c r="G72" s="131"/>
      <c r="H72" s="131"/>
      <c r="I72" s="131"/>
      <c r="J72" s="131"/>
      <c r="K72" s="132"/>
      <c r="L72" s="132" t="s">
        <v>3961</v>
      </c>
      <c r="M72" s="132" t="s">
        <v>3962</v>
      </c>
      <c r="N72" s="197" t="s">
        <v>3963</v>
      </c>
      <c r="O72" s="783" t="s">
        <v>84</v>
      </c>
      <c r="P72" s="783" t="s">
        <v>84</v>
      </c>
      <c r="Q72" s="783" t="s">
        <v>86</v>
      </c>
      <c r="R72" s="783" t="s">
        <v>86</v>
      </c>
      <c r="S72" s="132" t="s">
        <v>3799</v>
      </c>
      <c r="T72" s="131"/>
      <c r="U72" s="131"/>
      <c r="V72" s="803"/>
      <c r="W72" s="148"/>
      <c r="X72" s="803"/>
      <c r="Y72" s="803"/>
      <c r="Z72" s="803"/>
      <c r="AA72" s="803"/>
      <c r="AB72" s="803"/>
      <c r="AC72" s="803"/>
      <c r="AD72" s="803"/>
      <c r="AE72" s="110"/>
      <c r="AF72" s="110"/>
      <c r="AG72" s="110"/>
    </row>
    <row r="73">
      <c r="A73" s="803"/>
      <c r="B73" s="676">
        <f t="shared" si="1"/>
        <v>70</v>
      </c>
      <c r="C73" s="896"/>
      <c r="D73" s="897"/>
      <c r="E73" s="246" t="s">
        <v>3964</v>
      </c>
      <c r="F73" s="903" t="s">
        <v>1174</v>
      </c>
      <c r="G73" s="131"/>
      <c r="H73" s="131"/>
      <c r="I73" s="131"/>
      <c r="J73" s="131"/>
      <c r="K73" s="132"/>
      <c r="L73" s="132" t="s">
        <v>3965</v>
      </c>
      <c r="M73" s="132" t="s">
        <v>3966</v>
      </c>
      <c r="N73" s="131"/>
      <c r="O73" s="783" t="s">
        <v>84</v>
      </c>
      <c r="P73" s="783" t="s">
        <v>84</v>
      </c>
      <c r="Q73" s="783" t="s">
        <v>86</v>
      </c>
      <c r="R73" s="783" t="s">
        <v>86</v>
      </c>
      <c r="S73" s="132" t="s">
        <v>3799</v>
      </c>
      <c r="T73" s="131"/>
      <c r="U73" s="131"/>
      <c r="V73" s="803"/>
      <c r="W73" s="148"/>
      <c r="X73" s="803"/>
      <c r="Y73" s="803"/>
      <c r="Z73" s="803"/>
      <c r="AA73" s="803"/>
      <c r="AB73" s="803"/>
      <c r="AC73" s="803"/>
      <c r="AD73" s="803"/>
      <c r="AE73" s="110"/>
      <c r="AF73" s="110"/>
      <c r="AG73" s="110"/>
    </row>
    <row r="74">
      <c r="A74" s="803"/>
      <c r="B74" s="676">
        <f t="shared" si="1"/>
        <v>71</v>
      </c>
      <c r="C74" s="896"/>
      <c r="D74" s="897"/>
      <c r="E74" s="300"/>
      <c r="F74" s="903" t="s">
        <v>3967</v>
      </c>
      <c r="G74" s="131"/>
      <c r="H74" s="131"/>
      <c r="I74" s="131"/>
      <c r="J74" s="131"/>
      <c r="K74" s="132"/>
      <c r="L74" s="132" t="s">
        <v>3968</v>
      </c>
      <c r="M74" s="132" t="s">
        <v>3969</v>
      </c>
      <c r="N74" s="131"/>
      <c r="O74" s="783" t="s">
        <v>84</v>
      </c>
      <c r="P74" s="783" t="s">
        <v>84</v>
      </c>
      <c r="Q74" s="783" t="s">
        <v>86</v>
      </c>
      <c r="R74" s="783" t="s">
        <v>86</v>
      </c>
      <c r="S74" s="132" t="s">
        <v>3799</v>
      </c>
      <c r="T74" s="131"/>
      <c r="U74" s="131"/>
      <c r="V74" s="803"/>
      <c r="W74" s="148"/>
      <c r="X74" s="803"/>
      <c r="Y74" s="803"/>
      <c r="Z74" s="803"/>
      <c r="AA74" s="803"/>
      <c r="AB74" s="803"/>
      <c r="AC74" s="803"/>
      <c r="AD74" s="803"/>
      <c r="AE74" s="110"/>
      <c r="AF74" s="110"/>
      <c r="AG74" s="110"/>
    </row>
    <row r="75">
      <c r="A75" s="803"/>
      <c r="B75" s="676">
        <f t="shared" si="1"/>
        <v>72</v>
      </c>
      <c r="C75" s="896"/>
      <c r="D75" s="897"/>
      <c r="E75" s="300"/>
      <c r="F75" s="903" t="s">
        <v>3970</v>
      </c>
      <c r="G75" s="131"/>
      <c r="H75" s="131"/>
      <c r="I75" s="131"/>
      <c r="J75" s="131"/>
      <c r="K75" s="132"/>
      <c r="L75" s="132" t="s">
        <v>3971</v>
      </c>
      <c r="M75" s="132" t="s">
        <v>3972</v>
      </c>
      <c r="N75" s="131"/>
      <c r="O75" s="783" t="s">
        <v>84</v>
      </c>
      <c r="P75" s="783" t="s">
        <v>84</v>
      </c>
      <c r="Q75" s="783" t="s">
        <v>86</v>
      </c>
      <c r="R75" s="783" t="s">
        <v>86</v>
      </c>
      <c r="S75" s="132" t="s">
        <v>3799</v>
      </c>
      <c r="T75" s="131"/>
      <c r="U75" s="131"/>
      <c r="V75" s="803"/>
      <c r="W75" s="148"/>
      <c r="X75" s="803"/>
      <c r="Y75" s="803"/>
      <c r="Z75" s="803"/>
      <c r="AA75" s="803"/>
      <c r="AB75" s="803"/>
      <c r="AC75" s="803"/>
      <c r="AD75" s="803"/>
      <c r="AE75" s="110"/>
      <c r="AF75" s="110"/>
      <c r="AG75" s="110"/>
    </row>
    <row r="76">
      <c r="A76" s="803"/>
      <c r="B76" s="676">
        <f t="shared" si="1"/>
        <v>73</v>
      </c>
      <c r="C76" s="896"/>
      <c r="D76" s="897"/>
      <c r="E76" s="300"/>
      <c r="F76" s="903" t="s">
        <v>3973</v>
      </c>
      <c r="G76" s="131"/>
      <c r="H76" s="131"/>
      <c r="I76" s="131"/>
      <c r="J76" s="131"/>
      <c r="K76" s="132"/>
      <c r="L76" s="132" t="s">
        <v>3974</v>
      </c>
      <c r="M76" s="132" t="s">
        <v>3975</v>
      </c>
      <c r="N76" s="131"/>
      <c r="O76" s="783" t="s">
        <v>84</v>
      </c>
      <c r="P76" s="783" t="s">
        <v>84</v>
      </c>
      <c r="Q76" s="783" t="s">
        <v>86</v>
      </c>
      <c r="R76" s="783" t="s">
        <v>86</v>
      </c>
      <c r="S76" s="132" t="s">
        <v>3799</v>
      </c>
      <c r="T76" s="131"/>
      <c r="U76" s="131"/>
      <c r="V76" s="803"/>
      <c r="W76" s="148"/>
      <c r="X76" s="803"/>
      <c r="Y76" s="803"/>
      <c r="Z76" s="803"/>
      <c r="AA76" s="803"/>
      <c r="AB76" s="803"/>
      <c r="AC76" s="803"/>
      <c r="AD76" s="803"/>
      <c r="AE76" s="110"/>
      <c r="AF76" s="110"/>
      <c r="AG76" s="110"/>
    </row>
    <row r="77">
      <c r="A77" s="803"/>
      <c r="B77" s="676">
        <f t="shared" si="1"/>
        <v>74</v>
      </c>
      <c r="C77" s="896"/>
      <c r="D77" s="897"/>
      <c r="E77" s="301"/>
      <c r="F77" s="903" t="s">
        <v>3976</v>
      </c>
      <c r="G77" s="131"/>
      <c r="H77" s="131"/>
      <c r="I77" s="131"/>
      <c r="J77" s="131"/>
      <c r="K77" s="132"/>
      <c r="L77" s="132" t="s">
        <v>3977</v>
      </c>
      <c r="M77" s="132" t="s">
        <v>3978</v>
      </c>
      <c r="N77" s="131"/>
      <c r="O77" s="783" t="s">
        <v>84</v>
      </c>
      <c r="P77" s="783" t="s">
        <v>84</v>
      </c>
      <c r="Q77" s="783" t="s">
        <v>86</v>
      </c>
      <c r="R77" s="783" t="s">
        <v>86</v>
      </c>
      <c r="S77" s="132" t="s">
        <v>3799</v>
      </c>
      <c r="T77" s="131"/>
      <c r="U77" s="131"/>
      <c r="V77" s="803"/>
      <c r="W77" s="148"/>
      <c r="X77" s="803"/>
      <c r="Y77" s="803"/>
      <c r="Z77" s="803"/>
      <c r="AA77" s="803"/>
      <c r="AB77" s="803"/>
      <c r="AC77" s="803"/>
      <c r="AD77" s="803"/>
      <c r="AE77" s="110"/>
      <c r="AF77" s="110"/>
      <c r="AG77" s="110"/>
    </row>
    <row r="78">
      <c r="A78" s="803"/>
      <c r="B78" s="676">
        <f t="shared" si="1"/>
        <v>75</v>
      </c>
      <c r="C78" s="896"/>
      <c r="D78" s="175"/>
      <c r="E78" s="916" t="s">
        <v>3979</v>
      </c>
      <c r="F78" s="131"/>
      <c r="G78" s="131"/>
      <c r="H78" s="131"/>
      <c r="I78" s="131"/>
      <c r="J78" s="131"/>
      <c r="K78" s="132"/>
      <c r="L78" s="132" t="s">
        <v>3980</v>
      </c>
      <c r="M78" s="132" t="s">
        <v>3981</v>
      </c>
      <c r="N78" s="131"/>
      <c r="O78" s="783" t="s">
        <v>84</v>
      </c>
      <c r="P78" s="783" t="s">
        <v>84</v>
      </c>
      <c r="Q78" s="783" t="s">
        <v>86</v>
      </c>
      <c r="R78" s="783" t="s">
        <v>86</v>
      </c>
      <c r="S78" s="132" t="s">
        <v>3799</v>
      </c>
      <c r="T78" s="131"/>
      <c r="U78" s="131"/>
      <c r="V78" s="803"/>
      <c r="W78" s="148"/>
      <c r="X78" s="803"/>
      <c r="Y78" s="803"/>
      <c r="Z78" s="803"/>
      <c r="AA78" s="803"/>
      <c r="AB78" s="803"/>
      <c r="AC78" s="803"/>
      <c r="AD78" s="803"/>
      <c r="AE78" s="110"/>
      <c r="AF78" s="110"/>
      <c r="AG78" s="110"/>
    </row>
    <row r="79">
      <c r="A79" s="803"/>
      <c r="B79" s="676">
        <f t="shared" si="1"/>
        <v>76</v>
      </c>
      <c r="C79" s="896"/>
      <c r="D79" s="175"/>
      <c r="E79" s="820" t="s">
        <v>3982</v>
      </c>
      <c r="F79" s="131"/>
      <c r="G79" s="131"/>
      <c r="H79" s="131"/>
      <c r="I79" s="131"/>
      <c r="J79" s="131"/>
      <c r="K79" s="132"/>
      <c r="L79" s="132" t="s">
        <v>3983</v>
      </c>
      <c r="M79" s="132" t="s">
        <v>3984</v>
      </c>
      <c r="N79" s="132" t="s">
        <v>3985</v>
      </c>
      <c r="O79" s="783" t="s">
        <v>84</v>
      </c>
      <c r="P79" s="783" t="s">
        <v>84</v>
      </c>
      <c r="Q79" s="783" t="s">
        <v>86</v>
      </c>
      <c r="R79" s="783" t="s">
        <v>86</v>
      </c>
      <c r="S79" s="132" t="s">
        <v>3799</v>
      </c>
      <c r="T79" s="131"/>
      <c r="U79" s="131"/>
      <c r="V79" s="803"/>
      <c r="W79" s="148"/>
      <c r="X79" s="803"/>
      <c r="Y79" s="803"/>
      <c r="Z79" s="803"/>
      <c r="AA79" s="803"/>
      <c r="AB79" s="803"/>
      <c r="AC79" s="803"/>
      <c r="AD79" s="803"/>
      <c r="AE79" s="110"/>
      <c r="AF79" s="110"/>
      <c r="AG79" s="110"/>
    </row>
    <row r="80">
      <c r="A80" s="803"/>
      <c r="B80" s="676">
        <f t="shared" si="1"/>
        <v>77</v>
      </c>
      <c r="C80" s="896"/>
      <c r="D80" s="175"/>
      <c r="E80" s="847" t="s">
        <v>3986</v>
      </c>
      <c r="F80" s="131"/>
      <c r="G80" s="131"/>
      <c r="H80" s="131"/>
      <c r="I80" s="131"/>
      <c r="J80" s="131"/>
      <c r="K80" s="132"/>
      <c r="L80" s="132" t="s">
        <v>3987</v>
      </c>
      <c r="M80" s="132" t="s">
        <v>3988</v>
      </c>
      <c r="N80" s="131"/>
      <c r="O80" s="783" t="s">
        <v>84</v>
      </c>
      <c r="P80" s="783" t="s">
        <v>84</v>
      </c>
      <c r="Q80" s="783" t="s">
        <v>86</v>
      </c>
      <c r="R80" s="783" t="s">
        <v>86</v>
      </c>
      <c r="S80" s="132" t="s">
        <v>3799</v>
      </c>
      <c r="T80" s="131"/>
      <c r="U80" s="131"/>
      <c r="V80" s="803"/>
      <c r="W80" s="148"/>
      <c r="X80" s="803"/>
      <c r="Y80" s="803"/>
      <c r="Z80" s="803"/>
      <c r="AA80" s="803"/>
      <c r="AB80" s="803"/>
      <c r="AC80" s="803"/>
      <c r="AD80" s="803"/>
      <c r="AE80" s="110"/>
      <c r="AF80" s="110"/>
      <c r="AG80" s="110"/>
    </row>
    <row r="81">
      <c r="A81" s="803"/>
      <c r="B81" s="676">
        <f t="shared" si="1"/>
        <v>78</v>
      </c>
      <c r="C81" s="896"/>
      <c r="D81" s="897"/>
      <c r="E81" s="847" t="s">
        <v>3989</v>
      </c>
      <c r="F81" s="175"/>
      <c r="G81" s="131"/>
      <c r="H81" s="131"/>
      <c r="I81" s="131"/>
      <c r="J81" s="131"/>
      <c r="K81" s="132"/>
      <c r="L81" s="132" t="s">
        <v>3990</v>
      </c>
      <c r="M81" s="132" t="s">
        <v>3991</v>
      </c>
      <c r="N81" s="132" t="s">
        <v>3992</v>
      </c>
      <c r="O81" s="783" t="s">
        <v>84</v>
      </c>
      <c r="P81" s="783" t="s">
        <v>84</v>
      </c>
      <c r="Q81" s="783" t="s">
        <v>86</v>
      </c>
      <c r="R81" s="783" t="s">
        <v>86</v>
      </c>
      <c r="S81" s="132" t="s">
        <v>3799</v>
      </c>
      <c r="T81" s="132" t="s">
        <v>3993</v>
      </c>
      <c r="U81" s="131"/>
      <c r="V81" s="803"/>
      <c r="W81" s="148"/>
      <c r="X81" s="803"/>
      <c r="Y81" s="803"/>
      <c r="Z81" s="803"/>
      <c r="AA81" s="803"/>
      <c r="AB81" s="803"/>
      <c r="AC81" s="803"/>
      <c r="AD81" s="803"/>
      <c r="AE81" s="110"/>
      <c r="AF81" s="110"/>
      <c r="AG81" s="110"/>
    </row>
    <row r="82">
      <c r="A82" s="803"/>
      <c r="B82" s="676">
        <f t="shared" si="1"/>
        <v>79</v>
      </c>
      <c r="C82" s="896"/>
      <c r="D82" s="897"/>
      <c r="E82" s="902"/>
      <c r="F82" s="164"/>
      <c r="G82" s="143"/>
      <c r="H82" s="131"/>
      <c r="I82" s="131"/>
      <c r="J82" s="131"/>
      <c r="K82" s="132"/>
      <c r="L82" s="132" t="s">
        <v>3994</v>
      </c>
      <c r="M82" s="132" t="s">
        <v>3995</v>
      </c>
      <c r="N82" s="131"/>
      <c r="O82" s="783" t="s">
        <v>84</v>
      </c>
      <c r="P82" s="783" t="s">
        <v>84</v>
      </c>
      <c r="Q82" s="783" t="s">
        <v>86</v>
      </c>
      <c r="R82" s="783" t="s">
        <v>86</v>
      </c>
      <c r="S82" s="132" t="s">
        <v>3799</v>
      </c>
      <c r="T82" s="131"/>
      <c r="U82" s="131"/>
      <c r="V82" s="803"/>
      <c r="W82" s="148"/>
      <c r="X82" s="803"/>
      <c r="Y82" s="803"/>
      <c r="Z82" s="803"/>
      <c r="AA82" s="803"/>
      <c r="AB82" s="803"/>
      <c r="AC82" s="803"/>
      <c r="AD82" s="803"/>
      <c r="AE82" s="110"/>
      <c r="AF82" s="110"/>
      <c r="AG82" s="110"/>
    </row>
    <row r="83">
      <c r="A83" s="803"/>
      <c r="B83" s="676">
        <f t="shared" si="1"/>
        <v>80</v>
      </c>
      <c r="C83" s="896"/>
      <c r="D83" s="897"/>
      <c r="E83" s="902"/>
      <c r="F83" s="145" t="s">
        <v>3996</v>
      </c>
      <c r="G83" s="146" t="s">
        <v>3997</v>
      </c>
      <c r="H83" s="164"/>
      <c r="I83" s="131"/>
      <c r="J83" s="131"/>
      <c r="K83" s="132"/>
      <c r="L83" s="132" t="s">
        <v>3998</v>
      </c>
      <c r="M83" s="132" t="s">
        <v>3999</v>
      </c>
      <c r="N83" s="131"/>
      <c r="O83" s="783" t="s">
        <v>84</v>
      </c>
      <c r="P83" s="783" t="s">
        <v>85</v>
      </c>
      <c r="Q83" s="783" t="s">
        <v>86</v>
      </c>
      <c r="R83" s="783" t="s">
        <v>86</v>
      </c>
      <c r="S83" s="132" t="s">
        <v>3799</v>
      </c>
      <c r="T83" s="132" t="s">
        <v>3837</v>
      </c>
      <c r="U83" s="131"/>
      <c r="V83" s="803"/>
      <c r="W83" s="148"/>
      <c r="X83" s="803"/>
      <c r="Y83" s="803"/>
      <c r="Z83" s="803"/>
      <c r="AA83" s="803"/>
      <c r="AB83" s="803"/>
      <c r="AC83" s="803"/>
      <c r="AD83" s="803"/>
      <c r="AE83" s="110"/>
      <c r="AF83" s="110"/>
      <c r="AG83" s="110"/>
    </row>
    <row r="84">
      <c r="A84" s="803"/>
      <c r="B84" s="676">
        <f t="shared" si="1"/>
        <v>81</v>
      </c>
      <c r="C84" s="896"/>
      <c r="D84" s="897"/>
      <c r="E84" s="902"/>
      <c r="F84" s="165"/>
      <c r="G84" s="193"/>
      <c r="H84" s="146" t="s">
        <v>4000</v>
      </c>
      <c r="I84" s="130" t="s">
        <v>4001</v>
      </c>
      <c r="J84" s="131"/>
      <c r="K84" s="132"/>
      <c r="L84" s="132" t="s">
        <v>4002</v>
      </c>
      <c r="M84" s="132" t="s">
        <v>4003</v>
      </c>
      <c r="N84" s="131"/>
      <c r="O84" s="783" t="s">
        <v>84</v>
      </c>
      <c r="P84" s="783" t="s">
        <v>85</v>
      </c>
      <c r="Q84" s="783" t="s">
        <v>86</v>
      </c>
      <c r="R84" s="783" t="s">
        <v>86</v>
      </c>
      <c r="S84" s="132" t="s">
        <v>3799</v>
      </c>
      <c r="T84" s="132" t="s">
        <v>3837</v>
      </c>
      <c r="U84" s="131"/>
      <c r="V84" s="803"/>
      <c r="W84" s="148"/>
      <c r="X84" s="803"/>
      <c r="Y84" s="803"/>
      <c r="Z84" s="803"/>
      <c r="AA84" s="803"/>
      <c r="AB84" s="803"/>
      <c r="AC84" s="803"/>
      <c r="AD84" s="803"/>
      <c r="AE84" s="110"/>
      <c r="AF84" s="110"/>
      <c r="AG84" s="110"/>
    </row>
    <row r="85">
      <c r="A85" s="803"/>
      <c r="B85" s="676">
        <f t="shared" si="1"/>
        <v>82</v>
      </c>
      <c r="C85" s="896"/>
      <c r="D85" s="897"/>
      <c r="E85" s="902"/>
      <c r="F85" s="165"/>
      <c r="G85" s="193"/>
      <c r="H85" s="153"/>
      <c r="I85" s="130" t="s">
        <v>1352</v>
      </c>
      <c r="J85" s="131"/>
      <c r="K85" s="132"/>
      <c r="L85" s="132" t="s">
        <v>4004</v>
      </c>
      <c r="M85" s="132" t="s">
        <v>4005</v>
      </c>
      <c r="N85" s="131"/>
      <c r="O85" s="783" t="s">
        <v>84</v>
      </c>
      <c r="P85" s="783" t="s">
        <v>85</v>
      </c>
      <c r="Q85" s="783" t="s">
        <v>86</v>
      </c>
      <c r="R85" s="783" t="s">
        <v>86</v>
      </c>
      <c r="S85" s="132" t="s">
        <v>3799</v>
      </c>
      <c r="T85" s="132" t="s">
        <v>3837</v>
      </c>
      <c r="U85" s="131"/>
      <c r="V85" s="803"/>
      <c r="W85" s="148"/>
      <c r="X85" s="803"/>
      <c r="Y85" s="803"/>
      <c r="Z85" s="803"/>
      <c r="AA85" s="803"/>
      <c r="AB85" s="803"/>
      <c r="AC85" s="803"/>
      <c r="AD85" s="803"/>
      <c r="AE85" s="110"/>
      <c r="AF85" s="110"/>
      <c r="AG85" s="110"/>
    </row>
    <row r="86">
      <c r="A86" s="803"/>
      <c r="B86" s="676">
        <f t="shared" si="1"/>
        <v>83</v>
      </c>
      <c r="C86" s="896"/>
      <c r="D86" s="897"/>
      <c r="E86" s="902"/>
      <c r="F86" s="165"/>
      <c r="G86" s="146" t="s">
        <v>4006</v>
      </c>
      <c r="H86" s="139"/>
      <c r="I86" s="131"/>
      <c r="J86" s="131"/>
      <c r="K86" s="132"/>
      <c r="L86" s="132" t="s">
        <v>4007</v>
      </c>
      <c r="M86" s="132" t="s">
        <v>4008</v>
      </c>
      <c r="N86" s="131"/>
      <c r="O86" s="783" t="s">
        <v>84</v>
      </c>
      <c r="P86" s="783" t="s">
        <v>85</v>
      </c>
      <c r="Q86" s="783" t="s">
        <v>86</v>
      </c>
      <c r="R86" s="783" t="s">
        <v>86</v>
      </c>
      <c r="S86" s="132" t="s">
        <v>3799</v>
      </c>
      <c r="T86" s="132" t="s">
        <v>3837</v>
      </c>
      <c r="U86" s="131"/>
      <c r="V86" s="803"/>
      <c r="W86" s="148"/>
      <c r="X86" s="803"/>
      <c r="Y86" s="803"/>
      <c r="Z86" s="803"/>
      <c r="AA86" s="803"/>
      <c r="AB86" s="803"/>
      <c r="AC86" s="803"/>
      <c r="AD86" s="803"/>
      <c r="AE86" s="110"/>
      <c r="AF86" s="110"/>
      <c r="AG86" s="110"/>
    </row>
    <row r="87">
      <c r="A87" s="803"/>
      <c r="B87" s="676">
        <f t="shared" si="1"/>
        <v>84</v>
      </c>
      <c r="C87" s="896"/>
      <c r="D87" s="897"/>
      <c r="E87" s="902"/>
      <c r="F87" s="165"/>
      <c r="G87" s="193"/>
      <c r="H87" s="146" t="s">
        <v>4009</v>
      </c>
      <c r="I87" s="130" t="s">
        <v>1716</v>
      </c>
      <c r="J87" s="131"/>
      <c r="K87" s="132"/>
      <c r="L87" s="132" t="s">
        <v>4010</v>
      </c>
      <c r="M87" s="132" t="s">
        <v>4011</v>
      </c>
      <c r="N87" s="131"/>
      <c r="O87" s="783" t="s">
        <v>84</v>
      </c>
      <c r="P87" s="783" t="s">
        <v>85</v>
      </c>
      <c r="Q87" s="783" t="s">
        <v>86</v>
      </c>
      <c r="R87" s="783" t="s">
        <v>86</v>
      </c>
      <c r="S87" s="132" t="s">
        <v>3799</v>
      </c>
      <c r="T87" s="132" t="s">
        <v>3837</v>
      </c>
      <c r="U87" s="131"/>
      <c r="V87" s="803"/>
      <c r="W87" s="148"/>
      <c r="X87" s="803"/>
      <c r="Y87" s="803"/>
      <c r="Z87" s="803"/>
      <c r="AA87" s="803"/>
      <c r="AB87" s="803"/>
      <c r="AC87" s="803"/>
      <c r="AD87" s="803"/>
      <c r="AE87" s="110"/>
      <c r="AF87" s="110"/>
      <c r="AG87" s="110"/>
    </row>
    <row r="88">
      <c r="A88" s="803"/>
      <c r="B88" s="676">
        <f t="shared" si="1"/>
        <v>85</v>
      </c>
      <c r="C88" s="896"/>
      <c r="D88" s="897"/>
      <c r="E88" s="902"/>
      <c r="F88" s="165"/>
      <c r="G88" s="193"/>
      <c r="H88" s="151"/>
      <c r="I88" s="130"/>
      <c r="J88" s="131"/>
      <c r="K88" s="132"/>
      <c r="L88" s="132" t="s">
        <v>4012</v>
      </c>
      <c r="M88" s="132" t="s">
        <v>2831</v>
      </c>
      <c r="N88" s="131"/>
      <c r="O88" s="783" t="s">
        <v>84</v>
      </c>
      <c r="P88" s="783" t="s">
        <v>85</v>
      </c>
      <c r="Q88" s="783" t="s">
        <v>86</v>
      </c>
      <c r="R88" s="783" t="s">
        <v>86</v>
      </c>
      <c r="S88" s="132" t="s">
        <v>3799</v>
      </c>
      <c r="T88" s="132" t="s">
        <v>3837</v>
      </c>
      <c r="U88" s="131"/>
      <c r="V88" s="803"/>
      <c r="W88" s="148"/>
      <c r="X88" s="803"/>
      <c r="Y88" s="803"/>
      <c r="Z88" s="803"/>
      <c r="AA88" s="803"/>
      <c r="AB88" s="803"/>
      <c r="AC88" s="803"/>
      <c r="AD88" s="803"/>
      <c r="AE88" s="110"/>
      <c r="AF88" s="110"/>
      <c r="AG88" s="110"/>
    </row>
    <row r="89">
      <c r="A89" s="803"/>
      <c r="B89" s="676">
        <f t="shared" si="1"/>
        <v>86</v>
      </c>
      <c r="C89" s="896"/>
      <c r="D89" s="897"/>
      <c r="E89" s="902"/>
      <c r="F89" s="165"/>
      <c r="G89" s="193"/>
      <c r="H89" s="151"/>
      <c r="I89" s="130" t="s">
        <v>1352</v>
      </c>
      <c r="J89" s="131"/>
      <c r="K89" s="132"/>
      <c r="L89" s="132" t="s">
        <v>4004</v>
      </c>
      <c r="M89" s="132" t="s">
        <v>4013</v>
      </c>
      <c r="N89" s="131"/>
      <c r="O89" s="783" t="s">
        <v>84</v>
      </c>
      <c r="P89" s="783" t="s">
        <v>85</v>
      </c>
      <c r="Q89" s="783" t="s">
        <v>86</v>
      </c>
      <c r="R89" s="783" t="s">
        <v>86</v>
      </c>
      <c r="S89" s="132" t="s">
        <v>3799</v>
      </c>
      <c r="T89" s="132" t="s">
        <v>3837</v>
      </c>
      <c r="U89" s="131"/>
      <c r="V89" s="803"/>
      <c r="W89" s="148"/>
      <c r="X89" s="803"/>
      <c r="Y89" s="803"/>
      <c r="Z89" s="803"/>
      <c r="AA89" s="803"/>
      <c r="AB89" s="803"/>
      <c r="AC89" s="803"/>
      <c r="AD89" s="803"/>
      <c r="AE89" s="110"/>
      <c r="AF89" s="110"/>
      <c r="AG89" s="110"/>
    </row>
    <row r="90">
      <c r="A90" s="803"/>
      <c r="B90" s="676">
        <f t="shared" si="1"/>
        <v>87</v>
      </c>
      <c r="C90" s="896"/>
      <c r="D90" s="897"/>
      <c r="E90" s="902"/>
      <c r="F90" s="165"/>
      <c r="G90" s="193"/>
      <c r="H90" s="151"/>
      <c r="I90" s="130" t="s">
        <v>2825</v>
      </c>
      <c r="J90" s="131"/>
      <c r="K90" s="132"/>
      <c r="L90" s="132" t="s">
        <v>4014</v>
      </c>
      <c r="M90" s="132" t="s">
        <v>4015</v>
      </c>
      <c r="N90" s="131"/>
      <c r="O90" s="783" t="s">
        <v>84</v>
      </c>
      <c r="P90" s="783" t="s">
        <v>85</v>
      </c>
      <c r="Q90" s="783" t="s">
        <v>86</v>
      </c>
      <c r="R90" s="783" t="s">
        <v>86</v>
      </c>
      <c r="S90" s="132" t="s">
        <v>3799</v>
      </c>
      <c r="T90" s="132" t="s">
        <v>3837</v>
      </c>
      <c r="U90" s="131"/>
      <c r="V90" s="803"/>
      <c r="W90" s="148"/>
      <c r="X90" s="803"/>
      <c r="Y90" s="803"/>
      <c r="Z90" s="803"/>
      <c r="AA90" s="803"/>
      <c r="AB90" s="803"/>
      <c r="AC90" s="803"/>
      <c r="AD90" s="803"/>
      <c r="AE90" s="110"/>
      <c r="AF90" s="110"/>
      <c r="AG90" s="110"/>
    </row>
    <row r="91">
      <c r="A91" s="803"/>
      <c r="B91" s="676">
        <f t="shared" si="1"/>
        <v>88</v>
      </c>
      <c r="C91" s="896"/>
      <c r="D91" s="897"/>
      <c r="E91" s="902"/>
      <c r="F91" s="165"/>
      <c r="G91" s="193"/>
      <c r="H91" s="153"/>
      <c r="I91" s="175"/>
      <c r="J91" s="132"/>
      <c r="K91" s="132"/>
      <c r="L91" s="132" t="s">
        <v>4016</v>
      </c>
      <c r="M91" s="132" t="s">
        <v>4017</v>
      </c>
      <c r="N91" s="131"/>
      <c r="O91" s="783" t="s">
        <v>84</v>
      </c>
      <c r="P91" s="783" t="s">
        <v>85</v>
      </c>
      <c r="Q91" s="783" t="s">
        <v>86</v>
      </c>
      <c r="R91" s="783" t="s">
        <v>86</v>
      </c>
      <c r="S91" s="132" t="s">
        <v>3799</v>
      </c>
      <c r="T91" s="132" t="s">
        <v>3837</v>
      </c>
      <c r="U91" s="131"/>
      <c r="V91" s="803"/>
      <c r="W91" s="148"/>
      <c r="X91" s="803"/>
      <c r="Y91" s="803"/>
      <c r="Z91" s="803"/>
      <c r="AA91" s="803"/>
      <c r="AB91" s="803"/>
      <c r="AC91" s="803"/>
      <c r="AD91" s="803"/>
      <c r="AE91" s="110"/>
      <c r="AF91" s="110"/>
      <c r="AG91" s="110"/>
    </row>
    <row r="92">
      <c r="A92" s="803"/>
      <c r="B92" s="676">
        <f t="shared" si="1"/>
        <v>89</v>
      </c>
      <c r="C92" s="896"/>
      <c r="D92" s="897"/>
      <c r="E92" s="902"/>
      <c r="F92" s="165"/>
      <c r="G92" s="155"/>
      <c r="H92" s="917" t="s">
        <v>4018</v>
      </c>
      <c r="I92" s="910"/>
      <c r="J92" s="911"/>
      <c r="K92" s="911"/>
      <c r="L92" s="911" t="s">
        <v>4019</v>
      </c>
      <c r="M92" s="911" t="s">
        <v>4020</v>
      </c>
      <c r="N92" s="131"/>
      <c r="O92" s="783" t="s">
        <v>84</v>
      </c>
      <c r="P92" s="783" t="s">
        <v>86</v>
      </c>
      <c r="Q92" s="783" t="s">
        <v>86</v>
      </c>
      <c r="R92" s="783" t="s">
        <v>86</v>
      </c>
      <c r="S92" s="132" t="s">
        <v>157</v>
      </c>
      <c r="T92" s="132" t="s">
        <v>4021</v>
      </c>
      <c r="U92" s="131"/>
      <c r="V92" s="803"/>
      <c r="W92" s="148"/>
      <c r="X92" s="803"/>
      <c r="Y92" s="803"/>
      <c r="Z92" s="803"/>
      <c r="AA92" s="803"/>
      <c r="AB92" s="803"/>
      <c r="AC92" s="803"/>
      <c r="AD92" s="803"/>
      <c r="AE92" s="110"/>
      <c r="AF92" s="110"/>
      <c r="AG92" s="110"/>
    </row>
    <row r="93">
      <c r="A93" s="803"/>
      <c r="B93" s="676">
        <f t="shared" si="1"/>
        <v>90</v>
      </c>
      <c r="C93" s="896"/>
      <c r="D93" s="897"/>
      <c r="E93" s="902"/>
      <c r="F93" s="165"/>
      <c r="G93" s="149" t="s">
        <v>4022</v>
      </c>
      <c r="H93" s="175"/>
      <c r="I93" s="131"/>
      <c r="J93" s="131"/>
      <c r="K93" s="132"/>
      <c r="L93" s="132" t="s">
        <v>4023</v>
      </c>
      <c r="M93" s="132" t="s">
        <v>4024</v>
      </c>
      <c r="N93" s="131"/>
      <c r="O93" s="783" t="s">
        <v>84</v>
      </c>
      <c r="P93" s="783" t="s">
        <v>85</v>
      </c>
      <c r="Q93" s="783" t="s">
        <v>86</v>
      </c>
      <c r="R93" s="783" t="s">
        <v>86</v>
      </c>
      <c r="S93" s="132" t="s">
        <v>3799</v>
      </c>
      <c r="T93" s="132" t="s">
        <v>3837</v>
      </c>
      <c r="U93" s="131"/>
      <c r="V93" s="803"/>
      <c r="W93" s="148"/>
      <c r="X93" s="803"/>
      <c r="Y93" s="803"/>
      <c r="Z93" s="803"/>
      <c r="AA93" s="803"/>
      <c r="AB93" s="803"/>
      <c r="AC93" s="803"/>
      <c r="AD93" s="803"/>
      <c r="AE93" s="110"/>
      <c r="AF93" s="110"/>
      <c r="AG93" s="110"/>
    </row>
    <row r="94">
      <c r="A94" s="803"/>
      <c r="B94" s="676">
        <f t="shared" si="1"/>
        <v>91</v>
      </c>
      <c r="C94" s="896"/>
      <c r="D94" s="897"/>
      <c r="E94" s="902"/>
      <c r="F94" s="165"/>
      <c r="G94" s="149"/>
      <c r="H94" s="130" t="s">
        <v>4025</v>
      </c>
      <c r="I94" s="132" t="s">
        <v>4026</v>
      </c>
      <c r="J94" s="131"/>
      <c r="K94" s="132"/>
      <c r="L94" s="132" t="s">
        <v>4027</v>
      </c>
      <c r="M94" s="132" t="s">
        <v>4028</v>
      </c>
      <c r="N94" s="131"/>
      <c r="O94" s="783" t="s">
        <v>84</v>
      </c>
      <c r="P94" s="783" t="s">
        <v>85</v>
      </c>
      <c r="Q94" s="783" t="s">
        <v>86</v>
      </c>
      <c r="R94" s="783" t="s">
        <v>86</v>
      </c>
      <c r="S94" s="132" t="s">
        <v>3799</v>
      </c>
      <c r="T94" s="132" t="s">
        <v>3837</v>
      </c>
      <c r="U94" s="131"/>
      <c r="V94" s="803"/>
      <c r="W94" s="148"/>
      <c r="X94" s="803"/>
      <c r="Y94" s="803"/>
      <c r="Z94" s="803"/>
      <c r="AA94" s="803"/>
      <c r="AB94" s="803"/>
      <c r="AC94" s="803"/>
      <c r="AD94" s="803"/>
      <c r="AE94" s="110"/>
      <c r="AF94" s="110"/>
      <c r="AG94" s="110"/>
    </row>
    <row r="95">
      <c r="A95" s="803"/>
      <c r="B95" s="676">
        <f t="shared" si="1"/>
        <v>92</v>
      </c>
      <c r="C95" s="896"/>
      <c r="D95" s="897"/>
      <c r="E95" s="902"/>
      <c r="F95" s="165"/>
      <c r="G95" s="149"/>
      <c r="H95" s="175"/>
      <c r="I95" s="131"/>
      <c r="J95" s="131"/>
      <c r="K95" s="132"/>
      <c r="L95" s="132" t="s">
        <v>4029</v>
      </c>
      <c r="M95" s="132" t="s">
        <v>4030</v>
      </c>
      <c r="N95" s="131"/>
      <c r="O95" s="783" t="s">
        <v>84</v>
      </c>
      <c r="P95" s="783" t="s">
        <v>85</v>
      </c>
      <c r="Q95" s="783" t="s">
        <v>86</v>
      </c>
      <c r="R95" s="783" t="s">
        <v>86</v>
      </c>
      <c r="S95" s="132" t="s">
        <v>3799</v>
      </c>
      <c r="T95" s="132" t="s">
        <v>3837</v>
      </c>
      <c r="U95" s="131"/>
      <c r="V95" s="803"/>
      <c r="W95" s="148"/>
      <c r="X95" s="803"/>
      <c r="Y95" s="803"/>
      <c r="Z95" s="803"/>
      <c r="AA95" s="803"/>
      <c r="AB95" s="803"/>
      <c r="AC95" s="803"/>
      <c r="AD95" s="803"/>
      <c r="AE95" s="110"/>
      <c r="AF95" s="110"/>
      <c r="AG95" s="110"/>
    </row>
    <row r="96">
      <c r="A96" s="803"/>
      <c r="B96" s="676">
        <f t="shared" si="1"/>
        <v>93</v>
      </c>
      <c r="C96" s="896"/>
      <c r="D96" s="897"/>
      <c r="E96" s="902"/>
      <c r="F96" s="165"/>
      <c r="G96" s="149"/>
      <c r="H96" s="918" t="s">
        <v>4031</v>
      </c>
      <c r="I96" s="910"/>
      <c r="J96" s="910"/>
      <c r="K96" s="911"/>
      <c r="L96" s="911" t="s">
        <v>4032</v>
      </c>
      <c r="M96" s="911" t="s">
        <v>4033</v>
      </c>
      <c r="N96" s="131"/>
      <c r="O96" s="783" t="s">
        <v>84</v>
      </c>
      <c r="P96" s="783" t="s">
        <v>86</v>
      </c>
      <c r="Q96" s="783" t="s">
        <v>86</v>
      </c>
      <c r="R96" s="783" t="s">
        <v>86</v>
      </c>
      <c r="S96" s="132" t="s">
        <v>157</v>
      </c>
      <c r="T96" s="132"/>
      <c r="U96" s="131"/>
      <c r="V96" s="803"/>
      <c r="W96" s="148"/>
      <c r="X96" s="803"/>
      <c r="Y96" s="803"/>
      <c r="Z96" s="803"/>
      <c r="AA96" s="803"/>
      <c r="AB96" s="803"/>
      <c r="AC96" s="803"/>
      <c r="AD96" s="803"/>
      <c r="AE96" s="110"/>
      <c r="AF96" s="110"/>
      <c r="AG96" s="110"/>
    </row>
    <row r="97">
      <c r="A97" s="803"/>
      <c r="B97" s="676">
        <f t="shared" si="1"/>
        <v>94</v>
      </c>
      <c r="C97" s="896"/>
      <c r="D97" s="897"/>
      <c r="E97" s="902"/>
      <c r="F97" s="165"/>
      <c r="G97" s="146" t="s">
        <v>4034</v>
      </c>
      <c r="H97" s="164"/>
      <c r="I97" s="131"/>
      <c r="J97" s="131"/>
      <c r="K97" s="132"/>
      <c r="L97" s="132" t="s">
        <v>4035</v>
      </c>
      <c r="M97" s="132" t="s">
        <v>4036</v>
      </c>
      <c r="N97" s="131"/>
      <c r="O97" s="783" t="s">
        <v>84</v>
      </c>
      <c r="P97" s="783" t="s">
        <v>84</v>
      </c>
      <c r="Q97" s="783" t="s">
        <v>86</v>
      </c>
      <c r="R97" s="783" t="s">
        <v>86</v>
      </c>
      <c r="S97" s="132" t="s">
        <v>3799</v>
      </c>
      <c r="T97" s="131"/>
      <c r="U97" s="131"/>
      <c r="V97" s="803"/>
      <c r="W97" s="148"/>
      <c r="X97" s="803"/>
      <c r="Y97" s="803"/>
      <c r="Z97" s="803"/>
      <c r="AA97" s="803"/>
      <c r="AB97" s="803"/>
      <c r="AC97" s="803"/>
      <c r="AD97" s="803"/>
      <c r="AE97" s="110"/>
      <c r="AF97" s="110"/>
      <c r="AG97" s="110"/>
    </row>
    <row r="98">
      <c r="A98" s="803"/>
      <c r="B98" s="676">
        <f t="shared" si="1"/>
        <v>95</v>
      </c>
      <c r="C98" s="896"/>
      <c r="D98" s="897"/>
      <c r="E98" s="902"/>
      <c r="F98" s="165"/>
      <c r="G98" s="149"/>
      <c r="H98" s="129" t="s">
        <v>4037</v>
      </c>
      <c r="I98" s="130" t="s">
        <v>411</v>
      </c>
      <c r="J98" s="131"/>
      <c r="K98" s="132"/>
      <c r="L98" s="132" t="s">
        <v>4038</v>
      </c>
      <c r="M98" s="132" t="s">
        <v>4039</v>
      </c>
      <c r="N98" s="131"/>
      <c r="O98" s="783" t="s">
        <v>84</v>
      </c>
      <c r="P98" s="783" t="s">
        <v>84</v>
      </c>
      <c r="Q98" s="783" t="s">
        <v>86</v>
      </c>
      <c r="R98" s="783" t="s">
        <v>86</v>
      </c>
      <c r="S98" s="132" t="s">
        <v>3799</v>
      </c>
      <c r="T98" s="131"/>
      <c r="U98" s="131"/>
      <c r="V98" s="803"/>
      <c r="W98" s="148"/>
      <c r="X98" s="803"/>
      <c r="Y98" s="803"/>
      <c r="Z98" s="803"/>
      <c r="AA98" s="803"/>
      <c r="AB98" s="803"/>
      <c r="AC98" s="803"/>
      <c r="AD98" s="803"/>
      <c r="AE98" s="110"/>
      <c r="AF98" s="110"/>
      <c r="AG98" s="110"/>
    </row>
    <row r="99">
      <c r="A99" s="803"/>
      <c r="B99" s="676">
        <f t="shared" si="1"/>
        <v>96</v>
      </c>
      <c r="C99" s="896"/>
      <c r="D99" s="897"/>
      <c r="E99" s="902"/>
      <c r="F99" s="165"/>
      <c r="G99" s="149"/>
      <c r="H99" s="139"/>
      <c r="I99" s="130" t="s">
        <v>244</v>
      </c>
      <c r="J99" s="131"/>
      <c r="K99" s="132"/>
      <c r="L99" s="132" t="s">
        <v>4004</v>
      </c>
      <c r="M99" s="132" t="s">
        <v>4040</v>
      </c>
      <c r="N99" s="131"/>
      <c r="O99" s="783" t="s">
        <v>84</v>
      </c>
      <c r="P99" s="783" t="s">
        <v>84</v>
      </c>
      <c r="Q99" s="783" t="s">
        <v>86</v>
      </c>
      <c r="R99" s="783" t="s">
        <v>86</v>
      </c>
      <c r="S99" s="132" t="s">
        <v>3799</v>
      </c>
      <c r="T99" s="131"/>
      <c r="U99" s="131"/>
      <c r="V99" s="803"/>
      <c r="W99" s="148"/>
      <c r="X99" s="803"/>
      <c r="Y99" s="803"/>
      <c r="Z99" s="803"/>
      <c r="AA99" s="803"/>
      <c r="AB99" s="803"/>
      <c r="AC99" s="803"/>
      <c r="AD99" s="803"/>
      <c r="AE99" s="110"/>
      <c r="AF99" s="110"/>
      <c r="AG99" s="110"/>
    </row>
    <row r="100">
      <c r="A100" s="803"/>
      <c r="B100" s="676">
        <f t="shared" si="1"/>
        <v>97</v>
      </c>
      <c r="C100" s="896"/>
      <c r="D100" s="897"/>
      <c r="E100" s="902"/>
      <c r="F100" s="165"/>
      <c r="G100" s="149"/>
      <c r="H100" s="139"/>
      <c r="I100" s="130" t="s">
        <v>2964</v>
      </c>
      <c r="J100" s="131"/>
      <c r="K100" s="132"/>
      <c r="L100" s="132" t="s">
        <v>4041</v>
      </c>
      <c r="M100" s="132" t="s">
        <v>4042</v>
      </c>
      <c r="N100" s="131"/>
      <c r="O100" s="783" t="s">
        <v>84</v>
      </c>
      <c r="P100" s="783" t="s">
        <v>84</v>
      </c>
      <c r="Q100" s="783" t="s">
        <v>86</v>
      </c>
      <c r="R100" s="783" t="s">
        <v>86</v>
      </c>
      <c r="S100" s="132" t="s">
        <v>3799</v>
      </c>
      <c r="T100" s="131"/>
      <c r="U100" s="131"/>
      <c r="V100" s="803"/>
      <c r="W100" s="148"/>
      <c r="X100" s="803"/>
      <c r="Y100" s="803"/>
      <c r="Z100" s="803"/>
      <c r="AA100" s="803"/>
      <c r="AB100" s="803"/>
      <c r="AC100" s="803"/>
      <c r="AD100" s="803"/>
      <c r="AE100" s="110"/>
      <c r="AF100" s="110"/>
      <c r="AG100" s="110"/>
    </row>
    <row r="101">
      <c r="A101" s="803"/>
      <c r="B101" s="676">
        <f t="shared" si="1"/>
        <v>98</v>
      </c>
      <c r="C101" s="896"/>
      <c r="D101" s="897"/>
      <c r="E101" s="902"/>
      <c r="F101" s="165"/>
      <c r="G101" s="149"/>
      <c r="H101" s="141"/>
      <c r="I101" s="175"/>
      <c r="J101" s="132" t="s">
        <v>4043</v>
      </c>
      <c r="K101" s="132"/>
      <c r="L101" s="132" t="s">
        <v>4044</v>
      </c>
      <c r="M101" s="132" t="s">
        <v>4045</v>
      </c>
      <c r="N101" s="131"/>
      <c r="O101" s="783" t="s">
        <v>84</v>
      </c>
      <c r="P101" s="783" t="s">
        <v>84</v>
      </c>
      <c r="Q101" s="783" t="s">
        <v>86</v>
      </c>
      <c r="R101" s="783" t="s">
        <v>86</v>
      </c>
      <c r="S101" s="132" t="s">
        <v>3799</v>
      </c>
      <c r="T101" s="131"/>
      <c r="U101" s="131"/>
      <c r="V101" s="803"/>
      <c r="W101" s="148"/>
      <c r="X101" s="803"/>
      <c r="Y101" s="803"/>
      <c r="Z101" s="803"/>
      <c r="AA101" s="803"/>
      <c r="AB101" s="803"/>
      <c r="AC101" s="803"/>
      <c r="AD101" s="803"/>
      <c r="AE101" s="110"/>
      <c r="AF101" s="110"/>
      <c r="AG101" s="110"/>
    </row>
    <row r="102">
      <c r="A102" s="803"/>
      <c r="B102" s="676">
        <f t="shared" si="1"/>
        <v>99</v>
      </c>
      <c r="C102" s="896"/>
      <c r="D102" s="897"/>
      <c r="E102" s="902"/>
      <c r="F102" s="165"/>
      <c r="G102" s="149"/>
      <c r="H102" s="919" t="s">
        <v>4046</v>
      </c>
      <c r="I102" s="900"/>
      <c r="J102" s="899"/>
      <c r="K102" s="899"/>
      <c r="L102" s="899"/>
      <c r="M102" s="899" t="s">
        <v>4047</v>
      </c>
      <c r="N102" s="132" t="s">
        <v>4048</v>
      </c>
      <c r="O102" s="783" t="s">
        <v>86</v>
      </c>
      <c r="P102" s="783" t="s">
        <v>86</v>
      </c>
      <c r="Q102" s="783" t="s">
        <v>86</v>
      </c>
      <c r="R102" s="783" t="s">
        <v>86</v>
      </c>
      <c r="S102" s="132"/>
      <c r="T102" s="131"/>
      <c r="U102" s="131"/>
      <c r="V102" s="803"/>
      <c r="W102" s="148"/>
      <c r="X102" s="803"/>
      <c r="Y102" s="803"/>
      <c r="Z102" s="803"/>
      <c r="AA102" s="803"/>
      <c r="AB102" s="803"/>
      <c r="AC102" s="803"/>
      <c r="AD102" s="803"/>
      <c r="AE102" s="110"/>
      <c r="AF102" s="110"/>
      <c r="AG102" s="110"/>
    </row>
    <row r="103">
      <c r="A103" s="803"/>
      <c r="B103" s="676">
        <f t="shared" si="1"/>
        <v>100</v>
      </c>
      <c r="C103" s="896"/>
      <c r="D103" s="897"/>
      <c r="E103" s="902"/>
      <c r="F103" s="165"/>
      <c r="G103" s="146" t="s">
        <v>4049</v>
      </c>
      <c r="H103" s="130" t="s">
        <v>4050</v>
      </c>
      <c r="I103" s="131"/>
      <c r="J103" s="131"/>
      <c r="K103" s="132"/>
      <c r="L103" s="132" t="s">
        <v>4051</v>
      </c>
      <c r="M103" s="132" t="s">
        <v>4052</v>
      </c>
      <c r="N103" s="131"/>
      <c r="O103" s="783" t="s">
        <v>84</v>
      </c>
      <c r="P103" s="783" t="s">
        <v>84</v>
      </c>
      <c r="Q103" s="783" t="s">
        <v>86</v>
      </c>
      <c r="R103" s="783" t="s">
        <v>86</v>
      </c>
      <c r="S103" s="132" t="s">
        <v>3799</v>
      </c>
      <c r="T103" s="131"/>
      <c r="U103" s="131"/>
      <c r="V103" s="803"/>
      <c r="W103" s="148"/>
      <c r="X103" s="803"/>
      <c r="Y103" s="803"/>
      <c r="Z103" s="803"/>
      <c r="AA103" s="803"/>
      <c r="AB103" s="803"/>
      <c r="AC103" s="803"/>
      <c r="AD103" s="803"/>
      <c r="AE103" s="110"/>
      <c r="AF103" s="110"/>
      <c r="AG103" s="110"/>
    </row>
    <row r="104">
      <c r="A104" s="803"/>
      <c r="B104" s="676">
        <f t="shared" si="1"/>
        <v>101</v>
      </c>
      <c r="C104" s="896"/>
      <c r="D104" s="897"/>
      <c r="E104" s="902"/>
      <c r="F104" s="165"/>
      <c r="G104" s="149"/>
      <c r="H104" s="130" t="s">
        <v>4053</v>
      </c>
      <c r="I104" s="131"/>
      <c r="J104" s="131"/>
      <c r="K104" s="132"/>
      <c r="L104" s="132" t="s">
        <v>4054</v>
      </c>
      <c r="M104" s="132" t="s">
        <v>4055</v>
      </c>
      <c r="N104" s="131"/>
      <c r="O104" s="783" t="s">
        <v>84</v>
      </c>
      <c r="P104" s="783" t="s">
        <v>84</v>
      </c>
      <c r="Q104" s="783" t="s">
        <v>86</v>
      </c>
      <c r="R104" s="783" t="s">
        <v>86</v>
      </c>
      <c r="S104" s="132" t="s">
        <v>3799</v>
      </c>
      <c r="T104" s="131"/>
      <c r="U104" s="131"/>
      <c r="V104" s="803"/>
      <c r="W104" s="148"/>
      <c r="X104" s="803"/>
      <c r="Y104" s="803"/>
      <c r="Z104" s="803"/>
      <c r="AA104" s="803"/>
      <c r="AB104" s="803"/>
      <c r="AC104" s="803"/>
      <c r="AD104" s="803"/>
      <c r="AE104" s="110"/>
      <c r="AF104" s="110"/>
      <c r="AG104" s="110"/>
    </row>
    <row r="105">
      <c r="A105" s="803"/>
      <c r="B105" s="676">
        <f t="shared" si="1"/>
        <v>102</v>
      </c>
      <c r="C105" s="896"/>
      <c r="D105" s="897"/>
      <c r="E105" s="902"/>
      <c r="F105" s="165"/>
      <c r="G105" s="146" t="s">
        <v>4056</v>
      </c>
      <c r="H105" s="130" t="s">
        <v>4057</v>
      </c>
      <c r="I105" s="131"/>
      <c r="J105" s="131"/>
      <c r="K105" s="132"/>
      <c r="L105" s="132" t="s">
        <v>4058</v>
      </c>
      <c r="M105" s="132" t="s">
        <v>4059</v>
      </c>
      <c r="N105" s="131"/>
      <c r="O105" s="783" t="s">
        <v>84</v>
      </c>
      <c r="P105" s="783" t="s">
        <v>84</v>
      </c>
      <c r="Q105" s="783" t="s">
        <v>86</v>
      </c>
      <c r="R105" s="783" t="s">
        <v>86</v>
      </c>
      <c r="S105" s="132" t="s">
        <v>3799</v>
      </c>
      <c r="T105" s="131"/>
      <c r="U105" s="131"/>
      <c r="V105" s="803"/>
      <c r="W105" s="148"/>
      <c r="X105" s="803"/>
      <c r="Y105" s="803"/>
      <c r="Z105" s="803"/>
      <c r="AA105" s="803"/>
      <c r="AB105" s="803"/>
      <c r="AC105" s="803"/>
      <c r="AD105" s="803"/>
      <c r="AE105" s="110"/>
      <c r="AF105" s="110"/>
      <c r="AG105" s="110"/>
    </row>
    <row r="106">
      <c r="A106" s="803"/>
      <c r="B106" s="676">
        <f t="shared" si="1"/>
        <v>103</v>
      </c>
      <c r="C106" s="896"/>
      <c r="D106" s="897"/>
      <c r="E106" s="902"/>
      <c r="F106" s="199"/>
      <c r="G106" s="155"/>
      <c r="H106" s="130" t="s">
        <v>4060</v>
      </c>
      <c r="I106" s="131"/>
      <c r="J106" s="131"/>
      <c r="K106" s="132"/>
      <c r="L106" s="132" t="s">
        <v>4061</v>
      </c>
      <c r="M106" s="132" t="s">
        <v>4062</v>
      </c>
      <c r="N106" s="131"/>
      <c r="O106" s="783" t="s">
        <v>84</v>
      </c>
      <c r="P106" s="783" t="s">
        <v>84</v>
      </c>
      <c r="Q106" s="783" t="s">
        <v>86</v>
      </c>
      <c r="R106" s="783" t="s">
        <v>86</v>
      </c>
      <c r="S106" s="132" t="s">
        <v>3799</v>
      </c>
      <c r="T106" s="131"/>
      <c r="U106" s="131"/>
      <c r="V106" s="803"/>
      <c r="W106" s="148"/>
      <c r="X106" s="803"/>
      <c r="Y106" s="803"/>
      <c r="Z106" s="803"/>
      <c r="AA106" s="803"/>
      <c r="AB106" s="803"/>
      <c r="AC106" s="803"/>
      <c r="AD106" s="803"/>
      <c r="AE106" s="110"/>
      <c r="AF106" s="110"/>
      <c r="AG106" s="110"/>
    </row>
    <row r="107">
      <c r="A107" s="803"/>
      <c r="B107" s="676">
        <f t="shared" si="1"/>
        <v>104</v>
      </c>
      <c r="C107" s="896"/>
      <c r="D107" s="897"/>
      <c r="E107" s="246" t="s">
        <v>4063</v>
      </c>
      <c r="F107" s="141"/>
      <c r="G107" s="153"/>
      <c r="H107" s="131"/>
      <c r="I107" s="131"/>
      <c r="J107" s="131"/>
      <c r="K107" s="132"/>
      <c r="L107" s="132" t="s">
        <v>4064</v>
      </c>
      <c r="M107" s="132" t="s">
        <v>4065</v>
      </c>
      <c r="N107" s="131"/>
      <c r="O107" s="783" t="s">
        <v>84</v>
      </c>
      <c r="P107" s="783" t="s">
        <v>85</v>
      </c>
      <c r="Q107" s="783" t="s">
        <v>86</v>
      </c>
      <c r="R107" s="783" t="s">
        <v>86</v>
      </c>
      <c r="S107" s="132" t="s">
        <v>3799</v>
      </c>
      <c r="T107" s="132" t="s">
        <v>3837</v>
      </c>
      <c r="U107" s="131"/>
      <c r="V107" s="803"/>
      <c r="W107" s="148"/>
      <c r="X107" s="803"/>
      <c r="Y107" s="803"/>
      <c r="Z107" s="803"/>
      <c r="AA107" s="803"/>
      <c r="AB107" s="803"/>
      <c r="AC107" s="803"/>
      <c r="AD107" s="803"/>
      <c r="AE107" s="110"/>
      <c r="AF107" s="110"/>
      <c r="AG107" s="110"/>
    </row>
    <row r="108">
      <c r="A108" s="803"/>
      <c r="B108" s="676">
        <f t="shared" si="1"/>
        <v>105</v>
      </c>
      <c r="C108" s="896"/>
      <c r="D108" s="920"/>
      <c r="E108" s="151"/>
      <c r="F108" s="130" t="s">
        <v>4066</v>
      </c>
      <c r="G108" s="131"/>
      <c r="H108" s="131"/>
      <c r="I108" s="131"/>
      <c r="J108" s="131"/>
      <c r="K108" s="132"/>
      <c r="L108" s="132" t="s">
        <v>4067</v>
      </c>
      <c r="M108" s="132" t="s">
        <v>4068</v>
      </c>
      <c r="N108" s="131"/>
      <c r="O108" s="783" t="s">
        <v>84</v>
      </c>
      <c r="P108" s="783" t="s">
        <v>85</v>
      </c>
      <c r="Q108" s="783" t="s">
        <v>86</v>
      </c>
      <c r="R108" s="783" t="s">
        <v>86</v>
      </c>
      <c r="S108" s="132" t="s">
        <v>3799</v>
      </c>
      <c r="T108" s="132" t="s">
        <v>3837</v>
      </c>
      <c r="U108" s="131"/>
      <c r="V108" s="803"/>
      <c r="W108" s="148"/>
      <c r="X108" s="803"/>
      <c r="Y108" s="803"/>
      <c r="Z108" s="803"/>
      <c r="AA108" s="803"/>
      <c r="AB108" s="803"/>
      <c r="AC108" s="803"/>
      <c r="AD108" s="803"/>
      <c r="AE108" s="110"/>
      <c r="AF108" s="110"/>
      <c r="AG108" s="110"/>
    </row>
    <row r="109">
      <c r="A109" s="803"/>
      <c r="B109" s="676">
        <f t="shared" si="1"/>
        <v>106</v>
      </c>
      <c r="C109" s="921"/>
      <c r="D109" s="192" t="s">
        <v>4069</v>
      </c>
      <c r="E109" s="246" t="s">
        <v>4070</v>
      </c>
      <c r="F109" s="175"/>
      <c r="G109" s="132"/>
      <c r="H109" s="131"/>
      <c r="I109" s="131"/>
      <c r="J109" s="131"/>
      <c r="K109" s="132"/>
      <c r="L109" s="132" t="s">
        <v>4071</v>
      </c>
      <c r="M109" s="132" t="s">
        <v>4072</v>
      </c>
      <c r="N109" s="131"/>
      <c r="O109" s="783" t="s">
        <v>84</v>
      </c>
      <c r="P109" s="783" t="s">
        <v>85</v>
      </c>
      <c r="Q109" s="783" t="s">
        <v>86</v>
      </c>
      <c r="R109" s="783" t="s">
        <v>86</v>
      </c>
      <c r="S109" s="132" t="s">
        <v>3799</v>
      </c>
      <c r="T109" s="132" t="s">
        <v>3837</v>
      </c>
      <c r="U109" s="131"/>
      <c r="V109" s="803"/>
      <c r="W109" s="148"/>
      <c r="X109" s="803"/>
      <c r="Y109" s="803"/>
      <c r="Z109" s="803"/>
      <c r="AA109" s="803"/>
      <c r="AB109" s="803"/>
      <c r="AC109" s="803"/>
      <c r="AD109" s="803"/>
      <c r="AE109" s="110"/>
      <c r="AF109" s="110"/>
      <c r="AG109" s="110"/>
    </row>
    <row r="110">
      <c r="A110" s="803"/>
      <c r="B110" s="676">
        <f t="shared" si="1"/>
        <v>107</v>
      </c>
      <c r="C110" s="921"/>
      <c r="D110" s="191"/>
      <c r="E110" s="916"/>
      <c r="F110" s="130" t="s">
        <v>4073</v>
      </c>
      <c r="G110" s="132"/>
      <c r="H110" s="131"/>
      <c r="I110" s="131"/>
      <c r="J110" s="131"/>
      <c r="K110" s="132"/>
      <c r="L110" s="132" t="s">
        <v>4012</v>
      </c>
      <c r="M110" s="132" t="s">
        <v>4074</v>
      </c>
      <c r="N110" s="131"/>
      <c r="O110" s="783" t="s">
        <v>84</v>
      </c>
      <c r="P110" s="783" t="s">
        <v>85</v>
      </c>
      <c r="Q110" s="783" t="s">
        <v>86</v>
      </c>
      <c r="R110" s="783" t="s">
        <v>86</v>
      </c>
      <c r="S110" s="132" t="s">
        <v>3799</v>
      </c>
      <c r="T110" s="132" t="s">
        <v>3837</v>
      </c>
      <c r="U110" s="131"/>
      <c r="V110" s="803"/>
      <c r="W110" s="148"/>
      <c r="X110" s="803"/>
      <c r="Y110" s="803"/>
      <c r="Z110" s="803"/>
      <c r="AA110" s="803"/>
      <c r="AB110" s="803"/>
      <c r="AC110" s="803"/>
      <c r="AD110" s="803"/>
      <c r="AE110" s="110"/>
      <c r="AF110" s="110"/>
      <c r="AG110" s="110"/>
    </row>
    <row r="111">
      <c r="A111" s="803"/>
      <c r="B111" s="676">
        <f t="shared" si="1"/>
        <v>108</v>
      </c>
      <c r="C111" s="921"/>
      <c r="D111" s="191"/>
      <c r="E111" s="248" t="s">
        <v>1786</v>
      </c>
      <c r="F111" s="175"/>
      <c r="G111" s="132"/>
      <c r="H111" s="131"/>
      <c r="I111" s="131"/>
      <c r="J111" s="131"/>
      <c r="K111" s="132"/>
      <c r="L111" s="132" t="s">
        <v>4075</v>
      </c>
      <c r="M111" s="132" t="s">
        <v>4076</v>
      </c>
      <c r="N111" s="131"/>
      <c r="O111" s="783" t="s">
        <v>84</v>
      </c>
      <c r="P111" s="783" t="s">
        <v>85</v>
      </c>
      <c r="Q111" s="783" t="s">
        <v>86</v>
      </c>
      <c r="R111" s="783" t="s">
        <v>86</v>
      </c>
      <c r="S111" s="132" t="s">
        <v>3799</v>
      </c>
      <c r="T111" s="132" t="s">
        <v>3837</v>
      </c>
      <c r="U111" s="131"/>
      <c r="V111" s="803"/>
      <c r="W111" s="148"/>
      <c r="X111" s="803"/>
      <c r="Y111" s="803"/>
      <c r="Z111" s="803"/>
      <c r="AA111" s="803"/>
      <c r="AB111" s="803"/>
      <c r="AC111" s="803"/>
      <c r="AD111" s="803"/>
      <c r="AE111" s="110"/>
      <c r="AF111" s="110"/>
      <c r="AG111" s="110"/>
    </row>
    <row r="112">
      <c r="A112" s="803"/>
      <c r="B112" s="676">
        <f t="shared" si="1"/>
        <v>109</v>
      </c>
      <c r="C112" s="921"/>
      <c r="D112" s="191"/>
      <c r="E112" s="916"/>
      <c r="F112" s="130" t="s">
        <v>4077</v>
      </c>
      <c r="G112" s="131"/>
      <c r="H112" s="131"/>
      <c r="I112" s="131"/>
      <c r="J112" s="131"/>
      <c r="K112" s="132"/>
      <c r="L112" s="132" t="s">
        <v>4012</v>
      </c>
      <c r="M112" s="132" t="s">
        <v>4078</v>
      </c>
      <c r="N112" s="131"/>
      <c r="O112" s="783" t="s">
        <v>84</v>
      </c>
      <c r="P112" s="783" t="s">
        <v>85</v>
      </c>
      <c r="Q112" s="783" t="s">
        <v>86</v>
      </c>
      <c r="R112" s="783" t="s">
        <v>86</v>
      </c>
      <c r="S112" s="132" t="s">
        <v>3799</v>
      </c>
      <c r="T112" s="132" t="s">
        <v>3837</v>
      </c>
      <c r="U112" s="131"/>
      <c r="V112" s="803"/>
      <c r="W112" s="148"/>
      <c r="X112" s="803"/>
      <c r="Y112" s="803"/>
      <c r="Z112" s="803"/>
      <c r="AA112" s="803"/>
      <c r="AB112" s="803"/>
      <c r="AC112" s="803"/>
      <c r="AD112" s="803"/>
      <c r="AE112" s="110"/>
      <c r="AF112" s="110"/>
      <c r="AG112" s="110"/>
    </row>
    <row r="113">
      <c r="A113" s="803"/>
      <c r="B113" s="676">
        <f t="shared" si="1"/>
        <v>110</v>
      </c>
      <c r="C113" s="921"/>
      <c r="D113" s="153"/>
      <c r="E113" s="250" t="s">
        <v>1352</v>
      </c>
      <c r="F113" s="131"/>
      <c r="G113" s="131"/>
      <c r="H113" s="131"/>
      <c r="I113" s="131"/>
      <c r="J113" s="131"/>
      <c r="K113" s="132"/>
      <c r="L113" s="132" t="s">
        <v>4079</v>
      </c>
      <c r="M113" s="132" t="s">
        <v>4080</v>
      </c>
      <c r="N113" s="131"/>
      <c r="O113" s="783" t="s">
        <v>84</v>
      </c>
      <c r="P113" s="783" t="s">
        <v>85</v>
      </c>
      <c r="Q113" s="783" t="s">
        <v>86</v>
      </c>
      <c r="R113" s="783" t="s">
        <v>86</v>
      </c>
      <c r="S113" s="132" t="s">
        <v>3799</v>
      </c>
      <c r="T113" s="132" t="s">
        <v>3837</v>
      </c>
      <c r="U113" s="131"/>
      <c r="V113" s="803"/>
      <c r="W113" s="148"/>
      <c r="X113" s="803"/>
      <c r="Y113" s="803"/>
      <c r="Z113" s="803"/>
      <c r="AA113" s="803"/>
      <c r="AB113" s="803"/>
      <c r="AC113" s="803"/>
      <c r="AD113" s="803"/>
      <c r="AE113" s="110"/>
      <c r="AF113" s="110"/>
      <c r="AG113" s="110"/>
    </row>
    <row r="114">
      <c r="A114" s="803"/>
      <c r="B114" s="676">
        <f t="shared" si="1"/>
        <v>111</v>
      </c>
      <c r="C114" s="896"/>
      <c r="D114" s="912" t="s">
        <v>4081</v>
      </c>
      <c r="E114" s="847" t="s">
        <v>4082</v>
      </c>
      <c r="F114" s="131"/>
      <c r="G114" s="131"/>
      <c r="H114" s="131"/>
      <c r="I114" s="131"/>
      <c r="J114" s="131"/>
      <c r="K114" s="132"/>
      <c r="L114" s="132" t="s">
        <v>4083</v>
      </c>
      <c r="M114" s="132" t="s">
        <v>4084</v>
      </c>
      <c r="N114" s="131"/>
      <c r="O114" s="783" t="s">
        <v>84</v>
      </c>
      <c r="P114" s="783" t="s">
        <v>85</v>
      </c>
      <c r="Q114" s="783" t="s">
        <v>86</v>
      </c>
      <c r="R114" s="783" t="s">
        <v>86</v>
      </c>
      <c r="S114" s="132" t="s">
        <v>3799</v>
      </c>
      <c r="T114" s="132" t="s">
        <v>3837</v>
      </c>
      <c r="U114" s="131"/>
      <c r="V114" s="803"/>
      <c r="W114" s="148"/>
      <c r="X114" s="803"/>
      <c r="Y114" s="803"/>
      <c r="Z114" s="803"/>
      <c r="AA114" s="803"/>
      <c r="AB114" s="803"/>
      <c r="AC114" s="803"/>
      <c r="AD114" s="803"/>
      <c r="AE114" s="110"/>
      <c r="AF114" s="110"/>
      <c r="AG114" s="110"/>
    </row>
    <row r="115">
      <c r="A115" s="803"/>
      <c r="B115" s="676">
        <f t="shared" si="1"/>
        <v>112</v>
      </c>
      <c r="C115" s="896"/>
      <c r="D115" s="922"/>
      <c r="E115" s="923" t="s">
        <v>4085</v>
      </c>
      <c r="F115" s="924"/>
      <c r="G115" s="910"/>
      <c r="H115" s="910"/>
      <c r="I115" s="910"/>
      <c r="J115" s="910"/>
      <c r="K115" s="911"/>
      <c r="L115" s="911" t="s">
        <v>4086</v>
      </c>
      <c r="M115" s="911" t="s">
        <v>4087</v>
      </c>
      <c r="N115" s="131"/>
      <c r="O115" s="783" t="s">
        <v>84</v>
      </c>
      <c r="P115" s="783" t="s">
        <v>86</v>
      </c>
      <c r="Q115" s="783" t="s">
        <v>86</v>
      </c>
      <c r="R115" s="783" t="s">
        <v>86</v>
      </c>
      <c r="S115" s="132" t="s">
        <v>157</v>
      </c>
      <c r="T115" s="132"/>
      <c r="U115" s="131"/>
      <c r="V115" s="803"/>
      <c r="W115" s="148"/>
      <c r="X115" s="803"/>
      <c r="Y115" s="803"/>
      <c r="Z115" s="803"/>
      <c r="AA115" s="803"/>
      <c r="AB115" s="803"/>
      <c r="AC115" s="803"/>
      <c r="AD115" s="803"/>
      <c r="AE115" s="110"/>
      <c r="AF115" s="110"/>
      <c r="AG115" s="110"/>
    </row>
    <row r="116">
      <c r="A116" s="803"/>
      <c r="B116" s="676">
        <f t="shared" si="1"/>
        <v>113</v>
      </c>
      <c r="C116" s="896"/>
      <c r="D116" s="922"/>
      <c r="E116" s="925"/>
      <c r="F116" s="918" t="s">
        <v>4088</v>
      </c>
      <c r="G116" s="910"/>
      <c r="H116" s="910"/>
      <c r="I116" s="910"/>
      <c r="J116" s="910"/>
      <c r="K116" s="911"/>
      <c r="L116" s="911" t="s">
        <v>4089</v>
      </c>
      <c r="M116" s="911" t="s">
        <v>4090</v>
      </c>
      <c r="N116" s="131"/>
      <c r="O116" s="783" t="s">
        <v>84</v>
      </c>
      <c r="P116" s="783" t="s">
        <v>86</v>
      </c>
      <c r="Q116" s="783" t="s">
        <v>86</v>
      </c>
      <c r="R116" s="783" t="s">
        <v>86</v>
      </c>
      <c r="S116" s="132" t="s">
        <v>157</v>
      </c>
      <c r="T116" s="132"/>
      <c r="U116" s="131"/>
      <c r="V116" s="803"/>
      <c r="W116" s="148"/>
      <c r="X116" s="803"/>
      <c r="Y116" s="803"/>
      <c r="Z116" s="803"/>
      <c r="AA116" s="803"/>
      <c r="AB116" s="803"/>
      <c r="AC116" s="803"/>
      <c r="AD116" s="803"/>
      <c r="AE116" s="110"/>
      <c r="AF116" s="110"/>
      <c r="AG116" s="110"/>
    </row>
    <row r="117">
      <c r="A117" s="803"/>
      <c r="B117" s="676">
        <f t="shared" si="1"/>
        <v>114</v>
      </c>
      <c r="C117" s="896"/>
      <c r="D117" s="922"/>
      <c r="E117" s="925"/>
      <c r="F117" s="918" t="s">
        <v>4091</v>
      </c>
      <c r="G117" s="910"/>
      <c r="H117" s="910"/>
      <c r="I117" s="910"/>
      <c r="J117" s="910"/>
      <c r="K117" s="911"/>
      <c r="L117" s="911" t="s">
        <v>4092</v>
      </c>
      <c r="M117" s="911" t="s">
        <v>4093</v>
      </c>
      <c r="N117" s="131"/>
      <c r="O117" s="783" t="s">
        <v>84</v>
      </c>
      <c r="P117" s="783" t="s">
        <v>86</v>
      </c>
      <c r="Q117" s="783" t="s">
        <v>86</v>
      </c>
      <c r="R117" s="783" t="s">
        <v>86</v>
      </c>
      <c r="S117" s="132" t="s">
        <v>157</v>
      </c>
      <c r="T117" s="132"/>
      <c r="U117" s="131"/>
      <c r="V117" s="803"/>
      <c r="W117" s="148"/>
      <c r="X117" s="803"/>
      <c r="Y117" s="803"/>
      <c r="Z117" s="803"/>
      <c r="AA117" s="803"/>
      <c r="AB117" s="803"/>
      <c r="AC117" s="803"/>
      <c r="AD117" s="803"/>
      <c r="AE117" s="110"/>
      <c r="AF117" s="110"/>
      <c r="AG117" s="110"/>
    </row>
    <row r="118">
      <c r="A118" s="803"/>
      <c r="B118" s="676">
        <f t="shared" si="1"/>
        <v>115</v>
      </c>
      <c r="C118" s="896"/>
      <c r="D118" s="922"/>
      <c r="E118" s="925"/>
      <c r="F118" s="918" t="s">
        <v>4094</v>
      </c>
      <c r="G118" s="910"/>
      <c r="H118" s="910"/>
      <c r="I118" s="910"/>
      <c r="J118" s="910"/>
      <c r="K118" s="911"/>
      <c r="L118" s="911" t="s">
        <v>4095</v>
      </c>
      <c r="M118" s="911" t="s">
        <v>4096</v>
      </c>
      <c r="N118" s="131"/>
      <c r="O118" s="783" t="s">
        <v>84</v>
      </c>
      <c r="P118" s="783" t="s">
        <v>86</v>
      </c>
      <c r="Q118" s="783" t="s">
        <v>86</v>
      </c>
      <c r="R118" s="783" t="s">
        <v>86</v>
      </c>
      <c r="S118" s="132" t="s">
        <v>157</v>
      </c>
      <c r="T118" s="132"/>
      <c r="U118" s="131"/>
      <c r="V118" s="803"/>
      <c r="W118" s="148"/>
      <c r="X118" s="803"/>
      <c r="Y118" s="803"/>
      <c r="Z118" s="803"/>
      <c r="AA118" s="803"/>
      <c r="AB118" s="803"/>
      <c r="AC118" s="803"/>
      <c r="AD118" s="803"/>
      <c r="AE118" s="110"/>
      <c r="AF118" s="110"/>
      <c r="AG118" s="110"/>
    </row>
    <row r="119">
      <c r="A119" s="803"/>
      <c r="B119" s="676">
        <f t="shared" si="1"/>
        <v>116</v>
      </c>
      <c r="C119" s="896"/>
      <c r="D119" s="922"/>
      <c r="E119" s="925"/>
      <c r="F119" s="918" t="s">
        <v>4097</v>
      </c>
      <c r="G119" s="910"/>
      <c r="H119" s="910"/>
      <c r="I119" s="910"/>
      <c r="J119" s="910"/>
      <c r="K119" s="911"/>
      <c r="L119" s="911" t="s">
        <v>4098</v>
      </c>
      <c r="M119" s="911" t="s">
        <v>4099</v>
      </c>
      <c r="N119" s="131"/>
      <c r="O119" s="783" t="s">
        <v>84</v>
      </c>
      <c r="P119" s="783" t="s">
        <v>86</v>
      </c>
      <c r="Q119" s="783" t="s">
        <v>86</v>
      </c>
      <c r="R119" s="783" t="s">
        <v>86</v>
      </c>
      <c r="S119" s="132" t="s">
        <v>157</v>
      </c>
      <c r="T119" s="132"/>
      <c r="U119" s="131"/>
      <c r="V119" s="803"/>
      <c r="W119" s="148"/>
      <c r="X119" s="803"/>
      <c r="Y119" s="803"/>
      <c r="Z119" s="803"/>
      <c r="AA119" s="803"/>
      <c r="AB119" s="803"/>
      <c r="AC119" s="803"/>
      <c r="AD119" s="803"/>
      <c r="AE119" s="110"/>
      <c r="AF119" s="110"/>
      <c r="AG119" s="110"/>
    </row>
    <row r="120">
      <c r="A120" s="803"/>
      <c r="B120" s="676">
        <f t="shared" si="1"/>
        <v>117</v>
      </c>
      <c r="C120" s="896"/>
      <c r="D120" s="922"/>
      <c r="E120" s="926"/>
      <c r="F120" s="918" t="s">
        <v>4100</v>
      </c>
      <c r="G120" s="910"/>
      <c r="H120" s="910"/>
      <c r="I120" s="910"/>
      <c r="J120" s="910"/>
      <c r="K120" s="911"/>
      <c r="L120" s="911" t="s">
        <v>4101</v>
      </c>
      <c r="M120" s="911" t="s">
        <v>4096</v>
      </c>
      <c r="N120" s="131"/>
      <c r="O120" s="783" t="s">
        <v>84</v>
      </c>
      <c r="P120" s="783" t="s">
        <v>86</v>
      </c>
      <c r="Q120" s="783" t="s">
        <v>86</v>
      </c>
      <c r="R120" s="783" t="s">
        <v>86</v>
      </c>
      <c r="S120" s="132" t="s">
        <v>157</v>
      </c>
      <c r="T120" s="132"/>
      <c r="U120" s="131"/>
      <c r="V120" s="803"/>
      <c r="W120" s="148"/>
      <c r="X120" s="803"/>
      <c r="Y120" s="803"/>
      <c r="Z120" s="803"/>
      <c r="AA120" s="803"/>
      <c r="AB120" s="803"/>
      <c r="AC120" s="803"/>
      <c r="AD120" s="803"/>
      <c r="AE120" s="110"/>
      <c r="AF120" s="110"/>
      <c r="AG120" s="110"/>
    </row>
    <row r="121">
      <c r="A121" s="803"/>
      <c r="B121" s="676">
        <f t="shared" si="1"/>
        <v>118</v>
      </c>
      <c r="C121" s="896"/>
      <c r="D121" s="238"/>
      <c r="E121" s="902" t="s">
        <v>4102</v>
      </c>
      <c r="F121" s="132"/>
      <c r="G121" s="131"/>
      <c r="H121" s="131"/>
      <c r="I121" s="131"/>
      <c r="J121" s="131"/>
      <c r="K121" s="132"/>
      <c r="L121" s="132" t="s">
        <v>4083</v>
      </c>
      <c r="M121" s="132" t="s">
        <v>4084</v>
      </c>
      <c r="N121" s="131"/>
      <c r="O121" s="783" t="s">
        <v>84</v>
      </c>
      <c r="P121" s="783" t="s">
        <v>85</v>
      </c>
      <c r="Q121" s="783" t="s">
        <v>86</v>
      </c>
      <c r="R121" s="783" t="s">
        <v>86</v>
      </c>
      <c r="S121" s="132" t="s">
        <v>3799</v>
      </c>
      <c r="T121" s="132" t="s">
        <v>3837</v>
      </c>
      <c r="U121" s="131"/>
      <c r="V121" s="803"/>
      <c r="W121" s="148"/>
      <c r="X121" s="803"/>
      <c r="Y121" s="803"/>
      <c r="Z121" s="803"/>
      <c r="AA121" s="803"/>
      <c r="AB121" s="803"/>
      <c r="AC121" s="803"/>
      <c r="AD121" s="803"/>
      <c r="AE121" s="110"/>
      <c r="AF121" s="110"/>
      <c r="AG121" s="110"/>
    </row>
    <row r="122">
      <c r="A122" s="803"/>
      <c r="B122" s="676">
        <f t="shared" si="1"/>
        <v>119</v>
      </c>
      <c r="C122" s="896"/>
      <c r="D122" s="927"/>
      <c r="E122" s="923" t="s">
        <v>4085</v>
      </c>
      <c r="F122" s="924"/>
      <c r="G122" s="910"/>
      <c r="H122" s="910"/>
      <c r="I122" s="910"/>
      <c r="J122" s="910"/>
      <c r="K122" s="911"/>
      <c r="L122" s="911" t="s">
        <v>4103</v>
      </c>
      <c r="M122" s="911" t="s">
        <v>4104</v>
      </c>
      <c r="N122" s="131"/>
      <c r="O122" s="783" t="s">
        <v>84</v>
      </c>
      <c r="P122" s="783" t="s">
        <v>86</v>
      </c>
      <c r="Q122" s="783" t="s">
        <v>86</v>
      </c>
      <c r="R122" s="783" t="s">
        <v>86</v>
      </c>
      <c r="S122" s="132" t="s">
        <v>157</v>
      </c>
      <c r="T122" s="132"/>
      <c r="U122" s="131"/>
      <c r="V122" s="803"/>
      <c r="W122" s="148"/>
      <c r="X122" s="803"/>
      <c r="Y122" s="803"/>
      <c r="Z122" s="803"/>
      <c r="AA122" s="803"/>
      <c r="AB122" s="803"/>
      <c r="AC122" s="803"/>
      <c r="AD122" s="803"/>
      <c r="AE122" s="110"/>
      <c r="AF122" s="110"/>
      <c r="AG122" s="110"/>
    </row>
    <row r="123">
      <c r="A123" s="803"/>
      <c r="B123" s="676">
        <f t="shared" si="1"/>
        <v>120</v>
      </c>
      <c r="C123" s="896"/>
      <c r="D123" s="927"/>
      <c r="E123" s="925"/>
      <c r="F123" s="918" t="s">
        <v>4088</v>
      </c>
      <c r="G123" s="910"/>
      <c r="H123" s="910"/>
      <c r="I123" s="910"/>
      <c r="J123" s="910"/>
      <c r="K123" s="911"/>
      <c r="L123" s="911" t="s">
        <v>4089</v>
      </c>
      <c r="M123" s="911" t="s">
        <v>4090</v>
      </c>
      <c r="N123" s="131"/>
      <c r="O123" s="783" t="s">
        <v>84</v>
      </c>
      <c r="P123" s="783" t="s">
        <v>86</v>
      </c>
      <c r="Q123" s="783" t="s">
        <v>86</v>
      </c>
      <c r="R123" s="783" t="s">
        <v>86</v>
      </c>
      <c r="S123" s="132" t="s">
        <v>157</v>
      </c>
      <c r="T123" s="132"/>
      <c r="U123" s="131"/>
      <c r="V123" s="803"/>
      <c r="W123" s="148"/>
      <c r="X123" s="803"/>
      <c r="Y123" s="803"/>
      <c r="Z123" s="803"/>
      <c r="AA123" s="803"/>
      <c r="AB123" s="803"/>
      <c r="AC123" s="803"/>
      <c r="AD123" s="803"/>
      <c r="AE123" s="110"/>
      <c r="AF123" s="110"/>
      <c r="AG123" s="110"/>
    </row>
    <row r="124">
      <c r="A124" s="803"/>
      <c r="B124" s="676">
        <f t="shared" si="1"/>
        <v>121</v>
      </c>
      <c r="C124" s="896"/>
      <c r="D124" s="927"/>
      <c r="E124" s="925"/>
      <c r="F124" s="918" t="s">
        <v>4091</v>
      </c>
      <c r="G124" s="910"/>
      <c r="H124" s="910"/>
      <c r="I124" s="910"/>
      <c r="J124" s="910"/>
      <c r="K124" s="911"/>
      <c r="L124" s="911" t="s">
        <v>4092</v>
      </c>
      <c r="M124" s="911" t="s">
        <v>4105</v>
      </c>
      <c r="N124" s="131"/>
      <c r="O124" s="783" t="s">
        <v>84</v>
      </c>
      <c r="P124" s="783" t="s">
        <v>86</v>
      </c>
      <c r="Q124" s="783" t="s">
        <v>86</v>
      </c>
      <c r="R124" s="783" t="s">
        <v>86</v>
      </c>
      <c r="S124" s="132" t="s">
        <v>157</v>
      </c>
      <c r="T124" s="132"/>
      <c r="U124" s="131"/>
      <c r="V124" s="803"/>
      <c r="W124" s="148"/>
      <c r="X124" s="803"/>
      <c r="Y124" s="803"/>
      <c r="Z124" s="803"/>
      <c r="AA124" s="803"/>
      <c r="AB124" s="803"/>
      <c r="AC124" s="803"/>
      <c r="AD124" s="803"/>
      <c r="AE124" s="110"/>
      <c r="AF124" s="110"/>
      <c r="AG124" s="110"/>
    </row>
    <row r="125">
      <c r="A125" s="803"/>
      <c r="B125" s="676">
        <f t="shared" si="1"/>
        <v>122</v>
      </c>
      <c r="C125" s="896"/>
      <c r="D125" s="927"/>
      <c r="E125" s="925"/>
      <c r="F125" s="918" t="s">
        <v>4094</v>
      </c>
      <c r="G125" s="910"/>
      <c r="H125" s="910"/>
      <c r="I125" s="910"/>
      <c r="J125" s="910"/>
      <c r="K125" s="911"/>
      <c r="L125" s="911" t="s">
        <v>4095</v>
      </c>
      <c r="M125" s="911" t="s">
        <v>4106</v>
      </c>
      <c r="N125" s="131"/>
      <c r="O125" s="783" t="s">
        <v>84</v>
      </c>
      <c r="P125" s="783" t="s">
        <v>86</v>
      </c>
      <c r="Q125" s="783" t="s">
        <v>86</v>
      </c>
      <c r="R125" s="783" t="s">
        <v>86</v>
      </c>
      <c r="S125" s="132" t="s">
        <v>157</v>
      </c>
      <c r="T125" s="132"/>
      <c r="U125" s="131"/>
      <c r="V125" s="803"/>
      <c r="W125" s="148"/>
      <c r="X125" s="803"/>
      <c r="Y125" s="803"/>
      <c r="Z125" s="803"/>
      <c r="AA125" s="803"/>
      <c r="AB125" s="803"/>
      <c r="AC125" s="803"/>
      <c r="AD125" s="803"/>
      <c r="AE125" s="110"/>
      <c r="AF125" s="110"/>
      <c r="AG125" s="110"/>
    </row>
    <row r="126">
      <c r="A126" s="803"/>
      <c r="B126" s="676">
        <f t="shared" si="1"/>
        <v>123</v>
      </c>
      <c r="C126" s="896"/>
      <c r="D126" s="927"/>
      <c r="E126" s="925"/>
      <c r="F126" s="918" t="s">
        <v>4097</v>
      </c>
      <c r="G126" s="910"/>
      <c r="H126" s="910"/>
      <c r="I126" s="910"/>
      <c r="J126" s="910"/>
      <c r="K126" s="911"/>
      <c r="L126" s="911" t="s">
        <v>4098</v>
      </c>
      <c r="M126" s="911" t="s">
        <v>4107</v>
      </c>
      <c r="N126" s="131"/>
      <c r="O126" s="783" t="s">
        <v>84</v>
      </c>
      <c r="P126" s="783" t="s">
        <v>86</v>
      </c>
      <c r="Q126" s="783" t="s">
        <v>86</v>
      </c>
      <c r="R126" s="783" t="s">
        <v>86</v>
      </c>
      <c r="S126" s="132" t="s">
        <v>157</v>
      </c>
      <c r="T126" s="132"/>
      <c r="U126" s="131"/>
      <c r="V126" s="803"/>
      <c r="W126" s="148"/>
      <c r="X126" s="803"/>
      <c r="Y126" s="803"/>
      <c r="Z126" s="803"/>
      <c r="AA126" s="803"/>
      <c r="AB126" s="803"/>
      <c r="AC126" s="803"/>
      <c r="AD126" s="803"/>
      <c r="AE126" s="110"/>
      <c r="AF126" s="110"/>
      <c r="AG126" s="110"/>
    </row>
    <row r="127">
      <c r="A127" s="803"/>
      <c r="B127" s="676">
        <f t="shared" si="1"/>
        <v>124</v>
      </c>
      <c r="C127" s="896"/>
      <c r="D127" s="928"/>
      <c r="E127" s="925"/>
      <c r="F127" s="918" t="s">
        <v>4100</v>
      </c>
      <c r="G127" s="910"/>
      <c r="H127" s="910"/>
      <c r="I127" s="910"/>
      <c r="J127" s="910"/>
      <c r="K127" s="911"/>
      <c r="L127" s="911" t="s">
        <v>4101</v>
      </c>
      <c r="M127" s="911" t="s">
        <v>4106</v>
      </c>
      <c r="N127" s="131"/>
      <c r="O127" s="783" t="s">
        <v>84</v>
      </c>
      <c r="P127" s="783" t="s">
        <v>86</v>
      </c>
      <c r="Q127" s="783" t="s">
        <v>86</v>
      </c>
      <c r="R127" s="783" t="s">
        <v>86</v>
      </c>
      <c r="S127" s="132" t="s">
        <v>157</v>
      </c>
      <c r="T127" s="132"/>
      <c r="U127" s="131"/>
      <c r="V127" s="803"/>
      <c r="W127" s="148"/>
      <c r="X127" s="803"/>
      <c r="Y127" s="803"/>
      <c r="Z127" s="803"/>
      <c r="AA127" s="803"/>
      <c r="AB127" s="803"/>
      <c r="AC127" s="803"/>
      <c r="AD127" s="803"/>
      <c r="AE127" s="110"/>
      <c r="AF127" s="110"/>
      <c r="AG127" s="110"/>
    </row>
    <row r="128">
      <c r="A128" s="803"/>
      <c r="B128" s="676">
        <f t="shared" si="1"/>
        <v>125</v>
      </c>
      <c r="C128" s="929" t="s">
        <v>3823</v>
      </c>
      <c r="D128" s="146" t="s">
        <v>4108</v>
      </c>
      <c r="E128" s="129" t="s">
        <v>4109</v>
      </c>
      <c r="F128" s="175"/>
      <c r="G128" s="131"/>
      <c r="H128" s="131"/>
      <c r="I128" s="131"/>
      <c r="J128" s="131"/>
      <c r="K128" s="132"/>
      <c r="L128" s="132" t="s">
        <v>4110</v>
      </c>
      <c r="M128" s="132" t="s">
        <v>4111</v>
      </c>
      <c r="N128" s="131"/>
      <c r="O128" s="783" t="s">
        <v>84</v>
      </c>
      <c r="P128" s="783" t="s">
        <v>84</v>
      </c>
      <c r="Q128" s="783" t="s">
        <v>86</v>
      </c>
      <c r="R128" s="783" t="s">
        <v>86</v>
      </c>
      <c r="S128" s="132" t="s">
        <v>3799</v>
      </c>
      <c r="T128" s="131"/>
      <c r="U128" s="131"/>
      <c r="V128" s="803"/>
      <c r="W128" s="148"/>
      <c r="X128" s="803"/>
      <c r="Y128" s="803"/>
      <c r="Z128" s="803"/>
      <c r="AA128" s="803"/>
      <c r="AB128" s="803"/>
      <c r="AC128" s="803"/>
      <c r="AD128" s="803"/>
      <c r="AE128" s="110"/>
      <c r="AF128" s="110"/>
      <c r="AG128" s="110"/>
    </row>
    <row r="129">
      <c r="A129" s="803"/>
      <c r="B129" s="676">
        <f t="shared" si="1"/>
        <v>126</v>
      </c>
      <c r="C129" s="930"/>
      <c r="D129" s="151"/>
      <c r="E129" s="139"/>
      <c r="F129" s="130" t="s">
        <v>4112</v>
      </c>
      <c r="G129" s="131"/>
      <c r="H129" s="131"/>
      <c r="I129" s="131"/>
      <c r="J129" s="131"/>
      <c r="K129" s="132"/>
      <c r="L129" s="132" t="s">
        <v>4016</v>
      </c>
      <c r="M129" s="132" t="s">
        <v>4113</v>
      </c>
      <c r="N129" s="131"/>
      <c r="O129" s="783" t="s">
        <v>84</v>
      </c>
      <c r="P129" s="783" t="s">
        <v>84</v>
      </c>
      <c r="Q129" s="783" t="s">
        <v>86</v>
      </c>
      <c r="R129" s="783" t="s">
        <v>86</v>
      </c>
      <c r="S129" s="132" t="s">
        <v>3799</v>
      </c>
      <c r="T129" s="131"/>
      <c r="U129" s="131"/>
      <c r="V129" s="803"/>
      <c r="W129" s="148"/>
      <c r="X129" s="803"/>
      <c r="Y129" s="803"/>
      <c r="Z129" s="803"/>
      <c r="AA129" s="803"/>
      <c r="AB129" s="803"/>
      <c r="AC129" s="803"/>
      <c r="AD129" s="803"/>
      <c r="AE129" s="110"/>
      <c r="AF129" s="110"/>
      <c r="AG129" s="110"/>
    </row>
    <row r="130">
      <c r="A130" s="803"/>
      <c r="B130" s="676">
        <f t="shared" si="1"/>
        <v>127</v>
      </c>
      <c r="C130" s="930"/>
      <c r="D130" s="151"/>
      <c r="E130" s="129" t="s">
        <v>1786</v>
      </c>
      <c r="F130" s="175"/>
      <c r="G130" s="131"/>
      <c r="H130" s="131"/>
      <c r="I130" s="131"/>
      <c r="J130" s="131"/>
      <c r="K130" s="132"/>
      <c r="L130" s="132" t="s">
        <v>4075</v>
      </c>
      <c r="M130" s="132" t="s">
        <v>4114</v>
      </c>
      <c r="N130" s="131"/>
      <c r="O130" s="783" t="s">
        <v>84</v>
      </c>
      <c r="P130" s="783" t="s">
        <v>84</v>
      </c>
      <c r="Q130" s="783" t="s">
        <v>86</v>
      </c>
      <c r="R130" s="783" t="s">
        <v>86</v>
      </c>
      <c r="S130" s="132" t="s">
        <v>3799</v>
      </c>
      <c r="T130" s="131"/>
      <c r="U130" s="131"/>
      <c r="V130" s="803"/>
      <c r="W130" s="148"/>
      <c r="X130" s="803"/>
      <c r="Y130" s="803"/>
      <c r="Z130" s="803"/>
      <c r="AA130" s="803"/>
      <c r="AB130" s="803"/>
      <c r="AC130" s="803"/>
      <c r="AD130" s="803"/>
      <c r="AE130" s="110"/>
      <c r="AF130" s="110"/>
      <c r="AG130" s="110"/>
    </row>
    <row r="131">
      <c r="A131" s="803"/>
      <c r="B131" s="676">
        <f t="shared" si="1"/>
        <v>128</v>
      </c>
      <c r="C131" s="930"/>
      <c r="D131" s="151"/>
      <c r="E131" s="139"/>
      <c r="F131" s="130" t="s">
        <v>4115</v>
      </c>
      <c r="G131" s="131"/>
      <c r="H131" s="131"/>
      <c r="I131" s="131"/>
      <c r="J131" s="131"/>
      <c r="K131" s="132"/>
      <c r="L131" s="132" t="s">
        <v>4116</v>
      </c>
      <c r="M131" s="132" t="s">
        <v>4117</v>
      </c>
      <c r="N131" s="131"/>
      <c r="O131" s="783" t="s">
        <v>84</v>
      </c>
      <c r="P131" s="783" t="s">
        <v>84</v>
      </c>
      <c r="Q131" s="783" t="s">
        <v>86</v>
      </c>
      <c r="R131" s="783" t="s">
        <v>86</v>
      </c>
      <c r="S131" s="132" t="s">
        <v>3799</v>
      </c>
      <c r="T131" s="131"/>
      <c r="U131" s="131"/>
      <c r="V131" s="803"/>
      <c r="W131" s="148"/>
      <c r="X131" s="803"/>
      <c r="Y131" s="803"/>
      <c r="Z131" s="803"/>
      <c r="AA131" s="803"/>
      <c r="AB131" s="803"/>
      <c r="AC131" s="803"/>
      <c r="AD131" s="803"/>
      <c r="AE131" s="110"/>
      <c r="AF131" s="110"/>
      <c r="AG131" s="110"/>
    </row>
    <row r="132">
      <c r="A132" s="803"/>
      <c r="B132" s="676">
        <f t="shared" si="1"/>
        <v>129</v>
      </c>
      <c r="C132" s="930"/>
      <c r="D132" s="151"/>
      <c r="E132" s="243" t="s">
        <v>1352</v>
      </c>
      <c r="F132" s="175"/>
      <c r="G132" s="131"/>
      <c r="H132" s="131"/>
      <c r="I132" s="131"/>
      <c r="J132" s="131"/>
      <c r="K132" s="132"/>
      <c r="L132" s="132" t="s">
        <v>4079</v>
      </c>
      <c r="M132" s="132" t="s">
        <v>4118</v>
      </c>
      <c r="N132" s="132" t="s">
        <v>4119</v>
      </c>
      <c r="O132" s="783" t="s">
        <v>84</v>
      </c>
      <c r="P132" s="783" t="s">
        <v>84</v>
      </c>
      <c r="Q132" s="783" t="s">
        <v>86</v>
      </c>
      <c r="R132" s="783" t="s">
        <v>86</v>
      </c>
      <c r="S132" s="132" t="s">
        <v>3799</v>
      </c>
      <c r="T132" s="131"/>
      <c r="U132" s="131"/>
      <c r="V132" s="803"/>
      <c r="W132" s="148"/>
      <c r="X132" s="803"/>
      <c r="Y132" s="803"/>
      <c r="Z132" s="803"/>
      <c r="AA132" s="803"/>
      <c r="AB132" s="803"/>
      <c r="AC132" s="803"/>
      <c r="AD132" s="803"/>
      <c r="AE132" s="110"/>
      <c r="AF132" s="110"/>
      <c r="AG132" s="110"/>
    </row>
    <row r="133">
      <c r="A133" s="803"/>
      <c r="B133" s="676">
        <f t="shared" si="1"/>
        <v>130</v>
      </c>
      <c r="C133" s="930"/>
      <c r="D133" s="146" t="s">
        <v>4120</v>
      </c>
      <c r="E133" s="140" t="s">
        <v>4109</v>
      </c>
      <c r="F133" s="175"/>
      <c r="G133" s="131"/>
      <c r="H133" s="131"/>
      <c r="I133" s="131"/>
      <c r="J133" s="131"/>
      <c r="K133" s="132"/>
      <c r="L133" s="132" t="s">
        <v>4110</v>
      </c>
      <c r="M133" s="132" t="s">
        <v>4121</v>
      </c>
      <c r="N133" s="131"/>
      <c r="O133" s="783" t="s">
        <v>84</v>
      </c>
      <c r="P133" s="783" t="s">
        <v>84</v>
      </c>
      <c r="Q133" s="783" t="s">
        <v>86</v>
      </c>
      <c r="R133" s="783" t="s">
        <v>86</v>
      </c>
      <c r="S133" s="132" t="s">
        <v>3799</v>
      </c>
      <c r="T133" s="131"/>
      <c r="U133" s="131"/>
      <c r="V133" s="803"/>
      <c r="W133" s="148"/>
      <c r="X133" s="803"/>
      <c r="Y133" s="803"/>
      <c r="Z133" s="803"/>
      <c r="AA133" s="803"/>
      <c r="AB133" s="803"/>
      <c r="AC133" s="803"/>
      <c r="AD133" s="803"/>
      <c r="AE133" s="110"/>
      <c r="AF133" s="110"/>
      <c r="AG133" s="110"/>
    </row>
    <row r="134">
      <c r="A134" s="803"/>
      <c r="B134" s="676">
        <f t="shared" si="1"/>
        <v>131</v>
      </c>
      <c r="C134" s="930"/>
      <c r="D134" s="151"/>
      <c r="E134" s="141"/>
      <c r="F134" s="130" t="s">
        <v>4122</v>
      </c>
      <c r="G134" s="131"/>
      <c r="H134" s="131"/>
      <c r="I134" s="131"/>
      <c r="J134" s="131"/>
      <c r="K134" s="132"/>
      <c r="L134" s="132" t="s">
        <v>4016</v>
      </c>
      <c r="M134" s="132" t="s">
        <v>4123</v>
      </c>
      <c r="N134" s="131"/>
      <c r="O134" s="783" t="s">
        <v>84</v>
      </c>
      <c r="P134" s="783" t="s">
        <v>84</v>
      </c>
      <c r="Q134" s="783" t="s">
        <v>86</v>
      </c>
      <c r="R134" s="783" t="s">
        <v>86</v>
      </c>
      <c r="S134" s="132" t="s">
        <v>3799</v>
      </c>
      <c r="T134" s="131"/>
      <c r="U134" s="131"/>
      <c r="V134" s="803"/>
      <c r="W134" s="148"/>
      <c r="X134" s="803"/>
      <c r="Y134" s="803"/>
      <c r="Z134" s="803"/>
      <c r="AA134" s="803"/>
      <c r="AB134" s="803"/>
      <c r="AC134" s="803"/>
      <c r="AD134" s="803"/>
      <c r="AE134" s="110"/>
      <c r="AF134" s="110"/>
      <c r="AG134" s="110"/>
    </row>
    <row r="135">
      <c r="A135" s="803"/>
      <c r="B135" s="676">
        <f t="shared" si="1"/>
        <v>132</v>
      </c>
      <c r="C135" s="930"/>
      <c r="D135" s="151"/>
      <c r="E135" s="140" t="s">
        <v>1786</v>
      </c>
      <c r="F135" s="175"/>
      <c r="G135" s="131"/>
      <c r="H135" s="131"/>
      <c r="I135" s="131"/>
      <c r="J135" s="131"/>
      <c r="K135" s="132"/>
      <c r="L135" s="132" t="s">
        <v>4075</v>
      </c>
      <c r="M135" s="132" t="s">
        <v>4124</v>
      </c>
      <c r="N135" s="131"/>
      <c r="O135" s="783" t="s">
        <v>84</v>
      </c>
      <c r="P135" s="783" t="s">
        <v>84</v>
      </c>
      <c r="Q135" s="783" t="s">
        <v>86</v>
      </c>
      <c r="R135" s="783" t="s">
        <v>86</v>
      </c>
      <c r="S135" s="132" t="s">
        <v>3799</v>
      </c>
      <c r="T135" s="131"/>
      <c r="U135" s="131"/>
      <c r="V135" s="803"/>
      <c r="W135" s="148"/>
      <c r="X135" s="803"/>
      <c r="Y135" s="803"/>
      <c r="Z135" s="803"/>
      <c r="AA135" s="803"/>
      <c r="AB135" s="803"/>
      <c r="AC135" s="803"/>
      <c r="AD135" s="803"/>
      <c r="AE135" s="110"/>
      <c r="AF135" s="110"/>
      <c r="AG135" s="110"/>
    </row>
    <row r="136">
      <c r="A136" s="803"/>
      <c r="B136" s="676">
        <f t="shared" si="1"/>
        <v>133</v>
      </c>
      <c r="C136" s="930"/>
      <c r="D136" s="151"/>
      <c r="E136" s="141"/>
      <c r="F136" s="130" t="s">
        <v>4125</v>
      </c>
      <c r="G136" s="131"/>
      <c r="H136" s="131"/>
      <c r="I136" s="131"/>
      <c r="J136" s="131"/>
      <c r="K136" s="132"/>
      <c r="L136" s="132" t="s">
        <v>4116</v>
      </c>
      <c r="M136" s="132" t="s">
        <v>4126</v>
      </c>
      <c r="N136" s="131"/>
      <c r="O136" s="783" t="s">
        <v>84</v>
      </c>
      <c r="P136" s="783" t="s">
        <v>84</v>
      </c>
      <c r="Q136" s="783" t="s">
        <v>86</v>
      </c>
      <c r="R136" s="783" t="s">
        <v>86</v>
      </c>
      <c r="S136" s="132" t="s">
        <v>3799</v>
      </c>
      <c r="T136" s="131"/>
      <c r="U136" s="131"/>
      <c r="V136" s="803"/>
      <c r="W136" s="148"/>
      <c r="X136" s="803"/>
      <c r="Y136" s="803"/>
      <c r="Z136" s="803"/>
      <c r="AA136" s="803"/>
      <c r="AB136" s="803"/>
      <c r="AC136" s="803"/>
      <c r="AD136" s="803"/>
      <c r="AE136" s="110"/>
      <c r="AF136" s="110"/>
      <c r="AG136" s="110"/>
    </row>
    <row r="137">
      <c r="A137" s="803"/>
      <c r="B137" s="676">
        <f t="shared" si="1"/>
        <v>134</v>
      </c>
      <c r="C137" s="930"/>
      <c r="D137" s="151"/>
      <c r="E137" s="338" t="s">
        <v>1352</v>
      </c>
      <c r="F137" s="131"/>
      <c r="G137" s="131"/>
      <c r="H137" s="131"/>
      <c r="I137" s="131"/>
      <c r="J137" s="131"/>
      <c r="K137" s="132"/>
      <c r="L137" s="132" t="s">
        <v>4079</v>
      </c>
      <c r="M137" s="132" t="s">
        <v>4118</v>
      </c>
      <c r="N137" s="132" t="s">
        <v>4127</v>
      </c>
      <c r="O137" s="783" t="s">
        <v>84</v>
      </c>
      <c r="P137" s="783" t="s">
        <v>84</v>
      </c>
      <c r="Q137" s="783" t="s">
        <v>86</v>
      </c>
      <c r="R137" s="783" t="s">
        <v>86</v>
      </c>
      <c r="S137" s="132" t="s">
        <v>3799</v>
      </c>
      <c r="T137" s="131"/>
      <c r="U137" s="131"/>
      <c r="V137" s="803"/>
      <c r="W137" s="148"/>
      <c r="X137" s="803"/>
      <c r="Y137" s="803"/>
      <c r="Z137" s="803"/>
      <c r="AA137" s="803"/>
      <c r="AB137" s="803"/>
      <c r="AC137" s="803"/>
      <c r="AD137" s="803"/>
      <c r="AE137" s="110"/>
      <c r="AF137" s="110"/>
      <c r="AG137" s="110"/>
    </row>
    <row r="138">
      <c r="A138" s="803"/>
      <c r="B138" s="127">
        <f t="shared" si="1"/>
        <v>135</v>
      </c>
      <c r="C138" s="931" t="s">
        <v>239</v>
      </c>
      <c r="D138" s="904" t="s">
        <v>4128</v>
      </c>
      <c r="E138" s="847" t="s">
        <v>3568</v>
      </c>
      <c r="F138" s="130" t="s">
        <v>4129</v>
      </c>
      <c r="G138" s="132" t="s">
        <v>3568</v>
      </c>
      <c r="H138" s="131"/>
      <c r="I138" s="131"/>
      <c r="J138" s="131"/>
      <c r="K138" s="132"/>
      <c r="L138" s="132" t="s">
        <v>4130</v>
      </c>
      <c r="M138" s="132" t="s">
        <v>3922</v>
      </c>
      <c r="N138" s="131"/>
      <c r="O138" s="783" t="s">
        <v>84</v>
      </c>
      <c r="P138" s="783" t="s">
        <v>84</v>
      </c>
      <c r="Q138" s="783" t="s">
        <v>86</v>
      </c>
      <c r="R138" s="783" t="s">
        <v>86</v>
      </c>
      <c r="S138" s="132" t="s">
        <v>3799</v>
      </c>
      <c r="T138" s="131"/>
      <c r="U138" s="131"/>
      <c r="V138" s="803"/>
      <c r="W138" s="148"/>
      <c r="X138" s="803"/>
      <c r="Y138" s="803"/>
      <c r="Z138" s="803"/>
      <c r="AA138" s="803"/>
      <c r="AB138" s="803"/>
      <c r="AC138" s="803"/>
      <c r="AD138" s="803"/>
      <c r="AE138" s="110"/>
      <c r="AF138" s="110"/>
      <c r="AG138" s="110"/>
    </row>
    <row r="139">
      <c r="A139" s="803"/>
      <c r="B139" s="127">
        <f t="shared" si="1"/>
        <v>136</v>
      </c>
      <c r="C139" s="183"/>
      <c r="D139" s="139"/>
      <c r="E139" s="151"/>
      <c r="F139" s="130"/>
      <c r="G139" s="820" t="s">
        <v>3907</v>
      </c>
      <c r="H139" s="197" t="s">
        <v>4131</v>
      </c>
      <c r="I139" s="820" t="s">
        <v>507</v>
      </c>
      <c r="J139" s="131"/>
      <c r="K139" s="132"/>
      <c r="L139" s="132" t="s">
        <v>3910</v>
      </c>
      <c r="M139" s="132" t="s">
        <v>3911</v>
      </c>
      <c r="N139" s="131"/>
      <c r="O139" s="783" t="s">
        <v>84</v>
      </c>
      <c r="P139" s="783" t="s">
        <v>84</v>
      </c>
      <c r="Q139" s="783" t="s">
        <v>86</v>
      </c>
      <c r="R139" s="783" t="s">
        <v>86</v>
      </c>
      <c r="S139" s="132" t="s">
        <v>3799</v>
      </c>
      <c r="T139" s="131"/>
      <c r="U139" s="131"/>
      <c r="V139" s="803"/>
      <c r="W139" s="148"/>
      <c r="X139" s="803"/>
      <c r="Y139" s="803"/>
      <c r="Z139" s="803"/>
      <c r="AA139" s="803"/>
      <c r="AB139" s="803"/>
      <c r="AC139" s="803"/>
      <c r="AD139" s="803"/>
      <c r="AE139" s="110"/>
      <c r="AF139" s="110"/>
      <c r="AG139" s="110"/>
    </row>
    <row r="140">
      <c r="A140" s="803"/>
      <c r="B140" s="127">
        <f t="shared" si="1"/>
        <v>137</v>
      </c>
      <c r="C140" s="183"/>
      <c r="D140" s="139"/>
      <c r="E140" s="151"/>
      <c r="F140" s="913" t="s">
        <v>3947</v>
      </c>
      <c r="G140" s="908"/>
      <c r="H140" s="909"/>
      <c r="I140" s="908"/>
      <c r="J140" s="910"/>
      <c r="K140" s="911"/>
      <c r="L140" s="911" t="s">
        <v>3948</v>
      </c>
      <c r="M140" s="911" t="s">
        <v>3949</v>
      </c>
      <c r="N140" s="131"/>
      <c r="O140" s="783" t="s">
        <v>84</v>
      </c>
      <c r="P140" s="783" t="s">
        <v>86</v>
      </c>
      <c r="Q140" s="783" t="s">
        <v>86</v>
      </c>
      <c r="R140" s="783" t="s">
        <v>86</v>
      </c>
      <c r="S140" s="132" t="s">
        <v>157</v>
      </c>
      <c r="T140" s="131"/>
      <c r="U140" s="131"/>
      <c r="V140" s="803"/>
      <c r="W140" s="148"/>
      <c r="X140" s="803"/>
      <c r="Y140" s="803"/>
      <c r="Z140" s="803"/>
      <c r="AA140" s="803"/>
      <c r="AB140" s="803"/>
      <c r="AC140" s="803"/>
      <c r="AD140" s="803"/>
      <c r="AE140" s="110"/>
      <c r="AF140" s="110"/>
      <c r="AG140" s="110"/>
    </row>
    <row r="141">
      <c r="A141" s="803"/>
      <c r="B141" s="127">
        <f t="shared" si="1"/>
        <v>138</v>
      </c>
      <c r="C141" s="183"/>
      <c r="D141" s="139"/>
      <c r="E141" s="146" t="s">
        <v>4132</v>
      </c>
      <c r="F141" s="175"/>
      <c r="G141" s="131"/>
      <c r="H141" s="131"/>
      <c r="I141" s="131"/>
      <c r="J141" s="131"/>
      <c r="K141" s="132"/>
      <c r="L141" s="132" t="s">
        <v>4133</v>
      </c>
      <c r="M141" s="132" t="s">
        <v>4134</v>
      </c>
      <c r="N141" s="131"/>
      <c r="O141" s="783" t="s">
        <v>84</v>
      </c>
      <c r="P141" s="783" t="s">
        <v>84</v>
      </c>
      <c r="Q141" s="783" t="s">
        <v>86</v>
      </c>
      <c r="R141" s="783" t="s">
        <v>86</v>
      </c>
      <c r="S141" s="132" t="s">
        <v>3799</v>
      </c>
      <c r="T141" s="131"/>
      <c r="U141" s="131"/>
      <c r="V141" s="803"/>
      <c r="W141" s="148"/>
      <c r="X141" s="803"/>
      <c r="Y141" s="803"/>
      <c r="Z141" s="803"/>
      <c r="AA141" s="803"/>
      <c r="AB141" s="803"/>
      <c r="AC141" s="803"/>
      <c r="AD141" s="803"/>
      <c r="AE141" s="110"/>
      <c r="AF141" s="110"/>
      <c r="AG141" s="110"/>
    </row>
    <row r="142">
      <c r="A142" s="803"/>
      <c r="B142" s="127">
        <f t="shared" si="1"/>
        <v>139</v>
      </c>
      <c r="C142" s="183"/>
      <c r="D142" s="139"/>
      <c r="E142" s="151"/>
      <c r="F142" s="130" t="s">
        <v>4135</v>
      </c>
      <c r="G142" s="131"/>
      <c r="H142" s="131"/>
      <c r="I142" s="131"/>
      <c r="J142" s="131"/>
      <c r="K142" s="132"/>
      <c r="L142" s="132" t="s">
        <v>4016</v>
      </c>
      <c r="M142" s="132" t="s">
        <v>4136</v>
      </c>
      <c r="N142" s="131"/>
      <c r="O142" s="783" t="s">
        <v>84</v>
      </c>
      <c r="P142" s="783" t="s">
        <v>84</v>
      </c>
      <c r="Q142" s="783" t="s">
        <v>86</v>
      </c>
      <c r="R142" s="783" t="s">
        <v>86</v>
      </c>
      <c r="S142" s="132" t="s">
        <v>3799</v>
      </c>
      <c r="T142" s="131"/>
      <c r="U142" s="131"/>
      <c r="V142" s="803"/>
      <c r="W142" s="148"/>
      <c r="X142" s="803"/>
      <c r="Y142" s="803"/>
      <c r="Z142" s="803"/>
      <c r="AA142" s="803"/>
      <c r="AB142" s="803"/>
      <c r="AC142" s="803"/>
      <c r="AD142" s="803"/>
      <c r="AE142" s="110"/>
      <c r="AF142" s="110"/>
      <c r="AG142" s="110"/>
    </row>
    <row r="143">
      <c r="A143" s="803"/>
      <c r="B143" s="127">
        <f t="shared" si="1"/>
        <v>140</v>
      </c>
      <c r="C143" s="183"/>
      <c r="D143" s="139"/>
      <c r="E143" s="151"/>
      <c r="F143" s="913" t="s">
        <v>4137</v>
      </c>
      <c r="G143" s="910"/>
      <c r="H143" s="910"/>
      <c r="I143" s="910"/>
      <c r="J143" s="910"/>
      <c r="K143" s="911"/>
      <c r="L143" s="911" t="s">
        <v>4138</v>
      </c>
      <c r="M143" s="911" t="s">
        <v>4139</v>
      </c>
      <c r="N143" s="131"/>
      <c r="O143" s="783" t="s">
        <v>84</v>
      </c>
      <c r="P143" s="783" t="s">
        <v>86</v>
      </c>
      <c r="Q143" s="783" t="s">
        <v>86</v>
      </c>
      <c r="R143" s="783" t="s">
        <v>86</v>
      </c>
      <c r="S143" s="132" t="s">
        <v>157</v>
      </c>
      <c r="T143" s="131"/>
      <c r="U143" s="131"/>
      <c r="V143" s="803"/>
      <c r="W143" s="148"/>
      <c r="X143" s="803"/>
      <c r="Y143" s="803"/>
      <c r="Z143" s="803"/>
      <c r="AA143" s="803"/>
      <c r="AB143" s="803"/>
      <c r="AC143" s="803"/>
      <c r="AD143" s="803"/>
      <c r="AE143" s="110"/>
      <c r="AF143" s="110"/>
      <c r="AG143" s="110"/>
    </row>
    <row r="144">
      <c r="A144" s="803"/>
      <c r="B144" s="127">
        <f t="shared" si="1"/>
        <v>141</v>
      </c>
      <c r="C144" s="183"/>
      <c r="D144" s="139"/>
      <c r="E144" s="132" t="s">
        <v>4140</v>
      </c>
      <c r="F144" s="175"/>
      <c r="G144" s="131"/>
      <c r="H144" s="131"/>
      <c r="I144" s="131"/>
      <c r="J144" s="131"/>
      <c r="K144" s="132"/>
      <c r="L144" s="132" t="s">
        <v>4141</v>
      </c>
      <c r="M144" s="132" t="s">
        <v>4142</v>
      </c>
      <c r="N144" s="132" t="s">
        <v>4143</v>
      </c>
      <c r="O144" s="783" t="s">
        <v>84</v>
      </c>
      <c r="P144" s="783" t="s">
        <v>84</v>
      </c>
      <c r="Q144" s="783" t="s">
        <v>86</v>
      </c>
      <c r="R144" s="783" t="s">
        <v>86</v>
      </c>
      <c r="S144" s="132" t="s">
        <v>3799</v>
      </c>
      <c r="T144" s="131"/>
      <c r="U144" s="131"/>
      <c r="V144" s="803"/>
      <c r="W144" s="148"/>
      <c r="X144" s="803"/>
      <c r="Y144" s="803"/>
      <c r="Z144" s="803"/>
      <c r="AA144" s="803"/>
      <c r="AB144" s="803"/>
      <c r="AC144" s="803"/>
      <c r="AD144" s="803"/>
      <c r="AE144" s="110"/>
      <c r="AF144" s="110"/>
      <c r="AG144" s="110"/>
    </row>
    <row r="145">
      <c r="A145" s="803"/>
      <c r="B145" s="127">
        <f t="shared" si="1"/>
        <v>142</v>
      </c>
      <c r="C145" s="183"/>
      <c r="D145" s="139"/>
      <c r="E145" s="149" t="s">
        <v>4144</v>
      </c>
      <c r="F145" s="175"/>
      <c r="G145" s="131"/>
      <c r="H145" s="131"/>
      <c r="I145" s="131"/>
      <c r="J145" s="131"/>
      <c r="K145" s="132"/>
      <c r="L145" s="132" t="s">
        <v>3807</v>
      </c>
      <c r="M145" s="132" t="s">
        <v>4145</v>
      </c>
      <c r="N145" s="131"/>
      <c r="O145" s="783" t="s">
        <v>84</v>
      </c>
      <c r="P145" s="783" t="s">
        <v>84</v>
      </c>
      <c r="Q145" s="783" t="s">
        <v>86</v>
      </c>
      <c r="R145" s="783" t="s">
        <v>86</v>
      </c>
      <c r="S145" s="132" t="s">
        <v>3799</v>
      </c>
      <c r="T145" s="131"/>
      <c r="U145" s="131"/>
      <c r="V145" s="803"/>
      <c r="W145" s="148"/>
      <c r="X145" s="803"/>
      <c r="Y145" s="803"/>
      <c r="Z145" s="803"/>
      <c r="AA145" s="803"/>
      <c r="AB145" s="803"/>
      <c r="AC145" s="803"/>
      <c r="AD145" s="803"/>
      <c r="AE145" s="110"/>
      <c r="AF145" s="110"/>
      <c r="AG145" s="110"/>
    </row>
    <row r="146">
      <c r="A146" s="803"/>
      <c r="B146" s="127">
        <f t="shared" si="1"/>
        <v>143</v>
      </c>
      <c r="C146" s="183"/>
      <c r="D146" s="139"/>
      <c r="E146" s="153"/>
      <c r="F146" s="130" t="s">
        <v>4146</v>
      </c>
      <c r="G146" s="131"/>
      <c r="H146" s="131"/>
      <c r="I146" s="131"/>
      <c r="J146" s="131"/>
      <c r="K146" s="132"/>
      <c r="L146" s="132" t="s">
        <v>4147</v>
      </c>
      <c r="M146" s="132" t="s">
        <v>4148</v>
      </c>
      <c r="N146" s="131"/>
      <c r="O146" s="783" t="s">
        <v>84</v>
      </c>
      <c r="P146" s="783" t="s">
        <v>84</v>
      </c>
      <c r="Q146" s="783" t="s">
        <v>86</v>
      </c>
      <c r="R146" s="783" t="s">
        <v>86</v>
      </c>
      <c r="S146" s="132" t="s">
        <v>3799</v>
      </c>
      <c r="T146" s="131"/>
      <c r="U146" s="131"/>
      <c r="V146" s="803"/>
      <c r="W146" s="148"/>
      <c r="X146" s="803"/>
      <c r="Y146" s="803"/>
      <c r="Z146" s="803"/>
      <c r="AA146" s="803"/>
      <c r="AB146" s="803"/>
      <c r="AC146" s="803"/>
      <c r="AD146" s="803"/>
      <c r="AE146" s="110"/>
      <c r="AF146" s="110"/>
      <c r="AG146" s="110"/>
    </row>
    <row r="147">
      <c r="A147" s="803"/>
      <c r="B147" s="127">
        <f t="shared" si="1"/>
        <v>144</v>
      </c>
      <c r="C147" s="183"/>
      <c r="D147" s="139"/>
      <c r="E147" s="149" t="s">
        <v>4149</v>
      </c>
      <c r="F147" s="175"/>
      <c r="G147" s="131"/>
      <c r="H147" s="131"/>
      <c r="I147" s="131"/>
      <c r="J147" s="131"/>
      <c r="K147" s="132"/>
      <c r="L147" s="132" t="s">
        <v>4067</v>
      </c>
      <c r="M147" s="132" t="s">
        <v>4150</v>
      </c>
      <c r="N147" s="131"/>
      <c r="O147" s="783" t="s">
        <v>84</v>
      </c>
      <c r="P147" s="783" t="s">
        <v>84</v>
      </c>
      <c r="Q147" s="783" t="s">
        <v>86</v>
      </c>
      <c r="R147" s="783" t="s">
        <v>86</v>
      </c>
      <c r="S147" s="132" t="s">
        <v>3799</v>
      </c>
      <c r="T147" s="131"/>
      <c r="U147" s="131"/>
      <c r="V147" s="803"/>
      <c r="W147" s="148"/>
      <c r="X147" s="803"/>
      <c r="Y147" s="803"/>
      <c r="Z147" s="803"/>
      <c r="AA147" s="803"/>
      <c r="AB147" s="803"/>
      <c r="AC147" s="803"/>
      <c r="AD147" s="803"/>
      <c r="AE147" s="110"/>
      <c r="AF147" s="110"/>
      <c r="AG147" s="110"/>
    </row>
    <row r="148">
      <c r="A148" s="803"/>
      <c r="B148" s="127">
        <f t="shared" si="1"/>
        <v>145</v>
      </c>
      <c r="C148" s="183"/>
      <c r="D148" s="139"/>
      <c r="E148" s="151"/>
      <c r="F148" s="130" t="s">
        <v>3826</v>
      </c>
      <c r="G148" s="131"/>
      <c r="H148" s="131"/>
      <c r="I148" s="131"/>
      <c r="J148" s="131"/>
      <c r="K148" s="132"/>
      <c r="L148" s="132" t="s">
        <v>4151</v>
      </c>
      <c r="M148" s="132" t="s">
        <v>4152</v>
      </c>
      <c r="N148" s="131"/>
      <c r="O148" s="783" t="s">
        <v>84</v>
      </c>
      <c r="P148" s="783" t="s">
        <v>84</v>
      </c>
      <c r="Q148" s="783" t="s">
        <v>86</v>
      </c>
      <c r="R148" s="783" t="s">
        <v>86</v>
      </c>
      <c r="S148" s="132" t="s">
        <v>3799</v>
      </c>
      <c r="T148" s="131"/>
      <c r="U148" s="131"/>
      <c r="V148" s="803"/>
      <c r="W148" s="148"/>
      <c r="X148" s="803"/>
      <c r="Y148" s="803"/>
      <c r="Z148" s="803"/>
      <c r="AA148" s="803"/>
      <c r="AB148" s="803"/>
      <c r="AC148" s="803"/>
      <c r="AD148" s="803"/>
      <c r="AE148" s="110"/>
      <c r="AF148" s="110"/>
      <c r="AG148" s="110"/>
    </row>
    <row r="149">
      <c r="A149" s="803"/>
      <c r="B149" s="127">
        <f t="shared" si="1"/>
        <v>146</v>
      </c>
      <c r="C149" s="183"/>
      <c r="D149" s="139"/>
      <c r="E149" s="151"/>
      <c r="F149" s="913" t="s">
        <v>4153</v>
      </c>
      <c r="G149" s="910"/>
      <c r="H149" s="910"/>
      <c r="I149" s="910"/>
      <c r="J149" s="910"/>
      <c r="K149" s="911"/>
      <c r="L149" s="911" t="s">
        <v>4154</v>
      </c>
      <c r="M149" s="911" t="s">
        <v>4155</v>
      </c>
      <c r="N149" s="131"/>
      <c r="O149" s="783" t="s">
        <v>84</v>
      </c>
      <c r="P149" s="783" t="s">
        <v>86</v>
      </c>
      <c r="Q149" s="783" t="s">
        <v>86</v>
      </c>
      <c r="R149" s="783" t="s">
        <v>86</v>
      </c>
      <c r="S149" s="132" t="s">
        <v>157</v>
      </c>
      <c r="T149" s="131"/>
      <c r="U149" s="131"/>
      <c r="V149" s="803"/>
      <c r="W149" s="148"/>
      <c r="X149" s="803"/>
      <c r="Y149" s="803"/>
      <c r="Z149" s="803"/>
      <c r="AA149" s="803"/>
      <c r="AB149" s="803"/>
      <c r="AC149" s="803"/>
      <c r="AD149" s="803"/>
      <c r="AE149" s="110"/>
      <c r="AF149" s="110"/>
      <c r="AG149" s="110"/>
    </row>
    <row r="150">
      <c r="A150" s="803"/>
      <c r="B150" s="127">
        <f t="shared" si="1"/>
        <v>147</v>
      </c>
      <c r="C150" s="183"/>
      <c r="D150" s="904" t="s">
        <v>405</v>
      </c>
      <c r="E150" s="143" t="s">
        <v>4156</v>
      </c>
      <c r="F150" s="175"/>
      <c r="G150" s="131"/>
      <c r="H150" s="131"/>
      <c r="I150" s="131"/>
      <c r="J150" s="131"/>
      <c r="K150" s="132"/>
      <c r="L150" s="132" t="s">
        <v>4083</v>
      </c>
      <c r="M150" s="132" t="s">
        <v>4084</v>
      </c>
      <c r="N150" s="131"/>
      <c r="O150" s="783" t="s">
        <v>84</v>
      </c>
      <c r="P150" s="783" t="s">
        <v>85</v>
      </c>
      <c r="Q150" s="783" t="s">
        <v>86</v>
      </c>
      <c r="R150" s="783" t="s">
        <v>86</v>
      </c>
      <c r="S150" s="132" t="s">
        <v>3799</v>
      </c>
      <c r="T150" s="132" t="s">
        <v>3837</v>
      </c>
      <c r="U150" s="131"/>
      <c r="V150" s="803"/>
      <c r="W150" s="148"/>
      <c r="X150" s="803"/>
      <c r="Y150" s="803"/>
      <c r="Z150" s="803"/>
      <c r="AA150" s="803"/>
      <c r="AB150" s="803"/>
      <c r="AC150" s="803"/>
      <c r="AD150" s="803"/>
      <c r="AE150" s="110"/>
      <c r="AF150" s="110"/>
      <c r="AG150" s="110"/>
    </row>
    <row r="151">
      <c r="A151" s="803"/>
      <c r="B151" s="127">
        <f t="shared" si="1"/>
        <v>148</v>
      </c>
      <c r="C151" s="183"/>
      <c r="D151" s="423"/>
      <c r="E151" s="151"/>
      <c r="F151" s="913" t="s">
        <v>4157</v>
      </c>
      <c r="G151" s="910"/>
      <c r="H151" s="910"/>
      <c r="I151" s="910"/>
      <c r="J151" s="910"/>
      <c r="K151" s="911"/>
      <c r="L151" s="911" t="s">
        <v>4158</v>
      </c>
      <c r="M151" s="911" t="s">
        <v>4159</v>
      </c>
      <c r="N151" s="131"/>
      <c r="O151" s="783" t="s">
        <v>84</v>
      </c>
      <c r="P151" s="783" t="s">
        <v>86</v>
      </c>
      <c r="Q151" s="783" t="s">
        <v>86</v>
      </c>
      <c r="R151" s="783" t="s">
        <v>86</v>
      </c>
      <c r="S151" s="132" t="s">
        <v>157</v>
      </c>
      <c r="T151" s="132"/>
      <c r="U151" s="131"/>
      <c r="V151" s="803"/>
      <c r="W151" s="148"/>
      <c r="X151" s="803"/>
      <c r="Y151" s="803"/>
      <c r="Z151" s="803"/>
      <c r="AA151" s="803"/>
      <c r="AB151" s="803"/>
      <c r="AC151" s="803"/>
      <c r="AD151" s="803"/>
      <c r="AE151" s="110"/>
      <c r="AF151" s="110"/>
      <c r="AG151" s="110"/>
    </row>
    <row r="152">
      <c r="A152" s="803"/>
      <c r="B152" s="127">
        <f t="shared" si="1"/>
        <v>149</v>
      </c>
      <c r="C152" s="183"/>
      <c r="D152" s="423"/>
      <c r="E152" s="143" t="s">
        <v>4160</v>
      </c>
      <c r="F152" s="175"/>
      <c r="G152" s="131"/>
      <c r="H152" s="131"/>
      <c r="I152" s="131"/>
      <c r="J152" s="131"/>
      <c r="K152" s="132"/>
      <c r="L152" s="132" t="s">
        <v>4083</v>
      </c>
      <c r="M152" s="132" t="s">
        <v>4084</v>
      </c>
      <c r="N152" s="131"/>
      <c r="O152" s="783" t="s">
        <v>84</v>
      </c>
      <c r="P152" s="783" t="s">
        <v>85</v>
      </c>
      <c r="Q152" s="783" t="s">
        <v>86</v>
      </c>
      <c r="R152" s="783" t="s">
        <v>86</v>
      </c>
      <c r="S152" s="132" t="s">
        <v>3799</v>
      </c>
      <c r="T152" s="132" t="s">
        <v>3837</v>
      </c>
      <c r="U152" s="131"/>
      <c r="V152" s="803"/>
      <c r="W152" s="148"/>
      <c r="X152" s="803"/>
      <c r="Y152" s="803"/>
      <c r="Z152" s="803"/>
      <c r="AA152" s="803"/>
      <c r="AB152" s="803"/>
      <c r="AC152" s="803"/>
      <c r="AD152" s="803"/>
      <c r="AE152" s="110"/>
      <c r="AF152" s="110"/>
      <c r="AG152" s="110"/>
    </row>
    <row r="153">
      <c r="A153" s="803"/>
      <c r="B153" s="127">
        <f t="shared" si="1"/>
        <v>150</v>
      </c>
      <c r="C153" s="183"/>
      <c r="D153" s="423"/>
      <c r="E153" s="153"/>
      <c r="F153" s="913" t="s">
        <v>4157</v>
      </c>
      <c r="G153" s="910"/>
      <c r="H153" s="910"/>
      <c r="I153" s="910"/>
      <c r="J153" s="910"/>
      <c r="K153" s="911"/>
      <c r="L153" s="911" t="s">
        <v>4158</v>
      </c>
      <c r="M153" s="911" t="s">
        <v>4161</v>
      </c>
      <c r="N153" s="131"/>
      <c r="O153" s="783" t="s">
        <v>84</v>
      </c>
      <c r="P153" s="783" t="s">
        <v>86</v>
      </c>
      <c r="Q153" s="783" t="s">
        <v>86</v>
      </c>
      <c r="R153" s="783" t="s">
        <v>86</v>
      </c>
      <c r="S153" s="132" t="s">
        <v>157</v>
      </c>
      <c r="T153" s="132"/>
      <c r="U153" s="131"/>
      <c r="V153" s="803"/>
      <c r="W153" s="148"/>
      <c r="X153" s="803"/>
      <c r="Y153" s="803"/>
      <c r="Z153" s="803"/>
      <c r="AA153" s="803"/>
      <c r="AB153" s="803"/>
      <c r="AC153" s="803"/>
      <c r="AD153" s="803"/>
      <c r="AE153" s="110"/>
      <c r="AF153" s="110"/>
      <c r="AG153" s="110"/>
    </row>
    <row r="154">
      <c r="A154" s="803"/>
      <c r="B154" s="127">
        <f t="shared" si="1"/>
        <v>151</v>
      </c>
      <c r="C154" s="183"/>
      <c r="D154" s="904" t="s">
        <v>4162</v>
      </c>
      <c r="E154" s="902" t="s">
        <v>4163</v>
      </c>
      <c r="F154" s="175"/>
      <c r="G154" s="131"/>
      <c r="H154" s="131"/>
      <c r="I154" s="131"/>
      <c r="J154" s="131"/>
      <c r="K154" s="132"/>
      <c r="L154" s="132" t="s">
        <v>4083</v>
      </c>
      <c r="M154" s="132" t="s">
        <v>4084</v>
      </c>
      <c r="N154" s="131"/>
      <c r="O154" s="783" t="s">
        <v>84</v>
      </c>
      <c r="P154" s="783" t="s">
        <v>84</v>
      </c>
      <c r="Q154" s="783" t="s">
        <v>86</v>
      </c>
      <c r="R154" s="783" t="s">
        <v>86</v>
      </c>
      <c r="S154" s="132" t="s">
        <v>3799</v>
      </c>
      <c r="T154" s="131"/>
      <c r="U154" s="131"/>
      <c r="V154" s="803"/>
      <c r="W154" s="148"/>
      <c r="X154" s="803"/>
      <c r="Y154" s="803"/>
      <c r="Z154" s="803"/>
      <c r="AA154" s="803"/>
      <c r="AB154" s="803"/>
      <c r="AC154" s="803"/>
      <c r="AD154" s="803"/>
      <c r="AE154" s="110"/>
      <c r="AF154" s="110"/>
      <c r="AG154" s="110"/>
    </row>
    <row r="155">
      <c r="A155" s="803"/>
      <c r="B155" s="127">
        <f t="shared" si="1"/>
        <v>152</v>
      </c>
      <c r="C155" s="932"/>
      <c r="D155" s="862"/>
      <c r="E155" s="902"/>
      <c r="F155" s="913" t="s">
        <v>4164</v>
      </c>
      <c r="G155" s="910"/>
      <c r="H155" s="910"/>
      <c r="I155" s="910"/>
      <c r="J155" s="910"/>
      <c r="K155" s="911"/>
      <c r="L155" s="911" t="s">
        <v>4165</v>
      </c>
      <c r="M155" s="911" t="s">
        <v>4166</v>
      </c>
      <c r="N155" s="131"/>
      <c r="O155" s="783" t="s">
        <v>84</v>
      </c>
      <c r="P155" s="783" t="s">
        <v>86</v>
      </c>
      <c r="Q155" s="783" t="s">
        <v>86</v>
      </c>
      <c r="R155" s="783" t="s">
        <v>86</v>
      </c>
      <c r="S155" s="132" t="s">
        <v>157</v>
      </c>
      <c r="T155" s="131"/>
      <c r="U155" s="131"/>
      <c r="V155" s="803"/>
      <c r="W155" s="148"/>
      <c r="X155" s="803"/>
      <c r="Y155" s="803"/>
      <c r="Z155" s="803"/>
      <c r="AA155" s="803"/>
      <c r="AB155" s="803"/>
      <c r="AC155" s="803"/>
      <c r="AD155" s="803"/>
      <c r="AE155" s="110"/>
      <c r="AF155" s="110"/>
      <c r="AG155" s="110"/>
    </row>
    <row r="156">
      <c r="A156" s="803"/>
      <c r="B156" s="676">
        <f t="shared" si="1"/>
        <v>153</v>
      </c>
      <c r="C156" s="933" t="s">
        <v>862</v>
      </c>
      <c r="D156" s="146" t="s">
        <v>2494</v>
      </c>
      <c r="E156" s="847" t="s">
        <v>1325</v>
      </c>
      <c r="F156" s="903" t="s">
        <v>218</v>
      </c>
      <c r="G156" s="131"/>
      <c r="H156" s="131"/>
      <c r="I156" s="131"/>
      <c r="J156" s="131"/>
      <c r="K156" s="132"/>
      <c r="L156" s="132" t="s">
        <v>3797</v>
      </c>
      <c r="M156" s="132" t="s">
        <v>3798</v>
      </c>
      <c r="N156" s="131"/>
      <c r="O156" s="783" t="s">
        <v>84</v>
      </c>
      <c r="P156" s="783" t="s">
        <v>84</v>
      </c>
      <c r="Q156" s="783" t="s">
        <v>86</v>
      </c>
      <c r="R156" s="783" t="s">
        <v>86</v>
      </c>
      <c r="S156" s="132" t="s">
        <v>3799</v>
      </c>
      <c r="T156" s="131"/>
      <c r="U156" s="131"/>
      <c r="V156" s="803"/>
      <c r="W156" s="148"/>
      <c r="X156" s="803"/>
      <c r="Y156" s="803"/>
      <c r="Z156" s="803"/>
      <c r="AA156" s="803"/>
      <c r="AB156" s="803"/>
      <c r="AC156" s="803"/>
      <c r="AD156" s="803"/>
      <c r="AE156" s="110"/>
      <c r="AF156" s="110"/>
      <c r="AG156" s="110"/>
    </row>
    <row r="157">
      <c r="A157" s="803"/>
      <c r="B157" s="676">
        <f t="shared" si="1"/>
        <v>154</v>
      </c>
      <c r="C157" s="934"/>
      <c r="D157" s="151"/>
      <c r="E157" s="300"/>
      <c r="F157" s="903" t="s">
        <v>4167</v>
      </c>
      <c r="G157" s="131"/>
      <c r="H157" s="131"/>
      <c r="I157" s="131"/>
      <c r="J157" s="131"/>
      <c r="K157" s="132"/>
      <c r="L157" s="132" t="s">
        <v>3797</v>
      </c>
      <c r="M157" s="132" t="s">
        <v>3798</v>
      </c>
      <c r="N157" s="131"/>
      <c r="O157" s="783" t="s">
        <v>84</v>
      </c>
      <c r="P157" s="783" t="s">
        <v>84</v>
      </c>
      <c r="Q157" s="783" t="s">
        <v>86</v>
      </c>
      <c r="R157" s="783" t="s">
        <v>86</v>
      </c>
      <c r="S157" s="132" t="s">
        <v>3799</v>
      </c>
      <c r="T157" s="131"/>
      <c r="U157" s="131"/>
      <c r="V157" s="803"/>
      <c r="W157" s="148"/>
      <c r="X157" s="803"/>
      <c r="Y157" s="803"/>
      <c r="Z157" s="803"/>
      <c r="AA157" s="803"/>
      <c r="AB157" s="803"/>
      <c r="AC157" s="803"/>
      <c r="AD157" s="803"/>
      <c r="AE157" s="110"/>
      <c r="AF157" s="110"/>
      <c r="AG157" s="110"/>
    </row>
    <row r="158">
      <c r="A158" s="803"/>
      <c r="B158" s="676">
        <f t="shared" si="1"/>
        <v>155</v>
      </c>
      <c r="C158" s="934"/>
      <c r="D158" s="151"/>
      <c r="E158" s="300"/>
      <c r="F158" s="903" t="s">
        <v>440</v>
      </c>
      <c r="G158" s="131"/>
      <c r="H158" s="131"/>
      <c r="I158" s="131"/>
      <c r="J158" s="131"/>
      <c r="K158" s="132"/>
      <c r="L158" s="132" t="s">
        <v>3797</v>
      </c>
      <c r="M158" s="132" t="s">
        <v>3798</v>
      </c>
      <c r="N158" s="131"/>
      <c r="O158" s="783" t="s">
        <v>84</v>
      </c>
      <c r="P158" s="783" t="s">
        <v>84</v>
      </c>
      <c r="Q158" s="783" t="s">
        <v>86</v>
      </c>
      <c r="R158" s="783" t="s">
        <v>86</v>
      </c>
      <c r="S158" s="132" t="s">
        <v>3799</v>
      </c>
      <c r="T158" s="131"/>
      <c r="U158" s="131"/>
      <c r="V158" s="803"/>
      <c r="W158" s="148"/>
      <c r="X158" s="803"/>
      <c r="Y158" s="803"/>
      <c r="Z158" s="803"/>
      <c r="AA158" s="803"/>
      <c r="AB158" s="803"/>
      <c r="AC158" s="803"/>
      <c r="AD158" s="803"/>
      <c r="AE158" s="110"/>
      <c r="AF158" s="110"/>
      <c r="AG158" s="110"/>
    </row>
    <row r="159">
      <c r="A159" s="803"/>
      <c r="B159" s="676">
        <f t="shared" si="1"/>
        <v>156</v>
      </c>
      <c r="C159" s="934"/>
      <c r="D159" s="151"/>
      <c r="E159" s="300"/>
      <c r="F159" s="903" t="s">
        <v>4168</v>
      </c>
      <c r="G159" s="131"/>
      <c r="H159" s="131"/>
      <c r="I159" s="131"/>
      <c r="J159" s="131"/>
      <c r="K159" s="132"/>
      <c r="L159" s="132" t="s">
        <v>3797</v>
      </c>
      <c r="M159" s="132" t="s">
        <v>3798</v>
      </c>
      <c r="N159" s="131"/>
      <c r="O159" s="783" t="s">
        <v>84</v>
      </c>
      <c r="P159" s="783" t="s">
        <v>84</v>
      </c>
      <c r="Q159" s="783" t="s">
        <v>86</v>
      </c>
      <c r="R159" s="783" t="s">
        <v>86</v>
      </c>
      <c r="S159" s="132" t="s">
        <v>3799</v>
      </c>
      <c r="T159" s="131"/>
      <c r="U159" s="131"/>
      <c r="V159" s="803"/>
      <c r="W159" s="148"/>
      <c r="X159" s="803"/>
      <c r="Y159" s="803"/>
      <c r="Z159" s="803"/>
      <c r="AA159" s="803"/>
      <c r="AB159" s="803"/>
      <c r="AC159" s="803"/>
      <c r="AD159" s="803"/>
      <c r="AE159" s="110"/>
      <c r="AF159" s="110"/>
      <c r="AG159" s="110"/>
    </row>
    <row r="160">
      <c r="A160" s="803"/>
      <c r="B160" s="676">
        <f t="shared" si="1"/>
        <v>157</v>
      </c>
      <c r="C160" s="934"/>
      <c r="D160" s="151"/>
      <c r="E160" s="151"/>
      <c r="F160" s="175" t="s">
        <v>249</v>
      </c>
      <c r="G160" s="131"/>
      <c r="H160" s="131"/>
      <c r="I160" s="131"/>
      <c r="J160" s="131"/>
      <c r="K160" s="132"/>
      <c r="L160" s="132" t="s">
        <v>3856</v>
      </c>
      <c r="M160" s="132" t="s">
        <v>3805</v>
      </c>
      <c r="N160" s="131"/>
      <c r="O160" s="783" t="s">
        <v>84</v>
      </c>
      <c r="P160" s="783" t="s">
        <v>84</v>
      </c>
      <c r="Q160" s="783" t="s">
        <v>86</v>
      </c>
      <c r="R160" s="783" t="s">
        <v>86</v>
      </c>
      <c r="S160" s="132" t="s">
        <v>3799</v>
      </c>
      <c r="T160" s="131"/>
      <c r="U160" s="131"/>
      <c r="V160" s="803"/>
      <c r="W160" s="148"/>
      <c r="X160" s="803"/>
      <c r="Y160" s="803"/>
      <c r="Z160" s="803"/>
      <c r="AA160" s="803"/>
      <c r="AB160" s="803"/>
      <c r="AC160" s="803"/>
      <c r="AD160" s="803"/>
      <c r="AE160" s="110"/>
      <c r="AF160" s="110"/>
      <c r="AG160" s="110"/>
    </row>
    <row r="161">
      <c r="A161" s="803"/>
      <c r="B161" s="676">
        <f t="shared" si="1"/>
        <v>158</v>
      </c>
      <c r="C161" s="934"/>
      <c r="D161" s="151"/>
      <c r="E161" s="151"/>
      <c r="F161" s="175" t="s">
        <v>373</v>
      </c>
      <c r="G161" s="131"/>
      <c r="H161" s="131"/>
      <c r="I161" s="131"/>
      <c r="J161" s="131"/>
      <c r="K161" s="132"/>
      <c r="L161" s="132" t="s">
        <v>3857</v>
      </c>
      <c r="M161" s="132" t="s">
        <v>3858</v>
      </c>
      <c r="N161" s="131"/>
      <c r="O161" s="783" t="s">
        <v>84</v>
      </c>
      <c r="P161" s="783" t="s">
        <v>84</v>
      </c>
      <c r="Q161" s="783" t="s">
        <v>86</v>
      </c>
      <c r="R161" s="783" t="s">
        <v>86</v>
      </c>
      <c r="S161" s="132" t="s">
        <v>3799</v>
      </c>
      <c r="T161" s="131"/>
      <c r="U161" s="131"/>
      <c r="V161" s="803"/>
      <c r="W161" s="148"/>
      <c r="X161" s="803"/>
      <c r="Y161" s="803"/>
      <c r="Z161" s="803"/>
      <c r="AA161" s="803"/>
      <c r="AB161" s="803"/>
      <c r="AC161" s="803"/>
      <c r="AD161" s="803"/>
      <c r="AE161" s="110"/>
      <c r="AF161" s="110"/>
      <c r="AG161" s="110"/>
    </row>
    <row r="162">
      <c r="A162" s="803"/>
      <c r="B162" s="676">
        <f t="shared" si="1"/>
        <v>159</v>
      </c>
      <c r="C162" s="934"/>
      <c r="D162" s="151"/>
      <c r="E162" s="146" t="s">
        <v>1761</v>
      </c>
      <c r="F162" s="243" t="s">
        <v>4169</v>
      </c>
      <c r="G162" s="197" t="s">
        <v>4170</v>
      </c>
      <c r="H162" s="137"/>
      <c r="I162" s="137"/>
      <c r="J162" s="131"/>
      <c r="K162" s="132"/>
      <c r="L162" s="132" t="s">
        <v>4171</v>
      </c>
      <c r="M162" s="132" t="s">
        <v>3876</v>
      </c>
      <c r="N162" s="131"/>
      <c r="O162" s="783" t="s">
        <v>84</v>
      </c>
      <c r="P162" s="783" t="s">
        <v>84</v>
      </c>
      <c r="Q162" s="783" t="s">
        <v>86</v>
      </c>
      <c r="R162" s="783" t="s">
        <v>86</v>
      </c>
      <c r="S162" s="132" t="s">
        <v>3799</v>
      </c>
      <c r="T162" s="131"/>
      <c r="U162" s="131"/>
      <c r="V162" s="803"/>
      <c r="W162" s="148"/>
      <c r="X162" s="803"/>
      <c r="Y162" s="803"/>
      <c r="Z162" s="803"/>
      <c r="AA162" s="803"/>
      <c r="AB162" s="803"/>
      <c r="AC162" s="803"/>
      <c r="AD162" s="803"/>
      <c r="AE162" s="110"/>
      <c r="AF162" s="110"/>
      <c r="AG162" s="110"/>
    </row>
    <row r="163">
      <c r="A163" s="803"/>
      <c r="B163" s="676">
        <f t="shared" si="1"/>
        <v>160</v>
      </c>
      <c r="C163" s="934"/>
      <c r="D163" s="151"/>
      <c r="E163" s="151"/>
      <c r="F163" s="175"/>
      <c r="G163" s="820" t="s">
        <v>3907</v>
      </c>
      <c r="H163" s="197" t="s">
        <v>3908</v>
      </c>
      <c r="I163" s="197" t="s">
        <v>3909</v>
      </c>
      <c r="J163" s="131"/>
      <c r="K163" s="132"/>
      <c r="L163" s="132" t="s">
        <v>3910</v>
      </c>
      <c r="M163" s="132" t="s">
        <v>3911</v>
      </c>
      <c r="N163" s="131"/>
      <c r="O163" s="783" t="s">
        <v>84</v>
      </c>
      <c r="P163" s="783" t="s">
        <v>84</v>
      </c>
      <c r="Q163" s="783" t="s">
        <v>86</v>
      </c>
      <c r="R163" s="783" t="s">
        <v>86</v>
      </c>
      <c r="S163" s="132" t="s">
        <v>3799</v>
      </c>
      <c r="T163" s="131"/>
      <c r="U163" s="131"/>
      <c r="V163" s="803"/>
      <c r="W163" s="148"/>
      <c r="X163" s="803"/>
      <c r="Y163" s="803"/>
      <c r="Z163" s="803"/>
      <c r="AA163" s="803"/>
      <c r="AB163" s="803"/>
      <c r="AC163" s="803"/>
      <c r="AD163" s="803"/>
      <c r="AE163" s="110"/>
      <c r="AF163" s="110"/>
      <c r="AG163" s="110"/>
    </row>
    <row r="164">
      <c r="A164" s="803"/>
      <c r="B164" s="676">
        <f t="shared" si="1"/>
        <v>161</v>
      </c>
      <c r="C164" s="934"/>
      <c r="D164" s="151"/>
      <c r="E164" s="151"/>
      <c r="F164" s="175"/>
      <c r="G164" s="137"/>
      <c r="H164" s="137"/>
      <c r="I164" s="197" t="s">
        <v>3912</v>
      </c>
      <c r="J164" s="131"/>
      <c r="K164" s="132"/>
      <c r="L164" s="132" t="s">
        <v>3910</v>
      </c>
      <c r="M164" s="132" t="s">
        <v>3911</v>
      </c>
      <c r="N164" s="131"/>
      <c r="O164" s="783" t="s">
        <v>84</v>
      </c>
      <c r="P164" s="783" t="s">
        <v>84</v>
      </c>
      <c r="Q164" s="783" t="s">
        <v>86</v>
      </c>
      <c r="R164" s="783" t="s">
        <v>86</v>
      </c>
      <c r="S164" s="132" t="s">
        <v>3799</v>
      </c>
      <c r="T164" s="131"/>
      <c r="U164" s="131"/>
      <c r="V164" s="803"/>
      <c r="W164" s="148"/>
      <c r="X164" s="803"/>
      <c r="Y164" s="803"/>
      <c r="Z164" s="803"/>
      <c r="AA164" s="803"/>
      <c r="AB164" s="803"/>
      <c r="AC164" s="803"/>
      <c r="AD164" s="803"/>
      <c r="AE164" s="110"/>
      <c r="AF164" s="110"/>
      <c r="AG164" s="110"/>
    </row>
    <row r="165">
      <c r="A165" s="803"/>
      <c r="B165" s="676">
        <f t="shared" si="1"/>
        <v>162</v>
      </c>
      <c r="C165" s="934"/>
      <c r="D165" s="151"/>
      <c r="E165" s="151"/>
      <c r="F165" s="175"/>
      <c r="G165" s="913" t="s">
        <v>3913</v>
      </c>
      <c r="H165" s="935"/>
      <c r="I165" s="909"/>
      <c r="J165" s="910"/>
      <c r="K165" s="911"/>
      <c r="L165" s="911" t="s">
        <v>3914</v>
      </c>
      <c r="M165" s="911" t="s">
        <v>3915</v>
      </c>
      <c r="N165" s="131"/>
      <c r="O165" s="783" t="s">
        <v>84</v>
      </c>
      <c r="P165" s="783" t="s">
        <v>86</v>
      </c>
      <c r="Q165" s="783" t="s">
        <v>86</v>
      </c>
      <c r="R165" s="783" t="s">
        <v>86</v>
      </c>
      <c r="S165" s="132" t="s">
        <v>157</v>
      </c>
      <c r="T165" s="131"/>
      <c r="U165" s="131"/>
      <c r="V165" s="803"/>
      <c r="W165" s="148"/>
      <c r="X165" s="803"/>
      <c r="Y165" s="803"/>
      <c r="Z165" s="803"/>
      <c r="AA165" s="803"/>
      <c r="AB165" s="803"/>
      <c r="AC165" s="803"/>
      <c r="AD165" s="803"/>
      <c r="AE165" s="110"/>
      <c r="AF165" s="110"/>
      <c r="AG165" s="110"/>
    </row>
    <row r="166">
      <c r="A166" s="803"/>
      <c r="B166" s="676">
        <f t="shared" si="1"/>
        <v>163</v>
      </c>
      <c r="C166" s="934"/>
      <c r="D166" s="151"/>
      <c r="E166" s="146" t="s">
        <v>4172</v>
      </c>
      <c r="F166" s="175"/>
      <c r="G166" s="131"/>
      <c r="H166" s="131"/>
      <c r="I166" s="131"/>
      <c r="J166" s="131"/>
      <c r="K166" s="132"/>
      <c r="L166" s="132" t="s">
        <v>4173</v>
      </c>
      <c r="M166" s="132" t="s">
        <v>4174</v>
      </c>
      <c r="N166" s="131"/>
      <c r="O166" s="783" t="s">
        <v>84</v>
      </c>
      <c r="P166" s="783" t="s">
        <v>84</v>
      </c>
      <c r="Q166" s="783" t="s">
        <v>86</v>
      </c>
      <c r="R166" s="783" t="s">
        <v>86</v>
      </c>
      <c r="S166" s="132" t="s">
        <v>3799</v>
      </c>
      <c r="T166" s="131"/>
      <c r="U166" s="131"/>
      <c r="V166" s="803"/>
      <c r="W166" s="148"/>
      <c r="X166" s="803"/>
      <c r="Y166" s="803"/>
      <c r="Z166" s="803"/>
      <c r="AA166" s="803"/>
      <c r="AB166" s="803"/>
      <c r="AC166" s="803"/>
      <c r="AD166" s="803"/>
      <c r="AE166" s="110"/>
      <c r="AF166" s="110"/>
      <c r="AG166" s="110"/>
    </row>
    <row r="167">
      <c r="A167" s="803"/>
      <c r="B167" s="676">
        <f t="shared" si="1"/>
        <v>164</v>
      </c>
      <c r="C167" s="934"/>
      <c r="D167" s="151"/>
      <c r="E167" s="151"/>
      <c r="F167" s="130" t="s">
        <v>4175</v>
      </c>
      <c r="G167" s="131"/>
      <c r="H167" s="131"/>
      <c r="I167" s="131"/>
      <c r="J167" s="131"/>
      <c r="K167" s="132"/>
      <c r="L167" s="132" t="s">
        <v>4016</v>
      </c>
      <c r="M167" s="132" t="s">
        <v>4176</v>
      </c>
      <c r="N167" s="131"/>
      <c r="O167" s="783" t="s">
        <v>84</v>
      </c>
      <c r="P167" s="783" t="s">
        <v>84</v>
      </c>
      <c r="Q167" s="783" t="s">
        <v>86</v>
      </c>
      <c r="R167" s="783" t="s">
        <v>86</v>
      </c>
      <c r="S167" s="132" t="s">
        <v>3799</v>
      </c>
      <c r="T167" s="131"/>
      <c r="U167" s="131"/>
      <c r="V167" s="803"/>
      <c r="W167" s="148"/>
      <c r="X167" s="803"/>
      <c r="Y167" s="803"/>
      <c r="Z167" s="803"/>
      <c r="AA167" s="803"/>
      <c r="AB167" s="803"/>
      <c r="AC167" s="803"/>
      <c r="AD167" s="803"/>
      <c r="AE167" s="110"/>
      <c r="AF167" s="110"/>
      <c r="AG167" s="110"/>
    </row>
    <row r="168">
      <c r="A168" s="803"/>
      <c r="B168" s="676">
        <f t="shared" si="1"/>
        <v>165</v>
      </c>
      <c r="C168" s="934"/>
      <c r="D168" s="151"/>
      <c r="E168" s="146" t="s">
        <v>1786</v>
      </c>
      <c r="F168" s="175"/>
      <c r="G168" s="131"/>
      <c r="H168" s="131"/>
      <c r="I168" s="131"/>
      <c r="J168" s="131"/>
      <c r="K168" s="132"/>
      <c r="L168" s="132" t="s">
        <v>4075</v>
      </c>
      <c r="M168" s="132" t="s">
        <v>4177</v>
      </c>
      <c r="N168" s="131"/>
      <c r="O168" s="783" t="s">
        <v>84</v>
      </c>
      <c r="P168" s="783" t="s">
        <v>84</v>
      </c>
      <c r="Q168" s="783" t="s">
        <v>86</v>
      </c>
      <c r="R168" s="783" t="s">
        <v>86</v>
      </c>
      <c r="S168" s="132" t="s">
        <v>3799</v>
      </c>
      <c r="T168" s="131"/>
      <c r="U168" s="131"/>
      <c r="V168" s="803"/>
      <c r="W168" s="148"/>
      <c r="X168" s="803"/>
      <c r="Y168" s="803"/>
      <c r="Z168" s="803"/>
      <c r="AA168" s="803"/>
      <c r="AB168" s="803"/>
      <c r="AC168" s="803"/>
      <c r="AD168" s="803"/>
      <c r="AE168" s="110"/>
      <c r="AF168" s="110"/>
      <c r="AG168" s="110"/>
    </row>
    <row r="169">
      <c r="A169" s="803"/>
      <c r="B169" s="676">
        <f t="shared" si="1"/>
        <v>166</v>
      </c>
      <c r="C169" s="934"/>
      <c r="D169" s="151"/>
      <c r="E169" s="153"/>
      <c r="F169" s="130" t="s">
        <v>4178</v>
      </c>
      <c r="G169" s="131"/>
      <c r="H169" s="131"/>
      <c r="I169" s="131"/>
      <c r="J169" s="131"/>
      <c r="K169" s="132"/>
      <c r="L169" s="132" t="s">
        <v>4147</v>
      </c>
      <c r="M169" s="132" t="s">
        <v>4179</v>
      </c>
      <c r="N169" s="131"/>
      <c r="O169" s="783" t="s">
        <v>84</v>
      </c>
      <c r="P169" s="783" t="s">
        <v>84</v>
      </c>
      <c r="Q169" s="783" t="s">
        <v>86</v>
      </c>
      <c r="R169" s="783" t="s">
        <v>86</v>
      </c>
      <c r="S169" s="132" t="s">
        <v>3799</v>
      </c>
      <c r="T169" s="131"/>
      <c r="U169" s="131"/>
      <c r="V169" s="803"/>
      <c r="W169" s="148"/>
      <c r="X169" s="803"/>
      <c r="Y169" s="803"/>
      <c r="Z169" s="803"/>
      <c r="AA169" s="803"/>
      <c r="AB169" s="803"/>
      <c r="AC169" s="803"/>
      <c r="AD169" s="803"/>
      <c r="AE169" s="110"/>
      <c r="AF169" s="110"/>
      <c r="AG169" s="110"/>
    </row>
    <row r="170">
      <c r="A170" s="803"/>
      <c r="B170" s="676">
        <f t="shared" si="1"/>
        <v>167</v>
      </c>
      <c r="C170" s="934"/>
      <c r="D170" s="151"/>
      <c r="E170" s="248" t="s">
        <v>252</v>
      </c>
      <c r="F170" s="915">
        <v>10.0</v>
      </c>
      <c r="G170" s="131"/>
      <c r="H170" s="131"/>
      <c r="I170" s="131"/>
      <c r="J170" s="131"/>
      <c r="K170" s="132"/>
      <c r="L170" s="132" t="s">
        <v>3952</v>
      </c>
      <c r="M170" s="132" t="s">
        <v>3953</v>
      </c>
      <c r="N170" s="131"/>
      <c r="O170" s="783" t="s">
        <v>84</v>
      </c>
      <c r="P170" s="783" t="s">
        <v>84</v>
      </c>
      <c r="Q170" s="783" t="s">
        <v>86</v>
      </c>
      <c r="R170" s="783" t="s">
        <v>86</v>
      </c>
      <c r="S170" s="132" t="s">
        <v>3799</v>
      </c>
      <c r="T170" s="131"/>
      <c r="U170" s="131"/>
      <c r="V170" s="803"/>
      <c r="W170" s="148"/>
      <c r="X170" s="803"/>
      <c r="Y170" s="803"/>
      <c r="Z170" s="803"/>
      <c r="AA170" s="803"/>
      <c r="AB170" s="803"/>
      <c r="AC170" s="803"/>
      <c r="AD170" s="803"/>
      <c r="AE170" s="110"/>
      <c r="AF170" s="110"/>
      <c r="AG170" s="110"/>
    </row>
    <row r="171">
      <c r="A171" s="803"/>
      <c r="B171" s="676">
        <f t="shared" si="1"/>
        <v>168</v>
      </c>
      <c r="C171" s="934"/>
      <c r="D171" s="151"/>
      <c r="E171" s="300"/>
      <c r="F171" s="915">
        <v>30.0</v>
      </c>
      <c r="G171" s="131"/>
      <c r="H171" s="131"/>
      <c r="I171" s="131"/>
      <c r="J171" s="131"/>
      <c r="K171" s="132"/>
      <c r="L171" s="132" t="s">
        <v>3955</v>
      </c>
      <c r="M171" s="132" t="s">
        <v>3956</v>
      </c>
      <c r="N171" s="131"/>
      <c r="O171" s="783" t="s">
        <v>84</v>
      </c>
      <c r="P171" s="783" t="s">
        <v>84</v>
      </c>
      <c r="Q171" s="783" t="s">
        <v>86</v>
      </c>
      <c r="R171" s="783" t="s">
        <v>86</v>
      </c>
      <c r="S171" s="132" t="s">
        <v>3799</v>
      </c>
      <c r="T171" s="131"/>
      <c r="U171" s="131"/>
      <c r="V171" s="803"/>
      <c r="W171" s="148"/>
      <c r="X171" s="803"/>
      <c r="Y171" s="803"/>
      <c r="Z171" s="803"/>
      <c r="AA171" s="803"/>
      <c r="AB171" s="803"/>
      <c r="AC171" s="803"/>
      <c r="AD171" s="803"/>
      <c r="AE171" s="110"/>
      <c r="AF171" s="110"/>
      <c r="AG171" s="110"/>
    </row>
    <row r="172">
      <c r="A172" s="803"/>
      <c r="B172" s="676">
        <f t="shared" si="1"/>
        <v>169</v>
      </c>
      <c r="C172" s="934"/>
      <c r="D172" s="151"/>
      <c r="E172" s="300"/>
      <c r="F172" s="915">
        <v>50.0</v>
      </c>
      <c r="G172" s="131"/>
      <c r="H172" s="131"/>
      <c r="I172" s="131"/>
      <c r="J172" s="131"/>
      <c r="K172" s="132"/>
      <c r="L172" s="132" t="s">
        <v>3958</v>
      </c>
      <c r="M172" s="132" t="s">
        <v>3959</v>
      </c>
      <c r="N172" s="131"/>
      <c r="O172" s="783" t="s">
        <v>84</v>
      </c>
      <c r="P172" s="783" t="s">
        <v>84</v>
      </c>
      <c r="Q172" s="783" t="s">
        <v>86</v>
      </c>
      <c r="R172" s="783" t="s">
        <v>86</v>
      </c>
      <c r="S172" s="132" t="s">
        <v>3799</v>
      </c>
      <c r="T172" s="131"/>
      <c r="U172" s="131"/>
      <c r="V172" s="803"/>
      <c r="W172" s="148"/>
      <c r="X172" s="803"/>
      <c r="Y172" s="803"/>
      <c r="Z172" s="803"/>
      <c r="AA172" s="803"/>
      <c r="AB172" s="803"/>
      <c r="AC172" s="803"/>
      <c r="AD172" s="803"/>
      <c r="AE172" s="110"/>
      <c r="AF172" s="110"/>
      <c r="AG172" s="110"/>
    </row>
    <row r="173">
      <c r="A173" s="803"/>
      <c r="B173" s="676">
        <f t="shared" si="1"/>
        <v>170</v>
      </c>
      <c r="C173" s="934"/>
      <c r="D173" s="151"/>
      <c r="E173" s="301"/>
      <c r="F173" s="915">
        <v>100.0</v>
      </c>
      <c r="G173" s="131"/>
      <c r="H173" s="131"/>
      <c r="I173" s="131"/>
      <c r="J173" s="131"/>
      <c r="K173" s="132"/>
      <c r="L173" s="132" t="s">
        <v>3961</v>
      </c>
      <c r="M173" s="132" t="s">
        <v>3962</v>
      </c>
      <c r="N173" s="131"/>
      <c r="O173" s="783" t="s">
        <v>84</v>
      </c>
      <c r="P173" s="783" t="s">
        <v>84</v>
      </c>
      <c r="Q173" s="783" t="s">
        <v>86</v>
      </c>
      <c r="R173" s="783" t="s">
        <v>86</v>
      </c>
      <c r="S173" s="132" t="s">
        <v>3799</v>
      </c>
      <c r="T173" s="131"/>
      <c r="U173" s="131"/>
      <c r="V173" s="803"/>
      <c r="W173" s="148"/>
      <c r="X173" s="803"/>
      <c r="Y173" s="803"/>
      <c r="Z173" s="803"/>
      <c r="AA173" s="803"/>
      <c r="AB173" s="803"/>
      <c r="AC173" s="803"/>
      <c r="AD173" s="803"/>
      <c r="AE173" s="110"/>
      <c r="AF173" s="110"/>
      <c r="AG173" s="110"/>
    </row>
    <row r="174">
      <c r="A174" s="803"/>
      <c r="B174" s="676">
        <f t="shared" si="1"/>
        <v>171</v>
      </c>
      <c r="C174" s="934"/>
      <c r="D174" s="151"/>
      <c r="E174" s="248" t="s">
        <v>824</v>
      </c>
      <c r="F174" s="903" t="s">
        <v>1174</v>
      </c>
      <c r="G174" s="131"/>
      <c r="H174" s="131"/>
      <c r="I174" s="131"/>
      <c r="J174" s="131"/>
      <c r="K174" s="132"/>
      <c r="L174" s="132" t="s">
        <v>3965</v>
      </c>
      <c r="M174" s="132" t="s">
        <v>3966</v>
      </c>
      <c r="N174" s="131"/>
      <c r="O174" s="783" t="s">
        <v>84</v>
      </c>
      <c r="P174" s="783" t="s">
        <v>84</v>
      </c>
      <c r="Q174" s="783" t="s">
        <v>86</v>
      </c>
      <c r="R174" s="783" t="s">
        <v>86</v>
      </c>
      <c r="S174" s="132" t="s">
        <v>3799</v>
      </c>
      <c r="T174" s="131"/>
      <c r="U174" s="131"/>
      <c r="V174" s="803"/>
      <c r="W174" s="148"/>
      <c r="X174" s="803"/>
      <c r="Y174" s="803"/>
      <c r="Z174" s="803"/>
      <c r="AA174" s="803"/>
      <c r="AB174" s="803"/>
      <c r="AC174" s="803"/>
      <c r="AD174" s="803"/>
      <c r="AE174" s="110"/>
      <c r="AF174" s="110"/>
      <c r="AG174" s="110"/>
    </row>
    <row r="175">
      <c r="A175" s="803"/>
      <c r="B175" s="676">
        <f t="shared" si="1"/>
        <v>172</v>
      </c>
      <c r="C175" s="934"/>
      <c r="D175" s="151"/>
      <c r="E175" s="300"/>
      <c r="F175" s="903" t="s">
        <v>3967</v>
      </c>
      <c r="G175" s="131"/>
      <c r="H175" s="131"/>
      <c r="I175" s="131"/>
      <c r="J175" s="131"/>
      <c r="K175" s="132"/>
      <c r="L175" s="132" t="s">
        <v>3968</v>
      </c>
      <c r="M175" s="132" t="s">
        <v>3969</v>
      </c>
      <c r="N175" s="131"/>
      <c r="O175" s="783" t="s">
        <v>84</v>
      </c>
      <c r="P175" s="783" t="s">
        <v>84</v>
      </c>
      <c r="Q175" s="783" t="s">
        <v>86</v>
      </c>
      <c r="R175" s="783" t="s">
        <v>86</v>
      </c>
      <c r="S175" s="132" t="s">
        <v>3799</v>
      </c>
      <c r="T175" s="131"/>
      <c r="U175" s="131"/>
      <c r="V175" s="803"/>
      <c r="W175" s="148"/>
      <c r="X175" s="803"/>
      <c r="Y175" s="803"/>
      <c r="Z175" s="803"/>
      <c r="AA175" s="803"/>
      <c r="AB175" s="803"/>
      <c r="AC175" s="803"/>
      <c r="AD175" s="803"/>
      <c r="AE175" s="110"/>
      <c r="AF175" s="110"/>
      <c r="AG175" s="110"/>
    </row>
    <row r="176">
      <c r="A176" s="803"/>
      <c r="B176" s="676">
        <f t="shared" si="1"/>
        <v>173</v>
      </c>
      <c r="C176" s="934"/>
      <c r="D176" s="151"/>
      <c r="E176" s="300"/>
      <c r="F176" s="903" t="s">
        <v>3970</v>
      </c>
      <c r="G176" s="131"/>
      <c r="H176" s="131"/>
      <c r="I176" s="131"/>
      <c r="J176" s="131"/>
      <c r="K176" s="132"/>
      <c r="L176" s="132" t="s">
        <v>3971</v>
      </c>
      <c r="M176" s="132" t="s">
        <v>3972</v>
      </c>
      <c r="N176" s="131"/>
      <c r="O176" s="783" t="s">
        <v>84</v>
      </c>
      <c r="P176" s="783" t="s">
        <v>84</v>
      </c>
      <c r="Q176" s="783" t="s">
        <v>86</v>
      </c>
      <c r="R176" s="783" t="s">
        <v>86</v>
      </c>
      <c r="S176" s="132" t="s">
        <v>3799</v>
      </c>
      <c r="T176" s="131"/>
      <c r="U176" s="131"/>
      <c r="V176" s="803"/>
      <c r="W176" s="148"/>
      <c r="X176" s="803"/>
      <c r="Y176" s="803"/>
      <c r="Z176" s="803"/>
      <c r="AA176" s="803"/>
      <c r="AB176" s="803"/>
      <c r="AC176" s="803"/>
      <c r="AD176" s="803"/>
      <c r="AE176" s="110"/>
      <c r="AF176" s="110"/>
      <c r="AG176" s="110"/>
    </row>
    <row r="177">
      <c r="A177" s="803"/>
      <c r="B177" s="676">
        <f t="shared" si="1"/>
        <v>174</v>
      </c>
      <c r="C177" s="934"/>
      <c r="D177" s="151"/>
      <c r="E177" s="300"/>
      <c r="F177" s="903" t="s">
        <v>3973</v>
      </c>
      <c r="G177" s="131"/>
      <c r="H177" s="131"/>
      <c r="I177" s="131"/>
      <c r="J177" s="131"/>
      <c r="K177" s="132"/>
      <c r="L177" s="132" t="s">
        <v>3974</v>
      </c>
      <c r="M177" s="132" t="s">
        <v>3975</v>
      </c>
      <c r="N177" s="131"/>
      <c r="O177" s="783" t="s">
        <v>84</v>
      </c>
      <c r="P177" s="783" t="s">
        <v>84</v>
      </c>
      <c r="Q177" s="783" t="s">
        <v>86</v>
      </c>
      <c r="R177" s="783" t="s">
        <v>86</v>
      </c>
      <c r="S177" s="132" t="s">
        <v>3799</v>
      </c>
      <c r="T177" s="131"/>
      <c r="U177" s="131"/>
      <c r="V177" s="803"/>
      <c r="W177" s="148"/>
      <c r="X177" s="803"/>
      <c r="Y177" s="803"/>
      <c r="Z177" s="803"/>
      <c r="AA177" s="803"/>
      <c r="AB177" s="803"/>
      <c r="AC177" s="803"/>
      <c r="AD177" s="803"/>
      <c r="AE177" s="110"/>
      <c r="AF177" s="110"/>
      <c r="AG177" s="110"/>
    </row>
    <row r="178">
      <c r="A178" s="803"/>
      <c r="B178" s="676">
        <f t="shared" si="1"/>
        <v>175</v>
      </c>
      <c r="C178" s="934"/>
      <c r="D178" s="151"/>
      <c r="E178" s="300"/>
      <c r="F178" s="903" t="s">
        <v>3976</v>
      </c>
      <c r="G178" s="131"/>
      <c r="H178" s="131"/>
      <c r="I178" s="131"/>
      <c r="J178" s="131"/>
      <c r="K178" s="132"/>
      <c r="L178" s="132" t="s">
        <v>3977</v>
      </c>
      <c r="M178" s="132" t="s">
        <v>3978</v>
      </c>
      <c r="N178" s="131"/>
      <c r="O178" s="783" t="s">
        <v>84</v>
      </c>
      <c r="P178" s="783" t="s">
        <v>84</v>
      </c>
      <c r="Q178" s="783" t="s">
        <v>86</v>
      </c>
      <c r="R178" s="783" t="s">
        <v>86</v>
      </c>
      <c r="S178" s="132" t="s">
        <v>3799</v>
      </c>
      <c r="T178" s="131"/>
      <c r="U178" s="131"/>
      <c r="V178" s="803"/>
      <c r="W178" s="148"/>
      <c r="X178" s="803"/>
      <c r="Y178" s="803"/>
      <c r="Z178" s="803"/>
      <c r="AA178" s="803"/>
      <c r="AB178" s="803"/>
      <c r="AC178" s="803"/>
      <c r="AD178" s="803"/>
      <c r="AE178" s="110"/>
      <c r="AF178" s="110"/>
      <c r="AG178" s="110"/>
    </row>
    <row r="179">
      <c r="A179" s="803"/>
      <c r="B179" s="676">
        <f t="shared" si="1"/>
        <v>176</v>
      </c>
      <c r="C179" s="936" t="s">
        <v>524</v>
      </c>
      <c r="D179" s="846" t="s">
        <v>524</v>
      </c>
      <c r="E179" s="847" t="s">
        <v>4180</v>
      </c>
      <c r="F179" s="175"/>
      <c r="G179" s="131"/>
      <c r="H179" s="131"/>
      <c r="I179" s="131"/>
      <c r="J179" s="131"/>
      <c r="K179" s="132"/>
      <c r="L179" s="132" t="s">
        <v>4181</v>
      </c>
      <c r="M179" s="132" t="s">
        <v>4182</v>
      </c>
      <c r="N179" s="131"/>
      <c r="O179" s="783" t="s">
        <v>84</v>
      </c>
      <c r="P179" s="783" t="s">
        <v>84</v>
      </c>
      <c r="Q179" s="783" t="s">
        <v>86</v>
      </c>
      <c r="R179" s="783" t="s">
        <v>86</v>
      </c>
      <c r="S179" s="132" t="s">
        <v>3799</v>
      </c>
      <c r="T179" s="131"/>
      <c r="U179" s="131"/>
      <c r="V179" s="803"/>
      <c r="W179" s="148"/>
      <c r="X179" s="803"/>
      <c r="Y179" s="803"/>
      <c r="Z179" s="803"/>
      <c r="AA179" s="803"/>
      <c r="AB179" s="803"/>
      <c r="AC179" s="803"/>
      <c r="AD179" s="803"/>
      <c r="AE179" s="110"/>
      <c r="AF179" s="110"/>
      <c r="AG179" s="110"/>
    </row>
    <row r="180">
      <c r="A180" s="803"/>
      <c r="B180" s="676">
        <f t="shared" si="1"/>
        <v>177</v>
      </c>
      <c r="C180" s="937"/>
      <c r="D180" s="191"/>
      <c r="E180" s="151"/>
      <c r="F180" s="130" t="s">
        <v>4183</v>
      </c>
      <c r="G180" s="131"/>
      <c r="H180" s="131"/>
      <c r="I180" s="131"/>
      <c r="J180" s="131"/>
      <c r="K180" s="132"/>
      <c r="L180" s="132" t="s">
        <v>4184</v>
      </c>
      <c r="M180" s="132" t="s">
        <v>4185</v>
      </c>
      <c r="N180" s="131"/>
      <c r="O180" s="783" t="s">
        <v>84</v>
      </c>
      <c r="P180" s="783" t="s">
        <v>84</v>
      </c>
      <c r="Q180" s="783" t="s">
        <v>86</v>
      </c>
      <c r="R180" s="783" t="s">
        <v>86</v>
      </c>
      <c r="S180" s="132" t="s">
        <v>3799</v>
      </c>
      <c r="T180" s="131"/>
      <c r="U180" s="131"/>
      <c r="V180" s="803"/>
      <c r="W180" s="148"/>
      <c r="X180" s="803"/>
      <c r="Y180" s="803"/>
      <c r="Z180" s="803"/>
      <c r="AA180" s="803"/>
      <c r="AB180" s="803"/>
      <c r="AC180" s="803"/>
      <c r="AD180" s="803"/>
      <c r="AE180" s="110"/>
      <c r="AF180" s="110"/>
      <c r="AG180" s="110"/>
    </row>
    <row r="181">
      <c r="A181" s="803"/>
      <c r="B181" s="676">
        <f t="shared" si="1"/>
        <v>178</v>
      </c>
      <c r="C181" s="937"/>
      <c r="D181" s="191"/>
      <c r="E181" s="146" t="s">
        <v>1716</v>
      </c>
      <c r="F181" s="175"/>
      <c r="G181" s="131"/>
      <c r="H181" s="131"/>
      <c r="I181" s="131"/>
      <c r="J181" s="131"/>
      <c r="K181" s="132"/>
      <c r="L181" s="132" t="s">
        <v>4186</v>
      </c>
      <c r="M181" s="132" t="s">
        <v>4182</v>
      </c>
      <c r="N181" s="131"/>
      <c r="O181" s="783" t="s">
        <v>84</v>
      </c>
      <c r="P181" s="783" t="s">
        <v>84</v>
      </c>
      <c r="Q181" s="783" t="s">
        <v>86</v>
      </c>
      <c r="R181" s="783" t="s">
        <v>86</v>
      </c>
      <c r="S181" s="132" t="s">
        <v>3799</v>
      </c>
      <c r="T181" s="131"/>
      <c r="U181" s="131"/>
      <c r="V181" s="803"/>
      <c r="W181" s="148"/>
      <c r="X181" s="803"/>
      <c r="Y181" s="803"/>
      <c r="Z181" s="803"/>
      <c r="AA181" s="803"/>
      <c r="AB181" s="803"/>
      <c r="AC181" s="803"/>
      <c r="AD181" s="803"/>
      <c r="AE181" s="110"/>
      <c r="AF181" s="110"/>
      <c r="AG181" s="110"/>
    </row>
    <row r="182">
      <c r="A182" s="803"/>
      <c r="B182" s="676">
        <f t="shared" si="1"/>
        <v>179</v>
      </c>
      <c r="C182" s="937"/>
      <c r="D182" s="191"/>
      <c r="E182" s="151"/>
      <c r="F182" s="130" t="s">
        <v>4183</v>
      </c>
      <c r="G182" s="132" t="s">
        <v>1716</v>
      </c>
      <c r="H182" s="131"/>
      <c r="I182" s="131"/>
      <c r="J182" s="131"/>
      <c r="K182" s="132"/>
      <c r="L182" s="132" t="s">
        <v>4187</v>
      </c>
      <c r="M182" s="132" t="s">
        <v>4188</v>
      </c>
      <c r="N182" s="131"/>
      <c r="O182" s="783" t="s">
        <v>84</v>
      </c>
      <c r="P182" s="783" t="s">
        <v>84</v>
      </c>
      <c r="Q182" s="783" t="s">
        <v>86</v>
      </c>
      <c r="R182" s="783" t="s">
        <v>86</v>
      </c>
      <c r="S182" s="132" t="s">
        <v>3799</v>
      </c>
      <c r="T182" s="131"/>
      <c r="U182" s="131"/>
      <c r="V182" s="803"/>
      <c r="W182" s="148"/>
      <c r="X182" s="803"/>
      <c r="Y182" s="803"/>
      <c r="Z182" s="803"/>
      <c r="AA182" s="803"/>
      <c r="AB182" s="803"/>
      <c r="AC182" s="803"/>
      <c r="AD182" s="803"/>
      <c r="AE182" s="110"/>
      <c r="AF182" s="110"/>
      <c r="AG182" s="110"/>
    </row>
    <row r="183">
      <c r="A183" s="803"/>
      <c r="B183" s="676">
        <f t="shared" si="1"/>
        <v>180</v>
      </c>
      <c r="C183" s="937"/>
      <c r="D183" s="191"/>
      <c r="E183" s="153"/>
      <c r="F183" s="175"/>
      <c r="G183" s="132" t="s">
        <v>1352</v>
      </c>
      <c r="H183" s="131"/>
      <c r="I183" s="131"/>
      <c r="J183" s="131"/>
      <c r="K183" s="132"/>
      <c r="L183" s="132" t="s">
        <v>4079</v>
      </c>
      <c r="M183" s="132" t="s">
        <v>4189</v>
      </c>
      <c r="N183" s="131"/>
      <c r="O183" s="783" t="s">
        <v>84</v>
      </c>
      <c r="P183" s="783" t="s">
        <v>84</v>
      </c>
      <c r="Q183" s="783" t="s">
        <v>86</v>
      </c>
      <c r="R183" s="783" t="s">
        <v>86</v>
      </c>
      <c r="S183" s="132" t="s">
        <v>3799</v>
      </c>
      <c r="T183" s="131"/>
      <c r="U183" s="131"/>
      <c r="V183" s="803"/>
      <c r="W183" s="148"/>
      <c r="X183" s="803"/>
      <c r="Y183" s="803"/>
      <c r="Z183" s="803"/>
      <c r="AA183" s="803"/>
      <c r="AB183" s="803"/>
      <c r="AC183" s="803"/>
      <c r="AD183" s="803"/>
      <c r="AE183" s="110"/>
      <c r="AF183" s="110"/>
      <c r="AG183" s="110"/>
    </row>
    <row r="184">
      <c r="A184" s="803"/>
      <c r="B184" s="676">
        <f t="shared" si="1"/>
        <v>181</v>
      </c>
      <c r="C184" s="937"/>
      <c r="D184" s="151"/>
      <c r="E184" s="142" t="s">
        <v>1352</v>
      </c>
      <c r="F184" s="131"/>
      <c r="G184" s="131"/>
      <c r="H184" s="131"/>
      <c r="I184" s="131"/>
      <c r="J184" s="131"/>
      <c r="K184" s="132"/>
      <c r="L184" s="132" t="s">
        <v>4079</v>
      </c>
      <c r="M184" s="132" t="s">
        <v>4189</v>
      </c>
      <c r="N184" s="131"/>
      <c r="O184" s="783" t="s">
        <v>84</v>
      </c>
      <c r="P184" s="783" t="s">
        <v>84</v>
      </c>
      <c r="Q184" s="783" t="s">
        <v>86</v>
      </c>
      <c r="R184" s="783" t="s">
        <v>86</v>
      </c>
      <c r="S184" s="132" t="s">
        <v>3799</v>
      </c>
      <c r="T184" s="131"/>
      <c r="U184" s="131"/>
      <c r="V184" s="803"/>
      <c r="W184" s="148"/>
      <c r="X184" s="803"/>
      <c r="Y184" s="803"/>
      <c r="Z184" s="803"/>
      <c r="AA184" s="803"/>
      <c r="AB184" s="803"/>
      <c r="AC184" s="803"/>
      <c r="AD184" s="803"/>
      <c r="AE184" s="110"/>
      <c r="AF184" s="110"/>
      <c r="AG184" s="110"/>
    </row>
    <row r="185">
      <c r="A185" s="803"/>
      <c r="B185" s="676">
        <f t="shared" si="1"/>
        <v>182</v>
      </c>
      <c r="C185" s="937"/>
      <c r="D185" s="153"/>
      <c r="E185" s="918" t="s">
        <v>4190</v>
      </c>
      <c r="F185" s="911" t="s">
        <v>4191</v>
      </c>
      <c r="G185" s="910"/>
      <c r="H185" s="910"/>
      <c r="I185" s="910"/>
      <c r="J185" s="910"/>
      <c r="K185" s="911"/>
      <c r="L185" s="911" t="s">
        <v>4192</v>
      </c>
      <c r="M185" s="911" t="s">
        <v>4193</v>
      </c>
      <c r="N185" s="131"/>
      <c r="O185" s="783" t="s">
        <v>84</v>
      </c>
      <c r="P185" s="783" t="s">
        <v>86</v>
      </c>
      <c r="Q185" s="783" t="s">
        <v>86</v>
      </c>
      <c r="R185" s="783" t="s">
        <v>86</v>
      </c>
      <c r="S185" s="132" t="s">
        <v>157</v>
      </c>
      <c r="T185" s="131"/>
      <c r="U185" s="131"/>
      <c r="V185" s="803"/>
      <c r="W185" s="148"/>
      <c r="X185" s="803"/>
      <c r="Y185" s="803"/>
      <c r="Z185" s="803"/>
      <c r="AA185" s="803"/>
      <c r="AB185" s="803"/>
      <c r="AC185" s="803"/>
      <c r="AD185" s="803"/>
      <c r="AE185" s="110"/>
      <c r="AF185" s="110"/>
      <c r="AG185" s="110"/>
    </row>
    <row r="186">
      <c r="A186" s="803"/>
      <c r="B186" s="676">
        <f t="shared" si="1"/>
        <v>183</v>
      </c>
      <c r="C186" s="938"/>
      <c r="D186" s="153"/>
      <c r="E186" s="911"/>
      <c r="F186" s="911" t="s">
        <v>4194</v>
      </c>
      <c r="G186" s="910"/>
      <c r="H186" s="910"/>
      <c r="I186" s="910"/>
      <c r="J186" s="910"/>
      <c r="K186" s="911"/>
      <c r="L186" s="911" t="s">
        <v>173</v>
      </c>
      <c r="M186" s="911" t="s">
        <v>173</v>
      </c>
      <c r="N186" s="131"/>
      <c r="O186" s="783" t="s">
        <v>84</v>
      </c>
      <c r="P186" s="783" t="s">
        <v>86</v>
      </c>
      <c r="Q186" s="783" t="s">
        <v>86</v>
      </c>
      <c r="R186" s="783" t="s">
        <v>86</v>
      </c>
      <c r="S186" s="132" t="s">
        <v>157</v>
      </c>
      <c r="T186" s="131"/>
      <c r="U186" s="131"/>
      <c r="V186" s="803"/>
      <c r="W186" s="148"/>
      <c r="X186" s="803"/>
      <c r="Y186" s="803"/>
      <c r="Z186" s="803"/>
      <c r="AA186" s="803"/>
      <c r="AB186" s="803"/>
      <c r="AC186" s="803"/>
      <c r="AD186" s="803"/>
      <c r="AE186" s="110"/>
      <c r="AF186" s="110"/>
      <c r="AG186" s="110"/>
    </row>
    <row r="187">
      <c r="A187" s="803"/>
      <c r="B187" s="676">
        <f t="shared" si="1"/>
        <v>184</v>
      </c>
      <c r="C187" s="938"/>
      <c r="D187" s="143"/>
      <c r="E187" s="923"/>
      <c r="F187" s="911" t="s">
        <v>4195</v>
      </c>
      <c r="G187" s="910"/>
      <c r="H187" s="910"/>
      <c r="I187" s="910"/>
      <c r="J187" s="910"/>
      <c r="K187" s="911"/>
      <c r="L187" s="911" t="s">
        <v>173</v>
      </c>
      <c r="M187" s="911" t="s">
        <v>173</v>
      </c>
      <c r="N187" s="131"/>
      <c r="O187" s="783" t="s">
        <v>84</v>
      </c>
      <c r="P187" s="783" t="s">
        <v>86</v>
      </c>
      <c r="Q187" s="783" t="s">
        <v>86</v>
      </c>
      <c r="R187" s="783" t="s">
        <v>86</v>
      </c>
      <c r="S187" s="132" t="s">
        <v>157</v>
      </c>
      <c r="T187" s="131"/>
      <c r="U187" s="131"/>
      <c r="V187" s="803"/>
      <c r="W187" s="148"/>
      <c r="X187" s="803"/>
      <c r="Y187" s="803"/>
      <c r="Z187" s="803"/>
      <c r="AA187" s="803"/>
      <c r="AB187" s="803"/>
      <c r="AC187" s="803"/>
      <c r="AD187" s="803"/>
      <c r="AE187" s="110"/>
      <c r="AF187" s="110"/>
      <c r="AG187" s="110"/>
    </row>
    <row r="188">
      <c r="A188" s="803"/>
      <c r="B188" s="676">
        <f t="shared" si="1"/>
        <v>185</v>
      </c>
      <c r="C188" s="939" t="s">
        <v>4196</v>
      </c>
      <c r="D188" s="847" t="s">
        <v>4197</v>
      </c>
      <c r="E188" s="904" t="s">
        <v>1087</v>
      </c>
      <c r="F188" s="164"/>
      <c r="G188" s="131"/>
      <c r="H188" s="131"/>
      <c r="I188" s="131"/>
      <c r="J188" s="131"/>
      <c r="K188" s="132"/>
      <c r="L188" s="132" t="s">
        <v>4198</v>
      </c>
      <c r="M188" s="132" t="s">
        <v>4199</v>
      </c>
      <c r="N188" s="131"/>
      <c r="O188" s="783" t="s">
        <v>84</v>
      </c>
      <c r="P188" s="783" t="s">
        <v>85</v>
      </c>
      <c r="Q188" s="783" t="s">
        <v>86</v>
      </c>
      <c r="R188" s="783" t="s">
        <v>86</v>
      </c>
      <c r="S188" s="132" t="s">
        <v>3799</v>
      </c>
      <c r="T188" s="132" t="s">
        <v>3837</v>
      </c>
      <c r="U188" s="131"/>
      <c r="V188" s="803"/>
      <c r="W188" s="148"/>
      <c r="X188" s="803"/>
      <c r="Y188" s="803"/>
      <c r="Z188" s="803"/>
      <c r="AA188" s="803"/>
      <c r="AB188" s="803"/>
      <c r="AC188" s="803"/>
      <c r="AD188" s="803"/>
      <c r="AE188" s="110"/>
      <c r="AF188" s="110"/>
      <c r="AG188" s="110"/>
    </row>
    <row r="189">
      <c r="A189" s="803"/>
      <c r="B189" s="676">
        <f t="shared" si="1"/>
        <v>186</v>
      </c>
      <c r="C189" s="940"/>
      <c r="D189" s="151"/>
      <c r="E189" s="139"/>
      <c r="F189" s="129" t="s">
        <v>4200</v>
      </c>
      <c r="G189" s="130" t="s">
        <v>4201</v>
      </c>
      <c r="H189" s="131"/>
      <c r="I189" s="131"/>
      <c r="J189" s="131"/>
      <c r="K189" s="132"/>
      <c r="L189" s="132" t="s">
        <v>4202</v>
      </c>
      <c r="M189" s="132" t="s">
        <v>4203</v>
      </c>
      <c r="N189" s="131"/>
      <c r="O189" s="783" t="s">
        <v>84</v>
      </c>
      <c r="P189" s="783" t="s">
        <v>85</v>
      </c>
      <c r="Q189" s="783" t="s">
        <v>86</v>
      </c>
      <c r="R189" s="783" t="s">
        <v>86</v>
      </c>
      <c r="S189" s="132" t="s">
        <v>3799</v>
      </c>
      <c r="T189" s="132" t="s">
        <v>3837</v>
      </c>
      <c r="U189" s="131"/>
      <c r="V189" s="803"/>
      <c r="W189" s="148"/>
      <c r="X189" s="803"/>
      <c r="Y189" s="803"/>
      <c r="Z189" s="803"/>
      <c r="AA189" s="803"/>
      <c r="AB189" s="803"/>
      <c r="AC189" s="803"/>
      <c r="AD189" s="803"/>
      <c r="AE189" s="110"/>
      <c r="AF189" s="110"/>
      <c r="AG189" s="110"/>
    </row>
    <row r="190">
      <c r="A190" s="803"/>
      <c r="B190" s="676">
        <f t="shared" si="1"/>
        <v>187</v>
      </c>
      <c r="C190" s="940"/>
      <c r="D190" s="151"/>
      <c r="E190" s="139"/>
      <c r="F190" s="139"/>
      <c r="G190" s="175"/>
      <c r="H190" s="132" t="s">
        <v>4204</v>
      </c>
      <c r="I190" s="131"/>
      <c r="J190" s="131"/>
      <c r="K190" s="132"/>
      <c r="L190" s="132" t="s">
        <v>4205</v>
      </c>
      <c r="M190" s="132" t="s">
        <v>4206</v>
      </c>
      <c r="N190" s="131"/>
      <c r="O190" s="783" t="s">
        <v>84</v>
      </c>
      <c r="P190" s="783" t="s">
        <v>85</v>
      </c>
      <c r="Q190" s="783" t="s">
        <v>86</v>
      </c>
      <c r="R190" s="783" t="s">
        <v>86</v>
      </c>
      <c r="S190" s="132" t="s">
        <v>3799</v>
      </c>
      <c r="T190" s="132" t="s">
        <v>3837</v>
      </c>
      <c r="U190" s="131"/>
      <c r="V190" s="803"/>
      <c r="W190" s="148"/>
      <c r="X190" s="803"/>
      <c r="Y190" s="803"/>
      <c r="Z190" s="803"/>
      <c r="AA190" s="803"/>
      <c r="AB190" s="803"/>
      <c r="AC190" s="803"/>
      <c r="AD190" s="803"/>
      <c r="AE190" s="110"/>
      <c r="AF190" s="110"/>
      <c r="AG190" s="110"/>
    </row>
    <row r="191">
      <c r="A191" s="803"/>
      <c r="B191" s="676">
        <f t="shared" si="1"/>
        <v>188</v>
      </c>
      <c r="C191" s="940"/>
      <c r="D191" s="151"/>
      <c r="E191" s="139"/>
      <c r="F191" s="139"/>
      <c r="G191" s="130" t="s">
        <v>4207</v>
      </c>
      <c r="H191" s="132" t="s">
        <v>4066</v>
      </c>
      <c r="I191" s="131"/>
      <c r="J191" s="131"/>
      <c r="K191" s="132"/>
      <c r="L191" s="132" t="s">
        <v>4208</v>
      </c>
      <c r="M191" s="132" t="s">
        <v>4209</v>
      </c>
      <c r="N191" s="131"/>
      <c r="O191" s="783" t="s">
        <v>84</v>
      </c>
      <c r="P191" s="783" t="s">
        <v>85</v>
      </c>
      <c r="Q191" s="783" t="s">
        <v>86</v>
      </c>
      <c r="R191" s="783" t="s">
        <v>86</v>
      </c>
      <c r="S191" s="132" t="s">
        <v>3799</v>
      </c>
      <c r="T191" s="132" t="s">
        <v>3837</v>
      </c>
      <c r="U191" s="131"/>
      <c r="V191" s="803"/>
      <c r="W191" s="148"/>
      <c r="X191" s="803"/>
      <c r="Y191" s="803"/>
      <c r="Z191" s="803"/>
      <c r="AA191" s="803"/>
      <c r="AB191" s="803"/>
      <c r="AC191" s="803"/>
      <c r="AD191" s="803"/>
      <c r="AE191" s="110"/>
      <c r="AF191" s="110"/>
      <c r="AG191" s="110"/>
    </row>
    <row r="192">
      <c r="A192" s="803"/>
      <c r="B192" s="676">
        <f t="shared" si="1"/>
        <v>189</v>
      </c>
      <c r="C192" s="940"/>
      <c r="D192" s="151"/>
      <c r="E192" s="139"/>
      <c r="F192" s="139"/>
      <c r="G192" s="175"/>
      <c r="H192" s="131"/>
      <c r="I192" s="132" t="s">
        <v>4210</v>
      </c>
      <c r="J192" s="131"/>
      <c r="K192" s="132"/>
      <c r="L192" s="132" t="s">
        <v>4211</v>
      </c>
      <c r="M192" s="132" t="s">
        <v>4212</v>
      </c>
      <c r="N192" s="131"/>
      <c r="O192" s="783" t="s">
        <v>84</v>
      </c>
      <c r="P192" s="783" t="s">
        <v>85</v>
      </c>
      <c r="Q192" s="783" t="s">
        <v>86</v>
      </c>
      <c r="R192" s="783" t="s">
        <v>86</v>
      </c>
      <c r="S192" s="132" t="s">
        <v>3799</v>
      </c>
      <c r="T192" s="132" t="s">
        <v>3837</v>
      </c>
      <c r="U192" s="131"/>
      <c r="V192" s="803"/>
      <c r="W192" s="148"/>
      <c r="X192" s="803"/>
      <c r="Y192" s="803"/>
      <c r="Z192" s="803"/>
      <c r="AA192" s="803"/>
      <c r="AB192" s="803"/>
      <c r="AC192" s="803"/>
      <c r="AD192" s="803"/>
      <c r="AE192" s="110"/>
      <c r="AF192" s="110"/>
      <c r="AG192" s="110"/>
    </row>
    <row r="193">
      <c r="A193" s="803"/>
      <c r="B193" s="676">
        <f t="shared" si="1"/>
        <v>190</v>
      </c>
      <c r="C193" s="940"/>
      <c r="D193" s="151"/>
      <c r="E193" s="139"/>
      <c r="F193" s="139"/>
      <c r="G193" s="130" t="s">
        <v>4213</v>
      </c>
      <c r="H193" s="132" t="s">
        <v>4214</v>
      </c>
      <c r="I193" s="131"/>
      <c r="J193" s="131"/>
      <c r="K193" s="132"/>
      <c r="L193" s="132" t="s">
        <v>4215</v>
      </c>
      <c r="M193" s="132" t="s">
        <v>4216</v>
      </c>
      <c r="N193" s="131"/>
      <c r="O193" s="783" t="s">
        <v>84</v>
      </c>
      <c r="P193" s="783" t="s">
        <v>85</v>
      </c>
      <c r="Q193" s="783" t="s">
        <v>86</v>
      </c>
      <c r="R193" s="783" t="s">
        <v>86</v>
      </c>
      <c r="S193" s="132" t="s">
        <v>3799</v>
      </c>
      <c r="T193" s="132" t="s">
        <v>3837</v>
      </c>
      <c r="U193" s="131"/>
      <c r="V193" s="803"/>
      <c r="W193" s="148"/>
      <c r="X193" s="803"/>
      <c r="Y193" s="803"/>
      <c r="Z193" s="803"/>
      <c r="AA193" s="803"/>
      <c r="AB193" s="803"/>
      <c r="AC193" s="803"/>
      <c r="AD193" s="803"/>
      <c r="AE193" s="110"/>
      <c r="AF193" s="110"/>
      <c r="AG193" s="110"/>
    </row>
    <row r="194">
      <c r="A194" s="803"/>
      <c r="B194" s="676">
        <f t="shared" si="1"/>
        <v>191</v>
      </c>
      <c r="C194" s="940"/>
      <c r="D194" s="151"/>
      <c r="E194" s="139"/>
      <c r="F194" s="139"/>
      <c r="G194" s="130" t="s">
        <v>4217</v>
      </c>
      <c r="H194" s="820" t="s">
        <v>4218</v>
      </c>
      <c r="I194" s="131"/>
      <c r="J194" s="131"/>
      <c r="K194" s="132"/>
      <c r="L194" s="132" t="s">
        <v>4219</v>
      </c>
      <c r="M194" s="132" t="s">
        <v>4220</v>
      </c>
      <c r="N194" s="131"/>
      <c r="O194" s="783" t="s">
        <v>84</v>
      </c>
      <c r="P194" s="783" t="s">
        <v>85</v>
      </c>
      <c r="Q194" s="783" t="s">
        <v>86</v>
      </c>
      <c r="R194" s="783" t="s">
        <v>86</v>
      </c>
      <c r="S194" s="132" t="s">
        <v>3799</v>
      </c>
      <c r="T194" s="132" t="s">
        <v>3837</v>
      </c>
      <c r="U194" s="131"/>
      <c r="V194" s="803"/>
      <c r="W194" s="148"/>
      <c r="X194" s="803"/>
      <c r="Y194" s="803"/>
      <c r="Z194" s="803"/>
      <c r="AA194" s="803"/>
      <c r="AB194" s="803"/>
      <c r="AC194" s="803"/>
      <c r="AD194" s="803"/>
      <c r="AE194" s="110"/>
      <c r="AF194" s="110"/>
      <c r="AG194" s="110"/>
    </row>
    <row r="195">
      <c r="A195" s="803"/>
      <c r="B195" s="676">
        <f t="shared" si="1"/>
        <v>192</v>
      </c>
      <c r="C195" s="940"/>
      <c r="D195" s="151"/>
      <c r="E195" s="139"/>
      <c r="F195" s="139"/>
      <c r="G195" s="175"/>
      <c r="H195" s="820" t="s">
        <v>4221</v>
      </c>
      <c r="I195" s="131"/>
      <c r="J195" s="131"/>
      <c r="K195" s="132"/>
      <c r="L195" s="132" t="s">
        <v>4222</v>
      </c>
      <c r="M195" s="132" t="s">
        <v>4223</v>
      </c>
      <c r="N195" s="131"/>
      <c r="O195" s="783" t="s">
        <v>84</v>
      </c>
      <c r="P195" s="783" t="s">
        <v>85</v>
      </c>
      <c r="Q195" s="783" t="s">
        <v>86</v>
      </c>
      <c r="R195" s="783" t="s">
        <v>86</v>
      </c>
      <c r="S195" s="132" t="s">
        <v>3799</v>
      </c>
      <c r="T195" s="132" t="s">
        <v>3837</v>
      </c>
      <c r="U195" s="131"/>
      <c r="V195" s="803"/>
      <c r="W195" s="148"/>
      <c r="X195" s="803"/>
      <c r="Y195" s="803"/>
      <c r="Z195" s="803"/>
      <c r="AA195" s="803"/>
      <c r="AB195" s="803"/>
      <c r="AC195" s="803"/>
      <c r="AD195" s="803"/>
      <c r="AE195" s="110"/>
      <c r="AF195" s="110"/>
      <c r="AG195" s="110"/>
    </row>
    <row r="196">
      <c r="A196" s="803"/>
      <c r="B196" s="676">
        <f t="shared" si="1"/>
        <v>193</v>
      </c>
      <c r="C196" s="940"/>
      <c r="D196" s="151"/>
      <c r="E196" s="141"/>
      <c r="F196" s="141"/>
      <c r="G196" s="130" t="s">
        <v>1705</v>
      </c>
      <c r="H196" s="131"/>
      <c r="I196" s="131"/>
      <c r="J196" s="131"/>
      <c r="K196" s="132"/>
      <c r="L196" s="132" t="s">
        <v>4205</v>
      </c>
      <c r="M196" s="132" t="s">
        <v>4224</v>
      </c>
      <c r="N196" s="131"/>
      <c r="O196" s="783" t="s">
        <v>84</v>
      </c>
      <c r="P196" s="783" t="s">
        <v>85</v>
      </c>
      <c r="Q196" s="783" t="s">
        <v>86</v>
      </c>
      <c r="R196" s="783" t="s">
        <v>86</v>
      </c>
      <c r="S196" s="132" t="s">
        <v>3799</v>
      </c>
      <c r="T196" s="132" t="s">
        <v>3837</v>
      </c>
      <c r="U196" s="131"/>
      <c r="V196" s="803"/>
      <c r="W196" s="148"/>
      <c r="X196" s="803"/>
      <c r="Y196" s="803"/>
      <c r="Z196" s="803"/>
      <c r="AA196" s="803"/>
      <c r="AB196" s="803"/>
      <c r="AC196" s="803"/>
      <c r="AD196" s="803"/>
      <c r="AE196" s="110"/>
      <c r="AF196" s="110"/>
      <c r="AG196" s="110"/>
    </row>
    <row r="197">
      <c r="A197" s="803"/>
      <c r="B197" s="676">
        <f t="shared" si="1"/>
        <v>194</v>
      </c>
      <c r="C197" s="940"/>
      <c r="D197" s="151"/>
      <c r="E197" s="140" t="s">
        <v>4225</v>
      </c>
      <c r="F197" s="149" t="s">
        <v>411</v>
      </c>
      <c r="G197" s="131"/>
      <c r="H197" s="131"/>
      <c r="I197" s="131"/>
      <c r="J197" s="131"/>
      <c r="K197" s="132"/>
      <c r="L197" s="132" t="s">
        <v>4226</v>
      </c>
      <c r="M197" s="132" t="s">
        <v>4084</v>
      </c>
      <c r="N197" s="131"/>
      <c r="O197" s="783" t="s">
        <v>84</v>
      </c>
      <c r="P197" s="783" t="s">
        <v>85</v>
      </c>
      <c r="Q197" s="783" t="s">
        <v>86</v>
      </c>
      <c r="R197" s="783" t="s">
        <v>86</v>
      </c>
      <c r="S197" s="132" t="s">
        <v>3799</v>
      </c>
      <c r="T197" s="132" t="s">
        <v>3837</v>
      </c>
      <c r="U197" s="131"/>
      <c r="V197" s="803"/>
      <c r="W197" s="148"/>
      <c r="X197" s="803"/>
      <c r="Y197" s="803"/>
      <c r="Z197" s="803"/>
      <c r="AA197" s="803"/>
      <c r="AB197" s="803"/>
      <c r="AC197" s="803"/>
      <c r="AD197" s="803"/>
      <c r="AE197" s="110"/>
      <c r="AF197" s="110"/>
      <c r="AG197" s="110"/>
    </row>
    <row r="198">
      <c r="A198" s="803"/>
      <c r="B198" s="676">
        <f t="shared" si="1"/>
        <v>195</v>
      </c>
      <c r="C198" s="940"/>
      <c r="D198" s="151"/>
      <c r="E198" s="145" t="s">
        <v>4227</v>
      </c>
      <c r="F198" s="146" t="s">
        <v>1786</v>
      </c>
      <c r="G198" s="175"/>
      <c r="H198" s="131"/>
      <c r="I198" s="131"/>
      <c r="J198" s="131"/>
      <c r="K198" s="132"/>
      <c r="L198" s="132" t="s">
        <v>4075</v>
      </c>
      <c r="M198" s="132" t="s">
        <v>4228</v>
      </c>
      <c r="N198" s="131"/>
      <c r="O198" s="783" t="s">
        <v>84</v>
      </c>
      <c r="P198" s="783" t="s">
        <v>85</v>
      </c>
      <c r="Q198" s="783" t="s">
        <v>86</v>
      </c>
      <c r="R198" s="783" t="s">
        <v>86</v>
      </c>
      <c r="S198" s="132" t="s">
        <v>3799</v>
      </c>
      <c r="T198" s="132" t="s">
        <v>3837</v>
      </c>
      <c r="U198" s="131"/>
      <c r="V198" s="803"/>
      <c r="W198" s="148"/>
      <c r="X198" s="803"/>
      <c r="Y198" s="803"/>
      <c r="Z198" s="803"/>
      <c r="AA198" s="803"/>
      <c r="AB198" s="803"/>
      <c r="AC198" s="803"/>
      <c r="AD198" s="803"/>
      <c r="AE198" s="110"/>
      <c r="AF198" s="110"/>
      <c r="AG198" s="110"/>
    </row>
    <row r="199">
      <c r="A199" s="803"/>
      <c r="B199" s="676">
        <f t="shared" si="1"/>
        <v>196</v>
      </c>
      <c r="C199" s="940"/>
      <c r="D199" s="151"/>
      <c r="E199" s="165"/>
      <c r="F199" s="151"/>
      <c r="G199" s="130" t="s">
        <v>4229</v>
      </c>
      <c r="H199" s="132" t="s">
        <v>451</v>
      </c>
      <c r="I199" s="131"/>
      <c r="J199" s="131"/>
      <c r="K199" s="132"/>
      <c r="L199" s="132" t="s">
        <v>4012</v>
      </c>
      <c r="M199" s="132" t="s">
        <v>4230</v>
      </c>
      <c r="N199" s="131"/>
      <c r="O199" s="783" t="s">
        <v>84</v>
      </c>
      <c r="P199" s="783" t="s">
        <v>85</v>
      </c>
      <c r="Q199" s="783" t="s">
        <v>86</v>
      </c>
      <c r="R199" s="783" t="s">
        <v>86</v>
      </c>
      <c r="S199" s="132" t="s">
        <v>3799</v>
      </c>
      <c r="T199" s="132" t="s">
        <v>3837</v>
      </c>
      <c r="U199" s="131"/>
      <c r="V199" s="803"/>
      <c r="W199" s="148"/>
      <c r="X199" s="803"/>
      <c r="Y199" s="803"/>
      <c r="Z199" s="803"/>
      <c r="AA199" s="803"/>
      <c r="AB199" s="803"/>
      <c r="AC199" s="803"/>
      <c r="AD199" s="803"/>
      <c r="AE199" s="110"/>
      <c r="AF199" s="110"/>
      <c r="AG199" s="110"/>
    </row>
    <row r="200">
      <c r="A200" s="803"/>
      <c r="B200" s="676">
        <f t="shared" si="1"/>
        <v>197</v>
      </c>
      <c r="C200" s="940"/>
      <c r="D200" s="151"/>
      <c r="E200" s="145" t="s">
        <v>4231</v>
      </c>
      <c r="F200" s="146" t="s">
        <v>4232</v>
      </c>
      <c r="G200" s="130" t="s">
        <v>1387</v>
      </c>
      <c r="H200" s="131"/>
      <c r="I200" s="131"/>
      <c r="J200" s="131"/>
      <c r="K200" s="132"/>
      <c r="L200" s="132" t="s">
        <v>4233</v>
      </c>
      <c r="M200" s="132" t="s">
        <v>4234</v>
      </c>
      <c r="N200" s="131"/>
      <c r="O200" s="783" t="s">
        <v>84</v>
      </c>
      <c r="P200" s="783" t="s">
        <v>85</v>
      </c>
      <c r="Q200" s="783" t="s">
        <v>86</v>
      </c>
      <c r="R200" s="783" t="s">
        <v>86</v>
      </c>
      <c r="S200" s="132" t="s">
        <v>3799</v>
      </c>
      <c r="T200" s="132" t="s">
        <v>3837</v>
      </c>
      <c r="U200" s="131"/>
      <c r="V200" s="803"/>
      <c r="W200" s="148"/>
      <c r="X200" s="803"/>
      <c r="Y200" s="803"/>
      <c r="Z200" s="803"/>
      <c r="AA200" s="803"/>
      <c r="AB200" s="803"/>
      <c r="AC200" s="803"/>
      <c r="AD200" s="803"/>
      <c r="AE200" s="110"/>
      <c r="AF200" s="110"/>
      <c r="AG200" s="110"/>
    </row>
    <row r="201">
      <c r="A201" s="803"/>
      <c r="B201" s="676">
        <f t="shared" si="1"/>
        <v>198</v>
      </c>
      <c r="C201" s="940"/>
      <c r="D201" s="151"/>
      <c r="E201" s="165"/>
      <c r="F201" s="151"/>
      <c r="G201" s="130"/>
      <c r="H201" s="132" t="s">
        <v>4235</v>
      </c>
      <c r="I201" s="132" t="s">
        <v>4236</v>
      </c>
      <c r="J201" s="131"/>
      <c r="K201" s="132"/>
      <c r="L201" s="132" t="s">
        <v>4237</v>
      </c>
      <c r="M201" s="132" t="s">
        <v>4084</v>
      </c>
      <c r="N201" s="131"/>
      <c r="O201" s="783" t="s">
        <v>84</v>
      </c>
      <c r="P201" s="783" t="s">
        <v>85</v>
      </c>
      <c r="Q201" s="783" t="s">
        <v>86</v>
      </c>
      <c r="R201" s="783" t="s">
        <v>86</v>
      </c>
      <c r="S201" s="132" t="s">
        <v>3799</v>
      </c>
      <c r="T201" s="132" t="s">
        <v>3837</v>
      </c>
      <c r="U201" s="131"/>
      <c r="V201" s="803"/>
      <c r="W201" s="148"/>
      <c r="X201" s="803"/>
      <c r="Y201" s="803"/>
      <c r="Z201" s="803"/>
      <c r="AA201" s="803"/>
      <c r="AB201" s="803"/>
      <c r="AC201" s="803"/>
      <c r="AD201" s="803"/>
      <c r="AE201" s="110"/>
      <c r="AF201" s="110"/>
      <c r="AG201" s="110"/>
    </row>
    <row r="202">
      <c r="A202" s="803"/>
      <c r="B202" s="676">
        <f t="shared" si="1"/>
        <v>199</v>
      </c>
      <c r="C202" s="940"/>
      <c r="D202" s="151"/>
      <c r="E202" s="165"/>
      <c r="F202" s="151"/>
      <c r="G202" s="130"/>
      <c r="H202" s="132"/>
      <c r="I202" s="918" t="s">
        <v>4238</v>
      </c>
      <c r="J202" s="910"/>
      <c r="K202" s="911"/>
      <c r="L202" s="911" t="s">
        <v>4239</v>
      </c>
      <c r="M202" s="911" t="s">
        <v>4240</v>
      </c>
      <c r="N202" s="131"/>
      <c r="O202" s="783" t="s">
        <v>84</v>
      </c>
      <c r="P202" s="783" t="s">
        <v>86</v>
      </c>
      <c r="Q202" s="783" t="s">
        <v>86</v>
      </c>
      <c r="R202" s="783" t="s">
        <v>86</v>
      </c>
      <c r="S202" s="132" t="s">
        <v>157</v>
      </c>
      <c r="T202" s="132"/>
      <c r="U202" s="131"/>
      <c r="V202" s="803"/>
      <c r="W202" s="148"/>
      <c r="X202" s="803"/>
      <c r="Y202" s="803"/>
      <c r="Z202" s="803"/>
      <c r="AA202" s="803"/>
      <c r="AB202" s="803"/>
      <c r="AC202" s="803"/>
      <c r="AD202" s="803"/>
      <c r="AE202" s="110"/>
      <c r="AF202" s="110"/>
      <c r="AG202" s="110"/>
    </row>
    <row r="203">
      <c r="A203" s="803"/>
      <c r="B203" s="676">
        <f t="shared" si="1"/>
        <v>200</v>
      </c>
      <c r="C203" s="940"/>
      <c r="D203" s="151"/>
      <c r="E203" s="165"/>
      <c r="F203" s="151"/>
      <c r="G203" s="130" t="s">
        <v>1835</v>
      </c>
      <c r="H203" s="131"/>
      <c r="I203" s="131"/>
      <c r="J203" s="131"/>
      <c r="K203" s="132"/>
      <c r="L203" s="132" t="s">
        <v>4233</v>
      </c>
      <c r="M203" s="132" t="s">
        <v>4241</v>
      </c>
      <c r="N203" s="131"/>
      <c r="O203" s="783" t="s">
        <v>84</v>
      </c>
      <c r="P203" s="783" t="s">
        <v>85</v>
      </c>
      <c r="Q203" s="783" t="s">
        <v>86</v>
      </c>
      <c r="R203" s="783" t="s">
        <v>86</v>
      </c>
      <c r="S203" s="132" t="s">
        <v>3799</v>
      </c>
      <c r="T203" s="132" t="s">
        <v>3837</v>
      </c>
      <c r="U203" s="131"/>
      <c r="V203" s="803"/>
      <c r="W203" s="148"/>
      <c r="X203" s="803"/>
      <c r="Y203" s="803"/>
      <c r="Z203" s="803"/>
      <c r="AA203" s="803"/>
      <c r="AB203" s="803"/>
      <c r="AC203" s="803"/>
      <c r="AD203" s="803"/>
      <c r="AE203" s="110"/>
      <c r="AF203" s="110"/>
      <c r="AG203" s="110"/>
    </row>
    <row r="204">
      <c r="A204" s="803"/>
      <c r="B204" s="676">
        <f t="shared" si="1"/>
        <v>201</v>
      </c>
      <c r="C204" s="940"/>
      <c r="D204" s="151"/>
      <c r="E204" s="165"/>
      <c r="F204" s="151"/>
      <c r="G204" s="175"/>
      <c r="H204" s="132" t="s">
        <v>4242</v>
      </c>
      <c r="I204" s="132" t="s">
        <v>4243</v>
      </c>
      <c r="J204" s="131"/>
      <c r="K204" s="132"/>
      <c r="L204" s="132" t="s">
        <v>4244</v>
      </c>
      <c r="M204" s="132" t="s">
        <v>4084</v>
      </c>
      <c r="N204" s="131"/>
      <c r="O204" s="783" t="s">
        <v>84</v>
      </c>
      <c r="P204" s="783" t="s">
        <v>85</v>
      </c>
      <c r="Q204" s="783" t="s">
        <v>86</v>
      </c>
      <c r="R204" s="783" t="s">
        <v>86</v>
      </c>
      <c r="S204" s="132" t="s">
        <v>3799</v>
      </c>
      <c r="T204" s="132" t="s">
        <v>3837</v>
      </c>
      <c r="U204" s="131"/>
      <c r="V204" s="803"/>
      <c r="W204" s="148"/>
      <c r="X204" s="803"/>
      <c r="Y204" s="803"/>
      <c r="Z204" s="803"/>
      <c r="AA204" s="803"/>
      <c r="AB204" s="803"/>
      <c r="AC204" s="803"/>
      <c r="AD204" s="803"/>
      <c r="AE204" s="110"/>
      <c r="AF204" s="110"/>
      <c r="AG204" s="110"/>
    </row>
    <row r="205">
      <c r="A205" s="803"/>
      <c r="B205" s="676">
        <f t="shared" si="1"/>
        <v>202</v>
      </c>
      <c r="C205" s="940"/>
      <c r="D205" s="151"/>
      <c r="E205" s="199"/>
      <c r="F205" s="153"/>
      <c r="G205" s="175"/>
      <c r="H205" s="132"/>
      <c r="I205" s="918" t="s">
        <v>4245</v>
      </c>
      <c r="J205" s="910"/>
      <c r="K205" s="911"/>
      <c r="L205" s="911" t="s">
        <v>4246</v>
      </c>
      <c r="M205" s="911" t="s">
        <v>4247</v>
      </c>
      <c r="N205" s="131"/>
      <c r="O205" s="783" t="s">
        <v>84</v>
      </c>
      <c r="P205" s="783" t="s">
        <v>86</v>
      </c>
      <c r="Q205" s="783" t="s">
        <v>86</v>
      </c>
      <c r="R205" s="783" t="s">
        <v>86</v>
      </c>
      <c r="S205" s="132" t="s">
        <v>157</v>
      </c>
      <c r="T205" s="132"/>
      <c r="U205" s="131"/>
      <c r="V205" s="803"/>
      <c r="W205" s="148"/>
      <c r="X205" s="803"/>
      <c r="Y205" s="803"/>
      <c r="Z205" s="803"/>
      <c r="AA205" s="803"/>
      <c r="AB205" s="803"/>
      <c r="AC205" s="803"/>
      <c r="AD205" s="803"/>
      <c r="AE205" s="110"/>
      <c r="AF205" s="110"/>
      <c r="AG205" s="110"/>
    </row>
    <row r="206">
      <c r="A206" s="803"/>
      <c r="B206" s="676">
        <f t="shared" si="1"/>
        <v>203</v>
      </c>
      <c r="C206" s="940"/>
      <c r="D206" s="153"/>
      <c r="E206" s="142" t="s">
        <v>4213</v>
      </c>
      <c r="F206" s="155" t="s">
        <v>1352</v>
      </c>
      <c r="G206" s="131"/>
      <c r="H206" s="131"/>
      <c r="I206" s="131"/>
      <c r="J206" s="131"/>
      <c r="K206" s="132"/>
      <c r="L206" s="132" t="s">
        <v>4079</v>
      </c>
      <c r="M206" s="132" t="s">
        <v>4248</v>
      </c>
      <c r="N206" s="131"/>
      <c r="O206" s="783" t="s">
        <v>84</v>
      </c>
      <c r="P206" s="783" t="s">
        <v>85</v>
      </c>
      <c r="Q206" s="783" t="s">
        <v>86</v>
      </c>
      <c r="R206" s="783" t="s">
        <v>86</v>
      </c>
      <c r="S206" s="132" t="s">
        <v>3799</v>
      </c>
      <c r="T206" s="132" t="s">
        <v>3837</v>
      </c>
      <c r="U206" s="131"/>
      <c r="V206" s="803"/>
      <c r="W206" s="148"/>
      <c r="X206" s="803"/>
      <c r="Y206" s="803"/>
      <c r="Z206" s="803"/>
      <c r="AA206" s="803"/>
      <c r="AB206" s="803"/>
      <c r="AC206" s="803"/>
      <c r="AD206" s="803"/>
      <c r="AE206" s="110"/>
      <c r="AF206" s="110"/>
      <c r="AG206" s="110"/>
    </row>
    <row r="207">
      <c r="A207" s="803"/>
      <c r="B207" s="676">
        <f t="shared" si="1"/>
        <v>204</v>
      </c>
      <c r="C207" s="941" t="s">
        <v>4249</v>
      </c>
      <c r="D207" s="155" t="s">
        <v>4250</v>
      </c>
      <c r="E207" s="132" t="s">
        <v>4251</v>
      </c>
      <c r="F207" s="131"/>
      <c r="G207" s="131"/>
      <c r="H207" s="131"/>
      <c r="I207" s="131"/>
      <c r="J207" s="131"/>
      <c r="K207" s="132"/>
      <c r="L207" s="132" t="s">
        <v>4252</v>
      </c>
      <c r="M207" s="132" t="s">
        <v>4084</v>
      </c>
      <c r="N207" s="131"/>
      <c r="O207" s="783" t="s">
        <v>84</v>
      </c>
      <c r="P207" s="783" t="s">
        <v>85</v>
      </c>
      <c r="Q207" s="783" t="s">
        <v>86</v>
      </c>
      <c r="R207" s="783" t="s">
        <v>86</v>
      </c>
      <c r="S207" s="132" t="s">
        <v>4253</v>
      </c>
      <c r="T207" s="132" t="s">
        <v>3837</v>
      </c>
      <c r="U207" s="131"/>
      <c r="V207" s="803"/>
      <c r="W207" s="148"/>
      <c r="X207" s="803"/>
      <c r="Y207" s="803"/>
      <c r="Z207" s="803"/>
      <c r="AA207" s="803"/>
      <c r="AB207" s="803"/>
      <c r="AC207" s="803"/>
      <c r="AD207" s="803"/>
      <c r="AE207" s="110"/>
      <c r="AF207" s="110"/>
      <c r="AG207" s="110"/>
    </row>
    <row r="208">
      <c r="A208" s="803"/>
      <c r="B208" s="676">
        <f t="shared" si="1"/>
        <v>205</v>
      </c>
      <c r="C208" s="941"/>
      <c r="D208" s="146"/>
      <c r="E208" s="146"/>
      <c r="F208" s="918" t="s">
        <v>4254</v>
      </c>
      <c r="G208" s="910"/>
      <c r="H208" s="910"/>
      <c r="I208" s="910"/>
      <c r="J208" s="910"/>
      <c r="K208" s="911"/>
      <c r="L208" s="911" t="s">
        <v>4255</v>
      </c>
      <c r="M208" s="911" t="s">
        <v>4256</v>
      </c>
      <c r="N208" s="131"/>
      <c r="O208" s="783" t="s">
        <v>84</v>
      </c>
      <c r="P208" s="783" t="s">
        <v>86</v>
      </c>
      <c r="Q208" s="783" t="s">
        <v>86</v>
      </c>
      <c r="R208" s="783" t="s">
        <v>86</v>
      </c>
      <c r="S208" s="132" t="s">
        <v>157</v>
      </c>
      <c r="T208" s="132"/>
      <c r="U208" s="131"/>
      <c r="V208" s="803"/>
      <c r="W208" s="148"/>
      <c r="X208" s="803"/>
      <c r="Y208" s="803"/>
      <c r="Z208" s="803"/>
      <c r="AA208" s="803"/>
      <c r="AB208" s="803"/>
      <c r="AC208" s="803"/>
      <c r="AD208" s="803"/>
      <c r="AE208" s="110"/>
      <c r="AF208" s="110"/>
      <c r="AG208" s="110"/>
    </row>
    <row r="209">
      <c r="A209" s="803"/>
      <c r="B209" s="676">
        <f t="shared" si="1"/>
        <v>206</v>
      </c>
      <c r="C209" s="942"/>
      <c r="D209" s="146" t="s">
        <v>4257</v>
      </c>
      <c r="E209" s="146" t="s">
        <v>4251</v>
      </c>
      <c r="F209" s="131"/>
      <c r="G209" s="131"/>
      <c r="H209" s="131"/>
      <c r="I209" s="131"/>
      <c r="J209" s="131"/>
      <c r="K209" s="132"/>
      <c r="L209" s="132" t="s">
        <v>4252</v>
      </c>
      <c r="M209" s="132" t="s">
        <v>4084</v>
      </c>
      <c r="N209" s="131"/>
      <c r="O209" s="783" t="s">
        <v>84</v>
      </c>
      <c r="P209" s="783" t="s">
        <v>84</v>
      </c>
      <c r="Q209" s="783" t="s">
        <v>86</v>
      </c>
      <c r="R209" s="783" t="s">
        <v>86</v>
      </c>
      <c r="S209" s="132" t="s">
        <v>4253</v>
      </c>
      <c r="T209" s="131"/>
      <c r="U209" s="131"/>
      <c r="V209" s="803"/>
      <c r="W209" s="148"/>
      <c r="X209" s="803"/>
      <c r="Y209" s="803"/>
      <c r="Z209" s="803"/>
      <c r="AA209" s="803"/>
      <c r="AB209" s="803"/>
      <c r="AC209" s="803"/>
      <c r="AD209" s="803"/>
      <c r="AE209" s="110"/>
      <c r="AF209" s="110"/>
      <c r="AG209" s="110"/>
    </row>
    <row r="210">
      <c r="A210" s="803"/>
      <c r="B210" s="676">
        <f t="shared" si="1"/>
        <v>207</v>
      </c>
      <c r="C210" s="943"/>
      <c r="D210" s="146"/>
      <c r="E210" s="129"/>
      <c r="F210" s="918" t="s">
        <v>4254</v>
      </c>
      <c r="G210" s="910"/>
      <c r="H210" s="910"/>
      <c r="I210" s="910"/>
      <c r="J210" s="910"/>
      <c r="K210" s="911"/>
      <c r="L210" s="911" t="s">
        <v>4258</v>
      </c>
      <c r="M210" s="911" t="s">
        <v>4259</v>
      </c>
      <c r="N210" s="131"/>
      <c r="O210" s="783" t="s">
        <v>84</v>
      </c>
      <c r="P210" s="783" t="s">
        <v>86</v>
      </c>
      <c r="Q210" s="783" t="s">
        <v>86</v>
      </c>
      <c r="R210" s="783" t="s">
        <v>86</v>
      </c>
      <c r="S210" s="132" t="s">
        <v>157</v>
      </c>
      <c r="T210" s="131"/>
      <c r="U210" s="131"/>
      <c r="V210" s="803"/>
      <c r="W210" s="148"/>
      <c r="X210" s="803"/>
      <c r="Y210" s="803"/>
      <c r="Z210" s="803"/>
      <c r="AA210" s="803"/>
      <c r="AB210" s="803"/>
      <c r="AC210" s="803"/>
      <c r="AD210" s="803"/>
      <c r="AE210" s="110"/>
      <c r="AF210" s="110"/>
      <c r="AG210" s="110"/>
    </row>
    <row r="211">
      <c r="A211" s="803"/>
      <c r="B211" s="676">
        <f t="shared" si="1"/>
        <v>208</v>
      </c>
      <c r="C211" s="943"/>
      <c r="D211" s="146" t="s">
        <v>4260</v>
      </c>
      <c r="E211" s="129" t="s">
        <v>4261</v>
      </c>
      <c r="F211" s="175"/>
      <c r="G211" s="131"/>
      <c r="H211" s="131"/>
      <c r="I211" s="131"/>
      <c r="J211" s="131"/>
      <c r="K211" s="132"/>
      <c r="L211" s="132" t="s">
        <v>4262</v>
      </c>
      <c r="M211" s="132" t="s">
        <v>4263</v>
      </c>
      <c r="N211" s="131"/>
      <c r="O211" s="783" t="s">
        <v>84</v>
      </c>
      <c r="P211" s="783" t="s">
        <v>84</v>
      </c>
      <c r="Q211" s="783" t="s">
        <v>86</v>
      </c>
      <c r="R211" s="783" t="s">
        <v>86</v>
      </c>
      <c r="S211" s="132" t="s">
        <v>4253</v>
      </c>
      <c r="T211" s="131"/>
      <c r="U211" s="131"/>
      <c r="V211" s="803"/>
      <c r="W211" s="148"/>
      <c r="X211" s="803"/>
      <c r="Y211" s="803"/>
      <c r="Z211" s="803"/>
      <c r="AA211" s="803"/>
      <c r="AB211" s="803"/>
      <c r="AC211" s="803"/>
      <c r="AD211" s="803"/>
      <c r="AE211" s="110"/>
      <c r="AF211" s="110"/>
      <c r="AG211" s="110"/>
    </row>
    <row r="212">
      <c r="A212" s="803"/>
      <c r="B212" s="676">
        <f t="shared" si="1"/>
        <v>209</v>
      </c>
      <c r="C212" s="943"/>
      <c r="D212" s="151"/>
      <c r="E212" s="139"/>
      <c r="F212" s="130" t="s">
        <v>4264</v>
      </c>
      <c r="G212" s="131"/>
      <c r="H212" s="131"/>
      <c r="I212" s="131"/>
      <c r="J212" s="131"/>
      <c r="K212" s="132"/>
      <c r="L212" s="132" t="s">
        <v>4265</v>
      </c>
      <c r="M212" s="132" t="s">
        <v>4266</v>
      </c>
      <c r="N212" s="131"/>
      <c r="O212" s="783" t="s">
        <v>84</v>
      </c>
      <c r="P212" s="783" t="s">
        <v>84</v>
      </c>
      <c r="Q212" s="783" t="s">
        <v>86</v>
      </c>
      <c r="R212" s="783" t="s">
        <v>86</v>
      </c>
      <c r="S212" s="132" t="s">
        <v>4253</v>
      </c>
      <c r="T212" s="131"/>
      <c r="U212" s="131"/>
      <c r="V212" s="803"/>
      <c r="W212" s="148"/>
      <c r="X212" s="803"/>
      <c r="Y212" s="803"/>
      <c r="Z212" s="803"/>
      <c r="AA212" s="803"/>
      <c r="AB212" s="803"/>
      <c r="AC212" s="803"/>
      <c r="AD212" s="803"/>
      <c r="AE212" s="110"/>
      <c r="AF212" s="110"/>
      <c r="AG212" s="110"/>
    </row>
    <row r="213">
      <c r="A213" s="803"/>
      <c r="B213" s="676">
        <f t="shared" si="1"/>
        <v>210</v>
      </c>
      <c r="C213" s="943"/>
      <c r="D213" s="151"/>
      <c r="E213" s="129" t="s">
        <v>4267</v>
      </c>
      <c r="F213" s="175"/>
      <c r="G213" s="131"/>
      <c r="H213" s="131"/>
      <c r="I213" s="131"/>
      <c r="J213" s="131"/>
      <c r="K213" s="132"/>
      <c r="L213" s="132" t="s">
        <v>4268</v>
      </c>
      <c r="M213" s="132" t="s">
        <v>4263</v>
      </c>
      <c r="N213" s="131"/>
      <c r="O213" s="783" t="s">
        <v>84</v>
      </c>
      <c r="P213" s="783" t="s">
        <v>86</v>
      </c>
      <c r="Q213" s="783" t="s">
        <v>86</v>
      </c>
      <c r="R213" s="783" t="s">
        <v>86</v>
      </c>
      <c r="S213" s="132" t="s">
        <v>157</v>
      </c>
      <c r="T213" s="131"/>
      <c r="U213" s="131"/>
      <c r="V213" s="803"/>
      <c r="W213" s="148"/>
      <c r="X213" s="803"/>
      <c r="Y213" s="803"/>
      <c r="Z213" s="803"/>
      <c r="AA213" s="803"/>
      <c r="AB213" s="803"/>
      <c r="AC213" s="803"/>
      <c r="AD213" s="803"/>
      <c r="AE213" s="110"/>
      <c r="AF213" s="110"/>
      <c r="AG213" s="110"/>
    </row>
    <row r="214">
      <c r="A214" s="803"/>
      <c r="B214" s="676">
        <f t="shared" si="1"/>
        <v>211</v>
      </c>
      <c r="C214" s="943"/>
      <c r="D214" s="151"/>
      <c r="E214" s="141"/>
      <c r="F214" s="130" t="s">
        <v>4264</v>
      </c>
      <c r="G214" s="131"/>
      <c r="H214" s="131"/>
      <c r="I214" s="131"/>
      <c r="J214" s="131"/>
      <c r="K214" s="132"/>
      <c r="L214" s="132" t="s">
        <v>4265</v>
      </c>
      <c r="M214" s="132" t="s">
        <v>4269</v>
      </c>
      <c r="N214" s="131"/>
      <c r="O214" s="783" t="s">
        <v>84</v>
      </c>
      <c r="P214" s="783" t="s">
        <v>86</v>
      </c>
      <c r="Q214" s="783" t="s">
        <v>86</v>
      </c>
      <c r="R214" s="783" t="s">
        <v>86</v>
      </c>
      <c r="S214" s="132" t="s">
        <v>157</v>
      </c>
      <c r="T214" s="131"/>
      <c r="U214" s="131"/>
      <c r="V214" s="803"/>
      <c r="W214" s="148"/>
      <c r="X214" s="803"/>
      <c r="Y214" s="803"/>
      <c r="Z214" s="803"/>
      <c r="AA214" s="803"/>
      <c r="AB214" s="803"/>
      <c r="AC214" s="803"/>
      <c r="AD214" s="803"/>
      <c r="AE214" s="110"/>
      <c r="AF214" s="110"/>
      <c r="AG214" s="110"/>
    </row>
    <row r="215">
      <c r="A215" s="803"/>
      <c r="B215" s="676">
        <f t="shared" si="1"/>
        <v>212</v>
      </c>
      <c r="C215" s="943"/>
      <c r="D215" s="151"/>
      <c r="E215" s="140" t="s">
        <v>4270</v>
      </c>
      <c r="F215" s="175"/>
      <c r="G215" s="131"/>
      <c r="H215" s="131"/>
      <c r="I215" s="131"/>
      <c r="J215" s="131"/>
      <c r="K215" s="132"/>
      <c r="L215" s="132" t="s">
        <v>4271</v>
      </c>
      <c r="M215" s="132" t="s">
        <v>4272</v>
      </c>
      <c r="N215" s="131"/>
      <c r="O215" s="783" t="s">
        <v>84</v>
      </c>
      <c r="P215" s="783" t="s">
        <v>84</v>
      </c>
      <c r="Q215" s="783" t="s">
        <v>86</v>
      </c>
      <c r="R215" s="783" t="s">
        <v>86</v>
      </c>
      <c r="S215" s="132" t="s">
        <v>4253</v>
      </c>
      <c r="T215" s="131"/>
      <c r="U215" s="131"/>
      <c r="V215" s="803"/>
      <c r="W215" s="148"/>
      <c r="X215" s="803"/>
      <c r="Y215" s="803"/>
      <c r="Z215" s="803"/>
      <c r="AA215" s="803"/>
      <c r="AB215" s="803"/>
      <c r="AC215" s="803"/>
      <c r="AD215" s="803"/>
      <c r="AE215" s="110"/>
      <c r="AF215" s="110"/>
      <c r="AG215" s="110"/>
    </row>
    <row r="216">
      <c r="A216" s="803"/>
      <c r="B216" s="676">
        <f t="shared" si="1"/>
        <v>213</v>
      </c>
      <c r="C216" s="943"/>
      <c r="D216" s="151"/>
      <c r="E216" s="139"/>
      <c r="F216" s="130" t="s">
        <v>4273</v>
      </c>
      <c r="G216" s="132" t="s">
        <v>4270</v>
      </c>
      <c r="H216" s="131"/>
      <c r="I216" s="131"/>
      <c r="J216" s="131"/>
      <c r="K216" s="132"/>
      <c r="L216" s="132" t="s">
        <v>4271</v>
      </c>
      <c r="M216" s="132" t="s">
        <v>4274</v>
      </c>
      <c r="N216" s="131"/>
      <c r="O216" s="783" t="s">
        <v>84</v>
      </c>
      <c r="P216" s="783" t="s">
        <v>84</v>
      </c>
      <c r="Q216" s="783" t="s">
        <v>86</v>
      </c>
      <c r="R216" s="783" t="s">
        <v>86</v>
      </c>
      <c r="S216" s="132" t="s">
        <v>4253</v>
      </c>
      <c r="T216" s="131"/>
      <c r="U216" s="131"/>
      <c r="V216" s="803"/>
      <c r="W216" s="148"/>
      <c r="X216" s="803"/>
      <c r="Y216" s="803"/>
      <c r="Z216" s="803"/>
      <c r="AA216" s="803"/>
      <c r="AB216" s="803"/>
      <c r="AC216" s="803"/>
      <c r="AD216" s="803"/>
      <c r="AE216" s="110"/>
      <c r="AF216" s="110"/>
      <c r="AG216" s="110"/>
    </row>
    <row r="217">
      <c r="A217" s="803"/>
      <c r="B217" s="676">
        <f t="shared" si="1"/>
        <v>214</v>
      </c>
      <c r="C217" s="943"/>
      <c r="D217" s="151"/>
      <c r="E217" s="139"/>
      <c r="F217" s="175"/>
      <c r="G217" s="132" t="s">
        <v>3946</v>
      </c>
      <c r="H217" s="132" t="s">
        <v>507</v>
      </c>
      <c r="I217" s="131"/>
      <c r="J217" s="131"/>
      <c r="K217" s="132"/>
      <c r="L217" s="132" t="s">
        <v>4275</v>
      </c>
      <c r="M217" s="132" t="s">
        <v>3911</v>
      </c>
      <c r="N217" s="131"/>
      <c r="O217" s="783" t="s">
        <v>84</v>
      </c>
      <c r="P217" s="783" t="s">
        <v>86</v>
      </c>
      <c r="Q217" s="783" t="s">
        <v>86</v>
      </c>
      <c r="R217" s="783" t="s">
        <v>86</v>
      </c>
      <c r="S217" s="132" t="s">
        <v>104</v>
      </c>
      <c r="T217" s="132" t="s">
        <v>4276</v>
      </c>
      <c r="U217" s="131"/>
      <c r="V217" s="803"/>
      <c r="W217" s="148"/>
      <c r="X217" s="803"/>
      <c r="Y217" s="803"/>
      <c r="Z217" s="803"/>
      <c r="AA217" s="803"/>
      <c r="AB217" s="803"/>
      <c r="AC217" s="803"/>
      <c r="AD217" s="803"/>
      <c r="AE217" s="110"/>
      <c r="AF217" s="110"/>
      <c r="AG217" s="110"/>
    </row>
    <row r="218">
      <c r="A218" s="803"/>
      <c r="B218" s="676">
        <f t="shared" si="1"/>
        <v>215</v>
      </c>
      <c r="C218" s="943"/>
      <c r="D218" s="151"/>
      <c r="E218" s="129" t="s">
        <v>4207</v>
      </c>
      <c r="F218" s="130" t="s">
        <v>4066</v>
      </c>
      <c r="G218" s="132" t="s">
        <v>4249</v>
      </c>
      <c r="H218" s="131"/>
      <c r="I218" s="131"/>
      <c r="J218" s="131"/>
      <c r="K218" s="132"/>
      <c r="L218" s="132" t="s">
        <v>4277</v>
      </c>
      <c r="M218" s="132" t="s">
        <v>4278</v>
      </c>
      <c r="N218" s="131"/>
      <c r="O218" s="783" t="s">
        <v>84</v>
      </c>
      <c r="P218" s="783" t="s">
        <v>84</v>
      </c>
      <c r="Q218" s="783" t="s">
        <v>86</v>
      </c>
      <c r="R218" s="783" t="s">
        <v>86</v>
      </c>
      <c r="S218" s="132" t="s">
        <v>4253</v>
      </c>
      <c r="T218" s="131"/>
      <c r="U218" s="131"/>
      <c r="V218" s="803"/>
      <c r="W218" s="148"/>
      <c r="X218" s="803"/>
      <c r="Y218" s="803"/>
      <c r="Z218" s="803"/>
      <c r="AA218" s="803"/>
      <c r="AB218" s="803"/>
      <c r="AC218" s="803"/>
      <c r="AD218" s="803"/>
      <c r="AE218" s="110"/>
      <c r="AF218" s="110"/>
      <c r="AG218" s="110"/>
    </row>
    <row r="219">
      <c r="A219" s="803"/>
      <c r="B219" s="676">
        <f t="shared" si="1"/>
        <v>216</v>
      </c>
      <c r="C219" s="943"/>
      <c r="D219" s="151"/>
      <c r="E219" s="139"/>
      <c r="F219" s="175"/>
      <c r="G219" s="132"/>
      <c r="H219" s="132" t="s">
        <v>4279</v>
      </c>
      <c r="I219" s="131"/>
      <c r="J219" s="131"/>
      <c r="K219" s="132"/>
      <c r="L219" s="132" t="s">
        <v>4280</v>
      </c>
      <c r="M219" s="132" t="s">
        <v>4281</v>
      </c>
      <c r="N219" s="131"/>
      <c r="O219" s="783" t="s">
        <v>84</v>
      </c>
      <c r="P219" s="783" t="s">
        <v>84</v>
      </c>
      <c r="Q219" s="783" t="s">
        <v>86</v>
      </c>
      <c r="R219" s="783" t="s">
        <v>86</v>
      </c>
      <c r="S219" s="132" t="s">
        <v>4253</v>
      </c>
      <c r="T219" s="131"/>
      <c r="U219" s="131"/>
      <c r="V219" s="803"/>
      <c r="W219" s="148"/>
      <c r="X219" s="803"/>
      <c r="Y219" s="803"/>
      <c r="Z219" s="803"/>
      <c r="AA219" s="803"/>
      <c r="AB219" s="803"/>
      <c r="AC219" s="803"/>
      <c r="AD219" s="803"/>
      <c r="AE219" s="110"/>
      <c r="AF219" s="110"/>
      <c r="AG219" s="110"/>
    </row>
    <row r="220">
      <c r="A220" s="803"/>
      <c r="B220" s="676">
        <f t="shared" si="1"/>
        <v>217</v>
      </c>
      <c r="C220" s="943"/>
      <c r="D220" s="151"/>
      <c r="E220" s="139"/>
      <c r="F220" s="175"/>
      <c r="G220" s="132" t="s">
        <v>4282</v>
      </c>
      <c r="H220" s="131"/>
      <c r="I220" s="131"/>
      <c r="J220" s="131"/>
      <c r="K220" s="132"/>
      <c r="L220" s="132" t="s">
        <v>4283</v>
      </c>
      <c r="M220" s="132" t="s">
        <v>4278</v>
      </c>
      <c r="N220" s="131"/>
      <c r="O220" s="944" t="s">
        <v>84</v>
      </c>
      <c r="P220" s="945" t="s">
        <v>86</v>
      </c>
      <c r="Q220" s="945" t="s">
        <v>86</v>
      </c>
      <c r="R220" s="945" t="s">
        <v>86</v>
      </c>
      <c r="S220" s="131" t="s">
        <v>157</v>
      </c>
      <c r="T220" s="131"/>
      <c r="U220" s="131"/>
      <c r="V220" s="803"/>
      <c r="W220" s="148"/>
      <c r="X220" s="803"/>
      <c r="Y220" s="803"/>
      <c r="Z220" s="803"/>
      <c r="AA220" s="803"/>
      <c r="AB220" s="803"/>
      <c r="AC220" s="803"/>
      <c r="AD220" s="803"/>
      <c r="AE220" s="110"/>
      <c r="AF220" s="110"/>
      <c r="AG220" s="110"/>
    </row>
    <row r="221">
      <c r="A221" s="803"/>
      <c r="B221" s="676">
        <f t="shared" si="1"/>
        <v>218</v>
      </c>
      <c r="C221" s="943"/>
      <c r="D221" s="151"/>
      <c r="E221" s="139"/>
      <c r="F221" s="175"/>
      <c r="G221" s="131"/>
      <c r="H221" s="131"/>
      <c r="I221" s="131"/>
      <c r="J221" s="131"/>
      <c r="K221" s="132"/>
      <c r="L221" s="132" t="s">
        <v>4280</v>
      </c>
      <c r="M221" s="132" t="s">
        <v>4281</v>
      </c>
      <c r="N221" s="131"/>
      <c r="O221" s="944" t="s">
        <v>84</v>
      </c>
      <c r="P221" s="945" t="s">
        <v>86</v>
      </c>
      <c r="Q221" s="945" t="s">
        <v>86</v>
      </c>
      <c r="R221" s="945" t="s">
        <v>86</v>
      </c>
      <c r="S221" s="131" t="s">
        <v>157</v>
      </c>
      <c r="T221" s="131"/>
      <c r="U221" s="131"/>
      <c r="V221" s="803"/>
      <c r="W221" s="148"/>
      <c r="X221" s="803"/>
      <c r="Y221" s="803"/>
      <c r="Z221" s="803"/>
      <c r="AA221" s="803"/>
      <c r="AB221" s="803"/>
      <c r="AC221" s="803"/>
      <c r="AD221" s="803"/>
      <c r="AE221" s="110"/>
      <c r="AF221" s="110"/>
      <c r="AG221" s="110"/>
    </row>
    <row r="222">
      <c r="A222" s="803"/>
      <c r="B222" s="676">
        <f t="shared" si="1"/>
        <v>219</v>
      </c>
      <c r="C222" s="943"/>
      <c r="D222" s="151"/>
      <c r="E222" s="130" t="s">
        <v>4284</v>
      </c>
      <c r="F222" s="130" t="s">
        <v>4285</v>
      </c>
      <c r="G222" s="131"/>
      <c r="H222" s="131"/>
      <c r="I222" s="131"/>
      <c r="J222" s="131"/>
      <c r="K222" s="132"/>
      <c r="L222" s="132" t="s">
        <v>4286</v>
      </c>
      <c r="M222" s="132" t="s">
        <v>4287</v>
      </c>
      <c r="N222" s="131"/>
      <c r="O222" s="783" t="s">
        <v>84</v>
      </c>
      <c r="P222" s="783" t="s">
        <v>84</v>
      </c>
      <c r="Q222" s="783" t="s">
        <v>86</v>
      </c>
      <c r="R222" s="783" t="s">
        <v>86</v>
      </c>
      <c r="S222" s="132" t="s">
        <v>4253</v>
      </c>
      <c r="T222" s="131"/>
      <c r="U222" s="131"/>
      <c r="V222" s="803"/>
      <c r="W222" s="148"/>
      <c r="X222" s="803"/>
      <c r="Y222" s="803"/>
      <c r="Z222" s="803"/>
      <c r="AA222" s="803"/>
      <c r="AB222" s="803"/>
      <c r="AC222" s="803"/>
      <c r="AD222" s="803"/>
      <c r="AE222" s="110"/>
      <c r="AF222" s="110"/>
      <c r="AG222" s="110"/>
    </row>
    <row r="223">
      <c r="A223" s="803"/>
      <c r="B223" s="676">
        <f t="shared" si="1"/>
        <v>220</v>
      </c>
      <c r="C223" s="943"/>
      <c r="D223" s="151"/>
      <c r="E223" s="140" t="s">
        <v>4213</v>
      </c>
      <c r="F223" s="130" t="s">
        <v>4214</v>
      </c>
      <c r="G223" s="131"/>
      <c r="H223" s="131"/>
      <c r="I223" s="131"/>
      <c r="J223" s="131"/>
      <c r="K223" s="132"/>
      <c r="L223" s="132" t="s">
        <v>4288</v>
      </c>
      <c r="M223" s="132" t="s">
        <v>4289</v>
      </c>
      <c r="N223" s="131"/>
      <c r="O223" s="783" t="s">
        <v>84</v>
      </c>
      <c r="P223" s="783" t="s">
        <v>84</v>
      </c>
      <c r="Q223" s="783" t="s">
        <v>86</v>
      </c>
      <c r="R223" s="783" t="s">
        <v>86</v>
      </c>
      <c r="S223" s="132" t="s">
        <v>4253</v>
      </c>
      <c r="T223" s="131"/>
      <c r="U223" s="131"/>
      <c r="V223" s="803"/>
      <c r="W223" s="148"/>
      <c r="X223" s="803"/>
      <c r="Y223" s="803"/>
      <c r="Z223" s="803"/>
      <c r="AA223" s="803"/>
      <c r="AB223" s="803"/>
      <c r="AC223" s="803"/>
      <c r="AD223" s="803"/>
      <c r="AE223" s="110"/>
      <c r="AF223" s="110"/>
      <c r="AG223" s="110"/>
    </row>
    <row r="224">
      <c r="A224" s="803"/>
      <c r="B224" s="676">
        <f t="shared" si="1"/>
        <v>221</v>
      </c>
      <c r="C224" s="943"/>
      <c r="D224" s="151"/>
      <c r="E224" s="139"/>
      <c r="F224" s="175"/>
      <c r="G224" s="132" t="s">
        <v>4290</v>
      </c>
      <c r="H224" s="132" t="s">
        <v>1644</v>
      </c>
      <c r="I224" s="131"/>
      <c r="J224" s="131"/>
      <c r="K224" s="132"/>
      <c r="L224" s="132" t="s">
        <v>4291</v>
      </c>
      <c r="M224" s="132" t="s">
        <v>4292</v>
      </c>
      <c r="N224" s="131"/>
      <c r="O224" s="783" t="s">
        <v>84</v>
      </c>
      <c r="P224" s="783" t="s">
        <v>84</v>
      </c>
      <c r="Q224" s="783" t="s">
        <v>86</v>
      </c>
      <c r="R224" s="783" t="s">
        <v>86</v>
      </c>
      <c r="S224" s="132" t="s">
        <v>4253</v>
      </c>
      <c r="T224" s="131"/>
      <c r="U224" s="131"/>
      <c r="V224" s="803"/>
      <c r="W224" s="148"/>
      <c r="X224" s="803"/>
      <c r="Y224" s="803"/>
      <c r="Z224" s="803"/>
      <c r="AA224" s="803"/>
      <c r="AB224" s="803"/>
      <c r="AC224" s="803"/>
      <c r="AD224" s="803"/>
      <c r="AE224" s="110"/>
      <c r="AF224" s="110"/>
      <c r="AG224" s="110"/>
    </row>
    <row r="225">
      <c r="A225" s="803"/>
      <c r="B225" s="676">
        <f t="shared" si="1"/>
        <v>222</v>
      </c>
      <c r="C225" s="943"/>
      <c r="D225" s="151"/>
      <c r="E225" s="139"/>
      <c r="F225" s="175"/>
      <c r="G225" s="131"/>
      <c r="H225" s="132" t="s">
        <v>1647</v>
      </c>
      <c r="I225" s="131"/>
      <c r="J225" s="131"/>
      <c r="K225" s="132"/>
      <c r="L225" s="132" t="s">
        <v>4293</v>
      </c>
      <c r="M225" s="132" t="s">
        <v>4294</v>
      </c>
      <c r="N225" s="131"/>
      <c r="O225" s="783" t="s">
        <v>84</v>
      </c>
      <c r="P225" s="783" t="s">
        <v>84</v>
      </c>
      <c r="Q225" s="783" t="s">
        <v>86</v>
      </c>
      <c r="R225" s="783" t="s">
        <v>86</v>
      </c>
      <c r="S225" s="132" t="s">
        <v>4253</v>
      </c>
      <c r="T225" s="131"/>
      <c r="U225" s="131"/>
      <c r="V225" s="803"/>
      <c r="W225" s="148"/>
      <c r="X225" s="803"/>
      <c r="Y225" s="803"/>
      <c r="Z225" s="803"/>
      <c r="AA225" s="803"/>
      <c r="AB225" s="803"/>
      <c r="AC225" s="803"/>
      <c r="AD225" s="803"/>
      <c r="AE225" s="110"/>
      <c r="AF225" s="110"/>
      <c r="AG225" s="110"/>
    </row>
    <row r="226">
      <c r="A226" s="803"/>
      <c r="B226" s="676">
        <f t="shared" si="1"/>
        <v>223</v>
      </c>
      <c r="C226" s="943"/>
      <c r="D226" s="153"/>
      <c r="E226" s="141"/>
      <c r="F226" s="175"/>
      <c r="G226" s="131"/>
      <c r="H226" s="132" t="s">
        <v>4295</v>
      </c>
      <c r="I226" s="131"/>
      <c r="J226" s="131"/>
      <c r="K226" s="132"/>
      <c r="L226" s="132" t="s">
        <v>4296</v>
      </c>
      <c r="M226" s="132" t="s">
        <v>4297</v>
      </c>
      <c r="N226" s="131"/>
      <c r="O226" s="783" t="s">
        <v>84</v>
      </c>
      <c r="P226" s="783" t="s">
        <v>84</v>
      </c>
      <c r="Q226" s="783" t="s">
        <v>86</v>
      </c>
      <c r="R226" s="783" t="s">
        <v>86</v>
      </c>
      <c r="S226" s="132" t="s">
        <v>4253</v>
      </c>
      <c r="T226" s="131"/>
      <c r="U226" s="131"/>
      <c r="V226" s="803"/>
      <c r="W226" s="148"/>
      <c r="X226" s="803"/>
      <c r="Y226" s="803"/>
      <c r="Z226" s="803"/>
      <c r="AA226" s="803"/>
      <c r="AB226" s="803"/>
      <c r="AC226" s="803"/>
      <c r="AD226" s="803"/>
      <c r="AE226" s="110"/>
      <c r="AF226" s="110"/>
      <c r="AG226" s="110"/>
    </row>
    <row r="227">
      <c r="A227" s="803"/>
      <c r="B227" s="676">
        <f t="shared" si="1"/>
        <v>224</v>
      </c>
      <c r="C227" s="943"/>
      <c r="D227" s="149" t="s">
        <v>4298</v>
      </c>
      <c r="E227" s="139" t="s">
        <v>1325</v>
      </c>
      <c r="F227" s="130" t="s">
        <v>3796</v>
      </c>
      <c r="G227" s="131"/>
      <c r="H227" s="131"/>
      <c r="I227" s="131"/>
      <c r="J227" s="131"/>
      <c r="K227" s="132"/>
      <c r="L227" s="132" t="s">
        <v>3797</v>
      </c>
      <c r="M227" s="132" t="s">
        <v>3798</v>
      </c>
      <c r="N227" s="131"/>
      <c r="O227" s="783" t="s">
        <v>84</v>
      </c>
      <c r="P227" s="783" t="s">
        <v>86</v>
      </c>
      <c r="Q227" s="783" t="s">
        <v>86</v>
      </c>
      <c r="R227" s="783" t="s">
        <v>86</v>
      </c>
      <c r="S227" s="132" t="s">
        <v>101</v>
      </c>
      <c r="T227" s="131"/>
      <c r="U227" s="131"/>
      <c r="V227" s="803"/>
      <c r="W227" s="148"/>
      <c r="X227" s="803"/>
      <c r="Y227" s="803"/>
      <c r="Z227" s="803"/>
      <c r="AA227" s="803"/>
      <c r="AB227" s="803"/>
      <c r="AC227" s="803"/>
      <c r="AD227" s="803"/>
      <c r="AE227" s="110"/>
      <c r="AF227" s="110"/>
      <c r="AG227" s="110"/>
    </row>
    <row r="228">
      <c r="A228" s="803"/>
      <c r="B228" s="676">
        <f t="shared" si="1"/>
        <v>225</v>
      </c>
      <c r="C228" s="943"/>
      <c r="D228" s="151"/>
      <c r="E228" s="139"/>
      <c r="F228" s="175" t="s">
        <v>239</v>
      </c>
      <c r="G228" s="131"/>
      <c r="H228" s="131"/>
      <c r="I228" s="131"/>
      <c r="J228" s="131"/>
      <c r="K228" s="132"/>
      <c r="L228" s="132" t="s">
        <v>3800</v>
      </c>
      <c r="M228" s="132" t="s">
        <v>3801</v>
      </c>
      <c r="N228" s="131"/>
      <c r="O228" s="783" t="s">
        <v>84</v>
      </c>
      <c r="P228" s="783" t="s">
        <v>86</v>
      </c>
      <c r="Q228" s="783" t="s">
        <v>86</v>
      </c>
      <c r="R228" s="783" t="s">
        <v>86</v>
      </c>
      <c r="S228" s="132" t="s">
        <v>101</v>
      </c>
      <c r="T228" s="131"/>
      <c r="U228" s="131"/>
      <c r="V228" s="803"/>
      <c r="W228" s="148"/>
      <c r="X228" s="803"/>
      <c r="Y228" s="803"/>
      <c r="Z228" s="803"/>
      <c r="AA228" s="803"/>
      <c r="AB228" s="803"/>
      <c r="AC228" s="803"/>
      <c r="AD228" s="803"/>
      <c r="AE228" s="110"/>
      <c r="AF228" s="110"/>
      <c r="AG228" s="110"/>
    </row>
    <row r="229">
      <c r="A229" s="803"/>
      <c r="B229" s="676">
        <f t="shared" si="1"/>
        <v>226</v>
      </c>
      <c r="C229" s="943"/>
      <c r="D229" s="151"/>
      <c r="E229" s="139"/>
      <c r="F229" s="175" t="s">
        <v>3823</v>
      </c>
      <c r="G229" s="132"/>
      <c r="H229" s="132"/>
      <c r="I229" s="131"/>
      <c r="J229" s="131"/>
      <c r="K229" s="132"/>
      <c r="L229" s="132" t="s">
        <v>3824</v>
      </c>
      <c r="M229" s="132" t="s">
        <v>3825</v>
      </c>
      <c r="N229" s="131"/>
      <c r="O229" s="783" t="s">
        <v>84</v>
      </c>
      <c r="P229" s="783" t="s">
        <v>86</v>
      </c>
      <c r="Q229" s="783" t="s">
        <v>86</v>
      </c>
      <c r="R229" s="783" t="s">
        <v>86</v>
      </c>
      <c r="S229" s="132" t="s">
        <v>101</v>
      </c>
      <c r="T229" s="131"/>
      <c r="U229" s="131"/>
      <c r="V229" s="803"/>
      <c r="W229" s="148"/>
      <c r="X229" s="803"/>
      <c r="Y229" s="803"/>
      <c r="Z229" s="803"/>
      <c r="AA229" s="803"/>
      <c r="AB229" s="803"/>
      <c r="AC229" s="803"/>
      <c r="AD229" s="803"/>
      <c r="AE229" s="110"/>
      <c r="AF229" s="110"/>
      <c r="AG229" s="110"/>
    </row>
    <row r="230">
      <c r="A230" s="803"/>
      <c r="B230" s="676">
        <f t="shared" si="1"/>
        <v>227</v>
      </c>
      <c r="C230" s="943"/>
      <c r="D230" s="151"/>
      <c r="E230" s="139"/>
      <c r="F230" s="130" t="s">
        <v>4299</v>
      </c>
      <c r="G230" s="131"/>
      <c r="H230" s="131"/>
      <c r="I230" s="131"/>
      <c r="J230" s="131"/>
      <c r="K230" s="132"/>
      <c r="L230" s="132" t="s">
        <v>4300</v>
      </c>
      <c r="M230" s="132" t="s">
        <v>4301</v>
      </c>
      <c r="N230" s="131"/>
      <c r="O230" s="783" t="s">
        <v>84</v>
      </c>
      <c r="P230" s="783" t="s">
        <v>86</v>
      </c>
      <c r="Q230" s="783" t="s">
        <v>86</v>
      </c>
      <c r="R230" s="783" t="s">
        <v>86</v>
      </c>
      <c r="S230" s="132" t="s">
        <v>101</v>
      </c>
      <c r="T230" s="131"/>
      <c r="U230" s="131"/>
      <c r="V230" s="803"/>
      <c r="W230" s="148"/>
      <c r="X230" s="803"/>
      <c r="Y230" s="803"/>
      <c r="Z230" s="803"/>
      <c r="AA230" s="803"/>
      <c r="AB230" s="803"/>
      <c r="AC230" s="803"/>
      <c r="AD230" s="803"/>
      <c r="AE230" s="110"/>
      <c r="AF230" s="110"/>
      <c r="AG230" s="110"/>
    </row>
    <row r="231">
      <c r="A231" s="803"/>
      <c r="B231" s="676">
        <f t="shared" si="1"/>
        <v>228</v>
      </c>
      <c r="C231" s="943"/>
      <c r="D231" s="151"/>
      <c r="E231" s="139"/>
      <c r="F231" s="130" t="s">
        <v>4302</v>
      </c>
      <c r="G231" s="131"/>
      <c r="H231" s="131"/>
      <c r="I231" s="131"/>
      <c r="J231" s="131"/>
      <c r="K231" s="132"/>
      <c r="L231" s="132" t="s">
        <v>4303</v>
      </c>
      <c r="M231" s="132" t="s">
        <v>4304</v>
      </c>
      <c r="N231" s="131"/>
      <c r="O231" s="783" t="s">
        <v>84</v>
      </c>
      <c r="P231" s="783" t="s">
        <v>86</v>
      </c>
      <c r="Q231" s="783" t="s">
        <v>86</v>
      </c>
      <c r="R231" s="783" t="s">
        <v>86</v>
      </c>
      <c r="S231" s="132" t="s">
        <v>101</v>
      </c>
      <c r="T231" s="131"/>
      <c r="U231" s="131"/>
      <c r="V231" s="803"/>
      <c r="W231" s="148"/>
      <c r="X231" s="803"/>
      <c r="Y231" s="803"/>
      <c r="Z231" s="803"/>
      <c r="AA231" s="803"/>
      <c r="AB231" s="803"/>
      <c r="AC231" s="803"/>
      <c r="AD231" s="803"/>
      <c r="AE231" s="110"/>
      <c r="AF231" s="110"/>
      <c r="AG231" s="110"/>
    </row>
    <row r="232">
      <c r="A232" s="803"/>
      <c r="B232" s="676">
        <f t="shared" si="1"/>
        <v>229</v>
      </c>
      <c r="C232" s="943"/>
      <c r="D232" s="151"/>
      <c r="E232" s="139"/>
      <c r="F232" s="130" t="s">
        <v>4305</v>
      </c>
      <c r="G232" s="132" t="s">
        <v>4306</v>
      </c>
      <c r="H232" s="131"/>
      <c r="I232" s="131"/>
      <c r="J232" s="131"/>
      <c r="K232" s="132"/>
      <c r="L232" s="132" t="s">
        <v>3841</v>
      </c>
      <c r="M232" s="132" t="s">
        <v>4307</v>
      </c>
      <c r="N232" s="131"/>
      <c r="O232" s="783" t="s">
        <v>84</v>
      </c>
      <c r="P232" s="783" t="s">
        <v>86</v>
      </c>
      <c r="Q232" s="783" t="s">
        <v>86</v>
      </c>
      <c r="R232" s="783" t="s">
        <v>86</v>
      </c>
      <c r="S232" s="132" t="s">
        <v>101</v>
      </c>
      <c r="T232" s="131"/>
      <c r="U232" s="131"/>
      <c r="V232" s="803"/>
      <c r="W232" s="148"/>
      <c r="X232" s="803"/>
      <c r="Y232" s="803"/>
      <c r="Z232" s="803"/>
      <c r="AA232" s="803"/>
      <c r="AB232" s="803"/>
      <c r="AC232" s="803"/>
      <c r="AD232" s="803"/>
      <c r="AE232" s="110"/>
      <c r="AF232" s="110"/>
      <c r="AG232" s="110"/>
    </row>
    <row r="233">
      <c r="A233" s="803"/>
      <c r="B233" s="676">
        <f t="shared" si="1"/>
        <v>230</v>
      </c>
      <c r="C233" s="943"/>
      <c r="D233" s="151"/>
      <c r="E233" s="139"/>
      <c r="F233" s="130" t="s">
        <v>3301</v>
      </c>
      <c r="G233" s="131" t="s">
        <v>773</v>
      </c>
      <c r="H233" s="131"/>
      <c r="I233" s="131"/>
      <c r="J233" s="131"/>
      <c r="K233" s="132"/>
      <c r="L233" s="132" t="s">
        <v>3849</v>
      </c>
      <c r="M233" s="132" t="s">
        <v>3850</v>
      </c>
      <c r="N233" s="131"/>
      <c r="O233" s="783" t="s">
        <v>84</v>
      </c>
      <c r="P233" s="783" t="s">
        <v>86</v>
      </c>
      <c r="Q233" s="783" t="s">
        <v>86</v>
      </c>
      <c r="R233" s="783" t="s">
        <v>86</v>
      </c>
      <c r="S233" s="132" t="s">
        <v>101</v>
      </c>
      <c r="T233" s="131"/>
      <c r="U233" s="131"/>
      <c r="V233" s="803"/>
      <c r="W233" s="148"/>
      <c r="X233" s="803"/>
      <c r="Y233" s="803"/>
      <c r="Z233" s="803"/>
      <c r="AA233" s="803"/>
      <c r="AB233" s="803"/>
      <c r="AC233" s="803"/>
      <c r="AD233" s="803"/>
      <c r="AE233" s="110"/>
      <c r="AF233" s="110"/>
      <c r="AG233" s="110"/>
    </row>
    <row r="234">
      <c r="A234" s="803"/>
      <c r="B234" s="676">
        <f t="shared" si="1"/>
        <v>231</v>
      </c>
      <c r="C234" s="943"/>
      <c r="D234" s="151"/>
      <c r="E234" s="139"/>
      <c r="F234" s="175"/>
      <c r="G234" s="131" t="s">
        <v>3851</v>
      </c>
      <c r="H234" s="132"/>
      <c r="I234" s="131"/>
      <c r="J234" s="131"/>
      <c r="K234" s="132"/>
      <c r="L234" s="132" t="s">
        <v>3849</v>
      </c>
      <c r="M234" s="132" t="s">
        <v>3852</v>
      </c>
      <c r="N234" s="131"/>
      <c r="O234" s="783" t="s">
        <v>84</v>
      </c>
      <c r="P234" s="783" t="s">
        <v>86</v>
      </c>
      <c r="Q234" s="783" t="s">
        <v>86</v>
      </c>
      <c r="R234" s="783" t="s">
        <v>86</v>
      </c>
      <c r="S234" s="132" t="s">
        <v>101</v>
      </c>
      <c r="T234" s="131"/>
      <c r="U234" s="131"/>
      <c r="V234" s="803"/>
      <c r="W234" s="148"/>
      <c r="X234" s="803"/>
      <c r="Y234" s="803"/>
      <c r="Z234" s="803"/>
      <c r="AA234" s="803"/>
      <c r="AB234" s="803"/>
      <c r="AC234" s="803"/>
      <c r="AD234" s="803"/>
      <c r="AE234" s="110"/>
      <c r="AF234" s="110"/>
      <c r="AG234" s="110"/>
    </row>
    <row r="235">
      <c r="A235" s="803"/>
      <c r="B235" s="676">
        <f t="shared" si="1"/>
        <v>232</v>
      </c>
      <c r="C235" s="943"/>
      <c r="D235" s="151"/>
      <c r="E235" s="139"/>
      <c r="F235" s="130" t="s">
        <v>3853</v>
      </c>
      <c r="G235" s="132" t="s">
        <v>4308</v>
      </c>
      <c r="H235" s="131"/>
      <c r="I235" s="131"/>
      <c r="J235" s="131"/>
      <c r="K235" s="132"/>
      <c r="L235" s="132" t="s">
        <v>3841</v>
      </c>
      <c r="M235" s="132" t="s">
        <v>4309</v>
      </c>
      <c r="N235" s="131"/>
      <c r="O235" s="783" t="s">
        <v>84</v>
      </c>
      <c r="P235" s="783" t="s">
        <v>86</v>
      </c>
      <c r="Q235" s="783" t="s">
        <v>86</v>
      </c>
      <c r="R235" s="783" t="s">
        <v>86</v>
      </c>
      <c r="S235" s="132" t="s">
        <v>101</v>
      </c>
      <c r="T235" s="131"/>
      <c r="U235" s="131"/>
      <c r="V235" s="803"/>
      <c r="W235" s="148"/>
      <c r="X235" s="803"/>
      <c r="Y235" s="803"/>
      <c r="Z235" s="803"/>
      <c r="AA235" s="803"/>
      <c r="AB235" s="803"/>
      <c r="AC235" s="803"/>
      <c r="AD235" s="803"/>
      <c r="AE235" s="110"/>
      <c r="AF235" s="110"/>
      <c r="AG235" s="110"/>
    </row>
    <row r="236">
      <c r="A236" s="803"/>
      <c r="B236" s="676">
        <f t="shared" si="1"/>
        <v>233</v>
      </c>
      <c r="C236" s="943"/>
      <c r="D236" s="151"/>
      <c r="E236" s="139"/>
      <c r="F236" s="175" t="s">
        <v>249</v>
      </c>
      <c r="G236" s="131"/>
      <c r="H236" s="131"/>
      <c r="I236" s="131"/>
      <c r="J236" s="131"/>
      <c r="K236" s="132"/>
      <c r="L236" s="132" t="s">
        <v>3856</v>
      </c>
      <c r="M236" s="132" t="s">
        <v>3805</v>
      </c>
      <c r="N236" s="131"/>
      <c r="O236" s="783" t="s">
        <v>84</v>
      </c>
      <c r="P236" s="783" t="s">
        <v>86</v>
      </c>
      <c r="Q236" s="783" t="s">
        <v>86</v>
      </c>
      <c r="R236" s="783" t="s">
        <v>86</v>
      </c>
      <c r="S236" s="132" t="s">
        <v>101</v>
      </c>
      <c r="T236" s="131"/>
      <c r="U236" s="131"/>
      <c r="V236" s="803"/>
      <c r="W236" s="148"/>
      <c r="X236" s="803"/>
      <c r="Y236" s="803"/>
      <c r="Z236" s="803"/>
      <c r="AA236" s="803"/>
      <c r="AB236" s="803"/>
      <c r="AC236" s="803"/>
      <c r="AD236" s="803"/>
      <c r="AE236" s="110"/>
      <c r="AF236" s="110"/>
      <c r="AG236" s="110"/>
    </row>
    <row r="237">
      <c r="A237" s="803"/>
      <c r="B237" s="676">
        <f t="shared" si="1"/>
        <v>234</v>
      </c>
      <c r="C237" s="943"/>
      <c r="D237" s="151"/>
      <c r="E237" s="139"/>
      <c r="F237" s="175" t="s">
        <v>373</v>
      </c>
      <c r="G237" s="131"/>
      <c r="H237" s="131"/>
      <c r="I237" s="131"/>
      <c r="J237" s="131"/>
      <c r="K237" s="132"/>
      <c r="L237" s="132" t="s">
        <v>3857</v>
      </c>
      <c r="M237" s="132" t="s">
        <v>3858</v>
      </c>
      <c r="N237" s="131"/>
      <c r="O237" s="783" t="s">
        <v>84</v>
      </c>
      <c r="P237" s="783" t="s">
        <v>86</v>
      </c>
      <c r="Q237" s="783" t="s">
        <v>86</v>
      </c>
      <c r="R237" s="783" t="s">
        <v>86</v>
      </c>
      <c r="S237" s="132" t="s">
        <v>101</v>
      </c>
      <c r="T237" s="131"/>
      <c r="U237" s="131"/>
      <c r="V237" s="803"/>
      <c r="W237" s="148"/>
      <c r="X237" s="803"/>
      <c r="Y237" s="803"/>
      <c r="Z237" s="803"/>
      <c r="AA237" s="803"/>
      <c r="AB237" s="803"/>
      <c r="AC237" s="803"/>
      <c r="AD237" s="803"/>
      <c r="AE237" s="110"/>
      <c r="AF237" s="110"/>
      <c r="AG237" s="110"/>
    </row>
    <row r="238">
      <c r="A238" s="803"/>
      <c r="B238" s="676">
        <f t="shared" si="1"/>
        <v>235</v>
      </c>
      <c r="C238" s="943"/>
      <c r="D238" s="191"/>
      <c r="E238" s="146" t="s">
        <v>4310</v>
      </c>
      <c r="F238" s="175"/>
      <c r="G238" s="131"/>
      <c r="H238" s="131"/>
      <c r="I238" s="131"/>
      <c r="J238" s="131"/>
      <c r="K238" s="132"/>
      <c r="L238" s="132" t="s">
        <v>4311</v>
      </c>
      <c r="M238" s="132" t="s">
        <v>4312</v>
      </c>
      <c r="N238" s="131"/>
      <c r="O238" s="783" t="s">
        <v>84</v>
      </c>
      <c r="P238" s="783" t="s">
        <v>86</v>
      </c>
      <c r="Q238" s="783" t="s">
        <v>86</v>
      </c>
      <c r="R238" s="783" t="s">
        <v>86</v>
      </c>
      <c r="S238" s="132" t="s">
        <v>101</v>
      </c>
      <c r="T238" s="131"/>
      <c r="U238" s="131"/>
      <c r="V238" s="803"/>
      <c r="W238" s="148"/>
      <c r="X238" s="803"/>
      <c r="Y238" s="803"/>
      <c r="Z238" s="803"/>
      <c r="AA238" s="803"/>
      <c r="AB238" s="803"/>
      <c r="AC238" s="803"/>
      <c r="AD238" s="803"/>
      <c r="AE238" s="110"/>
      <c r="AF238" s="110"/>
      <c r="AG238" s="110"/>
    </row>
    <row r="239">
      <c r="A239" s="803"/>
      <c r="B239" s="676">
        <f t="shared" si="1"/>
        <v>236</v>
      </c>
      <c r="C239" s="943"/>
      <c r="D239" s="191"/>
      <c r="E239" s="151"/>
      <c r="F239" s="130" t="s">
        <v>4313</v>
      </c>
      <c r="G239" s="132"/>
      <c r="H239" s="131"/>
      <c r="I239" s="131"/>
      <c r="J239" s="131"/>
      <c r="K239" s="132"/>
      <c r="L239" s="132" t="s">
        <v>4314</v>
      </c>
      <c r="M239" s="132" t="s">
        <v>4315</v>
      </c>
      <c r="N239" s="131"/>
      <c r="O239" s="783" t="s">
        <v>84</v>
      </c>
      <c r="P239" s="783" t="s">
        <v>86</v>
      </c>
      <c r="Q239" s="783" t="s">
        <v>86</v>
      </c>
      <c r="R239" s="783" t="s">
        <v>86</v>
      </c>
      <c r="S239" s="132" t="s">
        <v>101</v>
      </c>
      <c r="T239" s="131"/>
      <c r="U239" s="131"/>
      <c r="V239" s="803"/>
      <c r="W239" s="148"/>
      <c r="X239" s="803"/>
      <c r="Y239" s="803"/>
      <c r="Z239" s="803"/>
      <c r="AA239" s="803"/>
      <c r="AB239" s="803"/>
      <c r="AC239" s="803"/>
      <c r="AD239" s="803"/>
      <c r="AE239" s="110"/>
      <c r="AF239" s="110"/>
      <c r="AG239" s="110"/>
    </row>
    <row r="240">
      <c r="A240" s="803"/>
      <c r="B240" s="676">
        <f t="shared" si="1"/>
        <v>237</v>
      </c>
      <c r="C240" s="943"/>
      <c r="D240" s="191"/>
      <c r="E240" s="146" t="s">
        <v>4316</v>
      </c>
      <c r="F240" s="175"/>
      <c r="G240" s="131"/>
      <c r="H240" s="131"/>
      <c r="I240" s="131"/>
      <c r="J240" s="131"/>
      <c r="K240" s="132"/>
      <c r="L240" s="132" t="s">
        <v>4317</v>
      </c>
      <c r="M240" s="132" t="s">
        <v>4312</v>
      </c>
      <c r="N240" s="131"/>
      <c r="O240" s="783" t="s">
        <v>84</v>
      </c>
      <c r="P240" s="783" t="s">
        <v>86</v>
      </c>
      <c r="Q240" s="783" t="s">
        <v>86</v>
      </c>
      <c r="R240" s="783" t="s">
        <v>86</v>
      </c>
      <c r="S240" s="132" t="s">
        <v>101</v>
      </c>
      <c r="T240" s="131"/>
      <c r="U240" s="131"/>
      <c r="V240" s="803"/>
      <c r="W240" s="148"/>
      <c r="X240" s="803"/>
      <c r="Y240" s="803"/>
      <c r="Z240" s="803"/>
      <c r="AA240" s="803"/>
      <c r="AB240" s="803"/>
      <c r="AC240" s="803"/>
      <c r="AD240" s="803"/>
      <c r="AE240" s="110"/>
      <c r="AF240" s="110"/>
      <c r="AG240" s="110"/>
    </row>
    <row r="241">
      <c r="A241" s="803"/>
      <c r="B241" s="676">
        <f t="shared" si="1"/>
        <v>238</v>
      </c>
      <c r="C241" s="943"/>
      <c r="D241" s="191"/>
      <c r="E241" s="153"/>
      <c r="F241" s="130" t="s">
        <v>4313</v>
      </c>
      <c r="G241" s="132"/>
      <c r="H241" s="131"/>
      <c r="I241" s="131"/>
      <c r="J241" s="131"/>
      <c r="K241" s="132"/>
      <c r="L241" s="132" t="s">
        <v>4314</v>
      </c>
      <c r="M241" s="132" t="s">
        <v>4318</v>
      </c>
      <c r="N241" s="131"/>
      <c r="O241" s="783" t="s">
        <v>84</v>
      </c>
      <c r="P241" s="783" t="s">
        <v>86</v>
      </c>
      <c r="Q241" s="783" t="s">
        <v>86</v>
      </c>
      <c r="R241" s="783" t="s">
        <v>86</v>
      </c>
      <c r="S241" s="132" t="s">
        <v>101</v>
      </c>
      <c r="T241" s="131"/>
      <c r="U241" s="131"/>
      <c r="V241" s="803"/>
      <c r="W241" s="148"/>
      <c r="X241" s="803"/>
      <c r="Y241" s="803"/>
      <c r="Z241" s="803"/>
      <c r="AA241" s="803"/>
      <c r="AB241" s="803"/>
      <c r="AC241" s="803"/>
      <c r="AD241" s="803"/>
      <c r="AE241" s="110"/>
      <c r="AF241" s="110"/>
      <c r="AG241" s="110"/>
    </row>
    <row r="242">
      <c r="A242" s="803"/>
      <c r="B242" s="676">
        <f t="shared" si="1"/>
        <v>239</v>
      </c>
      <c r="C242" s="943"/>
      <c r="D242" s="151"/>
      <c r="E242" s="140" t="s">
        <v>4319</v>
      </c>
      <c r="F242" s="131"/>
      <c r="G242" s="131"/>
      <c r="H242" s="131"/>
      <c r="I242" s="131"/>
      <c r="J242" s="131"/>
      <c r="K242" s="132"/>
      <c r="L242" s="132" t="s">
        <v>4320</v>
      </c>
      <c r="M242" s="132" t="s">
        <v>4321</v>
      </c>
      <c r="N242" s="131"/>
      <c r="O242" s="783" t="s">
        <v>84</v>
      </c>
      <c r="P242" s="783" t="s">
        <v>86</v>
      </c>
      <c r="Q242" s="783" t="s">
        <v>86</v>
      </c>
      <c r="R242" s="783" t="s">
        <v>86</v>
      </c>
      <c r="S242" s="132" t="s">
        <v>101</v>
      </c>
      <c r="T242" s="131"/>
      <c r="U242" s="131"/>
      <c r="V242" s="803"/>
      <c r="W242" s="148"/>
      <c r="X242" s="803"/>
      <c r="Y242" s="803"/>
      <c r="Z242" s="803"/>
      <c r="AA242" s="803"/>
      <c r="AB242" s="803"/>
      <c r="AC242" s="803"/>
      <c r="AD242" s="803"/>
      <c r="AE242" s="110"/>
      <c r="AF242" s="110"/>
      <c r="AG242" s="110"/>
    </row>
    <row r="243">
      <c r="A243" s="803"/>
      <c r="B243" s="676">
        <f t="shared" si="1"/>
        <v>240</v>
      </c>
      <c r="C243" s="943"/>
      <c r="D243" s="151"/>
      <c r="E243" s="337" t="s">
        <v>3951</v>
      </c>
      <c r="F243" s="915">
        <v>10.0</v>
      </c>
      <c r="G243" s="131"/>
      <c r="H243" s="131"/>
      <c r="I243" s="131"/>
      <c r="J243" s="131"/>
      <c r="K243" s="132"/>
      <c r="L243" s="132" t="s">
        <v>3952</v>
      </c>
      <c r="M243" s="132" t="s">
        <v>3953</v>
      </c>
      <c r="N243" s="197" t="s">
        <v>3954</v>
      </c>
      <c r="O243" s="783" t="s">
        <v>84</v>
      </c>
      <c r="P243" s="783" t="s">
        <v>86</v>
      </c>
      <c r="Q243" s="783" t="s">
        <v>86</v>
      </c>
      <c r="R243" s="783" t="s">
        <v>86</v>
      </c>
      <c r="S243" s="132" t="s">
        <v>101</v>
      </c>
      <c r="T243" s="131"/>
      <c r="U243" s="131"/>
      <c r="V243" s="803"/>
      <c r="W243" s="148"/>
      <c r="X243" s="803"/>
      <c r="Y243" s="803"/>
      <c r="Z243" s="803"/>
      <c r="AA243" s="803"/>
      <c r="AB243" s="803"/>
      <c r="AC243" s="803"/>
      <c r="AD243" s="803"/>
      <c r="AE243" s="110"/>
      <c r="AF243" s="110"/>
      <c r="AG243" s="110"/>
    </row>
    <row r="244">
      <c r="A244" s="803"/>
      <c r="B244" s="676">
        <f t="shared" si="1"/>
        <v>241</v>
      </c>
      <c r="C244" s="943"/>
      <c r="D244" s="151"/>
      <c r="E244" s="423"/>
      <c r="F244" s="915">
        <v>30.0</v>
      </c>
      <c r="G244" s="131"/>
      <c r="H244" s="131"/>
      <c r="I244" s="131"/>
      <c r="J244" s="131"/>
      <c r="K244" s="132"/>
      <c r="L244" s="132" t="s">
        <v>3955</v>
      </c>
      <c r="M244" s="132" t="s">
        <v>3956</v>
      </c>
      <c r="N244" s="197" t="s">
        <v>3957</v>
      </c>
      <c r="O244" s="783" t="s">
        <v>84</v>
      </c>
      <c r="P244" s="783" t="s">
        <v>86</v>
      </c>
      <c r="Q244" s="783" t="s">
        <v>86</v>
      </c>
      <c r="R244" s="783" t="s">
        <v>86</v>
      </c>
      <c r="S244" s="132" t="s">
        <v>101</v>
      </c>
      <c r="T244" s="131"/>
      <c r="U244" s="131"/>
      <c r="V244" s="803"/>
      <c r="W244" s="148"/>
      <c r="X244" s="803"/>
      <c r="Y244" s="803"/>
      <c r="Z244" s="803"/>
      <c r="AA244" s="803"/>
      <c r="AB244" s="803"/>
      <c r="AC244" s="803"/>
      <c r="AD244" s="803"/>
      <c r="AE244" s="110"/>
      <c r="AF244" s="110"/>
      <c r="AG244" s="110"/>
    </row>
    <row r="245">
      <c r="A245" s="803"/>
      <c r="B245" s="676">
        <f t="shared" si="1"/>
        <v>242</v>
      </c>
      <c r="C245" s="943"/>
      <c r="D245" s="151"/>
      <c r="E245" s="423"/>
      <c r="F245" s="915">
        <v>50.0</v>
      </c>
      <c r="G245" s="131"/>
      <c r="H245" s="131"/>
      <c r="I245" s="131"/>
      <c r="J245" s="131"/>
      <c r="K245" s="132"/>
      <c r="L245" s="132" t="s">
        <v>3958</v>
      </c>
      <c r="M245" s="132" t="s">
        <v>3959</v>
      </c>
      <c r="N245" s="197" t="s">
        <v>3960</v>
      </c>
      <c r="O245" s="783" t="s">
        <v>84</v>
      </c>
      <c r="P245" s="783" t="s">
        <v>86</v>
      </c>
      <c r="Q245" s="783" t="s">
        <v>86</v>
      </c>
      <c r="R245" s="783" t="s">
        <v>86</v>
      </c>
      <c r="S245" s="132" t="s">
        <v>101</v>
      </c>
      <c r="T245" s="131"/>
      <c r="U245" s="131"/>
      <c r="V245" s="803"/>
      <c r="W245" s="148"/>
      <c r="X245" s="803"/>
      <c r="Y245" s="803"/>
      <c r="Z245" s="803"/>
      <c r="AA245" s="803"/>
      <c r="AB245" s="803"/>
      <c r="AC245" s="803"/>
      <c r="AD245" s="803"/>
      <c r="AE245" s="110"/>
      <c r="AF245" s="110"/>
      <c r="AG245" s="110"/>
    </row>
    <row r="246">
      <c r="A246" s="803"/>
      <c r="B246" s="676">
        <f t="shared" si="1"/>
        <v>243</v>
      </c>
      <c r="C246" s="943"/>
      <c r="D246" s="151"/>
      <c r="E246" s="423"/>
      <c r="F246" s="915">
        <v>100.0</v>
      </c>
      <c r="G246" s="131"/>
      <c r="H246" s="131"/>
      <c r="I246" s="131"/>
      <c r="J246" s="131"/>
      <c r="K246" s="132"/>
      <c r="L246" s="132" t="s">
        <v>3961</v>
      </c>
      <c r="M246" s="132" t="s">
        <v>3962</v>
      </c>
      <c r="N246" s="197" t="s">
        <v>3963</v>
      </c>
      <c r="O246" s="783" t="s">
        <v>84</v>
      </c>
      <c r="P246" s="783" t="s">
        <v>86</v>
      </c>
      <c r="Q246" s="783" t="s">
        <v>86</v>
      </c>
      <c r="R246" s="783" t="s">
        <v>86</v>
      </c>
      <c r="S246" s="132" t="s">
        <v>101</v>
      </c>
      <c r="T246" s="131"/>
      <c r="U246" s="131"/>
      <c r="V246" s="803"/>
      <c r="W246" s="148"/>
      <c r="X246" s="803"/>
      <c r="Y246" s="803"/>
      <c r="Z246" s="803"/>
      <c r="AA246" s="803"/>
      <c r="AB246" s="803"/>
      <c r="AC246" s="803"/>
      <c r="AD246" s="803"/>
      <c r="AE246" s="110"/>
      <c r="AF246" s="110"/>
      <c r="AG246" s="110"/>
    </row>
    <row r="247">
      <c r="A247" s="803"/>
      <c r="B247" s="676">
        <f t="shared" si="1"/>
        <v>244</v>
      </c>
      <c r="C247" s="943"/>
      <c r="D247" s="151"/>
      <c r="E247" s="337" t="s">
        <v>3964</v>
      </c>
      <c r="F247" s="903" t="s">
        <v>1174</v>
      </c>
      <c r="G247" s="131"/>
      <c r="H247" s="131"/>
      <c r="I247" s="131"/>
      <c r="J247" s="131"/>
      <c r="K247" s="132"/>
      <c r="L247" s="132" t="s">
        <v>3965</v>
      </c>
      <c r="M247" s="132" t="s">
        <v>3966</v>
      </c>
      <c r="N247" s="131"/>
      <c r="O247" s="783" t="s">
        <v>84</v>
      </c>
      <c r="P247" s="783" t="s">
        <v>86</v>
      </c>
      <c r="Q247" s="783" t="s">
        <v>86</v>
      </c>
      <c r="R247" s="783" t="s">
        <v>86</v>
      </c>
      <c r="S247" s="132" t="s">
        <v>101</v>
      </c>
      <c r="T247" s="131"/>
      <c r="U247" s="131"/>
      <c r="V247" s="803"/>
      <c r="W247" s="148"/>
      <c r="X247" s="803"/>
      <c r="Y247" s="803"/>
      <c r="Z247" s="803"/>
      <c r="AA247" s="803"/>
      <c r="AB247" s="803"/>
      <c r="AC247" s="803"/>
      <c r="AD247" s="803"/>
      <c r="AE247" s="110"/>
      <c r="AF247" s="110"/>
      <c r="AG247" s="110"/>
    </row>
    <row r="248">
      <c r="A248" s="803"/>
      <c r="B248" s="676">
        <f t="shared" si="1"/>
        <v>245</v>
      </c>
      <c r="C248" s="943"/>
      <c r="D248" s="151"/>
      <c r="E248" s="423"/>
      <c r="F248" s="903" t="s">
        <v>3967</v>
      </c>
      <c r="G248" s="131"/>
      <c r="H248" s="131"/>
      <c r="I248" s="131"/>
      <c r="J248" s="131"/>
      <c r="K248" s="132"/>
      <c r="L248" s="132" t="s">
        <v>3968</v>
      </c>
      <c r="M248" s="132" t="s">
        <v>3969</v>
      </c>
      <c r="N248" s="131"/>
      <c r="O248" s="783" t="s">
        <v>84</v>
      </c>
      <c r="P248" s="783" t="s">
        <v>86</v>
      </c>
      <c r="Q248" s="783" t="s">
        <v>86</v>
      </c>
      <c r="R248" s="783" t="s">
        <v>86</v>
      </c>
      <c r="S248" s="132" t="s">
        <v>101</v>
      </c>
      <c r="T248" s="131"/>
      <c r="U248" s="131"/>
      <c r="V248" s="803"/>
      <c r="W248" s="148"/>
      <c r="X248" s="803"/>
      <c r="Y248" s="803"/>
      <c r="Z248" s="803"/>
      <c r="AA248" s="803"/>
      <c r="AB248" s="803"/>
      <c r="AC248" s="803"/>
      <c r="AD248" s="803"/>
      <c r="AE248" s="110"/>
      <c r="AF248" s="110"/>
      <c r="AG248" s="110"/>
    </row>
    <row r="249">
      <c r="A249" s="803"/>
      <c r="B249" s="676">
        <f t="shared" si="1"/>
        <v>246</v>
      </c>
      <c r="C249" s="943"/>
      <c r="D249" s="151"/>
      <c r="E249" s="423"/>
      <c r="F249" s="903" t="s">
        <v>3970</v>
      </c>
      <c r="G249" s="131"/>
      <c r="H249" s="131"/>
      <c r="I249" s="131"/>
      <c r="J249" s="131"/>
      <c r="K249" s="132"/>
      <c r="L249" s="132" t="s">
        <v>3971</v>
      </c>
      <c r="M249" s="132" t="s">
        <v>3972</v>
      </c>
      <c r="N249" s="131"/>
      <c r="O249" s="783" t="s">
        <v>84</v>
      </c>
      <c r="P249" s="783" t="s">
        <v>86</v>
      </c>
      <c r="Q249" s="783" t="s">
        <v>86</v>
      </c>
      <c r="R249" s="783" t="s">
        <v>86</v>
      </c>
      <c r="S249" s="132" t="s">
        <v>101</v>
      </c>
      <c r="T249" s="131"/>
      <c r="U249" s="131"/>
      <c r="V249" s="803"/>
      <c r="W249" s="148"/>
      <c r="X249" s="803"/>
      <c r="Y249" s="803"/>
      <c r="Z249" s="803"/>
      <c r="AA249" s="803"/>
      <c r="AB249" s="803"/>
      <c r="AC249" s="803"/>
      <c r="AD249" s="803"/>
      <c r="AE249" s="110"/>
      <c r="AF249" s="110"/>
      <c r="AG249" s="110"/>
    </row>
    <row r="250">
      <c r="A250" s="803"/>
      <c r="B250" s="676">
        <f t="shared" si="1"/>
        <v>247</v>
      </c>
      <c r="C250" s="943"/>
      <c r="D250" s="151"/>
      <c r="E250" s="423"/>
      <c r="F250" s="903" t="s">
        <v>3973</v>
      </c>
      <c r="G250" s="131"/>
      <c r="H250" s="131"/>
      <c r="I250" s="131"/>
      <c r="J250" s="131"/>
      <c r="K250" s="132"/>
      <c r="L250" s="132" t="s">
        <v>3974</v>
      </c>
      <c r="M250" s="132" t="s">
        <v>3975</v>
      </c>
      <c r="N250" s="131"/>
      <c r="O250" s="783" t="s">
        <v>84</v>
      </c>
      <c r="P250" s="783" t="s">
        <v>86</v>
      </c>
      <c r="Q250" s="783" t="s">
        <v>86</v>
      </c>
      <c r="R250" s="783" t="s">
        <v>86</v>
      </c>
      <c r="S250" s="132" t="s">
        <v>101</v>
      </c>
      <c r="T250" s="131"/>
      <c r="U250" s="131"/>
      <c r="V250" s="803"/>
      <c r="W250" s="148"/>
      <c r="X250" s="803"/>
      <c r="Y250" s="803"/>
      <c r="Z250" s="803"/>
      <c r="AA250" s="803"/>
      <c r="AB250" s="803"/>
      <c r="AC250" s="803"/>
      <c r="AD250" s="803"/>
      <c r="AE250" s="110"/>
      <c r="AF250" s="110"/>
      <c r="AG250" s="110"/>
    </row>
    <row r="251">
      <c r="A251" s="803"/>
      <c r="B251" s="676">
        <f t="shared" si="1"/>
        <v>248</v>
      </c>
      <c r="C251" s="946"/>
      <c r="D251" s="151"/>
      <c r="E251" s="947"/>
      <c r="F251" s="903" t="s">
        <v>3976</v>
      </c>
      <c r="G251" s="131"/>
      <c r="H251" s="131"/>
      <c r="I251" s="131"/>
      <c r="J251" s="131"/>
      <c r="K251" s="132"/>
      <c r="L251" s="132" t="s">
        <v>3977</v>
      </c>
      <c r="M251" s="132" t="s">
        <v>3978</v>
      </c>
      <c r="N251" s="131"/>
      <c r="O251" s="783" t="s">
        <v>84</v>
      </c>
      <c r="P251" s="783" t="s">
        <v>86</v>
      </c>
      <c r="Q251" s="783" t="s">
        <v>86</v>
      </c>
      <c r="R251" s="783" t="s">
        <v>86</v>
      </c>
      <c r="S251" s="132" t="s">
        <v>101</v>
      </c>
      <c r="T251" s="131"/>
      <c r="U251" s="131"/>
      <c r="V251" s="803"/>
      <c r="W251" s="148"/>
      <c r="X251" s="803"/>
      <c r="Y251" s="803"/>
      <c r="Z251" s="803"/>
      <c r="AA251" s="803"/>
      <c r="AB251" s="803"/>
      <c r="AC251" s="803"/>
      <c r="AD251" s="803"/>
      <c r="AE251" s="110"/>
      <c r="AF251" s="110"/>
      <c r="AG251" s="110"/>
    </row>
    <row r="252">
      <c r="A252" s="803"/>
      <c r="B252" s="676">
        <f t="shared" si="1"/>
        <v>249</v>
      </c>
      <c r="C252" s="180" t="s">
        <v>699</v>
      </c>
      <c r="D252" s="146" t="s">
        <v>4322</v>
      </c>
      <c r="E252" s="142" t="s">
        <v>1009</v>
      </c>
      <c r="F252" s="131"/>
      <c r="G252" s="131"/>
      <c r="H252" s="131"/>
      <c r="I252" s="131"/>
      <c r="J252" s="131"/>
      <c r="K252" s="132"/>
      <c r="L252" s="132" t="s">
        <v>4323</v>
      </c>
      <c r="M252" s="132" t="s">
        <v>4084</v>
      </c>
      <c r="N252" s="131"/>
      <c r="O252" s="783" t="s">
        <v>84</v>
      </c>
      <c r="P252" s="783" t="s">
        <v>86</v>
      </c>
      <c r="Q252" s="783" t="s">
        <v>86</v>
      </c>
      <c r="R252" s="783" t="s">
        <v>86</v>
      </c>
      <c r="S252" s="132" t="s">
        <v>101</v>
      </c>
      <c r="T252" s="131"/>
      <c r="U252" s="131"/>
      <c r="V252" s="803"/>
      <c r="W252" s="148"/>
      <c r="X252" s="803"/>
      <c r="Y252" s="803"/>
      <c r="Z252" s="803"/>
      <c r="AA252" s="803"/>
      <c r="AB252" s="803"/>
      <c r="AC252" s="803"/>
      <c r="AD252" s="803"/>
      <c r="AE252" s="110"/>
      <c r="AF252" s="110"/>
      <c r="AG252" s="110"/>
    </row>
    <row r="253">
      <c r="A253" s="803"/>
      <c r="B253" s="676">
        <f t="shared" si="1"/>
        <v>250</v>
      </c>
      <c r="C253" s="181"/>
      <c r="D253" s="153"/>
      <c r="E253" s="130" t="s">
        <v>4324</v>
      </c>
      <c r="F253" s="131"/>
      <c r="G253" s="131"/>
      <c r="H253" s="131"/>
      <c r="I253" s="131"/>
      <c r="J253" s="131"/>
      <c r="K253" s="132"/>
      <c r="L253" s="132" t="s">
        <v>4325</v>
      </c>
      <c r="M253" s="132" t="s">
        <v>4084</v>
      </c>
      <c r="N253" s="131"/>
      <c r="O253" s="783" t="s">
        <v>84</v>
      </c>
      <c r="P253" s="783" t="s">
        <v>86</v>
      </c>
      <c r="Q253" s="783" t="s">
        <v>86</v>
      </c>
      <c r="R253" s="783" t="s">
        <v>86</v>
      </c>
      <c r="S253" s="132" t="s">
        <v>101</v>
      </c>
      <c r="T253" s="131"/>
      <c r="U253" s="131"/>
      <c r="V253" s="803"/>
      <c r="W253" s="148"/>
      <c r="X253" s="803"/>
      <c r="Y253" s="803"/>
      <c r="Z253" s="803"/>
      <c r="AA253" s="803"/>
      <c r="AB253" s="803"/>
      <c r="AC253" s="803"/>
      <c r="AD253" s="803"/>
      <c r="AE253" s="110"/>
      <c r="AF253" s="110"/>
      <c r="AG253" s="110"/>
    </row>
    <row r="254">
      <c r="A254" s="803"/>
      <c r="B254" s="676">
        <f t="shared" si="1"/>
        <v>251</v>
      </c>
      <c r="C254" s="147"/>
      <c r="D254" s="140" t="s">
        <v>4326</v>
      </c>
      <c r="E254" s="143"/>
      <c r="F254" s="143"/>
      <c r="G254" s="131"/>
      <c r="H254" s="131"/>
      <c r="I254" s="131"/>
      <c r="J254" s="131"/>
      <c r="K254" s="132"/>
      <c r="L254" s="132" t="s">
        <v>4327</v>
      </c>
      <c r="M254" s="132" t="s">
        <v>4328</v>
      </c>
      <c r="N254" s="131"/>
      <c r="O254" s="783" t="s">
        <v>84</v>
      </c>
      <c r="P254" s="783" t="s">
        <v>86</v>
      </c>
      <c r="Q254" s="783" t="s">
        <v>86</v>
      </c>
      <c r="R254" s="783" t="s">
        <v>86</v>
      </c>
      <c r="S254" s="132" t="s">
        <v>101</v>
      </c>
      <c r="T254" s="131"/>
      <c r="U254" s="131"/>
      <c r="V254" s="803"/>
      <c r="W254" s="148"/>
      <c r="X254" s="803"/>
      <c r="Y254" s="803"/>
      <c r="Z254" s="803"/>
      <c r="AA254" s="803"/>
      <c r="AB254" s="803"/>
      <c r="AC254" s="803"/>
      <c r="AD254" s="803"/>
      <c r="AE254" s="110"/>
      <c r="AF254" s="110"/>
      <c r="AG254" s="110"/>
    </row>
    <row r="255">
      <c r="A255" s="803"/>
      <c r="B255" s="676">
        <f t="shared" si="1"/>
        <v>252</v>
      </c>
      <c r="C255" s="181"/>
      <c r="D255" s="192" t="s">
        <v>4329</v>
      </c>
      <c r="E255" s="192" t="s">
        <v>1761</v>
      </c>
      <c r="F255" s="246" t="s">
        <v>4330</v>
      </c>
      <c r="G255" s="903" t="s">
        <v>3874</v>
      </c>
      <c r="H255" s="137"/>
      <c r="I255" s="137"/>
      <c r="J255" s="131"/>
      <c r="K255" s="132"/>
      <c r="L255" s="132" t="s">
        <v>3875</v>
      </c>
      <c r="M255" s="132" t="s">
        <v>3876</v>
      </c>
      <c r="N255" s="131"/>
      <c r="O255" s="783" t="s">
        <v>84</v>
      </c>
      <c r="P255" s="783" t="s">
        <v>86</v>
      </c>
      <c r="Q255" s="783" t="s">
        <v>86</v>
      </c>
      <c r="R255" s="783" t="s">
        <v>86</v>
      </c>
      <c r="S255" s="132" t="s">
        <v>101</v>
      </c>
      <c r="T255" s="131"/>
      <c r="U255" s="131"/>
      <c r="V255" s="803"/>
      <c r="W255" s="148"/>
      <c r="X255" s="803"/>
      <c r="Y255" s="803"/>
      <c r="Z255" s="803"/>
      <c r="AA255" s="803"/>
      <c r="AB255" s="803"/>
      <c r="AC255" s="803"/>
      <c r="AD255" s="803"/>
      <c r="AE255" s="110"/>
      <c r="AF255" s="110"/>
      <c r="AG255" s="110"/>
    </row>
    <row r="256">
      <c r="A256" s="803"/>
      <c r="B256" s="676">
        <f t="shared" si="1"/>
        <v>253</v>
      </c>
      <c r="C256" s="181"/>
      <c r="D256" s="191"/>
      <c r="E256" s="191"/>
      <c r="F256" s="151"/>
      <c r="G256" s="903" t="s">
        <v>3907</v>
      </c>
      <c r="H256" s="197" t="s">
        <v>3908</v>
      </c>
      <c r="I256" s="197" t="s">
        <v>3909</v>
      </c>
      <c r="J256" s="131"/>
      <c r="K256" s="132"/>
      <c r="L256" s="132" t="s">
        <v>3910</v>
      </c>
      <c r="M256" s="132" t="s">
        <v>3911</v>
      </c>
      <c r="N256" s="131"/>
      <c r="O256" s="783" t="s">
        <v>84</v>
      </c>
      <c r="P256" s="783" t="s">
        <v>86</v>
      </c>
      <c r="Q256" s="783" t="s">
        <v>86</v>
      </c>
      <c r="R256" s="783" t="s">
        <v>86</v>
      </c>
      <c r="S256" s="132" t="s">
        <v>101</v>
      </c>
      <c r="T256" s="131"/>
      <c r="U256" s="131"/>
      <c r="V256" s="803"/>
      <c r="W256" s="148"/>
      <c r="X256" s="803"/>
      <c r="Y256" s="803"/>
      <c r="Z256" s="803"/>
      <c r="AA256" s="803"/>
      <c r="AB256" s="803"/>
      <c r="AC256" s="803"/>
      <c r="AD256" s="803"/>
      <c r="AE256" s="110"/>
      <c r="AF256" s="110"/>
      <c r="AG256" s="110"/>
    </row>
    <row r="257">
      <c r="A257" s="803"/>
      <c r="B257" s="676">
        <f t="shared" si="1"/>
        <v>254</v>
      </c>
      <c r="C257" s="181"/>
      <c r="D257" s="191"/>
      <c r="E257" s="191"/>
      <c r="F257" s="151"/>
      <c r="G257" s="238"/>
      <c r="H257" s="137"/>
      <c r="I257" s="197" t="s">
        <v>3912</v>
      </c>
      <c r="J257" s="131"/>
      <c r="K257" s="132"/>
      <c r="L257" s="132" t="s">
        <v>3910</v>
      </c>
      <c r="M257" s="132" t="s">
        <v>3911</v>
      </c>
      <c r="N257" s="131"/>
      <c r="O257" s="783" t="s">
        <v>84</v>
      </c>
      <c r="P257" s="783" t="s">
        <v>86</v>
      </c>
      <c r="Q257" s="783" t="s">
        <v>86</v>
      </c>
      <c r="R257" s="783" t="s">
        <v>86</v>
      </c>
      <c r="S257" s="132" t="s">
        <v>101</v>
      </c>
      <c r="T257" s="131"/>
      <c r="U257" s="131"/>
      <c r="V257" s="803"/>
      <c r="W257" s="148"/>
      <c r="X257" s="803"/>
      <c r="Y257" s="803"/>
      <c r="Z257" s="803"/>
      <c r="AA257" s="803"/>
      <c r="AB257" s="803"/>
      <c r="AC257" s="803"/>
      <c r="AD257" s="803"/>
      <c r="AE257" s="110"/>
      <c r="AF257" s="110"/>
      <c r="AG257" s="110"/>
    </row>
    <row r="258">
      <c r="A258" s="803"/>
      <c r="B258" s="676">
        <f t="shared" si="1"/>
        <v>255</v>
      </c>
      <c r="C258" s="181"/>
      <c r="D258" s="191"/>
      <c r="E258" s="191"/>
      <c r="F258" s="151"/>
      <c r="G258" s="913" t="s">
        <v>3913</v>
      </c>
      <c r="H258" s="935"/>
      <c r="I258" s="909"/>
      <c r="J258" s="910"/>
      <c r="K258" s="911"/>
      <c r="L258" s="911" t="s">
        <v>3914</v>
      </c>
      <c r="M258" s="911" t="s">
        <v>3915</v>
      </c>
      <c r="N258" s="131"/>
      <c r="O258" s="783" t="s">
        <v>84</v>
      </c>
      <c r="P258" s="783" t="s">
        <v>86</v>
      </c>
      <c r="Q258" s="783" t="s">
        <v>86</v>
      </c>
      <c r="R258" s="783" t="s">
        <v>86</v>
      </c>
      <c r="S258" s="132" t="s">
        <v>157</v>
      </c>
      <c r="T258" s="131"/>
      <c r="U258" s="131"/>
      <c r="V258" s="803"/>
      <c r="W258" s="148"/>
      <c r="X258" s="803"/>
      <c r="Y258" s="803"/>
      <c r="Z258" s="803"/>
      <c r="AA258" s="803"/>
      <c r="AB258" s="803"/>
      <c r="AC258" s="803"/>
      <c r="AD258" s="803"/>
      <c r="AE258" s="110"/>
      <c r="AF258" s="110"/>
      <c r="AG258" s="110"/>
    </row>
    <row r="259">
      <c r="A259" s="803"/>
      <c r="B259" s="676">
        <f t="shared" si="1"/>
        <v>256</v>
      </c>
      <c r="C259" s="181"/>
      <c r="D259" s="191"/>
      <c r="E259" s="192" t="s">
        <v>3568</v>
      </c>
      <c r="F259" s="246" t="s">
        <v>4331</v>
      </c>
      <c r="G259" s="130" t="s">
        <v>3920</v>
      </c>
      <c r="H259" s="131"/>
      <c r="I259" s="131"/>
      <c r="J259" s="131"/>
      <c r="K259" s="132"/>
      <c r="L259" s="132" t="s">
        <v>3921</v>
      </c>
      <c r="M259" s="132" t="s">
        <v>3922</v>
      </c>
      <c r="N259" s="131"/>
      <c r="O259" s="783" t="s">
        <v>84</v>
      </c>
      <c r="P259" s="783" t="s">
        <v>86</v>
      </c>
      <c r="Q259" s="783" t="s">
        <v>86</v>
      </c>
      <c r="R259" s="783" t="s">
        <v>86</v>
      </c>
      <c r="S259" s="132" t="s">
        <v>101</v>
      </c>
      <c r="T259" s="131"/>
      <c r="U259" s="131"/>
      <c r="V259" s="803"/>
      <c r="W259" s="148"/>
      <c r="X259" s="803"/>
      <c r="Y259" s="803"/>
      <c r="Z259" s="803"/>
      <c r="AA259" s="803"/>
      <c r="AB259" s="803"/>
      <c r="AC259" s="803"/>
      <c r="AD259" s="803"/>
      <c r="AE259" s="110"/>
      <c r="AF259" s="110"/>
      <c r="AG259" s="110"/>
    </row>
    <row r="260">
      <c r="A260" s="803"/>
      <c r="B260" s="676">
        <f t="shared" si="1"/>
        <v>257</v>
      </c>
      <c r="C260" s="181"/>
      <c r="D260" s="191"/>
      <c r="E260" s="191"/>
      <c r="F260" s="151"/>
      <c r="G260" s="903" t="s">
        <v>3907</v>
      </c>
      <c r="H260" s="132" t="s">
        <v>3946</v>
      </c>
      <c r="I260" s="132" t="s">
        <v>507</v>
      </c>
      <c r="J260" s="131"/>
      <c r="K260" s="132"/>
      <c r="L260" s="132" t="s">
        <v>3910</v>
      </c>
      <c r="M260" s="132" t="s">
        <v>3911</v>
      </c>
      <c r="N260" s="131"/>
      <c r="O260" s="783" t="s">
        <v>84</v>
      </c>
      <c r="P260" s="783" t="s">
        <v>86</v>
      </c>
      <c r="Q260" s="783" t="s">
        <v>86</v>
      </c>
      <c r="R260" s="783" t="s">
        <v>86</v>
      </c>
      <c r="S260" s="132" t="s">
        <v>101</v>
      </c>
      <c r="T260" s="131"/>
      <c r="U260" s="131"/>
      <c r="V260" s="803"/>
      <c r="W260" s="148"/>
      <c r="X260" s="803"/>
      <c r="Y260" s="803"/>
      <c r="Z260" s="803"/>
      <c r="AA260" s="803"/>
      <c r="AB260" s="803"/>
      <c r="AC260" s="803"/>
      <c r="AD260" s="803"/>
      <c r="AE260" s="110"/>
      <c r="AF260" s="110"/>
      <c r="AG260" s="110"/>
    </row>
    <row r="261">
      <c r="A261" s="803"/>
      <c r="B261" s="676">
        <f t="shared" si="1"/>
        <v>258</v>
      </c>
      <c r="C261" s="181"/>
      <c r="D261" s="191"/>
      <c r="E261" s="191"/>
      <c r="F261" s="153"/>
      <c r="G261" s="913" t="s">
        <v>3947</v>
      </c>
      <c r="H261" s="911"/>
      <c r="I261" s="911"/>
      <c r="J261" s="910"/>
      <c r="K261" s="911"/>
      <c r="L261" s="911" t="s">
        <v>3948</v>
      </c>
      <c r="M261" s="911" t="s">
        <v>3949</v>
      </c>
      <c r="N261" s="131"/>
      <c r="O261" s="783" t="s">
        <v>84</v>
      </c>
      <c r="P261" s="783" t="s">
        <v>86</v>
      </c>
      <c r="Q261" s="783" t="s">
        <v>86</v>
      </c>
      <c r="R261" s="783" t="s">
        <v>86</v>
      </c>
      <c r="S261" s="132" t="s">
        <v>157</v>
      </c>
      <c r="T261" s="131"/>
      <c r="U261" s="131"/>
      <c r="V261" s="803"/>
      <c r="W261" s="148"/>
      <c r="X261" s="803"/>
      <c r="Y261" s="803"/>
      <c r="Z261" s="803"/>
      <c r="AA261" s="803"/>
      <c r="AB261" s="803"/>
      <c r="AC261" s="803"/>
      <c r="AD261" s="803"/>
      <c r="AE261" s="110"/>
      <c r="AF261" s="110"/>
      <c r="AG261" s="110"/>
    </row>
    <row r="262">
      <c r="A262" s="803"/>
      <c r="B262" s="676">
        <f t="shared" si="1"/>
        <v>259</v>
      </c>
      <c r="C262" s="181"/>
      <c r="D262" s="191"/>
      <c r="E262" s="146" t="s">
        <v>166</v>
      </c>
      <c r="F262" s="142" t="s">
        <v>4332</v>
      </c>
      <c r="G262" s="131"/>
      <c r="H262" s="131"/>
      <c r="I262" s="131"/>
      <c r="J262" s="131"/>
      <c r="K262" s="132"/>
      <c r="L262" s="132" t="s">
        <v>4333</v>
      </c>
      <c r="M262" s="132" t="s">
        <v>3798</v>
      </c>
      <c r="N262" s="131"/>
      <c r="O262" s="783" t="s">
        <v>84</v>
      </c>
      <c r="P262" s="783" t="s">
        <v>86</v>
      </c>
      <c r="Q262" s="783" t="s">
        <v>86</v>
      </c>
      <c r="R262" s="783" t="s">
        <v>86</v>
      </c>
      <c r="S262" s="132" t="s">
        <v>101</v>
      </c>
      <c r="T262" s="131"/>
      <c r="U262" s="131"/>
      <c r="V262" s="803"/>
      <c r="W262" s="148"/>
      <c r="X262" s="803"/>
      <c r="Y262" s="803"/>
      <c r="Z262" s="803"/>
      <c r="AA262" s="803"/>
      <c r="AB262" s="803"/>
      <c r="AC262" s="803"/>
      <c r="AD262" s="803"/>
      <c r="AE262" s="110"/>
      <c r="AF262" s="110"/>
      <c r="AG262" s="110"/>
    </row>
    <row r="263">
      <c r="A263" s="803"/>
      <c r="B263" s="676">
        <f t="shared" si="1"/>
        <v>260</v>
      </c>
      <c r="C263" s="181"/>
      <c r="D263" s="191"/>
      <c r="E263" s="151"/>
      <c r="F263" s="130" t="s">
        <v>4334</v>
      </c>
      <c r="G263" s="131"/>
      <c r="H263" s="131"/>
      <c r="I263" s="131"/>
      <c r="J263" s="131"/>
      <c r="K263" s="132"/>
      <c r="L263" s="132" t="s">
        <v>4335</v>
      </c>
      <c r="M263" s="132" t="s">
        <v>3798</v>
      </c>
      <c r="N263" s="131"/>
      <c r="O263" s="783" t="s">
        <v>84</v>
      </c>
      <c r="P263" s="783" t="s">
        <v>86</v>
      </c>
      <c r="Q263" s="783" t="s">
        <v>86</v>
      </c>
      <c r="R263" s="783" t="s">
        <v>86</v>
      </c>
      <c r="S263" s="132" t="s">
        <v>101</v>
      </c>
      <c r="T263" s="131"/>
      <c r="U263" s="131"/>
      <c r="V263" s="803"/>
      <c r="W263" s="148"/>
      <c r="X263" s="803"/>
      <c r="Y263" s="803"/>
      <c r="Z263" s="803"/>
      <c r="AA263" s="803"/>
      <c r="AB263" s="803"/>
      <c r="AC263" s="803"/>
      <c r="AD263" s="803"/>
      <c r="AE263" s="110"/>
      <c r="AF263" s="110"/>
      <c r="AG263" s="110"/>
    </row>
    <row r="264">
      <c r="A264" s="803"/>
      <c r="B264" s="676">
        <f t="shared" si="1"/>
        <v>261</v>
      </c>
      <c r="C264" s="181"/>
      <c r="D264" s="191"/>
      <c r="E264" s="132" t="s">
        <v>249</v>
      </c>
      <c r="F264" s="175"/>
      <c r="G264" s="131"/>
      <c r="H264" s="131"/>
      <c r="I264" s="131"/>
      <c r="J264" s="131"/>
      <c r="K264" s="132"/>
      <c r="L264" s="132" t="s">
        <v>3856</v>
      </c>
      <c r="M264" s="132" t="s">
        <v>3805</v>
      </c>
      <c r="N264" s="131"/>
      <c r="O264" s="783" t="s">
        <v>84</v>
      </c>
      <c r="P264" s="783" t="s">
        <v>86</v>
      </c>
      <c r="Q264" s="783" t="s">
        <v>86</v>
      </c>
      <c r="R264" s="783" t="s">
        <v>86</v>
      </c>
      <c r="S264" s="132" t="s">
        <v>101</v>
      </c>
      <c r="T264" s="131"/>
      <c r="U264" s="131"/>
      <c r="V264" s="803"/>
      <c r="W264" s="148"/>
      <c r="X264" s="803"/>
      <c r="Y264" s="803"/>
      <c r="Z264" s="803"/>
      <c r="AA264" s="803"/>
      <c r="AB264" s="803"/>
      <c r="AC264" s="803"/>
      <c r="AD264" s="803"/>
      <c r="AE264" s="110"/>
      <c r="AF264" s="110"/>
      <c r="AG264" s="110"/>
    </row>
    <row r="265">
      <c r="A265" s="803"/>
      <c r="B265" s="676">
        <f t="shared" si="1"/>
        <v>262</v>
      </c>
      <c r="C265" s="181"/>
      <c r="D265" s="191"/>
      <c r="E265" s="149" t="s">
        <v>4336</v>
      </c>
      <c r="F265" s="164"/>
      <c r="G265" s="131"/>
      <c r="H265" s="131"/>
      <c r="I265" s="131"/>
      <c r="J265" s="131"/>
      <c r="K265" s="132"/>
      <c r="L265" s="132" t="s">
        <v>4337</v>
      </c>
      <c r="M265" s="132" t="s">
        <v>4338</v>
      </c>
      <c r="N265" s="131"/>
      <c r="O265" s="783" t="s">
        <v>84</v>
      </c>
      <c r="P265" s="783" t="s">
        <v>86</v>
      </c>
      <c r="Q265" s="783" t="s">
        <v>86</v>
      </c>
      <c r="R265" s="783" t="s">
        <v>86</v>
      </c>
      <c r="S265" s="132" t="s">
        <v>101</v>
      </c>
      <c r="T265" s="131"/>
      <c r="U265" s="131"/>
      <c r="V265" s="803"/>
      <c r="W265" s="148"/>
      <c r="X265" s="803"/>
      <c r="Y265" s="803"/>
      <c r="Z265" s="803"/>
      <c r="AA265" s="803"/>
      <c r="AB265" s="803"/>
      <c r="AC265" s="803"/>
      <c r="AD265" s="803"/>
      <c r="AE265" s="110"/>
      <c r="AF265" s="110"/>
      <c r="AG265" s="110"/>
    </row>
    <row r="266">
      <c r="A266" s="803"/>
      <c r="B266" s="676">
        <f t="shared" si="1"/>
        <v>263</v>
      </c>
      <c r="C266" s="181"/>
      <c r="D266" s="191"/>
      <c r="E266" s="191"/>
      <c r="F266" s="146" t="s">
        <v>4339</v>
      </c>
      <c r="G266" s="129" t="s">
        <v>4340</v>
      </c>
      <c r="H266" s="131"/>
      <c r="I266" s="131"/>
      <c r="J266" s="131"/>
      <c r="K266" s="132"/>
      <c r="L266" s="132" t="s">
        <v>4341</v>
      </c>
      <c r="M266" s="132" t="s">
        <v>4342</v>
      </c>
      <c r="N266" s="131"/>
      <c r="O266" s="783" t="s">
        <v>84</v>
      </c>
      <c r="P266" s="783" t="s">
        <v>86</v>
      </c>
      <c r="Q266" s="783" t="s">
        <v>86</v>
      </c>
      <c r="R266" s="783" t="s">
        <v>86</v>
      </c>
      <c r="S266" s="132" t="s">
        <v>101</v>
      </c>
      <c r="T266" s="131"/>
      <c r="U266" s="131"/>
      <c r="V266" s="803"/>
      <c r="W266" s="148"/>
      <c r="X266" s="803"/>
      <c r="Y266" s="803"/>
      <c r="Z266" s="803"/>
      <c r="AA266" s="803"/>
      <c r="AB266" s="803"/>
      <c r="AC266" s="803"/>
      <c r="AD266" s="803"/>
      <c r="AE266" s="110"/>
      <c r="AF266" s="110"/>
      <c r="AG266" s="110"/>
    </row>
    <row r="267">
      <c r="A267" s="803"/>
      <c r="B267" s="676">
        <f t="shared" si="1"/>
        <v>264</v>
      </c>
      <c r="C267" s="181"/>
      <c r="D267" s="191"/>
      <c r="E267" s="191"/>
      <c r="F267" s="191"/>
      <c r="G267" s="146" t="s">
        <v>4343</v>
      </c>
      <c r="H267" s="175"/>
      <c r="I267" s="131"/>
      <c r="J267" s="131"/>
      <c r="K267" s="132"/>
      <c r="L267" s="132" t="s">
        <v>4344</v>
      </c>
      <c r="M267" s="132" t="s">
        <v>4345</v>
      </c>
      <c r="N267" s="131"/>
      <c r="O267" s="783" t="s">
        <v>84</v>
      </c>
      <c r="P267" s="783" t="s">
        <v>86</v>
      </c>
      <c r="Q267" s="783" t="s">
        <v>86</v>
      </c>
      <c r="R267" s="783" t="s">
        <v>86</v>
      </c>
      <c r="S267" s="132" t="s">
        <v>101</v>
      </c>
      <c r="T267" s="131"/>
      <c r="U267" s="131"/>
      <c r="V267" s="803"/>
      <c r="W267" s="148"/>
      <c r="X267" s="803"/>
      <c r="Y267" s="803"/>
      <c r="Z267" s="803"/>
      <c r="AA267" s="803"/>
      <c r="AB267" s="803"/>
      <c r="AC267" s="803"/>
      <c r="AD267" s="803"/>
      <c r="AE267" s="110"/>
      <c r="AF267" s="110"/>
      <c r="AG267" s="110"/>
    </row>
    <row r="268">
      <c r="A268" s="803"/>
      <c r="B268" s="676">
        <f t="shared" si="1"/>
        <v>265</v>
      </c>
      <c r="C268" s="181"/>
      <c r="D268" s="191"/>
      <c r="E268" s="191"/>
      <c r="F268" s="191"/>
      <c r="G268" s="151"/>
      <c r="H268" s="130" t="s">
        <v>4346</v>
      </c>
      <c r="I268" s="132" t="s">
        <v>4347</v>
      </c>
      <c r="J268" s="131"/>
      <c r="K268" s="132"/>
      <c r="L268" s="132" t="s">
        <v>4348</v>
      </c>
      <c r="M268" s="132" t="s">
        <v>4349</v>
      </c>
      <c r="N268" s="131"/>
      <c r="O268" s="783" t="s">
        <v>84</v>
      </c>
      <c r="P268" s="783" t="s">
        <v>86</v>
      </c>
      <c r="Q268" s="783" t="s">
        <v>86</v>
      </c>
      <c r="R268" s="783" t="s">
        <v>86</v>
      </c>
      <c r="S268" s="132" t="s">
        <v>101</v>
      </c>
      <c r="T268" s="131"/>
      <c r="U268" s="131"/>
      <c r="V268" s="803"/>
      <c r="W268" s="148"/>
      <c r="X268" s="803"/>
      <c r="Y268" s="803"/>
      <c r="Z268" s="803"/>
      <c r="AA268" s="803"/>
      <c r="AB268" s="803"/>
      <c r="AC268" s="803"/>
      <c r="AD268" s="803"/>
      <c r="AE268" s="110"/>
      <c r="AF268" s="110"/>
      <c r="AG268" s="110"/>
    </row>
    <row r="269">
      <c r="A269" s="803"/>
      <c r="B269" s="676">
        <f t="shared" si="1"/>
        <v>266</v>
      </c>
      <c r="C269" s="181"/>
      <c r="D269" s="191"/>
      <c r="E269" s="191"/>
      <c r="F269" s="191"/>
      <c r="G269" s="151"/>
      <c r="H269" s="175"/>
      <c r="I269" s="131"/>
      <c r="J269" s="132" t="s">
        <v>4350</v>
      </c>
      <c r="K269" s="132"/>
      <c r="L269" s="132" t="s">
        <v>4351</v>
      </c>
      <c r="M269" s="132" t="s">
        <v>4352</v>
      </c>
      <c r="N269" s="131"/>
      <c r="O269" s="783" t="s">
        <v>84</v>
      </c>
      <c r="P269" s="783" t="s">
        <v>86</v>
      </c>
      <c r="Q269" s="783" t="s">
        <v>86</v>
      </c>
      <c r="R269" s="783" t="s">
        <v>86</v>
      </c>
      <c r="S269" s="132" t="s">
        <v>101</v>
      </c>
      <c r="T269" s="131"/>
      <c r="U269" s="131"/>
      <c r="V269" s="803"/>
      <c r="W269" s="148"/>
      <c r="X269" s="803"/>
      <c r="Y269" s="803"/>
      <c r="Z269" s="803"/>
      <c r="AA269" s="803"/>
      <c r="AB269" s="803"/>
      <c r="AC269" s="803"/>
      <c r="AD269" s="803"/>
      <c r="AE269" s="110"/>
      <c r="AF269" s="110"/>
      <c r="AG269" s="110"/>
    </row>
    <row r="270">
      <c r="A270" s="803"/>
      <c r="B270" s="676">
        <f t="shared" si="1"/>
        <v>267</v>
      </c>
      <c r="C270" s="181"/>
      <c r="D270" s="191"/>
      <c r="E270" s="191"/>
      <c r="F270" s="191"/>
      <c r="G270" s="151"/>
      <c r="H270" s="175"/>
      <c r="I270" s="132" t="s">
        <v>411</v>
      </c>
      <c r="J270" s="131"/>
      <c r="K270" s="132"/>
      <c r="L270" s="132" t="s">
        <v>4353</v>
      </c>
      <c r="M270" s="132" t="s">
        <v>4084</v>
      </c>
      <c r="N270" s="131"/>
      <c r="O270" s="783" t="s">
        <v>84</v>
      </c>
      <c r="P270" s="783" t="s">
        <v>86</v>
      </c>
      <c r="Q270" s="783" t="s">
        <v>86</v>
      </c>
      <c r="R270" s="783" t="s">
        <v>86</v>
      </c>
      <c r="S270" s="132" t="s">
        <v>101</v>
      </c>
      <c r="T270" s="131"/>
      <c r="U270" s="131"/>
      <c r="V270" s="803"/>
      <c r="W270" s="148"/>
      <c r="X270" s="803"/>
      <c r="Y270" s="803"/>
      <c r="Z270" s="803"/>
      <c r="AA270" s="803"/>
      <c r="AB270" s="803"/>
      <c r="AC270" s="803"/>
      <c r="AD270" s="803"/>
      <c r="AE270" s="110"/>
      <c r="AF270" s="110"/>
      <c r="AG270" s="110"/>
    </row>
    <row r="271">
      <c r="A271" s="803"/>
      <c r="B271" s="676">
        <f t="shared" si="1"/>
        <v>268</v>
      </c>
      <c r="C271" s="181"/>
      <c r="D271" s="191"/>
      <c r="E271" s="191"/>
      <c r="F271" s="191"/>
      <c r="G271" s="153"/>
      <c r="H271" s="175"/>
      <c r="I271" s="132" t="s">
        <v>451</v>
      </c>
      <c r="J271" s="131"/>
      <c r="K271" s="132"/>
      <c r="L271" s="132" t="s">
        <v>4354</v>
      </c>
      <c r="M271" s="132" t="s">
        <v>4355</v>
      </c>
      <c r="N271" s="131"/>
      <c r="O271" s="783" t="s">
        <v>84</v>
      </c>
      <c r="P271" s="783" t="s">
        <v>86</v>
      </c>
      <c r="Q271" s="783" t="s">
        <v>86</v>
      </c>
      <c r="R271" s="783" t="s">
        <v>86</v>
      </c>
      <c r="S271" s="132" t="s">
        <v>101</v>
      </c>
      <c r="T271" s="131"/>
      <c r="U271" s="131"/>
      <c r="V271" s="803"/>
      <c r="W271" s="148"/>
      <c r="X271" s="803"/>
      <c r="Y271" s="803"/>
      <c r="Z271" s="803"/>
      <c r="AA271" s="803"/>
      <c r="AB271" s="803"/>
      <c r="AC271" s="803"/>
      <c r="AD271" s="803"/>
      <c r="AE271" s="110"/>
      <c r="AF271" s="110"/>
      <c r="AG271" s="110"/>
    </row>
    <row r="272">
      <c r="A272" s="803"/>
      <c r="B272" s="676">
        <f t="shared" si="1"/>
        <v>269</v>
      </c>
      <c r="C272" s="181"/>
      <c r="D272" s="191"/>
      <c r="E272" s="194"/>
      <c r="F272" s="153"/>
      <c r="G272" s="142" t="s">
        <v>1352</v>
      </c>
      <c r="H272" s="131"/>
      <c r="I272" s="131"/>
      <c r="J272" s="131"/>
      <c r="K272" s="132"/>
      <c r="L272" s="132" t="s">
        <v>4079</v>
      </c>
      <c r="M272" s="132" t="s">
        <v>4356</v>
      </c>
      <c r="N272" s="131"/>
      <c r="O272" s="783" t="s">
        <v>84</v>
      </c>
      <c r="P272" s="783" t="s">
        <v>86</v>
      </c>
      <c r="Q272" s="783" t="s">
        <v>86</v>
      </c>
      <c r="R272" s="783" t="s">
        <v>86</v>
      </c>
      <c r="S272" s="132" t="s">
        <v>101</v>
      </c>
      <c r="T272" s="131"/>
      <c r="U272" s="131"/>
      <c r="V272" s="803"/>
      <c r="W272" s="148"/>
      <c r="X272" s="803"/>
      <c r="Y272" s="803"/>
      <c r="Z272" s="803"/>
      <c r="AA272" s="803"/>
      <c r="AB272" s="803"/>
      <c r="AC272" s="803"/>
      <c r="AD272" s="803"/>
      <c r="AE272" s="110"/>
      <c r="AF272" s="110"/>
      <c r="AG272" s="110"/>
    </row>
    <row r="273">
      <c r="A273" s="803"/>
      <c r="B273" s="676">
        <f t="shared" si="1"/>
        <v>270</v>
      </c>
      <c r="C273" s="181"/>
      <c r="D273" s="191"/>
      <c r="E273" s="155" t="s">
        <v>1352</v>
      </c>
      <c r="F273" s="912"/>
      <c r="G273" s="131"/>
      <c r="H273" s="131"/>
      <c r="I273" s="131"/>
      <c r="J273" s="131"/>
      <c r="K273" s="132"/>
      <c r="L273" s="132" t="s">
        <v>4079</v>
      </c>
      <c r="M273" s="132" t="s">
        <v>4356</v>
      </c>
      <c r="N273" s="131"/>
      <c r="O273" s="783" t="s">
        <v>84</v>
      </c>
      <c r="P273" s="783" t="s">
        <v>86</v>
      </c>
      <c r="Q273" s="783" t="s">
        <v>86</v>
      </c>
      <c r="R273" s="783" t="s">
        <v>86</v>
      </c>
      <c r="S273" s="132" t="s">
        <v>101</v>
      </c>
      <c r="T273" s="131"/>
      <c r="U273" s="131"/>
      <c r="V273" s="803"/>
      <c r="W273" s="148"/>
      <c r="X273" s="803"/>
      <c r="Y273" s="803"/>
      <c r="Z273" s="803"/>
      <c r="AA273" s="803"/>
      <c r="AB273" s="803"/>
      <c r="AC273" s="803"/>
      <c r="AD273" s="803"/>
      <c r="AE273" s="110"/>
      <c r="AF273" s="110"/>
      <c r="AG273" s="110"/>
    </row>
    <row r="274">
      <c r="A274" s="803"/>
      <c r="B274" s="676">
        <f t="shared" si="1"/>
        <v>271</v>
      </c>
      <c r="C274" s="181"/>
      <c r="D274" s="191"/>
      <c r="E274" s="248" t="s">
        <v>824</v>
      </c>
      <c r="F274" s="903" t="s">
        <v>1174</v>
      </c>
      <c r="G274" s="131"/>
      <c r="H274" s="131"/>
      <c r="I274" s="131"/>
      <c r="J274" s="131"/>
      <c r="K274" s="132"/>
      <c r="L274" s="132" t="s">
        <v>3965</v>
      </c>
      <c r="M274" s="132" t="s">
        <v>3966</v>
      </c>
      <c r="N274" s="131"/>
      <c r="O274" s="783" t="s">
        <v>84</v>
      </c>
      <c r="P274" s="783" t="s">
        <v>86</v>
      </c>
      <c r="Q274" s="783" t="s">
        <v>86</v>
      </c>
      <c r="R274" s="783" t="s">
        <v>86</v>
      </c>
      <c r="S274" s="132" t="s">
        <v>101</v>
      </c>
      <c r="T274" s="131"/>
      <c r="U274" s="131"/>
      <c r="V274" s="803"/>
      <c r="W274" s="148"/>
      <c r="X274" s="803"/>
      <c r="Y274" s="803"/>
      <c r="Z274" s="803"/>
      <c r="AA274" s="803"/>
      <c r="AB274" s="803"/>
      <c r="AC274" s="803"/>
      <c r="AD274" s="803"/>
      <c r="AE274" s="110"/>
      <c r="AF274" s="110"/>
      <c r="AG274" s="110"/>
    </row>
    <row r="275">
      <c r="A275" s="803"/>
      <c r="B275" s="676">
        <f t="shared" si="1"/>
        <v>272</v>
      </c>
      <c r="C275" s="181"/>
      <c r="D275" s="191"/>
      <c r="E275" s="300"/>
      <c r="F275" s="903" t="s">
        <v>3967</v>
      </c>
      <c r="G275" s="131"/>
      <c r="H275" s="131"/>
      <c r="I275" s="131"/>
      <c r="J275" s="131"/>
      <c r="K275" s="132"/>
      <c r="L275" s="132" t="s">
        <v>3968</v>
      </c>
      <c r="M275" s="132" t="s">
        <v>3969</v>
      </c>
      <c r="N275" s="131"/>
      <c r="O275" s="783" t="s">
        <v>84</v>
      </c>
      <c r="P275" s="783" t="s">
        <v>86</v>
      </c>
      <c r="Q275" s="783" t="s">
        <v>86</v>
      </c>
      <c r="R275" s="783" t="s">
        <v>86</v>
      </c>
      <c r="S275" s="132" t="s">
        <v>101</v>
      </c>
      <c r="T275" s="131"/>
      <c r="U275" s="131"/>
      <c r="V275" s="803"/>
      <c r="W275" s="148"/>
      <c r="X275" s="803"/>
      <c r="Y275" s="803"/>
      <c r="Z275" s="803"/>
      <c r="AA275" s="803"/>
      <c r="AB275" s="803"/>
      <c r="AC275" s="803"/>
      <c r="AD275" s="803"/>
      <c r="AE275" s="110"/>
      <c r="AF275" s="110"/>
      <c r="AG275" s="110"/>
    </row>
    <row r="276">
      <c r="A276" s="803"/>
      <c r="B276" s="676">
        <f t="shared" si="1"/>
        <v>273</v>
      </c>
      <c r="C276" s="181"/>
      <c r="D276" s="191"/>
      <c r="E276" s="300"/>
      <c r="F276" s="903" t="s">
        <v>3970</v>
      </c>
      <c r="G276" s="131"/>
      <c r="H276" s="131"/>
      <c r="I276" s="131"/>
      <c r="J276" s="131"/>
      <c r="K276" s="132"/>
      <c r="L276" s="132" t="s">
        <v>3971</v>
      </c>
      <c r="M276" s="132" t="s">
        <v>3972</v>
      </c>
      <c r="N276" s="131"/>
      <c r="O276" s="783" t="s">
        <v>84</v>
      </c>
      <c r="P276" s="783" t="s">
        <v>86</v>
      </c>
      <c r="Q276" s="783" t="s">
        <v>86</v>
      </c>
      <c r="R276" s="783" t="s">
        <v>86</v>
      </c>
      <c r="S276" s="132" t="s">
        <v>101</v>
      </c>
      <c r="T276" s="131"/>
      <c r="U276" s="131"/>
      <c r="V276" s="803"/>
      <c r="W276" s="148"/>
      <c r="X276" s="803"/>
      <c r="Y276" s="803"/>
      <c r="Z276" s="803"/>
      <c r="AA276" s="803"/>
      <c r="AB276" s="803"/>
      <c r="AC276" s="803"/>
      <c r="AD276" s="803"/>
      <c r="AE276" s="110"/>
      <c r="AF276" s="110"/>
      <c r="AG276" s="110"/>
    </row>
    <row r="277">
      <c r="A277" s="803"/>
      <c r="B277" s="676">
        <f t="shared" si="1"/>
        <v>274</v>
      </c>
      <c r="C277" s="181"/>
      <c r="D277" s="191"/>
      <c r="E277" s="300"/>
      <c r="F277" s="903" t="s">
        <v>3973</v>
      </c>
      <c r="G277" s="131"/>
      <c r="H277" s="131"/>
      <c r="I277" s="131"/>
      <c r="J277" s="131"/>
      <c r="K277" s="132"/>
      <c r="L277" s="132" t="s">
        <v>3974</v>
      </c>
      <c r="M277" s="132" t="s">
        <v>3975</v>
      </c>
      <c r="N277" s="131"/>
      <c r="O277" s="783" t="s">
        <v>84</v>
      </c>
      <c r="P277" s="783" t="s">
        <v>86</v>
      </c>
      <c r="Q277" s="783" t="s">
        <v>86</v>
      </c>
      <c r="R277" s="783" t="s">
        <v>86</v>
      </c>
      <c r="S277" s="132" t="s">
        <v>101</v>
      </c>
      <c r="T277" s="131"/>
      <c r="U277" s="131"/>
      <c r="V277" s="803"/>
      <c r="W277" s="148"/>
      <c r="X277" s="803"/>
      <c r="Y277" s="803"/>
      <c r="Z277" s="803"/>
      <c r="AA277" s="803"/>
      <c r="AB277" s="803"/>
      <c r="AC277" s="803"/>
      <c r="AD277" s="803"/>
      <c r="AE277" s="110"/>
      <c r="AF277" s="110"/>
      <c r="AG277" s="110"/>
    </row>
    <row r="278">
      <c r="A278" s="803"/>
      <c r="B278" s="676">
        <f t="shared" si="1"/>
        <v>275</v>
      </c>
      <c r="C278" s="181"/>
      <c r="D278" s="191"/>
      <c r="E278" s="300"/>
      <c r="F278" s="903" t="s">
        <v>3976</v>
      </c>
      <c r="G278" s="131"/>
      <c r="H278" s="131"/>
      <c r="I278" s="131"/>
      <c r="J278" s="131"/>
      <c r="K278" s="132"/>
      <c r="L278" s="132" t="s">
        <v>3977</v>
      </c>
      <c r="M278" s="132" t="s">
        <v>3978</v>
      </c>
      <c r="N278" s="131"/>
      <c r="O278" s="783" t="s">
        <v>84</v>
      </c>
      <c r="P278" s="783" t="s">
        <v>86</v>
      </c>
      <c r="Q278" s="783" t="s">
        <v>86</v>
      </c>
      <c r="R278" s="783" t="s">
        <v>86</v>
      </c>
      <c r="S278" s="132" t="s">
        <v>101</v>
      </c>
      <c r="T278" s="131"/>
      <c r="U278" s="131"/>
      <c r="V278" s="803"/>
      <c r="W278" s="148"/>
      <c r="X278" s="803"/>
      <c r="Y278" s="803"/>
      <c r="Z278" s="803"/>
      <c r="AA278" s="803"/>
      <c r="AB278" s="803"/>
      <c r="AC278" s="803"/>
      <c r="AD278" s="803"/>
      <c r="AE278" s="110"/>
      <c r="AF278" s="110"/>
      <c r="AG278" s="110"/>
    </row>
    <row r="279">
      <c r="A279" s="803"/>
      <c r="B279" s="676">
        <f t="shared" si="1"/>
        <v>276</v>
      </c>
      <c r="C279" s="948" t="s">
        <v>3093</v>
      </c>
      <c r="D279" s="192" t="s">
        <v>4357</v>
      </c>
      <c r="E279" s="146" t="s">
        <v>4358</v>
      </c>
      <c r="F279" s="164"/>
      <c r="G279" s="131"/>
      <c r="H279" s="131"/>
      <c r="I279" s="131"/>
      <c r="J279" s="131"/>
      <c r="K279" s="132"/>
      <c r="L279" s="132" t="s">
        <v>4359</v>
      </c>
      <c r="M279" s="132" t="s">
        <v>4360</v>
      </c>
      <c r="N279" s="131"/>
      <c r="O279" s="783" t="s">
        <v>84</v>
      </c>
      <c r="P279" s="783" t="s">
        <v>86</v>
      </c>
      <c r="Q279" s="783" t="s">
        <v>86</v>
      </c>
      <c r="R279" s="783" t="s">
        <v>86</v>
      </c>
      <c r="S279" s="132" t="s">
        <v>101</v>
      </c>
      <c r="T279" s="131"/>
      <c r="U279" s="131"/>
      <c r="V279" s="803"/>
      <c r="W279" s="148"/>
      <c r="X279" s="803"/>
      <c r="Y279" s="803"/>
      <c r="Z279" s="803"/>
      <c r="AA279" s="803"/>
      <c r="AB279" s="803"/>
      <c r="AC279" s="803"/>
      <c r="AD279" s="803"/>
      <c r="AE279" s="110"/>
      <c r="AF279" s="110"/>
      <c r="AG279" s="110"/>
    </row>
    <row r="280">
      <c r="A280" s="803"/>
      <c r="B280" s="676">
        <f t="shared" si="1"/>
        <v>277</v>
      </c>
      <c r="C280" s="949"/>
      <c r="D280" s="191"/>
      <c r="E280" s="191"/>
      <c r="F280" s="146" t="s">
        <v>4361</v>
      </c>
      <c r="G280" s="130" t="s">
        <v>2448</v>
      </c>
      <c r="H280" s="131"/>
      <c r="I280" s="131"/>
      <c r="J280" s="131"/>
      <c r="K280" s="132"/>
      <c r="L280" s="132" t="s">
        <v>4362</v>
      </c>
      <c r="M280" s="132" t="s">
        <v>4363</v>
      </c>
      <c r="N280" s="131"/>
      <c r="O280" s="783" t="s">
        <v>84</v>
      </c>
      <c r="P280" s="783" t="s">
        <v>86</v>
      </c>
      <c r="Q280" s="783" t="s">
        <v>86</v>
      </c>
      <c r="R280" s="783" t="s">
        <v>86</v>
      </c>
      <c r="S280" s="132" t="s">
        <v>101</v>
      </c>
      <c r="T280" s="131"/>
      <c r="U280" s="131"/>
      <c r="V280" s="803"/>
      <c r="W280" s="148"/>
      <c r="X280" s="803"/>
      <c r="Y280" s="803"/>
      <c r="Z280" s="803"/>
      <c r="AA280" s="803"/>
      <c r="AB280" s="803"/>
      <c r="AC280" s="803"/>
      <c r="AD280" s="803"/>
      <c r="AE280" s="110"/>
      <c r="AF280" s="110"/>
      <c r="AG280" s="110"/>
    </row>
    <row r="281">
      <c r="A281" s="803"/>
      <c r="B281" s="676">
        <f t="shared" si="1"/>
        <v>278</v>
      </c>
      <c r="C281" s="949"/>
      <c r="D281" s="191"/>
      <c r="E281" s="191"/>
      <c r="F281" s="151"/>
      <c r="G281" s="130" t="s">
        <v>4364</v>
      </c>
      <c r="H281" s="132" t="s">
        <v>411</v>
      </c>
      <c r="I281" s="131"/>
      <c r="J281" s="131"/>
      <c r="K281" s="132"/>
      <c r="L281" s="132" t="s">
        <v>4365</v>
      </c>
      <c r="M281" s="132" t="s">
        <v>4366</v>
      </c>
      <c r="N281" s="131"/>
      <c r="O281" s="783" t="s">
        <v>84</v>
      </c>
      <c r="P281" s="783" t="s">
        <v>86</v>
      </c>
      <c r="Q281" s="783" t="s">
        <v>86</v>
      </c>
      <c r="R281" s="783" t="s">
        <v>86</v>
      </c>
      <c r="S281" s="132" t="s">
        <v>101</v>
      </c>
      <c r="T281" s="131"/>
      <c r="U281" s="131"/>
      <c r="V281" s="803"/>
      <c r="W281" s="148"/>
      <c r="X281" s="803"/>
      <c r="Y281" s="803"/>
      <c r="Z281" s="803"/>
      <c r="AA281" s="803"/>
      <c r="AB281" s="803"/>
      <c r="AC281" s="803"/>
      <c r="AD281" s="803"/>
      <c r="AE281" s="110"/>
      <c r="AF281" s="110"/>
      <c r="AG281" s="110"/>
    </row>
    <row r="282">
      <c r="A282" s="803"/>
      <c r="B282" s="676">
        <f t="shared" si="1"/>
        <v>279</v>
      </c>
      <c r="C282" s="949"/>
      <c r="D282" s="191"/>
      <c r="E282" s="191"/>
      <c r="F282" s="151"/>
      <c r="G282" s="130" t="s">
        <v>4367</v>
      </c>
      <c r="H282" s="131"/>
      <c r="I282" s="131"/>
      <c r="J282" s="131"/>
      <c r="K282" s="132"/>
      <c r="L282" s="132" t="s">
        <v>4368</v>
      </c>
      <c r="M282" s="132" t="s">
        <v>4369</v>
      </c>
      <c r="N282" s="131"/>
      <c r="O282" s="783" t="s">
        <v>84</v>
      </c>
      <c r="P282" s="783" t="s">
        <v>86</v>
      </c>
      <c r="Q282" s="783" t="s">
        <v>86</v>
      </c>
      <c r="R282" s="783" t="s">
        <v>86</v>
      </c>
      <c r="S282" s="132" t="s">
        <v>101</v>
      </c>
      <c r="T282" s="131"/>
      <c r="U282" s="131"/>
      <c r="V282" s="803"/>
      <c r="W282" s="148"/>
      <c r="X282" s="803"/>
      <c r="Y282" s="803"/>
      <c r="Z282" s="803"/>
      <c r="AA282" s="803"/>
      <c r="AB282" s="803"/>
      <c r="AC282" s="803"/>
      <c r="AD282" s="803"/>
      <c r="AE282" s="110"/>
      <c r="AF282" s="110"/>
      <c r="AG282" s="110"/>
    </row>
    <row r="283">
      <c r="A283" s="803"/>
      <c r="B283" s="676">
        <f t="shared" si="1"/>
        <v>280</v>
      </c>
      <c r="C283" s="949"/>
      <c r="D283" s="191"/>
      <c r="E283" s="191"/>
      <c r="F283" s="151"/>
      <c r="G283" s="130" t="s">
        <v>4370</v>
      </c>
      <c r="H283" s="131"/>
      <c r="I283" s="131"/>
      <c r="J283" s="131"/>
      <c r="K283" s="132"/>
      <c r="L283" s="132" t="s">
        <v>674</v>
      </c>
      <c r="M283" s="132" t="s">
        <v>4371</v>
      </c>
      <c r="N283" s="131"/>
      <c r="O283" s="783" t="s">
        <v>84</v>
      </c>
      <c r="P283" s="783" t="s">
        <v>86</v>
      </c>
      <c r="Q283" s="783" t="s">
        <v>86</v>
      </c>
      <c r="R283" s="783" t="s">
        <v>86</v>
      </c>
      <c r="S283" s="132" t="s">
        <v>101</v>
      </c>
      <c r="T283" s="131"/>
      <c r="U283" s="131"/>
      <c r="V283" s="803"/>
      <c r="W283" s="148"/>
      <c r="X283" s="803"/>
      <c r="Y283" s="803"/>
      <c r="Z283" s="803"/>
      <c r="AA283" s="803"/>
      <c r="AB283" s="803"/>
      <c r="AC283" s="803"/>
      <c r="AD283" s="803"/>
      <c r="AE283" s="110"/>
      <c r="AF283" s="110"/>
      <c r="AG283" s="110"/>
    </row>
    <row r="284">
      <c r="A284" s="803"/>
      <c r="B284" s="676">
        <f t="shared" si="1"/>
        <v>281</v>
      </c>
      <c r="C284" s="949"/>
      <c r="D284" s="191"/>
      <c r="E284" s="191"/>
      <c r="F284" s="151"/>
      <c r="G284" s="130" t="s">
        <v>4372</v>
      </c>
      <c r="H284" s="131"/>
      <c r="I284" s="131"/>
      <c r="J284" s="131"/>
      <c r="K284" s="132"/>
      <c r="L284" s="132" t="s">
        <v>4373</v>
      </c>
      <c r="M284" s="132" t="s">
        <v>2842</v>
      </c>
      <c r="N284" s="131"/>
      <c r="O284" s="783" t="s">
        <v>84</v>
      </c>
      <c r="P284" s="783" t="s">
        <v>86</v>
      </c>
      <c r="Q284" s="783" t="s">
        <v>86</v>
      </c>
      <c r="R284" s="783" t="s">
        <v>86</v>
      </c>
      <c r="S284" s="132" t="s">
        <v>101</v>
      </c>
      <c r="T284" s="131"/>
      <c r="U284" s="131"/>
      <c r="V284" s="803"/>
      <c r="W284" s="148"/>
      <c r="X284" s="803"/>
      <c r="Y284" s="803"/>
      <c r="Z284" s="803"/>
      <c r="AA284" s="803"/>
      <c r="AB284" s="803"/>
      <c r="AC284" s="803"/>
      <c r="AD284" s="803"/>
      <c r="AE284" s="110"/>
      <c r="AF284" s="110"/>
      <c r="AG284" s="110"/>
    </row>
    <row r="285">
      <c r="A285" s="803"/>
      <c r="B285" s="676">
        <f t="shared" si="1"/>
        <v>282</v>
      </c>
      <c r="C285" s="949"/>
      <c r="D285" s="191"/>
      <c r="E285" s="191"/>
      <c r="F285" s="151"/>
      <c r="G285" s="130" t="s">
        <v>695</v>
      </c>
      <c r="H285" s="131"/>
      <c r="I285" s="131"/>
      <c r="J285" s="131"/>
      <c r="K285" s="132"/>
      <c r="L285" s="132" t="s">
        <v>4374</v>
      </c>
      <c r="M285" s="132" t="s">
        <v>183</v>
      </c>
      <c r="N285" s="131"/>
      <c r="O285" s="783" t="s">
        <v>84</v>
      </c>
      <c r="P285" s="783" t="s">
        <v>86</v>
      </c>
      <c r="Q285" s="783" t="s">
        <v>86</v>
      </c>
      <c r="R285" s="783" t="s">
        <v>86</v>
      </c>
      <c r="S285" s="132" t="s">
        <v>101</v>
      </c>
      <c r="T285" s="131"/>
      <c r="U285" s="131"/>
      <c r="V285" s="803"/>
      <c r="W285" s="148"/>
      <c r="X285" s="803"/>
      <c r="Y285" s="803"/>
      <c r="Z285" s="803"/>
      <c r="AA285" s="803"/>
      <c r="AB285" s="803"/>
      <c r="AC285" s="803"/>
      <c r="AD285" s="803"/>
      <c r="AE285" s="110"/>
      <c r="AF285" s="110"/>
      <c r="AG285" s="110"/>
    </row>
    <row r="286">
      <c r="A286" s="803"/>
      <c r="B286" s="676">
        <f t="shared" si="1"/>
        <v>283</v>
      </c>
      <c r="C286" s="949"/>
      <c r="D286" s="191"/>
      <c r="E286" s="191"/>
      <c r="F286" s="151"/>
      <c r="G286" s="130" t="s">
        <v>1705</v>
      </c>
      <c r="H286" s="131"/>
      <c r="I286" s="131"/>
      <c r="J286" s="131"/>
      <c r="K286" s="132"/>
      <c r="L286" s="132" t="s">
        <v>4198</v>
      </c>
      <c r="M286" s="132" t="s">
        <v>4375</v>
      </c>
      <c r="N286" s="131"/>
      <c r="O286" s="783" t="s">
        <v>84</v>
      </c>
      <c r="P286" s="783" t="s">
        <v>86</v>
      </c>
      <c r="Q286" s="783" t="s">
        <v>86</v>
      </c>
      <c r="R286" s="783" t="s">
        <v>86</v>
      </c>
      <c r="S286" s="132" t="s">
        <v>101</v>
      </c>
      <c r="T286" s="131"/>
      <c r="U286" s="131"/>
      <c r="V286" s="803"/>
      <c r="W286" s="148"/>
      <c r="X286" s="803"/>
      <c r="Y286" s="803"/>
      <c r="Z286" s="803"/>
      <c r="AA286" s="803"/>
      <c r="AB286" s="803"/>
      <c r="AC286" s="803"/>
      <c r="AD286" s="803"/>
      <c r="AE286" s="110"/>
      <c r="AF286" s="110"/>
      <c r="AG286" s="110"/>
    </row>
    <row r="287">
      <c r="A287" s="803"/>
      <c r="B287" s="676">
        <f t="shared" si="1"/>
        <v>284</v>
      </c>
      <c r="C287" s="950"/>
      <c r="D287" s="191"/>
      <c r="E287" s="192" t="s">
        <v>1761</v>
      </c>
      <c r="F287" s="146" t="s">
        <v>4376</v>
      </c>
      <c r="G287" s="903" t="s">
        <v>3874</v>
      </c>
      <c r="H287" s="137"/>
      <c r="I287" s="137"/>
      <c r="J287" s="131"/>
      <c r="K287" s="132"/>
      <c r="L287" s="132" t="s">
        <v>3875</v>
      </c>
      <c r="M287" s="132" t="s">
        <v>3876</v>
      </c>
      <c r="N287" s="131"/>
      <c r="O287" s="783" t="s">
        <v>84</v>
      </c>
      <c r="P287" s="783" t="s">
        <v>86</v>
      </c>
      <c r="Q287" s="783" t="s">
        <v>86</v>
      </c>
      <c r="R287" s="783" t="s">
        <v>86</v>
      </c>
      <c r="S287" s="132" t="s">
        <v>101</v>
      </c>
      <c r="T287" s="131"/>
      <c r="U287" s="131"/>
      <c r="V287" s="803"/>
      <c r="W287" s="803"/>
      <c r="X287" s="803"/>
      <c r="Y287" s="803"/>
      <c r="Z287" s="803"/>
      <c r="AA287" s="803"/>
      <c r="AB287" s="803"/>
      <c r="AC287" s="803"/>
      <c r="AD287" s="803"/>
      <c r="AE287" s="110"/>
      <c r="AF287" s="110"/>
      <c r="AG287" s="110"/>
    </row>
    <row r="288">
      <c r="A288" s="803"/>
      <c r="B288" s="676">
        <f t="shared" si="1"/>
        <v>285</v>
      </c>
      <c r="C288" s="950"/>
      <c r="D288" s="191"/>
      <c r="E288" s="191"/>
      <c r="F288" s="151"/>
      <c r="G288" s="903" t="s">
        <v>3907</v>
      </c>
      <c r="H288" s="197" t="s">
        <v>3908</v>
      </c>
      <c r="I288" s="197" t="s">
        <v>3909</v>
      </c>
      <c r="J288" s="131"/>
      <c r="K288" s="132"/>
      <c r="L288" s="132" t="s">
        <v>3910</v>
      </c>
      <c r="M288" s="132" t="s">
        <v>3911</v>
      </c>
      <c r="N288" s="131"/>
      <c r="O288" s="783" t="s">
        <v>84</v>
      </c>
      <c r="P288" s="783" t="s">
        <v>86</v>
      </c>
      <c r="Q288" s="783" t="s">
        <v>86</v>
      </c>
      <c r="R288" s="783" t="s">
        <v>86</v>
      </c>
      <c r="S288" s="132" t="s">
        <v>101</v>
      </c>
      <c r="T288" s="131"/>
      <c r="U288" s="131"/>
      <c r="V288" s="803"/>
      <c r="W288" s="803"/>
      <c r="X288" s="803"/>
      <c r="Y288" s="803"/>
      <c r="Z288" s="803"/>
      <c r="AA288" s="803"/>
      <c r="AB288" s="803"/>
      <c r="AC288" s="803"/>
      <c r="AD288" s="803"/>
      <c r="AE288" s="110"/>
      <c r="AF288" s="110"/>
      <c r="AG288" s="110"/>
    </row>
    <row r="289">
      <c r="A289" s="803"/>
      <c r="B289" s="676">
        <f t="shared" si="1"/>
        <v>286</v>
      </c>
      <c r="C289" s="950"/>
      <c r="D289" s="191"/>
      <c r="E289" s="191"/>
      <c r="F289" s="151"/>
      <c r="G289" s="238"/>
      <c r="H289" s="137"/>
      <c r="I289" s="197" t="s">
        <v>3912</v>
      </c>
      <c r="J289" s="131"/>
      <c r="K289" s="132"/>
      <c r="L289" s="132" t="s">
        <v>3910</v>
      </c>
      <c r="M289" s="132" t="s">
        <v>3911</v>
      </c>
      <c r="N289" s="131"/>
      <c r="O289" s="783" t="s">
        <v>84</v>
      </c>
      <c r="P289" s="783" t="s">
        <v>86</v>
      </c>
      <c r="Q289" s="783" t="s">
        <v>86</v>
      </c>
      <c r="R289" s="783" t="s">
        <v>86</v>
      </c>
      <c r="S289" s="132" t="s">
        <v>101</v>
      </c>
      <c r="T289" s="132"/>
      <c r="U289" s="131"/>
      <c r="V289" s="803"/>
      <c r="W289" s="803"/>
      <c r="X289" s="803"/>
      <c r="Y289" s="803"/>
      <c r="Z289" s="803"/>
      <c r="AA289" s="803"/>
      <c r="AB289" s="803"/>
      <c r="AC289" s="803"/>
      <c r="AD289" s="803"/>
      <c r="AE289" s="110"/>
      <c r="AF289" s="110"/>
      <c r="AG289" s="110"/>
    </row>
    <row r="290">
      <c r="A290" s="803"/>
      <c r="B290" s="676">
        <f t="shared" si="1"/>
        <v>287</v>
      </c>
      <c r="C290" s="950"/>
      <c r="D290" s="191"/>
      <c r="E290" s="194"/>
      <c r="F290" s="153"/>
      <c r="G290" s="913" t="s">
        <v>3913</v>
      </c>
      <c r="H290" s="935"/>
      <c r="I290" s="909"/>
      <c r="J290" s="910"/>
      <c r="K290" s="911"/>
      <c r="L290" s="911" t="s">
        <v>3914</v>
      </c>
      <c r="M290" s="911" t="s">
        <v>3915</v>
      </c>
      <c r="N290" s="131"/>
      <c r="O290" s="783" t="s">
        <v>84</v>
      </c>
      <c r="P290" s="783" t="s">
        <v>86</v>
      </c>
      <c r="Q290" s="783" t="s">
        <v>86</v>
      </c>
      <c r="R290" s="783" t="s">
        <v>86</v>
      </c>
      <c r="S290" s="132" t="s">
        <v>157</v>
      </c>
      <c r="T290" s="132"/>
      <c r="U290" s="131"/>
      <c r="V290" s="803"/>
      <c r="W290" s="803"/>
      <c r="X290" s="803"/>
      <c r="Y290" s="803"/>
      <c r="Z290" s="803"/>
      <c r="AA290" s="803"/>
      <c r="AB290" s="803"/>
      <c r="AC290" s="803"/>
      <c r="AD290" s="803"/>
      <c r="AE290" s="110"/>
      <c r="AF290" s="110"/>
      <c r="AG290" s="110"/>
    </row>
    <row r="291">
      <c r="A291" s="803"/>
      <c r="B291" s="676">
        <f t="shared" si="1"/>
        <v>288</v>
      </c>
      <c r="C291" s="950"/>
      <c r="D291" s="151"/>
      <c r="E291" s="140" t="s">
        <v>4377</v>
      </c>
      <c r="F291" s="151"/>
      <c r="G291" s="131"/>
      <c r="H291" s="131"/>
      <c r="I291" s="131"/>
      <c r="J291" s="131"/>
      <c r="K291" s="132"/>
      <c r="L291" s="132" t="s">
        <v>4083</v>
      </c>
      <c r="M291" s="132" t="s">
        <v>4378</v>
      </c>
      <c r="N291" s="131"/>
      <c r="O291" s="783" t="s">
        <v>84</v>
      </c>
      <c r="P291" s="783" t="s">
        <v>86</v>
      </c>
      <c r="Q291" s="783" t="s">
        <v>86</v>
      </c>
      <c r="R291" s="783" t="s">
        <v>86</v>
      </c>
      <c r="S291" s="132" t="s">
        <v>101</v>
      </c>
      <c r="T291" s="131"/>
      <c r="U291" s="132"/>
      <c r="V291" s="803"/>
      <c r="W291" s="803"/>
      <c r="X291" s="803"/>
      <c r="Y291" s="803"/>
      <c r="Z291" s="803"/>
      <c r="AA291" s="803"/>
      <c r="AB291" s="803"/>
      <c r="AC291" s="803"/>
      <c r="AD291" s="803"/>
      <c r="AE291" s="110"/>
      <c r="AF291" s="110"/>
      <c r="AG291" s="110"/>
    </row>
    <row r="292">
      <c r="A292" s="803"/>
      <c r="B292" s="676">
        <f t="shared" si="1"/>
        <v>289</v>
      </c>
      <c r="C292" s="949"/>
      <c r="D292" s="867"/>
      <c r="E292" s="192" t="s">
        <v>4379</v>
      </c>
      <c r="F292" s="146" t="s">
        <v>1786</v>
      </c>
      <c r="G292" s="822"/>
      <c r="H292" s="201"/>
      <c r="I292" s="201"/>
      <c r="J292" s="201"/>
      <c r="K292" s="132"/>
      <c r="L292" s="132" t="s">
        <v>4075</v>
      </c>
      <c r="M292" s="132" t="s">
        <v>4380</v>
      </c>
      <c r="N292" s="132" t="s">
        <v>4381</v>
      </c>
      <c r="O292" s="783" t="s">
        <v>84</v>
      </c>
      <c r="P292" s="783" t="s">
        <v>86</v>
      </c>
      <c r="Q292" s="783" t="s">
        <v>86</v>
      </c>
      <c r="R292" s="783" t="s">
        <v>86</v>
      </c>
      <c r="S292" s="132" t="s">
        <v>101</v>
      </c>
      <c r="T292" s="131"/>
      <c r="U292" s="131"/>
      <c r="V292" s="803"/>
      <c r="W292" s="803"/>
      <c r="X292" s="803"/>
      <c r="Y292" s="803"/>
      <c r="Z292" s="803"/>
      <c r="AA292" s="803"/>
      <c r="AB292" s="803"/>
      <c r="AC292" s="803"/>
      <c r="AD292" s="803"/>
      <c r="AE292" s="110"/>
      <c r="AF292" s="110"/>
      <c r="AG292" s="110"/>
    </row>
    <row r="293">
      <c r="A293" s="803"/>
      <c r="B293" s="676">
        <f t="shared" si="1"/>
        <v>290</v>
      </c>
      <c r="C293" s="949"/>
      <c r="D293" s="867"/>
      <c r="E293" s="867"/>
      <c r="F293" s="207"/>
      <c r="G293" s="130" t="s">
        <v>4361</v>
      </c>
      <c r="H293" s="132" t="s">
        <v>1716</v>
      </c>
      <c r="I293" s="201"/>
      <c r="J293" s="201"/>
      <c r="K293" s="132"/>
      <c r="L293" s="132" t="s">
        <v>4186</v>
      </c>
      <c r="M293" s="132" t="s">
        <v>2831</v>
      </c>
      <c r="N293" s="131"/>
      <c r="O293" s="783" t="s">
        <v>84</v>
      </c>
      <c r="P293" s="783" t="s">
        <v>86</v>
      </c>
      <c r="Q293" s="783" t="s">
        <v>86</v>
      </c>
      <c r="R293" s="783" t="s">
        <v>86</v>
      </c>
      <c r="S293" s="132" t="s">
        <v>101</v>
      </c>
      <c r="T293" s="131"/>
      <c r="U293" s="131"/>
      <c r="V293" s="803"/>
      <c r="W293" s="803"/>
      <c r="X293" s="803"/>
      <c r="Y293" s="803"/>
      <c r="Z293" s="803"/>
      <c r="AA293" s="803"/>
      <c r="AB293" s="803"/>
      <c r="AC293" s="803"/>
      <c r="AD293" s="803"/>
      <c r="AE293" s="110"/>
      <c r="AF293" s="110"/>
      <c r="AG293" s="110"/>
    </row>
    <row r="294">
      <c r="A294" s="803"/>
      <c r="B294" s="676">
        <f t="shared" si="1"/>
        <v>291</v>
      </c>
      <c r="C294" s="949"/>
      <c r="D294" s="867"/>
      <c r="E294" s="205"/>
      <c r="F294" s="142" t="s">
        <v>1352</v>
      </c>
      <c r="G294" s="201"/>
      <c r="H294" s="201"/>
      <c r="I294" s="201"/>
      <c r="J294" s="201"/>
      <c r="K294" s="132"/>
      <c r="L294" s="132" t="s">
        <v>4079</v>
      </c>
      <c r="M294" s="132" t="s">
        <v>1958</v>
      </c>
      <c r="N294" s="131"/>
      <c r="O294" s="783" t="s">
        <v>84</v>
      </c>
      <c r="P294" s="783" t="s">
        <v>86</v>
      </c>
      <c r="Q294" s="783" t="s">
        <v>86</v>
      </c>
      <c r="R294" s="783" t="s">
        <v>86</v>
      </c>
      <c r="S294" s="132" t="s">
        <v>101</v>
      </c>
      <c r="T294" s="131"/>
      <c r="U294" s="131"/>
      <c r="V294" s="803"/>
      <c r="W294" s="803"/>
      <c r="X294" s="803"/>
      <c r="Y294" s="803"/>
      <c r="Z294" s="803"/>
      <c r="AA294" s="803"/>
      <c r="AB294" s="803"/>
      <c r="AC294" s="803"/>
      <c r="AD294" s="803"/>
      <c r="AE294" s="110"/>
      <c r="AF294" s="110"/>
      <c r="AG294" s="110"/>
    </row>
    <row r="295">
      <c r="A295" s="803"/>
      <c r="B295" s="676">
        <f t="shared" si="1"/>
        <v>292</v>
      </c>
      <c r="C295" s="949"/>
      <c r="D295" s="867"/>
      <c r="E295" s="205"/>
      <c r="F295" s="129" t="s">
        <v>4382</v>
      </c>
      <c r="G295" s="201"/>
      <c r="H295" s="201"/>
      <c r="I295" s="201"/>
      <c r="J295" s="201"/>
      <c r="K295" s="132"/>
      <c r="L295" s="132" t="s">
        <v>4383</v>
      </c>
      <c r="M295" s="132" t="s">
        <v>4380</v>
      </c>
      <c r="N295" s="132" t="s">
        <v>4381</v>
      </c>
      <c r="O295" s="783" t="s">
        <v>84</v>
      </c>
      <c r="P295" s="783" t="s">
        <v>86</v>
      </c>
      <c r="Q295" s="783" t="s">
        <v>86</v>
      </c>
      <c r="R295" s="783" t="s">
        <v>86</v>
      </c>
      <c r="S295" s="132" t="s">
        <v>101</v>
      </c>
      <c r="T295" s="131"/>
      <c r="U295" s="131"/>
      <c r="V295" s="803"/>
      <c r="W295" s="803"/>
      <c r="X295" s="803"/>
      <c r="Y295" s="803"/>
      <c r="Z295" s="803"/>
      <c r="AA295" s="803"/>
      <c r="AB295" s="803"/>
      <c r="AC295" s="803"/>
      <c r="AD295" s="803"/>
      <c r="AE295" s="110"/>
      <c r="AF295" s="110"/>
      <c r="AG295" s="110"/>
    </row>
    <row r="296">
      <c r="A296" s="803"/>
      <c r="B296" s="676">
        <f t="shared" si="1"/>
        <v>293</v>
      </c>
      <c r="C296" s="949"/>
      <c r="D296" s="867"/>
      <c r="E296" s="867"/>
      <c r="F296" s="146" t="s">
        <v>4384</v>
      </c>
      <c r="G296" s="130"/>
      <c r="H296" s="132"/>
      <c r="I296" s="201"/>
      <c r="J296" s="201"/>
      <c r="K296" s="132"/>
      <c r="L296" s="132" t="s">
        <v>4385</v>
      </c>
      <c r="M296" s="132" t="s">
        <v>4386</v>
      </c>
      <c r="N296" s="131"/>
      <c r="O296" s="783" t="s">
        <v>84</v>
      </c>
      <c r="P296" s="783" t="s">
        <v>86</v>
      </c>
      <c r="Q296" s="783" t="s">
        <v>86</v>
      </c>
      <c r="R296" s="783" t="s">
        <v>86</v>
      </c>
      <c r="S296" s="132" t="s">
        <v>101</v>
      </c>
      <c r="T296" s="131"/>
      <c r="U296" s="131"/>
      <c r="V296" s="803"/>
      <c r="W296" s="803"/>
      <c r="X296" s="803"/>
      <c r="Y296" s="803"/>
      <c r="Z296" s="803"/>
      <c r="AA296" s="803"/>
      <c r="AB296" s="803"/>
      <c r="AC296" s="803"/>
      <c r="AD296" s="803"/>
      <c r="AE296" s="110"/>
      <c r="AF296" s="110"/>
      <c r="AG296" s="110"/>
    </row>
    <row r="297">
      <c r="A297" s="803"/>
      <c r="B297" s="676">
        <f t="shared" si="1"/>
        <v>294</v>
      </c>
      <c r="C297" s="949"/>
      <c r="D297" s="867"/>
      <c r="E297" s="867"/>
      <c r="F297" s="205"/>
      <c r="G297" s="130" t="s">
        <v>4387</v>
      </c>
      <c r="H297" s="197" t="s">
        <v>252</v>
      </c>
      <c r="I297" s="951">
        <v>10.0</v>
      </c>
      <c r="J297" s="201"/>
      <c r="K297" s="132"/>
      <c r="L297" s="132" t="s">
        <v>3952</v>
      </c>
      <c r="M297" s="132" t="s">
        <v>4388</v>
      </c>
      <c r="N297" s="131"/>
      <c r="O297" s="783" t="s">
        <v>84</v>
      </c>
      <c r="P297" s="783" t="s">
        <v>86</v>
      </c>
      <c r="Q297" s="783" t="s">
        <v>86</v>
      </c>
      <c r="R297" s="783" t="s">
        <v>86</v>
      </c>
      <c r="S297" s="132" t="s">
        <v>101</v>
      </c>
      <c r="T297" s="131"/>
      <c r="U297" s="131"/>
      <c r="V297" s="803"/>
      <c r="W297" s="803"/>
      <c r="X297" s="803"/>
      <c r="Y297" s="803"/>
      <c r="Z297" s="803"/>
      <c r="AA297" s="803"/>
      <c r="AB297" s="803"/>
      <c r="AC297" s="803"/>
      <c r="AD297" s="803"/>
      <c r="AE297" s="110"/>
      <c r="AF297" s="110"/>
      <c r="AG297" s="110"/>
    </row>
    <row r="298">
      <c r="A298" s="803"/>
      <c r="B298" s="676">
        <f t="shared" si="1"/>
        <v>295</v>
      </c>
      <c r="C298" s="949"/>
      <c r="D298" s="867"/>
      <c r="E298" s="867"/>
      <c r="F298" s="205"/>
      <c r="G298" s="822"/>
      <c r="H298" s="137"/>
      <c r="I298" s="951">
        <v>30.0</v>
      </c>
      <c r="J298" s="201"/>
      <c r="K298" s="132"/>
      <c r="L298" s="132" t="s">
        <v>3955</v>
      </c>
      <c r="M298" s="132" t="s">
        <v>4389</v>
      </c>
      <c r="N298" s="131"/>
      <c r="O298" s="783" t="s">
        <v>84</v>
      </c>
      <c r="P298" s="783" t="s">
        <v>86</v>
      </c>
      <c r="Q298" s="783" t="s">
        <v>86</v>
      </c>
      <c r="R298" s="783" t="s">
        <v>86</v>
      </c>
      <c r="S298" s="132" t="s">
        <v>101</v>
      </c>
      <c r="T298" s="131"/>
      <c r="U298" s="131"/>
      <c r="V298" s="803"/>
      <c r="W298" s="803"/>
      <c r="X298" s="803"/>
      <c r="Y298" s="803"/>
      <c r="Z298" s="803"/>
      <c r="AA298" s="803"/>
      <c r="AB298" s="803"/>
      <c r="AC298" s="803"/>
      <c r="AD298" s="803"/>
      <c r="AE298" s="110"/>
      <c r="AF298" s="110"/>
      <c r="AG298" s="110"/>
    </row>
    <row r="299">
      <c r="A299" s="803"/>
      <c r="B299" s="676">
        <f t="shared" si="1"/>
        <v>296</v>
      </c>
      <c r="C299" s="949"/>
      <c r="D299" s="867"/>
      <c r="E299" s="867"/>
      <c r="F299" s="205"/>
      <c r="G299" s="822"/>
      <c r="H299" s="137"/>
      <c r="I299" s="951">
        <v>50.0</v>
      </c>
      <c r="J299" s="201"/>
      <c r="K299" s="132"/>
      <c r="L299" s="132" t="s">
        <v>3958</v>
      </c>
      <c r="M299" s="132" t="s">
        <v>4390</v>
      </c>
      <c r="N299" s="131"/>
      <c r="O299" s="783" t="s">
        <v>84</v>
      </c>
      <c r="P299" s="783" t="s">
        <v>86</v>
      </c>
      <c r="Q299" s="783" t="s">
        <v>86</v>
      </c>
      <c r="R299" s="783" t="s">
        <v>86</v>
      </c>
      <c r="S299" s="132" t="s">
        <v>101</v>
      </c>
      <c r="T299" s="131"/>
      <c r="U299" s="131"/>
      <c r="V299" s="803"/>
      <c r="W299" s="803"/>
      <c r="X299" s="803"/>
      <c r="Y299" s="803"/>
      <c r="Z299" s="803"/>
      <c r="AA299" s="803"/>
      <c r="AB299" s="803"/>
      <c r="AC299" s="803"/>
      <c r="AD299" s="803"/>
      <c r="AE299" s="110"/>
      <c r="AF299" s="110"/>
      <c r="AG299" s="110"/>
    </row>
    <row r="300">
      <c r="A300" s="803"/>
      <c r="B300" s="676">
        <f t="shared" si="1"/>
        <v>297</v>
      </c>
      <c r="C300" s="949"/>
      <c r="D300" s="867"/>
      <c r="E300" s="867"/>
      <c r="F300" s="205"/>
      <c r="G300" s="822"/>
      <c r="H300" s="197" t="s">
        <v>824</v>
      </c>
      <c r="I300" s="820" t="s">
        <v>1174</v>
      </c>
      <c r="J300" s="201"/>
      <c r="K300" s="132"/>
      <c r="L300" s="132" t="s">
        <v>3965</v>
      </c>
      <c r="M300" s="132" t="s">
        <v>3966</v>
      </c>
      <c r="N300" s="131"/>
      <c r="O300" s="783" t="s">
        <v>84</v>
      </c>
      <c r="P300" s="783" t="s">
        <v>86</v>
      </c>
      <c r="Q300" s="783" t="s">
        <v>86</v>
      </c>
      <c r="R300" s="783" t="s">
        <v>86</v>
      </c>
      <c r="S300" s="132" t="s">
        <v>101</v>
      </c>
      <c r="T300" s="131"/>
      <c r="U300" s="131"/>
      <c r="V300" s="803"/>
      <c r="W300" s="803"/>
      <c r="X300" s="803"/>
      <c r="Y300" s="803"/>
      <c r="Z300" s="803"/>
      <c r="AA300" s="803"/>
      <c r="AB300" s="803"/>
      <c r="AC300" s="803"/>
      <c r="AD300" s="803"/>
      <c r="AE300" s="110"/>
      <c r="AF300" s="110"/>
      <c r="AG300" s="110"/>
    </row>
    <row r="301">
      <c r="A301" s="803"/>
      <c r="B301" s="676">
        <f t="shared" si="1"/>
        <v>298</v>
      </c>
      <c r="C301" s="949"/>
      <c r="D301" s="867"/>
      <c r="E301" s="867"/>
      <c r="F301" s="205"/>
      <c r="G301" s="822"/>
      <c r="H301" s="137"/>
      <c r="I301" s="820" t="s">
        <v>3967</v>
      </c>
      <c r="J301" s="201"/>
      <c r="K301" s="132"/>
      <c r="L301" s="132" t="s">
        <v>3968</v>
      </c>
      <c r="M301" s="132" t="s">
        <v>3969</v>
      </c>
      <c r="N301" s="131"/>
      <c r="O301" s="783" t="s">
        <v>84</v>
      </c>
      <c r="P301" s="783" t="s">
        <v>86</v>
      </c>
      <c r="Q301" s="783" t="s">
        <v>86</v>
      </c>
      <c r="R301" s="783" t="s">
        <v>86</v>
      </c>
      <c r="S301" s="132" t="s">
        <v>101</v>
      </c>
      <c r="T301" s="131"/>
      <c r="U301" s="131"/>
      <c r="V301" s="803"/>
      <c r="W301" s="803"/>
      <c r="X301" s="803"/>
      <c r="Y301" s="803"/>
      <c r="Z301" s="803"/>
      <c r="AA301" s="803"/>
      <c r="AB301" s="803"/>
      <c r="AC301" s="803"/>
      <c r="AD301" s="803"/>
      <c r="AE301" s="110"/>
      <c r="AF301" s="110"/>
      <c r="AG301" s="110"/>
    </row>
    <row r="302">
      <c r="A302" s="803"/>
      <c r="B302" s="676">
        <f t="shared" si="1"/>
        <v>299</v>
      </c>
      <c r="C302" s="949"/>
      <c r="D302" s="867"/>
      <c r="E302" s="867"/>
      <c r="F302" s="205"/>
      <c r="G302" s="822"/>
      <c r="H302" s="137"/>
      <c r="I302" s="820" t="s">
        <v>3970</v>
      </c>
      <c r="J302" s="201"/>
      <c r="K302" s="132"/>
      <c r="L302" s="132" t="s">
        <v>3971</v>
      </c>
      <c r="M302" s="132" t="s">
        <v>3972</v>
      </c>
      <c r="N302" s="131"/>
      <c r="O302" s="783" t="s">
        <v>84</v>
      </c>
      <c r="P302" s="783" t="s">
        <v>86</v>
      </c>
      <c r="Q302" s="783" t="s">
        <v>86</v>
      </c>
      <c r="R302" s="783" t="s">
        <v>86</v>
      </c>
      <c r="S302" s="132" t="s">
        <v>101</v>
      </c>
      <c r="T302" s="131"/>
      <c r="U302" s="131"/>
      <c r="V302" s="803"/>
      <c r="W302" s="803"/>
      <c r="X302" s="803"/>
      <c r="Y302" s="803"/>
      <c r="Z302" s="803"/>
      <c r="AA302" s="803"/>
      <c r="AB302" s="803"/>
      <c r="AC302" s="803"/>
      <c r="AD302" s="803"/>
      <c r="AE302" s="110"/>
      <c r="AF302" s="110"/>
      <c r="AG302" s="110"/>
    </row>
    <row r="303">
      <c r="A303" s="803"/>
      <c r="B303" s="676">
        <f t="shared" si="1"/>
        <v>300</v>
      </c>
      <c r="C303" s="949"/>
      <c r="D303" s="867"/>
      <c r="E303" s="867"/>
      <c r="F303" s="205"/>
      <c r="G303" s="822"/>
      <c r="H303" s="137"/>
      <c r="I303" s="820" t="s">
        <v>3973</v>
      </c>
      <c r="J303" s="201"/>
      <c r="K303" s="132"/>
      <c r="L303" s="132" t="s">
        <v>3974</v>
      </c>
      <c r="M303" s="132" t="s">
        <v>3975</v>
      </c>
      <c r="N303" s="131"/>
      <c r="O303" s="783" t="s">
        <v>84</v>
      </c>
      <c r="P303" s="783" t="s">
        <v>86</v>
      </c>
      <c r="Q303" s="783" t="s">
        <v>86</v>
      </c>
      <c r="R303" s="783" t="s">
        <v>86</v>
      </c>
      <c r="S303" s="132" t="s">
        <v>101</v>
      </c>
      <c r="T303" s="131"/>
      <c r="U303" s="131"/>
      <c r="V303" s="803"/>
      <c r="W303" s="803"/>
      <c r="X303" s="803"/>
      <c r="Y303" s="803"/>
      <c r="Z303" s="803"/>
      <c r="AA303" s="803"/>
      <c r="AB303" s="803"/>
      <c r="AC303" s="803"/>
      <c r="AD303" s="803"/>
      <c r="AE303" s="110"/>
      <c r="AF303" s="110"/>
      <c r="AG303" s="110"/>
    </row>
    <row r="304">
      <c r="A304" s="803"/>
      <c r="B304" s="676">
        <f t="shared" si="1"/>
        <v>301</v>
      </c>
      <c r="C304" s="949"/>
      <c r="D304" s="867"/>
      <c r="E304" s="207"/>
      <c r="F304" s="207"/>
      <c r="G304" s="822"/>
      <c r="H304" s="137"/>
      <c r="I304" s="820" t="s">
        <v>3976</v>
      </c>
      <c r="J304" s="201"/>
      <c r="K304" s="132"/>
      <c r="L304" s="132" t="s">
        <v>3977</v>
      </c>
      <c r="M304" s="132" t="s">
        <v>3978</v>
      </c>
      <c r="N304" s="131"/>
      <c r="O304" s="783" t="s">
        <v>84</v>
      </c>
      <c r="P304" s="783" t="s">
        <v>86</v>
      </c>
      <c r="Q304" s="783" t="s">
        <v>86</v>
      </c>
      <c r="R304" s="783" t="s">
        <v>86</v>
      </c>
      <c r="S304" s="132" t="s">
        <v>101</v>
      </c>
      <c r="T304" s="131"/>
      <c r="U304" s="131"/>
      <c r="V304" s="803"/>
      <c r="W304" s="803"/>
      <c r="X304" s="803"/>
      <c r="Y304" s="803"/>
      <c r="Z304" s="803"/>
      <c r="AA304" s="803"/>
      <c r="AB304" s="803"/>
      <c r="AC304" s="803"/>
      <c r="AD304" s="803"/>
      <c r="AE304" s="110"/>
      <c r="AF304" s="110"/>
      <c r="AG304" s="110"/>
    </row>
    <row r="305">
      <c r="A305" s="803"/>
      <c r="B305" s="676">
        <f t="shared" si="1"/>
        <v>302</v>
      </c>
      <c r="C305" s="952"/>
      <c r="D305" s="913" t="s">
        <v>4391</v>
      </c>
      <c r="E305" s="953"/>
      <c r="F305" s="953"/>
      <c r="G305" s="954"/>
      <c r="H305" s="935"/>
      <c r="I305" s="908"/>
      <c r="J305" s="955"/>
      <c r="K305" s="911"/>
      <c r="L305" s="911" t="s">
        <v>4392</v>
      </c>
      <c r="M305" s="911" t="s">
        <v>4393</v>
      </c>
      <c r="N305" s="131"/>
      <c r="O305" s="783" t="s">
        <v>84</v>
      </c>
      <c r="P305" s="783" t="s">
        <v>86</v>
      </c>
      <c r="Q305" s="783" t="s">
        <v>86</v>
      </c>
      <c r="R305" s="783" t="s">
        <v>86</v>
      </c>
      <c r="S305" s="132" t="s">
        <v>157</v>
      </c>
      <c r="T305" s="131"/>
      <c r="U305" s="131"/>
      <c r="V305" s="803"/>
      <c r="W305" s="803"/>
      <c r="X305" s="803"/>
      <c r="Y305" s="803"/>
      <c r="Z305" s="803"/>
      <c r="AA305" s="803"/>
      <c r="AB305" s="803"/>
      <c r="AC305" s="803"/>
      <c r="AD305" s="803"/>
      <c r="AE305" s="110"/>
      <c r="AF305" s="110"/>
      <c r="AG305" s="110"/>
    </row>
    <row r="306">
      <c r="A306" s="803"/>
      <c r="B306" s="676">
        <f t="shared" si="1"/>
        <v>303</v>
      </c>
      <c r="C306" s="956" t="s">
        <v>4394</v>
      </c>
      <c r="D306" s="155" t="s">
        <v>4395</v>
      </c>
      <c r="E306" s="155" t="s">
        <v>4396</v>
      </c>
      <c r="F306" s="207"/>
      <c r="G306" s="201"/>
      <c r="H306" s="201"/>
      <c r="I306" s="201"/>
      <c r="J306" s="201"/>
      <c r="K306" s="132"/>
      <c r="L306" s="132" t="s">
        <v>4365</v>
      </c>
      <c r="M306" s="132" t="s">
        <v>4084</v>
      </c>
      <c r="N306" s="131"/>
      <c r="O306" s="783" t="s">
        <v>84</v>
      </c>
      <c r="P306" s="783" t="s">
        <v>86</v>
      </c>
      <c r="Q306" s="783" t="s">
        <v>86</v>
      </c>
      <c r="R306" s="783" t="s">
        <v>86</v>
      </c>
      <c r="S306" s="132" t="s">
        <v>101</v>
      </c>
      <c r="T306" s="131"/>
      <c r="U306" s="131"/>
      <c r="V306" s="803"/>
      <c r="W306" s="803"/>
      <c r="X306" s="803"/>
      <c r="Y306" s="803"/>
      <c r="Z306" s="803"/>
      <c r="AA306" s="803"/>
      <c r="AB306" s="803"/>
      <c r="AC306" s="803"/>
      <c r="AD306" s="803"/>
      <c r="AE306" s="110"/>
      <c r="AF306" s="110"/>
      <c r="AG306" s="110"/>
    </row>
    <row r="307">
      <c r="A307" s="803"/>
      <c r="B307" s="676">
        <f t="shared" si="1"/>
        <v>304</v>
      </c>
      <c r="C307" s="957"/>
      <c r="D307" s="132" t="s">
        <v>4397</v>
      </c>
      <c r="E307" s="146" t="s">
        <v>4398</v>
      </c>
      <c r="F307" s="201"/>
      <c r="G307" s="201"/>
      <c r="H307" s="201"/>
      <c r="I307" s="201"/>
      <c r="J307" s="201"/>
      <c r="K307" s="132"/>
      <c r="L307" s="146" t="s">
        <v>4399</v>
      </c>
      <c r="M307" s="132" t="s">
        <v>4400</v>
      </c>
      <c r="N307" s="131"/>
      <c r="O307" s="783" t="s">
        <v>84</v>
      </c>
      <c r="P307" s="783" t="s">
        <v>86</v>
      </c>
      <c r="Q307" s="783" t="s">
        <v>86</v>
      </c>
      <c r="R307" s="783" t="s">
        <v>86</v>
      </c>
      <c r="S307" s="132" t="s">
        <v>101</v>
      </c>
      <c r="T307" s="131"/>
      <c r="U307" s="131"/>
      <c r="V307" s="803"/>
      <c r="W307" s="803"/>
      <c r="X307" s="803"/>
      <c r="Y307" s="803"/>
      <c r="Z307" s="803"/>
      <c r="AA307" s="803"/>
      <c r="AB307" s="803"/>
      <c r="AC307" s="803"/>
      <c r="AD307" s="803"/>
      <c r="AE307" s="110"/>
      <c r="AF307" s="110"/>
      <c r="AG307" s="110"/>
    </row>
    <row r="308">
      <c r="A308" s="803"/>
      <c r="B308" s="676">
        <f t="shared" si="1"/>
        <v>305</v>
      </c>
      <c r="C308" s="957"/>
      <c r="D308" s="678"/>
      <c r="E308" s="146" t="s">
        <v>4401</v>
      </c>
      <c r="F308" s="130" t="s">
        <v>4402</v>
      </c>
      <c r="G308" s="201"/>
      <c r="H308" s="201"/>
      <c r="I308" s="201"/>
      <c r="J308" s="201"/>
      <c r="K308" s="677"/>
      <c r="L308" s="146" t="s">
        <v>4403</v>
      </c>
      <c r="M308" s="130" t="s">
        <v>4404</v>
      </c>
      <c r="N308" s="132" t="s">
        <v>4405</v>
      </c>
      <c r="O308" s="783" t="s">
        <v>85</v>
      </c>
      <c r="P308" s="783" t="s">
        <v>86</v>
      </c>
      <c r="Q308" s="783" t="s">
        <v>86</v>
      </c>
      <c r="R308" s="783" t="s">
        <v>86</v>
      </c>
      <c r="S308" s="132" t="s">
        <v>157</v>
      </c>
      <c r="T308" s="132" t="s">
        <v>4406</v>
      </c>
      <c r="U308" s="831" t="s">
        <v>4407</v>
      </c>
      <c r="V308" s="803"/>
      <c r="W308" s="803"/>
      <c r="X308" s="803"/>
      <c r="Y308" s="803"/>
      <c r="Z308" s="803"/>
      <c r="AA308" s="803"/>
      <c r="AB308" s="803"/>
      <c r="AC308" s="803"/>
      <c r="AD308" s="803"/>
      <c r="AE308" s="110"/>
      <c r="AF308" s="110"/>
      <c r="AG308" s="110"/>
    </row>
    <row r="309">
      <c r="A309" s="803"/>
      <c r="B309" s="676">
        <f t="shared" si="1"/>
        <v>306</v>
      </c>
      <c r="C309" s="957"/>
      <c r="D309" s="678"/>
      <c r="E309" s="205"/>
      <c r="F309" s="130" t="s">
        <v>4408</v>
      </c>
      <c r="G309" s="201"/>
      <c r="H309" s="201"/>
      <c r="I309" s="201"/>
      <c r="J309" s="201"/>
      <c r="K309" s="677"/>
      <c r="L309" s="149"/>
      <c r="M309" s="130" t="s">
        <v>4409</v>
      </c>
      <c r="N309" s="131"/>
      <c r="O309" s="783" t="s">
        <v>84</v>
      </c>
      <c r="P309" s="783" t="s">
        <v>86</v>
      </c>
      <c r="Q309" s="783" t="s">
        <v>86</v>
      </c>
      <c r="R309" s="783" t="s">
        <v>86</v>
      </c>
      <c r="S309" s="132" t="s">
        <v>157</v>
      </c>
      <c r="T309" s="131"/>
      <c r="U309" s="131"/>
      <c r="V309" s="803"/>
      <c r="W309" s="803"/>
      <c r="X309" s="803"/>
      <c r="Y309" s="803"/>
      <c r="Z309" s="803"/>
      <c r="AA309" s="803"/>
      <c r="AB309" s="803"/>
      <c r="AC309" s="803"/>
      <c r="AD309" s="803"/>
      <c r="AE309" s="110"/>
      <c r="AF309" s="110"/>
      <c r="AG309" s="110"/>
    </row>
    <row r="310">
      <c r="A310" s="803"/>
      <c r="B310" s="676">
        <f t="shared" si="1"/>
        <v>307</v>
      </c>
      <c r="C310" s="957"/>
      <c r="D310" s="678"/>
      <c r="E310" s="205"/>
      <c r="F310" s="130" t="s">
        <v>4410</v>
      </c>
      <c r="G310" s="201"/>
      <c r="H310" s="201"/>
      <c r="I310" s="201"/>
      <c r="J310" s="201"/>
      <c r="K310" s="677"/>
      <c r="L310" s="149"/>
      <c r="M310" s="130" t="s">
        <v>4411</v>
      </c>
      <c r="N310" s="131"/>
      <c r="O310" s="783" t="s">
        <v>85</v>
      </c>
      <c r="P310" s="783" t="s">
        <v>86</v>
      </c>
      <c r="Q310" s="783" t="s">
        <v>86</v>
      </c>
      <c r="R310" s="783" t="s">
        <v>86</v>
      </c>
      <c r="S310" s="132" t="s">
        <v>157</v>
      </c>
      <c r="T310" s="132" t="s">
        <v>4406</v>
      </c>
      <c r="U310" s="132" t="s">
        <v>173</v>
      </c>
      <c r="V310" s="803"/>
      <c r="W310" s="803"/>
      <c r="X310" s="803"/>
      <c r="Y310" s="803"/>
      <c r="Z310" s="803"/>
      <c r="AA310" s="803"/>
      <c r="AB310" s="803"/>
      <c r="AC310" s="803"/>
      <c r="AD310" s="803"/>
      <c r="AE310" s="110"/>
      <c r="AF310" s="110"/>
      <c r="AG310" s="110"/>
    </row>
    <row r="311">
      <c r="A311" s="803"/>
      <c r="B311" s="676">
        <f t="shared" si="1"/>
        <v>308</v>
      </c>
      <c r="C311" s="957"/>
      <c r="D311" s="678"/>
      <c r="E311" s="205"/>
      <c r="F311" s="130" t="s">
        <v>4412</v>
      </c>
      <c r="G311" s="201"/>
      <c r="H311" s="201"/>
      <c r="I311" s="201"/>
      <c r="J311" s="201"/>
      <c r="K311" s="677"/>
      <c r="L311" s="149"/>
      <c r="M311" s="130" t="s">
        <v>4413</v>
      </c>
      <c r="N311" s="131"/>
      <c r="O311" s="783" t="s">
        <v>84</v>
      </c>
      <c r="P311" s="783" t="s">
        <v>86</v>
      </c>
      <c r="Q311" s="783" t="s">
        <v>86</v>
      </c>
      <c r="R311" s="783" t="s">
        <v>86</v>
      </c>
      <c r="S311" s="132" t="s">
        <v>157</v>
      </c>
      <c r="T311" s="131"/>
      <c r="U311" s="131"/>
      <c r="V311" s="803"/>
      <c r="W311" s="803"/>
      <c r="X311" s="803"/>
      <c r="Y311" s="803"/>
      <c r="Z311" s="803"/>
      <c r="AA311" s="803"/>
      <c r="AB311" s="803"/>
      <c r="AC311" s="803"/>
      <c r="AD311" s="803"/>
      <c r="AE311" s="110"/>
      <c r="AF311" s="110"/>
      <c r="AG311" s="110"/>
    </row>
    <row r="312">
      <c r="A312" s="803"/>
      <c r="B312" s="676">
        <f t="shared" si="1"/>
        <v>309</v>
      </c>
      <c r="C312" s="957"/>
      <c r="D312" s="678"/>
      <c r="E312" s="205"/>
      <c r="F312" s="130" t="s">
        <v>4414</v>
      </c>
      <c r="G312" s="201"/>
      <c r="H312" s="201"/>
      <c r="I312" s="201"/>
      <c r="J312" s="201"/>
      <c r="K312" s="677"/>
      <c r="L312" s="149"/>
      <c r="M312" s="130" t="s">
        <v>4415</v>
      </c>
      <c r="N312" s="131"/>
      <c r="O312" s="783" t="s">
        <v>85</v>
      </c>
      <c r="P312" s="783" t="s">
        <v>86</v>
      </c>
      <c r="Q312" s="783" t="s">
        <v>86</v>
      </c>
      <c r="R312" s="783" t="s">
        <v>86</v>
      </c>
      <c r="S312" s="132" t="s">
        <v>157</v>
      </c>
      <c r="T312" s="132" t="s">
        <v>4416</v>
      </c>
      <c r="U312" s="132" t="s">
        <v>173</v>
      </c>
      <c r="V312" s="803"/>
      <c r="W312" s="803"/>
      <c r="X312" s="803"/>
      <c r="Y312" s="803"/>
      <c r="Z312" s="803"/>
      <c r="AA312" s="803"/>
      <c r="AB312" s="803"/>
      <c r="AC312" s="803"/>
      <c r="AD312" s="803"/>
      <c r="AE312" s="110"/>
      <c r="AF312" s="110"/>
      <c r="AG312" s="110"/>
    </row>
    <row r="313">
      <c r="A313" s="803"/>
      <c r="B313" s="676">
        <f t="shared" si="1"/>
        <v>310</v>
      </c>
      <c r="C313" s="957"/>
      <c r="D313" s="678"/>
      <c r="E313" s="205"/>
      <c r="F313" s="130" t="s">
        <v>4417</v>
      </c>
      <c r="G313" s="201"/>
      <c r="H313" s="201"/>
      <c r="I313" s="201"/>
      <c r="J313" s="201"/>
      <c r="K313" s="677"/>
      <c r="L313" s="149"/>
      <c r="M313" s="130" t="s">
        <v>4418</v>
      </c>
      <c r="N313" s="131"/>
      <c r="O313" s="783" t="s">
        <v>84</v>
      </c>
      <c r="P313" s="783" t="s">
        <v>86</v>
      </c>
      <c r="Q313" s="783" t="s">
        <v>86</v>
      </c>
      <c r="R313" s="783" t="s">
        <v>86</v>
      </c>
      <c r="S313" s="132" t="s">
        <v>157</v>
      </c>
      <c r="T313" s="131"/>
      <c r="U313" s="131"/>
      <c r="V313" s="803"/>
      <c r="W313" s="803"/>
      <c r="X313" s="803"/>
      <c r="Y313" s="803"/>
      <c r="Z313" s="803"/>
      <c r="AA313" s="803"/>
      <c r="AB313" s="803"/>
      <c r="AC313" s="803"/>
      <c r="AD313" s="803"/>
      <c r="AE313" s="110"/>
      <c r="AF313" s="110"/>
      <c r="AG313" s="110"/>
    </row>
    <row r="314">
      <c r="A314" s="803"/>
      <c r="B314" s="676">
        <f t="shared" si="1"/>
        <v>311</v>
      </c>
      <c r="C314" s="957"/>
      <c r="D314" s="678"/>
      <c r="E314" s="205"/>
      <c r="F314" s="130" t="s">
        <v>4419</v>
      </c>
      <c r="G314" s="201"/>
      <c r="H314" s="201"/>
      <c r="I314" s="201"/>
      <c r="J314" s="201"/>
      <c r="K314" s="677"/>
      <c r="L314" s="149"/>
      <c r="M314" s="130" t="s">
        <v>4420</v>
      </c>
      <c r="N314" s="131"/>
      <c r="O314" s="783" t="s">
        <v>84</v>
      </c>
      <c r="P314" s="783" t="s">
        <v>86</v>
      </c>
      <c r="Q314" s="783" t="s">
        <v>86</v>
      </c>
      <c r="R314" s="783" t="s">
        <v>86</v>
      </c>
      <c r="S314" s="132" t="s">
        <v>157</v>
      </c>
      <c r="T314" s="131"/>
      <c r="U314" s="131"/>
      <c r="V314" s="803"/>
      <c r="W314" s="803"/>
      <c r="X314" s="803"/>
      <c r="Y314" s="803"/>
      <c r="Z314" s="803"/>
      <c r="AA314" s="803"/>
      <c r="AB314" s="803"/>
      <c r="AC314" s="803"/>
      <c r="AD314" s="803"/>
      <c r="AE314" s="110"/>
      <c r="AF314" s="110"/>
      <c r="AG314" s="110"/>
    </row>
    <row r="315">
      <c r="A315" s="803"/>
      <c r="B315" s="676">
        <f t="shared" si="1"/>
        <v>312</v>
      </c>
      <c r="C315" s="957"/>
      <c r="D315" s="678"/>
      <c r="E315" s="205"/>
      <c r="F315" s="130" t="s">
        <v>4421</v>
      </c>
      <c r="G315" s="201"/>
      <c r="H315" s="201"/>
      <c r="I315" s="201"/>
      <c r="J315" s="201"/>
      <c r="K315" s="677"/>
      <c r="L315" s="149"/>
      <c r="M315" s="130" t="s">
        <v>4422</v>
      </c>
      <c r="N315" s="131"/>
      <c r="O315" s="783" t="s">
        <v>84</v>
      </c>
      <c r="P315" s="783" t="s">
        <v>86</v>
      </c>
      <c r="Q315" s="783" t="s">
        <v>86</v>
      </c>
      <c r="R315" s="783" t="s">
        <v>86</v>
      </c>
      <c r="S315" s="132" t="s">
        <v>157</v>
      </c>
      <c r="T315" s="131"/>
      <c r="U315" s="131"/>
      <c r="V315" s="803"/>
      <c r="W315" s="803"/>
      <c r="X315" s="803"/>
      <c r="Y315" s="803"/>
      <c r="Z315" s="803"/>
      <c r="AA315" s="803"/>
      <c r="AB315" s="803"/>
      <c r="AC315" s="803"/>
      <c r="AD315" s="803"/>
      <c r="AE315" s="110"/>
      <c r="AF315" s="110"/>
      <c r="AG315" s="110"/>
    </row>
    <row r="316">
      <c r="A316" s="803"/>
      <c r="B316" s="676">
        <f t="shared" si="1"/>
        <v>313</v>
      </c>
      <c r="C316" s="957"/>
      <c r="D316" s="678"/>
      <c r="E316" s="205"/>
      <c r="F316" s="130" t="s">
        <v>4423</v>
      </c>
      <c r="G316" s="201"/>
      <c r="H316" s="201"/>
      <c r="I316" s="201"/>
      <c r="J316" s="201"/>
      <c r="K316" s="677"/>
      <c r="L316" s="149"/>
      <c r="M316" s="130" t="s">
        <v>4424</v>
      </c>
      <c r="N316" s="131"/>
      <c r="O316" s="783" t="s">
        <v>85</v>
      </c>
      <c r="P316" s="783" t="s">
        <v>86</v>
      </c>
      <c r="Q316" s="783" t="s">
        <v>86</v>
      </c>
      <c r="R316" s="783" t="s">
        <v>86</v>
      </c>
      <c r="S316" s="132" t="s">
        <v>157</v>
      </c>
      <c r="T316" s="132" t="s">
        <v>4416</v>
      </c>
      <c r="U316" s="132" t="s">
        <v>173</v>
      </c>
      <c r="V316" s="803"/>
      <c r="W316" s="803"/>
      <c r="X316" s="803"/>
      <c r="Y316" s="803"/>
      <c r="Z316" s="803"/>
      <c r="AA316" s="803"/>
      <c r="AB316" s="803"/>
      <c r="AC316" s="803"/>
      <c r="AD316" s="803"/>
      <c r="AE316" s="110"/>
      <c r="AF316" s="110"/>
      <c r="AG316" s="110"/>
    </row>
    <row r="317">
      <c r="A317" s="803"/>
      <c r="B317" s="676">
        <f t="shared" si="1"/>
        <v>314</v>
      </c>
      <c r="C317" s="957"/>
      <c r="D317" s="678"/>
      <c r="E317" s="205"/>
      <c r="F317" s="130" t="s">
        <v>4425</v>
      </c>
      <c r="G317" s="201"/>
      <c r="H317" s="201"/>
      <c r="I317" s="201"/>
      <c r="J317" s="201"/>
      <c r="K317" s="677"/>
      <c r="L317" s="149"/>
      <c r="M317" s="130" t="s">
        <v>4426</v>
      </c>
      <c r="N317" s="131"/>
      <c r="O317" s="783" t="s">
        <v>84</v>
      </c>
      <c r="P317" s="783" t="s">
        <v>86</v>
      </c>
      <c r="Q317" s="783" t="s">
        <v>86</v>
      </c>
      <c r="R317" s="783" t="s">
        <v>86</v>
      </c>
      <c r="S317" s="132" t="s">
        <v>157</v>
      </c>
      <c r="T317" s="131"/>
      <c r="U317" s="131"/>
      <c r="V317" s="803"/>
      <c r="W317" s="803"/>
      <c r="X317" s="803"/>
      <c r="Y317" s="803"/>
      <c r="Z317" s="803"/>
      <c r="AA317" s="803"/>
      <c r="AB317" s="803"/>
      <c r="AC317" s="803"/>
      <c r="AD317" s="803"/>
      <c r="AE317" s="110"/>
      <c r="AF317" s="110"/>
      <c r="AG317" s="110"/>
    </row>
    <row r="318">
      <c r="A318" s="803"/>
      <c r="B318" s="676">
        <f t="shared" si="1"/>
        <v>315</v>
      </c>
      <c r="C318" s="957"/>
      <c r="D318" s="678"/>
      <c r="E318" s="205"/>
      <c r="F318" s="130" t="s">
        <v>4427</v>
      </c>
      <c r="G318" s="201"/>
      <c r="H318" s="201"/>
      <c r="I318" s="201"/>
      <c r="J318" s="201"/>
      <c r="K318" s="677"/>
      <c r="L318" s="149"/>
      <c r="M318" s="130" t="s">
        <v>4428</v>
      </c>
      <c r="N318" s="131"/>
      <c r="O318" s="783" t="s">
        <v>84</v>
      </c>
      <c r="P318" s="783" t="s">
        <v>86</v>
      </c>
      <c r="Q318" s="783" t="s">
        <v>86</v>
      </c>
      <c r="R318" s="783" t="s">
        <v>86</v>
      </c>
      <c r="S318" s="132" t="s">
        <v>157</v>
      </c>
      <c r="T318" s="131"/>
      <c r="U318" s="131"/>
      <c r="V318" s="803"/>
      <c r="W318" s="803"/>
      <c r="X318" s="803"/>
      <c r="Y318" s="803"/>
      <c r="Z318" s="803"/>
      <c r="AA318" s="803"/>
      <c r="AB318" s="803"/>
      <c r="AC318" s="803"/>
      <c r="AD318" s="803"/>
      <c r="AE318" s="110"/>
      <c r="AF318" s="110"/>
      <c r="AG318" s="110"/>
    </row>
    <row r="319">
      <c r="A319" s="803"/>
      <c r="B319" s="676">
        <f t="shared" si="1"/>
        <v>316</v>
      </c>
      <c r="C319" s="957"/>
      <c r="D319" s="678"/>
      <c r="E319" s="205"/>
      <c r="F319" s="130" t="s">
        <v>4429</v>
      </c>
      <c r="G319" s="201"/>
      <c r="H319" s="201"/>
      <c r="I319" s="201"/>
      <c r="J319" s="201"/>
      <c r="K319" s="677"/>
      <c r="L319" s="149"/>
      <c r="M319" s="130" t="s">
        <v>4430</v>
      </c>
      <c r="N319" s="131"/>
      <c r="O319" s="783" t="s">
        <v>85</v>
      </c>
      <c r="P319" s="783" t="s">
        <v>86</v>
      </c>
      <c r="Q319" s="783" t="s">
        <v>86</v>
      </c>
      <c r="R319" s="783" t="s">
        <v>86</v>
      </c>
      <c r="S319" s="132" t="s">
        <v>157</v>
      </c>
      <c r="T319" s="132" t="s">
        <v>4416</v>
      </c>
      <c r="U319" s="132" t="s">
        <v>173</v>
      </c>
      <c r="V319" s="803"/>
      <c r="W319" s="803"/>
      <c r="X319" s="803"/>
      <c r="Y319" s="803"/>
      <c r="Z319" s="803"/>
      <c r="AA319" s="803"/>
      <c r="AB319" s="803"/>
      <c r="AC319" s="803"/>
      <c r="AD319" s="803"/>
      <c r="AE319" s="110"/>
      <c r="AF319" s="110"/>
      <c r="AG319" s="110"/>
    </row>
    <row r="320">
      <c r="A320" s="803"/>
      <c r="B320" s="676">
        <f t="shared" si="1"/>
        <v>317</v>
      </c>
      <c r="C320" s="957"/>
      <c r="D320" s="678"/>
      <c r="E320" s="205"/>
      <c r="F320" s="130" t="s">
        <v>4431</v>
      </c>
      <c r="G320" s="201"/>
      <c r="H320" s="201"/>
      <c r="I320" s="201"/>
      <c r="J320" s="201"/>
      <c r="K320" s="677"/>
      <c r="L320" s="149"/>
      <c r="M320" s="130" t="s">
        <v>4432</v>
      </c>
      <c r="N320" s="131"/>
      <c r="O320" s="783" t="s">
        <v>84</v>
      </c>
      <c r="P320" s="783" t="s">
        <v>86</v>
      </c>
      <c r="Q320" s="783" t="s">
        <v>86</v>
      </c>
      <c r="R320" s="783" t="s">
        <v>86</v>
      </c>
      <c r="S320" s="132" t="s">
        <v>157</v>
      </c>
      <c r="T320" s="131"/>
      <c r="U320" s="131"/>
      <c r="V320" s="803"/>
      <c r="W320" s="803"/>
      <c r="X320" s="803"/>
      <c r="Y320" s="803"/>
      <c r="Z320" s="803"/>
      <c r="AA320" s="803"/>
      <c r="AB320" s="803"/>
      <c r="AC320" s="803"/>
      <c r="AD320" s="803"/>
      <c r="AE320" s="110"/>
      <c r="AF320" s="110"/>
      <c r="AG320" s="110"/>
    </row>
    <row r="321">
      <c r="A321" s="803"/>
      <c r="B321" s="676">
        <f t="shared" si="1"/>
        <v>318</v>
      </c>
      <c r="C321" s="957"/>
      <c r="D321" s="678"/>
      <c r="E321" s="205"/>
      <c r="F321" s="130" t="s">
        <v>4433</v>
      </c>
      <c r="G321" s="201"/>
      <c r="H321" s="201"/>
      <c r="I321" s="201"/>
      <c r="J321" s="201"/>
      <c r="K321" s="677"/>
      <c r="L321" s="149"/>
      <c r="M321" s="130" t="s">
        <v>4434</v>
      </c>
      <c r="N321" s="131"/>
      <c r="O321" s="783" t="s">
        <v>84</v>
      </c>
      <c r="P321" s="783" t="s">
        <v>86</v>
      </c>
      <c r="Q321" s="783" t="s">
        <v>86</v>
      </c>
      <c r="R321" s="783" t="s">
        <v>86</v>
      </c>
      <c r="S321" s="132" t="s">
        <v>157</v>
      </c>
      <c r="T321" s="131"/>
      <c r="U321" s="131"/>
      <c r="V321" s="803"/>
      <c r="W321" s="803"/>
      <c r="X321" s="803"/>
      <c r="Y321" s="803"/>
      <c r="Z321" s="803"/>
      <c r="AA321" s="803"/>
      <c r="AB321" s="803"/>
      <c r="AC321" s="803"/>
      <c r="AD321" s="803"/>
      <c r="AE321" s="110"/>
      <c r="AF321" s="110"/>
      <c r="AG321" s="110"/>
    </row>
    <row r="322">
      <c r="A322" s="803"/>
      <c r="B322" s="676">
        <f t="shared" si="1"/>
        <v>319</v>
      </c>
      <c r="C322" s="957"/>
      <c r="D322" s="678"/>
      <c r="E322" s="205"/>
      <c r="F322" s="130" t="s">
        <v>4435</v>
      </c>
      <c r="G322" s="201"/>
      <c r="H322" s="201"/>
      <c r="I322" s="201"/>
      <c r="J322" s="201"/>
      <c r="K322" s="677"/>
      <c r="L322" s="149"/>
      <c r="M322" s="130" t="s">
        <v>4436</v>
      </c>
      <c r="N322" s="131"/>
      <c r="O322" s="783" t="s">
        <v>84</v>
      </c>
      <c r="P322" s="783" t="s">
        <v>86</v>
      </c>
      <c r="Q322" s="783" t="s">
        <v>86</v>
      </c>
      <c r="R322" s="783" t="s">
        <v>86</v>
      </c>
      <c r="S322" s="132" t="s">
        <v>157</v>
      </c>
      <c r="T322" s="131"/>
      <c r="U322" s="131"/>
      <c r="V322" s="803"/>
      <c r="W322" s="803"/>
      <c r="X322" s="803"/>
      <c r="Y322" s="803"/>
      <c r="Z322" s="803"/>
      <c r="AA322" s="803"/>
      <c r="AB322" s="803"/>
      <c r="AC322" s="803"/>
      <c r="AD322" s="803"/>
      <c r="AE322" s="110"/>
      <c r="AF322" s="110"/>
      <c r="AG322" s="110"/>
    </row>
    <row r="323">
      <c r="A323" s="803"/>
      <c r="B323" s="676">
        <f t="shared" si="1"/>
        <v>320</v>
      </c>
      <c r="C323" s="957"/>
      <c r="D323" s="678"/>
      <c r="E323" s="205"/>
      <c r="F323" s="130" t="s">
        <v>4437</v>
      </c>
      <c r="G323" s="201"/>
      <c r="H323" s="201"/>
      <c r="I323" s="201"/>
      <c r="J323" s="201"/>
      <c r="K323" s="677"/>
      <c r="L323" s="149"/>
      <c r="M323" s="130" t="s">
        <v>4438</v>
      </c>
      <c r="N323" s="131"/>
      <c r="O323" s="783" t="s">
        <v>85</v>
      </c>
      <c r="P323" s="783" t="s">
        <v>86</v>
      </c>
      <c r="Q323" s="783" t="s">
        <v>86</v>
      </c>
      <c r="R323" s="783" t="s">
        <v>86</v>
      </c>
      <c r="S323" s="132" t="s">
        <v>157</v>
      </c>
      <c r="T323" s="132" t="s">
        <v>4416</v>
      </c>
      <c r="U323" s="132" t="s">
        <v>173</v>
      </c>
      <c r="V323" s="803"/>
      <c r="W323" s="803"/>
      <c r="X323" s="803"/>
      <c r="Y323" s="803"/>
      <c r="Z323" s="803"/>
      <c r="AA323" s="803"/>
      <c r="AB323" s="803"/>
      <c r="AC323" s="803"/>
      <c r="AD323" s="803"/>
      <c r="AE323" s="110"/>
      <c r="AF323" s="110"/>
      <c r="AG323" s="110"/>
    </row>
    <row r="324">
      <c r="A324" s="803"/>
      <c r="B324" s="676">
        <f t="shared" si="1"/>
        <v>321</v>
      </c>
      <c r="C324" s="957"/>
      <c r="D324" s="678"/>
      <c r="E324" s="205"/>
      <c r="F324" s="130" t="s">
        <v>4439</v>
      </c>
      <c r="G324" s="201"/>
      <c r="H324" s="201"/>
      <c r="I324" s="201"/>
      <c r="J324" s="201"/>
      <c r="K324" s="677"/>
      <c r="L324" s="149"/>
      <c r="M324" s="130" t="s">
        <v>4440</v>
      </c>
      <c r="N324" s="131"/>
      <c r="O324" s="783" t="s">
        <v>85</v>
      </c>
      <c r="P324" s="783" t="s">
        <v>86</v>
      </c>
      <c r="Q324" s="783" t="s">
        <v>86</v>
      </c>
      <c r="R324" s="783" t="s">
        <v>86</v>
      </c>
      <c r="S324" s="132" t="s">
        <v>157</v>
      </c>
      <c r="T324" s="132" t="s">
        <v>4416</v>
      </c>
      <c r="U324" s="132" t="s">
        <v>173</v>
      </c>
      <c r="V324" s="803"/>
      <c r="W324" s="803"/>
      <c r="X324" s="803"/>
      <c r="Y324" s="803"/>
      <c r="Z324" s="803"/>
      <c r="AA324" s="803"/>
      <c r="AB324" s="803"/>
      <c r="AC324" s="803"/>
      <c r="AD324" s="803"/>
      <c r="AE324" s="110"/>
      <c r="AF324" s="110"/>
      <c r="AG324" s="110"/>
    </row>
    <row r="325">
      <c r="A325" s="803"/>
      <c r="B325" s="676">
        <f t="shared" si="1"/>
        <v>322</v>
      </c>
      <c r="C325" s="957"/>
      <c r="D325" s="678"/>
      <c r="E325" s="205"/>
      <c r="F325" s="130" t="s">
        <v>4441</v>
      </c>
      <c r="G325" s="201"/>
      <c r="H325" s="201"/>
      <c r="I325" s="201"/>
      <c r="J325" s="201"/>
      <c r="K325" s="677"/>
      <c r="L325" s="149"/>
      <c r="M325" s="130" t="s">
        <v>4442</v>
      </c>
      <c r="N325" s="131"/>
      <c r="O325" s="783" t="s">
        <v>85</v>
      </c>
      <c r="P325" s="783" t="s">
        <v>86</v>
      </c>
      <c r="Q325" s="783" t="s">
        <v>86</v>
      </c>
      <c r="R325" s="783" t="s">
        <v>86</v>
      </c>
      <c r="S325" s="132" t="s">
        <v>157</v>
      </c>
      <c r="T325" s="132" t="s">
        <v>4416</v>
      </c>
      <c r="U325" s="132" t="s">
        <v>173</v>
      </c>
      <c r="V325" s="803"/>
      <c r="W325" s="803"/>
      <c r="X325" s="803"/>
      <c r="Y325" s="803"/>
      <c r="Z325" s="803"/>
      <c r="AA325" s="803"/>
      <c r="AB325" s="803"/>
      <c r="AC325" s="803"/>
      <c r="AD325" s="803"/>
      <c r="AE325" s="110"/>
      <c r="AF325" s="110"/>
      <c r="AG325" s="110"/>
    </row>
    <row r="326">
      <c r="A326" s="803"/>
      <c r="B326" s="676">
        <f t="shared" si="1"/>
        <v>323</v>
      </c>
      <c r="C326" s="957"/>
      <c r="D326" s="678"/>
      <c r="E326" s="205"/>
      <c r="F326" s="130" t="s">
        <v>4443</v>
      </c>
      <c r="G326" s="201"/>
      <c r="H326" s="201"/>
      <c r="I326" s="201"/>
      <c r="J326" s="201"/>
      <c r="K326" s="677"/>
      <c r="L326" s="149"/>
      <c r="M326" s="130" t="s">
        <v>4444</v>
      </c>
      <c r="N326" s="131"/>
      <c r="O326" s="783" t="s">
        <v>85</v>
      </c>
      <c r="P326" s="783" t="s">
        <v>86</v>
      </c>
      <c r="Q326" s="783" t="s">
        <v>86</v>
      </c>
      <c r="R326" s="783" t="s">
        <v>86</v>
      </c>
      <c r="S326" s="132" t="s">
        <v>157</v>
      </c>
      <c r="T326" s="132" t="s">
        <v>4416</v>
      </c>
      <c r="U326" s="132" t="s">
        <v>173</v>
      </c>
      <c r="V326" s="803"/>
      <c r="W326" s="803"/>
      <c r="X326" s="803"/>
      <c r="Y326" s="803"/>
      <c r="Z326" s="803"/>
      <c r="AA326" s="803"/>
      <c r="AB326" s="803"/>
      <c r="AC326" s="803"/>
      <c r="AD326" s="803"/>
      <c r="AE326" s="110"/>
      <c r="AF326" s="110"/>
      <c r="AG326" s="110"/>
    </row>
    <row r="327">
      <c r="A327" s="803"/>
      <c r="B327" s="676">
        <f t="shared" si="1"/>
        <v>324</v>
      </c>
      <c r="C327" s="957"/>
      <c r="D327" s="678"/>
      <c r="E327" s="205"/>
      <c r="F327" s="130" t="s">
        <v>4445</v>
      </c>
      <c r="G327" s="201"/>
      <c r="H327" s="201"/>
      <c r="I327" s="201"/>
      <c r="J327" s="201"/>
      <c r="K327" s="677"/>
      <c r="L327" s="149"/>
      <c r="M327" s="130" t="s">
        <v>4446</v>
      </c>
      <c r="N327" s="131"/>
      <c r="O327" s="783" t="s">
        <v>85</v>
      </c>
      <c r="P327" s="783" t="s">
        <v>86</v>
      </c>
      <c r="Q327" s="783" t="s">
        <v>86</v>
      </c>
      <c r="R327" s="783" t="s">
        <v>86</v>
      </c>
      <c r="S327" s="132" t="s">
        <v>157</v>
      </c>
      <c r="T327" s="132" t="s">
        <v>4416</v>
      </c>
      <c r="U327" s="132" t="s">
        <v>173</v>
      </c>
      <c r="V327" s="803"/>
      <c r="W327" s="803"/>
      <c r="X327" s="803"/>
      <c r="Y327" s="803"/>
      <c r="Z327" s="803"/>
      <c r="AA327" s="803"/>
      <c r="AB327" s="803"/>
      <c r="AC327" s="803"/>
      <c r="AD327" s="803"/>
      <c r="AE327" s="110"/>
      <c r="AF327" s="110"/>
      <c r="AG327" s="110"/>
    </row>
    <row r="328">
      <c r="A328" s="803"/>
      <c r="B328" s="676">
        <f t="shared" si="1"/>
        <v>325</v>
      </c>
      <c r="C328" s="957"/>
      <c r="D328" s="678"/>
      <c r="E328" s="205"/>
      <c r="F328" s="130" t="s">
        <v>4447</v>
      </c>
      <c r="G328" s="201"/>
      <c r="H328" s="201"/>
      <c r="I328" s="201"/>
      <c r="J328" s="201"/>
      <c r="K328" s="677"/>
      <c r="L328" s="149"/>
      <c r="M328" s="130" t="s">
        <v>4448</v>
      </c>
      <c r="N328" s="131"/>
      <c r="O328" s="783" t="s">
        <v>85</v>
      </c>
      <c r="P328" s="783" t="s">
        <v>86</v>
      </c>
      <c r="Q328" s="783" t="s">
        <v>86</v>
      </c>
      <c r="R328" s="783" t="s">
        <v>86</v>
      </c>
      <c r="S328" s="132" t="s">
        <v>157</v>
      </c>
      <c r="T328" s="132" t="s">
        <v>4416</v>
      </c>
      <c r="U328" s="132" t="s">
        <v>173</v>
      </c>
      <c r="V328" s="803"/>
      <c r="W328" s="803"/>
      <c r="X328" s="803"/>
      <c r="Y328" s="803"/>
      <c r="Z328" s="803"/>
      <c r="AA328" s="803"/>
      <c r="AB328" s="803"/>
      <c r="AC328" s="803"/>
      <c r="AD328" s="803"/>
      <c r="AE328" s="110"/>
      <c r="AF328" s="110"/>
      <c r="AG328" s="110"/>
    </row>
    <row r="329">
      <c r="A329" s="803"/>
      <c r="B329" s="676">
        <f t="shared" si="1"/>
        <v>326</v>
      </c>
      <c r="C329" s="957"/>
      <c r="D329" s="678"/>
      <c r="E329" s="205"/>
      <c r="F329" s="130" t="s">
        <v>4449</v>
      </c>
      <c r="G329" s="201"/>
      <c r="H329" s="201"/>
      <c r="I329" s="201"/>
      <c r="J329" s="201"/>
      <c r="K329" s="677"/>
      <c r="L329" s="149"/>
      <c r="M329" s="130" t="s">
        <v>4450</v>
      </c>
      <c r="N329" s="131"/>
      <c r="O329" s="783" t="s">
        <v>85</v>
      </c>
      <c r="P329" s="783" t="s">
        <v>86</v>
      </c>
      <c r="Q329" s="783" t="s">
        <v>86</v>
      </c>
      <c r="R329" s="783" t="s">
        <v>86</v>
      </c>
      <c r="S329" s="132" t="s">
        <v>157</v>
      </c>
      <c r="T329" s="132" t="s">
        <v>4416</v>
      </c>
      <c r="U329" s="132" t="s">
        <v>173</v>
      </c>
      <c r="V329" s="803"/>
      <c r="W329" s="803"/>
      <c r="X329" s="803"/>
      <c r="Y329" s="803"/>
      <c r="Z329" s="803"/>
      <c r="AA329" s="803"/>
      <c r="AB329" s="803"/>
      <c r="AC329" s="803"/>
      <c r="AD329" s="803"/>
      <c r="AE329" s="110"/>
      <c r="AF329" s="110"/>
      <c r="AG329" s="110"/>
    </row>
    <row r="330">
      <c r="A330" s="803"/>
      <c r="B330" s="676">
        <f t="shared" si="1"/>
        <v>327</v>
      </c>
      <c r="C330" s="957"/>
      <c r="D330" s="678"/>
      <c r="E330" s="205"/>
      <c r="F330" s="130" t="s">
        <v>4451</v>
      </c>
      <c r="G330" s="201"/>
      <c r="H330" s="201"/>
      <c r="I330" s="201"/>
      <c r="J330" s="201"/>
      <c r="K330" s="677"/>
      <c r="L330" s="149"/>
      <c r="M330" s="130" t="s">
        <v>4452</v>
      </c>
      <c r="N330" s="131"/>
      <c r="O330" s="783" t="s">
        <v>85</v>
      </c>
      <c r="P330" s="783" t="s">
        <v>86</v>
      </c>
      <c r="Q330" s="783" t="s">
        <v>86</v>
      </c>
      <c r="R330" s="783" t="s">
        <v>86</v>
      </c>
      <c r="S330" s="132" t="s">
        <v>157</v>
      </c>
      <c r="T330" s="132" t="s">
        <v>4416</v>
      </c>
      <c r="U330" s="132" t="s">
        <v>173</v>
      </c>
      <c r="V330" s="803"/>
      <c r="W330" s="803"/>
      <c r="X330" s="803"/>
      <c r="Y330" s="803"/>
      <c r="Z330" s="803"/>
      <c r="AA330" s="803"/>
      <c r="AB330" s="803"/>
      <c r="AC330" s="803"/>
      <c r="AD330" s="803"/>
      <c r="AE330" s="110"/>
      <c r="AF330" s="110"/>
      <c r="AG330" s="110"/>
    </row>
    <row r="331">
      <c r="A331" s="803"/>
      <c r="B331" s="676">
        <f t="shared" si="1"/>
        <v>328</v>
      </c>
      <c r="C331" s="957"/>
      <c r="D331" s="678"/>
      <c r="E331" s="205"/>
      <c r="F331" s="130" t="s">
        <v>4453</v>
      </c>
      <c r="G331" s="201"/>
      <c r="H331" s="201"/>
      <c r="I331" s="201"/>
      <c r="J331" s="201"/>
      <c r="K331" s="677"/>
      <c r="L331" s="149"/>
      <c r="M331" s="130" t="s">
        <v>4454</v>
      </c>
      <c r="N331" s="131"/>
      <c r="O331" s="783" t="s">
        <v>85</v>
      </c>
      <c r="P331" s="783" t="s">
        <v>86</v>
      </c>
      <c r="Q331" s="783" t="s">
        <v>86</v>
      </c>
      <c r="R331" s="783" t="s">
        <v>86</v>
      </c>
      <c r="S331" s="132" t="s">
        <v>157</v>
      </c>
      <c r="T331" s="132" t="s">
        <v>4416</v>
      </c>
      <c r="U331" s="132" t="s">
        <v>173</v>
      </c>
      <c r="V331" s="803"/>
      <c r="W331" s="803"/>
      <c r="X331" s="803"/>
      <c r="Y331" s="803"/>
      <c r="Z331" s="803"/>
      <c r="AA331" s="803"/>
      <c r="AB331" s="803"/>
      <c r="AC331" s="803"/>
      <c r="AD331" s="803"/>
      <c r="AE331" s="110"/>
      <c r="AF331" s="110"/>
      <c r="AG331" s="110"/>
    </row>
    <row r="332">
      <c r="A332" s="803"/>
      <c r="B332" s="676">
        <f t="shared" si="1"/>
        <v>329</v>
      </c>
      <c r="C332" s="957"/>
      <c r="D332" s="678"/>
      <c r="E332" s="205"/>
      <c r="F332" s="130" t="s">
        <v>4455</v>
      </c>
      <c r="G332" s="201"/>
      <c r="H332" s="201"/>
      <c r="I332" s="201"/>
      <c r="J332" s="201"/>
      <c r="K332" s="677"/>
      <c r="L332" s="149"/>
      <c r="M332" s="130" t="s">
        <v>4456</v>
      </c>
      <c r="N332" s="131"/>
      <c r="O332" s="783" t="s">
        <v>85</v>
      </c>
      <c r="P332" s="783" t="s">
        <v>86</v>
      </c>
      <c r="Q332" s="783" t="s">
        <v>86</v>
      </c>
      <c r="R332" s="783" t="s">
        <v>86</v>
      </c>
      <c r="S332" s="132" t="s">
        <v>157</v>
      </c>
      <c r="T332" s="132" t="s">
        <v>4416</v>
      </c>
      <c r="U332" s="132" t="s">
        <v>173</v>
      </c>
      <c r="V332" s="803"/>
      <c r="W332" s="803"/>
      <c r="X332" s="803"/>
      <c r="Y332" s="803"/>
      <c r="Z332" s="803"/>
      <c r="AA332" s="803"/>
      <c r="AB332" s="803"/>
      <c r="AC332" s="803"/>
      <c r="AD332" s="803"/>
      <c r="AE332" s="110"/>
      <c r="AF332" s="110"/>
      <c r="AG332" s="110"/>
    </row>
    <row r="333">
      <c r="A333" s="803"/>
      <c r="B333" s="676">
        <f t="shared" si="1"/>
        <v>330</v>
      </c>
      <c r="C333" s="957"/>
      <c r="D333" s="678"/>
      <c r="E333" s="205"/>
      <c r="F333" s="130" t="s">
        <v>4457</v>
      </c>
      <c r="G333" s="201"/>
      <c r="H333" s="201"/>
      <c r="I333" s="201"/>
      <c r="J333" s="201"/>
      <c r="K333" s="677"/>
      <c r="L333" s="149"/>
      <c r="M333" s="130" t="s">
        <v>4458</v>
      </c>
      <c r="N333" s="131"/>
      <c r="O333" s="783" t="s">
        <v>85</v>
      </c>
      <c r="P333" s="783" t="s">
        <v>86</v>
      </c>
      <c r="Q333" s="783" t="s">
        <v>86</v>
      </c>
      <c r="R333" s="783" t="s">
        <v>86</v>
      </c>
      <c r="S333" s="132" t="s">
        <v>157</v>
      </c>
      <c r="T333" s="132" t="s">
        <v>4416</v>
      </c>
      <c r="U333" s="132" t="s">
        <v>173</v>
      </c>
      <c r="V333" s="803"/>
      <c r="W333" s="803"/>
      <c r="X333" s="803"/>
      <c r="Y333" s="803"/>
      <c r="Z333" s="803"/>
      <c r="AA333" s="803"/>
      <c r="AB333" s="803"/>
      <c r="AC333" s="803"/>
      <c r="AD333" s="803"/>
      <c r="AE333" s="110"/>
      <c r="AF333" s="110"/>
      <c r="AG333" s="110"/>
    </row>
    <row r="334">
      <c r="A334" s="803"/>
      <c r="B334" s="676">
        <f t="shared" si="1"/>
        <v>331</v>
      </c>
      <c r="C334" s="957"/>
      <c r="D334" s="678"/>
      <c r="E334" s="205"/>
      <c r="F334" s="130" t="s">
        <v>4459</v>
      </c>
      <c r="G334" s="201"/>
      <c r="H334" s="201"/>
      <c r="I334" s="201"/>
      <c r="J334" s="201"/>
      <c r="K334" s="677"/>
      <c r="L334" s="149"/>
      <c r="M334" s="130" t="s">
        <v>4460</v>
      </c>
      <c r="N334" s="131"/>
      <c r="O334" s="783" t="s">
        <v>85</v>
      </c>
      <c r="P334" s="783" t="s">
        <v>86</v>
      </c>
      <c r="Q334" s="783" t="s">
        <v>86</v>
      </c>
      <c r="R334" s="783" t="s">
        <v>86</v>
      </c>
      <c r="S334" s="132" t="s">
        <v>157</v>
      </c>
      <c r="T334" s="132" t="s">
        <v>4416</v>
      </c>
      <c r="U334" s="132" t="s">
        <v>173</v>
      </c>
      <c r="V334" s="803"/>
      <c r="W334" s="803"/>
      <c r="X334" s="803"/>
      <c r="Y334" s="803"/>
      <c r="Z334" s="803"/>
      <c r="AA334" s="803"/>
      <c r="AB334" s="803"/>
      <c r="AC334" s="803"/>
      <c r="AD334" s="803"/>
      <c r="AE334" s="110"/>
      <c r="AF334" s="110"/>
      <c r="AG334" s="110"/>
    </row>
    <row r="335">
      <c r="A335" s="803"/>
      <c r="B335" s="676">
        <f t="shared" si="1"/>
        <v>332</v>
      </c>
      <c r="C335" s="957"/>
      <c r="D335" s="678"/>
      <c r="E335" s="205"/>
      <c r="F335" s="130" t="s">
        <v>4461</v>
      </c>
      <c r="G335" s="201"/>
      <c r="H335" s="201"/>
      <c r="I335" s="201"/>
      <c r="J335" s="201"/>
      <c r="K335" s="677"/>
      <c r="L335" s="149"/>
      <c r="M335" s="130" t="s">
        <v>4462</v>
      </c>
      <c r="N335" s="131"/>
      <c r="O335" s="783" t="s">
        <v>85</v>
      </c>
      <c r="P335" s="783" t="s">
        <v>86</v>
      </c>
      <c r="Q335" s="783" t="s">
        <v>86</v>
      </c>
      <c r="R335" s="783" t="s">
        <v>86</v>
      </c>
      <c r="S335" s="132" t="s">
        <v>157</v>
      </c>
      <c r="T335" s="132" t="s">
        <v>4416</v>
      </c>
      <c r="U335" s="132" t="s">
        <v>173</v>
      </c>
      <c r="V335" s="803"/>
      <c r="W335" s="803"/>
      <c r="X335" s="803"/>
      <c r="Y335" s="803"/>
      <c r="Z335" s="803"/>
      <c r="AA335" s="803"/>
      <c r="AB335" s="803"/>
      <c r="AC335" s="803"/>
      <c r="AD335" s="803"/>
      <c r="AE335" s="110"/>
      <c r="AF335" s="110"/>
      <c r="AG335" s="110"/>
    </row>
    <row r="336">
      <c r="A336" s="803"/>
      <c r="B336" s="676">
        <f t="shared" si="1"/>
        <v>333</v>
      </c>
      <c r="C336" s="957"/>
      <c r="D336" s="678"/>
      <c r="E336" s="205"/>
      <c r="F336" s="130" t="s">
        <v>4463</v>
      </c>
      <c r="G336" s="201"/>
      <c r="H336" s="201"/>
      <c r="I336" s="201"/>
      <c r="J336" s="201"/>
      <c r="K336" s="677"/>
      <c r="L336" s="149"/>
      <c r="M336" s="130" t="s">
        <v>4464</v>
      </c>
      <c r="N336" s="131"/>
      <c r="O336" s="783" t="s">
        <v>85</v>
      </c>
      <c r="P336" s="783" t="s">
        <v>86</v>
      </c>
      <c r="Q336" s="783" t="s">
        <v>86</v>
      </c>
      <c r="R336" s="783" t="s">
        <v>86</v>
      </c>
      <c r="S336" s="132" t="s">
        <v>157</v>
      </c>
      <c r="T336" s="132" t="s">
        <v>4416</v>
      </c>
      <c r="U336" s="132" t="s">
        <v>173</v>
      </c>
      <c r="V336" s="803"/>
      <c r="W336" s="803"/>
      <c r="X336" s="803"/>
      <c r="Y336" s="803"/>
      <c r="Z336" s="803"/>
      <c r="AA336" s="803"/>
      <c r="AB336" s="803"/>
      <c r="AC336" s="803"/>
      <c r="AD336" s="803"/>
      <c r="AE336" s="110"/>
      <c r="AF336" s="110"/>
      <c r="AG336" s="110"/>
    </row>
    <row r="337">
      <c r="A337" s="803"/>
      <c r="B337" s="676">
        <f t="shared" si="1"/>
        <v>334</v>
      </c>
      <c r="C337" s="957"/>
      <c r="D337" s="678"/>
      <c r="E337" s="205"/>
      <c r="F337" s="130" t="s">
        <v>4465</v>
      </c>
      <c r="G337" s="201"/>
      <c r="H337" s="201"/>
      <c r="I337" s="201"/>
      <c r="J337" s="201"/>
      <c r="K337" s="677"/>
      <c r="L337" s="149"/>
      <c r="M337" s="130" t="s">
        <v>4466</v>
      </c>
      <c r="N337" s="131"/>
      <c r="O337" s="783" t="s">
        <v>85</v>
      </c>
      <c r="P337" s="783" t="s">
        <v>86</v>
      </c>
      <c r="Q337" s="783" t="s">
        <v>86</v>
      </c>
      <c r="R337" s="783" t="s">
        <v>86</v>
      </c>
      <c r="S337" s="132" t="s">
        <v>157</v>
      </c>
      <c r="T337" s="132" t="s">
        <v>4416</v>
      </c>
      <c r="U337" s="132" t="s">
        <v>173</v>
      </c>
      <c r="V337" s="803"/>
      <c r="W337" s="803"/>
      <c r="X337" s="803"/>
      <c r="Y337" s="803"/>
      <c r="Z337" s="803"/>
      <c r="AA337" s="803"/>
      <c r="AB337" s="803"/>
      <c r="AC337" s="803"/>
      <c r="AD337" s="803"/>
      <c r="AE337" s="110"/>
      <c r="AF337" s="110"/>
      <c r="AG337" s="110"/>
    </row>
    <row r="338">
      <c r="A338" s="803"/>
      <c r="B338" s="676">
        <f t="shared" si="1"/>
        <v>335</v>
      </c>
      <c r="C338" s="957"/>
      <c r="D338" s="678"/>
      <c r="E338" s="205"/>
      <c r="F338" s="130" t="s">
        <v>4467</v>
      </c>
      <c r="G338" s="201"/>
      <c r="H338" s="201"/>
      <c r="I338" s="201"/>
      <c r="J338" s="201"/>
      <c r="K338" s="677"/>
      <c r="L338" s="149"/>
      <c r="M338" s="130" t="s">
        <v>4468</v>
      </c>
      <c r="N338" s="131"/>
      <c r="O338" s="783" t="s">
        <v>84</v>
      </c>
      <c r="P338" s="783" t="s">
        <v>86</v>
      </c>
      <c r="Q338" s="783" t="s">
        <v>86</v>
      </c>
      <c r="R338" s="783" t="s">
        <v>86</v>
      </c>
      <c r="S338" s="132" t="s">
        <v>157</v>
      </c>
      <c r="T338" s="131"/>
      <c r="U338" s="131"/>
      <c r="V338" s="803"/>
      <c r="W338" s="803"/>
      <c r="X338" s="803"/>
      <c r="Y338" s="803"/>
      <c r="Z338" s="803"/>
      <c r="AA338" s="803"/>
      <c r="AB338" s="803"/>
      <c r="AC338" s="803"/>
      <c r="AD338" s="803"/>
      <c r="AE338" s="110"/>
      <c r="AF338" s="110"/>
      <c r="AG338" s="110"/>
    </row>
    <row r="339">
      <c r="A339" s="803"/>
      <c r="B339" s="676">
        <f t="shared" si="1"/>
        <v>336</v>
      </c>
      <c r="C339" s="957"/>
      <c r="D339" s="678"/>
      <c r="E339" s="205"/>
      <c r="F339" s="130" t="s">
        <v>4469</v>
      </c>
      <c r="G339" s="201"/>
      <c r="H339" s="201"/>
      <c r="I339" s="201"/>
      <c r="J339" s="201"/>
      <c r="K339" s="677"/>
      <c r="L339" s="149"/>
      <c r="M339" s="130" t="s">
        <v>4470</v>
      </c>
      <c r="N339" s="131"/>
      <c r="O339" s="783" t="s">
        <v>84</v>
      </c>
      <c r="P339" s="783" t="s">
        <v>86</v>
      </c>
      <c r="Q339" s="783" t="s">
        <v>86</v>
      </c>
      <c r="R339" s="783" t="s">
        <v>86</v>
      </c>
      <c r="S339" s="132" t="s">
        <v>157</v>
      </c>
      <c r="T339" s="131"/>
      <c r="U339" s="131"/>
      <c r="V339" s="803"/>
      <c r="W339" s="803"/>
      <c r="X339" s="803"/>
      <c r="Y339" s="803"/>
      <c r="Z339" s="803"/>
      <c r="AA339" s="803"/>
      <c r="AB339" s="803"/>
      <c r="AC339" s="803"/>
      <c r="AD339" s="803"/>
      <c r="AE339" s="110"/>
      <c r="AF339" s="110"/>
      <c r="AG339" s="110"/>
    </row>
    <row r="340">
      <c r="A340" s="803"/>
      <c r="B340" s="676">
        <f t="shared" si="1"/>
        <v>337</v>
      </c>
      <c r="C340" s="957"/>
      <c r="D340" s="678"/>
      <c r="E340" s="205"/>
      <c r="F340" s="130" t="s">
        <v>4471</v>
      </c>
      <c r="G340" s="201"/>
      <c r="H340" s="201"/>
      <c r="I340" s="201"/>
      <c r="J340" s="201"/>
      <c r="K340" s="677"/>
      <c r="L340" s="149"/>
      <c r="M340" s="130" t="s">
        <v>4472</v>
      </c>
      <c r="N340" s="131"/>
      <c r="O340" s="783" t="s">
        <v>84</v>
      </c>
      <c r="P340" s="783" t="s">
        <v>86</v>
      </c>
      <c r="Q340" s="783" t="s">
        <v>86</v>
      </c>
      <c r="R340" s="783" t="s">
        <v>86</v>
      </c>
      <c r="S340" s="132" t="s">
        <v>157</v>
      </c>
      <c r="T340" s="131"/>
      <c r="U340" s="131"/>
      <c r="V340" s="803"/>
      <c r="W340" s="803"/>
      <c r="X340" s="803"/>
      <c r="Y340" s="803"/>
      <c r="Z340" s="803"/>
      <c r="AA340" s="803"/>
      <c r="AB340" s="803"/>
      <c r="AC340" s="803"/>
      <c r="AD340" s="803"/>
      <c r="AE340" s="110"/>
      <c r="AF340" s="110"/>
      <c r="AG340" s="110"/>
    </row>
    <row r="341">
      <c r="A341" s="803"/>
      <c r="B341" s="676">
        <f t="shared" si="1"/>
        <v>338</v>
      </c>
      <c r="C341" s="957"/>
      <c r="D341" s="678"/>
      <c r="E341" s="205"/>
      <c r="F341" s="130" t="s">
        <v>4473</v>
      </c>
      <c r="G341" s="201"/>
      <c r="H341" s="201"/>
      <c r="I341" s="201"/>
      <c r="J341" s="201"/>
      <c r="K341" s="677"/>
      <c r="L341" s="149"/>
      <c r="M341" s="130" t="s">
        <v>4474</v>
      </c>
      <c r="N341" s="131"/>
      <c r="O341" s="783" t="s">
        <v>85</v>
      </c>
      <c r="P341" s="783" t="s">
        <v>86</v>
      </c>
      <c r="Q341" s="783" t="s">
        <v>86</v>
      </c>
      <c r="R341" s="783" t="s">
        <v>86</v>
      </c>
      <c r="S341" s="132" t="s">
        <v>157</v>
      </c>
      <c r="T341" s="132" t="s">
        <v>4416</v>
      </c>
      <c r="U341" s="132" t="s">
        <v>173</v>
      </c>
      <c r="V341" s="803"/>
      <c r="W341" s="803"/>
      <c r="X341" s="803"/>
      <c r="Y341" s="803"/>
      <c r="Z341" s="803"/>
      <c r="AA341" s="803"/>
      <c r="AB341" s="803"/>
      <c r="AC341" s="803"/>
      <c r="AD341" s="803"/>
      <c r="AE341" s="110"/>
      <c r="AF341" s="110"/>
      <c r="AG341" s="110"/>
    </row>
    <row r="342">
      <c r="A342" s="803"/>
      <c r="B342" s="676">
        <f t="shared" si="1"/>
        <v>339</v>
      </c>
      <c r="C342" s="957"/>
      <c r="D342" s="678"/>
      <c r="E342" s="205"/>
      <c r="F342" s="130" t="s">
        <v>4475</v>
      </c>
      <c r="G342" s="201"/>
      <c r="H342" s="201"/>
      <c r="I342" s="201"/>
      <c r="J342" s="201"/>
      <c r="K342" s="677"/>
      <c r="L342" s="149"/>
      <c r="M342" s="130" t="s">
        <v>4476</v>
      </c>
      <c r="N342" s="131"/>
      <c r="O342" s="783" t="s">
        <v>85</v>
      </c>
      <c r="P342" s="783" t="s">
        <v>86</v>
      </c>
      <c r="Q342" s="783" t="s">
        <v>86</v>
      </c>
      <c r="R342" s="783" t="s">
        <v>86</v>
      </c>
      <c r="S342" s="132" t="s">
        <v>157</v>
      </c>
      <c r="T342" s="132" t="s">
        <v>4416</v>
      </c>
      <c r="U342" s="132" t="s">
        <v>173</v>
      </c>
      <c r="V342" s="803"/>
      <c r="W342" s="803"/>
      <c r="X342" s="803"/>
      <c r="Y342" s="803"/>
      <c r="Z342" s="803"/>
      <c r="AA342" s="803"/>
      <c r="AB342" s="803"/>
      <c r="AC342" s="803"/>
      <c r="AD342" s="803"/>
      <c r="AE342" s="110"/>
      <c r="AF342" s="110"/>
      <c r="AG342" s="110"/>
    </row>
    <row r="343">
      <c r="A343" s="803"/>
      <c r="B343" s="676">
        <f t="shared" si="1"/>
        <v>340</v>
      </c>
      <c r="C343" s="957"/>
      <c r="D343" s="678"/>
      <c r="E343" s="205"/>
      <c r="F343" s="130" t="s">
        <v>4477</v>
      </c>
      <c r="G343" s="201"/>
      <c r="H343" s="201"/>
      <c r="I343" s="201"/>
      <c r="J343" s="201"/>
      <c r="K343" s="677"/>
      <c r="L343" s="149"/>
      <c r="M343" s="130" t="s">
        <v>4478</v>
      </c>
      <c r="N343" s="131"/>
      <c r="O343" s="783" t="s">
        <v>85</v>
      </c>
      <c r="P343" s="783" t="s">
        <v>86</v>
      </c>
      <c r="Q343" s="783" t="s">
        <v>86</v>
      </c>
      <c r="R343" s="783" t="s">
        <v>86</v>
      </c>
      <c r="S343" s="132" t="s">
        <v>157</v>
      </c>
      <c r="T343" s="132" t="s">
        <v>4416</v>
      </c>
      <c r="U343" s="132" t="s">
        <v>173</v>
      </c>
      <c r="V343" s="803"/>
      <c r="W343" s="803"/>
      <c r="X343" s="803"/>
      <c r="Y343" s="803"/>
      <c r="Z343" s="803"/>
      <c r="AA343" s="803"/>
      <c r="AB343" s="803"/>
      <c r="AC343" s="803"/>
      <c r="AD343" s="803"/>
      <c r="AE343" s="110"/>
      <c r="AF343" s="110"/>
      <c r="AG343" s="110"/>
    </row>
    <row r="344">
      <c r="A344" s="803"/>
      <c r="B344" s="676">
        <f t="shared" si="1"/>
        <v>341</v>
      </c>
      <c r="C344" s="957"/>
      <c r="D344" s="678"/>
      <c r="E344" s="205"/>
      <c r="F344" s="130" t="s">
        <v>4479</v>
      </c>
      <c r="G344" s="201"/>
      <c r="H344" s="201"/>
      <c r="I344" s="201"/>
      <c r="J344" s="201"/>
      <c r="K344" s="677"/>
      <c r="L344" s="149"/>
      <c r="M344" s="130" t="s">
        <v>4480</v>
      </c>
      <c r="N344" s="131"/>
      <c r="O344" s="783" t="s">
        <v>84</v>
      </c>
      <c r="P344" s="783" t="s">
        <v>86</v>
      </c>
      <c r="Q344" s="783" t="s">
        <v>86</v>
      </c>
      <c r="R344" s="783" t="s">
        <v>86</v>
      </c>
      <c r="S344" s="132" t="s">
        <v>157</v>
      </c>
      <c r="T344" s="131"/>
      <c r="U344" s="131"/>
      <c r="V344" s="803"/>
      <c r="W344" s="803"/>
      <c r="X344" s="803"/>
      <c r="Y344" s="803"/>
      <c r="Z344" s="803"/>
      <c r="AA344" s="803"/>
      <c r="AB344" s="803"/>
      <c r="AC344" s="803"/>
      <c r="AD344" s="803"/>
      <c r="AE344" s="110"/>
      <c r="AF344" s="110"/>
      <c r="AG344" s="110"/>
    </row>
    <row r="345">
      <c r="A345" s="803"/>
      <c r="B345" s="676">
        <f t="shared" si="1"/>
        <v>342</v>
      </c>
      <c r="C345" s="957"/>
      <c r="D345" s="678"/>
      <c r="E345" s="205"/>
      <c r="F345" s="130" t="s">
        <v>4481</v>
      </c>
      <c r="G345" s="201"/>
      <c r="H345" s="201"/>
      <c r="I345" s="201"/>
      <c r="J345" s="201"/>
      <c r="K345" s="677"/>
      <c r="L345" s="149"/>
      <c r="M345" s="130" t="s">
        <v>4482</v>
      </c>
      <c r="N345" s="131"/>
      <c r="O345" s="783" t="s">
        <v>85</v>
      </c>
      <c r="P345" s="783" t="s">
        <v>86</v>
      </c>
      <c r="Q345" s="783" t="s">
        <v>86</v>
      </c>
      <c r="R345" s="783" t="s">
        <v>86</v>
      </c>
      <c r="S345" s="132" t="s">
        <v>157</v>
      </c>
      <c r="T345" s="132" t="s">
        <v>4416</v>
      </c>
      <c r="U345" s="132" t="s">
        <v>173</v>
      </c>
      <c r="V345" s="803"/>
      <c r="W345" s="803"/>
      <c r="X345" s="803"/>
      <c r="Y345" s="803"/>
      <c r="Z345" s="803"/>
      <c r="AA345" s="803"/>
      <c r="AB345" s="803"/>
      <c r="AC345" s="803"/>
      <c r="AD345" s="803"/>
      <c r="AE345" s="110"/>
      <c r="AF345" s="110"/>
      <c r="AG345" s="110"/>
    </row>
    <row r="346">
      <c r="A346" s="803"/>
      <c r="B346" s="676">
        <f t="shared" si="1"/>
        <v>343</v>
      </c>
      <c r="C346" s="957"/>
      <c r="D346" s="958"/>
      <c r="E346" s="207"/>
      <c r="F346" s="130" t="s">
        <v>4483</v>
      </c>
      <c r="G346" s="201"/>
      <c r="H346" s="201"/>
      <c r="I346" s="201"/>
      <c r="J346" s="201"/>
      <c r="K346" s="677"/>
      <c r="L346" s="155"/>
      <c r="M346" s="130" t="s">
        <v>4484</v>
      </c>
      <c r="N346" s="131"/>
      <c r="O346" s="783" t="s">
        <v>85</v>
      </c>
      <c r="P346" s="783" t="s">
        <v>86</v>
      </c>
      <c r="Q346" s="783" t="s">
        <v>86</v>
      </c>
      <c r="R346" s="783" t="s">
        <v>86</v>
      </c>
      <c r="S346" s="132" t="s">
        <v>157</v>
      </c>
      <c r="T346" s="132" t="s">
        <v>4416</v>
      </c>
      <c r="U346" s="132" t="s">
        <v>173</v>
      </c>
      <c r="V346" s="803"/>
      <c r="W346" s="803"/>
      <c r="X346" s="803"/>
      <c r="Y346" s="803"/>
      <c r="Z346" s="803"/>
      <c r="AA346" s="803"/>
      <c r="AB346" s="803"/>
      <c r="AC346" s="803"/>
      <c r="AD346" s="803"/>
      <c r="AE346" s="110"/>
      <c r="AF346" s="110"/>
      <c r="AG346" s="110"/>
    </row>
    <row r="347">
      <c r="A347" s="803"/>
      <c r="B347" s="676">
        <f t="shared" si="1"/>
        <v>344</v>
      </c>
      <c r="C347" s="959"/>
      <c r="D347" s="146" t="s">
        <v>4394</v>
      </c>
      <c r="E347" s="140" t="s">
        <v>4485</v>
      </c>
      <c r="F347" s="201"/>
      <c r="G347" s="201"/>
      <c r="H347" s="201"/>
      <c r="I347" s="201"/>
      <c r="J347" s="201"/>
      <c r="K347" s="132"/>
      <c r="L347" s="155" t="s">
        <v>4486</v>
      </c>
      <c r="M347" s="132" t="s">
        <v>4487</v>
      </c>
      <c r="N347" s="131"/>
      <c r="O347" s="783" t="s">
        <v>84</v>
      </c>
      <c r="P347" s="783" t="s">
        <v>86</v>
      </c>
      <c r="Q347" s="783" t="s">
        <v>86</v>
      </c>
      <c r="R347" s="783" t="s">
        <v>86</v>
      </c>
      <c r="S347" s="132" t="s">
        <v>101</v>
      </c>
      <c r="T347" s="131"/>
      <c r="U347" s="131"/>
      <c r="V347" s="803"/>
      <c r="W347" s="803"/>
      <c r="X347" s="803"/>
      <c r="Y347" s="803"/>
      <c r="Z347" s="803"/>
      <c r="AA347" s="803"/>
      <c r="AB347" s="803"/>
      <c r="AC347" s="803"/>
      <c r="AD347" s="803"/>
      <c r="AE347" s="110"/>
      <c r="AF347" s="110"/>
      <c r="AG347" s="110"/>
    </row>
    <row r="348">
      <c r="A348" s="803"/>
      <c r="B348" s="676">
        <f t="shared" si="1"/>
        <v>345</v>
      </c>
      <c r="C348" s="959"/>
      <c r="D348" s="205"/>
      <c r="E348" s="129" t="s">
        <v>4488</v>
      </c>
      <c r="F348" s="130" t="s">
        <v>4489</v>
      </c>
      <c r="G348" s="132" t="s">
        <v>4340</v>
      </c>
      <c r="H348" s="201"/>
      <c r="I348" s="201"/>
      <c r="J348" s="201"/>
      <c r="K348" s="132"/>
      <c r="L348" s="132" t="s">
        <v>4490</v>
      </c>
      <c r="M348" s="132" t="s">
        <v>4491</v>
      </c>
      <c r="N348" s="131"/>
      <c r="O348" s="783" t="s">
        <v>84</v>
      </c>
      <c r="P348" s="783" t="s">
        <v>86</v>
      </c>
      <c r="Q348" s="783" t="s">
        <v>86</v>
      </c>
      <c r="R348" s="783" t="s">
        <v>86</v>
      </c>
      <c r="S348" s="132" t="s">
        <v>101</v>
      </c>
      <c r="T348" s="131"/>
      <c r="U348" s="131"/>
      <c r="V348" s="803"/>
      <c r="W348" s="803"/>
      <c r="X348" s="803"/>
      <c r="Y348" s="803"/>
      <c r="Z348" s="803"/>
      <c r="AA348" s="803"/>
      <c r="AB348" s="803"/>
      <c r="AC348" s="803"/>
      <c r="AD348" s="803"/>
      <c r="AE348" s="110"/>
      <c r="AF348" s="110"/>
      <c r="AG348" s="110"/>
    </row>
    <row r="349">
      <c r="A349" s="803"/>
      <c r="B349" s="676">
        <f t="shared" si="1"/>
        <v>346</v>
      </c>
      <c r="C349" s="959"/>
      <c r="D349" s="205"/>
      <c r="E349" s="202"/>
      <c r="F349" s="822"/>
      <c r="G349" s="201"/>
      <c r="H349" s="132" t="s">
        <v>451</v>
      </c>
      <c r="I349" s="201"/>
      <c r="J349" s="201"/>
      <c r="K349" s="132"/>
      <c r="L349" s="132" t="s">
        <v>4354</v>
      </c>
      <c r="M349" s="132" t="s">
        <v>4492</v>
      </c>
      <c r="N349" s="131"/>
      <c r="O349" s="783" t="s">
        <v>84</v>
      </c>
      <c r="P349" s="783" t="s">
        <v>86</v>
      </c>
      <c r="Q349" s="783" t="s">
        <v>86</v>
      </c>
      <c r="R349" s="783" t="s">
        <v>86</v>
      </c>
      <c r="S349" s="132" t="s">
        <v>101</v>
      </c>
      <c r="T349" s="131"/>
      <c r="U349" s="131"/>
      <c r="V349" s="803"/>
      <c r="W349" s="803"/>
      <c r="X349" s="803"/>
      <c r="Y349" s="803"/>
      <c r="Z349" s="803"/>
      <c r="AA349" s="803"/>
      <c r="AB349" s="803"/>
      <c r="AC349" s="803"/>
      <c r="AD349" s="803"/>
      <c r="AE349" s="110"/>
      <c r="AF349" s="110"/>
      <c r="AG349" s="110"/>
    </row>
    <row r="350">
      <c r="A350" s="803"/>
      <c r="B350" s="676">
        <f t="shared" si="1"/>
        <v>347</v>
      </c>
      <c r="C350" s="959"/>
      <c r="D350" s="205"/>
      <c r="E350" s="129" t="s">
        <v>4493</v>
      </c>
      <c r="F350" s="130" t="s">
        <v>4494</v>
      </c>
      <c r="G350" s="132" t="s">
        <v>4340</v>
      </c>
      <c r="H350" s="201"/>
      <c r="I350" s="201"/>
      <c r="J350" s="201"/>
      <c r="K350" s="132"/>
      <c r="L350" s="132" t="s">
        <v>4490</v>
      </c>
      <c r="M350" s="132" t="s">
        <v>4495</v>
      </c>
      <c r="N350" s="131"/>
      <c r="O350" s="783" t="s">
        <v>84</v>
      </c>
      <c r="P350" s="783" t="s">
        <v>86</v>
      </c>
      <c r="Q350" s="783" t="s">
        <v>86</v>
      </c>
      <c r="R350" s="783" t="s">
        <v>86</v>
      </c>
      <c r="S350" s="132" t="s">
        <v>101</v>
      </c>
      <c r="T350" s="131"/>
      <c r="U350" s="131"/>
      <c r="V350" s="803"/>
      <c r="W350" s="803"/>
      <c r="X350" s="803"/>
      <c r="Y350" s="803"/>
      <c r="Z350" s="803"/>
      <c r="AA350" s="803"/>
      <c r="AB350" s="803"/>
      <c r="AC350" s="803"/>
      <c r="AD350" s="803"/>
      <c r="AE350" s="110"/>
      <c r="AF350" s="110"/>
      <c r="AG350" s="110"/>
    </row>
    <row r="351">
      <c r="A351" s="803"/>
      <c r="B351" s="676">
        <f t="shared" si="1"/>
        <v>348</v>
      </c>
      <c r="C351" s="959"/>
      <c r="D351" s="205"/>
      <c r="E351" s="204"/>
      <c r="F351" s="822"/>
      <c r="G351" s="201"/>
      <c r="H351" s="132" t="s">
        <v>451</v>
      </c>
      <c r="I351" s="201"/>
      <c r="J351" s="201"/>
      <c r="K351" s="132"/>
      <c r="L351" s="132" t="s">
        <v>4354</v>
      </c>
      <c r="M351" s="132" t="s">
        <v>4492</v>
      </c>
      <c r="N351" s="131"/>
      <c r="O351" s="783" t="s">
        <v>84</v>
      </c>
      <c r="P351" s="783" t="s">
        <v>86</v>
      </c>
      <c r="Q351" s="783" t="s">
        <v>86</v>
      </c>
      <c r="R351" s="783" t="s">
        <v>86</v>
      </c>
      <c r="S351" s="132" t="s">
        <v>101</v>
      </c>
      <c r="T351" s="131"/>
      <c r="U351" s="131"/>
      <c r="V351" s="803"/>
      <c r="W351" s="803"/>
      <c r="X351" s="803"/>
      <c r="Y351" s="803"/>
      <c r="Z351" s="803"/>
      <c r="AA351" s="803"/>
      <c r="AB351" s="803"/>
      <c r="AC351" s="803"/>
      <c r="AD351" s="803"/>
      <c r="AE351" s="110"/>
      <c r="AF351" s="110"/>
      <c r="AG351" s="110"/>
    </row>
    <row r="352">
      <c r="A352" s="803"/>
      <c r="B352" s="676">
        <f t="shared" si="1"/>
        <v>349</v>
      </c>
      <c r="C352" s="936" t="s">
        <v>4496</v>
      </c>
      <c r="D352" s="146" t="s">
        <v>1434</v>
      </c>
      <c r="E352" s="140" t="s">
        <v>4497</v>
      </c>
      <c r="F352" s="863"/>
      <c r="G352" s="201"/>
      <c r="H352" s="201"/>
      <c r="I352" s="201"/>
      <c r="J352" s="201"/>
      <c r="K352" s="132"/>
      <c r="L352" s="132" t="s">
        <v>4498</v>
      </c>
      <c r="M352" s="132" t="s">
        <v>4499</v>
      </c>
      <c r="N352" s="131"/>
      <c r="O352" s="783" t="s">
        <v>84</v>
      </c>
      <c r="P352" s="783" t="s">
        <v>86</v>
      </c>
      <c r="Q352" s="783" t="s">
        <v>86</v>
      </c>
      <c r="R352" s="783" t="s">
        <v>86</v>
      </c>
      <c r="S352" s="132" t="s">
        <v>101</v>
      </c>
      <c r="T352" s="131"/>
      <c r="U352" s="131"/>
      <c r="V352" s="803"/>
      <c r="W352" s="803"/>
      <c r="X352" s="803"/>
      <c r="Y352" s="803"/>
      <c r="Z352" s="803"/>
      <c r="AA352" s="803"/>
      <c r="AB352" s="803"/>
      <c r="AC352" s="803"/>
      <c r="AD352" s="803"/>
      <c r="AE352" s="110"/>
      <c r="AF352" s="110"/>
      <c r="AG352" s="110"/>
    </row>
    <row r="353">
      <c r="A353" s="803"/>
      <c r="B353" s="676">
        <f t="shared" si="1"/>
        <v>350</v>
      </c>
      <c r="C353" s="937"/>
      <c r="D353" s="205"/>
      <c r="E353" s="803"/>
      <c r="F353" s="146" t="s">
        <v>4500</v>
      </c>
      <c r="G353" s="822"/>
      <c r="H353" s="201"/>
      <c r="I353" s="201"/>
      <c r="J353" s="201"/>
      <c r="K353" s="132"/>
      <c r="L353" s="132" t="s">
        <v>4501</v>
      </c>
      <c r="M353" s="132" t="s">
        <v>4502</v>
      </c>
      <c r="N353" s="131"/>
      <c r="O353" s="783" t="s">
        <v>84</v>
      </c>
      <c r="P353" s="783" t="s">
        <v>86</v>
      </c>
      <c r="Q353" s="783" t="s">
        <v>86</v>
      </c>
      <c r="R353" s="783" t="s">
        <v>86</v>
      </c>
      <c r="S353" s="132" t="s">
        <v>101</v>
      </c>
      <c r="T353" s="131"/>
      <c r="U353" s="131"/>
      <c r="V353" s="803"/>
      <c r="W353" s="803"/>
      <c r="X353" s="803"/>
      <c r="Y353" s="803"/>
      <c r="Z353" s="803"/>
      <c r="AA353" s="803"/>
      <c r="AB353" s="803"/>
      <c r="AC353" s="803"/>
      <c r="AD353" s="803"/>
      <c r="AE353" s="110"/>
      <c r="AF353" s="110"/>
      <c r="AG353" s="110"/>
    </row>
    <row r="354">
      <c r="A354" s="803"/>
      <c r="B354" s="676">
        <f t="shared" si="1"/>
        <v>351</v>
      </c>
      <c r="C354" s="937"/>
      <c r="D354" s="205"/>
      <c r="E354" s="803"/>
      <c r="F354" s="205"/>
      <c r="G354" s="130" t="s">
        <v>4503</v>
      </c>
      <c r="H354" s="201"/>
      <c r="I354" s="201"/>
      <c r="J354" s="201"/>
      <c r="K354" s="132"/>
      <c r="L354" s="132" t="s">
        <v>4504</v>
      </c>
      <c r="M354" s="132" t="s">
        <v>4505</v>
      </c>
      <c r="N354" s="131"/>
      <c r="O354" s="783" t="s">
        <v>84</v>
      </c>
      <c r="P354" s="783" t="s">
        <v>86</v>
      </c>
      <c r="Q354" s="783" t="s">
        <v>86</v>
      </c>
      <c r="R354" s="783" t="s">
        <v>86</v>
      </c>
      <c r="S354" s="132" t="s">
        <v>101</v>
      </c>
      <c r="T354" s="131"/>
      <c r="U354" s="131"/>
      <c r="V354" s="803"/>
      <c r="W354" s="803"/>
      <c r="X354" s="803"/>
      <c r="Y354" s="803"/>
      <c r="Z354" s="803"/>
      <c r="AA354" s="803"/>
      <c r="AB354" s="803"/>
      <c r="AC354" s="803"/>
      <c r="AD354" s="803"/>
      <c r="AE354" s="110"/>
      <c r="AF354" s="110"/>
      <c r="AG354" s="110"/>
    </row>
    <row r="355">
      <c r="A355" s="803"/>
      <c r="B355" s="676">
        <f t="shared" si="1"/>
        <v>352</v>
      </c>
      <c r="C355" s="937"/>
      <c r="D355" s="867"/>
      <c r="E355" s="192" t="s">
        <v>1761</v>
      </c>
      <c r="F355" s="146" t="s">
        <v>4506</v>
      </c>
      <c r="G355" s="243" t="s">
        <v>4507</v>
      </c>
      <c r="H355" s="137"/>
      <c r="I355" s="137"/>
      <c r="J355" s="131"/>
      <c r="K355" s="132"/>
      <c r="L355" s="132" t="s">
        <v>4508</v>
      </c>
      <c r="M355" s="132" t="s">
        <v>3876</v>
      </c>
      <c r="N355" s="131"/>
      <c r="O355" s="783" t="s">
        <v>84</v>
      </c>
      <c r="P355" s="783" t="s">
        <v>86</v>
      </c>
      <c r="Q355" s="783" t="s">
        <v>86</v>
      </c>
      <c r="R355" s="783" t="s">
        <v>86</v>
      </c>
      <c r="S355" s="132" t="s">
        <v>101</v>
      </c>
      <c r="T355" s="131"/>
      <c r="U355" s="131"/>
      <c r="V355" s="803"/>
      <c r="W355" s="803"/>
      <c r="X355" s="803"/>
      <c r="Y355" s="803"/>
      <c r="Z355" s="803"/>
      <c r="AA355" s="803"/>
      <c r="AB355" s="803"/>
      <c r="AC355" s="803"/>
      <c r="AD355" s="803"/>
      <c r="AE355" s="110"/>
      <c r="AF355" s="110"/>
      <c r="AG355" s="110"/>
    </row>
    <row r="356">
      <c r="A356" s="803"/>
      <c r="B356" s="676">
        <f t="shared" si="1"/>
        <v>353</v>
      </c>
      <c r="C356" s="937"/>
      <c r="D356" s="867"/>
      <c r="E356" s="867"/>
      <c r="F356" s="205"/>
      <c r="G356" s="130" t="s">
        <v>4509</v>
      </c>
      <c r="H356" s="201"/>
      <c r="I356" s="201"/>
      <c r="J356" s="201"/>
      <c r="K356" s="132"/>
      <c r="L356" s="132" t="s">
        <v>4510</v>
      </c>
      <c r="M356" s="132" t="s">
        <v>4511</v>
      </c>
      <c r="N356" s="131"/>
      <c r="O356" s="783" t="s">
        <v>84</v>
      </c>
      <c r="P356" s="783" t="s">
        <v>86</v>
      </c>
      <c r="Q356" s="783" t="s">
        <v>86</v>
      </c>
      <c r="R356" s="783" t="s">
        <v>86</v>
      </c>
      <c r="S356" s="132" t="s">
        <v>101</v>
      </c>
      <c r="T356" s="131"/>
      <c r="U356" s="131"/>
      <c r="V356" s="803"/>
      <c r="W356" s="803"/>
      <c r="X356" s="803"/>
      <c r="Y356" s="803"/>
      <c r="Z356" s="803"/>
      <c r="AA356" s="803"/>
      <c r="AB356" s="803"/>
      <c r="AC356" s="803"/>
      <c r="AD356" s="803"/>
      <c r="AE356" s="110"/>
      <c r="AF356" s="110"/>
      <c r="AG356" s="110"/>
    </row>
    <row r="357">
      <c r="A357" s="803"/>
      <c r="B357" s="676">
        <f t="shared" si="1"/>
        <v>354</v>
      </c>
      <c r="C357" s="937"/>
      <c r="D357" s="867"/>
      <c r="E357" s="960"/>
      <c r="F357" s="207"/>
      <c r="G357" s="913" t="s">
        <v>3913</v>
      </c>
      <c r="H357" s="955"/>
      <c r="I357" s="955"/>
      <c r="J357" s="955"/>
      <c r="K357" s="911"/>
      <c r="L357" s="911" t="s">
        <v>3914</v>
      </c>
      <c r="M357" s="911" t="s">
        <v>3915</v>
      </c>
      <c r="N357" s="131"/>
      <c r="O357" s="783" t="s">
        <v>84</v>
      </c>
      <c r="P357" s="783" t="s">
        <v>86</v>
      </c>
      <c r="Q357" s="783" t="s">
        <v>86</v>
      </c>
      <c r="R357" s="783" t="s">
        <v>86</v>
      </c>
      <c r="S357" s="132" t="s">
        <v>157</v>
      </c>
      <c r="T357" s="132" t="s">
        <v>4512</v>
      </c>
      <c r="U357" s="131"/>
      <c r="V357" s="803"/>
      <c r="W357" s="803"/>
      <c r="X357" s="803"/>
      <c r="Y357" s="803"/>
      <c r="Z357" s="803"/>
      <c r="AA357" s="803"/>
      <c r="AB357" s="803"/>
      <c r="AC357" s="803"/>
      <c r="AD357" s="803"/>
      <c r="AE357" s="110"/>
      <c r="AF357" s="110"/>
      <c r="AG357" s="110"/>
    </row>
    <row r="358">
      <c r="A358" s="803"/>
      <c r="B358" s="676">
        <f t="shared" si="1"/>
        <v>355</v>
      </c>
      <c r="C358" s="937"/>
      <c r="D358" s="205"/>
      <c r="E358" s="140" t="s">
        <v>3568</v>
      </c>
      <c r="F358" s="142" t="s">
        <v>4513</v>
      </c>
      <c r="G358" s="201"/>
      <c r="H358" s="201"/>
      <c r="I358" s="201"/>
      <c r="J358" s="201"/>
      <c r="K358" s="132"/>
      <c r="L358" s="132" t="s">
        <v>4514</v>
      </c>
      <c r="M358" s="132" t="s">
        <v>4515</v>
      </c>
      <c r="N358" s="131"/>
      <c r="O358" s="783" t="s">
        <v>84</v>
      </c>
      <c r="P358" s="783" t="s">
        <v>86</v>
      </c>
      <c r="Q358" s="783" t="s">
        <v>86</v>
      </c>
      <c r="R358" s="783" t="s">
        <v>86</v>
      </c>
      <c r="S358" s="132" t="s">
        <v>101</v>
      </c>
      <c r="T358" s="131"/>
      <c r="U358" s="131"/>
      <c r="V358" s="803"/>
      <c r="W358" s="803"/>
      <c r="X358" s="803"/>
      <c r="Y358" s="803"/>
      <c r="Z358" s="803"/>
      <c r="AA358" s="803"/>
      <c r="AB358" s="803"/>
      <c r="AC358" s="803"/>
      <c r="AD358" s="803"/>
      <c r="AE358" s="110"/>
      <c r="AF358" s="110"/>
      <c r="AG358" s="110"/>
    </row>
    <row r="359">
      <c r="A359" s="803"/>
      <c r="B359" s="676">
        <f t="shared" si="1"/>
        <v>356</v>
      </c>
      <c r="C359" s="937"/>
      <c r="D359" s="205"/>
      <c r="E359" s="202"/>
      <c r="F359" s="130" t="s">
        <v>4516</v>
      </c>
      <c r="G359" s="201"/>
      <c r="H359" s="201"/>
      <c r="I359" s="201"/>
      <c r="J359" s="201"/>
      <c r="K359" s="132"/>
      <c r="L359" s="132" t="s">
        <v>4517</v>
      </c>
      <c r="M359" s="132" t="s">
        <v>4518</v>
      </c>
      <c r="N359" s="131"/>
      <c r="O359" s="783" t="s">
        <v>84</v>
      </c>
      <c r="P359" s="783" t="s">
        <v>86</v>
      </c>
      <c r="Q359" s="783" t="s">
        <v>86</v>
      </c>
      <c r="R359" s="783" t="s">
        <v>86</v>
      </c>
      <c r="S359" s="132" t="s">
        <v>101</v>
      </c>
      <c r="T359" s="131"/>
      <c r="U359" s="131"/>
      <c r="V359" s="803"/>
      <c r="W359" s="803"/>
      <c r="X359" s="803"/>
      <c r="Y359" s="803"/>
      <c r="Z359" s="803"/>
      <c r="AA359" s="803"/>
      <c r="AB359" s="803"/>
      <c r="AC359" s="803"/>
      <c r="AD359" s="803"/>
      <c r="AE359" s="110"/>
      <c r="AF359" s="110"/>
      <c r="AG359" s="110"/>
    </row>
    <row r="360">
      <c r="A360" s="803"/>
      <c r="B360" s="676">
        <f t="shared" si="1"/>
        <v>357</v>
      </c>
      <c r="C360" s="937"/>
      <c r="D360" s="205"/>
      <c r="E360" s="202"/>
      <c r="F360" s="913" t="s">
        <v>3947</v>
      </c>
      <c r="G360" s="955"/>
      <c r="H360" s="955"/>
      <c r="I360" s="955"/>
      <c r="J360" s="955"/>
      <c r="K360" s="911"/>
      <c r="L360" s="911" t="s">
        <v>3948</v>
      </c>
      <c r="M360" s="911" t="s">
        <v>3949</v>
      </c>
      <c r="N360" s="131"/>
      <c r="O360" s="783" t="s">
        <v>84</v>
      </c>
      <c r="P360" s="783" t="s">
        <v>86</v>
      </c>
      <c r="Q360" s="783" t="s">
        <v>86</v>
      </c>
      <c r="R360" s="783" t="s">
        <v>86</v>
      </c>
      <c r="S360" s="132" t="s">
        <v>157</v>
      </c>
      <c r="T360" s="131"/>
      <c r="U360" s="131"/>
      <c r="V360" s="803"/>
      <c r="W360" s="803"/>
      <c r="X360" s="803"/>
      <c r="Y360" s="803"/>
      <c r="Z360" s="803"/>
      <c r="AA360" s="803"/>
      <c r="AB360" s="803"/>
      <c r="AC360" s="803"/>
      <c r="AD360" s="803"/>
      <c r="AE360" s="110"/>
      <c r="AF360" s="110"/>
      <c r="AG360" s="110"/>
    </row>
    <row r="361">
      <c r="A361" s="803"/>
      <c r="B361" s="676">
        <f t="shared" si="1"/>
        <v>358</v>
      </c>
      <c r="C361" s="937"/>
      <c r="D361" s="205"/>
      <c r="E361" s="129" t="s">
        <v>4519</v>
      </c>
      <c r="F361" s="130" t="s">
        <v>4520</v>
      </c>
      <c r="G361" s="201"/>
      <c r="H361" s="201"/>
      <c r="I361" s="201"/>
      <c r="J361" s="201"/>
      <c r="K361" s="132"/>
      <c r="L361" s="132" t="s">
        <v>4521</v>
      </c>
      <c r="M361" s="132" t="s">
        <v>4522</v>
      </c>
      <c r="N361" s="131"/>
      <c r="O361" s="783" t="s">
        <v>84</v>
      </c>
      <c r="P361" s="783" t="s">
        <v>86</v>
      </c>
      <c r="Q361" s="783" t="s">
        <v>86</v>
      </c>
      <c r="R361" s="783" t="s">
        <v>86</v>
      </c>
      <c r="S361" s="132" t="s">
        <v>101</v>
      </c>
      <c r="T361" s="131"/>
      <c r="U361" s="131"/>
      <c r="V361" s="803"/>
      <c r="W361" s="803"/>
      <c r="X361" s="803"/>
      <c r="Y361" s="803"/>
      <c r="Z361" s="803"/>
      <c r="AA361" s="803"/>
      <c r="AB361" s="803"/>
      <c r="AC361" s="803"/>
      <c r="AD361" s="803"/>
      <c r="AE361" s="110"/>
      <c r="AF361" s="110"/>
      <c r="AG361" s="110"/>
    </row>
    <row r="362">
      <c r="A362" s="803"/>
      <c r="B362" s="676">
        <f t="shared" si="1"/>
        <v>359</v>
      </c>
      <c r="C362" s="937"/>
      <c r="D362" s="205"/>
      <c r="E362" s="202"/>
      <c r="F362" s="130" t="s">
        <v>4523</v>
      </c>
      <c r="G362" s="201"/>
      <c r="H362" s="201"/>
      <c r="I362" s="201"/>
      <c r="J362" s="201"/>
      <c r="K362" s="132"/>
      <c r="L362" s="132" t="s">
        <v>4524</v>
      </c>
      <c r="M362" s="132" t="s">
        <v>1958</v>
      </c>
      <c r="N362" s="131"/>
      <c r="O362" s="783" t="s">
        <v>84</v>
      </c>
      <c r="P362" s="783" t="s">
        <v>86</v>
      </c>
      <c r="Q362" s="783" t="s">
        <v>86</v>
      </c>
      <c r="R362" s="783" t="s">
        <v>86</v>
      </c>
      <c r="S362" s="132" t="s">
        <v>101</v>
      </c>
      <c r="T362" s="131"/>
      <c r="U362" s="131"/>
      <c r="V362" s="803"/>
      <c r="W362" s="803"/>
      <c r="X362" s="803"/>
      <c r="Y362" s="803"/>
      <c r="Z362" s="803"/>
      <c r="AA362" s="803"/>
      <c r="AB362" s="803"/>
      <c r="AC362" s="803"/>
      <c r="AD362" s="803"/>
      <c r="AE362" s="110"/>
      <c r="AF362" s="110"/>
      <c r="AG362" s="110"/>
    </row>
    <row r="363">
      <c r="A363" s="803"/>
      <c r="B363" s="676">
        <f t="shared" si="1"/>
        <v>360</v>
      </c>
      <c r="C363" s="937"/>
      <c r="D363" s="205"/>
      <c r="E363" s="130" t="s">
        <v>166</v>
      </c>
      <c r="F363" s="822"/>
      <c r="G363" s="201"/>
      <c r="H363" s="201"/>
      <c r="I363" s="201"/>
      <c r="J363" s="201"/>
      <c r="K363" s="132"/>
      <c r="L363" s="132" t="s">
        <v>4525</v>
      </c>
      <c r="M363" s="132" t="s">
        <v>3798</v>
      </c>
      <c r="N363" s="131"/>
      <c r="O363" s="783" t="s">
        <v>84</v>
      </c>
      <c r="P363" s="783" t="s">
        <v>86</v>
      </c>
      <c r="Q363" s="783" t="s">
        <v>86</v>
      </c>
      <c r="R363" s="783" t="s">
        <v>86</v>
      </c>
      <c r="S363" s="132" t="s">
        <v>101</v>
      </c>
      <c r="T363" s="131"/>
      <c r="U363" s="131"/>
      <c r="V363" s="803"/>
      <c r="W363" s="803"/>
      <c r="X363" s="803"/>
      <c r="Y363" s="803"/>
      <c r="Z363" s="803"/>
      <c r="AA363" s="803"/>
      <c r="AB363" s="803"/>
      <c r="AC363" s="803"/>
      <c r="AD363" s="803"/>
      <c r="AE363" s="110"/>
      <c r="AF363" s="110"/>
      <c r="AG363" s="110"/>
    </row>
    <row r="364">
      <c r="A364" s="803"/>
      <c r="B364" s="676">
        <f t="shared" si="1"/>
        <v>361</v>
      </c>
      <c r="C364" s="937"/>
      <c r="D364" s="205"/>
      <c r="E364" s="338" t="s">
        <v>3951</v>
      </c>
      <c r="F364" s="915">
        <v>10.0</v>
      </c>
      <c r="G364" s="131"/>
      <c r="H364" s="131"/>
      <c r="I364" s="131"/>
      <c r="J364" s="131"/>
      <c r="K364" s="132"/>
      <c r="L364" s="132" t="s">
        <v>3952</v>
      </c>
      <c r="M364" s="132" t="s">
        <v>3953</v>
      </c>
      <c r="N364" s="197" t="s">
        <v>3954</v>
      </c>
      <c r="O364" s="783" t="s">
        <v>84</v>
      </c>
      <c r="P364" s="783" t="s">
        <v>86</v>
      </c>
      <c r="Q364" s="783" t="s">
        <v>86</v>
      </c>
      <c r="R364" s="783" t="s">
        <v>86</v>
      </c>
      <c r="S364" s="132" t="s">
        <v>101</v>
      </c>
      <c r="T364" s="131"/>
      <c r="U364" s="131"/>
      <c r="V364" s="803"/>
      <c r="W364" s="803"/>
      <c r="X364" s="803"/>
      <c r="Y364" s="803"/>
      <c r="Z364" s="803"/>
      <c r="AA364" s="803"/>
      <c r="AB364" s="803"/>
      <c r="AC364" s="803"/>
      <c r="AD364" s="803"/>
      <c r="AE364" s="110"/>
      <c r="AF364" s="110"/>
      <c r="AG364" s="110"/>
    </row>
    <row r="365">
      <c r="A365" s="803"/>
      <c r="B365" s="676">
        <f t="shared" si="1"/>
        <v>362</v>
      </c>
      <c r="C365" s="937"/>
      <c r="D365" s="205"/>
      <c r="E365" s="423"/>
      <c r="F365" s="915">
        <v>30.0</v>
      </c>
      <c r="G365" s="131"/>
      <c r="H365" s="131"/>
      <c r="I365" s="131"/>
      <c r="J365" s="131"/>
      <c r="K365" s="132"/>
      <c r="L365" s="132" t="s">
        <v>3955</v>
      </c>
      <c r="M365" s="132" t="s">
        <v>3956</v>
      </c>
      <c r="N365" s="197" t="s">
        <v>3957</v>
      </c>
      <c r="O365" s="783" t="s">
        <v>84</v>
      </c>
      <c r="P365" s="783" t="s">
        <v>86</v>
      </c>
      <c r="Q365" s="783" t="s">
        <v>86</v>
      </c>
      <c r="R365" s="783" t="s">
        <v>86</v>
      </c>
      <c r="S365" s="132" t="s">
        <v>101</v>
      </c>
      <c r="T365" s="131"/>
      <c r="U365" s="131"/>
      <c r="V365" s="803"/>
      <c r="W365" s="803"/>
      <c r="X365" s="803"/>
      <c r="Y365" s="803"/>
      <c r="Z365" s="803"/>
      <c r="AA365" s="803"/>
      <c r="AB365" s="803"/>
      <c r="AC365" s="803"/>
      <c r="AD365" s="803"/>
      <c r="AE365" s="110"/>
      <c r="AF365" s="110"/>
      <c r="AG365" s="110"/>
    </row>
    <row r="366">
      <c r="A366" s="803"/>
      <c r="B366" s="676">
        <f t="shared" si="1"/>
        <v>363</v>
      </c>
      <c r="C366" s="937"/>
      <c r="D366" s="205"/>
      <c r="E366" s="423"/>
      <c r="F366" s="915">
        <v>50.0</v>
      </c>
      <c r="G366" s="131"/>
      <c r="H366" s="131"/>
      <c r="I366" s="131"/>
      <c r="J366" s="131"/>
      <c r="K366" s="132"/>
      <c r="L366" s="132" t="s">
        <v>3958</v>
      </c>
      <c r="M366" s="132" t="s">
        <v>3959</v>
      </c>
      <c r="N366" s="197" t="s">
        <v>3960</v>
      </c>
      <c r="O366" s="783" t="s">
        <v>84</v>
      </c>
      <c r="P366" s="783" t="s">
        <v>86</v>
      </c>
      <c r="Q366" s="783" t="s">
        <v>86</v>
      </c>
      <c r="R366" s="783" t="s">
        <v>86</v>
      </c>
      <c r="S366" s="132" t="s">
        <v>101</v>
      </c>
      <c r="T366" s="131"/>
      <c r="U366" s="131"/>
      <c r="V366" s="803"/>
      <c r="W366" s="803"/>
      <c r="X366" s="803"/>
      <c r="Y366" s="803"/>
      <c r="Z366" s="803"/>
      <c r="AA366" s="803"/>
      <c r="AB366" s="803"/>
      <c r="AC366" s="803"/>
      <c r="AD366" s="803"/>
      <c r="AE366" s="110"/>
      <c r="AF366" s="110"/>
      <c r="AG366" s="110"/>
    </row>
    <row r="367">
      <c r="A367" s="803"/>
      <c r="B367" s="676">
        <f t="shared" si="1"/>
        <v>364</v>
      </c>
      <c r="C367" s="937"/>
      <c r="D367" s="205"/>
      <c r="E367" s="947"/>
      <c r="F367" s="915">
        <v>100.0</v>
      </c>
      <c r="G367" s="131"/>
      <c r="H367" s="131"/>
      <c r="I367" s="131"/>
      <c r="J367" s="131"/>
      <c r="K367" s="132"/>
      <c r="L367" s="132" t="s">
        <v>3961</v>
      </c>
      <c r="M367" s="132" t="s">
        <v>3962</v>
      </c>
      <c r="N367" s="197" t="s">
        <v>3963</v>
      </c>
      <c r="O367" s="783" t="s">
        <v>84</v>
      </c>
      <c r="P367" s="783" t="s">
        <v>86</v>
      </c>
      <c r="Q367" s="783" t="s">
        <v>86</v>
      </c>
      <c r="R367" s="783" t="s">
        <v>86</v>
      </c>
      <c r="S367" s="132" t="s">
        <v>101</v>
      </c>
      <c r="T367" s="131"/>
      <c r="U367" s="131"/>
      <c r="V367" s="803"/>
      <c r="W367" s="803"/>
      <c r="X367" s="803"/>
      <c r="Y367" s="803"/>
      <c r="Z367" s="803"/>
      <c r="AA367" s="803"/>
      <c r="AB367" s="803"/>
      <c r="AC367" s="803"/>
      <c r="AD367" s="803"/>
      <c r="AE367" s="110"/>
      <c r="AF367" s="110"/>
      <c r="AG367" s="110"/>
    </row>
    <row r="368">
      <c r="A368" s="803"/>
      <c r="B368" s="676">
        <f t="shared" si="1"/>
        <v>365</v>
      </c>
      <c r="C368" s="937"/>
      <c r="D368" s="205"/>
      <c r="E368" s="338" t="s">
        <v>3964</v>
      </c>
      <c r="F368" s="903" t="s">
        <v>1174</v>
      </c>
      <c r="G368" s="131"/>
      <c r="H368" s="131"/>
      <c r="I368" s="131"/>
      <c r="J368" s="131"/>
      <c r="K368" s="132"/>
      <c r="L368" s="132" t="s">
        <v>3965</v>
      </c>
      <c r="M368" s="132" t="s">
        <v>3966</v>
      </c>
      <c r="N368" s="131"/>
      <c r="O368" s="783" t="s">
        <v>84</v>
      </c>
      <c r="P368" s="783" t="s">
        <v>86</v>
      </c>
      <c r="Q368" s="783" t="s">
        <v>86</v>
      </c>
      <c r="R368" s="783" t="s">
        <v>86</v>
      </c>
      <c r="S368" s="132" t="s">
        <v>101</v>
      </c>
      <c r="T368" s="131"/>
      <c r="U368" s="131"/>
      <c r="V368" s="803"/>
      <c r="W368" s="803"/>
      <c r="X368" s="803"/>
      <c r="Y368" s="803"/>
      <c r="Z368" s="803"/>
      <c r="AA368" s="803"/>
      <c r="AB368" s="803"/>
      <c r="AC368" s="803"/>
      <c r="AD368" s="803"/>
      <c r="AE368" s="110"/>
      <c r="AF368" s="110"/>
      <c r="AG368" s="110"/>
    </row>
    <row r="369">
      <c r="A369" s="803"/>
      <c r="B369" s="676">
        <f t="shared" si="1"/>
        <v>366</v>
      </c>
      <c r="C369" s="937"/>
      <c r="D369" s="205"/>
      <c r="E369" s="423"/>
      <c r="F369" s="903" t="s">
        <v>3967</v>
      </c>
      <c r="G369" s="131"/>
      <c r="H369" s="131"/>
      <c r="I369" s="131"/>
      <c r="J369" s="131"/>
      <c r="K369" s="132"/>
      <c r="L369" s="132" t="s">
        <v>3968</v>
      </c>
      <c r="M369" s="132" t="s">
        <v>3969</v>
      </c>
      <c r="N369" s="131"/>
      <c r="O369" s="783" t="s">
        <v>84</v>
      </c>
      <c r="P369" s="783" t="s">
        <v>86</v>
      </c>
      <c r="Q369" s="783" t="s">
        <v>86</v>
      </c>
      <c r="R369" s="783" t="s">
        <v>86</v>
      </c>
      <c r="S369" s="132" t="s">
        <v>101</v>
      </c>
      <c r="T369" s="131"/>
      <c r="U369" s="131"/>
      <c r="V369" s="803"/>
      <c r="W369" s="803"/>
      <c r="X369" s="803"/>
      <c r="Y369" s="803"/>
      <c r="Z369" s="803"/>
      <c r="AA369" s="803"/>
      <c r="AB369" s="803"/>
      <c r="AC369" s="803"/>
      <c r="AD369" s="803"/>
      <c r="AE369" s="110"/>
      <c r="AF369" s="110"/>
      <c r="AG369" s="110"/>
    </row>
    <row r="370">
      <c r="A370" s="803"/>
      <c r="B370" s="676">
        <f t="shared" si="1"/>
        <v>367</v>
      </c>
      <c r="C370" s="937"/>
      <c r="D370" s="205"/>
      <c r="E370" s="423"/>
      <c r="F370" s="903" t="s">
        <v>3970</v>
      </c>
      <c r="G370" s="131"/>
      <c r="H370" s="131"/>
      <c r="I370" s="131"/>
      <c r="J370" s="131"/>
      <c r="K370" s="132"/>
      <c r="L370" s="132" t="s">
        <v>3971</v>
      </c>
      <c r="M370" s="132" t="s">
        <v>3972</v>
      </c>
      <c r="N370" s="131"/>
      <c r="O370" s="783" t="s">
        <v>84</v>
      </c>
      <c r="P370" s="783" t="s">
        <v>86</v>
      </c>
      <c r="Q370" s="783" t="s">
        <v>86</v>
      </c>
      <c r="R370" s="783" t="s">
        <v>86</v>
      </c>
      <c r="S370" s="132" t="s">
        <v>101</v>
      </c>
      <c r="T370" s="131"/>
      <c r="U370" s="131"/>
      <c r="V370" s="803"/>
      <c r="W370" s="803"/>
      <c r="X370" s="803"/>
      <c r="Y370" s="803"/>
      <c r="Z370" s="803"/>
      <c r="AA370" s="803"/>
      <c r="AB370" s="803"/>
      <c r="AC370" s="803"/>
      <c r="AD370" s="803"/>
      <c r="AE370" s="110"/>
      <c r="AF370" s="110"/>
      <c r="AG370" s="110"/>
    </row>
    <row r="371">
      <c r="A371" s="803"/>
      <c r="B371" s="676">
        <f t="shared" si="1"/>
        <v>368</v>
      </c>
      <c r="C371" s="937"/>
      <c r="D371" s="205"/>
      <c r="E371" s="423"/>
      <c r="F371" s="903" t="s">
        <v>3973</v>
      </c>
      <c r="G371" s="131"/>
      <c r="H371" s="131"/>
      <c r="I371" s="131"/>
      <c r="J371" s="131"/>
      <c r="K371" s="132"/>
      <c r="L371" s="132" t="s">
        <v>3974</v>
      </c>
      <c r="M371" s="132" t="s">
        <v>3975</v>
      </c>
      <c r="N371" s="131"/>
      <c r="O371" s="783" t="s">
        <v>84</v>
      </c>
      <c r="P371" s="783" t="s">
        <v>86</v>
      </c>
      <c r="Q371" s="783" t="s">
        <v>86</v>
      </c>
      <c r="R371" s="783" t="s">
        <v>86</v>
      </c>
      <c r="S371" s="132" t="s">
        <v>101</v>
      </c>
      <c r="T371" s="131"/>
      <c r="U371" s="131"/>
      <c r="V371" s="803"/>
      <c r="W371" s="803"/>
      <c r="X371" s="803"/>
      <c r="Y371" s="803"/>
      <c r="Z371" s="803"/>
      <c r="AA371" s="803"/>
      <c r="AB371" s="803"/>
      <c r="AC371" s="803"/>
      <c r="AD371" s="803"/>
      <c r="AE371" s="110"/>
      <c r="AF371" s="110"/>
      <c r="AG371" s="110"/>
    </row>
    <row r="372">
      <c r="A372" s="803"/>
      <c r="B372" s="676">
        <f t="shared" si="1"/>
        <v>369</v>
      </c>
      <c r="C372" s="937"/>
      <c r="D372" s="205"/>
      <c r="E372" s="947"/>
      <c r="F372" s="903" t="s">
        <v>3976</v>
      </c>
      <c r="G372" s="131"/>
      <c r="H372" s="131"/>
      <c r="I372" s="131"/>
      <c r="J372" s="131"/>
      <c r="K372" s="132"/>
      <c r="L372" s="132" t="s">
        <v>3977</v>
      </c>
      <c r="M372" s="132" t="s">
        <v>3978</v>
      </c>
      <c r="N372" s="131"/>
      <c r="O372" s="783" t="s">
        <v>84</v>
      </c>
      <c r="P372" s="783" t="s">
        <v>86</v>
      </c>
      <c r="Q372" s="783" t="s">
        <v>86</v>
      </c>
      <c r="R372" s="783" t="s">
        <v>86</v>
      </c>
      <c r="S372" s="132" t="s">
        <v>101</v>
      </c>
      <c r="T372" s="131"/>
      <c r="U372" s="131"/>
      <c r="V372" s="803"/>
      <c r="W372" s="803"/>
      <c r="X372" s="803"/>
      <c r="Y372" s="803"/>
      <c r="Z372" s="803"/>
      <c r="AA372" s="803"/>
      <c r="AB372" s="803"/>
      <c r="AC372" s="803"/>
      <c r="AD372" s="803"/>
      <c r="AE372" s="110"/>
      <c r="AF372" s="110"/>
      <c r="AG372" s="110"/>
    </row>
    <row r="373">
      <c r="A373" s="803"/>
      <c r="B373" s="676">
        <f t="shared" si="1"/>
        <v>370</v>
      </c>
      <c r="C373" s="937"/>
      <c r="D373" s="205"/>
      <c r="E373" s="140" t="s">
        <v>4526</v>
      </c>
      <c r="F373" s="129" t="s">
        <v>411</v>
      </c>
      <c r="G373" s="699"/>
      <c r="H373" s="201"/>
      <c r="I373" s="201"/>
      <c r="J373" s="201"/>
      <c r="K373" s="132"/>
      <c r="L373" s="132" t="s">
        <v>4365</v>
      </c>
      <c r="M373" s="132" t="s">
        <v>4084</v>
      </c>
      <c r="N373" s="131"/>
      <c r="O373" s="783" t="s">
        <v>84</v>
      </c>
      <c r="P373" s="783" t="s">
        <v>86</v>
      </c>
      <c r="Q373" s="783" t="s">
        <v>86</v>
      </c>
      <c r="R373" s="783" t="s">
        <v>86</v>
      </c>
      <c r="S373" s="132" t="s">
        <v>101</v>
      </c>
      <c r="T373" s="131"/>
      <c r="U373" s="131"/>
      <c r="V373" s="803"/>
      <c r="W373" s="803"/>
      <c r="X373" s="803"/>
      <c r="Y373" s="803"/>
      <c r="Z373" s="803"/>
      <c r="AA373" s="803"/>
      <c r="AB373" s="803"/>
      <c r="AC373" s="803"/>
      <c r="AD373" s="803"/>
      <c r="AE373" s="110"/>
      <c r="AF373" s="110"/>
      <c r="AG373" s="110"/>
    </row>
    <row r="374">
      <c r="A374" s="803"/>
      <c r="B374" s="676">
        <f t="shared" si="1"/>
        <v>371</v>
      </c>
      <c r="C374" s="937"/>
      <c r="D374" s="205"/>
      <c r="E374" s="803"/>
      <c r="F374" s="192" t="s">
        <v>4527</v>
      </c>
      <c r="G374" s="146" t="s">
        <v>1093</v>
      </c>
      <c r="H374" s="822"/>
      <c r="I374" s="201"/>
      <c r="J374" s="201"/>
      <c r="K374" s="132"/>
      <c r="L374" s="132" t="s">
        <v>4528</v>
      </c>
      <c r="M374" s="132" t="s">
        <v>4529</v>
      </c>
      <c r="N374" s="131"/>
      <c r="O374" s="783" t="s">
        <v>84</v>
      </c>
      <c r="P374" s="783" t="s">
        <v>86</v>
      </c>
      <c r="Q374" s="783" t="s">
        <v>86</v>
      </c>
      <c r="R374" s="783" t="s">
        <v>86</v>
      </c>
      <c r="S374" s="132" t="s">
        <v>101</v>
      </c>
      <c r="T374" s="131"/>
      <c r="U374" s="131"/>
      <c r="V374" s="803"/>
      <c r="W374" s="803"/>
      <c r="X374" s="803"/>
      <c r="Y374" s="803"/>
      <c r="Z374" s="803"/>
      <c r="AA374" s="803"/>
      <c r="AB374" s="803"/>
      <c r="AC374" s="803"/>
      <c r="AD374" s="803"/>
      <c r="AE374" s="110"/>
      <c r="AF374" s="110"/>
      <c r="AG374" s="110"/>
    </row>
    <row r="375">
      <c r="A375" s="803"/>
      <c r="B375" s="676">
        <f t="shared" si="1"/>
        <v>372</v>
      </c>
      <c r="C375" s="937"/>
      <c r="D375" s="205"/>
      <c r="E375" s="803"/>
      <c r="F375" s="867"/>
      <c r="G375" s="205"/>
      <c r="H375" s="130" t="s">
        <v>4530</v>
      </c>
      <c r="I375" s="201"/>
      <c r="J375" s="201"/>
      <c r="K375" s="132"/>
      <c r="L375" s="132" t="s">
        <v>4531</v>
      </c>
      <c r="M375" s="132" t="s">
        <v>4532</v>
      </c>
      <c r="N375" s="131"/>
      <c r="O375" s="783" t="s">
        <v>84</v>
      </c>
      <c r="P375" s="783" t="s">
        <v>86</v>
      </c>
      <c r="Q375" s="783" t="s">
        <v>86</v>
      </c>
      <c r="R375" s="783" t="s">
        <v>86</v>
      </c>
      <c r="S375" s="132" t="s">
        <v>101</v>
      </c>
      <c r="T375" s="131"/>
      <c r="U375" s="131"/>
      <c r="V375" s="803"/>
      <c r="W375" s="803"/>
      <c r="X375" s="803"/>
      <c r="Y375" s="803"/>
      <c r="Z375" s="803"/>
      <c r="AA375" s="803"/>
      <c r="AB375" s="803"/>
      <c r="AC375" s="803"/>
      <c r="AD375" s="803"/>
      <c r="AE375" s="110"/>
      <c r="AF375" s="110"/>
      <c r="AG375" s="110"/>
    </row>
    <row r="376">
      <c r="A376" s="803"/>
      <c r="B376" s="676">
        <f t="shared" si="1"/>
        <v>373</v>
      </c>
      <c r="C376" s="937"/>
      <c r="D376" s="205"/>
      <c r="E376" s="803"/>
      <c r="F376" s="867"/>
      <c r="G376" s="207"/>
      <c r="H376" s="822"/>
      <c r="I376" s="132" t="s">
        <v>4503</v>
      </c>
      <c r="J376" s="201"/>
      <c r="K376" s="132"/>
      <c r="L376" s="132" t="s">
        <v>4533</v>
      </c>
      <c r="M376" s="132" t="s">
        <v>4534</v>
      </c>
      <c r="N376" s="131"/>
      <c r="O376" s="783" t="s">
        <v>84</v>
      </c>
      <c r="P376" s="783" t="s">
        <v>86</v>
      </c>
      <c r="Q376" s="783" t="s">
        <v>86</v>
      </c>
      <c r="R376" s="783" t="s">
        <v>86</v>
      </c>
      <c r="S376" s="132" t="s">
        <v>101</v>
      </c>
      <c r="T376" s="131"/>
      <c r="U376" s="131"/>
      <c r="V376" s="803"/>
      <c r="W376" s="803"/>
      <c r="X376" s="803"/>
      <c r="Y376" s="803"/>
      <c r="Z376" s="803"/>
      <c r="AA376" s="803"/>
      <c r="AB376" s="803"/>
      <c r="AC376" s="803"/>
      <c r="AD376" s="803"/>
      <c r="AE376" s="110"/>
      <c r="AF376" s="110"/>
      <c r="AG376" s="110"/>
    </row>
    <row r="377">
      <c r="A377" s="803"/>
      <c r="B377" s="676">
        <f t="shared" si="1"/>
        <v>374</v>
      </c>
      <c r="C377" s="937"/>
      <c r="D377" s="205"/>
      <c r="E377" s="961"/>
      <c r="F377" s="207"/>
      <c r="G377" s="142" t="s">
        <v>244</v>
      </c>
      <c r="H377" s="201"/>
      <c r="I377" s="201"/>
      <c r="J377" s="201"/>
      <c r="K377" s="132"/>
      <c r="L377" s="132" t="s">
        <v>4535</v>
      </c>
      <c r="M377" s="132" t="s">
        <v>1958</v>
      </c>
      <c r="N377" s="131"/>
      <c r="O377" s="783" t="s">
        <v>84</v>
      </c>
      <c r="P377" s="783" t="s">
        <v>86</v>
      </c>
      <c r="Q377" s="783" t="s">
        <v>86</v>
      </c>
      <c r="R377" s="783" t="s">
        <v>86</v>
      </c>
      <c r="S377" s="132" t="s">
        <v>101</v>
      </c>
      <c r="T377" s="131"/>
      <c r="U377" s="131"/>
      <c r="V377" s="803"/>
      <c r="W377" s="803"/>
      <c r="X377" s="803"/>
      <c r="Y377" s="803"/>
      <c r="Z377" s="803"/>
      <c r="AA377" s="803"/>
      <c r="AB377" s="803"/>
      <c r="AC377" s="803"/>
      <c r="AD377" s="803"/>
      <c r="AE377" s="110"/>
      <c r="AF377" s="110"/>
      <c r="AG377" s="110"/>
    </row>
    <row r="378">
      <c r="A378" s="803"/>
      <c r="B378" s="676">
        <f t="shared" si="1"/>
        <v>375</v>
      </c>
      <c r="C378" s="937"/>
      <c r="D378" s="146" t="s">
        <v>402</v>
      </c>
      <c r="E378" s="142" t="s">
        <v>4536</v>
      </c>
      <c r="F378" s="207"/>
      <c r="G378" s="201"/>
      <c r="H378" s="201"/>
      <c r="I378" s="201"/>
      <c r="J378" s="201"/>
      <c r="K378" s="132"/>
      <c r="L378" s="132" t="s">
        <v>4537</v>
      </c>
      <c r="M378" s="132" t="s">
        <v>4538</v>
      </c>
      <c r="N378" s="131"/>
      <c r="O378" s="783" t="s">
        <v>84</v>
      </c>
      <c r="P378" s="783" t="s">
        <v>86</v>
      </c>
      <c r="Q378" s="783" t="s">
        <v>86</v>
      </c>
      <c r="R378" s="783" t="s">
        <v>86</v>
      </c>
      <c r="S378" s="132" t="s">
        <v>101</v>
      </c>
      <c r="T378" s="131"/>
      <c r="U378" s="131"/>
      <c r="V378" s="803"/>
      <c r="W378" s="803"/>
      <c r="X378" s="803"/>
      <c r="Y378" s="803"/>
      <c r="Z378" s="803"/>
      <c r="AA378" s="803"/>
      <c r="AB378" s="803"/>
      <c r="AC378" s="803"/>
      <c r="AD378" s="803"/>
      <c r="AE378" s="110"/>
      <c r="AF378" s="110"/>
      <c r="AG378" s="110"/>
    </row>
    <row r="379">
      <c r="A379" s="803"/>
      <c r="B379" s="676">
        <f t="shared" si="1"/>
        <v>376</v>
      </c>
      <c r="C379" s="937"/>
      <c r="D379" s="205"/>
      <c r="E379" s="863"/>
      <c r="F379" s="132" t="s">
        <v>1299</v>
      </c>
      <c r="G379" s="201"/>
      <c r="H379" s="201"/>
      <c r="I379" s="201"/>
      <c r="J379" s="201"/>
      <c r="K379" s="132"/>
      <c r="L379" s="132" t="s">
        <v>4186</v>
      </c>
      <c r="M379" s="132" t="s">
        <v>4539</v>
      </c>
      <c r="N379" s="131"/>
      <c r="O379" s="783" t="s">
        <v>84</v>
      </c>
      <c r="P379" s="783" t="s">
        <v>86</v>
      </c>
      <c r="Q379" s="783" t="s">
        <v>86</v>
      </c>
      <c r="R379" s="783" t="s">
        <v>86</v>
      </c>
      <c r="S379" s="132" t="s">
        <v>101</v>
      </c>
      <c r="T379" s="131"/>
      <c r="U379" s="131"/>
      <c r="V379" s="803"/>
      <c r="W379" s="803"/>
      <c r="X379" s="803"/>
      <c r="Y379" s="803"/>
      <c r="Z379" s="803"/>
      <c r="AA379" s="803"/>
      <c r="AB379" s="803"/>
      <c r="AC379" s="803"/>
      <c r="AD379" s="803"/>
      <c r="AE379" s="110"/>
      <c r="AF379" s="110"/>
      <c r="AG379" s="110"/>
    </row>
    <row r="380">
      <c r="A380" s="803"/>
      <c r="B380" s="676">
        <f t="shared" si="1"/>
        <v>377</v>
      </c>
      <c r="C380" s="937"/>
      <c r="D380" s="205"/>
      <c r="E380" s="129" t="s">
        <v>4540</v>
      </c>
      <c r="F380" s="863"/>
      <c r="G380" s="699"/>
      <c r="H380" s="699"/>
      <c r="I380" s="201"/>
      <c r="J380" s="201"/>
      <c r="K380" s="132"/>
      <c r="L380" s="132" t="s">
        <v>4541</v>
      </c>
      <c r="M380" s="132" t="s">
        <v>4542</v>
      </c>
      <c r="N380" s="131"/>
      <c r="O380" s="783" t="s">
        <v>84</v>
      </c>
      <c r="P380" s="783" t="s">
        <v>86</v>
      </c>
      <c r="Q380" s="783" t="s">
        <v>86</v>
      </c>
      <c r="R380" s="783" t="s">
        <v>86</v>
      </c>
      <c r="S380" s="132" t="s">
        <v>101</v>
      </c>
      <c r="T380" s="131"/>
      <c r="U380" s="131"/>
      <c r="V380" s="803"/>
      <c r="W380" s="803"/>
      <c r="X380" s="803"/>
      <c r="Y380" s="803"/>
      <c r="Z380" s="803"/>
      <c r="AA380" s="803"/>
      <c r="AB380" s="803"/>
      <c r="AC380" s="803"/>
      <c r="AD380" s="803"/>
      <c r="AE380" s="110"/>
      <c r="AF380" s="110"/>
      <c r="AG380" s="110"/>
    </row>
    <row r="381">
      <c r="A381" s="803"/>
      <c r="B381" s="676">
        <f t="shared" si="1"/>
        <v>378</v>
      </c>
      <c r="C381" s="937"/>
      <c r="D381" s="205"/>
      <c r="E381" s="202"/>
      <c r="F381" s="145" t="s">
        <v>4543</v>
      </c>
      <c r="G381" s="146" t="s">
        <v>4544</v>
      </c>
      <c r="H381" s="863"/>
      <c r="I381" s="822"/>
      <c r="J381" s="201"/>
      <c r="K381" s="132"/>
      <c r="L381" s="132" t="s">
        <v>4537</v>
      </c>
      <c r="M381" s="132" t="s">
        <v>4545</v>
      </c>
      <c r="N381" s="131"/>
      <c r="O381" s="783" t="s">
        <v>84</v>
      </c>
      <c r="P381" s="783" t="s">
        <v>86</v>
      </c>
      <c r="Q381" s="783" t="s">
        <v>86</v>
      </c>
      <c r="R381" s="783" t="s">
        <v>86</v>
      </c>
      <c r="S381" s="132" t="s">
        <v>101</v>
      </c>
      <c r="T381" s="131"/>
      <c r="U381" s="131"/>
      <c r="V381" s="803"/>
      <c r="W381" s="803"/>
      <c r="X381" s="803"/>
      <c r="Y381" s="803"/>
      <c r="Z381" s="803"/>
      <c r="AA381" s="803"/>
      <c r="AB381" s="803"/>
      <c r="AC381" s="803"/>
      <c r="AD381" s="803"/>
      <c r="AE381" s="110"/>
      <c r="AF381" s="110"/>
      <c r="AG381" s="110"/>
    </row>
    <row r="382">
      <c r="A382" s="803"/>
      <c r="B382" s="676">
        <f t="shared" si="1"/>
        <v>379</v>
      </c>
      <c r="C382" s="937"/>
      <c r="D382" s="205"/>
      <c r="E382" s="202"/>
      <c r="F382" s="803"/>
      <c r="G382" s="205"/>
      <c r="H382" s="129" t="s">
        <v>3643</v>
      </c>
      <c r="I382" s="822"/>
      <c r="J382" s="201"/>
      <c r="K382" s="132"/>
      <c r="L382" s="132" t="s">
        <v>4546</v>
      </c>
      <c r="M382" s="132" t="s">
        <v>4547</v>
      </c>
      <c r="N382" s="131"/>
      <c r="O382" s="783" t="s">
        <v>84</v>
      </c>
      <c r="P382" s="783" t="s">
        <v>86</v>
      </c>
      <c r="Q382" s="783" t="s">
        <v>86</v>
      </c>
      <c r="R382" s="783" t="s">
        <v>86</v>
      </c>
      <c r="S382" s="132" t="s">
        <v>101</v>
      </c>
      <c r="T382" s="131"/>
      <c r="U382" s="131"/>
      <c r="V382" s="803"/>
      <c r="W382" s="803"/>
      <c r="X382" s="803"/>
      <c r="Y382" s="803"/>
      <c r="Z382" s="803"/>
      <c r="AA382" s="803"/>
      <c r="AB382" s="803"/>
      <c r="AC382" s="803"/>
      <c r="AD382" s="803"/>
      <c r="AE382" s="110"/>
      <c r="AF382" s="110"/>
      <c r="AG382" s="110"/>
    </row>
    <row r="383">
      <c r="A383" s="803"/>
      <c r="B383" s="676">
        <f t="shared" si="1"/>
        <v>380</v>
      </c>
      <c r="C383" s="937"/>
      <c r="D383" s="205"/>
      <c r="E383" s="202"/>
      <c r="F383" s="803"/>
      <c r="G383" s="205"/>
      <c r="H383" s="204"/>
      <c r="I383" s="822"/>
      <c r="J383" s="201"/>
      <c r="K383" s="132"/>
      <c r="L383" s="132" t="s">
        <v>4548</v>
      </c>
      <c r="M383" s="132" t="s">
        <v>4549</v>
      </c>
      <c r="N383" s="131"/>
      <c r="O383" s="783" t="s">
        <v>84</v>
      </c>
      <c r="P383" s="783" t="s">
        <v>86</v>
      </c>
      <c r="Q383" s="783" t="s">
        <v>86</v>
      </c>
      <c r="R383" s="783" t="s">
        <v>86</v>
      </c>
      <c r="S383" s="132" t="s">
        <v>101</v>
      </c>
      <c r="T383" s="131"/>
      <c r="U383" s="131"/>
      <c r="V383" s="803"/>
      <c r="W383" s="803"/>
      <c r="X383" s="803"/>
      <c r="Y383" s="803"/>
      <c r="Z383" s="803"/>
      <c r="AA383" s="803"/>
      <c r="AB383" s="803"/>
      <c r="AC383" s="803"/>
      <c r="AD383" s="803"/>
      <c r="AE383" s="110"/>
      <c r="AF383" s="110"/>
      <c r="AG383" s="110"/>
    </row>
    <row r="384">
      <c r="A384" s="803"/>
      <c r="B384" s="676">
        <f t="shared" si="1"/>
        <v>381</v>
      </c>
      <c r="C384" s="937"/>
      <c r="D384" s="205"/>
      <c r="E384" s="202"/>
      <c r="F384" s="803"/>
      <c r="G384" s="207"/>
      <c r="H384" s="140" t="s">
        <v>174</v>
      </c>
      <c r="I384" s="822"/>
      <c r="J384" s="201"/>
      <c r="K384" s="132"/>
      <c r="L384" s="132" t="s">
        <v>4550</v>
      </c>
      <c r="M384" s="132" t="s">
        <v>4551</v>
      </c>
      <c r="N384" s="131"/>
      <c r="O384" s="783" t="s">
        <v>84</v>
      </c>
      <c r="P384" s="783" t="s">
        <v>86</v>
      </c>
      <c r="Q384" s="783" t="s">
        <v>86</v>
      </c>
      <c r="R384" s="783" t="s">
        <v>86</v>
      </c>
      <c r="S384" s="132" t="s">
        <v>101</v>
      </c>
      <c r="T384" s="131"/>
      <c r="U384" s="131"/>
      <c r="V384" s="803"/>
      <c r="W384" s="803"/>
      <c r="X384" s="803"/>
      <c r="Y384" s="803"/>
      <c r="Z384" s="803"/>
      <c r="AA384" s="803"/>
      <c r="AB384" s="803"/>
      <c r="AC384" s="803"/>
      <c r="AD384" s="803"/>
      <c r="AE384" s="110"/>
      <c r="AF384" s="110"/>
      <c r="AG384" s="110"/>
    </row>
    <row r="385">
      <c r="A385" s="803"/>
      <c r="B385" s="676">
        <f t="shared" si="1"/>
        <v>382</v>
      </c>
      <c r="C385" s="937"/>
      <c r="D385" s="205"/>
      <c r="E385" s="202"/>
      <c r="F385" s="202"/>
      <c r="G385" s="148" t="s">
        <v>402</v>
      </c>
      <c r="H385" s="201"/>
      <c r="I385" s="822"/>
      <c r="J385" s="201"/>
      <c r="K385" s="132"/>
      <c r="L385" s="132" t="s">
        <v>4552</v>
      </c>
      <c r="M385" s="132" t="s">
        <v>156</v>
      </c>
      <c r="N385" s="131"/>
      <c r="O385" s="783" t="s">
        <v>84</v>
      </c>
      <c r="P385" s="783" t="s">
        <v>86</v>
      </c>
      <c r="Q385" s="783" t="s">
        <v>86</v>
      </c>
      <c r="R385" s="783" t="s">
        <v>86</v>
      </c>
      <c r="S385" s="132" t="s">
        <v>101</v>
      </c>
      <c r="T385" s="131"/>
      <c r="U385" s="131"/>
      <c r="V385" s="803"/>
      <c r="W385" s="803"/>
      <c r="X385" s="803"/>
      <c r="Y385" s="803"/>
      <c r="Z385" s="803"/>
      <c r="AA385" s="803"/>
      <c r="AB385" s="803"/>
      <c r="AC385" s="803"/>
      <c r="AD385" s="803"/>
      <c r="AE385" s="110"/>
      <c r="AF385" s="110"/>
      <c r="AG385" s="110"/>
    </row>
    <row r="386">
      <c r="A386" s="803"/>
      <c r="B386" s="676">
        <f t="shared" si="1"/>
        <v>383</v>
      </c>
      <c r="C386" s="937"/>
      <c r="D386" s="205"/>
      <c r="E386" s="202"/>
      <c r="F386" s="202"/>
      <c r="G386" s="129" t="s">
        <v>4553</v>
      </c>
      <c r="H386" s="140" t="s">
        <v>4520</v>
      </c>
      <c r="I386" s="130" t="s">
        <v>1434</v>
      </c>
      <c r="J386" s="201"/>
      <c r="K386" s="132"/>
      <c r="L386" s="132" t="s">
        <v>4537</v>
      </c>
      <c r="M386" s="132" t="s">
        <v>4554</v>
      </c>
      <c r="N386" s="131"/>
      <c r="O386" s="783" t="s">
        <v>84</v>
      </c>
      <c r="P386" s="783" t="s">
        <v>86</v>
      </c>
      <c r="Q386" s="783" t="s">
        <v>86</v>
      </c>
      <c r="R386" s="783" t="s">
        <v>86</v>
      </c>
      <c r="S386" s="132" t="s">
        <v>101</v>
      </c>
      <c r="T386" s="131"/>
      <c r="U386" s="131"/>
      <c r="V386" s="803"/>
      <c r="W386" s="803"/>
      <c r="X386" s="803"/>
      <c r="Y386" s="803"/>
      <c r="Z386" s="803"/>
      <c r="AA386" s="803"/>
      <c r="AB386" s="803"/>
      <c r="AC386" s="803"/>
      <c r="AD386" s="803"/>
      <c r="AE386" s="110"/>
      <c r="AF386" s="110"/>
      <c r="AG386" s="110"/>
    </row>
    <row r="387">
      <c r="A387" s="803"/>
      <c r="B387" s="676">
        <f t="shared" si="1"/>
        <v>384</v>
      </c>
      <c r="C387" s="937"/>
      <c r="D387" s="205"/>
      <c r="E387" s="202"/>
      <c r="F387" s="202"/>
      <c r="G387" s="202"/>
      <c r="H387" s="202"/>
      <c r="I387" s="130" t="s">
        <v>4555</v>
      </c>
      <c r="J387" s="201"/>
      <c r="K387" s="132"/>
      <c r="L387" s="132" t="s">
        <v>4552</v>
      </c>
      <c r="M387" s="132" t="s">
        <v>156</v>
      </c>
      <c r="N387" s="131"/>
      <c r="O387" s="783" t="s">
        <v>84</v>
      </c>
      <c r="P387" s="783" t="s">
        <v>86</v>
      </c>
      <c r="Q387" s="783" t="s">
        <v>86</v>
      </c>
      <c r="R387" s="783" t="s">
        <v>86</v>
      </c>
      <c r="S387" s="132" t="s">
        <v>101</v>
      </c>
      <c r="T387" s="131"/>
      <c r="U387" s="131"/>
      <c r="V387" s="803"/>
      <c r="W387" s="803"/>
      <c r="X387" s="803"/>
      <c r="Y387" s="803"/>
      <c r="Z387" s="803"/>
      <c r="AA387" s="803"/>
      <c r="AB387" s="803"/>
      <c r="AC387" s="803"/>
      <c r="AD387" s="803"/>
      <c r="AE387" s="110"/>
      <c r="AF387" s="110"/>
      <c r="AG387" s="110"/>
    </row>
    <row r="388">
      <c r="A388" s="803"/>
      <c r="B388" s="676">
        <f t="shared" si="1"/>
        <v>385</v>
      </c>
      <c r="C388" s="937"/>
      <c r="D388" s="205"/>
      <c r="E388" s="202"/>
      <c r="F388" s="202"/>
      <c r="G388" s="202"/>
      <c r="H388" s="202"/>
      <c r="I388" s="130" t="s">
        <v>403</v>
      </c>
      <c r="J388" s="201"/>
      <c r="K388" s="132"/>
      <c r="L388" s="132" t="s">
        <v>4556</v>
      </c>
      <c r="M388" s="132" t="s">
        <v>4557</v>
      </c>
      <c r="N388" s="131"/>
      <c r="O388" s="783" t="s">
        <v>84</v>
      </c>
      <c r="P388" s="783" t="s">
        <v>86</v>
      </c>
      <c r="Q388" s="783" t="s">
        <v>86</v>
      </c>
      <c r="R388" s="783" t="s">
        <v>86</v>
      </c>
      <c r="S388" s="132" t="s">
        <v>101</v>
      </c>
      <c r="T388" s="131"/>
      <c r="U388" s="131"/>
      <c r="V388" s="803"/>
      <c r="W388" s="803"/>
      <c r="X388" s="803"/>
      <c r="Y388" s="803"/>
      <c r="Z388" s="803"/>
      <c r="AA388" s="803"/>
      <c r="AB388" s="803"/>
      <c r="AC388" s="803"/>
      <c r="AD388" s="803"/>
      <c r="AE388" s="110"/>
      <c r="AF388" s="110"/>
      <c r="AG388" s="110"/>
    </row>
    <row r="389">
      <c r="A389" s="803"/>
      <c r="B389" s="676">
        <f t="shared" si="1"/>
        <v>386</v>
      </c>
      <c r="C389" s="937"/>
      <c r="D389" s="205"/>
      <c r="E389" s="202"/>
      <c r="F389" s="202"/>
      <c r="G389" s="202"/>
      <c r="H389" s="202"/>
      <c r="I389" s="130" t="s">
        <v>4558</v>
      </c>
      <c r="J389" s="201"/>
      <c r="K389" s="132"/>
      <c r="L389" s="132" t="s">
        <v>4559</v>
      </c>
      <c r="M389" s="132" t="s">
        <v>4560</v>
      </c>
      <c r="N389" s="131"/>
      <c r="O389" s="783" t="s">
        <v>84</v>
      </c>
      <c r="P389" s="783" t="s">
        <v>86</v>
      </c>
      <c r="Q389" s="783" t="s">
        <v>86</v>
      </c>
      <c r="R389" s="783" t="s">
        <v>86</v>
      </c>
      <c r="S389" s="132" t="s">
        <v>101</v>
      </c>
      <c r="T389" s="131"/>
      <c r="U389" s="131"/>
      <c r="V389" s="803"/>
      <c r="W389" s="803"/>
      <c r="X389" s="803"/>
      <c r="Y389" s="803"/>
      <c r="Z389" s="803"/>
      <c r="AA389" s="803"/>
      <c r="AB389" s="803"/>
      <c r="AC389" s="803"/>
      <c r="AD389" s="803"/>
      <c r="AE389" s="110"/>
      <c r="AF389" s="110"/>
      <c r="AG389" s="110"/>
    </row>
    <row r="390">
      <c r="A390" s="803"/>
      <c r="B390" s="676">
        <f t="shared" si="1"/>
        <v>387</v>
      </c>
      <c r="C390" s="937"/>
      <c r="D390" s="205"/>
      <c r="E390" s="202"/>
      <c r="F390" s="202"/>
      <c r="G390" s="202"/>
      <c r="H390" s="202"/>
      <c r="I390" s="130" t="s">
        <v>4561</v>
      </c>
      <c r="J390" s="201"/>
      <c r="K390" s="132"/>
      <c r="L390" s="132" t="s">
        <v>173</v>
      </c>
      <c r="M390" s="132" t="s">
        <v>173</v>
      </c>
      <c r="N390" s="131"/>
      <c r="O390" s="783" t="s">
        <v>84</v>
      </c>
      <c r="P390" s="783" t="s">
        <v>86</v>
      </c>
      <c r="Q390" s="783" t="s">
        <v>86</v>
      </c>
      <c r="R390" s="783" t="s">
        <v>86</v>
      </c>
      <c r="S390" s="132" t="s">
        <v>101</v>
      </c>
      <c r="T390" s="131"/>
      <c r="U390" s="131"/>
      <c r="V390" s="803"/>
      <c r="W390" s="803"/>
      <c r="X390" s="803"/>
      <c r="Y390" s="803"/>
      <c r="Z390" s="803"/>
      <c r="AA390" s="803"/>
      <c r="AB390" s="803"/>
      <c r="AC390" s="803"/>
      <c r="AD390" s="803"/>
      <c r="AE390" s="110"/>
      <c r="AF390" s="110"/>
      <c r="AG390" s="110"/>
    </row>
    <row r="391">
      <c r="A391" s="803"/>
      <c r="B391" s="676">
        <f t="shared" si="1"/>
        <v>388</v>
      </c>
      <c r="C391" s="937"/>
      <c r="D391" s="205"/>
      <c r="E391" s="202"/>
      <c r="F391" s="202"/>
      <c r="G391" s="202"/>
      <c r="H391" s="202"/>
      <c r="I391" s="130" t="s">
        <v>4562</v>
      </c>
      <c r="J391" s="201"/>
      <c r="K391" s="132"/>
      <c r="L391" s="132" t="s">
        <v>173</v>
      </c>
      <c r="M391" s="132" t="s">
        <v>173</v>
      </c>
      <c r="N391" s="131"/>
      <c r="O391" s="783" t="s">
        <v>84</v>
      </c>
      <c r="P391" s="783" t="s">
        <v>86</v>
      </c>
      <c r="Q391" s="783" t="s">
        <v>86</v>
      </c>
      <c r="R391" s="783" t="s">
        <v>86</v>
      </c>
      <c r="S391" s="132" t="s">
        <v>101</v>
      </c>
      <c r="T391" s="131"/>
      <c r="U391" s="131"/>
      <c r="V391" s="803"/>
      <c r="W391" s="803"/>
      <c r="X391" s="803"/>
      <c r="Y391" s="803"/>
      <c r="Z391" s="803"/>
      <c r="AA391" s="803"/>
      <c r="AB391" s="803"/>
      <c r="AC391" s="803"/>
      <c r="AD391" s="803"/>
      <c r="AE391" s="110"/>
      <c r="AF391" s="110"/>
      <c r="AG391" s="110"/>
    </row>
    <row r="392">
      <c r="A392" s="803"/>
      <c r="B392" s="676">
        <f t="shared" si="1"/>
        <v>389</v>
      </c>
      <c r="C392" s="937"/>
      <c r="D392" s="205"/>
      <c r="E392" s="202"/>
      <c r="F392" s="202"/>
      <c r="G392" s="202"/>
      <c r="H392" s="202"/>
      <c r="I392" s="130" t="s">
        <v>4563</v>
      </c>
      <c r="J392" s="201"/>
      <c r="K392" s="132"/>
      <c r="L392" s="132" t="s">
        <v>173</v>
      </c>
      <c r="M392" s="132" t="s">
        <v>173</v>
      </c>
      <c r="N392" s="131"/>
      <c r="O392" s="783" t="s">
        <v>84</v>
      </c>
      <c r="P392" s="783" t="s">
        <v>86</v>
      </c>
      <c r="Q392" s="783" t="s">
        <v>86</v>
      </c>
      <c r="R392" s="783" t="s">
        <v>86</v>
      </c>
      <c r="S392" s="132" t="s">
        <v>101</v>
      </c>
      <c r="T392" s="131"/>
      <c r="U392" s="131"/>
      <c r="V392" s="803"/>
      <c r="W392" s="803"/>
      <c r="X392" s="803"/>
      <c r="Y392" s="803"/>
      <c r="Z392" s="803"/>
      <c r="AA392" s="803"/>
      <c r="AB392" s="803"/>
      <c r="AC392" s="803"/>
      <c r="AD392" s="803"/>
      <c r="AE392" s="110"/>
      <c r="AF392" s="110"/>
      <c r="AG392" s="110"/>
    </row>
    <row r="393">
      <c r="A393" s="803"/>
      <c r="B393" s="676">
        <f t="shared" si="1"/>
        <v>390</v>
      </c>
      <c r="C393" s="937"/>
      <c r="D393" s="205"/>
      <c r="E393" s="202"/>
      <c r="F393" s="202"/>
      <c r="G393" s="202"/>
      <c r="H393" s="202"/>
      <c r="I393" s="130" t="s">
        <v>4564</v>
      </c>
      <c r="J393" s="201"/>
      <c r="K393" s="132"/>
      <c r="L393" s="132" t="s">
        <v>173</v>
      </c>
      <c r="M393" s="132" t="s">
        <v>173</v>
      </c>
      <c r="N393" s="131"/>
      <c r="O393" s="783" t="s">
        <v>84</v>
      </c>
      <c r="P393" s="783" t="s">
        <v>86</v>
      </c>
      <c r="Q393" s="783" t="s">
        <v>86</v>
      </c>
      <c r="R393" s="783" t="s">
        <v>86</v>
      </c>
      <c r="S393" s="132" t="s">
        <v>101</v>
      </c>
      <c r="T393" s="131"/>
      <c r="U393" s="131"/>
      <c r="V393" s="803"/>
      <c r="W393" s="803"/>
      <c r="X393" s="803"/>
      <c r="Y393" s="803"/>
      <c r="Z393" s="803"/>
      <c r="AA393" s="803"/>
      <c r="AB393" s="803"/>
      <c r="AC393" s="803"/>
      <c r="AD393" s="803"/>
      <c r="AE393" s="110"/>
      <c r="AF393" s="110"/>
      <c r="AG393" s="110"/>
    </row>
    <row r="394">
      <c r="A394" s="803"/>
      <c r="B394" s="676">
        <f t="shared" si="1"/>
        <v>391</v>
      </c>
      <c r="C394" s="937"/>
      <c r="D394" s="205"/>
      <c r="E394" s="202"/>
      <c r="F394" s="202"/>
      <c r="G394" s="202"/>
      <c r="H394" s="202"/>
      <c r="I394" s="130" t="s">
        <v>1835</v>
      </c>
      <c r="J394" s="201"/>
      <c r="K394" s="132"/>
      <c r="L394" s="132" t="s">
        <v>173</v>
      </c>
      <c r="M394" s="132" t="s">
        <v>173</v>
      </c>
      <c r="N394" s="131"/>
      <c r="O394" s="783" t="s">
        <v>84</v>
      </c>
      <c r="P394" s="783" t="s">
        <v>86</v>
      </c>
      <c r="Q394" s="783" t="s">
        <v>86</v>
      </c>
      <c r="R394" s="783" t="s">
        <v>86</v>
      </c>
      <c r="S394" s="132" t="s">
        <v>101</v>
      </c>
      <c r="T394" s="131"/>
      <c r="U394" s="131"/>
      <c r="V394" s="803"/>
      <c r="W394" s="803"/>
      <c r="X394" s="803"/>
      <c r="Y394" s="803"/>
      <c r="Z394" s="803"/>
      <c r="AA394" s="803"/>
      <c r="AB394" s="803"/>
      <c r="AC394" s="803"/>
      <c r="AD394" s="803"/>
      <c r="AE394" s="110"/>
      <c r="AF394" s="110"/>
      <c r="AG394" s="110"/>
    </row>
    <row r="395">
      <c r="A395" s="803"/>
      <c r="B395" s="676">
        <f t="shared" si="1"/>
        <v>392</v>
      </c>
      <c r="C395" s="937"/>
      <c r="D395" s="205"/>
      <c r="E395" s="202"/>
      <c r="F395" s="202"/>
      <c r="G395" s="202"/>
      <c r="H395" s="202"/>
      <c r="I395" s="130" t="s">
        <v>4565</v>
      </c>
      <c r="J395" s="201"/>
      <c r="K395" s="132"/>
      <c r="L395" s="132" t="s">
        <v>173</v>
      </c>
      <c r="M395" s="132" t="s">
        <v>173</v>
      </c>
      <c r="N395" s="131"/>
      <c r="O395" s="783" t="s">
        <v>84</v>
      </c>
      <c r="P395" s="783" t="s">
        <v>86</v>
      </c>
      <c r="Q395" s="783" t="s">
        <v>86</v>
      </c>
      <c r="R395" s="783" t="s">
        <v>86</v>
      </c>
      <c r="S395" s="132" t="s">
        <v>101</v>
      </c>
      <c r="T395" s="131"/>
      <c r="U395" s="131"/>
      <c r="V395" s="803"/>
      <c r="W395" s="803"/>
      <c r="X395" s="803"/>
      <c r="Y395" s="803"/>
      <c r="Z395" s="803"/>
      <c r="AA395" s="803"/>
      <c r="AB395" s="803"/>
      <c r="AC395" s="803"/>
      <c r="AD395" s="803"/>
      <c r="AE395" s="110"/>
      <c r="AF395" s="110"/>
      <c r="AG395" s="110"/>
    </row>
    <row r="396">
      <c r="A396" s="803"/>
      <c r="B396" s="676">
        <f t="shared" si="1"/>
        <v>393</v>
      </c>
      <c r="C396" s="937"/>
      <c r="D396" s="205"/>
      <c r="E396" s="202"/>
      <c r="F396" s="202"/>
      <c r="G396" s="202"/>
      <c r="H396" s="202"/>
      <c r="I396" s="130" t="s">
        <v>4566</v>
      </c>
      <c r="J396" s="132" t="s">
        <v>4567</v>
      </c>
      <c r="K396" s="132"/>
      <c r="L396" s="132" t="s">
        <v>4568</v>
      </c>
      <c r="M396" s="132" t="s">
        <v>173</v>
      </c>
      <c r="N396" s="131"/>
      <c r="O396" s="783" t="s">
        <v>84</v>
      </c>
      <c r="P396" s="783" t="s">
        <v>86</v>
      </c>
      <c r="Q396" s="783" t="s">
        <v>86</v>
      </c>
      <c r="R396" s="783" t="s">
        <v>86</v>
      </c>
      <c r="S396" s="132" t="s">
        <v>101</v>
      </c>
      <c r="T396" s="131"/>
      <c r="U396" s="131"/>
      <c r="V396" s="803"/>
      <c r="W396" s="803"/>
      <c r="X396" s="803"/>
      <c r="Y396" s="803"/>
      <c r="Z396" s="803"/>
      <c r="AA396" s="803"/>
      <c r="AB396" s="803"/>
      <c r="AC396" s="803"/>
      <c r="AD396" s="803"/>
      <c r="AE396" s="110"/>
      <c r="AF396" s="110"/>
      <c r="AG396" s="110"/>
    </row>
    <row r="397">
      <c r="A397" s="803"/>
      <c r="B397" s="676">
        <f t="shared" si="1"/>
        <v>394</v>
      </c>
      <c r="C397" s="937"/>
      <c r="D397" s="205"/>
      <c r="E397" s="202"/>
      <c r="F397" s="202"/>
      <c r="G397" s="202"/>
      <c r="H397" s="202"/>
      <c r="I397" s="822"/>
      <c r="J397" s="132" t="s">
        <v>4569</v>
      </c>
      <c r="K397" s="132"/>
      <c r="L397" s="132" t="s">
        <v>4570</v>
      </c>
      <c r="M397" s="132" t="s">
        <v>173</v>
      </c>
      <c r="N397" s="131"/>
      <c r="O397" s="783" t="s">
        <v>84</v>
      </c>
      <c r="P397" s="783" t="s">
        <v>86</v>
      </c>
      <c r="Q397" s="783" t="s">
        <v>86</v>
      </c>
      <c r="R397" s="783" t="s">
        <v>86</v>
      </c>
      <c r="S397" s="132" t="s">
        <v>101</v>
      </c>
      <c r="T397" s="131"/>
      <c r="U397" s="131"/>
      <c r="V397" s="803"/>
      <c r="W397" s="803"/>
      <c r="X397" s="803"/>
      <c r="Y397" s="803"/>
      <c r="Z397" s="803"/>
      <c r="AA397" s="803"/>
      <c r="AB397" s="803"/>
      <c r="AC397" s="803"/>
      <c r="AD397" s="803"/>
      <c r="AE397" s="110"/>
      <c r="AF397" s="110"/>
      <c r="AG397" s="110"/>
    </row>
    <row r="398">
      <c r="A398" s="803"/>
      <c r="B398" s="676">
        <f t="shared" si="1"/>
        <v>395</v>
      </c>
      <c r="C398" s="937"/>
      <c r="D398" s="205"/>
      <c r="E398" s="202"/>
      <c r="F398" s="202"/>
      <c r="G398" s="202"/>
      <c r="H398" s="202"/>
      <c r="I398" s="130" t="s">
        <v>4571</v>
      </c>
      <c r="J398" s="201"/>
      <c r="K398" s="132"/>
      <c r="L398" s="132" t="s">
        <v>4559</v>
      </c>
      <c r="M398" s="132" t="s">
        <v>173</v>
      </c>
      <c r="N398" s="131"/>
      <c r="O398" s="783" t="s">
        <v>84</v>
      </c>
      <c r="P398" s="783" t="s">
        <v>86</v>
      </c>
      <c r="Q398" s="783" t="s">
        <v>86</v>
      </c>
      <c r="R398" s="783" t="s">
        <v>86</v>
      </c>
      <c r="S398" s="132" t="s">
        <v>101</v>
      </c>
      <c r="T398" s="131"/>
      <c r="U398" s="131"/>
      <c r="V398" s="803"/>
      <c r="W398" s="803"/>
      <c r="X398" s="803"/>
      <c r="Y398" s="803"/>
      <c r="Z398" s="803"/>
      <c r="AA398" s="803"/>
      <c r="AB398" s="803"/>
      <c r="AC398" s="803"/>
      <c r="AD398" s="803"/>
      <c r="AE398" s="110"/>
      <c r="AF398" s="110"/>
      <c r="AG398" s="110"/>
    </row>
    <row r="399">
      <c r="A399" s="803"/>
      <c r="B399" s="676">
        <f t="shared" si="1"/>
        <v>396</v>
      </c>
      <c r="C399" s="937"/>
      <c r="D399" s="205"/>
      <c r="E399" s="202"/>
      <c r="F399" s="202"/>
      <c r="G399" s="202"/>
      <c r="H399" s="202"/>
      <c r="I399" s="130" t="s">
        <v>4572</v>
      </c>
      <c r="J399" s="201"/>
      <c r="K399" s="132"/>
      <c r="L399" s="132" t="s">
        <v>4368</v>
      </c>
      <c r="M399" s="132" t="s">
        <v>156</v>
      </c>
      <c r="N399" s="131"/>
      <c r="O399" s="783" t="s">
        <v>84</v>
      </c>
      <c r="P399" s="783" t="s">
        <v>86</v>
      </c>
      <c r="Q399" s="783" t="s">
        <v>86</v>
      </c>
      <c r="R399" s="783" t="s">
        <v>86</v>
      </c>
      <c r="S399" s="132" t="s">
        <v>101</v>
      </c>
      <c r="T399" s="131"/>
      <c r="U399" s="131"/>
      <c r="V399" s="803"/>
      <c r="W399" s="803"/>
      <c r="X399" s="803"/>
      <c r="Y399" s="803"/>
      <c r="Z399" s="803"/>
      <c r="AA399" s="803"/>
      <c r="AB399" s="803"/>
      <c r="AC399" s="803"/>
      <c r="AD399" s="803"/>
      <c r="AE399" s="110"/>
      <c r="AF399" s="110"/>
      <c r="AG399" s="110"/>
    </row>
    <row r="400">
      <c r="A400" s="803"/>
      <c r="B400" s="676">
        <f t="shared" si="1"/>
        <v>397</v>
      </c>
      <c r="C400" s="937"/>
      <c r="D400" s="205"/>
      <c r="E400" s="202"/>
      <c r="F400" s="202"/>
      <c r="G400" s="202"/>
      <c r="H400" s="202"/>
      <c r="I400" s="130" t="s">
        <v>4573</v>
      </c>
      <c r="J400" s="201"/>
      <c r="K400" s="132"/>
      <c r="L400" s="132" t="s">
        <v>4574</v>
      </c>
      <c r="M400" s="132" t="s">
        <v>4560</v>
      </c>
      <c r="N400" s="131"/>
      <c r="O400" s="783" t="s">
        <v>84</v>
      </c>
      <c r="P400" s="783" t="s">
        <v>86</v>
      </c>
      <c r="Q400" s="783" t="s">
        <v>86</v>
      </c>
      <c r="R400" s="783" t="s">
        <v>86</v>
      </c>
      <c r="S400" s="132" t="s">
        <v>101</v>
      </c>
      <c r="T400" s="131"/>
      <c r="U400" s="131"/>
      <c r="V400" s="803"/>
      <c r="W400" s="803"/>
      <c r="X400" s="803"/>
      <c r="Y400" s="803"/>
      <c r="Z400" s="803"/>
      <c r="AA400" s="803"/>
      <c r="AB400" s="803"/>
      <c r="AC400" s="803"/>
      <c r="AD400" s="803"/>
      <c r="AE400" s="110"/>
      <c r="AF400" s="110"/>
      <c r="AG400" s="110"/>
    </row>
    <row r="401">
      <c r="A401" s="803"/>
      <c r="B401" s="676">
        <f t="shared" si="1"/>
        <v>398</v>
      </c>
      <c r="C401" s="937"/>
      <c r="D401" s="205"/>
      <c r="E401" s="202"/>
      <c r="F401" s="202"/>
      <c r="G401" s="202"/>
      <c r="H401" s="202"/>
      <c r="I401" s="130" t="s">
        <v>4575</v>
      </c>
      <c r="J401" s="201"/>
      <c r="K401" s="132"/>
      <c r="L401" s="132" t="s">
        <v>4570</v>
      </c>
      <c r="M401" s="132" t="s">
        <v>173</v>
      </c>
      <c r="N401" s="131"/>
      <c r="O401" s="783" t="s">
        <v>84</v>
      </c>
      <c r="P401" s="783" t="s">
        <v>86</v>
      </c>
      <c r="Q401" s="783" t="s">
        <v>86</v>
      </c>
      <c r="R401" s="783" t="s">
        <v>86</v>
      </c>
      <c r="S401" s="132" t="s">
        <v>101</v>
      </c>
      <c r="T401" s="131"/>
      <c r="U401" s="131"/>
      <c r="V401" s="803"/>
      <c r="W401" s="803"/>
      <c r="X401" s="803"/>
      <c r="Y401" s="803"/>
      <c r="Z401" s="803"/>
      <c r="AA401" s="803"/>
      <c r="AB401" s="803"/>
      <c r="AC401" s="803"/>
      <c r="AD401" s="803"/>
      <c r="AE401" s="110"/>
      <c r="AF401" s="110"/>
      <c r="AG401" s="110"/>
    </row>
    <row r="402">
      <c r="A402" s="803"/>
      <c r="B402" s="676">
        <f t="shared" si="1"/>
        <v>399</v>
      </c>
      <c r="C402" s="937"/>
      <c r="D402" s="205"/>
      <c r="E402" s="202"/>
      <c r="F402" s="202"/>
      <c r="G402" s="202"/>
      <c r="H402" s="202"/>
      <c r="I402" s="130" t="s">
        <v>4576</v>
      </c>
      <c r="J402" s="201"/>
      <c r="K402" s="132"/>
      <c r="L402" s="132" t="s">
        <v>4552</v>
      </c>
      <c r="M402" s="132" t="s">
        <v>156</v>
      </c>
      <c r="N402" s="131"/>
      <c r="O402" s="783" t="s">
        <v>84</v>
      </c>
      <c r="P402" s="783" t="s">
        <v>86</v>
      </c>
      <c r="Q402" s="783" t="s">
        <v>86</v>
      </c>
      <c r="R402" s="783" t="s">
        <v>86</v>
      </c>
      <c r="S402" s="132" t="s">
        <v>101</v>
      </c>
      <c r="T402" s="131"/>
      <c r="U402" s="131"/>
      <c r="V402" s="803"/>
      <c r="W402" s="803"/>
      <c r="X402" s="803"/>
      <c r="Y402" s="803"/>
      <c r="Z402" s="803"/>
      <c r="AA402" s="803"/>
      <c r="AB402" s="803"/>
      <c r="AC402" s="803"/>
      <c r="AD402" s="803"/>
      <c r="AE402" s="110"/>
      <c r="AF402" s="110"/>
      <c r="AG402" s="110"/>
    </row>
    <row r="403">
      <c r="A403" s="803"/>
      <c r="B403" s="676">
        <f t="shared" si="1"/>
        <v>400</v>
      </c>
      <c r="C403" s="937"/>
      <c r="D403" s="205"/>
      <c r="E403" s="202"/>
      <c r="F403" s="202"/>
      <c r="G403" s="202"/>
      <c r="H403" s="129" t="s">
        <v>4577</v>
      </c>
      <c r="I403" s="130" t="s">
        <v>4572</v>
      </c>
      <c r="J403" s="201"/>
      <c r="K403" s="132"/>
      <c r="L403" s="132" t="s">
        <v>4368</v>
      </c>
      <c r="M403" s="132" t="s">
        <v>156</v>
      </c>
      <c r="N403" s="131"/>
      <c r="O403" s="783" t="s">
        <v>84</v>
      </c>
      <c r="P403" s="783" t="s">
        <v>86</v>
      </c>
      <c r="Q403" s="783" t="s">
        <v>86</v>
      </c>
      <c r="R403" s="783" t="s">
        <v>86</v>
      </c>
      <c r="S403" s="132" t="s">
        <v>101</v>
      </c>
      <c r="T403" s="131"/>
      <c r="U403" s="131"/>
      <c r="V403" s="803"/>
      <c r="W403" s="803"/>
      <c r="X403" s="803"/>
      <c r="Y403" s="803"/>
      <c r="Z403" s="803"/>
      <c r="AA403" s="803"/>
      <c r="AB403" s="803"/>
      <c r="AC403" s="803"/>
      <c r="AD403" s="803"/>
      <c r="AE403" s="110"/>
      <c r="AF403" s="110"/>
      <c r="AG403" s="110"/>
    </row>
    <row r="404">
      <c r="A404" s="803"/>
      <c r="B404" s="676">
        <f t="shared" si="1"/>
        <v>401</v>
      </c>
      <c r="C404" s="937"/>
      <c r="D404" s="205"/>
      <c r="E404" s="202"/>
      <c r="F404" s="202"/>
      <c r="G404" s="202"/>
      <c r="H404" s="202"/>
      <c r="I404" s="130" t="s">
        <v>4573</v>
      </c>
      <c r="J404" s="201"/>
      <c r="K404" s="132"/>
      <c r="L404" s="132" t="s">
        <v>4578</v>
      </c>
      <c r="M404" s="132" t="s">
        <v>4579</v>
      </c>
      <c r="N404" s="131"/>
      <c r="O404" s="783" t="s">
        <v>84</v>
      </c>
      <c r="P404" s="783" t="s">
        <v>86</v>
      </c>
      <c r="Q404" s="783" t="s">
        <v>86</v>
      </c>
      <c r="R404" s="783" t="s">
        <v>86</v>
      </c>
      <c r="S404" s="132" t="s">
        <v>101</v>
      </c>
      <c r="T404" s="131"/>
      <c r="U404" s="131"/>
      <c r="V404" s="803"/>
      <c r="W404" s="803"/>
      <c r="X404" s="803"/>
      <c r="Y404" s="803"/>
      <c r="Z404" s="803"/>
      <c r="AA404" s="803"/>
      <c r="AB404" s="803"/>
      <c r="AC404" s="803"/>
      <c r="AD404" s="803"/>
      <c r="AE404" s="110"/>
      <c r="AF404" s="110"/>
      <c r="AG404" s="110"/>
    </row>
    <row r="405">
      <c r="A405" s="803"/>
      <c r="B405" s="676">
        <f t="shared" si="1"/>
        <v>402</v>
      </c>
      <c r="C405" s="937"/>
      <c r="D405" s="205"/>
      <c r="E405" s="202"/>
      <c r="F405" s="202"/>
      <c r="G405" s="204"/>
      <c r="H405" s="204"/>
      <c r="I405" s="130" t="s">
        <v>4575</v>
      </c>
      <c r="J405" s="201"/>
      <c r="K405" s="132"/>
      <c r="L405" s="132" t="s">
        <v>173</v>
      </c>
      <c r="M405" s="132" t="s">
        <v>173</v>
      </c>
      <c r="N405" s="131"/>
      <c r="O405" s="783" t="s">
        <v>84</v>
      </c>
      <c r="P405" s="783" t="s">
        <v>86</v>
      </c>
      <c r="Q405" s="783" t="s">
        <v>86</v>
      </c>
      <c r="R405" s="783" t="s">
        <v>86</v>
      </c>
      <c r="S405" s="132" t="s">
        <v>101</v>
      </c>
      <c r="T405" s="131"/>
      <c r="U405" s="131"/>
      <c r="V405" s="803"/>
      <c r="W405" s="803"/>
      <c r="X405" s="803"/>
      <c r="Y405" s="803"/>
      <c r="Z405" s="803"/>
      <c r="AA405" s="803"/>
      <c r="AB405" s="803"/>
      <c r="AC405" s="803"/>
      <c r="AD405" s="803"/>
      <c r="AE405" s="110"/>
      <c r="AF405" s="110"/>
      <c r="AG405" s="110"/>
    </row>
    <row r="406">
      <c r="A406" s="803"/>
      <c r="B406" s="676">
        <f t="shared" si="1"/>
        <v>403</v>
      </c>
      <c r="C406" s="937"/>
      <c r="D406" s="205"/>
      <c r="E406" s="202"/>
      <c r="F406" s="202"/>
      <c r="G406" s="155" t="s">
        <v>1857</v>
      </c>
      <c r="H406" s="207"/>
      <c r="I406" s="201"/>
      <c r="J406" s="201"/>
      <c r="K406" s="132"/>
      <c r="L406" s="132" t="s">
        <v>4580</v>
      </c>
      <c r="M406" s="132" t="s">
        <v>4581</v>
      </c>
      <c r="N406" s="131"/>
      <c r="O406" s="783" t="s">
        <v>84</v>
      </c>
      <c r="P406" s="783" t="s">
        <v>86</v>
      </c>
      <c r="Q406" s="783" t="s">
        <v>86</v>
      </c>
      <c r="R406" s="783" t="s">
        <v>86</v>
      </c>
      <c r="S406" s="132" t="s">
        <v>101</v>
      </c>
      <c r="T406" s="131"/>
      <c r="U406" s="131"/>
      <c r="V406" s="803"/>
      <c r="W406" s="803"/>
      <c r="X406" s="803"/>
      <c r="Y406" s="803"/>
      <c r="Z406" s="803"/>
      <c r="AA406" s="803"/>
      <c r="AB406" s="803"/>
      <c r="AC406" s="803"/>
      <c r="AD406" s="803"/>
      <c r="AE406" s="110"/>
      <c r="AF406" s="110"/>
      <c r="AG406" s="110"/>
    </row>
    <row r="407">
      <c r="A407" s="803"/>
      <c r="B407" s="676">
        <f t="shared" si="1"/>
        <v>404</v>
      </c>
      <c r="C407" s="937"/>
      <c r="D407" s="205"/>
      <c r="E407" s="145" t="s">
        <v>1761</v>
      </c>
      <c r="F407" s="246" t="s">
        <v>4582</v>
      </c>
      <c r="G407" s="904" t="s">
        <v>3874</v>
      </c>
      <c r="H407" s="485"/>
      <c r="I407" s="137"/>
      <c r="J407" s="131"/>
      <c r="K407" s="132"/>
      <c r="L407" s="132" t="s">
        <v>3875</v>
      </c>
      <c r="M407" s="132" t="s">
        <v>3876</v>
      </c>
      <c r="N407" s="131"/>
      <c r="O407" s="783" t="s">
        <v>84</v>
      </c>
      <c r="P407" s="783" t="s">
        <v>86</v>
      </c>
      <c r="Q407" s="783" t="s">
        <v>86</v>
      </c>
      <c r="R407" s="783" t="s">
        <v>86</v>
      </c>
      <c r="S407" s="132" t="s">
        <v>101</v>
      </c>
      <c r="T407" s="131"/>
      <c r="U407" s="131"/>
      <c r="V407" s="803"/>
      <c r="W407" s="803"/>
      <c r="X407" s="803"/>
      <c r="Y407" s="803"/>
      <c r="Z407" s="803"/>
      <c r="AA407" s="803"/>
      <c r="AB407" s="803"/>
      <c r="AC407" s="803"/>
      <c r="AD407" s="803"/>
      <c r="AE407" s="110"/>
      <c r="AF407" s="110"/>
      <c r="AG407" s="110"/>
    </row>
    <row r="408">
      <c r="A408" s="803"/>
      <c r="B408" s="676">
        <f t="shared" si="1"/>
        <v>405</v>
      </c>
      <c r="C408" s="937"/>
      <c r="D408" s="205"/>
      <c r="E408" s="803"/>
      <c r="F408" s="191"/>
      <c r="G408" s="847" t="s">
        <v>3907</v>
      </c>
      <c r="H408" s="246" t="s">
        <v>3908</v>
      </c>
      <c r="I408" s="243" t="s">
        <v>3909</v>
      </c>
      <c r="J408" s="131"/>
      <c r="K408" s="132"/>
      <c r="L408" s="132" t="s">
        <v>3910</v>
      </c>
      <c r="M408" s="132" t="s">
        <v>3911</v>
      </c>
      <c r="N408" s="131"/>
      <c r="O408" s="783" t="s">
        <v>84</v>
      </c>
      <c r="P408" s="783" t="s">
        <v>86</v>
      </c>
      <c r="Q408" s="783" t="s">
        <v>86</v>
      </c>
      <c r="R408" s="783" t="s">
        <v>86</v>
      </c>
      <c r="S408" s="132" t="s">
        <v>101</v>
      </c>
      <c r="T408" s="131"/>
      <c r="U408" s="131"/>
      <c r="V408" s="803"/>
      <c r="W408" s="803"/>
      <c r="X408" s="803"/>
      <c r="Y408" s="803"/>
      <c r="Z408" s="803"/>
      <c r="AA408" s="803"/>
      <c r="AB408" s="803"/>
      <c r="AC408" s="803"/>
      <c r="AD408" s="803"/>
      <c r="AE408" s="110"/>
      <c r="AF408" s="110"/>
      <c r="AG408" s="110"/>
    </row>
    <row r="409">
      <c r="A409" s="803"/>
      <c r="B409" s="676">
        <f t="shared" si="1"/>
        <v>406</v>
      </c>
      <c r="C409" s="937"/>
      <c r="D409" s="205"/>
      <c r="E409" s="803"/>
      <c r="F409" s="191"/>
      <c r="G409" s="301"/>
      <c r="H409" s="301"/>
      <c r="I409" s="243" t="s">
        <v>3912</v>
      </c>
      <c r="J409" s="131"/>
      <c r="K409" s="132"/>
      <c r="L409" s="132" t="s">
        <v>3910</v>
      </c>
      <c r="M409" s="132" t="s">
        <v>3911</v>
      </c>
      <c r="N409" s="131"/>
      <c r="O409" s="783" t="s">
        <v>84</v>
      </c>
      <c r="P409" s="783" t="s">
        <v>86</v>
      </c>
      <c r="Q409" s="783" t="s">
        <v>86</v>
      </c>
      <c r="R409" s="783" t="s">
        <v>86</v>
      </c>
      <c r="S409" s="132" t="s">
        <v>101</v>
      </c>
      <c r="T409" s="131"/>
      <c r="U409" s="131"/>
      <c r="V409" s="803"/>
      <c r="W409" s="803"/>
      <c r="X409" s="803"/>
      <c r="Y409" s="803"/>
      <c r="Z409" s="803"/>
      <c r="AA409" s="803"/>
      <c r="AB409" s="803"/>
      <c r="AC409" s="803"/>
      <c r="AD409" s="803"/>
      <c r="AE409" s="110"/>
      <c r="AF409" s="110"/>
      <c r="AG409" s="110"/>
    </row>
    <row r="410">
      <c r="A410" s="803"/>
      <c r="B410" s="676">
        <f t="shared" si="1"/>
        <v>407</v>
      </c>
      <c r="C410" s="937"/>
      <c r="D410" s="205"/>
      <c r="E410" s="803"/>
      <c r="F410" s="151"/>
      <c r="G410" s="913" t="s">
        <v>3913</v>
      </c>
      <c r="H410" s="962"/>
      <c r="I410" s="913"/>
      <c r="J410" s="910"/>
      <c r="K410" s="911"/>
      <c r="L410" s="911" t="s">
        <v>3914</v>
      </c>
      <c r="M410" s="911" t="s">
        <v>3915</v>
      </c>
      <c r="N410" s="131"/>
      <c r="O410" s="783" t="s">
        <v>84</v>
      </c>
      <c r="P410" s="783" t="s">
        <v>86</v>
      </c>
      <c r="Q410" s="783" t="s">
        <v>86</v>
      </c>
      <c r="R410" s="783" t="s">
        <v>86</v>
      </c>
      <c r="S410" s="132" t="s">
        <v>157</v>
      </c>
      <c r="T410" s="131"/>
      <c r="U410" s="131"/>
      <c r="V410" s="803"/>
      <c r="W410" s="803"/>
      <c r="X410" s="803"/>
      <c r="Y410" s="803"/>
      <c r="Z410" s="803"/>
      <c r="AA410" s="803"/>
      <c r="AB410" s="803"/>
      <c r="AC410" s="803"/>
      <c r="AD410" s="803"/>
      <c r="AE410" s="110"/>
      <c r="AF410" s="110"/>
      <c r="AG410" s="110"/>
    </row>
    <row r="411">
      <c r="A411" s="803"/>
      <c r="B411" s="676">
        <f t="shared" si="1"/>
        <v>408</v>
      </c>
      <c r="C411" s="937"/>
      <c r="D411" s="867"/>
      <c r="E411" s="847" t="s">
        <v>3568</v>
      </c>
      <c r="F411" s="129" t="s">
        <v>4583</v>
      </c>
      <c r="G411" s="142" t="s">
        <v>4584</v>
      </c>
      <c r="H411" s="153"/>
      <c r="I411" s="131"/>
      <c r="J411" s="131"/>
      <c r="K411" s="132"/>
      <c r="L411" s="132" t="s">
        <v>4585</v>
      </c>
      <c r="M411" s="132" t="s">
        <v>3922</v>
      </c>
      <c r="N411" s="131"/>
      <c r="O411" s="783" t="s">
        <v>84</v>
      </c>
      <c r="P411" s="783" t="s">
        <v>86</v>
      </c>
      <c r="Q411" s="783" t="s">
        <v>86</v>
      </c>
      <c r="R411" s="783" t="s">
        <v>86</v>
      </c>
      <c r="S411" s="132" t="s">
        <v>101</v>
      </c>
      <c r="T411" s="131"/>
      <c r="U411" s="131"/>
      <c r="V411" s="803"/>
      <c r="W411" s="803"/>
      <c r="X411" s="803"/>
      <c r="Y411" s="803"/>
      <c r="Z411" s="803"/>
      <c r="AA411" s="803"/>
      <c r="AB411" s="803"/>
      <c r="AC411" s="803"/>
      <c r="AD411" s="803"/>
      <c r="AE411" s="110"/>
      <c r="AF411" s="110"/>
      <c r="AG411" s="110"/>
    </row>
    <row r="412">
      <c r="A412" s="803"/>
      <c r="B412" s="676">
        <f t="shared" si="1"/>
        <v>409</v>
      </c>
      <c r="C412" s="937"/>
      <c r="D412" s="867"/>
      <c r="E412" s="151"/>
      <c r="F412" s="140"/>
      <c r="G412" s="903" t="s">
        <v>3907</v>
      </c>
      <c r="H412" s="197" t="s">
        <v>4131</v>
      </c>
      <c r="I412" s="820" t="s">
        <v>507</v>
      </c>
      <c r="J412" s="131"/>
      <c r="K412" s="132"/>
      <c r="L412" s="132" t="s">
        <v>3910</v>
      </c>
      <c r="M412" s="132" t="s">
        <v>3911</v>
      </c>
      <c r="N412" s="131"/>
      <c r="O412" s="783" t="s">
        <v>84</v>
      </c>
      <c r="P412" s="783" t="s">
        <v>86</v>
      </c>
      <c r="Q412" s="783" t="s">
        <v>86</v>
      </c>
      <c r="R412" s="783" t="s">
        <v>86</v>
      </c>
      <c r="S412" s="132" t="s">
        <v>101</v>
      </c>
      <c r="T412" s="131"/>
      <c r="U412" s="131"/>
      <c r="V412" s="803"/>
      <c r="W412" s="803"/>
      <c r="X412" s="803"/>
      <c r="Y412" s="803"/>
      <c r="Z412" s="803"/>
      <c r="AA412" s="803"/>
      <c r="AB412" s="803"/>
      <c r="AC412" s="803"/>
      <c r="AD412" s="803"/>
      <c r="AE412" s="110"/>
      <c r="AF412" s="110"/>
      <c r="AG412" s="110"/>
    </row>
    <row r="413">
      <c r="A413" s="803"/>
      <c r="B413" s="676">
        <f t="shared" si="1"/>
        <v>410</v>
      </c>
      <c r="C413" s="937"/>
      <c r="D413" s="867"/>
      <c r="E413" s="207"/>
      <c r="F413" s="140"/>
      <c r="G413" s="913" t="s">
        <v>3947</v>
      </c>
      <c r="H413" s="909"/>
      <c r="I413" s="908"/>
      <c r="J413" s="910"/>
      <c r="K413" s="911"/>
      <c r="L413" s="911" t="s">
        <v>3948</v>
      </c>
      <c r="M413" s="911" t="s">
        <v>3949</v>
      </c>
      <c r="N413" s="131"/>
      <c r="O413" s="783" t="s">
        <v>84</v>
      </c>
      <c r="P413" s="783" t="s">
        <v>86</v>
      </c>
      <c r="Q413" s="783" t="s">
        <v>86</v>
      </c>
      <c r="R413" s="783" t="s">
        <v>86</v>
      </c>
      <c r="S413" s="132" t="s">
        <v>157</v>
      </c>
      <c r="T413" s="131"/>
      <c r="U413" s="131"/>
      <c r="V413" s="803"/>
      <c r="W413" s="803"/>
      <c r="X413" s="803"/>
      <c r="Y413" s="803"/>
      <c r="Z413" s="803"/>
      <c r="AA413" s="803"/>
      <c r="AB413" s="803"/>
      <c r="AC413" s="803"/>
      <c r="AD413" s="803"/>
      <c r="AE413" s="110"/>
      <c r="AF413" s="110"/>
      <c r="AG413" s="110"/>
    </row>
    <row r="414">
      <c r="A414" s="803"/>
      <c r="B414" s="676">
        <f t="shared" si="1"/>
        <v>411</v>
      </c>
      <c r="C414" s="937"/>
      <c r="D414" s="205"/>
      <c r="E414" s="160" t="s">
        <v>4586</v>
      </c>
      <c r="F414" s="699"/>
      <c r="G414" s="822"/>
      <c r="H414" s="201"/>
      <c r="I414" s="201"/>
      <c r="J414" s="201"/>
      <c r="K414" s="132"/>
      <c r="L414" s="132" t="s">
        <v>4083</v>
      </c>
      <c r="M414" s="132" t="s">
        <v>4084</v>
      </c>
      <c r="N414" s="131"/>
      <c r="O414" s="783" t="s">
        <v>84</v>
      </c>
      <c r="P414" s="783" t="s">
        <v>86</v>
      </c>
      <c r="Q414" s="783" t="s">
        <v>86</v>
      </c>
      <c r="R414" s="783" t="s">
        <v>86</v>
      </c>
      <c r="S414" s="132" t="s">
        <v>101</v>
      </c>
      <c r="T414" s="131"/>
      <c r="U414" s="131"/>
      <c r="V414" s="803"/>
      <c r="W414" s="803"/>
      <c r="X414" s="803"/>
      <c r="Y414" s="803"/>
      <c r="Z414" s="803"/>
      <c r="AA414" s="803"/>
      <c r="AB414" s="803"/>
      <c r="AC414" s="803"/>
      <c r="AD414" s="803"/>
      <c r="AE414" s="110"/>
      <c r="AF414" s="110"/>
      <c r="AG414" s="110"/>
    </row>
    <row r="415">
      <c r="A415" s="803"/>
      <c r="B415" s="676">
        <f t="shared" si="1"/>
        <v>412</v>
      </c>
      <c r="C415" s="937"/>
      <c r="D415" s="205"/>
      <c r="E415" s="894" t="s">
        <v>4587</v>
      </c>
      <c r="F415" s="207"/>
      <c r="G415" s="863"/>
      <c r="H415" s="201"/>
      <c r="I415" s="201"/>
      <c r="J415" s="201"/>
      <c r="K415" s="132"/>
      <c r="L415" s="132" t="s">
        <v>4588</v>
      </c>
      <c r="M415" s="132" t="s">
        <v>4589</v>
      </c>
      <c r="N415" s="131"/>
      <c r="O415" s="783" t="s">
        <v>84</v>
      </c>
      <c r="P415" s="783" t="s">
        <v>86</v>
      </c>
      <c r="Q415" s="783" t="s">
        <v>86</v>
      </c>
      <c r="R415" s="783" t="s">
        <v>86</v>
      </c>
      <c r="S415" s="132" t="s">
        <v>101</v>
      </c>
      <c r="T415" s="131"/>
      <c r="U415" s="131"/>
      <c r="V415" s="803"/>
      <c r="W415" s="803"/>
      <c r="X415" s="803"/>
      <c r="Y415" s="803"/>
      <c r="Z415" s="803"/>
      <c r="AA415" s="803"/>
      <c r="AB415" s="803"/>
      <c r="AC415" s="803"/>
      <c r="AD415" s="803"/>
      <c r="AE415" s="110"/>
      <c r="AF415" s="110"/>
      <c r="AG415" s="110"/>
    </row>
    <row r="416">
      <c r="A416" s="803"/>
      <c r="B416" s="676">
        <f t="shared" si="1"/>
        <v>413</v>
      </c>
      <c r="C416" s="937"/>
      <c r="D416" s="205"/>
      <c r="E416" s="963"/>
      <c r="F416" s="193" t="s">
        <v>4590</v>
      </c>
      <c r="G416" s="146" t="s">
        <v>4544</v>
      </c>
      <c r="H416" s="822"/>
      <c r="I416" s="201"/>
      <c r="J416" s="201"/>
      <c r="K416" s="132"/>
      <c r="L416" s="132" t="s">
        <v>4537</v>
      </c>
      <c r="M416" s="132" t="s">
        <v>4545</v>
      </c>
      <c r="N416" s="131"/>
      <c r="O416" s="783" t="s">
        <v>84</v>
      </c>
      <c r="P416" s="783" t="s">
        <v>86</v>
      </c>
      <c r="Q416" s="783" t="s">
        <v>86</v>
      </c>
      <c r="R416" s="783" t="s">
        <v>86</v>
      </c>
      <c r="S416" s="132" t="s">
        <v>101</v>
      </c>
      <c r="T416" s="131"/>
      <c r="U416" s="131"/>
      <c r="V416" s="803"/>
      <c r="W416" s="803"/>
      <c r="X416" s="803"/>
      <c r="Y416" s="803"/>
      <c r="Z416" s="803"/>
      <c r="AA416" s="803"/>
      <c r="AB416" s="803"/>
      <c r="AC416" s="803"/>
      <c r="AD416" s="803"/>
      <c r="AE416" s="110"/>
      <c r="AF416" s="110"/>
      <c r="AG416" s="110"/>
    </row>
    <row r="417">
      <c r="A417" s="803"/>
      <c r="B417" s="676">
        <f t="shared" si="1"/>
        <v>414</v>
      </c>
      <c r="C417" s="937"/>
      <c r="D417" s="205"/>
      <c r="E417" s="963"/>
      <c r="F417" s="867"/>
      <c r="G417" s="205"/>
      <c r="H417" s="130" t="s">
        <v>3643</v>
      </c>
      <c r="I417" s="201"/>
      <c r="J417" s="201"/>
      <c r="K417" s="132"/>
      <c r="L417" s="132" t="s">
        <v>4546</v>
      </c>
      <c r="M417" s="132" t="s">
        <v>4547</v>
      </c>
      <c r="N417" s="131"/>
      <c r="O417" s="783" t="s">
        <v>84</v>
      </c>
      <c r="P417" s="783" t="s">
        <v>86</v>
      </c>
      <c r="Q417" s="783" t="s">
        <v>86</v>
      </c>
      <c r="R417" s="783" t="s">
        <v>86</v>
      </c>
      <c r="S417" s="132" t="s">
        <v>101</v>
      </c>
      <c r="T417" s="131"/>
      <c r="U417" s="131"/>
      <c r="V417" s="803"/>
      <c r="W417" s="803"/>
      <c r="X417" s="803"/>
      <c r="Y417" s="803"/>
      <c r="Z417" s="803"/>
      <c r="AA417" s="803"/>
      <c r="AB417" s="803"/>
      <c r="AC417" s="803"/>
      <c r="AD417" s="803"/>
      <c r="AE417" s="110"/>
      <c r="AF417" s="110"/>
      <c r="AG417" s="110"/>
    </row>
    <row r="418">
      <c r="A418" s="803"/>
      <c r="B418" s="676">
        <f t="shared" si="1"/>
        <v>415</v>
      </c>
      <c r="C418" s="937"/>
      <c r="D418" s="205"/>
      <c r="E418" s="963"/>
      <c r="F418" s="867"/>
      <c r="G418" s="205"/>
      <c r="H418" s="822"/>
      <c r="I418" s="201"/>
      <c r="J418" s="201"/>
      <c r="K418" s="132"/>
      <c r="L418" s="132" t="s">
        <v>4548</v>
      </c>
      <c r="M418" s="132" t="s">
        <v>4549</v>
      </c>
      <c r="N418" s="131"/>
      <c r="O418" s="783" t="s">
        <v>84</v>
      </c>
      <c r="P418" s="783" t="s">
        <v>86</v>
      </c>
      <c r="Q418" s="783" t="s">
        <v>86</v>
      </c>
      <c r="R418" s="783" t="s">
        <v>86</v>
      </c>
      <c r="S418" s="132" t="s">
        <v>101</v>
      </c>
      <c r="T418" s="131"/>
      <c r="U418" s="131"/>
      <c r="V418" s="803"/>
      <c r="W418" s="803"/>
      <c r="X418" s="803"/>
      <c r="Y418" s="803"/>
      <c r="Z418" s="803"/>
      <c r="AA418" s="803"/>
      <c r="AB418" s="803"/>
      <c r="AC418" s="803"/>
      <c r="AD418" s="803"/>
      <c r="AE418" s="110"/>
      <c r="AF418" s="110"/>
      <c r="AG418" s="110"/>
    </row>
    <row r="419">
      <c r="A419" s="803"/>
      <c r="B419" s="676">
        <f t="shared" si="1"/>
        <v>416</v>
      </c>
      <c r="C419" s="937"/>
      <c r="D419" s="205"/>
      <c r="E419" s="963"/>
      <c r="F419" s="867"/>
      <c r="G419" s="207"/>
      <c r="H419" s="130" t="s">
        <v>174</v>
      </c>
      <c r="I419" s="201"/>
      <c r="J419" s="201"/>
      <c r="K419" s="132"/>
      <c r="L419" s="132" t="s">
        <v>4550</v>
      </c>
      <c r="M419" s="132" t="s">
        <v>4551</v>
      </c>
      <c r="N419" s="131"/>
      <c r="O419" s="783" t="s">
        <v>84</v>
      </c>
      <c r="P419" s="783" t="s">
        <v>86</v>
      </c>
      <c r="Q419" s="783" t="s">
        <v>86</v>
      </c>
      <c r="R419" s="783" t="s">
        <v>86</v>
      </c>
      <c r="S419" s="132" t="s">
        <v>101</v>
      </c>
      <c r="T419" s="131"/>
      <c r="U419" s="131"/>
      <c r="V419" s="803"/>
      <c r="W419" s="803"/>
      <c r="X419" s="803"/>
      <c r="Y419" s="803"/>
      <c r="Z419" s="803"/>
      <c r="AA419" s="803"/>
      <c r="AB419" s="803"/>
      <c r="AC419" s="803"/>
      <c r="AD419" s="803"/>
      <c r="AE419" s="110"/>
      <c r="AF419" s="110"/>
      <c r="AG419" s="110"/>
    </row>
    <row r="420">
      <c r="A420" s="803"/>
      <c r="B420" s="676">
        <f t="shared" si="1"/>
        <v>417</v>
      </c>
      <c r="C420" s="937"/>
      <c r="D420" s="205"/>
      <c r="E420" s="963"/>
      <c r="F420" s="205"/>
      <c r="G420" s="142" t="s">
        <v>402</v>
      </c>
      <c r="H420" s="201"/>
      <c r="I420" s="201"/>
      <c r="J420" s="201"/>
      <c r="K420" s="132"/>
      <c r="L420" s="132" t="s">
        <v>4552</v>
      </c>
      <c r="M420" s="132" t="s">
        <v>156</v>
      </c>
      <c r="N420" s="131"/>
      <c r="O420" s="783" t="s">
        <v>84</v>
      </c>
      <c r="P420" s="783" t="s">
        <v>86</v>
      </c>
      <c r="Q420" s="783" t="s">
        <v>86</v>
      </c>
      <c r="R420" s="783" t="s">
        <v>86</v>
      </c>
      <c r="S420" s="132" t="s">
        <v>101</v>
      </c>
      <c r="T420" s="131"/>
      <c r="U420" s="131"/>
      <c r="V420" s="803"/>
      <c r="W420" s="803"/>
      <c r="X420" s="803"/>
      <c r="Y420" s="803"/>
      <c r="Z420" s="803"/>
      <c r="AA420" s="803"/>
      <c r="AB420" s="803"/>
      <c r="AC420" s="803"/>
      <c r="AD420" s="803"/>
      <c r="AE420" s="110"/>
      <c r="AF420" s="110"/>
      <c r="AG420" s="110"/>
    </row>
    <row r="421">
      <c r="A421" s="803"/>
      <c r="B421" s="676">
        <f t="shared" si="1"/>
        <v>418</v>
      </c>
      <c r="C421" s="937"/>
      <c r="D421" s="205"/>
      <c r="E421" s="963"/>
      <c r="F421" s="205"/>
      <c r="G421" s="130" t="s">
        <v>4553</v>
      </c>
      <c r="H421" s="132" t="s">
        <v>411</v>
      </c>
      <c r="I421" s="132"/>
      <c r="J421" s="201"/>
      <c r="K421" s="132"/>
      <c r="L421" s="132" t="s">
        <v>4591</v>
      </c>
      <c r="M421" s="132" t="s">
        <v>4592</v>
      </c>
      <c r="N421" s="131"/>
      <c r="O421" s="783" t="s">
        <v>84</v>
      </c>
      <c r="P421" s="783" t="s">
        <v>86</v>
      </c>
      <c r="Q421" s="783" t="s">
        <v>86</v>
      </c>
      <c r="R421" s="783" t="s">
        <v>86</v>
      </c>
      <c r="S421" s="132" t="s">
        <v>101</v>
      </c>
      <c r="T421" s="131"/>
      <c r="U421" s="131"/>
      <c r="V421" s="803"/>
      <c r="W421" s="803"/>
      <c r="X421" s="803"/>
      <c r="Y421" s="803"/>
      <c r="Z421" s="803"/>
      <c r="AA421" s="803"/>
      <c r="AB421" s="803"/>
      <c r="AC421" s="803"/>
      <c r="AD421" s="803"/>
      <c r="AE421" s="110"/>
      <c r="AF421" s="110"/>
      <c r="AG421" s="110"/>
    </row>
    <row r="422">
      <c r="A422" s="803"/>
      <c r="B422" s="676">
        <f t="shared" si="1"/>
        <v>419</v>
      </c>
      <c r="C422" s="937"/>
      <c r="D422" s="205"/>
      <c r="E422" s="963"/>
      <c r="F422" s="205"/>
      <c r="G422" s="130" t="s">
        <v>1434</v>
      </c>
      <c r="H422" s="201"/>
      <c r="I422" s="132"/>
      <c r="J422" s="201"/>
      <c r="K422" s="132"/>
      <c r="L422" s="132" t="s">
        <v>4537</v>
      </c>
      <c r="M422" s="132" t="s">
        <v>4554</v>
      </c>
      <c r="N422" s="131"/>
      <c r="O422" s="783" t="s">
        <v>84</v>
      </c>
      <c r="P422" s="783" t="s">
        <v>86</v>
      </c>
      <c r="Q422" s="783" t="s">
        <v>86</v>
      </c>
      <c r="R422" s="783" t="s">
        <v>86</v>
      </c>
      <c r="S422" s="132" t="s">
        <v>101</v>
      </c>
      <c r="T422" s="131"/>
      <c r="U422" s="131"/>
      <c r="V422" s="803"/>
      <c r="W422" s="803"/>
      <c r="X422" s="803"/>
      <c r="Y422" s="803"/>
      <c r="Z422" s="803"/>
      <c r="AA422" s="803"/>
      <c r="AB422" s="803"/>
      <c r="AC422" s="803"/>
      <c r="AD422" s="803"/>
      <c r="AE422" s="110"/>
      <c r="AF422" s="110"/>
      <c r="AG422" s="110"/>
    </row>
    <row r="423">
      <c r="A423" s="803"/>
      <c r="B423" s="676">
        <f t="shared" si="1"/>
        <v>420</v>
      </c>
      <c r="C423" s="937"/>
      <c r="D423" s="205"/>
      <c r="E423" s="963"/>
      <c r="F423" s="205"/>
      <c r="G423" s="130" t="s">
        <v>4555</v>
      </c>
      <c r="H423" s="201"/>
      <c r="I423" s="132"/>
      <c r="J423" s="201"/>
      <c r="K423" s="132"/>
      <c r="L423" s="132" t="s">
        <v>4552</v>
      </c>
      <c r="M423" s="132" t="s">
        <v>156</v>
      </c>
      <c r="N423" s="131"/>
      <c r="O423" s="783" t="s">
        <v>84</v>
      </c>
      <c r="P423" s="783" t="s">
        <v>86</v>
      </c>
      <c r="Q423" s="783" t="s">
        <v>86</v>
      </c>
      <c r="R423" s="783" t="s">
        <v>86</v>
      </c>
      <c r="S423" s="132" t="s">
        <v>101</v>
      </c>
      <c r="T423" s="131"/>
      <c r="U423" s="131"/>
      <c r="V423" s="803"/>
      <c r="W423" s="803"/>
      <c r="X423" s="803"/>
      <c r="Y423" s="803"/>
      <c r="Z423" s="803"/>
      <c r="AA423" s="803"/>
      <c r="AB423" s="803"/>
      <c r="AC423" s="803"/>
      <c r="AD423" s="803"/>
      <c r="AE423" s="110"/>
      <c r="AF423" s="110"/>
      <c r="AG423" s="110"/>
    </row>
    <row r="424">
      <c r="A424" s="803"/>
      <c r="B424" s="676">
        <f t="shared" si="1"/>
        <v>421</v>
      </c>
      <c r="C424" s="937"/>
      <c r="D424" s="205"/>
      <c r="E424" s="963"/>
      <c r="F424" s="205"/>
      <c r="G424" s="130" t="s">
        <v>403</v>
      </c>
      <c r="H424" s="201"/>
      <c r="I424" s="132"/>
      <c r="J424" s="201"/>
      <c r="K424" s="132"/>
      <c r="L424" s="132" t="s">
        <v>4556</v>
      </c>
      <c r="M424" s="132" t="s">
        <v>4557</v>
      </c>
      <c r="N424" s="131"/>
      <c r="O424" s="783" t="s">
        <v>84</v>
      </c>
      <c r="P424" s="783" t="s">
        <v>86</v>
      </c>
      <c r="Q424" s="783" t="s">
        <v>86</v>
      </c>
      <c r="R424" s="783" t="s">
        <v>86</v>
      </c>
      <c r="S424" s="132" t="s">
        <v>101</v>
      </c>
      <c r="T424" s="131"/>
      <c r="U424" s="131"/>
      <c r="V424" s="803"/>
      <c r="W424" s="803"/>
      <c r="X424" s="803"/>
      <c r="Y424" s="803"/>
      <c r="Z424" s="803"/>
      <c r="AA424" s="803"/>
      <c r="AB424" s="803"/>
      <c r="AC424" s="803"/>
      <c r="AD424" s="803"/>
      <c r="AE424" s="110"/>
      <c r="AF424" s="110"/>
      <c r="AG424" s="110"/>
    </row>
    <row r="425">
      <c r="A425" s="803"/>
      <c r="B425" s="676">
        <f t="shared" si="1"/>
        <v>422</v>
      </c>
      <c r="C425" s="937"/>
      <c r="D425" s="205"/>
      <c r="E425" s="963"/>
      <c r="F425" s="205"/>
      <c r="G425" s="130" t="s">
        <v>4558</v>
      </c>
      <c r="H425" s="201"/>
      <c r="I425" s="132"/>
      <c r="J425" s="201"/>
      <c r="K425" s="132"/>
      <c r="L425" s="132" t="s">
        <v>4559</v>
      </c>
      <c r="M425" s="132" t="s">
        <v>4560</v>
      </c>
      <c r="N425" s="131"/>
      <c r="O425" s="783" t="s">
        <v>84</v>
      </c>
      <c r="P425" s="783" t="s">
        <v>86</v>
      </c>
      <c r="Q425" s="783" t="s">
        <v>86</v>
      </c>
      <c r="R425" s="783" t="s">
        <v>86</v>
      </c>
      <c r="S425" s="132" t="s">
        <v>101</v>
      </c>
      <c r="T425" s="131"/>
      <c r="U425" s="131"/>
      <c r="V425" s="803"/>
      <c r="W425" s="803"/>
      <c r="X425" s="803"/>
      <c r="Y425" s="803"/>
      <c r="Z425" s="803"/>
      <c r="AA425" s="803"/>
      <c r="AB425" s="803"/>
      <c r="AC425" s="803"/>
      <c r="AD425" s="803"/>
      <c r="AE425" s="110"/>
      <c r="AF425" s="110"/>
      <c r="AG425" s="110"/>
    </row>
    <row r="426">
      <c r="A426" s="803"/>
      <c r="B426" s="676">
        <f t="shared" si="1"/>
        <v>423</v>
      </c>
      <c r="C426" s="937"/>
      <c r="D426" s="205"/>
      <c r="E426" s="963"/>
      <c r="F426" s="205"/>
      <c r="G426" s="130" t="s">
        <v>4561</v>
      </c>
      <c r="H426" s="201"/>
      <c r="I426" s="132"/>
      <c r="J426" s="201"/>
      <c r="K426" s="132"/>
      <c r="L426" s="132" t="s">
        <v>173</v>
      </c>
      <c r="M426" s="132" t="s">
        <v>173</v>
      </c>
      <c r="N426" s="131"/>
      <c r="O426" s="783" t="s">
        <v>84</v>
      </c>
      <c r="P426" s="783" t="s">
        <v>86</v>
      </c>
      <c r="Q426" s="783" t="s">
        <v>86</v>
      </c>
      <c r="R426" s="783" t="s">
        <v>86</v>
      </c>
      <c r="S426" s="132" t="s">
        <v>101</v>
      </c>
      <c r="T426" s="131"/>
      <c r="U426" s="131"/>
      <c r="V426" s="803"/>
      <c r="W426" s="803"/>
      <c r="X426" s="803"/>
      <c r="Y426" s="803"/>
      <c r="Z426" s="803"/>
      <c r="AA426" s="803"/>
      <c r="AB426" s="803"/>
      <c r="AC426" s="803"/>
      <c r="AD426" s="803"/>
      <c r="AE426" s="110"/>
      <c r="AF426" s="110"/>
      <c r="AG426" s="110"/>
    </row>
    <row r="427">
      <c r="A427" s="803"/>
      <c r="B427" s="676">
        <f t="shared" si="1"/>
        <v>424</v>
      </c>
      <c r="C427" s="937"/>
      <c r="D427" s="205"/>
      <c r="E427" s="963"/>
      <c r="F427" s="205"/>
      <c r="G427" s="130" t="s">
        <v>4562</v>
      </c>
      <c r="H427" s="201"/>
      <c r="I427" s="132"/>
      <c r="J427" s="201"/>
      <c r="K427" s="132"/>
      <c r="L427" s="132" t="s">
        <v>173</v>
      </c>
      <c r="M427" s="132" t="s">
        <v>173</v>
      </c>
      <c r="N427" s="131"/>
      <c r="O427" s="783" t="s">
        <v>84</v>
      </c>
      <c r="P427" s="783" t="s">
        <v>86</v>
      </c>
      <c r="Q427" s="783" t="s">
        <v>86</v>
      </c>
      <c r="R427" s="783" t="s">
        <v>86</v>
      </c>
      <c r="S427" s="132" t="s">
        <v>101</v>
      </c>
      <c r="T427" s="131"/>
      <c r="U427" s="131"/>
      <c r="V427" s="803"/>
      <c r="W427" s="803"/>
      <c r="X427" s="803"/>
      <c r="Y427" s="803"/>
      <c r="Z427" s="803"/>
      <c r="AA427" s="803"/>
      <c r="AB427" s="803"/>
      <c r="AC427" s="803"/>
      <c r="AD427" s="803"/>
      <c r="AE427" s="110"/>
      <c r="AF427" s="110"/>
      <c r="AG427" s="110"/>
    </row>
    <row r="428">
      <c r="A428" s="803"/>
      <c r="B428" s="676">
        <f t="shared" si="1"/>
        <v>425</v>
      </c>
      <c r="C428" s="937"/>
      <c r="D428" s="205"/>
      <c r="E428" s="963"/>
      <c r="F428" s="205"/>
      <c r="G428" s="130" t="s">
        <v>4563</v>
      </c>
      <c r="H428" s="201"/>
      <c r="I428" s="132"/>
      <c r="J428" s="201"/>
      <c r="K428" s="132"/>
      <c r="L428" s="132" t="s">
        <v>173</v>
      </c>
      <c r="M428" s="132" t="s">
        <v>173</v>
      </c>
      <c r="N428" s="131"/>
      <c r="O428" s="783" t="s">
        <v>84</v>
      </c>
      <c r="P428" s="783" t="s">
        <v>86</v>
      </c>
      <c r="Q428" s="783" t="s">
        <v>86</v>
      </c>
      <c r="R428" s="783" t="s">
        <v>86</v>
      </c>
      <c r="S428" s="132" t="s">
        <v>101</v>
      </c>
      <c r="T428" s="131"/>
      <c r="U428" s="131"/>
      <c r="V428" s="803"/>
      <c r="W428" s="803"/>
      <c r="X428" s="803"/>
      <c r="Y428" s="803"/>
      <c r="Z428" s="803"/>
      <c r="AA428" s="803"/>
      <c r="AB428" s="803"/>
      <c r="AC428" s="803"/>
      <c r="AD428" s="803"/>
      <c r="AE428" s="110"/>
      <c r="AF428" s="110"/>
      <c r="AG428" s="110"/>
    </row>
    <row r="429">
      <c r="A429" s="803"/>
      <c r="B429" s="676">
        <f t="shared" si="1"/>
        <v>426</v>
      </c>
      <c r="C429" s="937"/>
      <c r="D429" s="205"/>
      <c r="E429" s="963"/>
      <c r="F429" s="205"/>
      <c r="G429" s="130" t="s">
        <v>4564</v>
      </c>
      <c r="H429" s="201"/>
      <c r="I429" s="132"/>
      <c r="J429" s="201"/>
      <c r="K429" s="132"/>
      <c r="L429" s="132" t="s">
        <v>173</v>
      </c>
      <c r="M429" s="132" t="s">
        <v>173</v>
      </c>
      <c r="N429" s="131"/>
      <c r="O429" s="783" t="s">
        <v>84</v>
      </c>
      <c r="P429" s="783" t="s">
        <v>86</v>
      </c>
      <c r="Q429" s="783" t="s">
        <v>86</v>
      </c>
      <c r="R429" s="783" t="s">
        <v>86</v>
      </c>
      <c r="S429" s="132" t="s">
        <v>101</v>
      </c>
      <c r="T429" s="131"/>
      <c r="U429" s="131"/>
      <c r="V429" s="803"/>
      <c r="W429" s="803"/>
      <c r="X429" s="803"/>
      <c r="Y429" s="803"/>
      <c r="Z429" s="803"/>
      <c r="AA429" s="803"/>
      <c r="AB429" s="803"/>
      <c r="AC429" s="803"/>
      <c r="AD429" s="803"/>
      <c r="AE429" s="110"/>
      <c r="AF429" s="110"/>
      <c r="AG429" s="110"/>
    </row>
    <row r="430">
      <c r="A430" s="803"/>
      <c r="B430" s="676">
        <f t="shared" si="1"/>
        <v>427</v>
      </c>
      <c r="C430" s="937"/>
      <c r="D430" s="205"/>
      <c r="E430" s="963"/>
      <c r="F430" s="205"/>
      <c r="G430" s="130" t="s">
        <v>1835</v>
      </c>
      <c r="H430" s="201"/>
      <c r="I430" s="132"/>
      <c r="J430" s="201"/>
      <c r="K430" s="132"/>
      <c r="L430" s="132" t="s">
        <v>173</v>
      </c>
      <c r="M430" s="132" t="s">
        <v>173</v>
      </c>
      <c r="N430" s="131"/>
      <c r="O430" s="783" t="s">
        <v>84</v>
      </c>
      <c r="P430" s="783" t="s">
        <v>86</v>
      </c>
      <c r="Q430" s="783" t="s">
        <v>86</v>
      </c>
      <c r="R430" s="783" t="s">
        <v>86</v>
      </c>
      <c r="S430" s="132" t="s">
        <v>101</v>
      </c>
      <c r="T430" s="131"/>
      <c r="U430" s="131"/>
      <c r="V430" s="803"/>
      <c r="W430" s="803"/>
      <c r="X430" s="803"/>
      <c r="Y430" s="803"/>
      <c r="Z430" s="803"/>
      <c r="AA430" s="803"/>
      <c r="AB430" s="803"/>
      <c r="AC430" s="803"/>
      <c r="AD430" s="803"/>
      <c r="AE430" s="110"/>
      <c r="AF430" s="110"/>
      <c r="AG430" s="110"/>
    </row>
    <row r="431">
      <c r="A431" s="803"/>
      <c r="B431" s="676">
        <f t="shared" si="1"/>
        <v>428</v>
      </c>
      <c r="C431" s="937"/>
      <c r="D431" s="205"/>
      <c r="E431" s="963"/>
      <c r="F431" s="205"/>
      <c r="G431" s="129" t="s">
        <v>4565</v>
      </c>
      <c r="H431" s="201"/>
      <c r="I431" s="132"/>
      <c r="J431" s="132"/>
      <c r="K431" s="132"/>
      <c r="L431" s="132" t="s">
        <v>4593</v>
      </c>
      <c r="M431" s="132" t="s">
        <v>4592</v>
      </c>
      <c r="N431" s="131"/>
      <c r="O431" s="783" t="s">
        <v>84</v>
      </c>
      <c r="P431" s="783" t="s">
        <v>86</v>
      </c>
      <c r="Q431" s="783" t="s">
        <v>86</v>
      </c>
      <c r="R431" s="783" t="s">
        <v>86</v>
      </c>
      <c r="S431" s="132" t="s">
        <v>101</v>
      </c>
      <c r="T431" s="131"/>
      <c r="U431" s="131"/>
      <c r="V431" s="803"/>
      <c r="W431" s="803"/>
      <c r="X431" s="803"/>
      <c r="Y431" s="803"/>
      <c r="Z431" s="803"/>
      <c r="AA431" s="803"/>
      <c r="AB431" s="803"/>
      <c r="AC431" s="803"/>
      <c r="AD431" s="803"/>
      <c r="AE431" s="110"/>
      <c r="AF431" s="110"/>
      <c r="AG431" s="110"/>
    </row>
    <row r="432">
      <c r="A432" s="803"/>
      <c r="B432" s="676">
        <f t="shared" si="1"/>
        <v>429</v>
      </c>
      <c r="C432" s="937"/>
      <c r="D432" s="205"/>
      <c r="E432" s="963"/>
      <c r="F432" s="867"/>
      <c r="G432" s="146" t="s">
        <v>4566</v>
      </c>
      <c r="H432" s="130" t="s">
        <v>4567</v>
      </c>
      <c r="I432" s="201"/>
      <c r="J432" s="132"/>
      <c r="K432" s="132"/>
      <c r="L432" s="132" t="s">
        <v>4568</v>
      </c>
      <c r="M432" s="132" t="s">
        <v>4560</v>
      </c>
      <c r="N432" s="131"/>
      <c r="O432" s="783" t="s">
        <v>84</v>
      </c>
      <c r="P432" s="783" t="s">
        <v>86</v>
      </c>
      <c r="Q432" s="783" t="s">
        <v>86</v>
      </c>
      <c r="R432" s="783" t="s">
        <v>86</v>
      </c>
      <c r="S432" s="132" t="s">
        <v>101</v>
      </c>
      <c r="T432" s="131"/>
      <c r="U432" s="131"/>
      <c r="V432" s="803"/>
      <c r="W432" s="803"/>
      <c r="X432" s="803"/>
      <c r="Y432" s="803"/>
      <c r="Z432" s="803"/>
      <c r="AA432" s="803"/>
      <c r="AB432" s="803"/>
      <c r="AC432" s="803"/>
      <c r="AD432" s="803"/>
      <c r="AE432" s="110"/>
      <c r="AF432" s="110"/>
      <c r="AG432" s="110"/>
    </row>
    <row r="433">
      <c r="A433" s="803"/>
      <c r="B433" s="676">
        <f t="shared" si="1"/>
        <v>430</v>
      </c>
      <c r="C433" s="937"/>
      <c r="D433" s="205"/>
      <c r="E433" s="963"/>
      <c r="F433" s="867"/>
      <c r="G433" s="207"/>
      <c r="H433" s="130" t="s">
        <v>4569</v>
      </c>
      <c r="I433" s="132"/>
      <c r="J433" s="201"/>
      <c r="K433" s="132"/>
      <c r="L433" s="132" t="s">
        <v>4570</v>
      </c>
      <c r="M433" s="132" t="s">
        <v>173</v>
      </c>
      <c r="N433" s="131"/>
      <c r="O433" s="783" t="s">
        <v>84</v>
      </c>
      <c r="P433" s="783" t="s">
        <v>86</v>
      </c>
      <c r="Q433" s="783" t="s">
        <v>86</v>
      </c>
      <c r="R433" s="783" t="s">
        <v>86</v>
      </c>
      <c r="S433" s="132" t="s">
        <v>101</v>
      </c>
      <c r="T433" s="131"/>
      <c r="U433" s="131"/>
      <c r="V433" s="803"/>
      <c r="W433" s="803"/>
      <c r="X433" s="803"/>
      <c r="Y433" s="803"/>
      <c r="Z433" s="803"/>
      <c r="AA433" s="803"/>
      <c r="AB433" s="803"/>
      <c r="AC433" s="803"/>
      <c r="AD433" s="803"/>
      <c r="AE433" s="110"/>
      <c r="AF433" s="110"/>
      <c r="AG433" s="110"/>
    </row>
    <row r="434">
      <c r="A434" s="803"/>
      <c r="B434" s="676">
        <f t="shared" si="1"/>
        <v>431</v>
      </c>
      <c r="C434" s="937"/>
      <c r="D434" s="205"/>
      <c r="E434" s="963"/>
      <c r="F434" s="205"/>
      <c r="G434" s="142" t="s">
        <v>4571</v>
      </c>
      <c r="H434" s="201"/>
      <c r="I434" s="132"/>
      <c r="J434" s="201"/>
      <c r="K434" s="132"/>
      <c r="L434" s="132" t="s">
        <v>4559</v>
      </c>
      <c r="M434" s="132" t="s">
        <v>173</v>
      </c>
      <c r="N434" s="131"/>
      <c r="O434" s="783" t="s">
        <v>84</v>
      </c>
      <c r="P434" s="783" t="s">
        <v>86</v>
      </c>
      <c r="Q434" s="783" t="s">
        <v>86</v>
      </c>
      <c r="R434" s="783" t="s">
        <v>86</v>
      </c>
      <c r="S434" s="132" t="s">
        <v>101</v>
      </c>
      <c r="T434" s="131"/>
      <c r="U434" s="131"/>
      <c r="V434" s="803"/>
      <c r="W434" s="803"/>
      <c r="X434" s="803"/>
      <c r="Y434" s="803"/>
      <c r="Z434" s="803"/>
      <c r="AA434" s="803"/>
      <c r="AB434" s="803"/>
      <c r="AC434" s="803"/>
      <c r="AD434" s="803"/>
      <c r="AE434" s="110"/>
      <c r="AF434" s="110"/>
      <c r="AG434" s="110"/>
    </row>
    <row r="435">
      <c r="A435" s="803"/>
      <c r="B435" s="676">
        <f t="shared" si="1"/>
        <v>432</v>
      </c>
      <c r="C435" s="937"/>
      <c r="D435" s="205"/>
      <c r="E435" s="963"/>
      <c r="F435" s="205"/>
      <c r="G435" s="130" t="s">
        <v>410</v>
      </c>
      <c r="H435" s="201"/>
      <c r="I435" s="132"/>
      <c r="J435" s="201"/>
      <c r="K435" s="132"/>
      <c r="L435" s="132" t="s">
        <v>4594</v>
      </c>
      <c r="M435" s="132" t="s">
        <v>4595</v>
      </c>
      <c r="N435" s="131"/>
      <c r="O435" s="783" t="s">
        <v>84</v>
      </c>
      <c r="P435" s="783" t="s">
        <v>86</v>
      </c>
      <c r="Q435" s="783" t="s">
        <v>86</v>
      </c>
      <c r="R435" s="783" t="s">
        <v>86</v>
      </c>
      <c r="S435" s="132" t="s">
        <v>101</v>
      </c>
      <c r="T435" s="132"/>
      <c r="U435" s="131"/>
      <c r="V435" s="803"/>
      <c r="W435" s="803"/>
      <c r="X435" s="803"/>
      <c r="Y435" s="803"/>
      <c r="Z435" s="803"/>
      <c r="AA435" s="803"/>
      <c r="AB435" s="803"/>
      <c r="AC435" s="803"/>
      <c r="AD435" s="803"/>
      <c r="AE435" s="110"/>
      <c r="AF435" s="110"/>
      <c r="AG435" s="110"/>
    </row>
    <row r="436">
      <c r="A436" s="803"/>
      <c r="B436" s="676">
        <f t="shared" si="1"/>
        <v>433</v>
      </c>
      <c r="C436" s="937"/>
      <c r="D436" s="205"/>
      <c r="E436" s="963"/>
      <c r="F436" s="205"/>
      <c r="G436" s="130" t="s">
        <v>4596</v>
      </c>
      <c r="H436" s="201"/>
      <c r="I436" s="132"/>
      <c r="J436" s="201"/>
      <c r="K436" s="132"/>
      <c r="L436" s="132" t="s">
        <v>4597</v>
      </c>
      <c r="M436" s="132" t="s">
        <v>4598</v>
      </c>
      <c r="N436" s="131"/>
      <c r="O436" s="783" t="s">
        <v>84</v>
      </c>
      <c r="P436" s="783" t="s">
        <v>86</v>
      </c>
      <c r="Q436" s="783" t="s">
        <v>86</v>
      </c>
      <c r="R436" s="783" t="s">
        <v>86</v>
      </c>
      <c r="S436" s="132" t="s">
        <v>101</v>
      </c>
      <c r="T436" s="131"/>
      <c r="U436" s="131"/>
      <c r="V436" s="803"/>
      <c r="W436" s="803"/>
      <c r="X436" s="803"/>
      <c r="Y436" s="803"/>
      <c r="Z436" s="803"/>
      <c r="AA436" s="803"/>
      <c r="AB436" s="803"/>
      <c r="AC436" s="803"/>
      <c r="AD436" s="803"/>
      <c r="AE436" s="110"/>
      <c r="AF436" s="110"/>
      <c r="AG436" s="110"/>
    </row>
    <row r="437">
      <c r="A437" s="803"/>
      <c r="B437" s="676">
        <f t="shared" si="1"/>
        <v>434</v>
      </c>
      <c r="C437" s="937"/>
      <c r="D437" s="205"/>
      <c r="E437" s="963"/>
      <c r="F437" s="205"/>
      <c r="G437" s="130" t="s">
        <v>4572</v>
      </c>
      <c r="H437" s="201"/>
      <c r="I437" s="132"/>
      <c r="J437" s="201"/>
      <c r="K437" s="132"/>
      <c r="L437" s="132" t="s">
        <v>4368</v>
      </c>
      <c r="M437" s="132" t="s">
        <v>156</v>
      </c>
      <c r="N437" s="131"/>
      <c r="O437" s="783" t="s">
        <v>84</v>
      </c>
      <c r="P437" s="783" t="s">
        <v>86</v>
      </c>
      <c r="Q437" s="783" t="s">
        <v>86</v>
      </c>
      <c r="R437" s="783" t="s">
        <v>86</v>
      </c>
      <c r="S437" s="132" t="s">
        <v>101</v>
      </c>
      <c r="T437" s="131"/>
      <c r="U437" s="131"/>
      <c r="V437" s="803"/>
      <c r="W437" s="803"/>
      <c r="X437" s="803"/>
      <c r="Y437" s="803"/>
      <c r="Z437" s="803"/>
      <c r="AA437" s="803"/>
      <c r="AB437" s="803"/>
      <c r="AC437" s="803"/>
      <c r="AD437" s="803"/>
      <c r="AE437" s="110"/>
      <c r="AF437" s="110"/>
      <c r="AG437" s="110"/>
    </row>
    <row r="438">
      <c r="A438" s="803"/>
      <c r="B438" s="676">
        <f t="shared" si="1"/>
        <v>435</v>
      </c>
      <c r="C438" s="937"/>
      <c r="D438" s="205"/>
      <c r="E438" s="963"/>
      <c r="F438" s="205"/>
      <c r="G438" s="130" t="s">
        <v>4573</v>
      </c>
      <c r="H438" s="201"/>
      <c r="I438" s="132"/>
      <c r="J438" s="201"/>
      <c r="K438" s="132"/>
      <c r="L438" s="132" t="s">
        <v>4574</v>
      </c>
      <c r="M438" s="132" t="s">
        <v>4560</v>
      </c>
      <c r="N438" s="131"/>
      <c r="O438" s="783" t="s">
        <v>84</v>
      </c>
      <c r="P438" s="783" t="s">
        <v>86</v>
      </c>
      <c r="Q438" s="783" t="s">
        <v>86</v>
      </c>
      <c r="R438" s="783" t="s">
        <v>86</v>
      </c>
      <c r="S438" s="132" t="s">
        <v>101</v>
      </c>
      <c r="T438" s="131"/>
      <c r="U438" s="131"/>
      <c r="V438" s="803"/>
      <c r="W438" s="803"/>
      <c r="X438" s="803"/>
      <c r="Y438" s="803"/>
      <c r="Z438" s="803"/>
      <c r="AA438" s="803"/>
      <c r="AB438" s="803"/>
      <c r="AC438" s="803"/>
      <c r="AD438" s="803"/>
      <c r="AE438" s="110"/>
      <c r="AF438" s="110"/>
      <c r="AG438" s="110"/>
    </row>
    <row r="439">
      <c r="A439" s="803"/>
      <c r="B439" s="676">
        <f t="shared" si="1"/>
        <v>436</v>
      </c>
      <c r="C439" s="937"/>
      <c r="D439" s="205"/>
      <c r="E439" s="963"/>
      <c r="F439" s="205"/>
      <c r="G439" s="130" t="s">
        <v>4575</v>
      </c>
      <c r="H439" s="201"/>
      <c r="I439" s="132"/>
      <c r="J439" s="201"/>
      <c r="K439" s="132"/>
      <c r="L439" s="132" t="s">
        <v>4570</v>
      </c>
      <c r="M439" s="132" t="s">
        <v>173</v>
      </c>
      <c r="N439" s="131"/>
      <c r="O439" s="783" t="s">
        <v>84</v>
      </c>
      <c r="P439" s="783" t="s">
        <v>86</v>
      </c>
      <c r="Q439" s="783" t="s">
        <v>86</v>
      </c>
      <c r="R439" s="783" t="s">
        <v>86</v>
      </c>
      <c r="S439" s="132" t="s">
        <v>101</v>
      </c>
      <c r="T439" s="131"/>
      <c r="U439" s="131"/>
      <c r="V439" s="803"/>
      <c r="W439" s="803"/>
      <c r="X439" s="803"/>
      <c r="Y439" s="803"/>
      <c r="Z439" s="803"/>
      <c r="AA439" s="803"/>
      <c r="AB439" s="803"/>
      <c r="AC439" s="803"/>
      <c r="AD439" s="803"/>
      <c r="AE439" s="110"/>
      <c r="AF439" s="110"/>
      <c r="AG439" s="110"/>
    </row>
    <row r="440">
      <c r="A440" s="803"/>
      <c r="B440" s="676">
        <f t="shared" si="1"/>
        <v>437</v>
      </c>
      <c r="C440" s="937"/>
      <c r="D440" s="205"/>
      <c r="E440" s="963"/>
      <c r="F440" s="205"/>
      <c r="G440" s="130" t="s">
        <v>4576</v>
      </c>
      <c r="H440" s="201"/>
      <c r="I440" s="201"/>
      <c r="J440" s="201"/>
      <c r="K440" s="132"/>
      <c r="L440" s="132" t="s">
        <v>4552</v>
      </c>
      <c r="M440" s="132" t="s">
        <v>156</v>
      </c>
      <c r="N440" s="131"/>
      <c r="O440" s="783" t="s">
        <v>84</v>
      </c>
      <c r="P440" s="783" t="s">
        <v>86</v>
      </c>
      <c r="Q440" s="783" t="s">
        <v>86</v>
      </c>
      <c r="R440" s="783" t="s">
        <v>86</v>
      </c>
      <c r="S440" s="132" t="s">
        <v>101</v>
      </c>
      <c r="T440" s="131"/>
      <c r="U440" s="131"/>
      <c r="V440" s="803"/>
      <c r="W440" s="803"/>
      <c r="X440" s="803"/>
      <c r="Y440" s="803"/>
      <c r="Z440" s="803"/>
      <c r="AA440" s="803"/>
      <c r="AB440" s="803"/>
      <c r="AC440" s="803"/>
      <c r="AD440" s="803"/>
      <c r="AE440" s="110"/>
      <c r="AF440" s="110"/>
      <c r="AG440" s="110"/>
    </row>
    <row r="441">
      <c r="A441" s="803"/>
      <c r="B441" s="676">
        <f t="shared" si="1"/>
        <v>438</v>
      </c>
      <c r="C441" s="937"/>
      <c r="D441" s="205"/>
      <c r="E441" s="963"/>
      <c r="F441" s="205"/>
      <c r="G441" s="129" t="s">
        <v>1716</v>
      </c>
      <c r="H441" s="201"/>
      <c r="I441" s="201"/>
      <c r="J441" s="201"/>
      <c r="K441" s="132"/>
      <c r="L441" s="132" t="s">
        <v>4186</v>
      </c>
      <c r="M441" s="132" t="s">
        <v>4599</v>
      </c>
      <c r="N441" s="131"/>
      <c r="O441" s="783" t="s">
        <v>84</v>
      </c>
      <c r="P441" s="783" t="s">
        <v>86</v>
      </c>
      <c r="Q441" s="783" t="s">
        <v>86</v>
      </c>
      <c r="R441" s="783" t="s">
        <v>86</v>
      </c>
      <c r="S441" s="132" t="s">
        <v>101</v>
      </c>
      <c r="T441" s="131"/>
      <c r="U441" s="131"/>
      <c r="V441" s="803"/>
      <c r="W441" s="803"/>
      <c r="X441" s="803"/>
      <c r="Y441" s="803"/>
      <c r="Z441" s="803"/>
      <c r="AA441" s="803"/>
      <c r="AB441" s="803"/>
      <c r="AC441" s="803"/>
      <c r="AD441" s="803"/>
      <c r="AE441" s="110"/>
      <c r="AF441" s="110"/>
      <c r="AG441" s="110"/>
    </row>
    <row r="442">
      <c r="A442" s="803"/>
      <c r="B442" s="676">
        <f t="shared" si="1"/>
        <v>439</v>
      </c>
      <c r="C442" s="937"/>
      <c r="D442" s="205"/>
      <c r="E442" s="963"/>
      <c r="F442" s="192" t="s">
        <v>4600</v>
      </c>
      <c r="G442" s="146" t="s">
        <v>4544</v>
      </c>
      <c r="H442" s="822"/>
      <c r="I442" s="201"/>
      <c r="J442" s="201"/>
      <c r="K442" s="132"/>
      <c r="L442" s="132" t="s">
        <v>4537</v>
      </c>
      <c r="M442" s="132" t="s">
        <v>4545</v>
      </c>
      <c r="N442" s="131"/>
      <c r="O442" s="783" t="s">
        <v>84</v>
      </c>
      <c r="P442" s="783" t="s">
        <v>86</v>
      </c>
      <c r="Q442" s="783" t="s">
        <v>86</v>
      </c>
      <c r="R442" s="783" t="s">
        <v>86</v>
      </c>
      <c r="S442" s="132" t="s">
        <v>101</v>
      </c>
      <c r="T442" s="131"/>
      <c r="U442" s="131"/>
      <c r="V442" s="803"/>
      <c r="W442" s="803"/>
      <c r="X442" s="803"/>
      <c r="Y442" s="803"/>
      <c r="Z442" s="803"/>
      <c r="AA442" s="803"/>
      <c r="AB442" s="803"/>
      <c r="AC442" s="803"/>
      <c r="AD442" s="803"/>
      <c r="AE442" s="110"/>
      <c r="AF442" s="110"/>
      <c r="AG442" s="110"/>
    </row>
    <row r="443">
      <c r="A443" s="803"/>
      <c r="B443" s="676">
        <f t="shared" si="1"/>
        <v>440</v>
      </c>
      <c r="C443" s="937"/>
      <c r="D443" s="205"/>
      <c r="E443" s="963"/>
      <c r="F443" s="867"/>
      <c r="G443" s="205"/>
      <c r="H443" s="130" t="s">
        <v>3643</v>
      </c>
      <c r="I443" s="201"/>
      <c r="J443" s="201"/>
      <c r="K443" s="132"/>
      <c r="L443" s="132" t="s">
        <v>4546</v>
      </c>
      <c r="M443" s="132" t="s">
        <v>4547</v>
      </c>
      <c r="N443" s="131"/>
      <c r="O443" s="783" t="s">
        <v>84</v>
      </c>
      <c r="P443" s="783" t="s">
        <v>86</v>
      </c>
      <c r="Q443" s="783" t="s">
        <v>86</v>
      </c>
      <c r="R443" s="783" t="s">
        <v>86</v>
      </c>
      <c r="S443" s="132" t="s">
        <v>101</v>
      </c>
      <c r="T443" s="131"/>
      <c r="U443" s="131"/>
      <c r="V443" s="803"/>
      <c r="W443" s="803"/>
      <c r="X443" s="803"/>
      <c r="Y443" s="803"/>
      <c r="Z443" s="803"/>
      <c r="AA443" s="803"/>
      <c r="AB443" s="803"/>
      <c r="AC443" s="803"/>
      <c r="AD443" s="803"/>
      <c r="AE443" s="110"/>
      <c r="AF443" s="110"/>
      <c r="AG443" s="110"/>
    </row>
    <row r="444">
      <c r="A444" s="803"/>
      <c r="B444" s="676">
        <f t="shared" si="1"/>
        <v>441</v>
      </c>
      <c r="C444" s="937"/>
      <c r="D444" s="205"/>
      <c r="E444" s="963"/>
      <c r="F444" s="867"/>
      <c r="G444" s="205"/>
      <c r="H444" s="822"/>
      <c r="I444" s="201"/>
      <c r="J444" s="201"/>
      <c r="K444" s="132"/>
      <c r="L444" s="132" t="s">
        <v>4548</v>
      </c>
      <c r="M444" s="132" t="s">
        <v>4549</v>
      </c>
      <c r="N444" s="131"/>
      <c r="O444" s="783" t="s">
        <v>84</v>
      </c>
      <c r="P444" s="783" t="s">
        <v>86</v>
      </c>
      <c r="Q444" s="783" t="s">
        <v>86</v>
      </c>
      <c r="R444" s="783" t="s">
        <v>86</v>
      </c>
      <c r="S444" s="132" t="s">
        <v>101</v>
      </c>
      <c r="T444" s="131"/>
      <c r="U444" s="131"/>
      <c r="V444" s="803"/>
      <c r="W444" s="803"/>
      <c r="X444" s="803"/>
      <c r="Y444" s="803"/>
      <c r="Z444" s="803"/>
      <c r="AA444" s="803"/>
      <c r="AB444" s="803"/>
      <c r="AC444" s="803"/>
      <c r="AD444" s="803"/>
      <c r="AE444" s="110"/>
      <c r="AF444" s="110"/>
      <c r="AG444" s="110"/>
    </row>
    <row r="445">
      <c r="A445" s="803"/>
      <c r="B445" s="676">
        <f t="shared" si="1"/>
        <v>442</v>
      </c>
      <c r="C445" s="937"/>
      <c r="D445" s="205"/>
      <c r="E445" s="963"/>
      <c r="F445" s="867"/>
      <c r="G445" s="207"/>
      <c r="H445" s="130" t="s">
        <v>174</v>
      </c>
      <c r="I445" s="201"/>
      <c r="J445" s="201"/>
      <c r="K445" s="132"/>
      <c r="L445" s="132" t="s">
        <v>4550</v>
      </c>
      <c r="M445" s="132" t="s">
        <v>4551</v>
      </c>
      <c r="N445" s="131"/>
      <c r="O445" s="783" t="s">
        <v>84</v>
      </c>
      <c r="P445" s="783" t="s">
        <v>86</v>
      </c>
      <c r="Q445" s="783" t="s">
        <v>86</v>
      </c>
      <c r="R445" s="783" t="s">
        <v>86</v>
      </c>
      <c r="S445" s="132" t="s">
        <v>101</v>
      </c>
      <c r="T445" s="131"/>
      <c r="U445" s="131"/>
      <c r="V445" s="803"/>
      <c r="W445" s="803"/>
      <c r="X445" s="803"/>
      <c r="Y445" s="803"/>
      <c r="Z445" s="803"/>
      <c r="AA445" s="803"/>
      <c r="AB445" s="803"/>
      <c r="AC445" s="803"/>
      <c r="AD445" s="803"/>
      <c r="AE445" s="110"/>
      <c r="AF445" s="110"/>
      <c r="AG445" s="110"/>
    </row>
    <row r="446">
      <c r="A446" s="803"/>
      <c r="B446" s="676">
        <f t="shared" si="1"/>
        <v>443</v>
      </c>
      <c r="C446" s="937"/>
      <c r="D446" s="205"/>
      <c r="E446" s="963"/>
      <c r="F446" s="205"/>
      <c r="G446" s="142" t="s">
        <v>402</v>
      </c>
      <c r="H446" s="201"/>
      <c r="I446" s="201"/>
      <c r="J446" s="201"/>
      <c r="K446" s="132"/>
      <c r="L446" s="132" t="s">
        <v>4552</v>
      </c>
      <c r="M446" s="132" t="s">
        <v>156</v>
      </c>
      <c r="N446" s="131"/>
      <c r="O446" s="783" t="s">
        <v>84</v>
      </c>
      <c r="P446" s="783" t="s">
        <v>86</v>
      </c>
      <c r="Q446" s="783" t="s">
        <v>86</v>
      </c>
      <c r="R446" s="783" t="s">
        <v>86</v>
      </c>
      <c r="S446" s="132" t="s">
        <v>101</v>
      </c>
      <c r="T446" s="131"/>
      <c r="U446" s="131"/>
      <c r="V446" s="803"/>
      <c r="W446" s="803"/>
      <c r="X446" s="803"/>
      <c r="Y446" s="803"/>
      <c r="Z446" s="803"/>
      <c r="AA446" s="803"/>
      <c r="AB446" s="803"/>
      <c r="AC446" s="803"/>
      <c r="AD446" s="803"/>
      <c r="AE446" s="110"/>
      <c r="AF446" s="110"/>
      <c r="AG446" s="110"/>
    </row>
    <row r="447">
      <c r="A447" s="803"/>
      <c r="B447" s="676">
        <f t="shared" si="1"/>
        <v>444</v>
      </c>
      <c r="C447" s="937"/>
      <c r="D447" s="205"/>
      <c r="E447" s="963"/>
      <c r="F447" s="205"/>
      <c r="G447" s="130" t="s">
        <v>4553</v>
      </c>
      <c r="H447" s="132" t="s">
        <v>411</v>
      </c>
      <c r="I447" s="132"/>
      <c r="J447" s="201"/>
      <c r="K447" s="132"/>
      <c r="L447" s="132" t="s">
        <v>4591</v>
      </c>
      <c r="M447" s="132" t="s">
        <v>4592</v>
      </c>
      <c r="N447" s="131"/>
      <c r="O447" s="783" t="s">
        <v>84</v>
      </c>
      <c r="P447" s="783" t="s">
        <v>86</v>
      </c>
      <c r="Q447" s="783" t="s">
        <v>86</v>
      </c>
      <c r="R447" s="783" t="s">
        <v>86</v>
      </c>
      <c r="S447" s="132" t="s">
        <v>101</v>
      </c>
      <c r="T447" s="131"/>
      <c r="U447" s="131"/>
      <c r="V447" s="803"/>
      <c r="W447" s="803"/>
      <c r="X447" s="803"/>
      <c r="Y447" s="803"/>
      <c r="Z447" s="803"/>
      <c r="AA447" s="803"/>
      <c r="AB447" s="803"/>
      <c r="AC447" s="803"/>
      <c r="AD447" s="803"/>
      <c r="AE447" s="110"/>
      <c r="AF447" s="110"/>
      <c r="AG447" s="110"/>
    </row>
    <row r="448">
      <c r="A448" s="803"/>
      <c r="B448" s="676">
        <f t="shared" si="1"/>
        <v>445</v>
      </c>
      <c r="C448" s="937"/>
      <c r="D448" s="205"/>
      <c r="E448" s="963"/>
      <c r="F448" s="205"/>
      <c r="G448" s="130" t="s">
        <v>4572</v>
      </c>
      <c r="H448" s="201"/>
      <c r="I448" s="201"/>
      <c r="J448" s="201"/>
      <c r="K448" s="132"/>
      <c r="L448" s="132" t="s">
        <v>4368</v>
      </c>
      <c r="M448" s="132" t="s">
        <v>156</v>
      </c>
      <c r="N448" s="131"/>
      <c r="O448" s="783" t="s">
        <v>84</v>
      </c>
      <c r="P448" s="783" t="s">
        <v>86</v>
      </c>
      <c r="Q448" s="783" t="s">
        <v>86</v>
      </c>
      <c r="R448" s="783" t="s">
        <v>86</v>
      </c>
      <c r="S448" s="132" t="s">
        <v>101</v>
      </c>
      <c r="T448" s="131"/>
      <c r="U448" s="131"/>
      <c r="V448" s="803"/>
      <c r="W448" s="803"/>
      <c r="X448" s="803"/>
      <c r="Y448" s="803"/>
      <c r="Z448" s="803"/>
      <c r="AA448" s="803"/>
      <c r="AB448" s="803"/>
      <c r="AC448" s="803"/>
      <c r="AD448" s="803"/>
      <c r="AE448" s="110"/>
      <c r="AF448" s="110"/>
      <c r="AG448" s="110"/>
    </row>
    <row r="449">
      <c r="A449" s="803"/>
      <c r="B449" s="676">
        <f t="shared" si="1"/>
        <v>446</v>
      </c>
      <c r="C449" s="937"/>
      <c r="D449" s="205"/>
      <c r="E449" s="963"/>
      <c r="F449" s="205"/>
      <c r="G449" s="129" t="s">
        <v>4573</v>
      </c>
      <c r="H449" s="201"/>
      <c r="I449" s="201"/>
      <c r="J449" s="201"/>
      <c r="K449" s="132"/>
      <c r="L449" s="132" t="s">
        <v>4578</v>
      </c>
      <c r="M449" s="132" t="s">
        <v>4579</v>
      </c>
      <c r="N449" s="131"/>
      <c r="O449" s="783" t="s">
        <v>84</v>
      </c>
      <c r="P449" s="783" t="s">
        <v>86</v>
      </c>
      <c r="Q449" s="783" t="s">
        <v>86</v>
      </c>
      <c r="R449" s="783" t="s">
        <v>86</v>
      </c>
      <c r="S449" s="132" t="s">
        <v>101</v>
      </c>
      <c r="T449" s="131"/>
      <c r="U449" s="131"/>
      <c r="V449" s="803"/>
      <c r="W449" s="803"/>
      <c r="X449" s="803"/>
      <c r="Y449" s="803"/>
      <c r="Z449" s="803"/>
      <c r="AA449" s="803"/>
      <c r="AB449" s="803"/>
      <c r="AC449" s="803"/>
      <c r="AD449" s="803"/>
      <c r="AE449" s="110"/>
      <c r="AF449" s="110"/>
      <c r="AG449" s="110"/>
    </row>
    <row r="450">
      <c r="A450" s="803"/>
      <c r="B450" s="676">
        <f t="shared" si="1"/>
        <v>447</v>
      </c>
      <c r="C450" s="937"/>
      <c r="D450" s="205"/>
      <c r="E450" s="963"/>
      <c r="F450" s="867"/>
      <c r="G450" s="146" t="s">
        <v>4575</v>
      </c>
      <c r="H450" s="130" t="s">
        <v>4601</v>
      </c>
      <c r="I450" s="201"/>
      <c r="J450" s="201"/>
      <c r="K450" s="132"/>
      <c r="L450" s="132" t="s">
        <v>4570</v>
      </c>
      <c r="M450" s="132" t="s">
        <v>4560</v>
      </c>
      <c r="N450" s="131"/>
      <c r="O450" s="783" t="s">
        <v>84</v>
      </c>
      <c r="P450" s="783" t="s">
        <v>86</v>
      </c>
      <c r="Q450" s="783" t="s">
        <v>86</v>
      </c>
      <c r="R450" s="783" t="s">
        <v>86</v>
      </c>
      <c r="S450" s="132" t="s">
        <v>101</v>
      </c>
      <c r="T450" s="131"/>
      <c r="U450" s="131"/>
      <c r="V450" s="803"/>
      <c r="W450" s="803"/>
      <c r="X450" s="803"/>
      <c r="Y450" s="803"/>
      <c r="Z450" s="803"/>
      <c r="AA450" s="803"/>
      <c r="AB450" s="803"/>
      <c r="AC450" s="803"/>
      <c r="AD450" s="803"/>
      <c r="AE450" s="110"/>
      <c r="AF450" s="110"/>
      <c r="AG450" s="110"/>
    </row>
    <row r="451">
      <c r="A451" s="803"/>
      <c r="B451" s="676">
        <f t="shared" si="1"/>
        <v>448</v>
      </c>
      <c r="C451" s="937"/>
      <c r="D451" s="205"/>
      <c r="E451" s="963"/>
      <c r="F451" s="867"/>
      <c r="G451" s="155"/>
      <c r="H451" s="130" t="s">
        <v>4602</v>
      </c>
      <c r="I451" s="201"/>
      <c r="J451" s="201"/>
      <c r="K451" s="132"/>
      <c r="L451" s="132" t="s">
        <v>4578</v>
      </c>
      <c r="M451" s="132" t="s">
        <v>4603</v>
      </c>
      <c r="N451" s="131"/>
      <c r="O451" s="783" t="s">
        <v>84</v>
      </c>
      <c r="P451" s="783" t="s">
        <v>86</v>
      </c>
      <c r="Q451" s="783" t="s">
        <v>86</v>
      </c>
      <c r="R451" s="783" t="s">
        <v>86</v>
      </c>
      <c r="S451" s="132" t="s">
        <v>101</v>
      </c>
      <c r="T451" s="131"/>
      <c r="U451" s="131"/>
      <c r="V451" s="803"/>
      <c r="W451" s="803"/>
      <c r="X451" s="803"/>
      <c r="Y451" s="803"/>
      <c r="Z451" s="803"/>
      <c r="AA451" s="803"/>
      <c r="AB451" s="803"/>
      <c r="AC451" s="803"/>
      <c r="AD451" s="803"/>
      <c r="AE451" s="110"/>
      <c r="AF451" s="110"/>
      <c r="AG451" s="110"/>
    </row>
    <row r="452">
      <c r="A452" s="803"/>
      <c r="B452" s="676">
        <f t="shared" si="1"/>
        <v>449</v>
      </c>
      <c r="C452" s="937"/>
      <c r="D452" s="205"/>
      <c r="E452" s="963"/>
      <c r="F452" s="205"/>
      <c r="G452" s="142" t="s">
        <v>1716</v>
      </c>
      <c r="H452" s="201"/>
      <c r="I452" s="201"/>
      <c r="J452" s="201"/>
      <c r="K452" s="132"/>
      <c r="L452" s="132" t="s">
        <v>4186</v>
      </c>
      <c r="M452" s="132" t="s">
        <v>4604</v>
      </c>
      <c r="N452" s="131"/>
      <c r="O452" s="783" t="s">
        <v>84</v>
      </c>
      <c r="P452" s="783" t="s">
        <v>86</v>
      </c>
      <c r="Q452" s="783" t="s">
        <v>86</v>
      </c>
      <c r="R452" s="783" t="s">
        <v>86</v>
      </c>
      <c r="S452" s="132" t="s">
        <v>101</v>
      </c>
      <c r="T452" s="131"/>
      <c r="U452" s="131"/>
      <c r="V452" s="803"/>
      <c r="W452" s="803"/>
      <c r="X452" s="803"/>
      <c r="Y452" s="803"/>
      <c r="Z452" s="803"/>
      <c r="AA452" s="803"/>
      <c r="AB452" s="803"/>
      <c r="AC452" s="803"/>
      <c r="AD452" s="803"/>
      <c r="AE452" s="110"/>
      <c r="AF452" s="110"/>
      <c r="AG452" s="110"/>
    </row>
    <row r="453">
      <c r="A453" s="803"/>
      <c r="B453" s="676">
        <f t="shared" si="1"/>
        <v>450</v>
      </c>
      <c r="C453" s="937"/>
      <c r="D453" s="205"/>
      <c r="E453" s="963"/>
      <c r="F453" s="146" t="s">
        <v>4605</v>
      </c>
      <c r="G453" s="822"/>
      <c r="H453" s="201"/>
      <c r="I453" s="201"/>
      <c r="J453" s="201"/>
      <c r="K453" s="132"/>
      <c r="L453" s="132" t="s">
        <v>4606</v>
      </c>
      <c r="M453" s="132" t="s">
        <v>4607</v>
      </c>
      <c r="N453" s="131"/>
      <c r="O453" s="783" t="s">
        <v>84</v>
      </c>
      <c r="P453" s="783" t="s">
        <v>86</v>
      </c>
      <c r="Q453" s="783" t="s">
        <v>86</v>
      </c>
      <c r="R453" s="783" t="s">
        <v>86</v>
      </c>
      <c r="S453" s="132" t="s">
        <v>101</v>
      </c>
      <c r="T453" s="131"/>
      <c r="U453" s="131"/>
      <c r="V453" s="803"/>
      <c r="W453" s="803"/>
      <c r="X453" s="803"/>
      <c r="Y453" s="803"/>
      <c r="Z453" s="803"/>
      <c r="AA453" s="803"/>
      <c r="AB453" s="803"/>
      <c r="AC453" s="803"/>
      <c r="AD453" s="803"/>
      <c r="AE453" s="110"/>
      <c r="AF453" s="110"/>
      <c r="AG453" s="110"/>
    </row>
    <row r="454">
      <c r="A454" s="803"/>
      <c r="B454" s="676">
        <f t="shared" si="1"/>
        <v>451</v>
      </c>
      <c r="C454" s="937"/>
      <c r="D454" s="207"/>
      <c r="E454" s="963"/>
      <c r="F454" s="205"/>
      <c r="G454" s="130"/>
      <c r="H454" s="201"/>
      <c r="I454" s="201"/>
      <c r="J454" s="201"/>
      <c r="K454" s="132"/>
      <c r="L454" s="132" t="s">
        <v>4608</v>
      </c>
      <c r="M454" s="132" t="s">
        <v>173</v>
      </c>
      <c r="N454" s="131"/>
      <c r="O454" s="783" t="s">
        <v>84</v>
      </c>
      <c r="P454" s="783" t="s">
        <v>86</v>
      </c>
      <c r="Q454" s="783" t="s">
        <v>86</v>
      </c>
      <c r="R454" s="783" t="s">
        <v>86</v>
      </c>
      <c r="S454" s="132" t="s">
        <v>101</v>
      </c>
      <c r="T454" s="131"/>
      <c r="U454" s="131"/>
      <c r="V454" s="803"/>
      <c r="W454" s="803"/>
      <c r="X454" s="803"/>
      <c r="Y454" s="803"/>
      <c r="Z454" s="803"/>
      <c r="AA454" s="803"/>
      <c r="AB454" s="803"/>
      <c r="AC454" s="803"/>
      <c r="AD454" s="803"/>
      <c r="AE454" s="110"/>
      <c r="AF454" s="110"/>
      <c r="AG454" s="110"/>
    </row>
    <row r="455">
      <c r="A455" s="803"/>
      <c r="B455" s="676">
        <f t="shared" si="1"/>
        <v>452</v>
      </c>
      <c r="C455" s="938"/>
      <c r="D455" s="155" t="s">
        <v>4609</v>
      </c>
      <c r="E455" s="677" t="s">
        <v>4610</v>
      </c>
      <c r="F455" s="146" t="s">
        <v>4611</v>
      </c>
      <c r="G455" s="863"/>
      <c r="H455" s="201"/>
      <c r="I455" s="201"/>
      <c r="J455" s="201"/>
      <c r="K455" s="132"/>
      <c r="L455" s="132" t="s">
        <v>4612</v>
      </c>
      <c r="M455" s="132" t="s">
        <v>4613</v>
      </c>
      <c r="N455" s="131"/>
      <c r="O455" s="783" t="s">
        <v>84</v>
      </c>
      <c r="P455" s="783" t="s">
        <v>86</v>
      </c>
      <c r="Q455" s="783" t="s">
        <v>86</v>
      </c>
      <c r="R455" s="783" t="s">
        <v>86</v>
      </c>
      <c r="S455" s="132" t="s">
        <v>101</v>
      </c>
      <c r="T455" s="131"/>
      <c r="U455" s="131"/>
      <c r="V455" s="803"/>
      <c r="W455" s="803"/>
      <c r="X455" s="803"/>
      <c r="Y455" s="803"/>
      <c r="Z455" s="803"/>
      <c r="AA455" s="803"/>
      <c r="AB455" s="803"/>
      <c r="AC455" s="803"/>
      <c r="AD455" s="803"/>
      <c r="AE455" s="110"/>
      <c r="AF455" s="110"/>
      <c r="AG455" s="110"/>
    </row>
    <row r="456">
      <c r="A456" s="803"/>
      <c r="B456" s="676">
        <f t="shared" si="1"/>
        <v>453</v>
      </c>
      <c r="C456" s="938"/>
      <c r="D456" s="201"/>
      <c r="E456" s="678"/>
      <c r="F456" s="867"/>
      <c r="G456" s="146" t="s">
        <v>4614</v>
      </c>
      <c r="H456" s="130" t="s">
        <v>4615</v>
      </c>
      <c r="I456" s="201"/>
      <c r="J456" s="201"/>
      <c r="K456" s="132"/>
      <c r="L456" s="132" t="s">
        <v>4537</v>
      </c>
      <c r="M456" s="132" t="s">
        <v>4545</v>
      </c>
      <c r="N456" s="131"/>
      <c r="O456" s="783" t="s">
        <v>84</v>
      </c>
      <c r="P456" s="783" t="s">
        <v>86</v>
      </c>
      <c r="Q456" s="783" t="s">
        <v>86</v>
      </c>
      <c r="R456" s="783" t="s">
        <v>86</v>
      </c>
      <c r="S456" s="132" t="s">
        <v>101</v>
      </c>
      <c r="T456" s="131"/>
      <c r="U456" s="131"/>
      <c r="V456" s="803"/>
      <c r="W456" s="803"/>
      <c r="X456" s="803"/>
      <c r="Y456" s="803"/>
      <c r="Z456" s="803"/>
      <c r="AA456" s="803"/>
      <c r="AB456" s="803"/>
      <c r="AC456" s="803"/>
      <c r="AD456" s="803"/>
      <c r="AE456" s="110"/>
      <c r="AF456" s="110"/>
      <c r="AG456" s="110"/>
    </row>
    <row r="457">
      <c r="A457" s="803"/>
      <c r="B457" s="676">
        <f t="shared" si="1"/>
        <v>454</v>
      </c>
      <c r="C457" s="938"/>
      <c r="D457" s="201"/>
      <c r="E457" s="678"/>
      <c r="F457" s="867"/>
      <c r="G457" s="205"/>
      <c r="H457" s="822"/>
      <c r="I457" s="132" t="s">
        <v>3643</v>
      </c>
      <c r="J457" s="201"/>
      <c r="K457" s="132"/>
      <c r="L457" s="132" t="s">
        <v>4546</v>
      </c>
      <c r="M457" s="132" t="s">
        <v>4547</v>
      </c>
      <c r="N457" s="131"/>
      <c r="O457" s="783" t="s">
        <v>84</v>
      </c>
      <c r="P457" s="783" t="s">
        <v>86</v>
      </c>
      <c r="Q457" s="783" t="s">
        <v>86</v>
      </c>
      <c r="R457" s="783" t="s">
        <v>86</v>
      </c>
      <c r="S457" s="132" t="s">
        <v>101</v>
      </c>
      <c r="T457" s="131"/>
      <c r="U457" s="131"/>
      <c r="V457" s="803"/>
      <c r="W457" s="803"/>
      <c r="X457" s="803"/>
      <c r="Y457" s="803"/>
      <c r="Z457" s="803"/>
      <c r="AA457" s="803"/>
      <c r="AB457" s="803"/>
      <c r="AC457" s="803"/>
      <c r="AD457" s="803"/>
      <c r="AE457" s="110"/>
      <c r="AF457" s="110"/>
      <c r="AG457" s="110"/>
    </row>
    <row r="458">
      <c r="A458" s="803"/>
      <c r="B458" s="676">
        <f t="shared" si="1"/>
        <v>455</v>
      </c>
      <c r="C458" s="938"/>
      <c r="D458" s="201"/>
      <c r="E458" s="678"/>
      <c r="F458" s="867"/>
      <c r="G458" s="205"/>
      <c r="H458" s="822"/>
      <c r="I458" s="201"/>
      <c r="J458" s="201"/>
      <c r="K458" s="132"/>
      <c r="L458" s="132" t="s">
        <v>4548</v>
      </c>
      <c r="M458" s="132" t="s">
        <v>4549</v>
      </c>
      <c r="N458" s="131"/>
      <c r="O458" s="783" t="s">
        <v>84</v>
      </c>
      <c r="P458" s="783" t="s">
        <v>86</v>
      </c>
      <c r="Q458" s="783" t="s">
        <v>86</v>
      </c>
      <c r="R458" s="783" t="s">
        <v>86</v>
      </c>
      <c r="S458" s="132" t="s">
        <v>101</v>
      </c>
      <c r="T458" s="131"/>
      <c r="U458" s="131"/>
      <c r="V458" s="803"/>
      <c r="W458" s="803"/>
      <c r="X458" s="803"/>
      <c r="Y458" s="803"/>
      <c r="Z458" s="803"/>
      <c r="AA458" s="803"/>
      <c r="AB458" s="803"/>
      <c r="AC458" s="803"/>
      <c r="AD458" s="803"/>
      <c r="AE458" s="110"/>
      <c r="AF458" s="110"/>
      <c r="AG458" s="110"/>
    </row>
    <row r="459">
      <c r="A459" s="803"/>
      <c r="B459" s="676">
        <f t="shared" si="1"/>
        <v>456</v>
      </c>
      <c r="C459" s="938"/>
      <c r="D459" s="201"/>
      <c r="E459" s="678"/>
      <c r="F459" s="867"/>
      <c r="G459" s="205"/>
      <c r="H459" s="822"/>
      <c r="I459" s="132" t="s">
        <v>174</v>
      </c>
      <c r="J459" s="201"/>
      <c r="K459" s="132"/>
      <c r="L459" s="132" t="s">
        <v>4550</v>
      </c>
      <c r="M459" s="132" t="s">
        <v>4551</v>
      </c>
      <c r="N459" s="131"/>
      <c r="O459" s="783" t="s">
        <v>84</v>
      </c>
      <c r="P459" s="783" t="s">
        <v>86</v>
      </c>
      <c r="Q459" s="783" t="s">
        <v>86</v>
      </c>
      <c r="R459" s="783" t="s">
        <v>86</v>
      </c>
      <c r="S459" s="132" t="s">
        <v>101</v>
      </c>
      <c r="T459" s="131"/>
      <c r="U459" s="131"/>
      <c r="V459" s="803"/>
      <c r="W459" s="803"/>
      <c r="X459" s="803"/>
      <c r="Y459" s="803"/>
      <c r="Z459" s="803"/>
      <c r="AA459" s="803"/>
      <c r="AB459" s="803"/>
      <c r="AC459" s="803"/>
      <c r="AD459" s="803"/>
      <c r="AE459" s="110"/>
      <c r="AF459" s="110"/>
      <c r="AG459" s="110"/>
    </row>
    <row r="460">
      <c r="A460" s="803"/>
      <c r="B460" s="676">
        <f t="shared" si="1"/>
        <v>457</v>
      </c>
      <c r="C460" s="938"/>
      <c r="D460" s="201"/>
      <c r="E460" s="678"/>
      <c r="F460" s="867"/>
      <c r="G460" s="205"/>
      <c r="H460" s="129" t="s">
        <v>4616</v>
      </c>
      <c r="I460" s="201"/>
      <c r="J460" s="201"/>
      <c r="K460" s="132"/>
      <c r="L460" s="132" t="s">
        <v>4552</v>
      </c>
      <c r="M460" s="132" t="s">
        <v>156</v>
      </c>
      <c r="N460" s="131"/>
      <c r="O460" s="783" t="s">
        <v>84</v>
      </c>
      <c r="P460" s="783" t="s">
        <v>86</v>
      </c>
      <c r="Q460" s="783" t="s">
        <v>86</v>
      </c>
      <c r="R460" s="783" t="s">
        <v>86</v>
      </c>
      <c r="S460" s="132" t="s">
        <v>101</v>
      </c>
      <c r="T460" s="131"/>
      <c r="U460" s="131"/>
      <c r="V460" s="803"/>
      <c r="W460" s="803"/>
      <c r="X460" s="803"/>
      <c r="Y460" s="803"/>
      <c r="Z460" s="803"/>
      <c r="AA460" s="803"/>
      <c r="AB460" s="803"/>
      <c r="AC460" s="803"/>
      <c r="AD460" s="803"/>
      <c r="AE460" s="110"/>
      <c r="AF460" s="110"/>
      <c r="AG460" s="110"/>
    </row>
    <row r="461">
      <c r="A461" s="803"/>
      <c r="B461" s="676">
        <f t="shared" si="1"/>
        <v>458</v>
      </c>
      <c r="C461" s="938"/>
      <c r="D461" s="201"/>
      <c r="E461" s="678"/>
      <c r="F461" s="867"/>
      <c r="G461" s="867"/>
      <c r="H461" s="146" t="s">
        <v>4553</v>
      </c>
      <c r="I461" s="130" t="s">
        <v>4520</v>
      </c>
      <c r="J461" s="132" t="s">
        <v>1434</v>
      </c>
      <c r="K461" s="132"/>
      <c r="L461" s="132" t="s">
        <v>4537</v>
      </c>
      <c r="M461" s="132" t="s">
        <v>4554</v>
      </c>
      <c r="N461" s="131"/>
      <c r="O461" s="783" t="s">
        <v>84</v>
      </c>
      <c r="P461" s="783" t="s">
        <v>86</v>
      </c>
      <c r="Q461" s="783" t="s">
        <v>86</v>
      </c>
      <c r="R461" s="783" t="s">
        <v>86</v>
      </c>
      <c r="S461" s="132" t="s">
        <v>101</v>
      </c>
      <c r="T461" s="131"/>
      <c r="U461" s="131"/>
      <c r="V461" s="803"/>
      <c r="W461" s="803"/>
      <c r="X461" s="803"/>
      <c r="Y461" s="803"/>
      <c r="Z461" s="803"/>
      <c r="AA461" s="803"/>
      <c r="AB461" s="803"/>
      <c r="AC461" s="803"/>
      <c r="AD461" s="803"/>
      <c r="AE461" s="110"/>
      <c r="AF461" s="110"/>
      <c r="AG461" s="110"/>
    </row>
    <row r="462">
      <c r="A462" s="803"/>
      <c r="B462" s="676">
        <f t="shared" si="1"/>
        <v>459</v>
      </c>
      <c r="C462" s="938"/>
      <c r="D462" s="201"/>
      <c r="E462" s="678"/>
      <c r="F462" s="867"/>
      <c r="G462" s="867"/>
      <c r="H462" s="205"/>
      <c r="I462" s="822"/>
      <c r="J462" s="132" t="s">
        <v>4555</v>
      </c>
      <c r="K462" s="132"/>
      <c r="L462" s="132" t="s">
        <v>4552</v>
      </c>
      <c r="M462" s="132" t="s">
        <v>156</v>
      </c>
      <c r="N462" s="131"/>
      <c r="O462" s="783" t="s">
        <v>84</v>
      </c>
      <c r="P462" s="783" t="s">
        <v>86</v>
      </c>
      <c r="Q462" s="783" t="s">
        <v>86</v>
      </c>
      <c r="R462" s="783" t="s">
        <v>86</v>
      </c>
      <c r="S462" s="132" t="s">
        <v>101</v>
      </c>
      <c r="T462" s="131"/>
      <c r="U462" s="131"/>
      <c r="V462" s="803"/>
      <c r="W462" s="803"/>
      <c r="X462" s="803"/>
      <c r="Y462" s="803"/>
      <c r="Z462" s="803"/>
      <c r="AA462" s="803"/>
      <c r="AB462" s="803"/>
      <c r="AC462" s="803"/>
      <c r="AD462" s="803"/>
      <c r="AE462" s="110"/>
      <c r="AF462" s="110"/>
      <c r="AG462" s="110"/>
    </row>
    <row r="463">
      <c r="A463" s="803"/>
      <c r="B463" s="676">
        <f t="shared" si="1"/>
        <v>460</v>
      </c>
      <c r="C463" s="938"/>
      <c r="D463" s="201"/>
      <c r="E463" s="678"/>
      <c r="F463" s="867"/>
      <c r="G463" s="867"/>
      <c r="H463" s="205"/>
      <c r="I463" s="822"/>
      <c r="J463" s="132" t="s">
        <v>403</v>
      </c>
      <c r="K463" s="132"/>
      <c r="L463" s="132" t="s">
        <v>4556</v>
      </c>
      <c r="M463" s="132" t="s">
        <v>4557</v>
      </c>
      <c r="N463" s="131"/>
      <c r="O463" s="783" t="s">
        <v>84</v>
      </c>
      <c r="P463" s="783" t="s">
        <v>86</v>
      </c>
      <c r="Q463" s="783" t="s">
        <v>86</v>
      </c>
      <c r="R463" s="783" t="s">
        <v>86</v>
      </c>
      <c r="S463" s="132" t="s">
        <v>101</v>
      </c>
      <c r="T463" s="131"/>
      <c r="U463" s="131"/>
      <c r="V463" s="803"/>
      <c r="W463" s="803"/>
      <c r="X463" s="803"/>
      <c r="Y463" s="803"/>
      <c r="Z463" s="803"/>
      <c r="AA463" s="803"/>
      <c r="AB463" s="803"/>
      <c r="AC463" s="803"/>
      <c r="AD463" s="803"/>
      <c r="AE463" s="110"/>
      <c r="AF463" s="110"/>
      <c r="AG463" s="110"/>
    </row>
    <row r="464">
      <c r="A464" s="803"/>
      <c r="B464" s="676">
        <f t="shared" si="1"/>
        <v>461</v>
      </c>
      <c r="C464" s="938"/>
      <c r="D464" s="201"/>
      <c r="E464" s="678"/>
      <c r="F464" s="867"/>
      <c r="G464" s="867"/>
      <c r="H464" s="205"/>
      <c r="I464" s="822"/>
      <c r="J464" s="132" t="s">
        <v>4561</v>
      </c>
      <c r="K464" s="132"/>
      <c r="L464" s="132" t="s">
        <v>4559</v>
      </c>
      <c r="M464" s="132" t="s">
        <v>4560</v>
      </c>
      <c r="N464" s="131"/>
      <c r="O464" s="783" t="s">
        <v>84</v>
      </c>
      <c r="P464" s="783" t="s">
        <v>86</v>
      </c>
      <c r="Q464" s="783" t="s">
        <v>86</v>
      </c>
      <c r="R464" s="783" t="s">
        <v>86</v>
      </c>
      <c r="S464" s="132" t="s">
        <v>101</v>
      </c>
      <c r="T464" s="131"/>
      <c r="U464" s="131"/>
      <c r="V464" s="803"/>
      <c r="W464" s="803"/>
      <c r="X464" s="803"/>
      <c r="Y464" s="803"/>
      <c r="Z464" s="803"/>
      <c r="AA464" s="803"/>
      <c r="AB464" s="803"/>
      <c r="AC464" s="803"/>
      <c r="AD464" s="803"/>
      <c r="AE464" s="110"/>
      <c r="AF464" s="110"/>
      <c r="AG464" s="110"/>
    </row>
    <row r="465">
      <c r="A465" s="803"/>
      <c r="B465" s="676">
        <f t="shared" si="1"/>
        <v>462</v>
      </c>
      <c r="C465" s="938"/>
      <c r="D465" s="201"/>
      <c r="E465" s="678"/>
      <c r="F465" s="867"/>
      <c r="G465" s="867"/>
      <c r="H465" s="205"/>
      <c r="I465" s="822"/>
      <c r="J465" s="132" t="s">
        <v>4617</v>
      </c>
      <c r="K465" s="132"/>
      <c r="L465" s="132" t="s">
        <v>173</v>
      </c>
      <c r="M465" s="132" t="s">
        <v>173</v>
      </c>
      <c r="N465" s="131"/>
      <c r="O465" s="783" t="s">
        <v>84</v>
      </c>
      <c r="P465" s="783" t="s">
        <v>86</v>
      </c>
      <c r="Q465" s="783" t="s">
        <v>86</v>
      </c>
      <c r="R465" s="783" t="s">
        <v>86</v>
      </c>
      <c r="S465" s="132" t="s">
        <v>101</v>
      </c>
      <c r="T465" s="131"/>
      <c r="U465" s="131"/>
      <c r="V465" s="803"/>
      <c r="W465" s="803"/>
      <c r="X465" s="803"/>
      <c r="Y465" s="803"/>
      <c r="Z465" s="803"/>
      <c r="AA465" s="803"/>
      <c r="AB465" s="803"/>
      <c r="AC465" s="803"/>
      <c r="AD465" s="803"/>
      <c r="AE465" s="110"/>
      <c r="AF465" s="110"/>
      <c r="AG465" s="110"/>
    </row>
    <row r="466">
      <c r="A466" s="803"/>
      <c r="B466" s="676">
        <f t="shared" si="1"/>
        <v>463</v>
      </c>
      <c r="C466" s="938"/>
      <c r="D466" s="201"/>
      <c r="E466" s="678"/>
      <c r="F466" s="867"/>
      <c r="G466" s="867"/>
      <c r="H466" s="205"/>
      <c r="I466" s="822"/>
      <c r="J466" s="132" t="s">
        <v>4565</v>
      </c>
      <c r="K466" s="132"/>
      <c r="L466" s="132" t="s">
        <v>173</v>
      </c>
      <c r="M466" s="132" t="s">
        <v>173</v>
      </c>
      <c r="N466" s="131"/>
      <c r="O466" s="783" t="s">
        <v>84</v>
      </c>
      <c r="P466" s="783" t="s">
        <v>86</v>
      </c>
      <c r="Q466" s="783" t="s">
        <v>86</v>
      </c>
      <c r="R466" s="783" t="s">
        <v>86</v>
      </c>
      <c r="S466" s="132" t="s">
        <v>101</v>
      </c>
      <c r="T466" s="131"/>
      <c r="U466" s="131"/>
      <c r="V466" s="803"/>
      <c r="W466" s="803"/>
      <c r="X466" s="803"/>
      <c r="Y466" s="803"/>
      <c r="Z466" s="803"/>
      <c r="AA466" s="803"/>
      <c r="AB466" s="803"/>
      <c r="AC466" s="803"/>
      <c r="AD466" s="803"/>
      <c r="AE466" s="110"/>
      <c r="AF466" s="110"/>
      <c r="AG466" s="110"/>
    </row>
    <row r="467">
      <c r="A467" s="803"/>
      <c r="B467" s="676">
        <f t="shared" si="1"/>
        <v>464</v>
      </c>
      <c r="C467" s="938"/>
      <c r="D467" s="201"/>
      <c r="E467" s="678"/>
      <c r="F467" s="867"/>
      <c r="G467" s="867"/>
      <c r="H467" s="205"/>
      <c r="I467" s="822"/>
      <c r="J467" s="132" t="s">
        <v>4572</v>
      </c>
      <c r="K467" s="132"/>
      <c r="L467" s="132" t="s">
        <v>4368</v>
      </c>
      <c r="M467" s="132" t="s">
        <v>156</v>
      </c>
      <c r="N467" s="131"/>
      <c r="O467" s="783" t="s">
        <v>84</v>
      </c>
      <c r="P467" s="783" t="s">
        <v>86</v>
      </c>
      <c r="Q467" s="783" t="s">
        <v>86</v>
      </c>
      <c r="R467" s="783" t="s">
        <v>86</v>
      </c>
      <c r="S467" s="132" t="s">
        <v>101</v>
      </c>
      <c r="T467" s="131"/>
      <c r="U467" s="131"/>
      <c r="V467" s="803"/>
      <c r="W467" s="803"/>
      <c r="X467" s="803"/>
      <c r="Y467" s="803"/>
      <c r="Z467" s="803"/>
      <c r="AA467" s="803"/>
      <c r="AB467" s="803"/>
      <c r="AC467" s="803"/>
      <c r="AD467" s="803"/>
      <c r="AE467" s="110"/>
      <c r="AF467" s="110"/>
      <c r="AG467" s="110"/>
    </row>
    <row r="468">
      <c r="A468" s="803"/>
      <c r="B468" s="676">
        <f t="shared" si="1"/>
        <v>465</v>
      </c>
      <c r="C468" s="938"/>
      <c r="D468" s="201"/>
      <c r="E468" s="678"/>
      <c r="F468" s="867"/>
      <c r="G468" s="867"/>
      <c r="H468" s="205"/>
      <c r="I468" s="822"/>
      <c r="J468" s="132" t="s">
        <v>4575</v>
      </c>
      <c r="K468" s="132"/>
      <c r="L468" s="132" t="s">
        <v>4570</v>
      </c>
      <c r="M468" s="132" t="s">
        <v>4560</v>
      </c>
      <c r="N468" s="131"/>
      <c r="O468" s="783" t="s">
        <v>84</v>
      </c>
      <c r="P468" s="783" t="s">
        <v>86</v>
      </c>
      <c r="Q468" s="783" t="s">
        <v>86</v>
      </c>
      <c r="R468" s="783" t="s">
        <v>86</v>
      </c>
      <c r="S468" s="132" t="s">
        <v>101</v>
      </c>
      <c r="T468" s="131"/>
      <c r="U468" s="131"/>
      <c r="V468" s="803"/>
      <c r="W468" s="803"/>
      <c r="X468" s="803"/>
      <c r="Y468" s="803"/>
      <c r="Z468" s="803"/>
      <c r="AA468" s="803"/>
      <c r="AB468" s="803"/>
      <c r="AC468" s="803"/>
      <c r="AD468" s="803"/>
      <c r="AE468" s="110"/>
      <c r="AF468" s="110"/>
      <c r="AG468" s="110"/>
    </row>
    <row r="469">
      <c r="A469" s="803"/>
      <c r="B469" s="676">
        <f t="shared" si="1"/>
        <v>466</v>
      </c>
      <c r="C469" s="938"/>
      <c r="D469" s="201"/>
      <c r="E469" s="678"/>
      <c r="F469" s="867"/>
      <c r="G469" s="867"/>
      <c r="H469" s="205"/>
      <c r="I469" s="822"/>
      <c r="J469" s="132" t="s">
        <v>4576</v>
      </c>
      <c r="K469" s="132"/>
      <c r="L469" s="132" t="s">
        <v>4552</v>
      </c>
      <c r="M469" s="132" t="s">
        <v>156</v>
      </c>
      <c r="N469" s="131"/>
      <c r="O469" s="783" t="s">
        <v>84</v>
      </c>
      <c r="P469" s="783" t="s">
        <v>86</v>
      </c>
      <c r="Q469" s="783" t="s">
        <v>86</v>
      </c>
      <c r="R469" s="783" t="s">
        <v>86</v>
      </c>
      <c r="S469" s="132" t="s">
        <v>101</v>
      </c>
      <c r="T469" s="131"/>
      <c r="U469" s="131"/>
      <c r="V469" s="803"/>
      <c r="W469" s="803"/>
      <c r="X469" s="803"/>
      <c r="Y469" s="803"/>
      <c r="Z469" s="803"/>
      <c r="AA469" s="803"/>
      <c r="AB469" s="803"/>
      <c r="AC469" s="803"/>
      <c r="AD469" s="803"/>
      <c r="AE469" s="110"/>
      <c r="AF469" s="110"/>
      <c r="AG469" s="110"/>
    </row>
    <row r="470">
      <c r="A470" s="803"/>
      <c r="B470" s="676">
        <f t="shared" si="1"/>
        <v>467</v>
      </c>
      <c r="C470" s="938"/>
      <c r="D470" s="201"/>
      <c r="E470" s="678"/>
      <c r="F470" s="867"/>
      <c r="G470" s="867"/>
      <c r="H470" s="205"/>
      <c r="I470" s="130" t="s">
        <v>4577</v>
      </c>
      <c r="J470" s="132" t="s">
        <v>4572</v>
      </c>
      <c r="K470" s="132"/>
      <c r="L470" s="132" t="s">
        <v>4368</v>
      </c>
      <c r="M470" s="132" t="s">
        <v>156</v>
      </c>
      <c r="N470" s="132"/>
      <c r="O470" s="783" t="s">
        <v>84</v>
      </c>
      <c r="P470" s="783" t="s">
        <v>86</v>
      </c>
      <c r="Q470" s="783" t="s">
        <v>86</v>
      </c>
      <c r="R470" s="783" t="s">
        <v>86</v>
      </c>
      <c r="S470" s="132" t="s">
        <v>101</v>
      </c>
      <c r="T470" s="131"/>
      <c r="U470" s="131"/>
      <c r="V470" s="803"/>
      <c r="W470" s="803"/>
      <c r="X470" s="803"/>
      <c r="Y470" s="803"/>
      <c r="Z470" s="803"/>
      <c r="AA470" s="803"/>
      <c r="AB470" s="803"/>
      <c r="AC470" s="803"/>
      <c r="AD470" s="803"/>
      <c r="AE470" s="110"/>
      <c r="AF470" s="110"/>
      <c r="AG470" s="110"/>
    </row>
    <row r="471">
      <c r="A471" s="803"/>
      <c r="B471" s="676">
        <f t="shared" si="1"/>
        <v>468</v>
      </c>
      <c r="C471" s="938"/>
      <c r="D471" s="201"/>
      <c r="E471" s="678"/>
      <c r="F471" s="867"/>
      <c r="G471" s="867"/>
      <c r="H471" s="207"/>
      <c r="I471" s="822"/>
      <c r="J471" s="132" t="s">
        <v>4575</v>
      </c>
      <c r="K471" s="132"/>
      <c r="L471" s="132" t="s">
        <v>4578</v>
      </c>
      <c r="M471" s="132" t="s">
        <v>4579</v>
      </c>
      <c r="N471" s="131"/>
      <c r="O471" s="783" t="s">
        <v>84</v>
      </c>
      <c r="P471" s="783" t="s">
        <v>86</v>
      </c>
      <c r="Q471" s="783" t="s">
        <v>86</v>
      </c>
      <c r="R471" s="783" t="s">
        <v>86</v>
      </c>
      <c r="S471" s="132" t="s">
        <v>101</v>
      </c>
      <c r="T471" s="131"/>
      <c r="U471" s="131"/>
      <c r="V471" s="803"/>
      <c r="W471" s="803"/>
      <c r="X471" s="803"/>
      <c r="Y471" s="803"/>
      <c r="Z471" s="803"/>
      <c r="AA471" s="803"/>
      <c r="AB471" s="803"/>
      <c r="AC471" s="803"/>
      <c r="AD471" s="803"/>
      <c r="AE471" s="110"/>
      <c r="AF471" s="110"/>
      <c r="AG471" s="110"/>
    </row>
    <row r="472">
      <c r="A472" s="803"/>
      <c r="B472" s="676">
        <f t="shared" si="1"/>
        <v>469</v>
      </c>
      <c r="C472" s="938"/>
      <c r="D472" s="201"/>
      <c r="E472" s="678"/>
      <c r="F472" s="867"/>
      <c r="G472" s="207"/>
      <c r="H472" s="142" t="s">
        <v>451</v>
      </c>
      <c r="I472" s="201"/>
      <c r="J472" s="201"/>
      <c r="K472" s="132"/>
      <c r="L472" s="132" t="s">
        <v>4354</v>
      </c>
      <c r="M472" s="132" t="s">
        <v>4618</v>
      </c>
      <c r="N472" s="131"/>
      <c r="O472" s="783" t="s">
        <v>84</v>
      </c>
      <c r="P472" s="783" t="s">
        <v>86</v>
      </c>
      <c r="Q472" s="783" t="s">
        <v>86</v>
      </c>
      <c r="R472" s="783" t="s">
        <v>86</v>
      </c>
      <c r="S472" s="132" t="s">
        <v>101</v>
      </c>
      <c r="T472" s="131"/>
      <c r="U472" s="131"/>
      <c r="V472" s="803"/>
      <c r="W472" s="803"/>
      <c r="X472" s="803"/>
      <c r="Y472" s="803"/>
      <c r="Z472" s="803"/>
      <c r="AA472" s="803"/>
      <c r="AB472" s="803"/>
      <c r="AC472" s="803"/>
      <c r="AD472" s="803"/>
      <c r="AE472" s="110"/>
      <c r="AF472" s="110"/>
      <c r="AG472" s="110"/>
    </row>
    <row r="473">
      <c r="A473" s="803"/>
      <c r="B473" s="676">
        <f t="shared" si="1"/>
        <v>470</v>
      </c>
      <c r="C473" s="938"/>
      <c r="D473" s="201"/>
      <c r="E473" s="678"/>
      <c r="F473" s="192" t="s">
        <v>1761</v>
      </c>
      <c r="G473" s="149" t="s">
        <v>4619</v>
      </c>
      <c r="H473" s="903" t="s">
        <v>3874</v>
      </c>
      <c r="I473" s="137"/>
      <c r="J473" s="137"/>
      <c r="K473" s="132"/>
      <c r="L473" s="132" t="s">
        <v>3875</v>
      </c>
      <c r="M473" s="132" t="s">
        <v>3876</v>
      </c>
      <c r="N473" s="131"/>
      <c r="O473" s="783" t="s">
        <v>84</v>
      </c>
      <c r="P473" s="783" t="s">
        <v>86</v>
      </c>
      <c r="Q473" s="783" t="s">
        <v>86</v>
      </c>
      <c r="R473" s="783" t="s">
        <v>86</v>
      </c>
      <c r="S473" s="132" t="s">
        <v>101</v>
      </c>
      <c r="T473" s="131"/>
      <c r="U473" s="131"/>
      <c r="V473" s="803"/>
      <c r="W473" s="803"/>
      <c r="X473" s="803"/>
      <c r="Y473" s="803"/>
      <c r="Z473" s="803"/>
      <c r="AA473" s="803"/>
      <c r="AB473" s="803"/>
      <c r="AC473" s="803"/>
      <c r="AD473" s="803"/>
      <c r="AE473" s="110"/>
      <c r="AF473" s="110"/>
      <c r="AG473" s="110"/>
    </row>
    <row r="474">
      <c r="A474" s="803"/>
      <c r="B474" s="676">
        <f t="shared" si="1"/>
        <v>471</v>
      </c>
      <c r="C474" s="938"/>
      <c r="D474" s="201"/>
      <c r="E474" s="678"/>
      <c r="F474" s="867"/>
      <c r="G474" s="205"/>
      <c r="H474" s="903" t="s">
        <v>3907</v>
      </c>
      <c r="I474" s="197" t="s">
        <v>3908</v>
      </c>
      <c r="J474" s="197" t="s">
        <v>3909</v>
      </c>
      <c r="K474" s="132"/>
      <c r="L474" s="132" t="s">
        <v>3910</v>
      </c>
      <c r="M474" s="132" t="s">
        <v>3911</v>
      </c>
      <c r="N474" s="131"/>
      <c r="O474" s="783" t="s">
        <v>84</v>
      </c>
      <c r="P474" s="783" t="s">
        <v>86</v>
      </c>
      <c r="Q474" s="783" t="s">
        <v>86</v>
      </c>
      <c r="R474" s="783" t="s">
        <v>86</v>
      </c>
      <c r="S474" s="132" t="s">
        <v>101</v>
      </c>
      <c r="T474" s="131"/>
      <c r="U474" s="131"/>
      <c r="V474" s="803"/>
      <c r="W474" s="803"/>
      <c r="X474" s="803"/>
      <c r="Y474" s="803"/>
      <c r="Z474" s="803"/>
      <c r="AA474" s="803"/>
      <c r="AB474" s="803"/>
      <c r="AC474" s="803"/>
      <c r="AD474" s="803"/>
      <c r="AE474" s="110"/>
      <c r="AF474" s="110"/>
      <c r="AG474" s="110"/>
    </row>
    <row r="475">
      <c r="A475" s="803"/>
      <c r="B475" s="676">
        <f t="shared" si="1"/>
        <v>472</v>
      </c>
      <c r="C475" s="938"/>
      <c r="D475" s="201"/>
      <c r="E475" s="678"/>
      <c r="F475" s="867"/>
      <c r="G475" s="205"/>
      <c r="H475" s="238"/>
      <c r="I475" s="137"/>
      <c r="J475" s="197" t="s">
        <v>3912</v>
      </c>
      <c r="K475" s="132"/>
      <c r="L475" s="132" t="s">
        <v>3910</v>
      </c>
      <c r="M475" s="132" t="s">
        <v>3911</v>
      </c>
      <c r="N475" s="131"/>
      <c r="O475" s="783" t="s">
        <v>84</v>
      </c>
      <c r="P475" s="783" t="s">
        <v>86</v>
      </c>
      <c r="Q475" s="783" t="s">
        <v>86</v>
      </c>
      <c r="R475" s="783" t="s">
        <v>86</v>
      </c>
      <c r="S475" s="132" t="s">
        <v>101</v>
      </c>
      <c r="T475" s="131"/>
      <c r="U475" s="131"/>
      <c r="V475" s="803"/>
      <c r="W475" s="803"/>
      <c r="X475" s="803"/>
      <c r="Y475" s="803"/>
      <c r="Z475" s="803"/>
      <c r="AA475" s="803"/>
      <c r="AB475" s="803"/>
      <c r="AC475" s="803"/>
      <c r="AD475" s="803"/>
      <c r="AE475" s="110"/>
      <c r="AF475" s="110"/>
      <c r="AG475" s="110"/>
    </row>
    <row r="476">
      <c r="A476" s="803"/>
      <c r="B476" s="676">
        <f t="shared" si="1"/>
        <v>473</v>
      </c>
      <c r="C476" s="938"/>
      <c r="D476" s="201"/>
      <c r="E476" s="678"/>
      <c r="F476" s="867"/>
      <c r="G476" s="205"/>
      <c r="H476" s="913" t="s">
        <v>3913</v>
      </c>
      <c r="I476" s="935"/>
      <c r="J476" s="909"/>
      <c r="K476" s="911"/>
      <c r="L476" s="911" t="s">
        <v>3914</v>
      </c>
      <c r="M476" s="911" t="s">
        <v>3915</v>
      </c>
      <c r="N476" s="131"/>
      <c r="O476" s="783" t="s">
        <v>84</v>
      </c>
      <c r="P476" s="783" t="s">
        <v>86</v>
      </c>
      <c r="Q476" s="783" t="s">
        <v>86</v>
      </c>
      <c r="R476" s="783" t="s">
        <v>86</v>
      </c>
      <c r="S476" s="132" t="s">
        <v>157</v>
      </c>
      <c r="T476" s="131"/>
      <c r="U476" s="131"/>
      <c r="V476" s="803"/>
      <c r="W476" s="803"/>
      <c r="X476" s="803"/>
      <c r="Y476" s="803"/>
      <c r="Z476" s="803"/>
      <c r="AA476" s="803"/>
      <c r="AB476" s="803"/>
      <c r="AC476" s="803"/>
      <c r="AD476" s="803"/>
      <c r="AE476" s="110"/>
      <c r="AF476" s="110"/>
      <c r="AG476" s="110"/>
    </row>
    <row r="477">
      <c r="A477" s="803"/>
      <c r="B477" s="676">
        <f t="shared" si="1"/>
        <v>474</v>
      </c>
      <c r="C477" s="938"/>
      <c r="D477" s="201"/>
      <c r="E477" s="678"/>
      <c r="F477" s="192" t="s">
        <v>3568</v>
      </c>
      <c r="G477" s="146" t="s">
        <v>4620</v>
      </c>
      <c r="H477" s="130" t="s">
        <v>3920</v>
      </c>
      <c r="I477" s="201"/>
      <c r="J477" s="201"/>
      <c r="K477" s="132"/>
      <c r="L477" s="132" t="s">
        <v>3921</v>
      </c>
      <c r="M477" s="132" t="s">
        <v>3922</v>
      </c>
      <c r="N477" s="131"/>
      <c r="O477" s="783" t="s">
        <v>84</v>
      </c>
      <c r="P477" s="783" t="s">
        <v>86</v>
      </c>
      <c r="Q477" s="783" t="s">
        <v>86</v>
      </c>
      <c r="R477" s="783" t="s">
        <v>86</v>
      </c>
      <c r="S477" s="132" t="s">
        <v>101</v>
      </c>
      <c r="T477" s="131"/>
      <c r="U477" s="131"/>
      <c r="V477" s="803"/>
      <c r="W477" s="803"/>
      <c r="X477" s="803"/>
      <c r="Y477" s="803"/>
      <c r="Z477" s="803"/>
      <c r="AA477" s="803"/>
      <c r="AB477" s="803"/>
      <c r="AC477" s="803"/>
      <c r="AD477" s="803"/>
      <c r="AE477" s="110"/>
      <c r="AF477" s="110"/>
      <c r="AG477" s="110"/>
    </row>
    <row r="478">
      <c r="A478" s="803"/>
      <c r="B478" s="676">
        <f t="shared" si="1"/>
        <v>475</v>
      </c>
      <c r="C478" s="938"/>
      <c r="D478" s="201"/>
      <c r="E478" s="678"/>
      <c r="F478" s="867"/>
      <c r="G478" s="205"/>
      <c r="H478" s="903" t="s">
        <v>3907</v>
      </c>
      <c r="I478" s="197" t="s">
        <v>4131</v>
      </c>
      <c r="J478" s="820" t="s">
        <v>507</v>
      </c>
      <c r="K478" s="132"/>
      <c r="L478" s="132" t="s">
        <v>3910</v>
      </c>
      <c r="M478" s="132" t="s">
        <v>3911</v>
      </c>
      <c r="N478" s="131"/>
      <c r="O478" s="783" t="s">
        <v>84</v>
      </c>
      <c r="P478" s="783" t="s">
        <v>86</v>
      </c>
      <c r="Q478" s="783" t="s">
        <v>86</v>
      </c>
      <c r="R478" s="783" t="s">
        <v>86</v>
      </c>
      <c r="S478" s="132" t="s">
        <v>101</v>
      </c>
      <c r="T478" s="131"/>
      <c r="U478" s="131"/>
      <c r="V478" s="803"/>
      <c r="W478" s="803"/>
      <c r="X478" s="803"/>
      <c r="Y478" s="803"/>
      <c r="Z478" s="803"/>
      <c r="AA478" s="803"/>
      <c r="AB478" s="803"/>
      <c r="AC478" s="803"/>
      <c r="AD478" s="803"/>
      <c r="AE478" s="110"/>
      <c r="AF478" s="110"/>
      <c r="AG478" s="110"/>
    </row>
    <row r="479">
      <c r="A479" s="803"/>
      <c r="B479" s="676">
        <f t="shared" si="1"/>
        <v>476</v>
      </c>
      <c r="C479" s="938"/>
      <c r="D479" s="201"/>
      <c r="E479" s="678"/>
      <c r="F479" s="960"/>
      <c r="G479" s="207"/>
      <c r="H479" s="918" t="s">
        <v>3947</v>
      </c>
      <c r="I479" s="909"/>
      <c r="J479" s="908"/>
      <c r="K479" s="911"/>
      <c r="L479" s="911" t="s">
        <v>3948</v>
      </c>
      <c r="M479" s="911" t="s">
        <v>3949</v>
      </c>
      <c r="N479" s="131"/>
      <c r="O479" s="783" t="s">
        <v>84</v>
      </c>
      <c r="P479" s="783" t="s">
        <v>86</v>
      </c>
      <c r="Q479" s="783" t="s">
        <v>86</v>
      </c>
      <c r="R479" s="783" t="s">
        <v>86</v>
      </c>
      <c r="S479" s="132" t="s">
        <v>157</v>
      </c>
      <c r="T479" s="131"/>
      <c r="U479" s="131"/>
      <c r="V479" s="803"/>
      <c r="W479" s="803"/>
      <c r="X479" s="803"/>
      <c r="Y479" s="803"/>
      <c r="Z479" s="803"/>
      <c r="AA479" s="803"/>
      <c r="AB479" s="803"/>
      <c r="AC479" s="803"/>
      <c r="AD479" s="803"/>
      <c r="AE479" s="110"/>
      <c r="AF479" s="110"/>
      <c r="AG479" s="110"/>
    </row>
    <row r="480">
      <c r="A480" s="803"/>
      <c r="B480" s="676">
        <f t="shared" si="1"/>
        <v>477</v>
      </c>
      <c r="C480" s="938"/>
      <c r="D480" s="201"/>
      <c r="E480" s="201"/>
      <c r="F480" s="155" t="s">
        <v>4621</v>
      </c>
      <c r="G480" s="207"/>
      <c r="H480" s="201"/>
      <c r="I480" s="201"/>
      <c r="J480" s="201"/>
      <c r="K480" s="132"/>
      <c r="L480" s="132" t="s">
        <v>4083</v>
      </c>
      <c r="M480" s="132" t="s">
        <v>4084</v>
      </c>
      <c r="N480" s="131"/>
      <c r="O480" s="783" t="s">
        <v>84</v>
      </c>
      <c r="P480" s="783" t="s">
        <v>86</v>
      </c>
      <c r="Q480" s="783" t="s">
        <v>86</v>
      </c>
      <c r="R480" s="783" t="s">
        <v>86</v>
      </c>
      <c r="S480" s="132" t="s">
        <v>101</v>
      </c>
      <c r="T480" s="131"/>
      <c r="U480" s="131"/>
      <c r="V480" s="803"/>
      <c r="W480" s="803"/>
      <c r="X480" s="803"/>
      <c r="Y480" s="803"/>
      <c r="Z480" s="803"/>
      <c r="AA480" s="803"/>
      <c r="AB480" s="803"/>
      <c r="AC480" s="803"/>
      <c r="AD480" s="803"/>
      <c r="AE480" s="110"/>
      <c r="AF480" s="110"/>
      <c r="AG480" s="110"/>
    </row>
    <row r="481">
      <c r="A481" s="803"/>
      <c r="B481" s="676">
        <f t="shared" si="1"/>
        <v>478</v>
      </c>
      <c r="C481" s="938"/>
      <c r="D481" s="201"/>
      <c r="E481" s="201"/>
      <c r="F481" s="132" t="s">
        <v>4622</v>
      </c>
      <c r="G481" s="699"/>
      <c r="H481" s="201"/>
      <c r="I481" s="201"/>
      <c r="J481" s="201"/>
      <c r="K481" s="132"/>
      <c r="L481" s="132" t="s">
        <v>4623</v>
      </c>
      <c r="M481" s="132" t="s">
        <v>4613</v>
      </c>
      <c r="N481" s="131"/>
      <c r="O481" s="783" t="s">
        <v>84</v>
      </c>
      <c r="P481" s="783" t="s">
        <v>86</v>
      </c>
      <c r="Q481" s="783" t="s">
        <v>86</v>
      </c>
      <c r="R481" s="783" t="s">
        <v>86</v>
      </c>
      <c r="S481" s="132" t="s">
        <v>101</v>
      </c>
      <c r="T481" s="131"/>
      <c r="U481" s="131"/>
      <c r="V481" s="803"/>
      <c r="W481" s="803"/>
      <c r="X481" s="803"/>
      <c r="Y481" s="803"/>
      <c r="Z481" s="803"/>
      <c r="AA481" s="803"/>
      <c r="AB481" s="803"/>
      <c r="AC481" s="803"/>
      <c r="AD481" s="803"/>
      <c r="AE481" s="110"/>
      <c r="AF481" s="110"/>
      <c r="AG481" s="110"/>
    </row>
    <row r="482">
      <c r="A482" s="803"/>
      <c r="B482" s="676">
        <f t="shared" si="1"/>
        <v>479</v>
      </c>
      <c r="C482" s="938"/>
      <c r="D482" s="201"/>
      <c r="E482" s="201"/>
      <c r="F482" s="678"/>
      <c r="G482" s="146" t="s">
        <v>4624</v>
      </c>
      <c r="H482" s="130" t="s">
        <v>4615</v>
      </c>
      <c r="I482" s="201"/>
      <c r="J482" s="201"/>
      <c r="K482" s="132"/>
      <c r="L482" s="132" t="s">
        <v>4537</v>
      </c>
      <c r="M482" s="132" t="s">
        <v>4545</v>
      </c>
      <c r="N482" s="131"/>
      <c r="O482" s="783" t="s">
        <v>84</v>
      </c>
      <c r="P482" s="783" t="s">
        <v>86</v>
      </c>
      <c r="Q482" s="783" t="s">
        <v>86</v>
      </c>
      <c r="R482" s="783" t="s">
        <v>86</v>
      </c>
      <c r="S482" s="132" t="s">
        <v>101</v>
      </c>
      <c r="T482" s="131"/>
      <c r="U482" s="131"/>
      <c r="V482" s="803"/>
      <c r="W482" s="803"/>
      <c r="X482" s="803"/>
      <c r="Y482" s="803"/>
      <c r="Z482" s="803"/>
      <c r="AA482" s="803"/>
      <c r="AB482" s="803"/>
      <c r="AC482" s="803"/>
      <c r="AD482" s="803"/>
      <c r="AE482" s="110"/>
      <c r="AF482" s="110"/>
      <c r="AG482" s="110"/>
    </row>
    <row r="483">
      <c r="A483" s="803"/>
      <c r="B483" s="676">
        <f t="shared" si="1"/>
        <v>480</v>
      </c>
      <c r="C483" s="938"/>
      <c r="D483" s="201"/>
      <c r="E483" s="201"/>
      <c r="F483" s="678"/>
      <c r="G483" s="205"/>
      <c r="H483" s="822"/>
      <c r="I483" s="132" t="s">
        <v>3643</v>
      </c>
      <c r="J483" s="201"/>
      <c r="K483" s="132"/>
      <c r="L483" s="132" t="s">
        <v>4546</v>
      </c>
      <c r="M483" s="132" t="s">
        <v>4547</v>
      </c>
      <c r="N483" s="131"/>
      <c r="O483" s="783" t="s">
        <v>84</v>
      </c>
      <c r="P483" s="783" t="s">
        <v>86</v>
      </c>
      <c r="Q483" s="783" t="s">
        <v>86</v>
      </c>
      <c r="R483" s="783" t="s">
        <v>86</v>
      </c>
      <c r="S483" s="132" t="s">
        <v>101</v>
      </c>
      <c r="T483" s="131"/>
      <c r="U483" s="131"/>
      <c r="V483" s="803"/>
      <c r="W483" s="803"/>
      <c r="X483" s="803"/>
      <c r="Y483" s="803"/>
      <c r="Z483" s="803"/>
      <c r="AA483" s="803"/>
      <c r="AB483" s="803"/>
      <c r="AC483" s="803"/>
      <c r="AD483" s="803"/>
      <c r="AE483" s="110"/>
      <c r="AF483" s="110"/>
      <c r="AG483" s="110"/>
    </row>
    <row r="484">
      <c r="A484" s="803"/>
      <c r="B484" s="676">
        <f t="shared" si="1"/>
        <v>481</v>
      </c>
      <c r="C484" s="938"/>
      <c r="D484" s="201"/>
      <c r="E484" s="201"/>
      <c r="F484" s="678"/>
      <c r="G484" s="205"/>
      <c r="H484" s="822"/>
      <c r="I484" s="201"/>
      <c r="J484" s="201"/>
      <c r="K484" s="132"/>
      <c r="L484" s="132" t="s">
        <v>4548</v>
      </c>
      <c r="M484" s="132" t="s">
        <v>4549</v>
      </c>
      <c r="N484" s="131"/>
      <c r="O484" s="783" t="s">
        <v>84</v>
      </c>
      <c r="P484" s="783" t="s">
        <v>86</v>
      </c>
      <c r="Q484" s="783" t="s">
        <v>86</v>
      </c>
      <c r="R484" s="783" t="s">
        <v>86</v>
      </c>
      <c r="S484" s="132" t="s">
        <v>101</v>
      </c>
      <c r="T484" s="131"/>
      <c r="U484" s="131"/>
      <c r="V484" s="803"/>
      <c r="W484" s="803"/>
      <c r="X484" s="803"/>
      <c r="Y484" s="803"/>
      <c r="Z484" s="803"/>
      <c r="AA484" s="803"/>
      <c r="AB484" s="803"/>
      <c r="AC484" s="803"/>
      <c r="AD484" s="803"/>
      <c r="AE484" s="110"/>
      <c r="AF484" s="110"/>
      <c r="AG484" s="110"/>
    </row>
    <row r="485">
      <c r="A485" s="803"/>
      <c r="B485" s="676">
        <f t="shared" si="1"/>
        <v>482</v>
      </c>
      <c r="C485" s="938"/>
      <c r="D485" s="201"/>
      <c r="E485" s="201"/>
      <c r="F485" s="678"/>
      <c r="G485" s="205"/>
      <c r="H485" s="822"/>
      <c r="I485" s="132" t="s">
        <v>174</v>
      </c>
      <c r="J485" s="201"/>
      <c r="K485" s="132"/>
      <c r="L485" s="132" t="s">
        <v>4550</v>
      </c>
      <c r="M485" s="132" t="s">
        <v>4551</v>
      </c>
      <c r="N485" s="131"/>
      <c r="O485" s="783" t="s">
        <v>84</v>
      </c>
      <c r="P485" s="783" t="s">
        <v>86</v>
      </c>
      <c r="Q485" s="783" t="s">
        <v>86</v>
      </c>
      <c r="R485" s="783" t="s">
        <v>86</v>
      </c>
      <c r="S485" s="132" t="s">
        <v>101</v>
      </c>
      <c r="T485" s="131"/>
      <c r="U485" s="131"/>
      <c r="V485" s="803"/>
      <c r="W485" s="803"/>
      <c r="X485" s="803"/>
      <c r="Y485" s="803"/>
      <c r="Z485" s="803"/>
      <c r="AA485" s="803"/>
      <c r="AB485" s="803"/>
      <c r="AC485" s="803"/>
      <c r="AD485" s="803"/>
      <c r="AE485" s="110"/>
      <c r="AF485" s="110"/>
      <c r="AG485" s="110"/>
    </row>
    <row r="486">
      <c r="A486" s="803"/>
      <c r="B486" s="676">
        <f t="shared" si="1"/>
        <v>483</v>
      </c>
      <c r="C486" s="938"/>
      <c r="D486" s="201"/>
      <c r="E486" s="201"/>
      <c r="F486" s="678"/>
      <c r="G486" s="205"/>
      <c r="H486" s="130" t="s">
        <v>4616</v>
      </c>
      <c r="I486" s="201"/>
      <c r="J486" s="201"/>
      <c r="K486" s="132"/>
      <c r="L486" s="132" t="s">
        <v>4552</v>
      </c>
      <c r="M486" s="132" t="s">
        <v>156</v>
      </c>
      <c r="N486" s="131"/>
      <c r="O486" s="783" t="s">
        <v>84</v>
      </c>
      <c r="P486" s="783" t="s">
        <v>86</v>
      </c>
      <c r="Q486" s="783" t="s">
        <v>86</v>
      </c>
      <c r="R486" s="783" t="s">
        <v>86</v>
      </c>
      <c r="S486" s="132" t="s">
        <v>101</v>
      </c>
      <c r="T486" s="131"/>
      <c r="U486" s="131"/>
      <c r="V486" s="803"/>
      <c r="W486" s="803"/>
      <c r="X486" s="803"/>
      <c r="Y486" s="803"/>
      <c r="Z486" s="803"/>
      <c r="AA486" s="803"/>
      <c r="AB486" s="803"/>
      <c r="AC486" s="803"/>
      <c r="AD486" s="803"/>
      <c r="AE486" s="110"/>
      <c r="AF486" s="110"/>
      <c r="AG486" s="110"/>
    </row>
    <row r="487">
      <c r="A487" s="803"/>
      <c r="B487" s="676">
        <f t="shared" si="1"/>
        <v>484</v>
      </c>
      <c r="C487" s="938"/>
      <c r="D487" s="201"/>
      <c r="E487" s="201"/>
      <c r="F487" s="678"/>
      <c r="G487" s="205"/>
      <c r="H487" s="130" t="s">
        <v>4553</v>
      </c>
      <c r="I487" s="132" t="s">
        <v>411</v>
      </c>
      <c r="J487" s="201"/>
      <c r="K487" s="132"/>
      <c r="L487" s="132" t="s">
        <v>4591</v>
      </c>
      <c r="M487" s="132" t="s">
        <v>4592</v>
      </c>
      <c r="N487" s="131"/>
      <c r="O487" s="783" t="s">
        <v>84</v>
      </c>
      <c r="P487" s="783" t="s">
        <v>86</v>
      </c>
      <c r="Q487" s="783" t="s">
        <v>86</v>
      </c>
      <c r="R487" s="783" t="s">
        <v>86</v>
      </c>
      <c r="S487" s="132" t="s">
        <v>101</v>
      </c>
      <c r="T487" s="131"/>
      <c r="U487" s="131"/>
      <c r="V487" s="803"/>
      <c r="W487" s="803"/>
      <c r="X487" s="803"/>
      <c r="Y487" s="803"/>
      <c r="Z487" s="803"/>
      <c r="AA487" s="803"/>
      <c r="AB487" s="803"/>
      <c r="AC487" s="803"/>
      <c r="AD487" s="803"/>
      <c r="AE487" s="110"/>
      <c r="AF487" s="110"/>
      <c r="AG487" s="110"/>
    </row>
    <row r="488">
      <c r="A488" s="803"/>
      <c r="B488" s="676">
        <f t="shared" si="1"/>
        <v>485</v>
      </c>
      <c r="C488" s="938"/>
      <c r="D488" s="201"/>
      <c r="E488" s="201"/>
      <c r="F488" s="678"/>
      <c r="G488" s="205"/>
      <c r="H488" s="130" t="s">
        <v>1434</v>
      </c>
      <c r="I488" s="201"/>
      <c r="J488" s="201"/>
      <c r="K488" s="132"/>
      <c r="L488" s="132" t="s">
        <v>4537</v>
      </c>
      <c r="M488" s="132" t="s">
        <v>4554</v>
      </c>
      <c r="N488" s="131"/>
      <c r="O488" s="783" t="s">
        <v>84</v>
      </c>
      <c r="P488" s="783" t="s">
        <v>86</v>
      </c>
      <c r="Q488" s="783" t="s">
        <v>86</v>
      </c>
      <c r="R488" s="783" t="s">
        <v>86</v>
      </c>
      <c r="S488" s="132" t="s">
        <v>101</v>
      </c>
      <c r="T488" s="131"/>
      <c r="U488" s="131"/>
      <c r="V488" s="803"/>
      <c r="W488" s="803"/>
      <c r="X488" s="803"/>
      <c r="Y488" s="803"/>
      <c r="Z488" s="803"/>
      <c r="AA488" s="803"/>
      <c r="AB488" s="803"/>
      <c r="AC488" s="803"/>
      <c r="AD488" s="803"/>
      <c r="AE488" s="110"/>
      <c r="AF488" s="110"/>
      <c r="AG488" s="110"/>
    </row>
    <row r="489">
      <c r="A489" s="803"/>
      <c r="B489" s="676">
        <f t="shared" si="1"/>
        <v>486</v>
      </c>
      <c r="C489" s="938"/>
      <c r="D489" s="201"/>
      <c r="E489" s="201"/>
      <c r="F489" s="678"/>
      <c r="G489" s="205"/>
      <c r="H489" s="130" t="s">
        <v>4555</v>
      </c>
      <c r="I489" s="201"/>
      <c r="J489" s="201"/>
      <c r="K489" s="132"/>
      <c r="L489" s="132" t="s">
        <v>4552</v>
      </c>
      <c r="M489" s="132" t="s">
        <v>156</v>
      </c>
      <c r="N489" s="131"/>
      <c r="O489" s="783" t="s">
        <v>84</v>
      </c>
      <c r="P489" s="783" t="s">
        <v>86</v>
      </c>
      <c r="Q489" s="783" t="s">
        <v>86</v>
      </c>
      <c r="R489" s="783" t="s">
        <v>86</v>
      </c>
      <c r="S489" s="132" t="s">
        <v>101</v>
      </c>
      <c r="T489" s="131"/>
      <c r="U489" s="131"/>
      <c r="V489" s="803"/>
      <c r="W489" s="803"/>
      <c r="X489" s="803"/>
      <c r="Y489" s="803"/>
      <c r="Z489" s="803"/>
      <c r="AA489" s="803"/>
      <c r="AB489" s="803"/>
      <c r="AC489" s="803"/>
      <c r="AD489" s="803"/>
      <c r="AE489" s="110"/>
      <c r="AF489" s="110"/>
      <c r="AG489" s="110"/>
    </row>
    <row r="490">
      <c r="A490" s="803"/>
      <c r="B490" s="676">
        <f t="shared" si="1"/>
        <v>487</v>
      </c>
      <c r="C490" s="938"/>
      <c r="D490" s="201"/>
      <c r="E490" s="201"/>
      <c r="F490" s="678"/>
      <c r="G490" s="205"/>
      <c r="H490" s="130" t="s">
        <v>403</v>
      </c>
      <c r="I490" s="201"/>
      <c r="J490" s="201"/>
      <c r="K490" s="132"/>
      <c r="L490" s="132" t="s">
        <v>4556</v>
      </c>
      <c r="M490" s="132" t="s">
        <v>4557</v>
      </c>
      <c r="N490" s="131"/>
      <c r="O490" s="783" t="s">
        <v>84</v>
      </c>
      <c r="P490" s="783" t="s">
        <v>86</v>
      </c>
      <c r="Q490" s="783" t="s">
        <v>86</v>
      </c>
      <c r="R490" s="783" t="s">
        <v>86</v>
      </c>
      <c r="S490" s="132" t="s">
        <v>101</v>
      </c>
      <c r="T490" s="131"/>
      <c r="U490" s="131"/>
      <c r="V490" s="803"/>
      <c r="W490" s="803"/>
      <c r="X490" s="803"/>
      <c r="Y490" s="803"/>
      <c r="Z490" s="803"/>
      <c r="AA490" s="803"/>
      <c r="AB490" s="803"/>
      <c r="AC490" s="803"/>
      <c r="AD490" s="803"/>
      <c r="AE490" s="110"/>
      <c r="AF490" s="110"/>
      <c r="AG490" s="110"/>
    </row>
    <row r="491">
      <c r="A491" s="803"/>
      <c r="B491" s="676">
        <f t="shared" si="1"/>
        <v>488</v>
      </c>
      <c r="C491" s="938"/>
      <c r="D491" s="201"/>
      <c r="E491" s="201"/>
      <c r="F491" s="678"/>
      <c r="G491" s="205"/>
      <c r="H491" s="130" t="s">
        <v>4561</v>
      </c>
      <c r="I491" s="201"/>
      <c r="J491" s="201"/>
      <c r="K491" s="132"/>
      <c r="L491" s="132" t="s">
        <v>4559</v>
      </c>
      <c r="M491" s="132" t="s">
        <v>4560</v>
      </c>
      <c r="N491" s="131"/>
      <c r="O491" s="783" t="s">
        <v>84</v>
      </c>
      <c r="P491" s="783" t="s">
        <v>86</v>
      </c>
      <c r="Q491" s="783" t="s">
        <v>86</v>
      </c>
      <c r="R491" s="783" t="s">
        <v>86</v>
      </c>
      <c r="S491" s="132" t="s">
        <v>101</v>
      </c>
      <c r="T491" s="131"/>
      <c r="U491" s="131"/>
      <c r="V491" s="803"/>
      <c r="W491" s="803"/>
      <c r="X491" s="803"/>
      <c r="Y491" s="803"/>
      <c r="Z491" s="803"/>
      <c r="AA491" s="803"/>
      <c r="AB491" s="803"/>
      <c r="AC491" s="803"/>
      <c r="AD491" s="803"/>
      <c r="AE491" s="110"/>
      <c r="AF491" s="110"/>
      <c r="AG491" s="110"/>
    </row>
    <row r="492">
      <c r="A492" s="803"/>
      <c r="B492" s="676">
        <f t="shared" si="1"/>
        <v>489</v>
      </c>
      <c r="C492" s="938"/>
      <c r="D492" s="201"/>
      <c r="E492" s="201"/>
      <c r="F492" s="678"/>
      <c r="G492" s="205"/>
      <c r="H492" s="130" t="s">
        <v>4617</v>
      </c>
      <c r="I492" s="201"/>
      <c r="J492" s="201"/>
      <c r="K492" s="132"/>
      <c r="L492" s="132" t="s">
        <v>173</v>
      </c>
      <c r="M492" s="132" t="s">
        <v>173</v>
      </c>
      <c r="N492" s="131"/>
      <c r="O492" s="783" t="s">
        <v>84</v>
      </c>
      <c r="P492" s="783" t="s">
        <v>86</v>
      </c>
      <c r="Q492" s="783" t="s">
        <v>86</v>
      </c>
      <c r="R492" s="783" t="s">
        <v>86</v>
      </c>
      <c r="S492" s="132" t="s">
        <v>101</v>
      </c>
      <c r="T492" s="131"/>
      <c r="U492" s="131"/>
      <c r="V492" s="803"/>
      <c r="W492" s="803"/>
      <c r="X492" s="803"/>
      <c r="Y492" s="803"/>
      <c r="Z492" s="803"/>
      <c r="AA492" s="803"/>
      <c r="AB492" s="803"/>
      <c r="AC492" s="803"/>
      <c r="AD492" s="803"/>
      <c r="AE492" s="110"/>
      <c r="AF492" s="110"/>
      <c r="AG492" s="110"/>
    </row>
    <row r="493">
      <c r="A493" s="803"/>
      <c r="B493" s="676">
        <f t="shared" si="1"/>
        <v>490</v>
      </c>
      <c r="C493" s="938"/>
      <c r="D493" s="201"/>
      <c r="E493" s="201"/>
      <c r="F493" s="678"/>
      <c r="G493" s="205"/>
      <c r="H493" s="130" t="s">
        <v>4565</v>
      </c>
      <c r="I493" s="201"/>
      <c r="J493" s="201"/>
      <c r="K493" s="132"/>
      <c r="L493" s="132" t="s">
        <v>4593</v>
      </c>
      <c r="M493" s="132" t="s">
        <v>4592</v>
      </c>
      <c r="N493" s="131"/>
      <c r="O493" s="783" t="s">
        <v>84</v>
      </c>
      <c r="P493" s="783" t="s">
        <v>86</v>
      </c>
      <c r="Q493" s="783" t="s">
        <v>86</v>
      </c>
      <c r="R493" s="783" t="s">
        <v>86</v>
      </c>
      <c r="S493" s="132" t="s">
        <v>101</v>
      </c>
      <c r="T493" s="131"/>
      <c r="U493" s="131"/>
      <c r="V493" s="803"/>
      <c r="W493" s="803"/>
      <c r="X493" s="803"/>
      <c r="Y493" s="803"/>
      <c r="Z493" s="803"/>
      <c r="AA493" s="803"/>
      <c r="AB493" s="803"/>
      <c r="AC493" s="803"/>
      <c r="AD493" s="803"/>
      <c r="AE493" s="110"/>
      <c r="AF493" s="110"/>
      <c r="AG493" s="110"/>
    </row>
    <row r="494">
      <c r="A494" s="803"/>
      <c r="B494" s="676">
        <f t="shared" si="1"/>
        <v>491</v>
      </c>
      <c r="C494" s="938"/>
      <c r="D494" s="201"/>
      <c r="E494" s="201"/>
      <c r="F494" s="678"/>
      <c r="G494" s="205"/>
      <c r="H494" s="130" t="s">
        <v>410</v>
      </c>
      <c r="I494" s="201"/>
      <c r="J494" s="201"/>
      <c r="K494" s="132"/>
      <c r="L494" s="132" t="s">
        <v>4594</v>
      </c>
      <c r="M494" s="132" t="s">
        <v>4625</v>
      </c>
      <c r="N494" s="131"/>
      <c r="O494" s="783" t="s">
        <v>84</v>
      </c>
      <c r="P494" s="783" t="s">
        <v>86</v>
      </c>
      <c r="Q494" s="783" t="s">
        <v>86</v>
      </c>
      <c r="R494" s="783" t="s">
        <v>86</v>
      </c>
      <c r="S494" s="132" t="s">
        <v>101</v>
      </c>
      <c r="T494" s="131"/>
      <c r="U494" s="131"/>
      <c r="V494" s="803"/>
      <c r="W494" s="803"/>
      <c r="X494" s="803"/>
      <c r="Y494" s="803"/>
      <c r="Z494" s="803"/>
      <c r="AA494" s="803"/>
      <c r="AB494" s="803"/>
      <c r="AC494" s="803"/>
      <c r="AD494" s="803"/>
      <c r="AE494" s="110"/>
      <c r="AF494" s="110"/>
      <c r="AG494" s="110"/>
    </row>
    <row r="495">
      <c r="A495" s="803"/>
      <c r="B495" s="676">
        <f t="shared" si="1"/>
        <v>492</v>
      </c>
      <c r="C495" s="938"/>
      <c r="D495" s="201"/>
      <c r="E495" s="201"/>
      <c r="F495" s="678"/>
      <c r="G495" s="205"/>
      <c r="H495" s="130" t="s">
        <v>4596</v>
      </c>
      <c r="I495" s="201"/>
      <c r="J495" s="201"/>
      <c r="K495" s="132"/>
      <c r="L495" s="132" t="s">
        <v>4597</v>
      </c>
      <c r="M495" s="132" t="s">
        <v>4598</v>
      </c>
      <c r="N495" s="131"/>
      <c r="O495" s="783" t="s">
        <v>84</v>
      </c>
      <c r="P495" s="783" t="s">
        <v>86</v>
      </c>
      <c r="Q495" s="783" t="s">
        <v>86</v>
      </c>
      <c r="R495" s="783" t="s">
        <v>86</v>
      </c>
      <c r="S495" s="132" t="s">
        <v>101</v>
      </c>
      <c r="T495" s="131"/>
      <c r="U495" s="131"/>
      <c r="V495" s="803"/>
      <c r="W495" s="803"/>
      <c r="X495" s="803"/>
      <c r="Y495" s="803"/>
      <c r="Z495" s="803"/>
      <c r="AA495" s="803"/>
      <c r="AB495" s="803"/>
      <c r="AC495" s="803"/>
      <c r="AD495" s="803"/>
      <c r="AE495" s="110"/>
      <c r="AF495" s="110"/>
      <c r="AG495" s="110"/>
    </row>
    <row r="496">
      <c r="A496" s="803"/>
      <c r="B496" s="676">
        <f t="shared" si="1"/>
        <v>493</v>
      </c>
      <c r="C496" s="938"/>
      <c r="D496" s="201"/>
      <c r="E496" s="201"/>
      <c r="F496" s="678"/>
      <c r="G496" s="205"/>
      <c r="H496" s="130" t="s">
        <v>4572</v>
      </c>
      <c r="I496" s="201"/>
      <c r="J496" s="201"/>
      <c r="K496" s="132"/>
      <c r="L496" s="132" t="s">
        <v>4368</v>
      </c>
      <c r="M496" s="132" t="s">
        <v>156</v>
      </c>
      <c r="N496" s="131"/>
      <c r="O496" s="783" t="s">
        <v>84</v>
      </c>
      <c r="P496" s="783" t="s">
        <v>86</v>
      </c>
      <c r="Q496" s="783" t="s">
        <v>86</v>
      </c>
      <c r="R496" s="783" t="s">
        <v>86</v>
      </c>
      <c r="S496" s="132" t="s">
        <v>101</v>
      </c>
      <c r="T496" s="131"/>
      <c r="U496" s="131"/>
      <c r="V496" s="803"/>
      <c r="W496" s="803"/>
      <c r="X496" s="803"/>
      <c r="Y496" s="803"/>
      <c r="Z496" s="803"/>
      <c r="AA496" s="803"/>
      <c r="AB496" s="803"/>
      <c r="AC496" s="803"/>
      <c r="AD496" s="803"/>
      <c r="AE496" s="110"/>
      <c r="AF496" s="110"/>
      <c r="AG496" s="110"/>
    </row>
    <row r="497">
      <c r="A497" s="803"/>
      <c r="B497" s="676">
        <f t="shared" si="1"/>
        <v>494</v>
      </c>
      <c r="C497" s="938"/>
      <c r="D497" s="201"/>
      <c r="E497" s="201"/>
      <c r="F497" s="678"/>
      <c r="G497" s="205"/>
      <c r="H497" s="130" t="s">
        <v>4575</v>
      </c>
      <c r="I497" s="132"/>
      <c r="J497" s="132"/>
      <c r="K497" s="132"/>
      <c r="L497" s="132" t="s">
        <v>4570</v>
      </c>
      <c r="M497" s="132" t="s">
        <v>4560</v>
      </c>
      <c r="N497" s="131"/>
      <c r="O497" s="783" t="s">
        <v>84</v>
      </c>
      <c r="P497" s="783" t="s">
        <v>86</v>
      </c>
      <c r="Q497" s="783" t="s">
        <v>86</v>
      </c>
      <c r="R497" s="783" t="s">
        <v>86</v>
      </c>
      <c r="S497" s="132" t="s">
        <v>101</v>
      </c>
      <c r="T497" s="131"/>
      <c r="U497" s="131"/>
      <c r="V497" s="803"/>
      <c r="W497" s="803"/>
      <c r="X497" s="803"/>
      <c r="Y497" s="803"/>
      <c r="Z497" s="803"/>
      <c r="AA497" s="803"/>
      <c r="AB497" s="803"/>
      <c r="AC497" s="803"/>
      <c r="AD497" s="803"/>
      <c r="AE497" s="110"/>
      <c r="AF497" s="110"/>
      <c r="AG497" s="110"/>
    </row>
    <row r="498">
      <c r="A498" s="803"/>
      <c r="B498" s="676">
        <f t="shared" si="1"/>
        <v>495</v>
      </c>
      <c r="C498" s="938"/>
      <c r="D498" s="201"/>
      <c r="E498" s="201"/>
      <c r="F498" s="678"/>
      <c r="G498" s="205"/>
      <c r="H498" s="130" t="s">
        <v>451</v>
      </c>
      <c r="I498" s="201"/>
      <c r="J498" s="201"/>
      <c r="K498" s="132"/>
      <c r="L498" s="132" t="s">
        <v>4354</v>
      </c>
      <c r="M498" s="132" t="s">
        <v>4618</v>
      </c>
      <c r="N498" s="131"/>
      <c r="O498" s="783" t="s">
        <v>84</v>
      </c>
      <c r="P498" s="783" t="s">
        <v>86</v>
      </c>
      <c r="Q498" s="783" t="s">
        <v>86</v>
      </c>
      <c r="R498" s="783" t="s">
        <v>86</v>
      </c>
      <c r="S498" s="132" t="s">
        <v>101</v>
      </c>
      <c r="T498" s="131"/>
      <c r="U498" s="131"/>
      <c r="V498" s="803"/>
      <c r="W498" s="803"/>
      <c r="X498" s="803"/>
      <c r="Y498" s="803"/>
      <c r="Z498" s="803"/>
      <c r="AA498" s="803"/>
      <c r="AB498" s="803"/>
      <c r="AC498" s="803"/>
      <c r="AD498" s="803"/>
      <c r="AE498" s="110"/>
      <c r="AF498" s="110"/>
      <c r="AG498" s="110"/>
    </row>
    <row r="499">
      <c r="A499" s="803"/>
      <c r="B499" s="676">
        <f t="shared" si="1"/>
        <v>496</v>
      </c>
      <c r="C499" s="938"/>
      <c r="D499" s="201"/>
      <c r="E499" s="201"/>
      <c r="F499" s="678"/>
      <c r="G499" s="146" t="s">
        <v>4626</v>
      </c>
      <c r="H499" s="130" t="s">
        <v>4615</v>
      </c>
      <c r="I499" s="201"/>
      <c r="J499" s="201"/>
      <c r="K499" s="132"/>
      <c r="L499" s="132" t="s">
        <v>4537</v>
      </c>
      <c r="M499" s="132" t="s">
        <v>4545</v>
      </c>
      <c r="N499" s="131"/>
      <c r="O499" s="783" t="s">
        <v>84</v>
      </c>
      <c r="P499" s="783" t="s">
        <v>86</v>
      </c>
      <c r="Q499" s="783" t="s">
        <v>86</v>
      </c>
      <c r="R499" s="783" t="s">
        <v>86</v>
      </c>
      <c r="S499" s="132" t="s">
        <v>101</v>
      </c>
      <c r="T499" s="131"/>
      <c r="U499" s="131"/>
      <c r="V499" s="803"/>
      <c r="W499" s="803"/>
      <c r="X499" s="803"/>
      <c r="Y499" s="803"/>
      <c r="Z499" s="803"/>
      <c r="AA499" s="803"/>
      <c r="AB499" s="803"/>
      <c r="AC499" s="803"/>
      <c r="AD499" s="803"/>
      <c r="AE499" s="110"/>
      <c r="AF499" s="110"/>
      <c r="AG499" s="110"/>
    </row>
    <row r="500">
      <c r="A500" s="803"/>
      <c r="B500" s="676">
        <f t="shared" si="1"/>
        <v>497</v>
      </c>
      <c r="C500" s="938"/>
      <c r="D500" s="201"/>
      <c r="E500" s="201"/>
      <c r="F500" s="678"/>
      <c r="G500" s="205"/>
      <c r="H500" s="822"/>
      <c r="I500" s="132" t="s">
        <v>3643</v>
      </c>
      <c r="J500" s="201"/>
      <c r="K500" s="132"/>
      <c r="L500" s="132" t="s">
        <v>4546</v>
      </c>
      <c r="M500" s="132" t="s">
        <v>4547</v>
      </c>
      <c r="N500" s="131"/>
      <c r="O500" s="783" t="s">
        <v>84</v>
      </c>
      <c r="P500" s="783" t="s">
        <v>86</v>
      </c>
      <c r="Q500" s="783" t="s">
        <v>86</v>
      </c>
      <c r="R500" s="783" t="s">
        <v>86</v>
      </c>
      <c r="S500" s="132" t="s">
        <v>101</v>
      </c>
      <c r="T500" s="131"/>
      <c r="U500" s="131"/>
      <c r="V500" s="803"/>
      <c r="W500" s="803"/>
      <c r="X500" s="803"/>
      <c r="Y500" s="803"/>
      <c r="Z500" s="803"/>
      <c r="AA500" s="803"/>
      <c r="AB500" s="803"/>
      <c r="AC500" s="803"/>
      <c r="AD500" s="803"/>
      <c r="AE500" s="110"/>
      <c r="AF500" s="110"/>
      <c r="AG500" s="110"/>
    </row>
    <row r="501">
      <c r="A501" s="803"/>
      <c r="B501" s="676">
        <f t="shared" si="1"/>
        <v>498</v>
      </c>
      <c r="C501" s="938"/>
      <c r="D501" s="201"/>
      <c r="E501" s="201"/>
      <c r="F501" s="678"/>
      <c r="G501" s="205"/>
      <c r="H501" s="822"/>
      <c r="I501" s="201"/>
      <c r="J501" s="201"/>
      <c r="K501" s="132"/>
      <c r="L501" s="132" t="s">
        <v>4548</v>
      </c>
      <c r="M501" s="132" t="s">
        <v>4549</v>
      </c>
      <c r="N501" s="131"/>
      <c r="O501" s="783" t="s">
        <v>84</v>
      </c>
      <c r="P501" s="783" t="s">
        <v>86</v>
      </c>
      <c r="Q501" s="783" t="s">
        <v>86</v>
      </c>
      <c r="R501" s="783" t="s">
        <v>86</v>
      </c>
      <c r="S501" s="132" t="s">
        <v>101</v>
      </c>
      <c r="T501" s="131"/>
      <c r="U501" s="131"/>
      <c r="V501" s="803"/>
      <c r="W501" s="803"/>
      <c r="X501" s="803"/>
      <c r="Y501" s="803"/>
      <c r="Z501" s="803"/>
      <c r="AA501" s="803"/>
      <c r="AB501" s="803"/>
      <c r="AC501" s="803"/>
      <c r="AD501" s="803"/>
      <c r="AE501" s="110"/>
      <c r="AF501" s="110"/>
      <c r="AG501" s="110"/>
    </row>
    <row r="502">
      <c r="A502" s="803"/>
      <c r="B502" s="676">
        <f t="shared" si="1"/>
        <v>499</v>
      </c>
      <c r="C502" s="938"/>
      <c r="D502" s="201"/>
      <c r="E502" s="201"/>
      <c r="F502" s="678"/>
      <c r="G502" s="205"/>
      <c r="H502" s="822"/>
      <c r="I502" s="132" t="s">
        <v>174</v>
      </c>
      <c r="J502" s="201"/>
      <c r="K502" s="132"/>
      <c r="L502" s="132" t="s">
        <v>4550</v>
      </c>
      <c r="M502" s="132" t="s">
        <v>4551</v>
      </c>
      <c r="N502" s="131"/>
      <c r="O502" s="783" t="s">
        <v>84</v>
      </c>
      <c r="P502" s="783" t="s">
        <v>86</v>
      </c>
      <c r="Q502" s="783" t="s">
        <v>86</v>
      </c>
      <c r="R502" s="783" t="s">
        <v>86</v>
      </c>
      <c r="S502" s="132" t="s">
        <v>101</v>
      </c>
      <c r="T502" s="131"/>
      <c r="U502" s="131"/>
      <c r="V502" s="803"/>
      <c r="W502" s="803"/>
      <c r="X502" s="803"/>
      <c r="Y502" s="803"/>
      <c r="Z502" s="803"/>
      <c r="AA502" s="803"/>
      <c r="AB502" s="803"/>
      <c r="AC502" s="803"/>
      <c r="AD502" s="803"/>
      <c r="AE502" s="110"/>
      <c r="AF502" s="110"/>
      <c r="AG502" s="110"/>
    </row>
    <row r="503">
      <c r="A503" s="803"/>
      <c r="B503" s="676">
        <f t="shared" si="1"/>
        <v>500</v>
      </c>
      <c r="C503" s="938"/>
      <c r="D503" s="201"/>
      <c r="E503" s="201"/>
      <c r="F503" s="678"/>
      <c r="G503" s="205"/>
      <c r="H503" s="130" t="s">
        <v>4616</v>
      </c>
      <c r="I503" s="201"/>
      <c r="J503" s="201"/>
      <c r="K503" s="132"/>
      <c r="L503" s="132" t="s">
        <v>4552</v>
      </c>
      <c r="M503" s="132" t="s">
        <v>156</v>
      </c>
      <c r="N503" s="131"/>
      <c r="O503" s="783" t="s">
        <v>84</v>
      </c>
      <c r="P503" s="783" t="s">
        <v>86</v>
      </c>
      <c r="Q503" s="783" t="s">
        <v>86</v>
      </c>
      <c r="R503" s="783" t="s">
        <v>86</v>
      </c>
      <c r="S503" s="132" t="s">
        <v>101</v>
      </c>
      <c r="T503" s="131"/>
      <c r="U503" s="131"/>
      <c r="V503" s="803"/>
      <c r="W503" s="803"/>
      <c r="X503" s="803"/>
      <c r="Y503" s="803"/>
      <c r="Z503" s="803"/>
      <c r="AA503" s="803"/>
      <c r="AB503" s="803"/>
      <c r="AC503" s="803"/>
      <c r="AD503" s="803"/>
      <c r="AE503" s="110"/>
      <c r="AF503" s="110"/>
      <c r="AG503" s="110"/>
    </row>
    <row r="504">
      <c r="A504" s="803"/>
      <c r="B504" s="676">
        <f t="shared" si="1"/>
        <v>501</v>
      </c>
      <c r="C504" s="938"/>
      <c r="D504" s="201"/>
      <c r="E504" s="201"/>
      <c r="F504" s="678"/>
      <c r="G504" s="205"/>
      <c r="H504" s="130" t="s">
        <v>4553</v>
      </c>
      <c r="I504" s="132" t="s">
        <v>411</v>
      </c>
      <c r="J504" s="201"/>
      <c r="K504" s="132"/>
      <c r="L504" s="132" t="s">
        <v>4591</v>
      </c>
      <c r="M504" s="132" t="s">
        <v>4592</v>
      </c>
      <c r="N504" s="131"/>
      <c r="O504" s="783" t="s">
        <v>84</v>
      </c>
      <c r="P504" s="783" t="s">
        <v>86</v>
      </c>
      <c r="Q504" s="783" t="s">
        <v>86</v>
      </c>
      <c r="R504" s="783" t="s">
        <v>86</v>
      </c>
      <c r="S504" s="132" t="s">
        <v>101</v>
      </c>
      <c r="T504" s="131"/>
      <c r="U504" s="131"/>
      <c r="V504" s="803"/>
      <c r="W504" s="803"/>
      <c r="X504" s="803"/>
      <c r="Y504" s="803"/>
      <c r="Z504" s="803"/>
      <c r="AA504" s="803"/>
      <c r="AB504" s="803"/>
      <c r="AC504" s="803"/>
      <c r="AD504" s="803"/>
      <c r="AE504" s="110"/>
      <c r="AF504" s="110"/>
      <c r="AG504" s="110"/>
    </row>
    <row r="505">
      <c r="A505" s="803"/>
      <c r="B505" s="676">
        <f t="shared" si="1"/>
        <v>502</v>
      </c>
      <c r="C505" s="938"/>
      <c r="D505" s="201"/>
      <c r="E505" s="201"/>
      <c r="F505" s="678"/>
      <c r="G505" s="205"/>
      <c r="H505" s="130" t="s">
        <v>4572</v>
      </c>
      <c r="I505" s="201"/>
      <c r="J505" s="201"/>
      <c r="K505" s="132"/>
      <c r="L505" s="132" t="s">
        <v>4368</v>
      </c>
      <c r="M505" s="132" t="s">
        <v>156</v>
      </c>
      <c r="N505" s="131"/>
      <c r="O505" s="783" t="s">
        <v>84</v>
      </c>
      <c r="P505" s="783" t="s">
        <v>86</v>
      </c>
      <c r="Q505" s="783" t="s">
        <v>86</v>
      </c>
      <c r="R505" s="783" t="s">
        <v>86</v>
      </c>
      <c r="S505" s="132" t="s">
        <v>101</v>
      </c>
      <c r="T505" s="131"/>
      <c r="U505" s="131"/>
      <c r="V505" s="803"/>
      <c r="W505" s="803"/>
      <c r="X505" s="803"/>
      <c r="Y505" s="803"/>
      <c r="Z505" s="803"/>
      <c r="AA505" s="803"/>
      <c r="AB505" s="803"/>
      <c r="AC505" s="803"/>
      <c r="AD505" s="803"/>
      <c r="AE505" s="110"/>
      <c r="AF505" s="110"/>
      <c r="AG505" s="110"/>
    </row>
    <row r="506">
      <c r="A506" s="803"/>
      <c r="B506" s="676">
        <f t="shared" si="1"/>
        <v>503</v>
      </c>
      <c r="C506" s="938"/>
      <c r="D506" s="201"/>
      <c r="E506" s="201"/>
      <c r="F506" s="678"/>
      <c r="G506" s="205"/>
      <c r="H506" s="130" t="s">
        <v>4575</v>
      </c>
      <c r="I506" s="201"/>
      <c r="J506" s="201"/>
      <c r="K506" s="132"/>
      <c r="L506" s="132" t="s">
        <v>4578</v>
      </c>
      <c r="M506" s="132" t="s">
        <v>4560</v>
      </c>
      <c r="N506" s="131"/>
      <c r="O506" s="783" t="s">
        <v>84</v>
      </c>
      <c r="P506" s="783" t="s">
        <v>86</v>
      </c>
      <c r="Q506" s="783" t="s">
        <v>86</v>
      </c>
      <c r="R506" s="783" t="s">
        <v>86</v>
      </c>
      <c r="S506" s="132" t="s">
        <v>101</v>
      </c>
      <c r="T506" s="132" t="s">
        <v>4627</v>
      </c>
      <c r="U506" s="131"/>
      <c r="V506" s="803"/>
      <c r="W506" s="803"/>
      <c r="X506" s="803"/>
      <c r="Y506" s="803"/>
      <c r="Z506" s="803"/>
      <c r="AA506" s="803"/>
      <c r="AB506" s="803"/>
      <c r="AC506" s="803"/>
      <c r="AD506" s="803"/>
      <c r="AE506" s="110"/>
      <c r="AF506" s="110"/>
      <c r="AG506" s="110"/>
    </row>
    <row r="507">
      <c r="A507" s="803"/>
      <c r="B507" s="676">
        <f t="shared" si="1"/>
        <v>504</v>
      </c>
      <c r="C507" s="938"/>
      <c r="D507" s="201"/>
      <c r="E507" s="201"/>
      <c r="F507" s="678"/>
      <c r="G507" s="205"/>
      <c r="H507" s="130" t="s">
        <v>451</v>
      </c>
      <c r="I507" s="201"/>
      <c r="J507" s="201"/>
      <c r="K507" s="132"/>
      <c r="L507" s="132" t="s">
        <v>4354</v>
      </c>
      <c r="M507" s="132" t="s">
        <v>4628</v>
      </c>
      <c r="N507" s="131"/>
      <c r="O507" s="783" t="s">
        <v>84</v>
      </c>
      <c r="P507" s="783" t="s">
        <v>86</v>
      </c>
      <c r="Q507" s="783" t="s">
        <v>86</v>
      </c>
      <c r="R507" s="783" t="s">
        <v>86</v>
      </c>
      <c r="S507" s="132" t="s">
        <v>101</v>
      </c>
      <c r="T507" s="132" t="s">
        <v>4629</v>
      </c>
      <c r="U507" s="131"/>
      <c r="V507" s="803"/>
      <c r="W507" s="803"/>
      <c r="X507" s="803"/>
      <c r="Y507" s="803"/>
      <c r="Z507" s="803"/>
      <c r="AA507" s="803"/>
      <c r="AB507" s="803"/>
      <c r="AC507" s="803"/>
      <c r="AD507" s="803"/>
      <c r="AE507" s="110"/>
      <c r="AF507" s="110"/>
      <c r="AG507" s="110"/>
    </row>
    <row r="508">
      <c r="A508" s="803"/>
      <c r="B508" s="676">
        <f t="shared" si="1"/>
        <v>505</v>
      </c>
      <c r="C508" s="938"/>
      <c r="D508" s="201"/>
      <c r="E508" s="201"/>
      <c r="F508" s="678"/>
      <c r="G508" s="146" t="s">
        <v>4605</v>
      </c>
      <c r="H508" s="130"/>
      <c r="I508" s="201"/>
      <c r="J508" s="201"/>
      <c r="K508" s="132"/>
      <c r="L508" s="132" t="s">
        <v>4606</v>
      </c>
      <c r="M508" s="132" t="s">
        <v>4607</v>
      </c>
      <c r="N508" s="131"/>
      <c r="O508" s="783" t="s">
        <v>84</v>
      </c>
      <c r="P508" s="783" t="s">
        <v>86</v>
      </c>
      <c r="Q508" s="783" t="s">
        <v>86</v>
      </c>
      <c r="R508" s="783" t="s">
        <v>86</v>
      </c>
      <c r="S508" s="132" t="s">
        <v>101</v>
      </c>
      <c r="T508" s="132" t="s">
        <v>4630</v>
      </c>
      <c r="U508" s="131"/>
      <c r="V508" s="803"/>
      <c r="W508" s="803"/>
      <c r="X508" s="803"/>
      <c r="Y508" s="803"/>
      <c r="Z508" s="803"/>
      <c r="AA508" s="803"/>
      <c r="AB508" s="803"/>
      <c r="AC508" s="803"/>
      <c r="AD508" s="803"/>
      <c r="AE508" s="110"/>
      <c r="AF508" s="110"/>
      <c r="AG508" s="110"/>
    </row>
    <row r="509">
      <c r="A509" s="803"/>
      <c r="B509" s="676">
        <f t="shared" si="1"/>
        <v>506</v>
      </c>
      <c r="C509" s="938"/>
      <c r="D509" s="201"/>
      <c r="E509" s="201"/>
      <c r="F509" s="958"/>
      <c r="G509" s="207"/>
      <c r="H509" s="130"/>
      <c r="I509" s="201"/>
      <c r="J509" s="201"/>
      <c r="K509" s="132"/>
      <c r="L509" s="132" t="s">
        <v>4608</v>
      </c>
      <c r="M509" s="132" t="s">
        <v>173</v>
      </c>
      <c r="N509" s="131"/>
      <c r="O509" s="783" t="s">
        <v>84</v>
      </c>
      <c r="P509" s="783" t="s">
        <v>86</v>
      </c>
      <c r="Q509" s="783" t="s">
        <v>86</v>
      </c>
      <c r="R509" s="783" t="s">
        <v>86</v>
      </c>
      <c r="S509" s="132" t="s">
        <v>101</v>
      </c>
      <c r="T509" s="132" t="s">
        <v>4631</v>
      </c>
      <c r="U509" s="131"/>
      <c r="V509" s="803"/>
      <c r="W509" s="803"/>
      <c r="X509" s="803"/>
      <c r="Y509" s="803"/>
      <c r="Z509" s="803"/>
      <c r="AA509" s="803"/>
      <c r="AB509" s="803"/>
      <c r="AC509" s="803"/>
      <c r="AD509" s="803"/>
      <c r="AE509" s="110"/>
      <c r="AF509" s="110"/>
      <c r="AG509" s="110"/>
    </row>
    <row r="510">
      <c r="A510" s="803"/>
      <c r="B510" s="676">
        <f t="shared" si="1"/>
        <v>507</v>
      </c>
      <c r="C510" s="938"/>
      <c r="D510" s="201"/>
      <c r="E510" s="677" t="s">
        <v>4632</v>
      </c>
      <c r="F510" s="146" t="s">
        <v>4633</v>
      </c>
      <c r="G510" s="202"/>
      <c r="H510" s="201"/>
      <c r="I510" s="201"/>
      <c r="J510" s="201"/>
      <c r="K510" s="132"/>
      <c r="L510" s="132" t="s">
        <v>4634</v>
      </c>
      <c r="M510" s="132" t="s">
        <v>4635</v>
      </c>
      <c r="N510" s="131"/>
      <c r="O510" s="783" t="s">
        <v>84</v>
      </c>
      <c r="P510" s="783" t="s">
        <v>86</v>
      </c>
      <c r="Q510" s="783" t="s">
        <v>86</v>
      </c>
      <c r="R510" s="783" t="s">
        <v>86</v>
      </c>
      <c r="S510" s="132" t="s">
        <v>101</v>
      </c>
      <c r="T510" s="131"/>
      <c r="U510" s="131"/>
      <c r="V510" s="803"/>
      <c r="W510" s="803"/>
      <c r="X510" s="803"/>
      <c r="Y510" s="803"/>
      <c r="Z510" s="803"/>
      <c r="AA510" s="803"/>
      <c r="AB510" s="803"/>
      <c r="AC510" s="803"/>
      <c r="AD510" s="803"/>
      <c r="AE510" s="110"/>
      <c r="AF510" s="110"/>
      <c r="AG510" s="110"/>
    </row>
    <row r="511">
      <c r="A511" s="803"/>
      <c r="B511" s="676">
        <f t="shared" si="1"/>
        <v>508</v>
      </c>
      <c r="C511" s="938"/>
      <c r="D511" s="201"/>
      <c r="E511" s="678"/>
      <c r="F511" s="205"/>
      <c r="G511" s="129" t="s">
        <v>4636</v>
      </c>
      <c r="H511" s="130" t="s">
        <v>4615</v>
      </c>
      <c r="I511" s="201"/>
      <c r="J511" s="201"/>
      <c r="K511" s="132"/>
      <c r="L511" s="132" t="s">
        <v>4537</v>
      </c>
      <c r="M511" s="132" t="s">
        <v>4545</v>
      </c>
      <c r="N511" s="131"/>
      <c r="O511" s="783" t="s">
        <v>84</v>
      </c>
      <c r="P511" s="783" t="s">
        <v>86</v>
      </c>
      <c r="Q511" s="783" t="s">
        <v>86</v>
      </c>
      <c r="R511" s="783" t="s">
        <v>86</v>
      </c>
      <c r="S511" s="132" t="s">
        <v>101</v>
      </c>
      <c r="T511" s="131"/>
      <c r="U511" s="131"/>
      <c r="V511" s="803"/>
      <c r="W511" s="803"/>
      <c r="X511" s="803"/>
      <c r="Y511" s="803"/>
      <c r="Z511" s="803"/>
      <c r="AA511" s="803"/>
      <c r="AB511" s="803"/>
      <c r="AC511" s="803"/>
      <c r="AD511" s="803"/>
      <c r="AE511" s="110"/>
      <c r="AF511" s="110"/>
      <c r="AG511" s="110"/>
    </row>
    <row r="512">
      <c r="A512" s="803"/>
      <c r="B512" s="676">
        <f t="shared" si="1"/>
        <v>509</v>
      </c>
      <c r="C512" s="938"/>
      <c r="D512" s="201"/>
      <c r="E512" s="678"/>
      <c r="F512" s="205"/>
      <c r="G512" s="202"/>
      <c r="H512" s="822"/>
      <c r="I512" s="132" t="s">
        <v>3643</v>
      </c>
      <c r="J512" s="201"/>
      <c r="K512" s="132"/>
      <c r="L512" s="132" t="s">
        <v>4546</v>
      </c>
      <c r="M512" s="132" t="s">
        <v>4547</v>
      </c>
      <c r="N512" s="131"/>
      <c r="O512" s="783" t="s">
        <v>84</v>
      </c>
      <c r="P512" s="783" t="s">
        <v>86</v>
      </c>
      <c r="Q512" s="783" t="s">
        <v>86</v>
      </c>
      <c r="R512" s="783" t="s">
        <v>86</v>
      </c>
      <c r="S512" s="132" t="s">
        <v>101</v>
      </c>
      <c r="T512" s="131"/>
      <c r="U512" s="131"/>
      <c r="V512" s="803"/>
      <c r="W512" s="803"/>
      <c r="X512" s="803"/>
      <c r="Y512" s="803"/>
      <c r="Z512" s="803"/>
      <c r="AA512" s="803"/>
      <c r="AB512" s="803"/>
      <c r="AC512" s="803"/>
      <c r="AD512" s="803"/>
      <c r="AE512" s="110"/>
      <c r="AF512" s="110"/>
      <c r="AG512" s="110"/>
    </row>
    <row r="513">
      <c r="A513" s="803"/>
      <c r="B513" s="676">
        <f t="shared" si="1"/>
        <v>510</v>
      </c>
      <c r="C513" s="938"/>
      <c r="D513" s="201"/>
      <c r="E513" s="678"/>
      <c r="F513" s="205"/>
      <c r="G513" s="202"/>
      <c r="H513" s="822"/>
      <c r="I513" s="201"/>
      <c r="J513" s="201"/>
      <c r="K513" s="132"/>
      <c r="L513" s="132" t="s">
        <v>4548</v>
      </c>
      <c r="M513" s="132" t="s">
        <v>4549</v>
      </c>
      <c r="N513" s="131"/>
      <c r="O513" s="783" t="s">
        <v>84</v>
      </c>
      <c r="P513" s="783" t="s">
        <v>86</v>
      </c>
      <c r="Q513" s="783" t="s">
        <v>86</v>
      </c>
      <c r="R513" s="783" t="s">
        <v>86</v>
      </c>
      <c r="S513" s="132" t="s">
        <v>101</v>
      </c>
      <c r="T513" s="131"/>
      <c r="U513" s="131"/>
      <c r="V513" s="803"/>
      <c r="W513" s="803"/>
      <c r="X513" s="803"/>
      <c r="Y513" s="803"/>
      <c r="Z513" s="803"/>
      <c r="AA513" s="803"/>
      <c r="AB513" s="803"/>
      <c r="AC513" s="803"/>
      <c r="AD513" s="803"/>
      <c r="AE513" s="110"/>
      <c r="AF513" s="110"/>
      <c r="AG513" s="110"/>
    </row>
    <row r="514">
      <c r="A514" s="803"/>
      <c r="B514" s="676">
        <f t="shared" si="1"/>
        <v>511</v>
      </c>
      <c r="C514" s="938"/>
      <c r="D514" s="201"/>
      <c r="E514" s="678"/>
      <c r="F514" s="205"/>
      <c r="G514" s="202"/>
      <c r="H514" s="822"/>
      <c r="I514" s="132" t="s">
        <v>174</v>
      </c>
      <c r="J514" s="201"/>
      <c r="K514" s="132"/>
      <c r="L514" s="132" t="s">
        <v>4550</v>
      </c>
      <c r="M514" s="132" t="s">
        <v>4551</v>
      </c>
      <c r="N514" s="131"/>
      <c r="O514" s="783" t="s">
        <v>84</v>
      </c>
      <c r="P514" s="783" t="s">
        <v>86</v>
      </c>
      <c r="Q514" s="783" t="s">
        <v>86</v>
      </c>
      <c r="R514" s="783" t="s">
        <v>86</v>
      </c>
      <c r="S514" s="132" t="s">
        <v>101</v>
      </c>
      <c r="T514" s="131"/>
      <c r="U514" s="131"/>
      <c r="V514" s="803"/>
      <c r="W514" s="803"/>
      <c r="X514" s="803"/>
      <c r="Y514" s="803"/>
      <c r="Z514" s="803"/>
      <c r="AA514" s="803"/>
      <c r="AB514" s="803"/>
      <c r="AC514" s="803"/>
      <c r="AD514" s="803"/>
      <c r="AE514" s="110"/>
      <c r="AF514" s="110"/>
      <c r="AG514" s="110"/>
    </row>
    <row r="515">
      <c r="A515" s="803"/>
      <c r="B515" s="676">
        <f t="shared" si="1"/>
        <v>512</v>
      </c>
      <c r="C515" s="938"/>
      <c r="D515" s="201"/>
      <c r="E515" s="678"/>
      <c r="F515" s="205"/>
      <c r="G515" s="202"/>
      <c r="H515" s="130" t="s">
        <v>4616</v>
      </c>
      <c r="I515" s="201"/>
      <c r="J515" s="201"/>
      <c r="K515" s="132"/>
      <c r="L515" s="132" t="s">
        <v>4552</v>
      </c>
      <c r="M515" s="132" t="s">
        <v>156</v>
      </c>
      <c r="N515" s="131"/>
      <c r="O515" s="783" t="s">
        <v>84</v>
      </c>
      <c r="P515" s="783" t="s">
        <v>86</v>
      </c>
      <c r="Q515" s="783" t="s">
        <v>86</v>
      </c>
      <c r="R515" s="783" t="s">
        <v>86</v>
      </c>
      <c r="S515" s="132" t="s">
        <v>101</v>
      </c>
      <c r="T515" s="131"/>
      <c r="U515" s="131"/>
      <c r="V515" s="803"/>
      <c r="W515" s="803"/>
      <c r="X515" s="803"/>
      <c r="Y515" s="803"/>
      <c r="Z515" s="803"/>
      <c r="AA515" s="803"/>
      <c r="AB515" s="803"/>
      <c r="AC515" s="803"/>
      <c r="AD515" s="803"/>
      <c r="AE515" s="110"/>
      <c r="AF515" s="110"/>
      <c r="AG515" s="110"/>
    </row>
    <row r="516">
      <c r="A516" s="803"/>
      <c r="B516" s="676">
        <f t="shared" si="1"/>
        <v>513</v>
      </c>
      <c r="C516" s="938"/>
      <c r="D516" s="201"/>
      <c r="E516" s="678"/>
      <c r="F516" s="205"/>
      <c r="G516" s="202"/>
      <c r="H516" s="130" t="s">
        <v>4553</v>
      </c>
      <c r="I516" s="132" t="s">
        <v>4520</v>
      </c>
      <c r="J516" s="132" t="s">
        <v>1434</v>
      </c>
      <c r="K516" s="132"/>
      <c r="L516" s="132" t="s">
        <v>4537</v>
      </c>
      <c r="M516" s="132" t="s">
        <v>4554</v>
      </c>
      <c r="N516" s="131"/>
      <c r="O516" s="783" t="s">
        <v>84</v>
      </c>
      <c r="P516" s="783" t="s">
        <v>86</v>
      </c>
      <c r="Q516" s="783" t="s">
        <v>86</v>
      </c>
      <c r="R516" s="783" t="s">
        <v>86</v>
      </c>
      <c r="S516" s="132" t="s">
        <v>101</v>
      </c>
      <c r="T516" s="131"/>
      <c r="U516" s="131"/>
      <c r="V516" s="803"/>
      <c r="W516" s="803"/>
      <c r="X516" s="803"/>
      <c r="Y516" s="803"/>
      <c r="Z516" s="803"/>
      <c r="AA516" s="803"/>
      <c r="AB516" s="803"/>
      <c r="AC516" s="803"/>
      <c r="AD516" s="803"/>
      <c r="AE516" s="110"/>
      <c r="AF516" s="110"/>
      <c r="AG516" s="110"/>
    </row>
    <row r="517">
      <c r="A517" s="803"/>
      <c r="B517" s="676">
        <f t="shared" si="1"/>
        <v>514</v>
      </c>
      <c r="C517" s="938"/>
      <c r="D517" s="201"/>
      <c r="E517" s="678"/>
      <c r="F517" s="205"/>
      <c r="G517" s="202"/>
      <c r="H517" s="822"/>
      <c r="I517" s="201"/>
      <c r="J517" s="132" t="s">
        <v>4555</v>
      </c>
      <c r="K517" s="132"/>
      <c r="L517" s="132" t="s">
        <v>4552</v>
      </c>
      <c r="M517" s="132" t="s">
        <v>156</v>
      </c>
      <c r="N517" s="131"/>
      <c r="O517" s="783" t="s">
        <v>84</v>
      </c>
      <c r="P517" s="783" t="s">
        <v>86</v>
      </c>
      <c r="Q517" s="783" t="s">
        <v>86</v>
      </c>
      <c r="R517" s="783" t="s">
        <v>86</v>
      </c>
      <c r="S517" s="132" t="s">
        <v>101</v>
      </c>
      <c r="T517" s="131"/>
      <c r="U517" s="131"/>
      <c r="V517" s="803"/>
      <c r="W517" s="803"/>
      <c r="X517" s="803"/>
      <c r="Y517" s="803"/>
      <c r="Z517" s="803"/>
      <c r="AA517" s="803"/>
      <c r="AB517" s="803"/>
      <c r="AC517" s="803"/>
      <c r="AD517" s="803"/>
      <c r="AE517" s="110"/>
      <c r="AF517" s="110"/>
      <c r="AG517" s="110"/>
    </row>
    <row r="518">
      <c r="A518" s="803"/>
      <c r="B518" s="676">
        <f t="shared" si="1"/>
        <v>515</v>
      </c>
      <c r="C518" s="938"/>
      <c r="D518" s="201"/>
      <c r="E518" s="678"/>
      <c r="F518" s="205"/>
      <c r="G518" s="202"/>
      <c r="H518" s="822"/>
      <c r="I518" s="201"/>
      <c r="J518" s="132" t="s">
        <v>4572</v>
      </c>
      <c r="K518" s="132"/>
      <c r="L518" s="132" t="s">
        <v>4368</v>
      </c>
      <c r="M518" s="132" t="s">
        <v>156</v>
      </c>
      <c r="N518" s="131"/>
      <c r="O518" s="783" t="s">
        <v>84</v>
      </c>
      <c r="P518" s="783" t="s">
        <v>86</v>
      </c>
      <c r="Q518" s="783" t="s">
        <v>86</v>
      </c>
      <c r="R518" s="783" t="s">
        <v>86</v>
      </c>
      <c r="S518" s="132" t="s">
        <v>101</v>
      </c>
      <c r="T518" s="131"/>
      <c r="U518" s="131"/>
      <c r="V518" s="803"/>
      <c r="W518" s="803"/>
      <c r="X518" s="803"/>
      <c r="Y518" s="803"/>
      <c r="Z518" s="803"/>
      <c r="AA518" s="803"/>
      <c r="AB518" s="803"/>
      <c r="AC518" s="803"/>
      <c r="AD518" s="803"/>
      <c r="AE518" s="110"/>
      <c r="AF518" s="110"/>
      <c r="AG518" s="110"/>
    </row>
    <row r="519">
      <c r="A519" s="803"/>
      <c r="B519" s="676">
        <f t="shared" si="1"/>
        <v>516</v>
      </c>
      <c r="C519" s="938"/>
      <c r="D519" s="201"/>
      <c r="E519" s="678"/>
      <c r="F519" s="205"/>
      <c r="G519" s="202"/>
      <c r="H519" s="822"/>
      <c r="I519" s="201"/>
      <c r="J519" s="132" t="s">
        <v>4637</v>
      </c>
      <c r="K519" s="132"/>
      <c r="L519" s="132" t="s">
        <v>4226</v>
      </c>
      <c r="M519" s="132" t="s">
        <v>4084</v>
      </c>
      <c r="N519" s="131"/>
      <c r="O519" s="783" t="s">
        <v>84</v>
      </c>
      <c r="P519" s="783" t="s">
        <v>86</v>
      </c>
      <c r="Q519" s="783" t="s">
        <v>86</v>
      </c>
      <c r="R519" s="783" t="s">
        <v>86</v>
      </c>
      <c r="S519" s="132" t="s">
        <v>101</v>
      </c>
      <c r="T519" s="131"/>
      <c r="U519" s="131"/>
      <c r="V519" s="803"/>
      <c r="W519" s="803"/>
      <c r="X519" s="803"/>
      <c r="Y519" s="803"/>
      <c r="Z519" s="803"/>
      <c r="AA519" s="803"/>
      <c r="AB519" s="803"/>
      <c r="AC519" s="803"/>
      <c r="AD519" s="803"/>
      <c r="AE519" s="110"/>
      <c r="AF519" s="110"/>
      <c r="AG519" s="110"/>
    </row>
    <row r="520">
      <c r="A520" s="803"/>
      <c r="B520" s="676">
        <f t="shared" si="1"/>
        <v>517</v>
      </c>
      <c r="C520" s="938"/>
      <c r="D520" s="201"/>
      <c r="E520" s="678"/>
      <c r="F520" s="205"/>
      <c r="G520" s="202"/>
      <c r="H520" s="822"/>
      <c r="I520" s="201"/>
      <c r="J520" s="132" t="s">
        <v>4575</v>
      </c>
      <c r="K520" s="132"/>
      <c r="L520" s="132" t="s">
        <v>4570</v>
      </c>
      <c r="M520" s="132" t="s">
        <v>4560</v>
      </c>
      <c r="N520" s="131"/>
      <c r="O520" s="783" t="s">
        <v>84</v>
      </c>
      <c r="P520" s="783" t="s">
        <v>86</v>
      </c>
      <c r="Q520" s="783" t="s">
        <v>86</v>
      </c>
      <c r="R520" s="783" t="s">
        <v>86</v>
      </c>
      <c r="S520" s="132" t="s">
        <v>101</v>
      </c>
      <c r="T520" s="131"/>
      <c r="U520" s="131"/>
      <c r="V520" s="803"/>
      <c r="W520" s="803"/>
      <c r="X520" s="803"/>
      <c r="Y520" s="803"/>
      <c r="Z520" s="803"/>
      <c r="AA520" s="803"/>
      <c r="AB520" s="803"/>
      <c r="AC520" s="803"/>
      <c r="AD520" s="803"/>
      <c r="AE520" s="110"/>
      <c r="AF520" s="110"/>
      <c r="AG520" s="110"/>
    </row>
    <row r="521">
      <c r="A521" s="803"/>
      <c r="B521" s="676">
        <f t="shared" si="1"/>
        <v>518</v>
      </c>
      <c r="C521" s="938"/>
      <c r="D521" s="201"/>
      <c r="E521" s="678"/>
      <c r="F521" s="205"/>
      <c r="G521" s="202"/>
      <c r="H521" s="822"/>
      <c r="I521" s="132" t="s">
        <v>4577</v>
      </c>
      <c r="J521" s="132" t="s">
        <v>4572</v>
      </c>
      <c r="K521" s="132"/>
      <c r="L521" s="132" t="s">
        <v>4368</v>
      </c>
      <c r="M521" s="132" t="s">
        <v>156</v>
      </c>
      <c r="N521" s="131"/>
      <c r="O521" s="783" t="s">
        <v>84</v>
      </c>
      <c r="P521" s="783" t="s">
        <v>86</v>
      </c>
      <c r="Q521" s="783" t="s">
        <v>86</v>
      </c>
      <c r="R521" s="783" t="s">
        <v>86</v>
      </c>
      <c r="S521" s="132" t="s">
        <v>101</v>
      </c>
      <c r="T521" s="131"/>
      <c r="U521" s="131"/>
      <c r="V521" s="803"/>
      <c r="W521" s="803"/>
      <c r="X521" s="803"/>
      <c r="Y521" s="803"/>
      <c r="Z521" s="803"/>
      <c r="AA521" s="803"/>
      <c r="AB521" s="803"/>
      <c r="AC521" s="803"/>
      <c r="AD521" s="803"/>
      <c r="AE521" s="110"/>
      <c r="AF521" s="110"/>
      <c r="AG521" s="110"/>
    </row>
    <row r="522">
      <c r="A522" s="803"/>
      <c r="B522" s="676">
        <f t="shared" si="1"/>
        <v>519</v>
      </c>
      <c r="C522" s="938"/>
      <c r="D522" s="201"/>
      <c r="E522" s="678"/>
      <c r="F522" s="205"/>
      <c r="G522" s="202"/>
      <c r="H522" s="822"/>
      <c r="I522" s="201"/>
      <c r="J522" s="132" t="s">
        <v>4637</v>
      </c>
      <c r="K522" s="132"/>
      <c r="L522" s="132" t="s">
        <v>4226</v>
      </c>
      <c r="M522" s="132" t="s">
        <v>4084</v>
      </c>
      <c r="N522" s="131"/>
      <c r="O522" s="783" t="s">
        <v>84</v>
      </c>
      <c r="P522" s="783" t="s">
        <v>86</v>
      </c>
      <c r="Q522" s="783" t="s">
        <v>86</v>
      </c>
      <c r="R522" s="783" t="s">
        <v>86</v>
      </c>
      <c r="S522" s="132" t="s">
        <v>101</v>
      </c>
      <c r="T522" s="131"/>
      <c r="U522" s="131"/>
      <c r="V522" s="803"/>
      <c r="W522" s="803"/>
      <c r="X522" s="803"/>
      <c r="Y522" s="803"/>
      <c r="Z522" s="803"/>
      <c r="AA522" s="803"/>
      <c r="AB522" s="803"/>
      <c r="AC522" s="803"/>
      <c r="AD522" s="803"/>
      <c r="AE522" s="110"/>
      <c r="AF522" s="110"/>
      <c r="AG522" s="110"/>
    </row>
    <row r="523">
      <c r="A523" s="803"/>
      <c r="B523" s="676">
        <f t="shared" si="1"/>
        <v>520</v>
      </c>
      <c r="C523" s="938"/>
      <c r="D523" s="201"/>
      <c r="E523" s="678"/>
      <c r="F523" s="205"/>
      <c r="G523" s="202"/>
      <c r="H523" s="822"/>
      <c r="I523" s="201"/>
      <c r="J523" s="132" t="s">
        <v>4575</v>
      </c>
      <c r="K523" s="132"/>
      <c r="L523" s="132" t="s">
        <v>4578</v>
      </c>
      <c r="M523" s="132" t="s">
        <v>4603</v>
      </c>
      <c r="N523" s="131"/>
      <c r="O523" s="783" t="s">
        <v>84</v>
      </c>
      <c r="P523" s="783" t="s">
        <v>86</v>
      </c>
      <c r="Q523" s="783" t="s">
        <v>86</v>
      </c>
      <c r="R523" s="783" t="s">
        <v>86</v>
      </c>
      <c r="S523" s="132" t="s">
        <v>101</v>
      </c>
      <c r="T523" s="131"/>
      <c r="U523" s="131"/>
      <c r="V523" s="803"/>
      <c r="W523" s="803"/>
      <c r="X523" s="803"/>
      <c r="Y523" s="803"/>
      <c r="Z523" s="803"/>
      <c r="AA523" s="803"/>
      <c r="AB523" s="803"/>
      <c r="AC523" s="803"/>
      <c r="AD523" s="803"/>
      <c r="AE523" s="110"/>
      <c r="AF523" s="110"/>
      <c r="AG523" s="110"/>
    </row>
    <row r="524">
      <c r="A524" s="803"/>
      <c r="B524" s="676">
        <f t="shared" si="1"/>
        <v>521</v>
      </c>
      <c r="C524" s="938"/>
      <c r="D524" s="201"/>
      <c r="E524" s="678"/>
      <c r="F524" s="205"/>
      <c r="G524" s="202"/>
      <c r="H524" s="130" t="s">
        <v>451</v>
      </c>
      <c r="I524" s="201"/>
      <c r="J524" s="201"/>
      <c r="K524" s="132"/>
      <c r="L524" s="132" t="s">
        <v>4354</v>
      </c>
      <c r="M524" s="132" t="s">
        <v>4638</v>
      </c>
      <c r="N524" s="131"/>
      <c r="O524" s="783" t="s">
        <v>84</v>
      </c>
      <c r="P524" s="783" t="s">
        <v>86</v>
      </c>
      <c r="Q524" s="783" t="s">
        <v>86</v>
      </c>
      <c r="R524" s="783" t="s">
        <v>86</v>
      </c>
      <c r="S524" s="132" t="s">
        <v>101</v>
      </c>
      <c r="T524" s="131"/>
      <c r="U524" s="131"/>
      <c r="V524" s="803"/>
      <c r="W524" s="803"/>
      <c r="X524" s="803"/>
      <c r="Y524" s="803"/>
      <c r="Z524" s="803"/>
      <c r="AA524" s="803"/>
      <c r="AB524" s="803"/>
      <c r="AC524" s="803"/>
      <c r="AD524" s="803"/>
      <c r="AE524" s="110"/>
      <c r="AF524" s="110"/>
      <c r="AG524" s="110"/>
    </row>
    <row r="525">
      <c r="A525" s="803"/>
      <c r="B525" s="676">
        <f t="shared" si="1"/>
        <v>522</v>
      </c>
      <c r="C525" s="938"/>
      <c r="D525" s="201"/>
      <c r="E525" s="678"/>
      <c r="F525" s="146" t="s">
        <v>1761</v>
      </c>
      <c r="G525" s="146" t="s">
        <v>4639</v>
      </c>
      <c r="H525" s="903" t="s">
        <v>3874</v>
      </c>
      <c r="I525" s="137"/>
      <c r="J525" s="137"/>
      <c r="K525" s="132"/>
      <c r="L525" s="132" t="s">
        <v>3875</v>
      </c>
      <c r="M525" s="132" t="s">
        <v>3876</v>
      </c>
      <c r="N525" s="131"/>
      <c r="O525" s="783" t="s">
        <v>84</v>
      </c>
      <c r="P525" s="783" t="s">
        <v>86</v>
      </c>
      <c r="Q525" s="783" t="s">
        <v>86</v>
      </c>
      <c r="R525" s="783" t="s">
        <v>86</v>
      </c>
      <c r="S525" s="132" t="s">
        <v>101</v>
      </c>
      <c r="T525" s="131"/>
      <c r="U525" s="131"/>
      <c r="V525" s="803"/>
      <c r="W525" s="803"/>
      <c r="X525" s="803"/>
      <c r="Y525" s="803"/>
      <c r="Z525" s="803"/>
      <c r="AA525" s="803"/>
      <c r="AB525" s="803"/>
      <c r="AC525" s="803"/>
      <c r="AD525" s="803"/>
      <c r="AE525" s="110"/>
      <c r="AF525" s="110"/>
      <c r="AG525" s="110"/>
    </row>
    <row r="526">
      <c r="A526" s="803"/>
      <c r="B526" s="676">
        <f t="shared" si="1"/>
        <v>523</v>
      </c>
      <c r="C526" s="938"/>
      <c r="D526" s="201"/>
      <c r="E526" s="678"/>
      <c r="F526" s="205"/>
      <c r="G526" s="205"/>
      <c r="H526" s="903" t="s">
        <v>3907</v>
      </c>
      <c r="I526" s="197" t="s">
        <v>3908</v>
      </c>
      <c r="J526" s="197" t="s">
        <v>3909</v>
      </c>
      <c r="K526" s="132"/>
      <c r="L526" s="132" t="s">
        <v>3910</v>
      </c>
      <c r="M526" s="132" t="s">
        <v>3911</v>
      </c>
      <c r="N526" s="131"/>
      <c r="O526" s="783" t="s">
        <v>84</v>
      </c>
      <c r="P526" s="783" t="s">
        <v>86</v>
      </c>
      <c r="Q526" s="783" t="s">
        <v>86</v>
      </c>
      <c r="R526" s="783" t="s">
        <v>86</v>
      </c>
      <c r="S526" s="132" t="s">
        <v>101</v>
      </c>
      <c r="T526" s="131"/>
      <c r="U526" s="131"/>
      <c r="V526" s="803"/>
      <c r="W526" s="803"/>
      <c r="X526" s="803"/>
      <c r="Y526" s="803"/>
      <c r="Z526" s="803"/>
      <c r="AA526" s="803"/>
      <c r="AB526" s="803"/>
      <c r="AC526" s="803"/>
      <c r="AD526" s="803"/>
      <c r="AE526" s="110"/>
      <c r="AF526" s="110"/>
      <c r="AG526" s="110"/>
    </row>
    <row r="527">
      <c r="A527" s="803"/>
      <c r="B527" s="676">
        <f t="shared" si="1"/>
        <v>524</v>
      </c>
      <c r="C527" s="938"/>
      <c r="D527" s="201"/>
      <c r="E527" s="678"/>
      <c r="F527" s="205"/>
      <c r="G527" s="205"/>
      <c r="H527" s="238"/>
      <c r="I527" s="137"/>
      <c r="J527" s="197" t="s">
        <v>3912</v>
      </c>
      <c r="K527" s="132"/>
      <c r="L527" s="132" t="s">
        <v>3910</v>
      </c>
      <c r="M527" s="132" t="s">
        <v>3911</v>
      </c>
      <c r="N527" s="131"/>
      <c r="O527" s="783" t="s">
        <v>84</v>
      </c>
      <c r="P527" s="783" t="s">
        <v>86</v>
      </c>
      <c r="Q527" s="783" t="s">
        <v>86</v>
      </c>
      <c r="R527" s="783" t="s">
        <v>86</v>
      </c>
      <c r="S527" s="132" t="s">
        <v>101</v>
      </c>
      <c r="T527" s="131"/>
      <c r="U527" s="131"/>
      <c r="V527" s="803"/>
      <c r="W527" s="803"/>
      <c r="X527" s="803"/>
      <c r="Y527" s="803"/>
      <c r="Z527" s="803"/>
      <c r="AA527" s="803"/>
      <c r="AB527" s="803"/>
      <c r="AC527" s="803"/>
      <c r="AD527" s="803"/>
      <c r="AE527" s="110"/>
      <c r="AF527" s="110"/>
      <c r="AG527" s="110"/>
    </row>
    <row r="528">
      <c r="A528" s="803"/>
      <c r="B528" s="676">
        <f t="shared" si="1"/>
        <v>525</v>
      </c>
      <c r="C528" s="938"/>
      <c r="D528" s="201"/>
      <c r="E528" s="678"/>
      <c r="F528" s="205"/>
      <c r="G528" s="205"/>
      <c r="H528" s="913" t="s">
        <v>3913</v>
      </c>
      <c r="I528" s="935"/>
      <c r="J528" s="909"/>
      <c r="K528" s="911"/>
      <c r="L528" s="911" t="s">
        <v>3914</v>
      </c>
      <c r="M528" s="911" t="s">
        <v>3915</v>
      </c>
      <c r="N528" s="131"/>
      <c r="O528" s="783" t="s">
        <v>84</v>
      </c>
      <c r="P528" s="783" t="s">
        <v>86</v>
      </c>
      <c r="Q528" s="783" t="s">
        <v>86</v>
      </c>
      <c r="R528" s="783" t="s">
        <v>86</v>
      </c>
      <c r="S528" s="132" t="s">
        <v>157</v>
      </c>
      <c r="T528" s="131"/>
      <c r="U528" s="131"/>
      <c r="V528" s="803"/>
      <c r="W528" s="803"/>
      <c r="X528" s="803"/>
      <c r="Y528" s="803"/>
      <c r="Z528" s="803"/>
      <c r="AA528" s="803"/>
      <c r="AB528" s="803"/>
      <c r="AC528" s="803"/>
      <c r="AD528" s="803"/>
      <c r="AE528" s="110"/>
      <c r="AF528" s="110"/>
      <c r="AG528" s="110"/>
    </row>
    <row r="529">
      <c r="A529" s="803"/>
      <c r="B529" s="676">
        <f t="shared" si="1"/>
        <v>526</v>
      </c>
      <c r="C529" s="938"/>
      <c r="D529" s="201"/>
      <c r="E529" s="678"/>
      <c r="F529" s="192" t="s">
        <v>3568</v>
      </c>
      <c r="G529" s="146" t="s">
        <v>4640</v>
      </c>
      <c r="H529" s="130" t="s">
        <v>3920</v>
      </c>
      <c r="I529" s="201"/>
      <c r="J529" s="201"/>
      <c r="K529" s="132"/>
      <c r="L529" s="132" t="s">
        <v>3921</v>
      </c>
      <c r="M529" s="132" t="s">
        <v>3922</v>
      </c>
      <c r="N529" s="131"/>
      <c r="O529" s="783" t="s">
        <v>84</v>
      </c>
      <c r="P529" s="783" t="s">
        <v>86</v>
      </c>
      <c r="Q529" s="783" t="s">
        <v>86</v>
      </c>
      <c r="R529" s="783" t="s">
        <v>86</v>
      </c>
      <c r="S529" s="132" t="s">
        <v>101</v>
      </c>
      <c r="T529" s="131"/>
      <c r="U529" s="131"/>
      <c r="V529" s="803"/>
      <c r="W529" s="803"/>
      <c r="X529" s="803"/>
      <c r="Y529" s="803"/>
      <c r="Z529" s="803"/>
      <c r="AA529" s="803"/>
      <c r="AB529" s="803"/>
      <c r="AC529" s="803"/>
      <c r="AD529" s="803"/>
      <c r="AE529" s="110"/>
      <c r="AF529" s="110"/>
      <c r="AG529" s="110"/>
    </row>
    <row r="530">
      <c r="A530" s="803"/>
      <c r="B530" s="676">
        <f t="shared" si="1"/>
        <v>527</v>
      </c>
      <c r="C530" s="938"/>
      <c r="D530" s="201"/>
      <c r="E530" s="678"/>
      <c r="F530" s="867"/>
      <c r="G530" s="205"/>
      <c r="H530" s="903" t="s">
        <v>3907</v>
      </c>
      <c r="I530" s="197" t="s">
        <v>4131</v>
      </c>
      <c r="J530" s="820" t="s">
        <v>507</v>
      </c>
      <c r="K530" s="132"/>
      <c r="L530" s="132" t="s">
        <v>3910</v>
      </c>
      <c r="M530" s="132" t="s">
        <v>3911</v>
      </c>
      <c r="N530" s="131"/>
      <c r="O530" s="783" t="s">
        <v>84</v>
      </c>
      <c r="P530" s="783" t="s">
        <v>86</v>
      </c>
      <c r="Q530" s="783" t="s">
        <v>86</v>
      </c>
      <c r="R530" s="783" t="s">
        <v>86</v>
      </c>
      <c r="S530" s="132" t="s">
        <v>101</v>
      </c>
      <c r="T530" s="131"/>
      <c r="U530" s="131"/>
      <c r="V530" s="803"/>
      <c r="W530" s="803"/>
      <c r="X530" s="803"/>
      <c r="Y530" s="803"/>
      <c r="Z530" s="803"/>
      <c r="AA530" s="803"/>
      <c r="AB530" s="803"/>
      <c r="AC530" s="803"/>
      <c r="AD530" s="803"/>
      <c r="AE530" s="110"/>
      <c r="AF530" s="110"/>
      <c r="AG530" s="110"/>
    </row>
    <row r="531">
      <c r="A531" s="803"/>
      <c r="B531" s="676">
        <f t="shared" si="1"/>
        <v>528</v>
      </c>
      <c r="C531" s="938"/>
      <c r="D531" s="201"/>
      <c r="E531" s="678"/>
      <c r="F531" s="960"/>
      <c r="G531" s="207"/>
      <c r="H531" s="918" t="s">
        <v>3947</v>
      </c>
      <c r="I531" s="909"/>
      <c r="J531" s="908"/>
      <c r="K531" s="911"/>
      <c r="L531" s="911" t="s">
        <v>3948</v>
      </c>
      <c r="M531" s="911" t="s">
        <v>3949</v>
      </c>
      <c r="N531" s="131"/>
      <c r="O531" s="783" t="s">
        <v>84</v>
      </c>
      <c r="P531" s="783" t="s">
        <v>86</v>
      </c>
      <c r="Q531" s="783" t="s">
        <v>86</v>
      </c>
      <c r="R531" s="783" t="s">
        <v>86</v>
      </c>
      <c r="S531" s="132" t="s">
        <v>157</v>
      </c>
      <c r="T531" s="131"/>
      <c r="U531" s="131"/>
      <c r="V531" s="803"/>
      <c r="W531" s="803"/>
      <c r="X531" s="803"/>
      <c r="Y531" s="803"/>
      <c r="Z531" s="803"/>
      <c r="AA531" s="803"/>
      <c r="AB531" s="803"/>
      <c r="AC531" s="803"/>
      <c r="AD531" s="803"/>
      <c r="AE531" s="110"/>
      <c r="AF531" s="110"/>
      <c r="AG531" s="110"/>
    </row>
    <row r="532">
      <c r="A532" s="803"/>
      <c r="B532" s="676">
        <f t="shared" si="1"/>
        <v>529</v>
      </c>
      <c r="C532" s="938"/>
      <c r="D532" s="201"/>
      <c r="E532" s="201"/>
      <c r="F532" s="155" t="s">
        <v>4641</v>
      </c>
      <c r="G532" s="207"/>
      <c r="H532" s="201"/>
      <c r="I532" s="201"/>
      <c r="J532" s="201"/>
      <c r="K532" s="132"/>
      <c r="L532" s="132" t="s">
        <v>4083</v>
      </c>
      <c r="M532" s="132" t="s">
        <v>4084</v>
      </c>
      <c r="N532" s="131"/>
      <c r="O532" s="783" t="s">
        <v>84</v>
      </c>
      <c r="P532" s="783" t="s">
        <v>86</v>
      </c>
      <c r="Q532" s="783" t="s">
        <v>86</v>
      </c>
      <c r="R532" s="783" t="s">
        <v>86</v>
      </c>
      <c r="S532" s="132" t="s">
        <v>101</v>
      </c>
      <c r="T532" s="131"/>
      <c r="U532" s="131"/>
      <c r="V532" s="803"/>
      <c r="W532" s="803"/>
      <c r="X532" s="803"/>
      <c r="Y532" s="803"/>
      <c r="Z532" s="803"/>
      <c r="AA532" s="803"/>
      <c r="AB532" s="803"/>
      <c r="AC532" s="803"/>
      <c r="AD532" s="803"/>
      <c r="AE532" s="110"/>
      <c r="AF532" s="110"/>
      <c r="AG532" s="110"/>
    </row>
    <row r="533">
      <c r="A533" s="803"/>
      <c r="B533" s="676">
        <f t="shared" si="1"/>
        <v>530</v>
      </c>
      <c r="C533" s="938"/>
      <c r="D533" s="201"/>
      <c r="E533" s="201"/>
      <c r="F533" s="132" t="s">
        <v>4642</v>
      </c>
      <c r="G533" s="699"/>
      <c r="H533" s="201"/>
      <c r="I533" s="201"/>
      <c r="J533" s="201"/>
      <c r="K533" s="132"/>
      <c r="L533" s="132" t="s">
        <v>4643</v>
      </c>
      <c r="M533" s="132" t="s">
        <v>4635</v>
      </c>
      <c r="N533" s="131"/>
      <c r="O533" s="783" t="s">
        <v>84</v>
      </c>
      <c r="P533" s="783" t="s">
        <v>86</v>
      </c>
      <c r="Q533" s="783" t="s">
        <v>86</v>
      </c>
      <c r="R533" s="783" t="s">
        <v>86</v>
      </c>
      <c r="S533" s="132" t="s">
        <v>101</v>
      </c>
      <c r="T533" s="131"/>
      <c r="U533" s="131"/>
      <c r="V533" s="803"/>
      <c r="W533" s="803"/>
      <c r="X533" s="803"/>
      <c r="Y533" s="803"/>
      <c r="Z533" s="803"/>
      <c r="AA533" s="803"/>
      <c r="AB533" s="803"/>
      <c r="AC533" s="803"/>
      <c r="AD533" s="803"/>
      <c r="AE533" s="110"/>
      <c r="AF533" s="110"/>
      <c r="AG533" s="110"/>
    </row>
    <row r="534">
      <c r="A534" s="803"/>
      <c r="B534" s="676">
        <f t="shared" si="1"/>
        <v>531</v>
      </c>
      <c r="C534" s="938"/>
      <c r="D534" s="201"/>
      <c r="E534" s="201"/>
      <c r="F534" s="678"/>
      <c r="G534" s="146" t="s">
        <v>4644</v>
      </c>
      <c r="H534" s="130" t="s">
        <v>4615</v>
      </c>
      <c r="I534" s="201"/>
      <c r="J534" s="201"/>
      <c r="K534" s="132"/>
      <c r="L534" s="132" t="s">
        <v>4537</v>
      </c>
      <c r="M534" s="132" t="s">
        <v>4545</v>
      </c>
      <c r="N534" s="131"/>
      <c r="O534" s="783" t="s">
        <v>84</v>
      </c>
      <c r="P534" s="783" t="s">
        <v>86</v>
      </c>
      <c r="Q534" s="783" t="s">
        <v>86</v>
      </c>
      <c r="R534" s="783" t="s">
        <v>86</v>
      </c>
      <c r="S534" s="132" t="s">
        <v>101</v>
      </c>
      <c r="T534" s="131"/>
      <c r="U534" s="131"/>
      <c r="V534" s="803"/>
      <c r="W534" s="803"/>
      <c r="X534" s="803"/>
      <c r="Y534" s="803"/>
      <c r="Z534" s="803"/>
      <c r="AA534" s="803"/>
      <c r="AB534" s="803"/>
      <c r="AC534" s="803"/>
      <c r="AD534" s="803"/>
      <c r="AE534" s="110"/>
      <c r="AF534" s="110"/>
      <c r="AG534" s="110"/>
    </row>
    <row r="535">
      <c r="A535" s="803"/>
      <c r="B535" s="676">
        <f t="shared" si="1"/>
        <v>532</v>
      </c>
      <c r="C535" s="938"/>
      <c r="D535" s="201"/>
      <c r="E535" s="201"/>
      <c r="F535" s="678"/>
      <c r="G535" s="205"/>
      <c r="H535" s="822"/>
      <c r="I535" s="132" t="s">
        <v>3643</v>
      </c>
      <c r="J535" s="201"/>
      <c r="K535" s="132"/>
      <c r="L535" s="132" t="s">
        <v>4546</v>
      </c>
      <c r="M535" s="132" t="s">
        <v>4547</v>
      </c>
      <c r="N535" s="131"/>
      <c r="O535" s="783" t="s">
        <v>84</v>
      </c>
      <c r="P535" s="783" t="s">
        <v>86</v>
      </c>
      <c r="Q535" s="783" t="s">
        <v>86</v>
      </c>
      <c r="R535" s="783" t="s">
        <v>86</v>
      </c>
      <c r="S535" s="132" t="s">
        <v>101</v>
      </c>
      <c r="T535" s="131"/>
      <c r="U535" s="131"/>
      <c r="V535" s="803"/>
      <c r="W535" s="803"/>
      <c r="X535" s="803"/>
      <c r="Y535" s="803"/>
      <c r="Z535" s="803"/>
      <c r="AA535" s="803"/>
      <c r="AB535" s="803"/>
      <c r="AC535" s="803"/>
      <c r="AD535" s="803"/>
      <c r="AE535" s="110"/>
      <c r="AF535" s="110"/>
      <c r="AG535" s="110"/>
    </row>
    <row r="536">
      <c r="A536" s="803"/>
      <c r="B536" s="676">
        <f t="shared" si="1"/>
        <v>533</v>
      </c>
      <c r="C536" s="938"/>
      <c r="D536" s="201"/>
      <c r="E536" s="201"/>
      <c r="F536" s="678"/>
      <c r="G536" s="205"/>
      <c r="H536" s="822"/>
      <c r="I536" s="201"/>
      <c r="J536" s="201"/>
      <c r="K536" s="132"/>
      <c r="L536" s="132" t="s">
        <v>4548</v>
      </c>
      <c r="M536" s="132" t="s">
        <v>4549</v>
      </c>
      <c r="N536" s="131"/>
      <c r="O536" s="783" t="s">
        <v>84</v>
      </c>
      <c r="P536" s="783" t="s">
        <v>86</v>
      </c>
      <c r="Q536" s="783" t="s">
        <v>86</v>
      </c>
      <c r="R536" s="783" t="s">
        <v>86</v>
      </c>
      <c r="S536" s="132" t="s">
        <v>101</v>
      </c>
      <c r="T536" s="131"/>
      <c r="U536" s="131"/>
      <c r="V536" s="803"/>
      <c r="W536" s="803"/>
      <c r="X536" s="803"/>
      <c r="Y536" s="803"/>
      <c r="Z536" s="803"/>
      <c r="AA536" s="803"/>
      <c r="AB536" s="803"/>
      <c r="AC536" s="803"/>
      <c r="AD536" s="803"/>
      <c r="AE536" s="110"/>
      <c r="AF536" s="110"/>
      <c r="AG536" s="110"/>
    </row>
    <row r="537">
      <c r="A537" s="803"/>
      <c r="B537" s="676">
        <f t="shared" si="1"/>
        <v>534</v>
      </c>
      <c r="C537" s="938"/>
      <c r="D537" s="201"/>
      <c r="E537" s="201"/>
      <c r="F537" s="678"/>
      <c r="G537" s="205"/>
      <c r="H537" s="822"/>
      <c r="I537" s="132" t="s">
        <v>174</v>
      </c>
      <c r="J537" s="201"/>
      <c r="K537" s="132"/>
      <c r="L537" s="132" t="s">
        <v>4550</v>
      </c>
      <c r="M537" s="132" t="s">
        <v>4551</v>
      </c>
      <c r="N537" s="131"/>
      <c r="O537" s="783" t="s">
        <v>84</v>
      </c>
      <c r="P537" s="783" t="s">
        <v>86</v>
      </c>
      <c r="Q537" s="783" t="s">
        <v>86</v>
      </c>
      <c r="R537" s="783" t="s">
        <v>86</v>
      </c>
      <c r="S537" s="132" t="s">
        <v>101</v>
      </c>
      <c r="T537" s="131"/>
      <c r="U537" s="131"/>
      <c r="V537" s="803"/>
      <c r="W537" s="803"/>
      <c r="X537" s="803"/>
      <c r="Y537" s="803"/>
      <c r="Z537" s="803"/>
      <c r="AA537" s="803"/>
      <c r="AB537" s="803"/>
      <c r="AC537" s="803"/>
      <c r="AD537" s="803"/>
      <c r="AE537" s="110"/>
      <c r="AF537" s="110"/>
      <c r="AG537" s="110"/>
    </row>
    <row r="538">
      <c r="A538" s="803"/>
      <c r="B538" s="676">
        <f t="shared" si="1"/>
        <v>535</v>
      </c>
      <c r="C538" s="938"/>
      <c r="D538" s="201"/>
      <c r="E538" s="201"/>
      <c r="F538" s="678"/>
      <c r="G538" s="205"/>
      <c r="H538" s="130" t="s">
        <v>4616</v>
      </c>
      <c r="I538" s="201"/>
      <c r="J538" s="201"/>
      <c r="K538" s="132"/>
      <c r="L538" s="132" t="s">
        <v>4552</v>
      </c>
      <c r="M538" s="132" t="s">
        <v>156</v>
      </c>
      <c r="N538" s="131"/>
      <c r="O538" s="783" t="s">
        <v>84</v>
      </c>
      <c r="P538" s="783" t="s">
        <v>86</v>
      </c>
      <c r="Q538" s="783" t="s">
        <v>86</v>
      </c>
      <c r="R538" s="783" t="s">
        <v>86</v>
      </c>
      <c r="S538" s="132" t="s">
        <v>101</v>
      </c>
      <c r="T538" s="131"/>
      <c r="U538" s="131"/>
      <c r="V538" s="803"/>
      <c r="W538" s="803"/>
      <c r="X538" s="803"/>
      <c r="Y538" s="803"/>
      <c r="Z538" s="803"/>
      <c r="AA538" s="803"/>
      <c r="AB538" s="803"/>
      <c r="AC538" s="803"/>
      <c r="AD538" s="803"/>
      <c r="AE538" s="110"/>
      <c r="AF538" s="110"/>
      <c r="AG538" s="110"/>
    </row>
    <row r="539">
      <c r="A539" s="803"/>
      <c r="B539" s="676">
        <f t="shared" si="1"/>
        <v>536</v>
      </c>
      <c r="C539" s="938"/>
      <c r="D539" s="201"/>
      <c r="E539" s="201"/>
      <c r="F539" s="678"/>
      <c r="G539" s="205"/>
      <c r="H539" s="130" t="s">
        <v>4553</v>
      </c>
      <c r="I539" s="132" t="s">
        <v>411</v>
      </c>
      <c r="J539" s="201"/>
      <c r="K539" s="132"/>
      <c r="L539" s="132" t="s">
        <v>4591</v>
      </c>
      <c r="M539" s="132" t="s">
        <v>4592</v>
      </c>
      <c r="N539" s="131"/>
      <c r="O539" s="783" t="s">
        <v>84</v>
      </c>
      <c r="P539" s="783" t="s">
        <v>86</v>
      </c>
      <c r="Q539" s="783" t="s">
        <v>86</v>
      </c>
      <c r="R539" s="783" t="s">
        <v>86</v>
      </c>
      <c r="S539" s="132" t="s">
        <v>101</v>
      </c>
      <c r="T539" s="131"/>
      <c r="U539" s="131"/>
      <c r="V539" s="803"/>
      <c r="W539" s="803"/>
      <c r="X539" s="803"/>
      <c r="Y539" s="803"/>
      <c r="Z539" s="803"/>
      <c r="AA539" s="803"/>
      <c r="AB539" s="803"/>
      <c r="AC539" s="803"/>
      <c r="AD539" s="803"/>
      <c r="AE539" s="110"/>
      <c r="AF539" s="110"/>
      <c r="AG539" s="110"/>
    </row>
    <row r="540">
      <c r="A540" s="803"/>
      <c r="B540" s="676">
        <f t="shared" si="1"/>
        <v>537</v>
      </c>
      <c r="C540" s="938"/>
      <c r="D540" s="201"/>
      <c r="E540" s="201"/>
      <c r="F540" s="678"/>
      <c r="G540" s="205"/>
      <c r="H540" s="130" t="s">
        <v>1434</v>
      </c>
      <c r="I540" s="201"/>
      <c r="J540" s="201"/>
      <c r="K540" s="132"/>
      <c r="L540" s="132" t="s">
        <v>4537</v>
      </c>
      <c r="M540" s="132" t="s">
        <v>4554</v>
      </c>
      <c r="N540" s="131"/>
      <c r="O540" s="783" t="s">
        <v>84</v>
      </c>
      <c r="P540" s="783" t="s">
        <v>86</v>
      </c>
      <c r="Q540" s="783" t="s">
        <v>86</v>
      </c>
      <c r="R540" s="783" t="s">
        <v>86</v>
      </c>
      <c r="S540" s="132" t="s">
        <v>101</v>
      </c>
      <c r="T540" s="131"/>
      <c r="U540" s="131"/>
      <c r="V540" s="803"/>
      <c r="W540" s="803"/>
      <c r="X540" s="803"/>
      <c r="Y540" s="803"/>
      <c r="Z540" s="803"/>
      <c r="AA540" s="803"/>
      <c r="AB540" s="803"/>
      <c r="AC540" s="803"/>
      <c r="AD540" s="803"/>
      <c r="AE540" s="110"/>
      <c r="AF540" s="110"/>
      <c r="AG540" s="110"/>
    </row>
    <row r="541">
      <c r="A541" s="803"/>
      <c r="B541" s="676">
        <f t="shared" si="1"/>
        <v>538</v>
      </c>
      <c r="C541" s="938"/>
      <c r="D541" s="201"/>
      <c r="E541" s="201"/>
      <c r="F541" s="678"/>
      <c r="G541" s="205"/>
      <c r="H541" s="130" t="s">
        <v>4555</v>
      </c>
      <c r="I541" s="201"/>
      <c r="J541" s="201"/>
      <c r="K541" s="132"/>
      <c r="L541" s="132" t="s">
        <v>4552</v>
      </c>
      <c r="M541" s="132" t="s">
        <v>156</v>
      </c>
      <c r="N541" s="131"/>
      <c r="O541" s="783" t="s">
        <v>84</v>
      </c>
      <c r="P541" s="783" t="s">
        <v>86</v>
      </c>
      <c r="Q541" s="783" t="s">
        <v>86</v>
      </c>
      <c r="R541" s="783" t="s">
        <v>86</v>
      </c>
      <c r="S541" s="132" t="s">
        <v>101</v>
      </c>
      <c r="T541" s="131"/>
      <c r="U541" s="131"/>
      <c r="V541" s="803"/>
      <c r="W541" s="803"/>
      <c r="X541" s="803"/>
      <c r="Y541" s="803"/>
      <c r="Z541" s="803"/>
      <c r="AA541" s="803"/>
      <c r="AB541" s="803"/>
      <c r="AC541" s="803"/>
      <c r="AD541" s="803"/>
      <c r="AE541" s="110"/>
      <c r="AF541" s="110"/>
      <c r="AG541" s="110"/>
    </row>
    <row r="542">
      <c r="A542" s="803"/>
      <c r="B542" s="676">
        <f t="shared" si="1"/>
        <v>539</v>
      </c>
      <c r="C542" s="938"/>
      <c r="D542" s="201"/>
      <c r="E542" s="201"/>
      <c r="F542" s="678"/>
      <c r="G542" s="205"/>
      <c r="H542" s="130" t="s">
        <v>4572</v>
      </c>
      <c r="I542" s="201"/>
      <c r="J542" s="201"/>
      <c r="K542" s="132"/>
      <c r="L542" s="132" t="s">
        <v>4368</v>
      </c>
      <c r="M542" s="132" t="s">
        <v>156</v>
      </c>
      <c r="N542" s="131"/>
      <c r="O542" s="783" t="s">
        <v>84</v>
      </c>
      <c r="P542" s="783" t="s">
        <v>86</v>
      </c>
      <c r="Q542" s="783" t="s">
        <v>86</v>
      </c>
      <c r="R542" s="783" t="s">
        <v>86</v>
      </c>
      <c r="S542" s="132" t="s">
        <v>101</v>
      </c>
      <c r="T542" s="131"/>
      <c r="U542" s="131"/>
      <c r="V542" s="803"/>
      <c r="W542" s="803"/>
      <c r="X542" s="803"/>
      <c r="Y542" s="803"/>
      <c r="Z542" s="803"/>
      <c r="AA542" s="803"/>
      <c r="AB542" s="803"/>
      <c r="AC542" s="803"/>
      <c r="AD542" s="803"/>
      <c r="AE542" s="110"/>
      <c r="AF542" s="110"/>
      <c r="AG542" s="110"/>
    </row>
    <row r="543">
      <c r="A543" s="803"/>
      <c r="B543" s="676">
        <f t="shared" si="1"/>
        <v>540</v>
      </c>
      <c r="C543" s="938"/>
      <c r="D543" s="201"/>
      <c r="E543" s="201"/>
      <c r="F543" s="678"/>
      <c r="G543" s="205"/>
      <c r="H543" s="130" t="s">
        <v>4637</v>
      </c>
      <c r="I543" s="201"/>
      <c r="J543" s="201"/>
      <c r="K543" s="132"/>
      <c r="L543" s="132" t="s">
        <v>4226</v>
      </c>
      <c r="M543" s="132" t="s">
        <v>4084</v>
      </c>
      <c r="N543" s="131"/>
      <c r="O543" s="783" t="s">
        <v>84</v>
      </c>
      <c r="P543" s="783" t="s">
        <v>86</v>
      </c>
      <c r="Q543" s="783" t="s">
        <v>86</v>
      </c>
      <c r="R543" s="783" t="s">
        <v>86</v>
      </c>
      <c r="S543" s="132" t="s">
        <v>101</v>
      </c>
      <c r="T543" s="131"/>
      <c r="U543" s="131"/>
      <c r="V543" s="803"/>
      <c r="W543" s="803"/>
      <c r="X543" s="803"/>
      <c r="Y543" s="803"/>
      <c r="Z543" s="803"/>
      <c r="AA543" s="803"/>
      <c r="AB543" s="803"/>
      <c r="AC543" s="803"/>
      <c r="AD543" s="803"/>
      <c r="AE543" s="110"/>
      <c r="AF543" s="110"/>
      <c r="AG543" s="110"/>
    </row>
    <row r="544">
      <c r="A544" s="803"/>
      <c r="B544" s="676">
        <f t="shared" si="1"/>
        <v>541</v>
      </c>
      <c r="C544" s="938"/>
      <c r="D544" s="201"/>
      <c r="E544" s="201"/>
      <c r="F544" s="678"/>
      <c r="G544" s="205"/>
      <c r="H544" s="130" t="s">
        <v>4575</v>
      </c>
      <c r="I544" s="201"/>
      <c r="J544" s="132"/>
      <c r="K544" s="132"/>
      <c r="L544" s="132" t="s">
        <v>4570</v>
      </c>
      <c r="M544" s="132" t="s">
        <v>4560</v>
      </c>
      <c r="N544" s="131"/>
      <c r="O544" s="783" t="s">
        <v>84</v>
      </c>
      <c r="P544" s="783" t="s">
        <v>86</v>
      </c>
      <c r="Q544" s="783" t="s">
        <v>86</v>
      </c>
      <c r="R544" s="783" t="s">
        <v>86</v>
      </c>
      <c r="S544" s="132" t="s">
        <v>101</v>
      </c>
      <c r="T544" s="131"/>
      <c r="U544" s="131"/>
      <c r="V544" s="803"/>
      <c r="W544" s="803"/>
      <c r="X544" s="803"/>
      <c r="Y544" s="803"/>
      <c r="Z544" s="803"/>
      <c r="AA544" s="803"/>
      <c r="AB544" s="803"/>
      <c r="AC544" s="803"/>
      <c r="AD544" s="803"/>
      <c r="AE544" s="110"/>
      <c r="AF544" s="110"/>
      <c r="AG544" s="110"/>
    </row>
    <row r="545">
      <c r="A545" s="803"/>
      <c r="B545" s="676">
        <f t="shared" si="1"/>
        <v>542</v>
      </c>
      <c r="C545" s="938"/>
      <c r="D545" s="201"/>
      <c r="E545" s="201"/>
      <c r="F545" s="678"/>
      <c r="G545" s="205"/>
      <c r="H545" s="130" t="s">
        <v>451</v>
      </c>
      <c r="I545" s="201"/>
      <c r="J545" s="201"/>
      <c r="K545" s="132"/>
      <c r="L545" s="132" t="s">
        <v>4354</v>
      </c>
      <c r="M545" s="132" t="s">
        <v>4645</v>
      </c>
      <c r="N545" s="131"/>
      <c r="O545" s="783" t="s">
        <v>84</v>
      </c>
      <c r="P545" s="783" t="s">
        <v>86</v>
      </c>
      <c r="Q545" s="783" t="s">
        <v>86</v>
      </c>
      <c r="R545" s="783" t="s">
        <v>86</v>
      </c>
      <c r="S545" s="132" t="s">
        <v>101</v>
      </c>
      <c r="T545" s="131"/>
      <c r="U545" s="131"/>
      <c r="V545" s="803"/>
      <c r="W545" s="803"/>
      <c r="X545" s="803"/>
      <c r="Y545" s="803"/>
      <c r="Z545" s="803"/>
      <c r="AA545" s="803"/>
      <c r="AB545" s="803"/>
      <c r="AC545" s="803"/>
      <c r="AD545" s="803"/>
      <c r="AE545" s="110"/>
      <c r="AF545" s="110"/>
      <c r="AG545" s="110"/>
    </row>
    <row r="546">
      <c r="A546" s="803"/>
      <c r="B546" s="676">
        <f t="shared" si="1"/>
        <v>543</v>
      </c>
      <c r="C546" s="938"/>
      <c r="D546" s="201"/>
      <c r="E546" s="201"/>
      <c r="F546" s="678"/>
      <c r="G546" s="146" t="s">
        <v>4646</v>
      </c>
      <c r="H546" s="130" t="s">
        <v>4615</v>
      </c>
      <c r="I546" s="201"/>
      <c r="J546" s="201"/>
      <c r="K546" s="132"/>
      <c r="L546" s="132" t="s">
        <v>4537</v>
      </c>
      <c r="M546" s="132" t="s">
        <v>4545</v>
      </c>
      <c r="N546" s="131"/>
      <c r="O546" s="783" t="s">
        <v>84</v>
      </c>
      <c r="P546" s="783" t="s">
        <v>86</v>
      </c>
      <c r="Q546" s="783" t="s">
        <v>86</v>
      </c>
      <c r="R546" s="783" t="s">
        <v>86</v>
      </c>
      <c r="S546" s="132" t="s">
        <v>101</v>
      </c>
      <c r="T546" s="131"/>
      <c r="U546" s="131"/>
      <c r="V546" s="803"/>
      <c r="W546" s="803"/>
      <c r="X546" s="803"/>
      <c r="Y546" s="803"/>
      <c r="Z546" s="803"/>
      <c r="AA546" s="803"/>
      <c r="AB546" s="803"/>
      <c r="AC546" s="803"/>
      <c r="AD546" s="803"/>
      <c r="AE546" s="110"/>
      <c r="AF546" s="110"/>
      <c r="AG546" s="110"/>
    </row>
    <row r="547">
      <c r="A547" s="803"/>
      <c r="B547" s="676">
        <f t="shared" si="1"/>
        <v>544</v>
      </c>
      <c r="C547" s="938"/>
      <c r="D547" s="201"/>
      <c r="E547" s="201"/>
      <c r="F547" s="678"/>
      <c r="G547" s="205"/>
      <c r="H547" s="822"/>
      <c r="I547" s="132" t="s">
        <v>3643</v>
      </c>
      <c r="J547" s="201"/>
      <c r="K547" s="132"/>
      <c r="L547" s="132" t="s">
        <v>4546</v>
      </c>
      <c r="M547" s="132" t="s">
        <v>4547</v>
      </c>
      <c r="N547" s="131"/>
      <c r="O547" s="783" t="s">
        <v>84</v>
      </c>
      <c r="P547" s="783" t="s">
        <v>86</v>
      </c>
      <c r="Q547" s="783" t="s">
        <v>86</v>
      </c>
      <c r="R547" s="783" t="s">
        <v>86</v>
      </c>
      <c r="S547" s="132" t="s">
        <v>101</v>
      </c>
      <c r="T547" s="131"/>
      <c r="U547" s="131"/>
      <c r="V547" s="803"/>
      <c r="W547" s="803"/>
      <c r="X547" s="803"/>
      <c r="Y547" s="803"/>
      <c r="Z547" s="803"/>
      <c r="AA547" s="803"/>
      <c r="AB547" s="803"/>
      <c r="AC547" s="803"/>
      <c r="AD547" s="803"/>
      <c r="AE547" s="110"/>
      <c r="AF547" s="110"/>
      <c r="AG547" s="110"/>
    </row>
    <row r="548">
      <c r="A548" s="803"/>
      <c r="B548" s="676">
        <f t="shared" si="1"/>
        <v>545</v>
      </c>
      <c r="C548" s="938"/>
      <c r="D548" s="201"/>
      <c r="E548" s="201"/>
      <c r="F548" s="678"/>
      <c r="G548" s="205"/>
      <c r="H548" s="822"/>
      <c r="I548" s="201"/>
      <c r="J548" s="201"/>
      <c r="K548" s="132"/>
      <c r="L548" s="132" t="s">
        <v>4548</v>
      </c>
      <c r="M548" s="132" t="s">
        <v>4549</v>
      </c>
      <c r="N548" s="131"/>
      <c r="O548" s="783" t="s">
        <v>84</v>
      </c>
      <c r="P548" s="783" t="s">
        <v>86</v>
      </c>
      <c r="Q548" s="783" t="s">
        <v>86</v>
      </c>
      <c r="R548" s="783" t="s">
        <v>86</v>
      </c>
      <c r="S548" s="132" t="s">
        <v>101</v>
      </c>
      <c r="T548" s="131"/>
      <c r="U548" s="131"/>
      <c r="V548" s="803"/>
      <c r="W548" s="803"/>
      <c r="X548" s="803"/>
      <c r="Y548" s="803"/>
      <c r="Z548" s="803"/>
      <c r="AA548" s="803"/>
      <c r="AB548" s="803"/>
      <c r="AC548" s="803"/>
      <c r="AD548" s="803"/>
      <c r="AE548" s="110"/>
      <c r="AF548" s="110"/>
      <c r="AG548" s="110"/>
    </row>
    <row r="549">
      <c r="A549" s="803"/>
      <c r="B549" s="676">
        <f t="shared" si="1"/>
        <v>546</v>
      </c>
      <c r="C549" s="938"/>
      <c r="D549" s="201"/>
      <c r="E549" s="201"/>
      <c r="F549" s="678"/>
      <c r="G549" s="205"/>
      <c r="H549" s="822"/>
      <c r="I549" s="132" t="s">
        <v>174</v>
      </c>
      <c r="J549" s="201"/>
      <c r="K549" s="132"/>
      <c r="L549" s="132" t="s">
        <v>4550</v>
      </c>
      <c r="M549" s="132" t="s">
        <v>4551</v>
      </c>
      <c r="N549" s="131"/>
      <c r="O549" s="783" t="s">
        <v>84</v>
      </c>
      <c r="P549" s="783" t="s">
        <v>86</v>
      </c>
      <c r="Q549" s="783" t="s">
        <v>86</v>
      </c>
      <c r="R549" s="783" t="s">
        <v>86</v>
      </c>
      <c r="S549" s="132" t="s">
        <v>101</v>
      </c>
      <c r="T549" s="131"/>
      <c r="U549" s="131"/>
      <c r="V549" s="803"/>
      <c r="W549" s="803"/>
      <c r="X549" s="803"/>
      <c r="Y549" s="803"/>
      <c r="Z549" s="803"/>
      <c r="AA549" s="803"/>
      <c r="AB549" s="803"/>
      <c r="AC549" s="803"/>
      <c r="AD549" s="803"/>
      <c r="AE549" s="110"/>
      <c r="AF549" s="110"/>
      <c r="AG549" s="110"/>
    </row>
    <row r="550">
      <c r="A550" s="803"/>
      <c r="B550" s="676">
        <f t="shared" si="1"/>
        <v>547</v>
      </c>
      <c r="C550" s="938"/>
      <c r="D550" s="201"/>
      <c r="E550" s="201"/>
      <c r="F550" s="678"/>
      <c r="G550" s="205"/>
      <c r="H550" s="130" t="s">
        <v>4616</v>
      </c>
      <c r="I550" s="201"/>
      <c r="J550" s="201"/>
      <c r="K550" s="132"/>
      <c r="L550" s="132" t="s">
        <v>4552</v>
      </c>
      <c r="M550" s="132" t="s">
        <v>156</v>
      </c>
      <c r="N550" s="131"/>
      <c r="O550" s="783" t="s">
        <v>84</v>
      </c>
      <c r="P550" s="783" t="s">
        <v>86</v>
      </c>
      <c r="Q550" s="783" t="s">
        <v>86</v>
      </c>
      <c r="R550" s="783" t="s">
        <v>86</v>
      </c>
      <c r="S550" s="132" t="s">
        <v>101</v>
      </c>
      <c r="T550" s="131"/>
      <c r="U550" s="131"/>
      <c r="V550" s="803"/>
      <c r="W550" s="803"/>
      <c r="X550" s="803"/>
      <c r="Y550" s="803"/>
      <c r="Z550" s="803"/>
      <c r="AA550" s="803"/>
      <c r="AB550" s="803"/>
      <c r="AC550" s="803"/>
      <c r="AD550" s="803"/>
      <c r="AE550" s="110"/>
      <c r="AF550" s="110"/>
      <c r="AG550" s="110"/>
    </row>
    <row r="551">
      <c r="A551" s="803"/>
      <c r="B551" s="676">
        <f t="shared" si="1"/>
        <v>548</v>
      </c>
      <c r="C551" s="938"/>
      <c r="D551" s="201"/>
      <c r="E551" s="201"/>
      <c r="F551" s="678"/>
      <c r="G551" s="205"/>
      <c r="H551" s="130" t="s">
        <v>4553</v>
      </c>
      <c r="I551" s="132" t="s">
        <v>411</v>
      </c>
      <c r="J551" s="201"/>
      <c r="K551" s="132"/>
      <c r="L551" s="132" t="s">
        <v>4591</v>
      </c>
      <c r="M551" s="132" t="s">
        <v>4592</v>
      </c>
      <c r="N551" s="131"/>
      <c r="O551" s="783" t="s">
        <v>84</v>
      </c>
      <c r="P551" s="783" t="s">
        <v>86</v>
      </c>
      <c r="Q551" s="783" t="s">
        <v>86</v>
      </c>
      <c r="R551" s="783" t="s">
        <v>86</v>
      </c>
      <c r="S551" s="132" t="s">
        <v>101</v>
      </c>
      <c r="T551" s="131"/>
      <c r="U551" s="131"/>
      <c r="V551" s="803"/>
      <c r="W551" s="803"/>
      <c r="X551" s="803"/>
      <c r="Y551" s="803"/>
      <c r="Z551" s="803"/>
      <c r="AA551" s="803"/>
      <c r="AB551" s="803"/>
      <c r="AC551" s="803"/>
      <c r="AD551" s="803"/>
      <c r="AE551" s="110"/>
      <c r="AF551" s="110"/>
      <c r="AG551" s="110"/>
    </row>
    <row r="552">
      <c r="A552" s="803"/>
      <c r="B552" s="676">
        <f t="shared" si="1"/>
        <v>549</v>
      </c>
      <c r="C552" s="938"/>
      <c r="D552" s="201"/>
      <c r="E552" s="201"/>
      <c r="F552" s="678"/>
      <c r="G552" s="205"/>
      <c r="H552" s="130" t="s">
        <v>4572</v>
      </c>
      <c r="I552" s="201"/>
      <c r="J552" s="201"/>
      <c r="K552" s="132"/>
      <c r="L552" s="132" t="s">
        <v>4368</v>
      </c>
      <c r="M552" s="132" t="s">
        <v>156</v>
      </c>
      <c r="N552" s="131"/>
      <c r="O552" s="783" t="s">
        <v>84</v>
      </c>
      <c r="P552" s="783" t="s">
        <v>86</v>
      </c>
      <c r="Q552" s="783" t="s">
        <v>86</v>
      </c>
      <c r="R552" s="783" t="s">
        <v>86</v>
      </c>
      <c r="S552" s="132" t="s">
        <v>101</v>
      </c>
      <c r="T552" s="131"/>
      <c r="U552" s="131"/>
      <c r="V552" s="803"/>
      <c r="W552" s="803"/>
      <c r="X552" s="803"/>
      <c r="Y552" s="803"/>
      <c r="Z552" s="803"/>
      <c r="AA552" s="803"/>
      <c r="AB552" s="803"/>
      <c r="AC552" s="803"/>
      <c r="AD552" s="803"/>
      <c r="AE552" s="110"/>
      <c r="AF552" s="110"/>
      <c r="AG552" s="110"/>
    </row>
    <row r="553">
      <c r="A553" s="803"/>
      <c r="B553" s="676">
        <f t="shared" si="1"/>
        <v>550</v>
      </c>
      <c r="C553" s="938"/>
      <c r="D553" s="201"/>
      <c r="E553" s="201"/>
      <c r="F553" s="678"/>
      <c r="G553" s="205"/>
      <c r="H553" s="130" t="s">
        <v>4637</v>
      </c>
      <c r="I553" s="201"/>
      <c r="J553" s="201"/>
      <c r="K553" s="132"/>
      <c r="L553" s="132" t="s">
        <v>4226</v>
      </c>
      <c r="M553" s="132" t="s">
        <v>4084</v>
      </c>
      <c r="N553" s="131"/>
      <c r="O553" s="783" t="s">
        <v>84</v>
      </c>
      <c r="P553" s="783" t="s">
        <v>86</v>
      </c>
      <c r="Q553" s="783" t="s">
        <v>86</v>
      </c>
      <c r="R553" s="783" t="s">
        <v>86</v>
      </c>
      <c r="S553" s="132" t="s">
        <v>101</v>
      </c>
      <c r="T553" s="131"/>
      <c r="U553" s="131"/>
      <c r="V553" s="803"/>
      <c r="W553" s="803"/>
      <c r="X553" s="803"/>
      <c r="Y553" s="803"/>
      <c r="Z553" s="803"/>
      <c r="AA553" s="803"/>
      <c r="AB553" s="803"/>
      <c r="AC553" s="803"/>
      <c r="AD553" s="803"/>
      <c r="AE553" s="110"/>
      <c r="AF553" s="110"/>
      <c r="AG553" s="110"/>
    </row>
    <row r="554">
      <c r="A554" s="803"/>
      <c r="B554" s="676">
        <f t="shared" si="1"/>
        <v>551</v>
      </c>
      <c r="C554" s="938"/>
      <c r="D554" s="201"/>
      <c r="E554" s="201"/>
      <c r="F554" s="678"/>
      <c r="G554" s="205"/>
      <c r="H554" s="130" t="s">
        <v>4575</v>
      </c>
      <c r="I554" s="132" t="s">
        <v>4601</v>
      </c>
      <c r="J554" s="201"/>
      <c r="K554" s="132"/>
      <c r="L554" s="132" t="s">
        <v>4570</v>
      </c>
      <c r="M554" s="132" t="s">
        <v>4560</v>
      </c>
      <c r="N554" s="131"/>
      <c r="O554" s="783" t="s">
        <v>84</v>
      </c>
      <c r="P554" s="783" t="s">
        <v>86</v>
      </c>
      <c r="Q554" s="783" t="s">
        <v>86</v>
      </c>
      <c r="R554" s="783" t="s">
        <v>86</v>
      </c>
      <c r="S554" s="132" t="s">
        <v>101</v>
      </c>
      <c r="T554" s="131"/>
      <c r="U554" s="131"/>
      <c r="V554" s="803"/>
      <c r="W554" s="803"/>
      <c r="X554" s="803"/>
      <c r="Y554" s="803"/>
      <c r="Z554" s="803"/>
      <c r="AA554" s="803"/>
      <c r="AB554" s="803"/>
      <c r="AC554" s="803"/>
      <c r="AD554" s="803"/>
      <c r="AE554" s="110"/>
      <c r="AF554" s="110"/>
      <c r="AG554" s="110"/>
    </row>
    <row r="555">
      <c r="A555" s="803"/>
      <c r="B555" s="676">
        <f t="shared" si="1"/>
        <v>552</v>
      </c>
      <c r="C555" s="938"/>
      <c r="D555" s="201"/>
      <c r="E555" s="201"/>
      <c r="F555" s="678"/>
      <c r="G555" s="205"/>
      <c r="H555" s="822"/>
      <c r="I555" s="132" t="s">
        <v>4602</v>
      </c>
      <c r="J555" s="201"/>
      <c r="K555" s="132"/>
      <c r="L555" s="132" t="s">
        <v>4578</v>
      </c>
      <c r="M555" s="132" t="s">
        <v>4603</v>
      </c>
      <c r="N555" s="131"/>
      <c r="O555" s="783" t="s">
        <v>84</v>
      </c>
      <c r="P555" s="783" t="s">
        <v>86</v>
      </c>
      <c r="Q555" s="783" t="s">
        <v>86</v>
      </c>
      <c r="R555" s="783" t="s">
        <v>86</v>
      </c>
      <c r="S555" s="132" t="s">
        <v>101</v>
      </c>
      <c r="T555" s="131"/>
      <c r="U555" s="131"/>
      <c r="V555" s="803"/>
      <c r="W555" s="803"/>
      <c r="X555" s="803"/>
      <c r="Y555" s="803"/>
      <c r="Z555" s="803"/>
      <c r="AA555" s="803"/>
      <c r="AB555" s="803"/>
      <c r="AC555" s="803"/>
      <c r="AD555" s="803"/>
      <c r="AE555" s="110"/>
      <c r="AF555" s="110"/>
      <c r="AG555" s="110"/>
    </row>
    <row r="556">
      <c r="A556" s="803"/>
      <c r="B556" s="676">
        <f t="shared" si="1"/>
        <v>553</v>
      </c>
      <c r="C556" s="938"/>
      <c r="D556" s="201"/>
      <c r="E556" s="201"/>
      <c r="F556" s="678"/>
      <c r="G556" s="205"/>
      <c r="H556" s="130" t="s">
        <v>451</v>
      </c>
      <c r="I556" s="201"/>
      <c r="J556" s="201"/>
      <c r="K556" s="132"/>
      <c r="L556" s="132" t="s">
        <v>4354</v>
      </c>
      <c r="M556" s="132" t="s">
        <v>4647</v>
      </c>
      <c r="N556" s="131"/>
      <c r="O556" s="783" t="s">
        <v>84</v>
      </c>
      <c r="P556" s="783" t="s">
        <v>86</v>
      </c>
      <c r="Q556" s="783" t="s">
        <v>86</v>
      </c>
      <c r="R556" s="783" t="s">
        <v>86</v>
      </c>
      <c r="S556" s="132" t="s">
        <v>101</v>
      </c>
      <c r="T556" s="131"/>
      <c r="U556" s="131"/>
      <c r="V556" s="803"/>
      <c r="W556" s="803"/>
      <c r="X556" s="803"/>
      <c r="Y556" s="803"/>
      <c r="Z556" s="803"/>
      <c r="AA556" s="803"/>
      <c r="AB556" s="803"/>
      <c r="AC556" s="803"/>
      <c r="AD556" s="803"/>
      <c r="AE556" s="110"/>
      <c r="AF556" s="110"/>
      <c r="AG556" s="110"/>
    </row>
    <row r="557">
      <c r="A557" s="803"/>
      <c r="B557" s="676">
        <f t="shared" si="1"/>
        <v>554</v>
      </c>
      <c r="C557" s="938"/>
      <c r="D557" s="201"/>
      <c r="E557" s="201"/>
      <c r="F557" s="678"/>
      <c r="G557" s="146" t="s">
        <v>4605</v>
      </c>
      <c r="H557" s="130"/>
      <c r="I557" s="201"/>
      <c r="J557" s="201"/>
      <c r="K557" s="132"/>
      <c r="L557" s="132" t="s">
        <v>4606</v>
      </c>
      <c r="M557" s="132" t="s">
        <v>4607</v>
      </c>
      <c r="N557" s="131"/>
      <c r="O557" s="783" t="s">
        <v>84</v>
      </c>
      <c r="P557" s="783" t="s">
        <v>86</v>
      </c>
      <c r="Q557" s="783" t="s">
        <v>86</v>
      </c>
      <c r="R557" s="783" t="s">
        <v>86</v>
      </c>
      <c r="S557" s="132" t="s">
        <v>101</v>
      </c>
      <c r="T557" s="131"/>
      <c r="U557" s="131"/>
      <c r="V557" s="803"/>
      <c r="W557" s="803"/>
      <c r="X557" s="803"/>
      <c r="Y557" s="803"/>
      <c r="Z557" s="803"/>
      <c r="AA557" s="803"/>
      <c r="AB557" s="803"/>
      <c r="AC557" s="803"/>
      <c r="AD557" s="803"/>
      <c r="AE557" s="110"/>
      <c r="AF557" s="110"/>
      <c r="AG557" s="110"/>
    </row>
    <row r="558">
      <c r="A558" s="803"/>
      <c r="B558" s="676">
        <f t="shared" si="1"/>
        <v>555</v>
      </c>
      <c r="C558" s="938"/>
      <c r="D558" s="201"/>
      <c r="E558" s="201"/>
      <c r="F558" s="678"/>
      <c r="G558" s="207"/>
      <c r="H558" s="130"/>
      <c r="I558" s="201"/>
      <c r="J558" s="201"/>
      <c r="K558" s="132"/>
      <c r="L558" s="132" t="s">
        <v>4608</v>
      </c>
      <c r="M558" s="132" t="s">
        <v>173</v>
      </c>
      <c r="N558" s="131"/>
      <c r="O558" s="783" t="s">
        <v>84</v>
      </c>
      <c r="P558" s="783" t="s">
        <v>86</v>
      </c>
      <c r="Q558" s="783" t="s">
        <v>86</v>
      </c>
      <c r="R558" s="783" t="s">
        <v>86</v>
      </c>
      <c r="S558" s="132" t="s">
        <v>101</v>
      </c>
      <c r="T558" s="131"/>
      <c r="U558" s="131"/>
      <c r="V558" s="803"/>
      <c r="W558" s="803"/>
      <c r="X558" s="803"/>
      <c r="Y558" s="803"/>
      <c r="Z558" s="803"/>
      <c r="AA558" s="803"/>
      <c r="AB558" s="803"/>
      <c r="AC558" s="803"/>
      <c r="AD558" s="803"/>
      <c r="AE558" s="110"/>
      <c r="AF558" s="110"/>
      <c r="AG558" s="110"/>
    </row>
    <row r="559">
      <c r="A559" s="803"/>
      <c r="B559" s="676">
        <f t="shared" si="1"/>
        <v>556</v>
      </c>
      <c r="C559" s="964" t="s">
        <v>403</v>
      </c>
      <c r="D559" s="132" t="s">
        <v>4648</v>
      </c>
      <c r="E559" s="132" t="s">
        <v>4649</v>
      </c>
      <c r="F559" s="201"/>
      <c r="G559" s="207"/>
      <c r="H559" s="201"/>
      <c r="I559" s="201"/>
      <c r="J559" s="201"/>
      <c r="K559" s="132"/>
      <c r="L559" s="132" t="s">
        <v>4650</v>
      </c>
      <c r="M559" s="132" t="s">
        <v>4651</v>
      </c>
      <c r="N559" s="131"/>
      <c r="O559" s="783" t="s">
        <v>84</v>
      </c>
      <c r="P559" s="783" t="s">
        <v>86</v>
      </c>
      <c r="Q559" s="783" t="s">
        <v>86</v>
      </c>
      <c r="R559" s="783" t="s">
        <v>86</v>
      </c>
      <c r="S559" s="132" t="s">
        <v>101</v>
      </c>
      <c r="T559" s="131"/>
      <c r="U559" s="131"/>
      <c r="V559" s="803"/>
      <c r="W559" s="803"/>
      <c r="X559" s="803"/>
      <c r="Y559" s="803"/>
      <c r="Z559" s="803"/>
      <c r="AA559" s="803"/>
      <c r="AB559" s="803"/>
      <c r="AC559" s="803"/>
      <c r="AD559" s="803"/>
      <c r="AE559" s="110"/>
      <c r="AF559" s="110"/>
      <c r="AG559" s="110"/>
    </row>
    <row r="560">
      <c r="A560" s="803"/>
      <c r="B560" s="676">
        <f t="shared" si="1"/>
        <v>557</v>
      </c>
      <c r="C560" s="965"/>
      <c r="D560" s="201"/>
      <c r="E560" s="201"/>
      <c r="F560" s="132" t="s">
        <v>4652</v>
      </c>
      <c r="G560" s="201"/>
      <c r="H560" s="201"/>
      <c r="I560" s="201"/>
      <c r="J560" s="201"/>
      <c r="K560" s="132"/>
      <c r="L560" s="132" t="s">
        <v>4653</v>
      </c>
      <c r="M560" s="132" t="s">
        <v>4654</v>
      </c>
      <c r="N560" s="132" t="s">
        <v>4655</v>
      </c>
      <c r="O560" s="783" t="s">
        <v>84</v>
      </c>
      <c r="P560" s="783" t="s">
        <v>86</v>
      </c>
      <c r="Q560" s="783" t="s">
        <v>86</v>
      </c>
      <c r="R560" s="783" t="s">
        <v>86</v>
      </c>
      <c r="S560" s="132" t="s">
        <v>101</v>
      </c>
      <c r="T560" s="131"/>
      <c r="U560" s="131"/>
      <c r="V560" s="803"/>
      <c r="W560" s="803"/>
      <c r="X560" s="803"/>
      <c r="Y560" s="803"/>
      <c r="Z560" s="803"/>
      <c r="AA560" s="803"/>
      <c r="AB560" s="803"/>
      <c r="AC560" s="803"/>
      <c r="AD560" s="803"/>
      <c r="AE560" s="110"/>
      <c r="AF560" s="110"/>
      <c r="AG560" s="110"/>
    </row>
    <row r="561">
      <c r="A561" s="803"/>
      <c r="B561" s="676">
        <f t="shared" si="1"/>
        <v>558</v>
      </c>
      <c r="C561" s="965"/>
      <c r="D561" s="201"/>
      <c r="E561" s="132" t="s">
        <v>4656</v>
      </c>
      <c r="F561" s="699"/>
      <c r="G561" s="201"/>
      <c r="H561" s="201"/>
      <c r="I561" s="201"/>
      <c r="J561" s="201"/>
      <c r="K561" s="132"/>
      <c r="L561" s="132" t="s">
        <v>4657</v>
      </c>
      <c r="M561" s="132" t="s">
        <v>4658</v>
      </c>
      <c r="N561" s="131"/>
      <c r="O561" s="783" t="s">
        <v>84</v>
      </c>
      <c r="P561" s="783" t="s">
        <v>86</v>
      </c>
      <c r="Q561" s="783" t="s">
        <v>86</v>
      </c>
      <c r="R561" s="783" t="s">
        <v>86</v>
      </c>
      <c r="S561" s="132" t="s">
        <v>101</v>
      </c>
      <c r="T561" s="131"/>
      <c r="U561" s="131"/>
      <c r="V561" s="803"/>
      <c r="W561" s="803"/>
      <c r="X561" s="803"/>
      <c r="Y561" s="803"/>
      <c r="Z561" s="803"/>
      <c r="AA561" s="803"/>
      <c r="AB561" s="803"/>
      <c r="AC561" s="803"/>
      <c r="AD561" s="803"/>
      <c r="AE561" s="110"/>
      <c r="AF561" s="110"/>
      <c r="AG561" s="110"/>
    </row>
    <row r="562">
      <c r="A562" s="803"/>
      <c r="B562" s="676">
        <f t="shared" si="1"/>
        <v>559</v>
      </c>
      <c r="C562" s="965"/>
      <c r="D562" s="201"/>
      <c r="E562" s="678"/>
      <c r="F562" s="146" t="s">
        <v>4659</v>
      </c>
      <c r="G562" s="130" t="s">
        <v>4660</v>
      </c>
      <c r="H562" s="201"/>
      <c r="I562" s="201"/>
      <c r="J562" s="201"/>
      <c r="K562" s="132"/>
      <c r="L562" s="132" t="s">
        <v>4661</v>
      </c>
      <c r="M562" s="132" t="s">
        <v>4560</v>
      </c>
      <c r="N562" s="131"/>
      <c r="O562" s="783" t="s">
        <v>84</v>
      </c>
      <c r="P562" s="783" t="s">
        <v>86</v>
      </c>
      <c r="Q562" s="783" t="s">
        <v>86</v>
      </c>
      <c r="R562" s="783" t="s">
        <v>86</v>
      </c>
      <c r="S562" s="132" t="s">
        <v>101</v>
      </c>
      <c r="T562" s="131"/>
      <c r="U562" s="131"/>
      <c r="V562" s="803"/>
      <c r="W562" s="803"/>
      <c r="X562" s="803"/>
      <c r="Y562" s="803"/>
      <c r="Z562" s="803"/>
      <c r="AA562" s="803"/>
      <c r="AB562" s="803"/>
      <c r="AC562" s="803"/>
      <c r="AD562" s="803"/>
      <c r="AE562" s="110"/>
      <c r="AF562" s="110"/>
      <c r="AG562" s="110"/>
    </row>
    <row r="563">
      <c r="A563" s="803"/>
      <c r="B563" s="676">
        <f t="shared" si="1"/>
        <v>560</v>
      </c>
      <c r="C563" s="965"/>
      <c r="D563" s="201"/>
      <c r="E563" s="678"/>
      <c r="F563" s="205"/>
      <c r="G563" s="130" t="s">
        <v>4662</v>
      </c>
      <c r="H563" s="201"/>
      <c r="I563" s="201"/>
      <c r="J563" s="201"/>
      <c r="K563" s="132"/>
      <c r="L563" s="132" t="s">
        <v>4552</v>
      </c>
      <c r="M563" s="132" t="s">
        <v>156</v>
      </c>
      <c r="N563" s="131"/>
      <c r="O563" s="783" t="s">
        <v>84</v>
      </c>
      <c r="P563" s="783" t="s">
        <v>86</v>
      </c>
      <c r="Q563" s="783" t="s">
        <v>86</v>
      </c>
      <c r="R563" s="783" t="s">
        <v>86</v>
      </c>
      <c r="S563" s="132" t="s">
        <v>101</v>
      </c>
      <c r="T563" s="131"/>
      <c r="U563" s="131"/>
      <c r="V563" s="803"/>
      <c r="W563" s="803"/>
      <c r="X563" s="803"/>
      <c r="Y563" s="803"/>
      <c r="Z563" s="803"/>
      <c r="AA563" s="803"/>
      <c r="AB563" s="803"/>
      <c r="AC563" s="803"/>
      <c r="AD563" s="803"/>
      <c r="AE563" s="110"/>
      <c r="AF563" s="110"/>
      <c r="AG563" s="110"/>
    </row>
    <row r="564">
      <c r="A564" s="803"/>
      <c r="B564" s="676">
        <f t="shared" si="1"/>
        <v>561</v>
      </c>
      <c r="C564" s="965"/>
      <c r="D564" s="201"/>
      <c r="E564" s="678"/>
      <c r="F564" s="205"/>
      <c r="G564" s="130" t="s">
        <v>4663</v>
      </c>
      <c r="H564" s="201"/>
      <c r="I564" s="201"/>
      <c r="J564" s="201"/>
      <c r="K564" s="132"/>
      <c r="L564" s="132" t="s">
        <v>4664</v>
      </c>
      <c r="M564" s="132" t="s">
        <v>156</v>
      </c>
      <c r="N564" s="131"/>
      <c r="O564" s="783" t="s">
        <v>84</v>
      </c>
      <c r="P564" s="783" t="s">
        <v>86</v>
      </c>
      <c r="Q564" s="783" t="s">
        <v>86</v>
      </c>
      <c r="R564" s="783" t="s">
        <v>86</v>
      </c>
      <c r="S564" s="132" t="s">
        <v>101</v>
      </c>
      <c r="T564" s="131"/>
      <c r="U564" s="131"/>
      <c r="V564" s="803"/>
      <c r="W564" s="803"/>
      <c r="X564" s="803"/>
      <c r="Y564" s="803"/>
      <c r="Z564" s="803"/>
      <c r="AA564" s="803"/>
      <c r="AB564" s="803"/>
      <c r="AC564" s="803"/>
      <c r="AD564" s="803"/>
      <c r="AE564" s="110"/>
      <c r="AF564" s="110"/>
      <c r="AG564" s="110"/>
    </row>
    <row r="565">
      <c r="A565" s="803"/>
      <c r="B565" s="676">
        <f t="shared" si="1"/>
        <v>562</v>
      </c>
      <c r="C565" s="965"/>
      <c r="D565" s="201"/>
      <c r="E565" s="678"/>
      <c r="F565" s="205"/>
      <c r="G565" s="130" t="s">
        <v>4665</v>
      </c>
      <c r="H565" s="201"/>
      <c r="I565" s="201"/>
      <c r="J565" s="201"/>
      <c r="K565" s="132"/>
      <c r="L565" s="132" t="s">
        <v>4666</v>
      </c>
      <c r="M565" s="132" t="s">
        <v>173</v>
      </c>
      <c r="N565" s="131"/>
      <c r="O565" s="783" t="s">
        <v>84</v>
      </c>
      <c r="P565" s="783" t="s">
        <v>86</v>
      </c>
      <c r="Q565" s="783" t="s">
        <v>86</v>
      </c>
      <c r="R565" s="783" t="s">
        <v>86</v>
      </c>
      <c r="S565" s="132" t="s">
        <v>101</v>
      </c>
      <c r="T565" s="131"/>
      <c r="U565" s="131"/>
      <c r="V565" s="803"/>
      <c r="W565" s="803"/>
      <c r="X565" s="803"/>
      <c r="Y565" s="803"/>
      <c r="Z565" s="803"/>
      <c r="AA565" s="803"/>
      <c r="AB565" s="803"/>
      <c r="AC565" s="803"/>
      <c r="AD565" s="803"/>
      <c r="AE565" s="110"/>
      <c r="AF565" s="110"/>
      <c r="AG565" s="110"/>
    </row>
    <row r="566">
      <c r="A566" s="803"/>
      <c r="B566" s="676">
        <f t="shared" si="1"/>
        <v>563</v>
      </c>
      <c r="C566" s="965"/>
      <c r="D566" s="201"/>
      <c r="E566" s="678"/>
      <c r="F566" s="205"/>
      <c r="G566" s="130" t="s">
        <v>4667</v>
      </c>
      <c r="H566" s="201"/>
      <c r="I566" s="201"/>
      <c r="J566" s="201"/>
      <c r="K566" s="132"/>
      <c r="L566" s="132" t="s">
        <v>173</v>
      </c>
      <c r="M566" s="132" t="s">
        <v>173</v>
      </c>
      <c r="N566" s="131"/>
      <c r="O566" s="783" t="s">
        <v>84</v>
      </c>
      <c r="P566" s="783" t="s">
        <v>86</v>
      </c>
      <c r="Q566" s="783" t="s">
        <v>86</v>
      </c>
      <c r="R566" s="783" t="s">
        <v>86</v>
      </c>
      <c r="S566" s="132" t="s">
        <v>101</v>
      </c>
      <c r="T566" s="131"/>
      <c r="U566" s="131"/>
      <c r="V566" s="803"/>
      <c r="W566" s="803"/>
      <c r="X566" s="803"/>
      <c r="Y566" s="803"/>
      <c r="Z566" s="803"/>
      <c r="AA566" s="803"/>
      <c r="AB566" s="803"/>
      <c r="AC566" s="803"/>
      <c r="AD566" s="803"/>
      <c r="AE566" s="110"/>
      <c r="AF566" s="110"/>
      <c r="AG566" s="110"/>
    </row>
    <row r="567">
      <c r="A567" s="803"/>
      <c r="B567" s="676">
        <f t="shared" si="1"/>
        <v>564</v>
      </c>
      <c r="C567" s="965"/>
      <c r="D567" s="201"/>
      <c r="E567" s="678"/>
      <c r="F567" s="205"/>
      <c r="G567" s="130" t="s">
        <v>4668</v>
      </c>
      <c r="H567" s="201"/>
      <c r="I567" s="201"/>
      <c r="J567" s="201"/>
      <c r="K567" s="132"/>
      <c r="L567" s="132" t="s">
        <v>4669</v>
      </c>
      <c r="M567" s="132" t="s">
        <v>2520</v>
      </c>
      <c r="N567" s="131"/>
      <c r="O567" s="783" t="s">
        <v>84</v>
      </c>
      <c r="P567" s="783" t="s">
        <v>86</v>
      </c>
      <c r="Q567" s="783" t="s">
        <v>86</v>
      </c>
      <c r="R567" s="783" t="s">
        <v>86</v>
      </c>
      <c r="S567" s="132" t="s">
        <v>101</v>
      </c>
      <c r="T567" s="131"/>
      <c r="U567" s="131"/>
      <c r="V567" s="803"/>
      <c r="W567" s="803"/>
      <c r="X567" s="803"/>
      <c r="Y567" s="803"/>
      <c r="Z567" s="803"/>
      <c r="AA567" s="803"/>
      <c r="AB567" s="803"/>
      <c r="AC567" s="803"/>
      <c r="AD567" s="803"/>
      <c r="AE567" s="110"/>
      <c r="AF567" s="110"/>
      <c r="AG567" s="110"/>
    </row>
    <row r="568">
      <c r="A568" s="803"/>
      <c r="B568" s="676">
        <f t="shared" si="1"/>
        <v>565</v>
      </c>
      <c r="C568" s="965"/>
      <c r="D568" s="201"/>
      <c r="E568" s="678"/>
      <c r="F568" s="205"/>
      <c r="G568" s="130" t="s">
        <v>4670</v>
      </c>
      <c r="H568" s="201"/>
      <c r="I568" s="201"/>
      <c r="J568" s="201"/>
      <c r="K568" s="132"/>
      <c r="L568" s="132" t="s">
        <v>4552</v>
      </c>
      <c r="M568" s="132" t="s">
        <v>156</v>
      </c>
      <c r="N568" s="131"/>
      <c r="O568" s="783" t="s">
        <v>84</v>
      </c>
      <c r="P568" s="783" t="s">
        <v>86</v>
      </c>
      <c r="Q568" s="783" t="s">
        <v>86</v>
      </c>
      <c r="R568" s="783" t="s">
        <v>86</v>
      </c>
      <c r="S568" s="132" t="s">
        <v>101</v>
      </c>
      <c r="T568" s="131"/>
      <c r="U568" s="131"/>
      <c r="V568" s="803"/>
      <c r="W568" s="803"/>
      <c r="X568" s="803"/>
      <c r="Y568" s="803"/>
      <c r="Z568" s="803"/>
      <c r="AA568" s="803"/>
      <c r="AB568" s="803"/>
      <c r="AC568" s="803"/>
      <c r="AD568" s="803"/>
      <c r="AE568" s="110"/>
      <c r="AF568" s="110"/>
      <c r="AG568" s="110"/>
    </row>
    <row r="569">
      <c r="A569" s="803"/>
      <c r="B569" s="676">
        <f t="shared" si="1"/>
        <v>566</v>
      </c>
      <c r="C569" s="965"/>
      <c r="D569" s="201"/>
      <c r="E569" s="678"/>
      <c r="F569" s="205"/>
      <c r="G569" s="130" t="s">
        <v>4671</v>
      </c>
      <c r="H569" s="201"/>
      <c r="I569" s="201"/>
      <c r="J569" s="201"/>
      <c r="K569" s="132"/>
      <c r="L569" s="132" t="s">
        <v>4666</v>
      </c>
      <c r="M569" s="132" t="s">
        <v>173</v>
      </c>
      <c r="N569" s="131"/>
      <c r="O569" s="783" t="s">
        <v>84</v>
      </c>
      <c r="P569" s="783" t="s">
        <v>86</v>
      </c>
      <c r="Q569" s="783" t="s">
        <v>86</v>
      </c>
      <c r="R569" s="783" t="s">
        <v>86</v>
      </c>
      <c r="S569" s="132" t="s">
        <v>101</v>
      </c>
      <c r="T569" s="131"/>
      <c r="U569" s="131"/>
      <c r="V569" s="803"/>
      <c r="W569" s="803"/>
      <c r="X569" s="803"/>
      <c r="Y569" s="803"/>
      <c r="Z569" s="803"/>
      <c r="AA569" s="803"/>
      <c r="AB569" s="803"/>
      <c r="AC569" s="803"/>
      <c r="AD569" s="803"/>
      <c r="AE569" s="110"/>
      <c r="AF569" s="110"/>
      <c r="AG569" s="110"/>
    </row>
    <row r="570">
      <c r="A570" s="803"/>
      <c r="B570" s="676">
        <f t="shared" si="1"/>
        <v>567</v>
      </c>
      <c r="C570" s="965"/>
      <c r="D570" s="201"/>
      <c r="E570" s="678"/>
      <c r="F570" s="205"/>
      <c r="G570" s="130" t="s">
        <v>4672</v>
      </c>
      <c r="H570" s="201"/>
      <c r="I570" s="201"/>
      <c r="J570" s="201"/>
      <c r="K570" s="132"/>
      <c r="L570" s="132" t="s">
        <v>173</v>
      </c>
      <c r="M570" s="132" t="s">
        <v>173</v>
      </c>
      <c r="N570" s="131"/>
      <c r="O570" s="783" t="s">
        <v>84</v>
      </c>
      <c r="P570" s="783" t="s">
        <v>86</v>
      </c>
      <c r="Q570" s="783" t="s">
        <v>86</v>
      </c>
      <c r="R570" s="783" t="s">
        <v>86</v>
      </c>
      <c r="S570" s="132" t="s">
        <v>101</v>
      </c>
      <c r="T570" s="131"/>
      <c r="U570" s="131"/>
      <c r="V570" s="803"/>
      <c r="W570" s="803"/>
      <c r="X570" s="803"/>
      <c r="Y570" s="803"/>
      <c r="Z570" s="803"/>
      <c r="AA570" s="803"/>
      <c r="AB570" s="803"/>
      <c r="AC570" s="803"/>
      <c r="AD570" s="803"/>
      <c r="AE570" s="110"/>
      <c r="AF570" s="110"/>
      <c r="AG570" s="110"/>
    </row>
    <row r="571">
      <c r="A571" s="803"/>
      <c r="B571" s="676">
        <f t="shared" si="1"/>
        <v>568</v>
      </c>
      <c r="C571" s="965"/>
      <c r="D571" s="201"/>
      <c r="E571" s="677"/>
      <c r="F571" s="207"/>
      <c r="G571" s="130" t="s">
        <v>3631</v>
      </c>
      <c r="H571" s="201"/>
      <c r="I571" s="201"/>
      <c r="J571" s="201"/>
      <c r="K571" s="132"/>
      <c r="L571" s="132" t="s">
        <v>4673</v>
      </c>
      <c r="M571" s="132" t="s">
        <v>4674</v>
      </c>
      <c r="N571" s="131"/>
      <c r="O571" s="783" t="s">
        <v>84</v>
      </c>
      <c r="P571" s="783" t="s">
        <v>86</v>
      </c>
      <c r="Q571" s="783" t="s">
        <v>86</v>
      </c>
      <c r="R571" s="783" t="s">
        <v>86</v>
      </c>
      <c r="S571" s="132" t="s">
        <v>101</v>
      </c>
      <c r="T571" s="131"/>
      <c r="U571" s="131"/>
      <c r="V571" s="803"/>
      <c r="W571" s="803"/>
      <c r="X571" s="803"/>
      <c r="Y571" s="803"/>
      <c r="Z571" s="803"/>
      <c r="AA571" s="803"/>
      <c r="AB571" s="803"/>
      <c r="AC571" s="803"/>
      <c r="AD571" s="803"/>
      <c r="AE571" s="110"/>
      <c r="AF571" s="110"/>
      <c r="AG571" s="110"/>
    </row>
    <row r="572">
      <c r="A572" s="803"/>
      <c r="B572" s="676">
        <f t="shared" si="1"/>
        <v>569</v>
      </c>
      <c r="C572" s="965"/>
      <c r="D572" s="201"/>
      <c r="E572" s="132" t="s">
        <v>2230</v>
      </c>
      <c r="F572" s="205"/>
      <c r="G572" s="201"/>
      <c r="H572" s="201"/>
      <c r="I572" s="201"/>
      <c r="J572" s="201"/>
      <c r="K572" s="132"/>
      <c r="L572" s="132" t="s">
        <v>4675</v>
      </c>
      <c r="M572" s="132" t="s">
        <v>4676</v>
      </c>
      <c r="N572" s="131"/>
      <c r="O572" s="783" t="s">
        <v>84</v>
      </c>
      <c r="P572" s="783" t="s">
        <v>86</v>
      </c>
      <c r="Q572" s="783" t="s">
        <v>86</v>
      </c>
      <c r="R572" s="783" t="s">
        <v>86</v>
      </c>
      <c r="S572" s="132" t="s">
        <v>101</v>
      </c>
      <c r="T572" s="131"/>
      <c r="U572" s="131"/>
      <c r="V572" s="803"/>
      <c r="W572" s="803"/>
      <c r="X572" s="803"/>
      <c r="Y572" s="803"/>
      <c r="Z572" s="803"/>
      <c r="AA572" s="803"/>
      <c r="AB572" s="803"/>
      <c r="AC572" s="803"/>
      <c r="AD572" s="803"/>
      <c r="AE572" s="110"/>
      <c r="AF572" s="110"/>
      <c r="AG572" s="110"/>
    </row>
    <row r="573">
      <c r="A573" s="803"/>
      <c r="B573" s="676">
        <f t="shared" si="1"/>
        <v>570</v>
      </c>
      <c r="C573" s="965"/>
      <c r="D573" s="201"/>
      <c r="E573" s="678"/>
      <c r="F573" s="146" t="s">
        <v>4677</v>
      </c>
      <c r="G573" s="130" t="s">
        <v>4660</v>
      </c>
      <c r="H573" s="201"/>
      <c r="I573" s="201"/>
      <c r="J573" s="201"/>
      <c r="K573" s="132"/>
      <c r="L573" s="132" t="s">
        <v>4578</v>
      </c>
      <c r="M573" s="132" t="s">
        <v>4592</v>
      </c>
      <c r="N573" s="131"/>
      <c r="O573" s="783" t="s">
        <v>84</v>
      </c>
      <c r="P573" s="783" t="s">
        <v>86</v>
      </c>
      <c r="Q573" s="783" t="s">
        <v>86</v>
      </c>
      <c r="R573" s="783" t="s">
        <v>86</v>
      </c>
      <c r="S573" s="132" t="s">
        <v>101</v>
      </c>
      <c r="T573" s="131"/>
      <c r="U573" s="131"/>
      <c r="V573" s="803"/>
      <c r="W573" s="803"/>
      <c r="X573" s="803"/>
      <c r="Y573" s="803"/>
      <c r="Z573" s="803"/>
      <c r="AA573" s="803"/>
      <c r="AB573" s="803"/>
      <c r="AC573" s="803"/>
      <c r="AD573" s="803"/>
      <c r="AE573" s="110"/>
      <c r="AF573" s="110"/>
      <c r="AG573" s="110"/>
    </row>
    <row r="574">
      <c r="A574" s="803"/>
      <c r="B574" s="676">
        <f t="shared" si="1"/>
        <v>571</v>
      </c>
      <c r="C574" s="965"/>
      <c r="D574" s="201"/>
      <c r="E574" s="678"/>
      <c r="F574" s="205"/>
      <c r="G574" s="130" t="s">
        <v>4662</v>
      </c>
      <c r="H574" s="201"/>
      <c r="I574" s="201"/>
      <c r="J574" s="201"/>
      <c r="K574" s="132"/>
      <c r="L574" s="132" t="s">
        <v>4552</v>
      </c>
      <c r="M574" s="132" t="s">
        <v>156</v>
      </c>
      <c r="N574" s="131"/>
      <c r="O574" s="783" t="s">
        <v>84</v>
      </c>
      <c r="P574" s="783" t="s">
        <v>86</v>
      </c>
      <c r="Q574" s="783" t="s">
        <v>86</v>
      </c>
      <c r="R574" s="783" t="s">
        <v>86</v>
      </c>
      <c r="S574" s="132" t="s">
        <v>101</v>
      </c>
      <c r="T574" s="131"/>
      <c r="U574" s="131"/>
      <c r="V574" s="803"/>
      <c r="W574" s="803"/>
      <c r="X574" s="803"/>
      <c r="Y574" s="803"/>
      <c r="Z574" s="803"/>
      <c r="AA574" s="803"/>
      <c r="AB574" s="803"/>
      <c r="AC574" s="803"/>
      <c r="AD574" s="803"/>
      <c r="AE574" s="110"/>
      <c r="AF574" s="110"/>
      <c r="AG574" s="110"/>
    </row>
    <row r="575">
      <c r="A575" s="803"/>
      <c r="B575" s="676">
        <f t="shared" si="1"/>
        <v>572</v>
      </c>
      <c r="C575" s="965"/>
      <c r="D575" s="201"/>
      <c r="E575" s="678"/>
      <c r="F575" s="205"/>
      <c r="G575" s="130" t="s">
        <v>4663</v>
      </c>
      <c r="H575" s="201"/>
      <c r="I575" s="201"/>
      <c r="J575" s="201"/>
      <c r="K575" s="132"/>
      <c r="L575" s="132" t="s">
        <v>4664</v>
      </c>
      <c r="M575" s="132" t="s">
        <v>156</v>
      </c>
      <c r="N575" s="131"/>
      <c r="O575" s="783" t="s">
        <v>84</v>
      </c>
      <c r="P575" s="783" t="s">
        <v>86</v>
      </c>
      <c r="Q575" s="783" t="s">
        <v>86</v>
      </c>
      <c r="R575" s="783" t="s">
        <v>86</v>
      </c>
      <c r="S575" s="132" t="s">
        <v>101</v>
      </c>
      <c r="T575" s="131"/>
      <c r="U575" s="131"/>
      <c r="V575" s="803"/>
      <c r="W575" s="803"/>
      <c r="X575" s="803"/>
      <c r="Y575" s="803"/>
      <c r="Z575" s="803"/>
      <c r="AA575" s="803"/>
      <c r="AB575" s="803"/>
      <c r="AC575" s="803"/>
      <c r="AD575" s="803"/>
      <c r="AE575" s="110"/>
      <c r="AF575" s="110"/>
      <c r="AG575" s="110"/>
    </row>
    <row r="576">
      <c r="A576" s="803"/>
      <c r="B576" s="676">
        <f t="shared" si="1"/>
        <v>573</v>
      </c>
      <c r="C576" s="965"/>
      <c r="D576" s="201"/>
      <c r="E576" s="678"/>
      <c r="F576" s="205"/>
      <c r="G576" s="130" t="s">
        <v>4665</v>
      </c>
      <c r="H576" s="201"/>
      <c r="I576" s="201"/>
      <c r="J576" s="201"/>
      <c r="K576" s="132"/>
      <c r="L576" s="132" t="s">
        <v>4666</v>
      </c>
      <c r="M576" s="132" t="s">
        <v>173</v>
      </c>
      <c r="N576" s="131"/>
      <c r="O576" s="783" t="s">
        <v>84</v>
      </c>
      <c r="P576" s="783" t="s">
        <v>86</v>
      </c>
      <c r="Q576" s="783" t="s">
        <v>86</v>
      </c>
      <c r="R576" s="783" t="s">
        <v>86</v>
      </c>
      <c r="S576" s="132" t="s">
        <v>101</v>
      </c>
      <c r="T576" s="131"/>
      <c r="U576" s="131"/>
      <c r="V576" s="803"/>
      <c r="W576" s="803"/>
      <c r="X576" s="803"/>
      <c r="Y576" s="803"/>
      <c r="Z576" s="803"/>
      <c r="AA576" s="803"/>
      <c r="AB576" s="803"/>
      <c r="AC576" s="803"/>
      <c r="AD576" s="803"/>
      <c r="AE576" s="110"/>
      <c r="AF576" s="110"/>
      <c r="AG576" s="110"/>
    </row>
    <row r="577">
      <c r="A577" s="803"/>
      <c r="B577" s="676">
        <f t="shared" si="1"/>
        <v>574</v>
      </c>
      <c r="C577" s="965"/>
      <c r="D577" s="201"/>
      <c r="E577" s="678"/>
      <c r="F577" s="205"/>
      <c r="G577" s="130" t="s">
        <v>4667</v>
      </c>
      <c r="H577" s="201"/>
      <c r="I577" s="201"/>
      <c r="J577" s="201"/>
      <c r="K577" s="132"/>
      <c r="L577" s="132" t="s">
        <v>173</v>
      </c>
      <c r="M577" s="132" t="s">
        <v>173</v>
      </c>
      <c r="N577" s="131"/>
      <c r="O577" s="783" t="s">
        <v>84</v>
      </c>
      <c r="P577" s="783" t="s">
        <v>86</v>
      </c>
      <c r="Q577" s="783" t="s">
        <v>86</v>
      </c>
      <c r="R577" s="783" t="s">
        <v>86</v>
      </c>
      <c r="S577" s="132" t="s">
        <v>101</v>
      </c>
      <c r="T577" s="131"/>
      <c r="U577" s="131"/>
      <c r="V577" s="803"/>
      <c r="W577" s="803"/>
      <c r="X577" s="803"/>
      <c r="Y577" s="803"/>
      <c r="Z577" s="803"/>
      <c r="AA577" s="803"/>
      <c r="AB577" s="803"/>
      <c r="AC577" s="803"/>
      <c r="AD577" s="803"/>
      <c r="AE577" s="110"/>
      <c r="AF577" s="110"/>
      <c r="AG577" s="110"/>
    </row>
    <row r="578">
      <c r="A578" s="803"/>
      <c r="B578" s="676">
        <f t="shared" si="1"/>
        <v>575</v>
      </c>
      <c r="C578" s="965"/>
      <c r="D578" s="201"/>
      <c r="E578" s="678"/>
      <c r="F578" s="205"/>
      <c r="G578" s="130" t="s">
        <v>4668</v>
      </c>
      <c r="H578" s="201"/>
      <c r="I578" s="201"/>
      <c r="J578" s="201"/>
      <c r="K578" s="132"/>
      <c r="L578" s="132" t="s">
        <v>4669</v>
      </c>
      <c r="M578" s="132" t="s">
        <v>2520</v>
      </c>
      <c r="N578" s="131"/>
      <c r="O578" s="783" t="s">
        <v>84</v>
      </c>
      <c r="P578" s="783" t="s">
        <v>86</v>
      </c>
      <c r="Q578" s="783" t="s">
        <v>86</v>
      </c>
      <c r="R578" s="783" t="s">
        <v>86</v>
      </c>
      <c r="S578" s="132" t="s">
        <v>101</v>
      </c>
      <c r="T578" s="131"/>
      <c r="U578" s="131"/>
      <c r="V578" s="803"/>
      <c r="W578" s="803"/>
      <c r="X578" s="803"/>
      <c r="Y578" s="803"/>
      <c r="Z578" s="803"/>
      <c r="AA578" s="803"/>
      <c r="AB578" s="803"/>
      <c r="AC578" s="803"/>
      <c r="AD578" s="803"/>
      <c r="AE578" s="110"/>
      <c r="AF578" s="110"/>
      <c r="AG578" s="110"/>
    </row>
    <row r="579">
      <c r="A579" s="803"/>
      <c r="B579" s="676">
        <f t="shared" si="1"/>
        <v>576</v>
      </c>
      <c r="C579" s="965"/>
      <c r="D579" s="201"/>
      <c r="E579" s="678"/>
      <c r="F579" s="205"/>
      <c r="G579" s="130" t="s">
        <v>4670</v>
      </c>
      <c r="H579" s="201"/>
      <c r="I579" s="201"/>
      <c r="J579" s="201"/>
      <c r="K579" s="132"/>
      <c r="L579" s="132" t="s">
        <v>4552</v>
      </c>
      <c r="M579" s="132" t="s">
        <v>156</v>
      </c>
      <c r="N579" s="131"/>
      <c r="O579" s="783" t="s">
        <v>84</v>
      </c>
      <c r="P579" s="783" t="s">
        <v>86</v>
      </c>
      <c r="Q579" s="783" t="s">
        <v>86</v>
      </c>
      <c r="R579" s="783" t="s">
        <v>86</v>
      </c>
      <c r="S579" s="132" t="s">
        <v>101</v>
      </c>
      <c r="T579" s="131"/>
      <c r="U579" s="131"/>
      <c r="V579" s="803"/>
      <c r="W579" s="803"/>
      <c r="X579" s="803"/>
      <c r="Y579" s="803"/>
      <c r="Z579" s="803"/>
      <c r="AA579" s="803"/>
      <c r="AB579" s="803"/>
      <c r="AC579" s="803"/>
      <c r="AD579" s="803"/>
      <c r="AE579" s="110"/>
      <c r="AF579" s="110"/>
      <c r="AG579" s="110"/>
    </row>
    <row r="580">
      <c r="A580" s="803"/>
      <c r="B580" s="676">
        <f t="shared" si="1"/>
        <v>577</v>
      </c>
      <c r="C580" s="965"/>
      <c r="D580" s="201"/>
      <c r="E580" s="678"/>
      <c r="F580" s="205"/>
      <c r="G580" s="130" t="s">
        <v>4671</v>
      </c>
      <c r="H580" s="201"/>
      <c r="I580" s="201"/>
      <c r="J580" s="201"/>
      <c r="K580" s="132"/>
      <c r="L580" s="132" t="s">
        <v>4666</v>
      </c>
      <c r="M580" s="132" t="s">
        <v>173</v>
      </c>
      <c r="N580" s="131"/>
      <c r="O580" s="783" t="s">
        <v>84</v>
      </c>
      <c r="P580" s="783" t="s">
        <v>86</v>
      </c>
      <c r="Q580" s="783" t="s">
        <v>86</v>
      </c>
      <c r="R580" s="783" t="s">
        <v>86</v>
      </c>
      <c r="S580" s="132" t="s">
        <v>101</v>
      </c>
      <c r="T580" s="131"/>
      <c r="U580" s="131"/>
      <c r="V580" s="803"/>
      <c r="W580" s="803"/>
      <c r="X580" s="803"/>
      <c r="Y580" s="803"/>
      <c r="Z580" s="803"/>
      <c r="AA580" s="803"/>
      <c r="AB580" s="803"/>
      <c r="AC580" s="803"/>
      <c r="AD580" s="803"/>
      <c r="AE580" s="110"/>
      <c r="AF580" s="110"/>
      <c r="AG580" s="110"/>
    </row>
    <row r="581">
      <c r="A581" s="803"/>
      <c r="B581" s="676">
        <f t="shared" si="1"/>
        <v>578</v>
      </c>
      <c r="C581" s="965"/>
      <c r="D581" s="201"/>
      <c r="E581" s="678"/>
      <c r="F581" s="205"/>
      <c r="G581" s="130" t="s">
        <v>4672</v>
      </c>
      <c r="H581" s="201"/>
      <c r="I581" s="201"/>
      <c r="J581" s="201"/>
      <c r="K581" s="132"/>
      <c r="L581" s="132" t="s">
        <v>173</v>
      </c>
      <c r="M581" s="132" t="s">
        <v>173</v>
      </c>
      <c r="N581" s="131"/>
      <c r="O581" s="783" t="s">
        <v>84</v>
      </c>
      <c r="P581" s="783" t="s">
        <v>86</v>
      </c>
      <c r="Q581" s="783" t="s">
        <v>86</v>
      </c>
      <c r="R581" s="783" t="s">
        <v>86</v>
      </c>
      <c r="S581" s="132" t="s">
        <v>101</v>
      </c>
      <c r="T581" s="131"/>
      <c r="U581" s="131"/>
      <c r="V581" s="803"/>
      <c r="W581" s="803"/>
      <c r="X581" s="803"/>
      <c r="Y581" s="803"/>
      <c r="Z581" s="803"/>
      <c r="AA581" s="803"/>
      <c r="AB581" s="803"/>
      <c r="AC581" s="803"/>
      <c r="AD581" s="803"/>
      <c r="AE581" s="110"/>
      <c r="AF581" s="110"/>
      <c r="AG581" s="110"/>
    </row>
    <row r="582">
      <c r="A582" s="803"/>
      <c r="B582" s="676">
        <f t="shared" si="1"/>
        <v>579</v>
      </c>
      <c r="C582" s="965"/>
      <c r="D582" s="201"/>
      <c r="E582" s="678"/>
      <c r="F582" s="205"/>
      <c r="G582" s="130" t="s">
        <v>1716</v>
      </c>
      <c r="H582" s="201"/>
      <c r="I582" s="201"/>
      <c r="J582" s="201"/>
      <c r="K582" s="132"/>
      <c r="L582" s="132" t="s">
        <v>4186</v>
      </c>
      <c r="M582" s="132" t="s">
        <v>4678</v>
      </c>
      <c r="N582" s="131"/>
      <c r="O582" s="783" t="s">
        <v>84</v>
      </c>
      <c r="P582" s="783" t="s">
        <v>86</v>
      </c>
      <c r="Q582" s="783" t="s">
        <v>86</v>
      </c>
      <c r="R582" s="783" t="s">
        <v>86</v>
      </c>
      <c r="S582" s="132" t="s">
        <v>101</v>
      </c>
      <c r="T582" s="131"/>
      <c r="U582" s="131"/>
      <c r="V582" s="803"/>
      <c r="W582" s="803"/>
      <c r="X582" s="803"/>
      <c r="Y582" s="803"/>
      <c r="Z582" s="803"/>
      <c r="AA582" s="803"/>
      <c r="AB582" s="803"/>
      <c r="AC582" s="803"/>
      <c r="AD582" s="803"/>
      <c r="AE582" s="110"/>
      <c r="AF582" s="110"/>
      <c r="AG582" s="110"/>
    </row>
    <row r="583">
      <c r="A583" s="803"/>
      <c r="B583" s="676">
        <f t="shared" si="1"/>
        <v>580</v>
      </c>
      <c r="C583" s="965"/>
      <c r="D583" s="201"/>
      <c r="E583" s="678"/>
      <c r="F583" s="205"/>
      <c r="G583" s="130" t="s">
        <v>1352</v>
      </c>
      <c r="H583" s="201"/>
      <c r="I583" s="201"/>
      <c r="J583" s="201"/>
      <c r="K583" s="132"/>
      <c r="L583" s="132" t="s">
        <v>4079</v>
      </c>
      <c r="M583" s="132" t="s">
        <v>4679</v>
      </c>
      <c r="N583" s="131"/>
      <c r="O583" s="783" t="s">
        <v>84</v>
      </c>
      <c r="P583" s="783" t="s">
        <v>86</v>
      </c>
      <c r="Q583" s="783" t="s">
        <v>86</v>
      </c>
      <c r="R583" s="783" t="s">
        <v>86</v>
      </c>
      <c r="S583" s="132" t="s">
        <v>101</v>
      </c>
      <c r="T583" s="131"/>
      <c r="U583" s="131"/>
      <c r="V583" s="803"/>
      <c r="W583" s="803"/>
      <c r="X583" s="803"/>
      <c r="Y583" s="803"/>
      <c r="Z583" s="803"/>
      <c r="AA583" s="803"/>
      <c r="AB583" s="803"/>
      <c r="AC583" s="803"/>
      <c r="AD583" s="803"/>
      <c r="AE583" s="110"/>
      <c r="AF583" s="110"/>
      <c r="AG583" s="110"/>
    </row>
    <row r="584">
      <c r="A584" s="803"/>
      <c r="B584" s="676">
        <f t="shared" si="1"/>
        <v>581</v>
      </c>
      <c r="C584" s="965"/>
      <c r="D584" s="201"/>
      <c r="E584" s="678"/>
      <c r="F584" s="205"/>
      <c r="G584" s="822"/>
      <c r="H584" s="201"/>
      <c r="I584" s="201"/>
      <c r="J584" s="201"/>
      <c r="K584" s="132"/>
      <c r="L584" s="132" t="s">
        <v>4680</v>
      </c>
      <c r="M584" s="132" t="s">
        <v>4681</v>
      </c>
      <c r="N584" s="131"/>
      <c r="O584" s="783" t="s">
        <v>84</v>
      </c>
      <c r="P584" s="783" t="s">
        <v>86</v>
      </c>
      <c r="Q584" s="783" t="s">
        <v>86</v>
      </c>
      <c r="R584" s="783" t="s">
        <v>86</v>
      </c>
      <c r="S584" s="132" t="s">
        <v>101</v>
      </c>
      <c r="T584" s="131"/>
      <c r="U584" s="131"/>
      <c r="V584" s="803"/>
      <c r="W584" s="803"/>
      <c r="X584" s="803"/>
      <c r="Y584" s="803"/>
      <c r="Z584" s="803"/>
      <c r="AA584" s="803"/>
      <c r="AB584" s="803"/>
      <c r="AC584" s="803"/>
      <c r="AD584" s="803"/>
      <c r="AE584" s="110"/>
      <c r="AF584" s="110"/>
      <c r="AG584" s="110"/>
    </row>
    <row r="585">
      <c r="A585" s="803"/>
      <c r="B585" s="676">
        <f t="shared" si="1"/>
        <v>582</v>
      </c>
      <c r="C585" s="965"/>
      <c r="D585" s="201"/>
      <c r="E585" s="913" t="s">
        <v>4682</v>
      </c>
      <c r="F585" s="955"/>
      <c r="G585" s="954"/>
      <c r="H585" s="955"/>
      <c r="I585" s="955"/>
      <c r="J585" s="955"/>
      <c r="K585" s="911"/>
      <c r="L585" s="911" t="s">
        <v>4683</v>
      </c>
      <c r="M585" s="911" t="s">
        <v>4684</v>
      </c>
      <c r="N585" s="131"/>
      <c r="O585" s="783" t="s">
        <v>84</v>
      </c>
      <c r="P585" s="783" t="s">
        <v>86</v>
      </c>
      <c r="Q585" s="783" t="s">
        <v>86</v>
      </c>
      <c r="R585" s="783" t="s">
        <v>86</v>
      </c>
      <c r="S585" s="132" t="s">
        <v>157</v>
      </c>
      <c r="T585" s="131"/>
      <c r="U585" s="131"/>
      <c r="V585" s="803"/>
      <c r="W585" s="803"/>
      <c r="X585" s="803"/>
      <c r="Y585" s="803"/>
      <c r="Z585" s="803"/>
      <c r="AA585" s="803"/>
      <c r="AB585" s="803"/>
      <c r="AC585" s="803"/>
      <c r="AD585" s="803"/>
      <c r="AE585" s="110"/>
      <c r="AF585" s="110"/>
      <c r="AG585" s="110"/>
    </row>
    <row r="586">
      <c r="A586" s="803"/>
      <c r="B586" s="676">
        <f t="shared" si="1"/>
        <v>583</v>
      </c>
      <c r="C586" s="966" t="s">
        <v>4685</v>
      </c>
      <c r="D586" s="132" t="s">
        <v>4686</v>
      </c>
      <c r="E586" s="132" t="s">
        <v>4687</v>
      </c>
      <c r="F586" s="207"/>
      <c r="G586" s="201"/>
      <c r="H586" s="201"/>
      <c r="I586" s="201"/>
      <c r="J586" s="201"/>
      <c r="K586" s="131"/>
      <c r="L586" s="132" t="s">
        <v>4688</v>
      </c>
      <c r="M586" s="132" t="s">
        <v>4689</v>
      </c>
      <c r="N586" s="131"/>
      <c r="O586" s="783" t="s">
        <v>84</v>
      </c>
      <c r="P586" s="783" t="s">
        <v>86</v>
      </c>
      <c r="Q586" s="783" t="s">
        <v>86</v>
      </c>
      <c r="R586" s="783" t="s">
        <v>86</v>
      </c>
      <c r="S586" s="132" t="s">
        <v>115</v>
      </c>
      <c r="T586" s="131"/>
      <c r="U586" s="131"/>
      <c r="V586" s="803"/>
      <c r="W586" s="803"/>
      <c r="X586" s="803"/>
      <c r="Y586" s="803"/>
      <c r="Z586" s="803"/>
      <c r="AA586" s="803"/>
      <c r="AB586" s="803"/>
      <c r="AC586" s="803"/>
      <c r="AD586" s="803"/>
      <c r="AE586" s="110"/>
      <c r="AF586" s="110"/>
      <c r="AG586" s="110"/>
    </row>
    <row r="587">
      <c r="A587" s="803"/>
      <c r="B587" s="676">
        <f t="shared" si="1"/>
        <v>584</v>
      </c>
      <c r="C587" s="966"/>
      <c r="D587" s="201"/>
      <c r="E587" s="132" t="s">
        <v>4690</v>
      </c>
      <c r="F587" s="155" t="s">
        <v>1786</v>
      </c>
      <c r="G587" s="201"/>
      <c r="H587" s="201"/>
      <c r="I587" s="201"/>
      <c r="J587" s="201"/>
      <c r="K587" s="131"/>
      <c r="L587" s="132" t="s">
        <v>4075</v>
      </c>
      <c r="M587" s="132" t="s">
        <v>4691</v>
      </c>
      <c r="N587" s="131"/>
      <c r="O587" s="783" t="s">
        <v>84</v>
      </c>
      <c r="P587" s="783" t="s">
        <v>86</v>
      </c>
      <c r="Q587" s="783" t="s">
        <v>86</v>
      </c>
      <c r="R587" s="783" t="s">
        <v>86</v>
      </c>
      <c r="S587" s="132" t="s">
        <v>115</v>
      </c>
      <c r="T587" s="131"/>
      <c r="U587" s="131"/>
      <c r="V587" s="803"/>
      <c r="W587" s="803"/>
      <c r="X587" s="803"/>
      <c r="Y587" s="803"/>
      <c r="Z587" s="803"/>
      <c r="AA587" s="803"/>
      <c r="AB587" s="803"/>
      <c r="AC587" s="803"/>
      <c r="AD587" s="803"/>
      <c r="AE587" s="110"/>
      <c r="AF587" s="110"/>
      <c r="AG587" s="110"/>
    </row>
    <row r="588">
      <c r="A588" s="803"/>
      <c r="B588" s="676">
        <f t="shared" si="1"/>
        <v>585</v>
      </c>
      <c r="C588" s="966"/>
      <c r="D588" s="201"/>
      <c r="E588" s="201"/>
      <c r="F588" s="207"/>
      <c r="G588" s="132" t="s">
        <v>4692</v>
      </c>
      <c r="H588" s="132" t="s">
        <v>4693</v>
      </c>
      <c r="I588" s="132" t="s">
        <v>4694</v>
      </c>
      <c r="J588" s="201"/>
      <c r="K588" s="131"/>
      <c r="L588" s="132" t="s">
        <v>4695</v>
      </c>
      <c r="M588" s="132" t="s">
        <v>4696</v>
      </c>
      <c r="N588" s="132" t="s">
        <v>4697</v>
      </c>
      <c r="O588" s="783" t="s">
        <v>84</v>
      </c>
      <c r="P588" s="783" t="s">
        <v>86</v>
      </c>
      <c r="Q588" s="783" t="s">
        <v>86</v>
      </c>
      <c r="R588" s="783" t="s">
        <v>86</v>
      </c>
      <c r="S588" s="132" t="s">
        <v>115</v>
      </c>
      <c r="T588" s="831" t="s">
        <v>4698</v>
      </c>
      <c r="U588" s="131"/>
      <c r="V588" s="803"/>
      <c r="W588" s="803"/>
      <c r="X588" s="803"/>
      <c r="Y588" s="803"/>
      <c r="Z588" s="803"/>
      <c r="AA588" s="803"/>
      <c r="AB588" s="803"/>
      <c r="AC588" s="803"/>
      <c r="AD588" s="803"/>
      <c r="AE588" s="110"/>
      <c r="AF588" s="110"/>
      <c r="AG588" s="110"/>
    </row>
    <row r="589">
      <c r="A589" s="803"/>
      <c r="B589" s="676">
        <f t="shared" si="1"/>
        <v>586</v>
      </c>
      <c r="C589" s="966"/>
      <c r="D589" s="201"/>
      <c r="E589" s="201"/>
      <c r="F589" s="207"/>
      <c r="G589" s="201"/>
      <c r="H589" s="201"/>
      <c r="I589" s="132" t="s">
        <v>4699</v>
      </c>
      <c r="J589" s="201"/>
      <c r="K589" s="131"/>
      <c r="L589" s="132" t="s">
        <v>4700</v>
      </c>
      <c r="M589" s="132" t="s">
        <v>4701</v>
      </c>
      <c r="N589" s="132" t="s">
        <v>4702</v>
      </c>
      <c r="O589" s="783" t="s">
        <v>84</v>
      </c>
      <c r="P589" s="783" t="s">
        <v>86</v>
      </c>
      <c r="Q589" s="783" t="s">
        <v>86</v>
      </c>
      <c r="R589" s="783" t="s">
        <v>86</v>
      </c>
      <c r="S589" s="132" t="s">
        <v>115</v>
      </c>
      <c r="T589" s="131"/>
      <c r="U589" s="131"/>
      <c r="V589" s="803"/>
      <c r="W589" s="803"/>
      <c r="X589" s="803"/>
      <c r="Y589" s="803"/>
      <c r="Z589" s="803"/>
      <c r="AA589" s="803"/>
      <c r="AB589" s="803"/>
      <c r="AC589" s="803"/>
      <c r="AD589" s="803"/>
      <c r="AE589" s="110"/>
      <c r="AF589" s="110"/>
      <c r="AG589" s="110"/>
    </row>
    <row r="590">
      <c r="A590" s="803"/>
      <c r="B590" s="676">
        <f t="shared" si="1"/>
        <v>587</v>
      </c>
      <c r="C590" s="966"/>
      <c r="D590" s="201"/>
      <c r="E590" s="201"/>
      <c r="F590" s="207"/>
      <c r="G590" s="201"/>
      <c r="H590" s="201"/>
      <c r="I590" s="132" t="s">
        <v>673</v>
      </c>
      <c r="J590" s="201"/>
      <c r="K590" s="131"/>
      <c r="L590" s="132" t="s">
        <v>674</v>
      </c>
      <c r="M590" s="132" t="s">
        <v>4703</v>
      </c>
      <c r="N590" s="131"/>
      <c r="O590" s="783" t="s">
        <v>84</v>
      </c>
      <c r="P590" s="783" t="s">
        <v>86</v>
      </c>
      <c r="Q590" s="783" t="s">
        <v>86</v>
      </c>
      <c r="R590" s="783" t="s">
        <v>86</v>
      </c>
      <c r="S590" s="132" t="s">
        <v>115</v>
      </c>
      <c r="T590" s="131"/>
      <c r="U590" s="131"/>
      <c r="V590" s="803"/>
      <c r="W590" s="803"/>
      <c r="X590" s="803"/>
      <c r="Y590" s="803"/>
      <c r="Z590" s="803"/>
      <c r="AA590" s="803"/>
      <c r="AB590" s="803"/>
      <c r="AC590" s="803"/>
      <c r="AD590" s="803"/>
      <c r="AE590" s="110"/>
      <c r="AF590" s="110"/>
      <c r="AG590" s="110"/>
    </row>
    <row r="591">
      <c r="A591" s="803"/>
      <c r="B591" s="676">
        <f t="shared" si="1"/>
        <v>588</v>
      </c>
      <c r="C591" s="966"/>
      <c r="D591" s="201"/>
      <c r="E591" s="201"/>
      <c r="F591" s="207"/>
      <c r="G591" s="201"/>
      <c r="H591" s="201"/>
      <c r="I591" s="132" t="s">
        <v>174</v>
      </c>
      <c r="J591" s="201"/>
      <c r="K591" s="131"/>
      <c r="L591" s="132" t="s">
        <v>4704</v>
      </c>
      <c r="M591" s="132" t="s">
        <v>4705</v>
      </c>
      <c r="N591" s="131"/>
      <c r="O591" s="783" t="s">
        <v>84</v>
      </c>
      <c r="P591" s="783" t="s">
        <v>86</v>
      </c>
      <c r="Q591" s="783" t="s">
        <v>86</v>
      </c>
      <c r="R591" s="783" t="s">
        <v>86</v>
      </c>
      <c r="S591" s="132" t="s">
        <v>115</v>
      </c>
      <c r="T591" s="131"/>
      <c r="U591" s="131"/>
      <c r="V591" s="803"/>
      <c r="W591" s="803"/>
      <c r="X591" s="803"/>
      <c r="Y591" s="803"/>
      <c r="Z591" s="803"/>
      <c r="AA591" s="803"/>
      <c r="AB591" s="803"/>
      <c r="AC591" s="803"/>
      <c r="AD591" s="803"/>
      <c r="AE591" s="110"/>
      <c r="AF591" s="110"/>
      <c r="AG591" s="110"/>
    </row>
    <row r="592">
      <c r="A592" s="803"/>
      <c r="B592" s="676">
        <f t="shared" si="1"/>
        <v>589</v>
      </c>
      <c r="C592" s="966"/>
      <c r="D592" s="699"/>
      <c r="E592" s="201"/>
      <c r="F592" s="207"/>
      <c r="G592" s="201"/>
      <c r="H592" s="201"/>
      <c r="I592" s="132" t="s">
        <v>451</v>
      </c>
      <c r="J592" s="201"/>
      <c r="K592" s="131"/>
      <c r="L592" s="132" t="s">
        <v>4354</v>
      </c>
      <c r="M592" s="132" t="s">
        <v>4400</v>
      </c>
      <c r="N592" s="131"/>
      <c r="O592" s="783" t="s">
        <v>84</v>
      </c>
      <c r="P592" s="783" t="s">
        <v>86</v>
      </c>
      <c r="Q592" s="783" t="s">
        <v>86</v>
      </c>
      <c r="R592" s="783" t="s">
        <v>86</v>
      </c>
      <c r="S592" s="132" t="s">
        <v>115</v>
      </c>
      <c r="T592" s="131"/>
      <c r="U592" s="131"/>
      <c r="V592" s="803"/>
      <c r="W592" s="803"/>
      <c r="X592" s="803"/>
      <c r="Y592" s="803"/>
      <c r="Z592" s="803"/>
      <c r="AA592" s="803"/>
      <c r="AB592" s="803"/>
      <c r="AC592" s="803"/>
      <c r="AD592" s="803"/>
      <c r="AE592" s="110"/>
      <c r="AF592" s="110"/>
      <c r="AG592" s="110"/>
    </row>
    <row r="593">
      <c r="A593" s="803"/>
      <c r="B593" s="676">
        <f t="shared" si="1"/>
        <v>590</v>
      </c>
      <c r="C593" s="967" t="s">
        <v>4706</v>
      </c>
      <c r="D593" s="146" t="s">
        <v>4707</v>
      </c>
      <c r="E593" s="822"/>
      <c r="F593" s="201"/>
      <c r="G593" s="201"/>
      <c r="H593" s="201"/>
      <c r="I593" s="201"/>
      <c r="J593" s="201"/>
      <c r="K593" s="131"/>
      <c r="L593" s="132" t="s">
        <v>4708</v>
      </c>
      <c r="M593" s="132" t="s">
        <v>156</v>
      </c>
      <c r="N593" s="131"/>
      <c r="O593" s="783" t="s">
        <v>84</v>
      </c>
      <c r="P593" s="783" t="s">
        <v>86</v>
      </c>
      <c r="Q593" s="783" t="s">
        <v>86</v>
      </c>
      <c r="R593" s="783" t="s">
        <v>86</v>
      </c>
      <c r="S593" s="132" t="s">
        <v>115</v>
      </c>
      <c r="T593" s="131"/>
      <c r="U593" s="131"/>
      <c r="V593" s="803"/>
      <c r="W593" s="803"/>
      <c r="X593" s="803"/>
      <c r="Y593" s="803"/>
      <c r="Z593" s="803"/>
      <c r="AA593" s="803"/>
      <c r="AB593" s="803"/>
      <c r="AC593" s="803"/>
      <c r="AD593" s="803"/>
      <c r="AE593" s="110"/>
      <c r="AF593" s="110"/>
      <c r="AG593" s="110"/>
    </row>
    <row r="594">
      <c r="A594" s="803"/>
      <c r="B594" s="676">
        <f t="shared" si="1"/>
        <v>591</v>
      </c>
      <c r="C594" s="967"/>
      <c r="D594" s="205"/>
      <c r="E594" s="130" t="s">
        <v>4398</v>
      </c>
      <c r="F594" s="201"/>
      <c r="G594" s="201"/>
      <c r="H594" s="201"/>
      <c r="I594" s="201"/>
      <c r="J594" s="201"/>
      <c r="K594" s="131"/>
      <c r="L594" s="132" t="s">
        <v>4709</v>
      </c>
      <c r="M594" s="132" t="s">
        <v>4492</v>
      </c>
      <c r="N594" s="131"/>
      <c r="O594" s="783" t="s">
        <v>84</v>
      </c>
      <c r="P594" s="783" t="s">
        <v>86</v>
      </c>
      <c r="Q594" s="783" t="s">
        <v>86</v>
      </c>
      <c r="R594" s="783" t="s">
        <v>86</v>
      </c>
      <c r="S594" s="132" t="s">
        <v>115</v>
      </c>
      <c r="T594" s="131"/>
      <c r="U594" s="131"/>
      <c r="V594" s="803"/>
      <c r="W594" s="803"/>
      <c r="X594" s="803"/>
      <c r="Y594" s="803"/>
      <c r="Z594" s="803"/>
      <c r="AA594" s="803"/>
      <c r="AB594" s="803"/>
      <c r="AC594" s="803"/>
      <c r="AD594" s="803"/>
      <c r="AE594" s="110"/>
      <c r="AF594" s="110"/>
      <c r="AG594" s="110"/>
    </row>
    <row r="595">
      <c r="A595" s="803"/>
      <c r="B595" s="676">
        <f t="shared" si="1"/>
        <v>592</v>
      </c>
      <c r="C595" s="967"/>
      <c r="D595" s="146" t="s">
        <v>4710</v>
      </c>
      <c r="E595" s="822"/>
      <c r="F595" s="201"/>
      <c r="G595" s="201"/>
      <c r="H595" s="201"/>
      <c r="I595" s="201"/>
      <c r="J595" s="201"/>
      <c r="K595" s="131"/>
      <c r="L595" s="132" t="s">
        <v>4708</v>
      </c>
      <c r="M595" s="132" t="s">
        <v>156</v>
      </c>
      <c r="N595" s="131"/>
      <c r="O595" s="783" t="s">
        <v>84</v>
      </c>
      <c r="P595" s="783" t="s">
        <v>86</v>
      </c>
      <c r="Q595" s="783" t="s">
        <v>86</v>
      </c>
      <c r="R595" s="783" t="s">
        <v>86</v>
      </c>
      <c r="S595" s="132" t="s">
        <v>115</v>
      </c>
      <c r="T595" s="131"/>
      <c r="U595" s="131"/>
      <c r="V595" s="803"/>
      <c r="W595" s="803"/>
      <c r="X595" s="803"/>
      <c r="Y595" s="803"/>
      <c r="Z595" s="803"/>
      <c r="AA595" s="803"/>
      <c r="AB595" s="803"/>
      <c r="AC595" s="803"/>
      <c r="AD595" s="803"/>
      <c r="AE595" s="110"/>
      <c r="AF595" s="110"/>
      <c r="AG595" s="110"/>
    </row>
    <row r="596">
      <c r="A596" s="803"/>
      <c r="B596" s="676">
        <f t="shared" si="1"/>
        <v>593</v>
      </c>
      <c r="C596" s="967"/>
      <c r="D596" s="207"/>
      <c r="E596" s="130" t="s">
        <v>4398</v>
      </c>
      <c r="F596" s="201"/>
      <c r="G596" s="201"/>
      <c r="H596" s="201"/>
      <c r="I596" s="201"/>
      <c r="J596" s="201"/>
      <c r="K596" s="131"/>
      <c r="L596" s="132" t="s">
        <v>4709</v>
      </c>
      <c r="M596" s="132" t="s">
        <v>4492</v>
      </c>
      <c r="N596" s="131"/>
      <c r="O596" s="783" t="s">
        <v>84</v>
      </c>
      <c r="P596" s="783" t="s">
        <v>86</v>
      </c>
      <c r="Q596" s="783" t="s">
        <v>86</v>
      </c>
      <c r="R596" s="783" t="s">
        <v>86</v>
      </c>
      <c r="S596" s="132" t="s">
        <v>115</v>
      </c>
      <c r="T596" s="131"/>
      <c r="U596" s="131"/>
      <c r="V596" s="803"/>
      <c r="W596" s="803"/>
      <c r="X596" s="803"/>
      <c r="Y596" s="803"/>
      <c r="Z596" s="803"/>
      <c r="AA596" s="803"/>
      <c r="AB596" s="803"/>
      <c r="AC596" s="803"/>
      <c r="AD596" s="803"/>
      <c r="AE596" s="110"/>
      <c r="AF596" s="110"/>
      <c r="AG596" s="110"/>
    </row>
    <row r="597">
      <c r="A597" s="803"/>
      <c r="B597" s="676">
        <f t="shared" si="1"/>
        <v>594</v>
      </c>
      <c r="C597" s="967"/>
      <c r="D597" s="149" t="s">
        <v>4711</v>
      </c>
      <c r="E597" s="822"/>
      <c r="F597" s="201"/>
      <c r="G597" s="201"/>
      <c r="H597" s="201"/>
      <c r="I597" s="201"/>
      <c r="J597" s="201"/>
      <c r="K597" s="131"/>
      <c r="L597" s="132" t="s">
        <v>4708</v>
      </c>
      <c r="M597" s="132" t="s">
        <v>156</v>
      </c>
      <c r="N597" s="131"/>
      <c r="O597" s="783" t="s">
        <v>84</v>
      </c>
      <c r="P597" s="783" t="s">
        <v>86</v>
      </c>
      <c r="Q597" s="783" t="s">
        <v>86</v>
      </c>
      <c r="R597" s="783" t="s">
        <v>86</v>
      </c>
      <c r="S597" s="132" t="s">
        <v>115</v>
      </c>
      <c r="T597" s="131"/>
      <c r="U597" s="131"/>
      <c r="V597" s="803"/>
      <c r="W597" s="803"/>
      <c r="X597" s="803"/>
      <c r="Y597" s="803"/>
      <c r="Z597" s="803"/>
      <c r="AA597" s="803"/>
      <c r="AB597" s="803"/>
      <c r="AC597" s="803"/>
      <c r="AD597" s="803"/>
      <c r="AE597" s="110"/>
      <c r="AF597" s="110"/>
      <c r="AG597" s="110"/>
    </row>
    <row r="598">
      <c r="A598" s="803"/>
      <c r="B598" s="676">
        <f t="shared" si="1"/>
        <v>595</v>
      </c>
      <c r="C598" s="967"/>
      <c r="D598" s="207"/>
      <c r="E598" s="130" t="s">
        <v>4398</v>
      </c>
      <c r="F598" s="201"/>
      <c r="G598" s="201"/>
      <c r="H598" s="201"/>
      <c r="I598" s="201"/>
      <c r="J598" s="201"/>
      <c r="K598" s="131"/>
      <c r="L598" s="132" t="s">
        <v>4709</v>
      </c>
      <c r="M598" s="132" t="s">
        <v>4492</v>
      </c>
      <c r="N598" s="131"/>
      <c r="O598" s="783" t="s">
        <v>84</v>
      </c>
      <c r="P598" s="783" t="s">
        <v>86</v>
      </c>
      <c r="Q598" s="783" t="s">
        <v>86</v>
      </c>
      <c r="R598" s="783" t="s">
        <v>86</v>
      </c>
      <c r="S598" s="132" t="s">
        <v>115</v>
      </c>
      <c r="T598" s="131"/>
      <c r="U598" s="131"/>
      <c r="V598" s="803"/>
      <c r="W598" s="803"/>
      <c r="X598" s="803"/>
      <c r="Y598" s="803"/>
      <c r="Z598" s="803"/>
      <c r="AA598" s="803"/>
      <c r="AB598" s="803"/>
      <c r="AC598" s="803"/>
      <c r="AD598" s="803"/>
      <c r="AE598" s="110"/>
      <c r="AF598" s="110"/>
      <c r="AG598" s="110"/>
    </row>
    <row r="599">
      <c r="A599" s="803"/>
      <c r="B599" s="676">
        <f t="shared" si="1"/>
        <v>596</v>
      </c>
      <c r="C599" s="941"/>
      <c r="D599" s="155" t="s">
        <v>4712</v>
      </c>
      <c r="E599" s="201"/>
      <c r="F599" s="201"/>
      <c r="G599" s="201"/>
      <c r="H599" s="201"/>
      <c r="I599" s="201"/>
      <c r="J599" s="201"/>
      <c r="K599" s="131"/>
      <c r="L599" s="132" t="s">
        <v>4083</v>
      </c>
      <c r="M599" s="132" t="s">
        <v>4084</v>
      </c>
      <c r="N599" s="131"/>
      <c r="O599" s="783" t="s">
        <v>84</v>
      </c>
      <c r="P599" s="783" t="s">
        <v>86</v>
      </c>
      <c r="Q599" s="783" t="s">
        <v>86</v>
      </c>
      <c r="R599" s="783" t="s">
        <v>86</v>
      </c>
      <c r="S599" s="132" t="s">
        <v>115</v>
      </c>
      <c r="T599" s="131"/>
      <c r="U599" s="131"/>
      <c r="V599" s="803"/>
      <c r="W599" s="803"/>
      <c r="X599" s="803"/>
      <c r="Y599" s="803"/>
      <c r="Z599" s="803"/>
      <c r="AA599" s="803"/>
      <c r="AB599" s="803"/>
      <c r="AC599" s="803"/>
      <c r="AD599" s="803"/>
      <c r="AE599" s="110"/>
      <c r="AF599" s="110"/>
      <c r="AG599" s="110"/>
    </row>
    <row r="600">
      <c r="A600" s="803"/>
      <c r="B600" s="676">
        <f t="shared" si="1"/>
        <v>597</v>
      </c>
      <c r="C600" s="941"/>
      <c r="D600" s="132" t="s">
        <v>4713</v>
      </c>
      <c r="E600" s="201"/>
      <c r="F600" s="201"/>
      <c r="G600" s="201"/>
      <c r="H600" s="201"/>
      <c r="I600" s="201"/>
      <c r="J600" s="201"/>
      <c r="K600" s="131"/>
      <c r="L600" s="132" t="s">
        <v>173</v>
      </c>
      <c r="M600" s="132" t="s">
        <v>173</v>
      </c>
      <c r="N600" s="131"/>
      <c r="O600" s="783" t="s">
        <v>84</v>
      </c>
      <c r="P600" s="783" t="s">
        <v>86</v>
      </c>
      <c r="Q600" s="783" t="s">
        <v>86</v>
      </c>
      <c r="R600" s="783" t="s">
        <v>86</v>
      </c>
      <c r="S600" s="132" t="s">
        <v>115</v>
      </c>
      <c r="T600" s="131"/>
      <c r="U600" s="131"/>
      <c r="V600" s="803"/>
      <c r="W600" s="803"/>
      <c r="X600" s="803"/>
      <c r="Y600" s="803"/>
      <c r="Z600" s="803"/>
      <c r="AA600" s="803"/>
      <c r="AB600" s="803"/>
      <c r="AC600" s="803"/>
      <c r="AD600" s="803"/>
      <c r="AE600" s="110"/>
      <c r="AF600" s="110"/>
      <c r="AG600" s="110"/>
    </row>
    <row r="601">
      <c r="A601" s="803"/>
      <c r="B601" s="676">
        <f t="shared" si="1"/>
        <v>598</v>
      </c>
      <c r="C601" s="941"/>
      <c r="D601" s="132" t="s">
        <v>776</v>
      </c>
      <c r="E601" s="201"/>
      <c r="F601" s="201"/>
      <c r="G601" s="201"/>
      <c r="H601" s="201"/>
      <c r="I601" s="201"/>
      <c r="J601" s="201"/>
      <c r="K601" s="131"/>
      <c r="L601" s="132" t="s">
        <v>173</v>
      </c>
      <c r="M601" s="132" t="s">
        <v>173</v>
      </c>
      <c r="N601" s="131"/>
      <c r="O601" s="783" t="s">
        <v>84</v>
      </c>
      <c r="P601" s="783" t="s">
        <v>86</v>
      </c>
      <c r="Q601" s="783" t="s">
        <v>86</v>
      </c>
      <c r="R601" s="783" t="s">
        <v>86</v>
      </c>
      <c r="S601" s="132" t="s">
        <v>115</v>
      </c>
      <c r="T601" s="131"/>
      <c r="U601" s="131"/>
      <c r="V601" s="803"/>
      <c r="W601" s="803"/>
      <c r="X601" s="803"/>
      <c r="Y601" s="803"/>
      <c r="Z601" s="803"/>
      <c r="AA601" s="803"/>
      <c r="AB601" s="803"/>
      <c r="AC601" s="803"/>
      <c r="AD601" s="803"/>
      <c r="AE601" s="110"/>
      <c r="AF601" s="110"/>
      <c r="AG601" s="110"/>
    </row>
    <row r="602">
      <c r="A602" s="803"/>
      <c r="B602" s="676">
        <f t="shared" si="1"/>
        <v>599</v>
      </c>
      <c r="C602" s="941"/>
      <c r="D602" s="146" t="s">
        <v>2196</v>
      </c>
      <c r="E602" s="201"/>
      <c r="F602" s="201"/>
      <c r="G602" s="201"/>
      <c r="H602" s="201"/>
      <c r="I602" s="201"/>
      <c r="J602" s="201"/>
      <c r="K602" s="131"/>
      <c r="L602" s="132" t="s">
        <v>173</v>
      </c>
      <c r="M602" s="132" t="s">
        <v>173</v>
      </c>
      <c r="N602" s="131"/>
      <c r="O602" s="783" t="s">
        <v>84</v>
      </c>
      <c r="P602" s="783" t="s">
        <v>86</v>
      </c>
      <c r="Q602" s="783" t="s">
        <v>86</v>
      </c>
      <c r="R602" s="783" t="s">
        <v>86</v>
      </c>
      <c r="S602" s="132" t="s">
        <v>115</v>
      </c>
      <c r="T602" s="131"/>
      <c r="U602" s="131"/>
      <c r="V602" s="803"/>
      <c r="W602" s="803"/>
      <c r="X602" s="803"/>
      <c r="Y602" s="803"/>
      <c r="Z602" s="803"/>
      <c r="AA602" s="803"/>
      <c r="AB602" s="803"/>
      <c r="AC602" s="803"/>
      <c r="AD602" s="803"/>
      <c r="AE602" s="110"/>
      <c r="AF602" s="110"/>
      <c r="AG602" s="110"/>
    </row>
    <row r="603">
      <c r="A603" s="803"/>
      <c r="B603" s="676">
        <f t="shared" si="1"/>
        <v>600</v>
      </c>
      <c r="C603" s="967"/>
      <c r="D603" s="146" t="s">
        <v>4714</v>
      </c>
      <c r="E603" s="822"/>
      <c r="F603" s="201"/>
      <c r="G603" s="201"/>
      <c r="H603" s="201"/>
      <c r="I603" s="201"/>
      <c r="J603" s="201"/>
      <c r="K603" s="131"/>
      <c r="L603" s="132" t="s">
        <v>4708</v>
      </c>
      <c r="M603" s="132" t="s">
        <v>156</v>
      </c>
      <c r="N603" s="131"/>
      <c r="O603" s="783" t="s">
        <v>84</v>
      </c>
      <c r="P603" s="783" t="s">
        <v>86</v>
      </c>
      <c r="Q603" s="783" t="s">
        <v>86</v>
      </c>
      <c r="R603" s="783" t="s">
        <v>86</v>
      </c>
      <c r="S603" s="132" t="s">
        <v>115</v>
      </c>
      <c r="T603" s="131"/>
      <c r="U603" s="131"/>
      <c r="V603" s="803"/>
      <c r="W603" s="803"/>
      <c r="X603" s="803"/>
      <c r="Y603" s="803"/>
      <c r="Z603" s="803"/>
      <c r="AA603" s="803"/>
      <c r="AB603" s="803"/>
      <c r="AC603" s="803"/>
      <c r="AD603" s="803"/>
      <c r="AE603" s="110"/>
      <c r="AF603" s="110"/>
      <c r="AG603" s="110"/>
    </row>
    <row r="604">
      <c r="A604" s="803"/>
      <c r="B604" s="676">
        <f t="shared" si="1"/>
        <v>601</v>
      </c>
      <c r="C604" s="967"/>
      <c r="D604" s="205"/>
      <c r="E604" s="129" t="s">
        <v>4398</v>
      </c>
      <c r="F604" s="201"/>
      <c r="G604" s="201"/>
      <c r="H604" s="201"/>
      <c r="I604" s="201"/>
      <c r="J604" s="201"/>
      <c r="K604" s="131"/>
      <c r="L604" s="146" t="s">
        <v>4709</v>
      </c>
      <c r="M604" s="132" t="s">
        <v>4492</v>
      </c>
      <c r="N604" s="131"/>
      <c r="O604" s="783" t="s">
        <v>84</v>
      </c>
      <c r="P604" s="783" t="s">
        <v>86</v>
      </c>
      <c r="Q604" s="783" t="s">
        <v>86</v>
      </c>
      <c r="R604" s="783" t="s">
        <v>86</v>
      </c>
      <c r="S604" s="132" t="s">
        <v>115</v>
      </c>
      <c r="T604" s="131"/>
      <c r="U604" s="131"/>
      <c r="V604" s="803"/>
      <c r="W604" s="803"/>
      <c r="X604" s="803"/>
      <c r="Y604" s="803"/>
      <c r="Z604" s="803"/>
      <c r="AA604" s="803"/>
      <c r="AB604" s="803"/>
      <c r="AC604" s="803"/>
      <c r="AD604" s="803"/>
      <c r="AE604" s="110"/>
      <c r="AF604" s="110"/>
      <c r="AG604" s="110"/>
    </row>
    <row r="605">
      <c r="A605" s="803"/>
      <c r="B605" s="676">
        <f t="shared" si="1"/>
        <v>602</v>
      </c>
      <c r="C605" s="967"/>
      <c r="D605" s="205"/>
      <c r="E605" s="129" t="s">
        <v>4401</v>
      </c>
      <c r="F605" s="130" t="s">
        <v>4417</v>
      </c>
      <c r="G605" s="201"/>
      <c r="H605" s="201"/>
      <c r="I605" s="201"/>
      <c r="J605" s="201"/>
      <c r="K605" s="698"/>
      <c r="L605" s="146" t="s">
        <v>4715</v>
      </c>
      <c r="M605" s="130" t="s">
        <v>4418</v>
      </c>
      <c r="N605" s="131"/>
      <c r="O605" s="783" t="s">
        <v>84</v>
      </c>
      <c r="P605" s="783" t="s">
        <v>86</v>
      </c>
      <c r="Q605" s="783" t="s">
        <v>86</v>
      </c>
      <c r="R605" s="783" t="s">
        <v>86</v>
      </c>
      <c r="S605" s="132" t="s">
        <v>157</v>
      </c>
      <c r="T605" s="131"/>
      <c r="U605" s="131"/>
      <c r="V605" s="803"/>
      <c r="W605" s="803"/>
      <c r="X605" s="803"/>
      <c r="Y605" s="803"/>
      <c r="Z605" s="803"/>
      <c r="AA605" s="803"/>
      <c r="AB605" s="803"/>
      <c r="AC605" s="803"/>
      <c r="AD605" s="803"/>
      <c r="AE605" s="110"/>
      <c r="AF605" s="110"/>
      <c r="AG605" s="110"/>
    </row>
    <row r="606">
      <c r="A606" s="803"/>
      <c r="B606" s="676">
        <f t="shared" si="1"/>
        <v>603</v>
      </c>
      <c r="C606" s="967"/>
      <c r="D606" s="205"/>
      <c r="E606" s="140"/>
      <c r="F606" s="130" t="s">
        <v>4716</v>
      </c>
      <c r="G606" s="201"/>
      <c r="H606" s="201"/>
      <c r="I606" s="201"/>
      <c r="J606" s="201"/>
      <c r="K606" s="698"/>
      <c r="L606" s="149"/>
      <c r="M606" s="130" t="s">
        <v>4717</v>
      </c>
      <c r="N606" s="131"/>
      <c r="O606" s="783" t="s">
        <v>84</v>
      </c>
      <c r="P606" s="783" t="s">
        <v>86</v>
      </c>
      <c r="Q606" s="783" t="s">
        <v>86</v>
      </c>
      <c r="R606" s="783" t="s">
        <v>86</v>
      </c>
      <c r="S606" s="132" t="s">
        <v>157</v>
      </c>
      <c r="T606" s="131"/>
      <c r="U606" s="131"/>
      <c r="V606" s="803"/>
      <c r="W606" s="803"/>
      <c r="X606" s="803"/>
      <c r="Y606" s="803"/>
      <c r="Z606" s="803"/>
      <c r="AA606" s="803"/>
      <c r="AB606" s="803"/>
      <c r="AC606" s="803"/>
      <c r="AD606" s="803"/>
      <c r="AE606" s="110"/>
      <c r="AF606" s="110"/>
      <c r="AG606" s="110"/>
    </row>
    <row r="607">
      <c r="A607" s="803"/>
      <c r="B607" s="676">
        <f t="shared" si="1"/>
        <v>604</v>
      </c>
      <c r="C607" s="967"/>
      <c r="D607" s="205"/>
      <c r="E607" s="140"/>
      <c r="F607" s="130" t="s">
        <v>4718</v>
      </c>
      <c r="G607" s="201"/>
      <c r="H607" s="201"/>
      <c r="I607" s="201"/>
      <c r="J607" s="201"/>
      <c r="K607" s="698"/>
      <c r="L607" s="149"/>
      <c r="M607" s="130" t="s">
        <v>4719</v>
      </c>
      <c r="N607" s="131"/>
      <c r="O607" s="783" t="s">
        <v>84</v>
      </c>
      <c r="P607" s="783" t="s">
        <v>86</v>
      </c>
      <c r="Q607" s="783" t="s">
        <v>86</v>
      </c>
      <c r="R607" s="783" t="s">
        <v>86</v>
      </c>
      <c r="S607" s="132" t="s">
        <v>157</v>
      </c>
      <c r="T607" s="131"/>
      <c r="U607" s="131"/>
      <c r="V607" s="803"/>
      <c r="W607" s="803"/>
      <c r="X607" s="803"/>
      <c r="Y607" s="803"/>
      <c r="Z607" s="803"/>
      <c r="AA607" s="803"/>
      <c r="AB607" s="803"/>
      <c r="AC607" s="803"/>
      <c r="AD607" s="803"/>
      <c r="AE607" s="110"/>
      <c r="AF607" s="110"/>
      <c r="AG607" s="110"/>
    </row>
    <row r="608">
      <c r="A608" s="803"/>
      <c r="B608" s="676">
        <f t="shared" si="1"/>
        <v>605</v>
      </c>
      <c r="C608" s="967"/>
      <c r="D608" s="205"/>
      <c r="E608" s="140"/>
      <c r="F608" s="130" t="s">
        <v>4720</v>
      </c>
      <c r="G608" s="201"/>
      <c r="H608" s="201"/>
      <c r="I608" s="201"/>
      <c r="J608" s="201"/>
      <c r="K608" s="698"/>
      <c r="L608" s="149"/>
      <c r="M608" s="130" t="s">
        <v>4721</v>
      </c>
      <c r="N608" s="131"/>
      <c r="O608" s="783" t="s">
        <v>84</v>
      </c>
      <c r="P608" s="783" t="s">
        <v>86</v>
      </c>
      <c r="Q608" s="783" t="s">
        <v>86</v>
      </c>
      <c r="R608" s="783" t="s">
        <v>86</v>
      </c>
      <c r="S608" s="132" t="s">
        <v>157</v>
      </c>
      <c r="T608" s="131"/>
      <c r="U608" s="131"/>
      <c r="V608" s="803"/>
      <c r="W608" s="803"/>
      <c r="X608" s="803"/>
      <c r="Y608" s="803"/>
      <c r="Z608" s="803"/>
      <c r="AA608" s="803"/>
      <c r="AB608" s="803"/>
      <c r="AC608" s="803"/>
      <c r="AD608" s="803"/>
      <c r="AE608" s="110"/>
      <c r="AF608" s="110"/>
      <c r="AG608" s="110"/>
    </row>
    <row r="609">
      <c r="A609" s="803"/>
      <c r="B609" s="676">
        <f t="shared" si="1"/>
        <v>606</v>
      </c>
      <c r="C609" s="967"/>
      <c r="D609" s="205"/>
      <c r="E609" s="140"/>
      <c r="F609" s="130" t="s">
        <v>4722</v>
      </c>
      <c r="G609" s="201"/>
      <c r="H609" s="201"/>
      <c r="I609" s="201"/>
      <c r="J609" s="201"/>
      <c r="K609" s="698"/>
      <c r="L609" s="149"/>
      <c r="M609" s="130" t="s">
        <v>4723</v>
      </c>
      <c r="N609" s="131"/>
      <c r="O609" s="783" t="s">
        <v>84</v>
      </c>
      <c r="P609" s="783" t="s">
        <v>86</v>
      </c>
      <c r="Q609" s="783" t="s">
        <v>86</v>
      </c>
      <c r="R609" s="783" t="s">
        <v>86</v>
      </c>
      <c r="S609" s="132" t="s">
        <v>157</v>
      </c>
      <c r="T609" s="131"/>
      <c r="U609" s="131"/>
      <c r="V609" s="803"/>
      <c r="W609" s="803"/>
      <c r="X609" s="803"/>
      <c r="Y609" s="803"/>
      <c r="Z609" s="803"/>
      <c r="AA609" s="803"/>
      <c r="AB609" s="803"/>
      <c r="AC609" s="803"/>
      <c r="AD609" s="803"/>
      <c r="AE609" s="110"/>
      <c r="AF609" s="110"/>
      <c r="AG609" s="110"/>
    </row>
    <row r="610">
      <c r="A610" s="803"/>
      <c r="B610" s="676">
        <f t="shared" si="1"/>
        <v>607</v>
      </c>
      <c r="C610" s="967"/>
      <c r="D610" s="205"/>
      <c r="E610" s="140"/>
      <c r="F610" s="130" t="s">
        <v>4724</v>
      </c>
      <c r="G610" s="201"/>
      <c r="H610" s="201"/>
      <c r="I610" s="201"/>
      <c r="J610" s="201"/>
      <c r="K610" s="698"/>
      <c r="L610" s="149"/>
      <c r="M610" s="130" t="s">
        <v>4725</v>
      </c>
      <c r="N610" s="131"/>
      <c r="O610" s="783" t="s">
        <v>84</v>
      </c>
      <c r="P610" s="783" t="s">
        <v>86</v>
      </c>
      <c r="Q610" s="783" t="s">
        <v>86</v>
      </c>
      <c r="R610" s="783" t="s">
        <v>86</v>
      </c>
      <c r="S610" s="132" t="s">
        <v>157</v>
      </c>
      <c r="T610" s="131"/>
      <c r="U610" s="131"/>
      <c r="V610" s="803"/>
      <c r="W610" s="803"/>
      <c r="X610" s="803"/>
      <c r="Y610" s="803"/>
      <c r="Z610" s="803"/>
      <c r="AA610" s="803"/>
      <c r="AB610" s="803"/>
      <c r="AC610" s="803"/>
      <c r="AD610" s="803"/>
      <c r="AE610" s="110"/>
      <c r="AF610" s="110"/>
      <c r="AG610" s="110"/>
    </row>
    <row r="611">
      <c r="A611" s="803"/>
      <c r="B611" s="676">
        <f t="shared" si="1"/>
        <v>608</v>
      </c>
      <c r="C611" s="967"/>
      <c r="D611" s="205"/>
      <c r="E611" s="142"/>
      <c r="F611" s="130" t="s">
        <v>4726</v>
      </c>
      <c r="G611" s="201"/>
      <c r="H611" s="201"/>
      <c r="I611" s="201"/>
      <c r="J611" s="201"/>
      <c r="K611" s="698"/>
      <c r="L611" s="155"/>
      <c r="M611" s="130" t="s">
        <v>4727</v>
      </c>
      <c r="N611" s="131"/>
      <c r="O611" s="783" t="s">
        <v>84</v>
      </c>
      <c r="P611" s="783" t="s">
        <v>86</v>
      </c>
      <c r="Q611" s="783" t="s">
        <v>86</v>
      </c>
      <c r="R611" s="783" t="s">
        <v>86</v>
      </c>
      <c r="S611" s="132" t="s">
        <v>157</v>
      </c>
      <c r="T611" s="131"/>
      <c r="U611" s="131"/>
      <c r="V611" s="803"/>
      <c r="W611" s="803"/>
      <c r="X611" s="803"/>
      <c r="Y611" s="803"/>
      <c r="Z611" s="803"/>
      <c r="AA611" s="803"/>
      <c r="AB611" s="803"/>
      <c r="AC611" s="803"/>
      <c r="AD611" s="803"/>
      <c r="AE611" s="110"/>
      <c r="AF611" s="110"/>
      <c r="AG611" s="110"/>
    </row>
    <row r="612">
      <c r="A612" s="803"/>
      <c r="B612" s="676">
        <f t="shared" si="1"/>
        <v>609</v>
      </c>
      <c r="C612" s="967"/>
      <c r="D612" s="146" t="s">
        <v>4728</v>
      </c>
      <c r="E612" s="204"/>
      <c r="F612" s="201"/>
      <c r="G612" s="201"/>
      <c r="H612" s="201"/>
      <c r="I612" s="201"/>
      <c r="J612" s="201"/>
      <c r="K612" s="131"/>
      <c r="L612" s="155" t="s">
        <v>4708</v>
      </c>
      <c r="M612" s="132" t="s">
        <v>156</v>
      </c>
      <c r="N612" s="131"/>
      <c r="O612" s="783" t="s">
        <v>84</v>
      </c>
      <c r="P612" s="783" t="s">
        <v>86</v>
      </c>
      <c r="Q612" s="783" t="s">
        <v>86</v>
      </c>
      <c r="R612" s="783" t="s">
        <v>86</v>
      </c>
      <c r="S612" s="132" t="s">
        <v>115</v>
      </c>
      <c r="T612" s="131"/>
      <c r="U612" s="131"/>
      <c r="V612" s="803"/>
      <c r="W612" s="803"/>
      <c r="X612" s="803"/>
      <c r="Y612" s="803"/>
      <c r="Z612" s="803"/>
      <c r="AA612" s="803"/>
      <c r="AB612" s="803"/>
      <c r="AC612" s="803"/>
      <c r="AD612" s="803"/>
      <c r="AE612" s="110"/>
      <c r="AF612" s="110"/>
      <c r="AG612" s="110"/>
    </row>
    <row r="613">
      <c r="A613" s="803"/>
      <c r="B613" s="676">
        <f t="shared" si="1"/>
        <v>610</v>
      </c>
      <c r="C613" s="967"/>
      <c r="D613" s="205"/>
      <c r="E613" s="130" t="s">
        <v>4398</v>
      </c>
      <c r="F613" s="201"/>
      <c r="G613" s="201"/>
      <c r="H613" s="201"/>
      <c r="I613" s="201"/>
      <c r="J613" s="201"/>
      <c r="K613" s="131"/>
      <c r="L613" s="132" t="s">
        <v>4709</v>
      </c>
      <c r="M613" s="132" t="s">
        <v>4492</v>
      </c>
      <c r="N613" s="131"/>
      <c r="O613" s="783" t="s">
        <v>84</v>
      </c>
      <c r="P613" s="783" t="s">
        <v>86</v>
      </c>
      <c r="Q613" s="783" t="s">
        <v>86</v>
      </c>
      <c r="R613" s="783" t="s">
        <v>86</v>
      </c>
      <c r="S613" s="132" t="s">
        <v>115</v>
      </c>
      <c r="T613" s="131"/>
      <c r="U613" s="131"/>
      <c r="V613" s="803"/>
      <c r="W613" s="803"/>
      <c r="X613" s="803"/>
      <c r="Y613" s="803"/>
      <c r="Z613" s="803"/>
      <c r="AA613" s="803"/>
      <c r="AB613" s="803"/>
      <c r="AC613" s="803"/>
      <c r="AD613" s="803"/>
      <c r="AE613" s="110"/>
      <c r="AF613" s="110"/>
      <c r="AG613" s="110"/>
    </row>
    <row r="614">
      <c r="A614" s="803"/>
      <c r="B614" s="676">
        <f t="shared" si="1"/>
        <v>611</v>
      </c>
      <c r="C614" s="967"/>
      <c r="D614" s="205"/>
      <c r="E614" s="129" t="s">
        <v>4401</v>
      </c>
      <c r="F614" s="132" t="s">
        <v>4417</v>
      </c>
      <c r="G614" s="201"/>
      <c r="H614" s="201"/>
      <c r="I614" s="201"/>
      <c r="J614" s="201"/>
      <c r="K614" s="131"/>
      <c r="L614" s="146" t="s">
        <v>4729</v>
      </c>
      <c r="M614" s="130" t="s">
        <v>4418</v>
      </c>
      <c r="N614" s="131"/>
      <c r="O614" s="783" t="s">
        <v>84</v>
      </c>
      <c r="P614" s="783" t="s">
        <v>86</v>
      </c>
      <c r="Q614" s="783" t="s">
        <v>86</v>
      </c>
      <c r="R614" s="783" t="s">
        <v>86</v>
      </c>
      <c r="S614" s="132" t="s">
        <v>157</v>
      </c>
      <c r="T614" s="131"/>
      <c r="U614" s="131"/>
      <c r="V614" s="803"/>
      <c r="W614" s="803"/>
      <c r="X614" s="803"/>
      <c r="Y614" s="803"/>
      <c r="Z614" s="803"/>
      <c r="AA614" s="803"/>
      <c r="AB614" s="803"/>
      <c r="AC614" s="803"/>
      <c r="AD614" s="803"/>
      <c r="AE614" s="110"/>
      <c r="AF614" s="110"/>
      <c r="AG614" s="110"/>
    </row>
    <row r="615">
      <c r="A615" s="803"/>
      <c r="B615" s="676">
        <f t="shared" si="1"/>
        <v>612</v>
      </c>
      <c r="C615" s="967"/>
      <c r="D615" s="205"/>
      <c r="E615" s="140"/>
      <c r="F615" s="130" t="s">
        <v>4716</v>
      </c>
      <c r="G615" s="201"/>
      <c r="H615" s="201"/>
      <c r="I615" s="201"/>
      <c r="J615" s="201"/>
      <c r="K615" s="131"/>
      <c r="L615" s="149"/>
      <c r="M615" s="130" t="s">
        <v>4717</v>
      </c>
      <c r="N615" s="131"/>
      <c r="O615" s="783" t="s">
        <v>84</v>
      </c>
      <c r="P615" s="783" t="s">
        <v>86</v>
      </c>
      <c r="Q615" s="783" t="s">
        <v>86</v>
      </c>
      <c r="R615" s="783" t="s">
        <v>86</v>
      </c>
      <c r="S615" s="132" t="s">
        <v>157</v>
      </c>
      <c r="T615" s="131"/>
      <c r="U615" s="131"/>
      <c r="V615" s="803"/>
      <c r="W615" s="803"/>
      <c r="X615" s="803"/>
      <c r="Y615" s="803"/>
      <c r="Z615" s="803"/>
      <c r="AA615" s="803"/>
      <c r="AB615" s="803"/>
      <c r="AC615" s="803"/>
      <c r="AD615" s="803"/>
      <c r="AE615" s="110"/>
      <c r="AF615" s="110"/>
      <c r="AG615" s="110"/>
    </row>
    <row r="616">
      <c r="A616" s="803"/>
      <c r="B616" s="676">
        <f t="shared" si="1"/>
        <v>613</v>
      </c>
      <c r="C616" s="967"/>
      <c r="D616" s="205"/>
      <c r="E616" s="140"/>
      <c r="F616" s="130" t="s">
        <v>4718</v>
      </c>
      <c r="G616" s="201"/>
      <c r="H616" s="201"/>
      <c r="I616" s="201"/>
      <c r="J616" s="201"/>
      <c r="K616" s="131"/>
      <c r="L616" s="149"/>
      <c r="M616" s="130" t="s">
        <v>4719</v>
      </c>
      <c r="N616" s="131"/>
      <c r="O616" s="783" t="s">
        <v>84</v>
      </c>
      <c r="P616" s="783" t="s">
        <v>86</v>
      </c>
      <c r="Q616" s="783" t="s">
        <v>86</v>
      </c>
      <c r="R616" s="783" t="s">
        <v>86</v>
      </c>
      <c r="S616" s="132" t="s">
        <v>157</v>
      </c>
      <c r="T616" s="131"/>
      <c r="U616" s="131"/>
      <c r="V616" s="803"/>
      <c r="W616" s="803"/>
      <c r="X616" s="803"/>
      <c r="Y616" s="803"/>
      <c r="Z616" s="803"/>
      <c r="AA616" s="803"/>
      <c r="AB616" s="803"/>
      <c r="AC616" s="803"/>
      <c r="AD616" s="803"/>
      <c r="AE616" s="110"/>
      <c r="AF616" s="110"/>
      <c r="AG616" s="110"/>
    </row>
    <row r="617">
      <c r="A617" s="803"/>
      <c r="B617" s="676">
        <f t="shared" si="1"/>
        <v>614</v>
      </c>
      <c r="C617" s="967"/>
      <c r="D617" s="205"/>
      <c r="E617" s="140"/>
      <c r="F617" s="130" t="s">
        <v>4720</v>
      </c>
      <c r="G617" s="201"/>
      <c r="H617" s="201"/>
      <c r="I617" s="201"/>
      <c r="J617" s="201"/>
      <c r="K617" s="131"/>
      <c r="L617" s="149"/>
      <c r="M617" s="130" t="s">
        <v>4721</v>
      </c>
      <c r="N617" s="131"/>
      <c r="O617" s="783" t="s">
        <v>84</v>
      </c>
      <c r="P617" s="783" t="s">
        <v>86</v>
      </c>
      <c r="Q617" s="783" t="s">
        <v>86</v>
      </c>
      <c r="R617" s="783" t="s">
        <v>86</v>
      </c>
      <c r="S617" s="132" t="s">
        <v>157</v>
      </c>
      <c r="T617" s="131"/>
      <c r="U617" s="131"/>
      <c r="V617" s="803"/>
      <c r="W617" s="803"/>
      <c r="X617" s="803"/>
      <c r="Y617" s="803"/>
      <c r="Z617" s="803"/>
      <c r="AA617" s="803"/>
      <c r="AB617" s="803"/>
      <c r="AC617" s="803"/>
      <c r="AD617" s="803"/>
      <c r="AE617" s="110"/>
      <c r="AF617" s="110"/>
      <c r="AG617" s="110"/>
    </row>
    <row r="618">
      <c r="A618" s="803"/>
      <c r="B618" s="676">
        <f t="shared" si="1"/>
        <v>615</v>
      </c>
      <c r="C618" s="967"/>
      <c r="D618" s="146" t="s">
        <v>4730</v>
      </c>
      <c r="E618" s="822"/>
      <c r="F618" s="201"/>
      <c r="G618" s="201"/>
      <c r="H618" s="201"/>
      <c r="I618" s="201"/>
      <c r="J618" s="201"/>
      <c r="K618" s="131"/>
      <c r="L618" s="132" t="s">
        <v>4708</v>
      </c>
      <c r="M618" s="132" t="s">
        <v>156</v>
      </c>
      <c r="N618" s="131"/>
      <c r="O618" s="783" t="s">
        <v>84</v>
      </c>
      <c r="P618" s="783" t="s">
        <v>86</v>
      </c>
      <c r="Q618" s="783" t="s">
        <v>86</v>
      </c>
      <c r="R618" s="783" t="s">
        <v>86</v>
      </c>
      <c r="S618" s="132" t="s">
        <v>115</v>
      </c>
      <c r="T618" s="131"/>
      <c r="U618" s="131"/>
      <c r="V618" s="803"/>
      <c r="W618" s="803"/>
      <c r="X618" s="803"/>
      <c r="Y618" s="803"/>
      <c r="Z618" s="803"/>
      <c r="AA618" s="803"/>
      <c r="AB618" s="803"/>
      <c r="AC618" s="803"/>
      <c r="AD618" s="803"/>
      <c r="AE618" s="110"/>
      <c r="AF618" s="110"/>
      <c r="AG618" s="110"/>
    </row>
    <row r="619">
      <c r="A619" s="803"/>
      <c r="B619" s="676">
        <f t="shared" si="1"/>
        <v>616</v>
      </c>
      <c r="C619" s="967"/>
      <c r="D619" s="205"/>
      <c r="E619" s="129" t="s">
        <v>4398</v>
      </c>
      <c r="F619" s="201"/>
      <c r="G619" s="201"/>
      <c r="H619" s="201"/>
      <c r="I619" s="201"/>
      <c r="J619" s="201"/>
      <c r="K619" s="131"/>
      <c r="L619" s="146" t="s">
        <v>4709</v>
      </c>
      <c r="M619" s="132" t="s">
        <v>4492</v>
      </c>
      <c r="N619" s="131"/>
      <c r="O619" s="783" t="s">
        <v>84</v>
      </c>
      <c r="P619" s="783" t="s">
        <v>86</v>
      </c>
      <c r="Q619" s="783" t="s">
        <v>86</v>
      </c>
      <c r="R619" s="783" t="s">
        <v>86</v>
      </c>
      <c r="S619" s="132" t="s">
        <v>115</v>
      </c>
      <c r="T619" s="131"/>
      <c r="U619" s="131"/>
      <c r="V619" s="803"/>
      <c r="W619" s="803"/>
      <c r="X619" s="803"/>
      <c r="Y619" s="803"/>
      <c r="Z619" s="803"/>
      <c r="AA619" s="803"/>
      <c r="AB619" s="803"/>
      <c r="AC619" s="803"/>
      <c r="AD619" s="803"/>
      <c r="AE619" s="110"/>
      <c r="AF619" s="110"/>
      <c r="AG619" s="110"/>
    </row>
    <row r="620">
      <c r="A620" s="803"/>
      <c r="B620" s="676">
        <f t="shared" si="1"/>
        <v>617</v>
      </c>
      <c r="C620" s="967"/>
      <c r="D620" s="205"/>
      <c r="E620" s="129" t="s">
        <v>4401</v>
      </c>
      <c r="F620" s="130" t="s">
        <v>4402</v>
      </c>
      <c r="G620" s="201"/>
      <c r="H620" s="201"/>
      <c r="I620" s="201"/>
      <c r="J620" s="201"/>
      <c r="K620" s="698"/>
      <c r="L620" s="146" t="s">
        <v>4731</v>
      </c>
      <c r="M620" s="130" t="s">
        <v>4404</v>
      </c>
      <c r="N620" s="132" t="s">
        <v>4405</v>
      </c>
      <c r="O620" s="783" t="s">
        <v>84</v>
      </c>
      <c r="P620" s="783" t="s">
        <v>86</v>
      </c>
      <c r="Q620" s="783" t="s">
        <v>86</v>
      </c>
      <c r="R620" s="783" t="s">
        <v>86</v>
      </c>
      <c r="S620" s="132" t="s">
        <v>157</v>
      </c>
      <c r="T620" s="131"/>
      <c r="U620" s="131"/>
      <c r="V620" s="803"/>
      <c r="W620" s="803"/>
      <c r="X620" s="803"/>
      <c r="Y620" s="803"/>
      <c r="Z620" s="803"/>
      <c r="AA620" s="803"/>
      <c r="AB620" s="803"/>
      <c r="AC620" s="803"/>
      <c r="AD620" s="803"/>
      <c r="AE620" s="110"/>
      <c r="AF620" s="110"/>
      <c r="AG620" s="110"/>
    </row>
    <row r="621">
      <c r="A621" s="803"/>
      <c r="B621" s="676">
        <f t="shared" si="1"/>
        <v>618</v>
      </c>
      <c r="C621" s="967"/>
      <c r="D621" s="205"/>
      <c r="E621" s="140"/>
      <c r="F621" s="130" t="s">
        <v>4408</v>
      </c>
      <c r="G621" s="201"/>
      <c r="H621" s="201"/>
      <c r="I621" s="201"/>
      <c r="J621" s="201"/>
      <c r="K621" s="698"/>
      <c r="L621" s="339"/>
      <c r="M621" s="130" t="s">
        <v>4409</v>
      </c>
      <c r="N621" s="131"/>
      <c r="O621" s="783" t="s">
        <v>84</v>
      </c>
      <c r="P621" s="783" t="s">
        <v>86</v>
      </c>
      <c r="Q621" s="783" t="s">
        <v>86</v>
      </c>
      <c r="R621" s="783" t="s">
        <v>86</v>
      </c>
      <c r="S621" s="132" t="s">
        <v>157</v>
      </c>
      <c r="T621" s="131"/>
      <c r="U621" s="131"/>
      <c r="V621" s="803"/>
      <c r="W621" s="803"/>
      <c r="X621" s="803"/>
      <c r="Y621" s="803"/>
      <c r="Z621" s="803"/>
      <c r="AA621" s="803"/>
      <c r="AB621" s="803"/>
      <c r="AC621" s="803"/>
      <c r="AD621" s="803"/>
      <c r="AE621" s="110"/>
      <c r="AF621" s="110"/>
      <c r="AG621" s="110"/>
    </row>
    <row r="622">
      <c r="A622" s="803"/>
      <c r="B622" s="676">
        <f t="shared" si="1"/>
        <v>619</v>
      </c>
      <c r="C622" s="967"/>
      <c r="D622" s="205"/>
      <c r="E622" s="140"/>
      <c r="F622" s="130" t="s">
        <v>4410</v>
      </c>
      <c r="G622" s="201"/>
      <c r="H622" s="201"/>
      <c r="I622" s="201"/>
      <c r="J622" s="201"/>
      <c r="K622" s="698"/>
      <c r="L622" s="339"/>
      <c r="M622" s="130" t="s">
        <v>4411</v>
      </c>
      <c r="N622" s="132" t="s">
        <v>4732</v>
      </c>
      <c r="O622" s="783" t="s">
        <v>84</v>
      </c>
      <c r="P622" s="783" t="s">
        <v>86</v>
      </c>
      <c r="Q622" s="783" t="s">
        <v>86</v>
      </c>
      <c r="R622" s="783" t="s">
        <v>86</v>
      </c>
      <c r="S622" s="132" t="s">
        <v>101</v>
      </c>
      <c r="T622" s="132"/>
      <c r="U622" s="131"/>
      <c r="V622" s="803"/>
      <c r="W622" s="803"/>
      <c r="X622" s="803"/>
      <c r="Y622" s="803"/>
      <c r="Z622" s="803"/>
      <c r="AA622" s="803"/>
      <c r="AB622" s="803"/>
      <c r="AC622" s="803"/>
      <c r="AD622" s="803"/>
      <c r="AE622" s="110"/>
      <c r="AF622" s="110"/>
      <c r="AG622" s="110"/>
    </row>
    <row r="623">
      <c r="A623" s="803"/>
      <c r="B623" s="676">
        <f t="shared" si="1"/>
        <v>620</v>
      </c>
      <c r="C623" s="967"/>
      <c r="D623" s="205"/>
      <c r="E623" s="140"/>
      <c r="F623" s="130" t="s">
        <v>4412</v>
      </c>
      <c r="G623" s="201"/>
      <c r="H623" s="201"/>
      <c r="I623" s="201"/>
      <c r="J623" s="201"/>
      <c r="K623" s="698"/>
      <c r="L623" s="339"/>
      <c r="M623" s="130" t="s">
        <v>4413</v>
      </c>
      <c r="N623" s="131"/>
      <c r="O623" s="783" t="s">
        <v>84</v>
      </c>
      <c r="P623" s="783" t="s">
        <v>86</v>
      </c>
      <c r="Q623" s="783" t="s">
        <v>86</v>
      </c>
      <c r="R623" s="783" t="s">
        <v>86</v>
      </c>
      <c r="S623" s="132" t="s">
        <v>157</v>
      </c>
      <c r="T623" s="131"/>
      <c r="U623" s="131"/>
      <c r="V623" s="803"/>
      <c r="W623" s="803"/>
      <c r="X623" s="803"/>
      <c r="Y623" s="803"/>
      <c r="Z623" s="803"/>
      <c r="AA623" s="803"/>
      <c r="AB623" s="803"/>
      <c r="AC623" s="803"/>
      <c r="AD623" s="803"/>
      <c r="AE623" s="110"/>
      <c r="AF623" s="110"/>
      <c r="AG623" s="110"/>
    </row>
    <row r="624">
      <c r="A624" s="803"/>
      <c r="B624" s="676">
        <f t="shared" si="1"/>
        <v>621</v>
      </c>
      <c r="C624" s="967"/>
      <c r="D624" s="205"/>
      <c r="E624" s="140"/>
      <c r="F624" s="130" t="s">
        <v>4414</v>
      </c>
      <c r="G624" s="201"/>
      <c r="H624" s="201"/>
      <c r="I624" s="201"/>
      <c r="J624" s="201"/>
      <c r="K624" s="698"/>
      <c r="L624" s="339"/>
      <c r="M624" s="130" t="s">
        <v>4415</v>
      </c>
      <c r="N624" s="131"/>
      <c r="O624" s="783" t="s">
        <v>84</v>
      </c>
      <c r="P624" s="783" t="s">
        <v>86</v>
      </c>
      <c r="Q624" s="783" t="s">
        <v>86</v>
      </c>
      <c r="R624" s="783" t="s">
        <v>86</v>
      </c>
      <c r="S624" s="132" t="s">
        <v>157</v>
      </c>
      <c r="T624" s="131"/>
      <c r="U624" s="131"/>
      <c r="V624" s="803"/>
      <c r="W624" s="803"/>
      <c r="X624" s="803"/>
      <c r="Y624" s="803"/>
      <c r="Z624" s="803"/>
      <c r="AA624" s="803"/>
      <c r="AB624" s="803"/>
      <c r="AC624" s="803"/>
      <c r="AD624" s="803"/>
      <c r="AE624" s="110"/>
      <c r="AF624" s="110"/>
      <c r="AG624" s="110"/>
    </row>
    <row r="625">
      <c r="A625" s="803"/>
      <c r="B625" s="676">
        <f t="shared" si="1"/>
        <v>622</v>
      </c>
      <c r="C625" s="967"/>
      <c r="D625" s="205"/>
      <c r="E625" s="140"/>
      <c r="F625" s="130" t="s">
        <v>4417</v>
      </c>
      <c r="G625" s="201"/>
      <c r="H625" s="201"/>
      <c r="I625" s="201"/>
      <c r="J625" s="201"/>
      <c r="K625" s="698"/>
      <c r="L625" s="339"/>
      <c r="M625" s="130" t="s">
        <v>4418</v>
      </c>
      <c r="N625" s="131"/>
      <c r="O625" s="783" t="s">
        <v>84</v>
      </c>
      <c r="P625" s="783" t="s">
        <v>86</v>
      </c>
      <c r="Q625" s="783" t="s">
        <v>86</v>
      </c>
      <c r="R625" s="783" t="s">
        <v>86</v>
      </c>
      <c r="S625" s="132" t="s">
        <v>157</v>
      </c>
      <c r="T625" s="131"/>
      <c r="U625" s="131"/>
      <c r="V625" s="803"/>
      <c r="W625" s="803"/>
      <c r="X625" s="803"/>
      <c r="Y625" s="803"/>
      <c r="Z625" s="803"/>
      <c r="AA625" s="803"/>
      <c r="AB625" s="803"/>
      <c r="AC625" s="803"/>
      <c r="AD625" s="803"/>
      <c r="AE625" s="110"/>
      <c r="AF625" s="110"/>
      <c r="AG625" s="110"/>
    </row>
    <row r="626">
      <c r="A626" s="803"/>
      <c r="B626" s="676">
        <f t="shared" si="1"/>
        <v>623</v>
      </c>
      <c r="C626" s="967"/>
      <c r="D626" s="205"/>
      <c r="E626" s="140"/>
      <c r="F626" s="130" t="s">
        <v>4419</v>
      </c>
      <c r="G626" s="201"/>
      <c r="H626" s="201"/>
      <c r="I626" s="201"/>
      <c r="J626" s="201"/>
      <c r="K626" s="698"/>
      <c r="L626" s="339"/>
      <c r="M626" s="130" t="s">
        <v>4420</v>
      </c>
      <c r="N626" s="131"/>
      <c r="O626" s="783" t="s">
        <v>84</v>
      </c>
      <c r="P626" s="783" t="s">
        <v>86</v>
      </c>
      <c r="Q626" s="783" t="s">
        <v>86</v>
      </c>
      <c r="R626" s="783" t="s">
        <v>86</v>
      </c>
      <c r="S626" s="132" t="s">
        <v>157</v>
      </c>
      <c r="T626" s="131"/>
      <c r="U626" s="131"/>
      <c r="V626" s="803"/>
      <c r="W626" s="803"/>
      <c r="X626" s="803"/>
      <c r="Y626" s="803"/>
      <c r="Z626" s="803"/>
      <c r="AA626" s="803"/>
      <c r="AB626" s="803"/>
      <c r="AC626" s="803"/>
      <c r="AD626" s="803"/>
      <c r="AE626" s="110"/>
      <c r="AF626" s="110"/>
      <c r="AG626" s="110"/>
    </row>
    <row r="627">
      <c r="A627" s="803"/>
      <c r="B627" s="676">
        <f t="shared" si="1"/>
        <v>624</v>
      </c>
      <c r="C627" s="967"/>
      <c r="D627" s="205"/>
      <c r="E627" s="140"/>
      <c r="F627" s="130" t="s">
        <v>4421</v>
      </c>
      <c r="G627" s="201"/>
      <c r="H627" s="201"/>
      <c r="I627" s="201"/>
      <c r="J627" s="201"/>
      <c r="K627" s="698"/>
      <c r="L627" s="339"/>
      <c r="M627" s="130" t="s">
        <v>4422</v>
      </c>
      <c r="N627" s="131"/>
      <c r="O627" s="783" t="s">
        <v>84</v>
      </c>
      <c r="P627" s="783" t="s">
        <v>86</v>
      </c>
      <c r="Q627" s="783" t="s">
        <v>86</v>
      </c>
      <c r="R627" s="783" t="s">
        <v>86</v>
      </c>
      <c r="S627" s="132" t="s">
        <v>157</v>
      </c>
      <c r="T627" s="131"/>
      <c r="U627" s="131"/>
      <c r="V627" s="803"/>
      <c r="W627" s="803"/>
      <c r="X627" s="803"/>
      <c r="Y627" s="803"/>
      <c r="Z627" s="803"/>
      <c r="AA627" s="803"/>
      <c r="AB627" s="803"/>
      <c r="AC627" s="803"/>
      <c r="AD627" s="803"/>
      <c r="AE627" s="110"/>
      <c r="AF627" s="110"/>
      <c r="AG627" s="110"/>
    </row>
    <row r="628">
      <c r="A628" s="803"/>
      <c r="B628" s="676">
        <f t="shared" si="1"/>
        <v>625</v>
      </c>
      <c r="C628" s="967"/>
      <c r="D628" s="205"/>
      <c r="E628" s="140"/>
      <c r="F628" s="130" t="s">
        <v>4423</v>
      </c>
      <c r="G628" s="201"/>
      <c r="H628" s="201"/>
      <c r="I628" s="201"/>
      <c r="J628" s="201"/>
      <c r="K628" s="698"/>
      <c r="L628" s="339"/>
      <c r="M628" s="130" t="s">
        <v>4424</v>
      </c>
      <c r="N628" s="131"/>
      <c r="O628" s="783" t="s">
        <v>84</v>
      </c>
      <c r="P628" s="783" t="s">
        <v>86</v>
      </c>
      <c r="Q628" s="783" t="s">
        <v>86</v>
      </c>
      <c r="R628" s="783" t="s">
        <v>86</v>
      </c>
      <c r="S628" s="132" t="s">
        <v>157</v>
      </c>
      <c r="T628" s="131"/>
      <c r="U628" s="131"/>
      <c r="V628" s="803"/>
      <c r="W628" s="803"/>
      <c r="X628" s="803"/>
      <c r="Y628" s="803"/>
      <c r="Z628" s="803"/>
      <c r="AA628" s="803"/>
      <c r="AB628" s="803"/>
      <c r="AC628" s="803"/>
      <c r="AD628" s="803"/>
      <c r="AE628" s="110"/>
      <c r="AF628" s="110"/>
      <c r="AG628" s="110"/>
    </row>
    <row r="629">
      <c r="A629" s="803"/>
      <c r="B629" s="676">
        <f t="shared" si="1"/>
        <v>626</v>
      </c>
      <c r="C629" s="967"/>
      <c r="D629" s="205"/>
      <c r="E629" s="140"/>
      <c r="F629" s="130" t="s">
        <v>4425</v>
      </c>
      <c r="G629" s="201"/>
      <c r="H629" s="201"/>
      <c r="I629" s="201"/>
      <c r="J629" s="201"/>
      <c r="K629" s="698"/>
      <c r="L629" s="339"/>
      <c r="M629" s="130" t="s">
        <v>4426</v>
      </c>
      <c r="N629" s="131"/>
      <c r="O629" s="783" t="s">
        <v>84</v>
      </c>
      <c r="P629" s="783" t="s">
        <v>86</v>
      </c>
      <c r="Q629" s="783" t="s">
        <v>86</v>
      </c>
      <c r="R629" s="783" t="s">
        <v>86</v>
      </c>
      <c r="S629" s="132" t="s">
        <v>157</v>
      </c>
      <c r="T629" s="131"/>
      <c r="U629" s="131"/>
      <c r="V629" s="803"/>
      <c r="W629" s="803"/>
      <c r="X629" s="803"/>
      <c r="Y629" s="803"/>
      <c r="Z629" s="803"/>
      <c r="AA629" s="803"/>
      <c r="AB629" s="803"/>
      <c r="AC629" s="803"/>
      <c r="AD629" s="803"/>
      <c r="AE629" s="110"/>
      <c r="AF629" s="110"/>
      <c r="AG629" s="110"/>
    </row>
    <row r="630">
      <c r="A630" s="803"/>
      <c r="B630" s="676">
        <f t="shared" si="1"/>
        <v>627</v>
      </c>
      <c r="C630" s="967"/>
      <c r="D630" s="205"/>
      <c r="E630" s="140"/>
      <c r="F630" s="130" t="s">
        <v>4427</v>
      </c>
      <c r="G630" s="201"/>
      <c r="H630" s="201"/>
      <c r="I630" s="201"/>
      <c r="J630" s="201"/>
      <c r="K630" s="698"/>
      <c r="L630" s="339"/>
      <c r="M630" s="130" t="s">
        <v>4428</v>
      </c>
      <c r="N630" s="131"/>
      <c r="O630" s="783" t="s">
        <v>84</v>
      </c>
      <c r="P630" s="783" t="s">
        <v>86</v>
      </c>
      <c r="Q630" s="783" t="s">
        <v>86</v>
      </c>
      <c r="R630" s="783" t="s">
        <v>86</v>
      </c>
      <c r="S630" s="132" t="s">
        <v>157</v>
      </c>
      <c r="T630" s="131"/>
      <c r="U630" s="131"/>
      <c r="V630" s="803"/>
      <c r="W630" s="803"/>
      <c r="X630" s="803"/>
      <c r="Y630" s="803"/>
      <c r="Z630" s="803"/>
      <c r="AA630" s="803"/>
      <c r="AB630" s="803"/>
      <c r="AC630" s="803"/>
      <c r="AD630" s="803"/>
      <c r="AE630" s="110"/>
      <c r="AF630" s="110"/>
      <c r="AG630" s="110"/>
    </row>
    <row r="631">
      <c r="A631" s="803"/>
      <c r="B631" s="676">
        <f t="shared" si="1"/>
        <v>628</v>
      </c>
      <c r="C631" s="967"/>
      <c r="D631" s="205"/>
      <c r="E631" s="140"/>
      <c r="F631" s="130" t="s">
        <v>4429</v>
      </c>
      <c r="G631" s="201"/>
      <c r="H631" s="201"/>
      <c r="I631" s="201"/>
      <c r="J631" s="201"/>
      <c r="K631" s="698"/>
      <c r="L631" s="339"/>
      <c r="M631" s="130" t="s">
        <v>4430</v>
      </c>
      <c r="N631" s="131"/>
      <c r="O631" s="783" t="s">
        <v>84</v>
      </c>
      <c r="P631" s="783" t="s">
        <v>86</v>
      </c>
      <c r="Q631" s="783" t="s">
        <v>86</v>
      </c>
      <c r="R631" s="783" t="s">
        <v>86</v>
      </c>
      <c r="S631" s="132" t="s">
        <v>157</v>
      </c>
      <c r="T631" s="131"/>
      <c r="U631" s="131"/>
      <c r="V631" s="803"/>
      <c r="W631" s="803"/>
      <c r="X631" s="803"/>
      <c r="Y631" s="803"/>
      <c r="Z631" s="803"/>
      <c r="AA631" s="803"/>
      <c r="AB631" s="803"/>
      <c r="AC631" s="803"/>
      <c r="AD631" s="803"/>
      <c r="AE631" s="110"/>
      <c r="AF631" s="110"/>
      <c r="AG631" s="110"/>
    </row>
    <row r="632">
      <c r="A632" s="803"/>
      <c r="B632" s="676">
        <f t="shared" si="1"/>
        <v>629</v>
      </c>
      <c r="C632" s="967"/>
      <c r="D632" s="205"/>
      <c r="E632" s="140"/>
      <c r="F632" s="130" t="s">
        <v>4431</v>
      </c>
      <c r="G632" s="201"/>
      <c r="H632" s="201"/>
      <c r="I632" s="201"/>
      <c r="J632" s="201"/>
      <c r="K632" s="698"/>
      <c r="L632" s="339"/>
      <c r="M632" s="130" t="s">
        <v>4432</v>
      </c>
      <c r="N632" s="131"/>
      <c r="O632" s="783" t="s">
        <v>84</v>
      </c>
      <c r="P632" s="783" t="s">
        <v>86</v>
      </c>
      <c r="Q632" s="783" t="s">
        <v>86</v>
      </c>
      <c r="R632" s="783" t="s">
        <v>86</v>
      </c>
      <c r="S632" s="132" t="s">
        <v>157</v>
      </c>
      <c r="T632" s="131"/>
      <c r="U632" s="131"/>
      <c r="V632" s="803"/>
      <c r="W632" s="803"/>
      <c r="X632" s="803"/>
      <c r="Y632" s="803"/>
      <c r="Z632" s="803"/>
      <c r="AA632" s="803"/>
      <c r="AB632" s="803"/>
      <c r="AC632" s="803"/>
      <c r="AD632" s="803"/>
      <c r="AE632" s="110"/>
      <c r="AF632" s="110"/>
      <c r="AG632" s="110"/>
    </row>
    <row r="633">
      <c r="A633" s="803"/>
      <c r="B633" s="676">
        <f t="shared" si="1"/>
        <v>630</v>
      </c>
      <c r="C633" s="967"/>
      <c r="D633" s="205"/>
      <c r="E633" s="140"/>
      <c r="F633" s="130" t="s">
        <v>4433</v>
      </c>
      <c r="G633" s="201"/>
      <c r="H633" s="201"/>
      <c r="I633" s="201"/>
      <c r="J633" s="201"/>
      <c r="K633" s="698"/>
      <c r="L633" s="339"/>
      <c r="M633" s="130" t="s">
        <v>4434</v>
      </c>
      <c r="N633" s="131"/>
      <c r="O633" s="783" t="s">
        <v>84</v>
      </c>
      <c r="P633" s="783" t="s">
        <v>86</v>
      </c>
      <c r="Q633" s="783" t="s">
        <v>86</v>
      </c>
      <c r="R633" s="783" t="s">
        <v>86</v>
      </c>
      <c r="S633" s="132" t="s">
        <v>157</v>
      </c>
      <c r="T633" s="131"/>
      <c r="U633" s="131"/>
      <c r="V633" s="803"/>
      <c r="W633" s="803"/>
      <c r="X633" s="803"/>
      <c r="Y633" s="803"/>
      <c r="Z633" s="803"/>
      <c r="AA633" s="803"/>
      <c r="AB633" s="803"/>
      <c r="AC633" s="803"/>
      <c r="AD633" s="803"/>
      <c r="AE633" s="110"/>
      <c r="AF633" s="110"/>
      <c r="AG633" s="110"/>
    </row>
    <row r="634">
      <c r="A634" s="803"/>
      <c r="B634" s="676">
        <f t="shared" si="1"/>
        <v>631</v>
      </c>
      <c r="C634" s="967"/>
      <c r="D634" s="205"/>
      <c r="E634" s="140"/>
      <c r="F634" s="130" t="s">
        <v>4435</v>
      </c>
      <c r="G634" s="201"/>
      <c r="H634" s="201"/>
      <c r="I634" s="201"/>
      <c r="J634" s="201"/>
      <c r="K634" s="698"/>
      <c r="L634" s="339"/>
      <c r="M634" s="130" t="s">
        <v>4436</v>
      </c>
      <c r="N634" s="131"/>
      <c r="O634" s="783" t="s">
        <v>84</v>
      </c>
      <c r="P634" s="783" t="s">
        <v>86</v>
      </c>
      <c r="Q634" s="783" t="s">
        <v>86</v>
      </c>
      <c r="R634" s="783" t="s">
        <v>86</v>
      </c>
      <c r="S634" s="132" t="s">
        <v>157</v>
      </c>
      <c r="T634" s="131"/>
      <c r="U634" s="131"/>
      <c r="V634" s="803"/>
      <c r="W634" s="803"/>
      <c r="X634" s="803"/>
      <c r="Y634" s="803"/>
      <c r="Z634" s="803"/>
      <c r="AA634" s="803"/>
      <c r="AB634" s="803"/>
      <c r="AC634" s="803"/>
      <c r="AD634" s="803"/>
      <c r="AE634" s="110"/>
      <c r="AF634" s="110"/>
      <c r="AG634" s="110"/>
    </row>
    <row r="635">
      <c r="A635" s="803"/>
      <c r="B635" s="676">
        <f t="shared" si="1"/>
        <v>632</v>
      </c>
      <c r="C635" s="967"/>
      <c r="D635" s="205"/>
      <c r="E635" s="140"/>
      <c r="F635" s="130" t="s">
        <v>4437</v>
      </c>
      <c r="G635" s="201"/>
      <c r="H635" s="201"/>
      <c r="I635" s="201"/>
      <c r="J635" s="201"/>
      <c r="K635" s="698"/>
      <c r="L635" s="339"/>
      <c r="M635" s="130" t="s">
        <v>4438</v>
      </c>
      <c r="N635" s="131"/>
      <c r="O635" s="783" t="s">
        <v>84</v>
      </c>
      <c r="P635" s="783" t="s">
        <v>86</v>
      </c>
      <c r="Q635" s="783" t="s">
        <v>86</v>
      </c>
      <c r="R635" s="783" t="s">
        <v>86</v>
      </c>
      <c r="S635" s="132" t="s">
        <v>157</v>
      </c>
      <c r="T635" s="131"/>
      <c r="U635" s="131"/>
      <c r="V635" s="803"/>
      <c r="W635" s="803"/>
      <c r="X635" s="803"/>
      <c r="Y635" s="803"/>
      <c r="Z635" s="803"/>
      <c r="AA635" s="803"/>
      <c r="AB635" s="803"/>
      <c r="AC635" s="803"/>
      <c r="AD635" s="803"/>
      <c r="AE635" s="110"/>
      <c r="AF635" s="110"/>
      <c r="AG635" s="110"/>
    </row>
    <row r="636">
      <c r="A636" s="803"/>
      <c r="B636" s="676">
        <f t="shared" si="1"/>
        <v>633</v>
      </c>
      <c r="C636" s="967"/>
      <c r="D636" s="205"/>
      <c r="E636" s="140"/>
      <c r="F636" s="130" t="s">
        <v>4439</v>
      </c>
      <c r="G636" s="201"/>
      <c r="H636" s="201"/>
      <c r="I636" s="201"/>
      <c r="J636" s="201"/>
      <c r="K636" s="698"/>
      <c r="L636" s="339"/>
      <c r="M636" s="130" t="s">
        <v>4440</v>
      </c>
      <c r="N636" s="131"/>
      <c r="O636" s="783" t="s">
        <v>84</v>
      </c>
      <c r="P636" s="783" t="s">
        <v>86</v>
      </c>
      <c r="Q636" s="783" t="s">
        <v>86</v>
      </c>
      <c r="R636" s="783" t="s">
        <v>86</v>
      </c>
      <c r="S636" s="132" t="s">
        <v>157</v>
      </c>
      <c r="T636" s="131"/>
      <c r="U636" s="131"/>
      <c r="V636" s="803"/>
      <c r="W636" s="803"/>
      <c r="X636" s="803"/>
      <c r="Y636" s="803"/>
      <c r="Z636" s="803"/>
      <c r="AA636" s="803"/>
      <c r="AB636" s="803"/>
      <c r="AC636" s="803"/>
      <c r="AD636" s="803"/>
      <c r="AE636" s="110"/>
      <c r="AF636" s="110"/>
      <c r="AG636" s="110"/>
    </row>
    <row r="637">
      <c r="A637" s="803"/>
      <c r="B637" s="676">
        <f t="shared" si="1"/>
        <v>634</v>
      </c>
      <c r="C637" s="967"/>
      <c r="D637" s="205"/>
      <c r="E637" s="140"/>
      <c r="F637" s="130" t="s">
        <v>4441</v>
      </c>
      <c r="G637" s="201"/>
      <c r="H637" s="201"/>
      <c r="I637" s="201"/>
      <c r="J637" s="201"/>
      <c r="K637" s="698"/>
      <c r="L637" s="339"/>
      <c r="M637" s="130" t="s">
        <v>4442</v>
      </c>
      <c r="N637" s="131"/>
      <c r="O637" s="783" t="s">
        <v>84</v>
      </c>
      <c r="P637" s="783" t="s">
        <v>86</v>
      </c>
      <c r="Q637" s="783" t="s">
        <v>86</v>
      </c>
      <c r="R637" s="783" t="s">
        <v>86</v>
      </c>
      <c r="S637" s="132" t="s">
        <v>157</v>
      </c>
      <c r="T637" s="131"/>
      <c r="U637" s="131"/>
      <c r="V637" s="803"/>
      <c r="W637" s="803"/>
      <c r="X637" s="803"/>
      <c r="Y637" s="803"/>
      <c r="Z637" s="803"/>
      <c r="AA637" s="803"/>
      <c r="AB637" s="803"/>
      <c r="AC637" s="803"/>
      <c r="AD637" s="803"/>
      <c r="AE637" s="110"/>
      <c r="AF637" s="110"/>
      <c r="AG637" s="110"/>
    </row>
    <row r="638">
      <c r="A638" s="803"/>
      <c r="B638" s="676">
        <f t="shared" si="1"/>
        <v>635</v>
      </c>
      <c r="C638" s="967"/>
      <c r="D638" s="205"/>
      <c r="E638" s="140"/>
      <c r="F638" s="130" t="s">
        <v>4443</v>
      </c>
      <c r="G638" s="201"/>
      <c r="H638" s="201"/>
      <c r="I638" s="201"/>
      <c r="J638" s="201"/>
      <c r="K638" s="698"/>
      <c r="L638" s="339"/>
      <c r="M638" s="130" t="s">
        <v>4444</v>
      </c>
      <c r="N638" s="131"/>
      <c r="O638" s="783" t="s">
        <v>84</v>
      </c>
      <c r="P638" s="783" t="s">
        <v>86</v>
      </c>
      <c r="Q638" s="783" t="s">
        <v>86</v>
      </c>
      <c r="R638" s="783" t="s">
        <v>86</v>
      </c>
      <c r="S638" s="132" t="s">
        <v>157</v>
      </c>
      <c r="T638" s="131"/>
      <c r="U638" s="131"/>
      <c r="V638" s="803"/>
      <c r="W638" s="803"/>
      <c r="X638" s="803"/>
      <c r="Y638" s="803"/>
      <c r="Z638" s="803"/>
      <c r="AA638" s="803"/>
      <c r="AB638" s="803"/>
      <c r="AC638" s="803"/>
      <c r="AD638" s="803"/>
      <c r="AE638" s="110"/>
      <c r="AF638" s="110"/>
      <c r="AG638" s="110"/>
    </row>
    <row r="639">
      <c r="A639" s="803"/>
      <c r="B639" s="676">
        <f t="shared" si="1"/>
        <v>636</v>
      </c>
      <c r="C639" s="967"/>
      <c r="D639" s="205"/>
      <c r="E639" s="140"/>
      <c r="F639" s="130" t="s">
        <v>4445</v>
      </c>
      <c r="G639" s="201"/>
      <c r="H639" s="201"/>
      <c r="I639" s="201"/>
      <c r="J639" s="201"/>
      <c r="K639" s="698"/>
      <c r="L639" s="339"/>
      <c r="M639" s="130" t="s">
        <v>4446</v>
      </c>
      <c r="N639" s="131"/>
      <c r="O639" s="783" t="s">
        <v>84</v>
      </c>
      <c r="P639" s="783" t="s">
        <v>86</v>
      </c>
      <c r="Q639" s="783" t="s">
        <v>86</v>
      </c>
      <c r="R639" s="783" t="s">
        <v>86</v>
      </c>
      <c r="S639" s="132" t="s">
        <v>157</v>
      </c>
      <c r="T639" s="131"/>
      <c r="U639" s="131"/>
      <c r="V639" s="803"/>
      <c r="W639" s="803"/>
      <c r="X639" s="803"/>
      <c r="Y639" s="803"/>
      <c r="Z639" s="803"/>
      <c r="AA639" s="803"/>
      <c r="AB639" s="803"/>
      <c r="AC639" s="803"/>
      <c r="AD639" s="803"/>
      <c r="AE639" s="110"/>
      <c r="AF639" s="110"/>
      <c r="AG639" s="110"/>
    </row>
    <row r="640">
      <c r="A640" s="803"/>
      <c r="B640" s="676">
        <f t="shared" si="1"/>
        <v>637</v>
      </c>
      <c r="C640" s="967"/>
      <c r="D640" s="205"/>
      <c r="E640" s="140"/>
      <c r="F640" s="130" t="s">
        <v>4447</v>
      </c>
      <c r="G640" s="201"/>
      <c r="H640" s="201"/>
      <c r="I640" s="201"/>
      <c r="J640" s="201"/>
      <c r="K640" s="698"/>
      <c r="L640" s="339"/>
      <c r="M640" s="130" t="s">
        <v>4448</v>
      </c>
      <c r="N640" s="131"/>
      <c r="O640" s="783" t="s">
        <v>84</v>
      </c>
      <c r="P640" s="783" t="s">
        <v>86</v>
      </c>
      <c r="Q640" s="783" t="s">
        <v>86</v>
      </c>
      <c r="R640" s="783" t="s">
        <v>86</v>
      </c>
      <c r="S640" s="132" t="s">
        <v>157</v>
      </c>
      <c r="T640" s="131"/>
      <c r="U640" s="131"/>
      <c r="V640" s="803"/>
      <c r="W640" s="803"/>
      <c r="X640" s="803"/>
      <c r="Y640" s="803"/>
      <c r="Z640" s="803"/>
      <c r="AA640" s="803"/>
      <c r="AB640" s="803"/>
      <c r="AC640" s="803"/>
      <c r="AD640" s="803"/>
      <c r="AE640" s="110"/>
      <c r="AF640" s="110"/>
      <c r="AG640" s="110"/>
    </row>
    <row r="641">
      <c r="A641" s="803"/>
      <c r="B641" s="676">
        <f t="shared" si="1"/>
        <v>638</v>
      </c>
      <c r="C641" s="967"/>
      <c r="D641" s="205"/>
      <c r="E641" s="140"/>
      <c r="F641" s="130" t="s">
        <v>4449</v>
      </c>
      <c r="G641" s="201"/>
      <c r="H641" s="201"/>
      <c r="I641" s="201"/>
      <c r="J641" s="201"/>
      <c r="K641" s="698"/>
      <c r="L641" s="339"/>
      <c r="M641" s="130" t="s">
        <v>4450</v>
      </c>
      <c r="N641" s="131"/>
      <c r="O641" s="783" t="s">
        <v>84</v>
      </c>
      <c r="P641" s="783" t="s">
        <v>86</v>
      </c>
      <c r="Q641" s="783" t="s">
        <v>86</v>
      </c>
      <c r="R641" s="783" t="s">
        <v>86</v>
      </c>
      <c r="S641" s="132" t="s">
        <v>157</v>
      </c>
      <c r="T641" s="131"/>
      <c r="U641" s="131"/>
      <c r="V641" s="803"/>
      <c r="W641" s="803"/>
      <c r="X641" s="803"/>
      <c r="Y641" s="803"/>
      <c r="Z641" s="803"/>
      <c r="AA641" s="803"/>
      <c r="AB641" s="803"/>
      <c r="AC641" s="803"/>
      <c r="AD641" s="803"/>
      <c r="AE641" s="110"/>
      <c r="AF641" s="110"/>
      <c r="AG641" s="110"/>
    </row>
    <row r="642">
      <c r="A642" s="803"/>
      <c r="B642" s="676">
        <f t="shared" si="1"/>
        <v>639</v>
      </c>
      <c r="C642" s="967"/>
      <c r="D642" s="205"/>
      <c r="E642" s="140"/>
      <c r="F642" s="130" t="s">
        <v>4451</v>
      </c>
      <c r="G642" s="201"/>
      <c r="H642" s="201"/>
      <c r="I642" s="201"/>
      <c r="J642" s="201"/>
      <c r="K642" s="698"/>
      <c r="L642" s="339"/>
      <c r="M642" s="130" t="s">
        <v>4452</v>
      </c>
      <c r="N642" s="131"/>
      <c r="O642" s="783" t="s">
        <v>84</v>
      </c>
      <c r="P642" s="783" t="s">
        <v>86</v>
      </c>
      <c r="Q642" s="783" t="s">
        <v>86</v>
      </c>
      <c r="R642" s="783" t="s">
        <v>86</v>
      </c>
      <c r="S642" s="132" t="s">
        <v>157</v>
      </c>
      <c r="T642" s="131"/>
      <c r="U642" s="131"/>
      <c r="V642" s="803"/>
      <c r="W642" s="803"/>
      <c r="X642" s="803"/>
      <c r="Y642" s="803"/>
      <c r="Z642" s="803"/>
      <c r="AA642" s="803"/>
      <c r="AB642" s="803"/>
      <c r="AC642" s="803"/>
      <c r="AD642" s="803"/>
      <c r="AE642" s="110"/>
      <c r="AF642" s="110"/>
      <c r="AG642" s="110"/>
    </row>
    <row r="643">
      <c r="A643" s="803"/>
      <c r="B643" s="676">
        <f t="shared" si="1"/>
        <v>640</v>
      </c>
      <c r="C643" s="967"/>
      <c r="D643" s="205"/>
      <c r="E643" s="140"/>
      <c r="F643" s="130" t="s">
        <v>4453</v>
      </c>
      <c r="G643" s="201"/>
      <c r="H643" s="201"/>
      <c r="I643" s="201"/>
      <c r="J643" s="201"/>
      <c r="K643" s="698"/>
      <c r="L643" s="339"/>
      <c r="M643" s="130" t="s">
        <v>4454</v>
      </c>
      <c r="N643" s="131"/>
      <c r="O643" s="783" t="s">
        <v>84</v>
      </c>
      <c r="P643" s="783" t="s">
        <v>86</v>
      </c>
      <c r="Q643" s="783" t="s">
        <v>86</v>
      </c>
      <c r="R643" s="783" t="s">
        <v>86</v>
      </c>
      <c r="S643" s="132" t="s">
        <v>157</v>
      </c>
      <c r="T643" s="131"/>
      <c r="U643" s="131"/>
      <c r="V643" s="803"/>
      <c r="W643" s="803"/>
      <c r="X643" s="803"/>
      <c r="Y643" s="803"/>
      <c r="Z643" s="803"/>
      <c r="AA643" s="803"/>
      <c r="AB643" s="803"/>
      <c r="AC643" s="803"/>
      <c r="AD643" s="803"/>
      <c r="AE643" s="110"/>
      <c r="AF643" s="110"/>
      <c r="AG643" s="110"/>
    </row>
    <row r="644">
      <c r="A644" s="803"/>
      <c r="B644" s="676">
        <f t="shared" si="1"/>
        <v>641</v>
      </c>
      <c r="C644" s="967"/>
      <c r="D644" s="205"/>
      <c r="E644" s="140"/>
      <c r="F644" s="130" t="s">
        <v>4455</v>
      </c>
      <c r="G644" s="201"/>
      <c r="H644" s="201"/>
      <c r="I644" s="201"/>
      <c r="J644" s="201"/>
      <c r="K644" s="698"/>
      <c r="L644" s="339"/>
      <c r="M644" s="130" t="s">
        <v>4456</v>
      </c>
      <c r="N644" s="131"/>
      <c r="O644" s="783" t="s">
        <v>84</v>
      </c>
      <c r="P644" s="783" t="s">
        <v>86</v>
      </c>
      <c r="Q644" s="783" t="s">
        <v>86</v>
      </c>
      <c r="R644" s="783" t="s">
        <v>86</v>
      </c>
      <c r="S644" s="132" t="s">
        <v>157</v>
      </c>
      <c r="T644" s="131"/>
      <c r="U644" s="131"/>
      <c r="V644" s="803"/>
      <c r="W644" s="803"/>
      <c r="X644" s="803"/>
      <c r="Y644" s="803"/>
      <c r="Z644" s="803"/>
      <c r="AA644" s="803"/>
      <c r="AB644" s="803"/>
      <c r="AC644" s="803"/>
      <c r="AD644" s="803"/>
      <c r="AE644" s="110"/>
      <c r="AF644" s="110"/>
      <c r="AG644" s="110"/>
    </row>
    <row r="645">
      <c r="A645" s="803"/>
      <c r="B645" s="676">
        <f t="shared" si="1"/>
        <v>642</v>
      </c>
      <c r="C645" s="967"/>
      <c r="D645" s="205"/>
      <c r="E645" s="140"/>
      <c r="F645" s="130" t="s">
        <v>4457</v>
      </c>
      <c r="G645" s="201"/>
      <c r="H645" s="201"/>
      <c r="I645" s="201"/>
      <c r="J645" s="201"/>
      <c r="K645" s="698"/>
      <c r="L645" s="339"/>
      <c r="M645" s="130" t="s">
        <v>4458</v>
      </c>
      <c r="N645" s="131"/>
      <c r="O645" s="783" t="s">
        <v>85</v>
      </c>
      <c r="P645" s="783" t="s">
        <v>86</v>
      </c>
      <c r="Q645" s="783" t="s">
        <v>86</v>
      </c>
      <c r="R645" s="783" t="s">
        <v>86</v>
      </c>
      <c r="S645" s="132" t="s">
        <v>157</v>
      </c>
      <c r="T645" s="132" t="s">
        <v>4416</v>
      </c>
      <c r="U645" s="831" t="s">
        <v>4407</v>
      </c>
      <c r="V645" s="803"/>
      <c r="W645" s="803"/>
      <c r="X645" s="803"/>
      <c r="Y645" s="803"/>
      <c r="Z645" s="803"/>
      <c r="AA645" s="803"/>
      <c r="AB645" s="803"/>
      <c r="AC645" s="803"/>
      <c r="AD645" s="803"/>
      <c r="AE645" s="110"/>
      <c r="AF645" s="110"/>
      <c r="AG645" s="110"/>
    </row>
    <row r="646">
      <c r="A646" s="803"/>
      <c r="B646" s="676">
        <f t="shared" si="1"/>
        <v>643</v>
      </c>
      <c r="C646" s="967"/>
      <c r="D646" s="205"/>
      <c r="E646" s="140"/>
      <c r="F646" s="130" t="s">
        <v>4459</v>
      </c>
      <c r="G646" s="201"/>
      <c r="H646" s="201"/>
      <c r="I646" s="201"/>
      <c r="J646" s="201"/>
      <c r="K646" s="698"/>
      <c r="L646" s="339"/>
      <c r="M646" s="130" t="s">
        <v>4460</v>
      </c>
      <c r="N646" s="131"/>
      <c r="O646" s="783" t="s">
        <v>85</v>
      </c>
      <c r="P646" s="783" t="s">
        <v>86</v>
      </c>
      <c r="Q646" s="783" t="s">
        <v>86</v>
      </c>
      <c r="R646" s="783" t="s">
        <v>86</v>
      </c>
      <c r="S646" s="132" t="s">
        <v>157</v>
      </c>
      <c r="T646" s="132" t="s">
        <v>4416</v>
      </c>
      <c r="U646" s="132" t="s">
        <v>173</v>
      </c>
      <c r="V646" s="803"/>
      <c r="W646" s="803"/>
      <c r="X646" s="803"/>
      <c r="Y646" s="803"/>
      <c r="Z646" s="803"/>
      <c r="AA646" s="803"/>
      <c r="AB646" s="803"/>
      <c r="AC646" s="803"/>
      <c r="AD646" s="803"/>
      <c r="AE646" s="110"/>
      <c r="AF646" s="110"/>
      <c r="AG646" s="110"/>
    </row>
    <row r="647">
      <c r="A647" s="803"/>
      <c r="B647" s="676">
        <f t="shared" si="1"/>
        <v>644</v>
      </c>
      <c r="C647" s="967"/>
      <c r="D647" s="205"/>
      <c r="E647" s="140"/>
      <c r="F647" s="130" t="s">
        <v>4461</v>
      </c>
      <c r="G647" s="201"/>
      <c r="H647" s="201"/>
      <c r="I647" s="201"/>
      <c r="J647" s="201"/>
      <c r="K647" s="698"/>
      <c r="L647" s="339"/>
      <c r="M647" s="130" t="s">
        <v>4462</v>
      </c>
      <c r="N647" s="131"/>
      <c r="O647" s="783" t="s">
        <v>85</v>
      </c>
      <c r="P647" s="783" t="s">
        <v>86</v>
      </c>
      <c r="Q647" s="783" t="s">
        <v>86</v>
      </c>
      <c r="R647" s="783" t="s">
        <v>86</v>
      </c>
      <c r="S647" s="132" t="s">
        <v>157</v>
      </c>
      <c r="T647" s="132" t="s">
        <v>4416</v>
      </c>
      <c r="U647" s="132" t="s">
        <v>173</v>
      </c>
      <c r="V647" s="803"/>
      <c r="W647" s="803"/>
      <c r="X647" s="803"/>
      <c r="Y647" s="803"/>
      <c r="Z647" s="803"/>
      <c r="AA647" s="803"/>
      <c r="AB647" s="803"/>
      <c r="AC647" s="803"/>
      <c r="AD647" s="803"/>
      <c r="AE647" s="110"/>
      <c r="AF647" s="110"/>
      <c r="AG647" s="110"/>
    </row>
    <row r="648">
      <c r="A648" s="803"/>
      <c r="B648" s="676">
        <f t="shared" si="1"/>
        <v>645</v>
      </c>
      <c r="C648" s="967"/>
      <c r="D648" s="205"/>
      <c r="E648" s="140"/>
      <c r="F648" s="130" t="s">
        <v>4463</v>
      </c>
      <c r="G648" s="201"/>
      <c r="H648" s="201"/>
      <c r="I648" s="201"/>
      <c r="J648" s="201"/>
      <c r="K648" s="698"/>
      <c r="L648" s="339"/>
      <c r="M648" s="130" t="s">
        <v>4464</v>
      </c>
      <c r="N648" s="131"/>
      <c r="O648" s="783" t="s">
        <v>85</v>
      </c>
      <c r="P648" s="783" t="s">
        <v>86</v>
      </c>
      <c r="Q648" s="783" t="s">
        <v>86</v>
      </c>
      <c r="R648" s="783" t="s">
        <v>86</v>
      </c>
      <c r="S648" s="132" t="s">
        <v>157</v>
      </c>
      <c r="T648" s="132" t="s">
        <v>4416</v>
      </c>
      <c r="U648" s="132" t="s">
        <v>173</v>
      </c>
      <c r="V648" s="803"/>
      <c r="W648" s="803"/>
      <c r="X648" s="803"/>
      <c r="Y648" s="803"/>
      <c r="Z648" s="803"/>
      <c r="AA648" s="803"/>
      <c r="AB648" s="803"/>
      <c r="AC648" s="803"/>
      <c r="AD648" s="803"/>
      <c r="AE648" s="110"/>
      <c r="AF648" s="110"/>
      <c r="AG648" s="110"/>
    </row>
    <row r="649">
      <c r="A649" s="803"/>
      <c r="B649" s="676">
        <f t="shared" si="1"/>
        <v>646</v>
      </c>
      <c r="C649" s="967"/>
      <c r="D649" s="205"/>
      <c r="E649" s="140"/>
      <c r="F649" s="130" t="s">
        <v>4465</v>
      </c>
      <c r="G649" s="201"/>
      <c r="H649" s="201"/>
      <c r="I649" s="201"/>
      <c r="J649" s="201"/>
      <c r="K649" s="698"/>
      <c r="L649" s="339"/>
      <c r="M649" s="130" t="s">
        <v>4466</v>
      </c>
      <c r="N649" s="131"/>
      <c r="O649" s="783" t="s">
        <v>84</v>
      </c>
      <c r="P649" s="783" t="s">
        <v>86</v>
      </c>
      <c r="Q649" s="783" t="s">
        <v>86</v>
      </c>
      <c r="R649" s="783" t="s">
        <v>86</v>
      </c>
      <c r="S649" s="132" t="s">
        <v>157</v>
      </c>
      <c r="T649" s="131"/>
      <c r="U649" s="131"/>
      <c r="V649" s="803"/>
      <c r="W649" s="803"/>
      <c r="X649" s="803"/>
      <c r="Y649" s="803"/>
      <c r="Z649" s="803"/>
      <c r="AA649" s="803"/>
      <c r="AB649" s="803"/>
      <c r="AC649" s="803"/>
      <c r="AD649" s="803"/>
      <c r="AE649" s="110"/>
      <c r="AF649" s="110"/>
      <c r="AG649" s="110"/>
    </row>
    <row r="650">
      <c r="A650" s="803"/>
      <c r="B650" s="676">
        <f t="shared" si="1"/>
        <v>647</v>
      </c>
      <c r="C650" s="967"/>
      <c r="D650" s="205"/>
      <c r="E650" s="140"/>
      <c r="F650" s="130" t="s">
        <v>4467</v>
      </c>
      <c r="G650" s="201"/>
      <c r="H650" s="201"/>
      <c r="I650" s="201"/>
      <c r="J650" s="201"/>
      <c r="K650" s="698"/>
      <c r="L650" s="339"/>
      <c r="M650" s="130" t="s">
        <v>4468</v>
      </c>
      <c r="N650" s="131"/>
      <c r="O650" s="783" t="s">
        <v>84</v>
      </c>
      <c r="P650" s="783" t="s">
        <v>86</v>
      </c>
      <c r="Q650" s="783" t="s">
        <v>86</v>
      </c>
      <c r="R650" s="783" t="s">
        <v>86</v>
      </c>
      <c r="S650" s="132" t="s">
        <v>157</v>
      </c>
      <c r="T650" s="131"/>
      <c r="U650" s="131"/>
      <c r="V650" s="803"/>
      <c r="W650" s="803"/>
      <c r="X650" s="803"/>
      <c r="Y650" s="803"/>
      <c r="Z650" s="803"/>
      <c r="AA650" s="803"/>
      <c r="AB650" s="803"/>
      <c r="AC650" s="803"/>
      <c r="AD650" s="803"/>
      <c r="AE650" s="110"/>
      <c r="AF650" s="110"/>
      <c r="AG650" s="110"/>
    </row>
    <row r="651">
      <c r="A651" s="803"/>
      <c r="B651" s="676">
        <f t="shared" si="1"/>
        <v>648</v>
      </c>
      <c r="C651" s="967"/>
      <c r="D651" s="205"/>
      <c r="E651" s="140"/>
      <c r="F651" s="130" t="s">
        <v>4469</v>
      </c>
      <c r="G651" s="201"/>
      <c r="H651" s="201"/>
      <c r="I651" s="201"/>
      <c r="J651" s="201"/>
      <c r="K651" s="698"/>
      <c r="L651" s="339"/>
      <c r="M651" s="130" t="s">
        <v>4470</v>
      </c>
      <c r="N651" s="131"/>
      <c r="O651" s="783" t="s">
        <v>84</v>
      </c>
      <c r="P651" s="783" t="s">
        <v>86</v>
      </c>
      <c r="Q651" s="783" t="s">
        <v>86</v>
      </c>
      <c r="R651" s="783" t="s">
        <v>86</v>
      </c>
      <c r="S651" s="132" t="s">
        <v>157</v>
      </c>
      <c r="T651" s="131"/>
      <c r="U651" s="131"/>
      <c r="V651" s="803"/>
      <c r="W651" s="803"/>
      <c r="X651" s="803"/>
      <c r="Y651" s="803"/>
      <c r="Z651" s="803"/>
      <c r="AA651" s="803"/>
      <c r="AB651" s="803"/>
      <c r="AC651" s="803"/>
      <c r="AD651" s="803"/>
      <c r="AE651" s="110"/>
      <c r="AF651" s="110"/>
      <c r="AG651" s="110"/>
    </row>
    <row r="652">
      <c r="A652" s="803"/>
      <c r="B652" s="676">
        <f t="shared" si="1"/>
        <v>649</v>
      </c>
      <c r="C652" s="967"/>
      <c r="D652" s="205"/>
      <c r="E652" s="140"/>
      <c r="F652" s="130" t="s">
        <v>4471</v>
      </c>
      <c r="G652" s="201"/>
      <c r="H652" s="201"/>
      <c r="I652" s="201"/>
      <c r="J652" s="201"/>
      <c r="K652" s="698"/>
      <c r="L652" s="339"/>
      <c r="M652" s="130" t="s">
        <v>4472</v>
      </c>
      <c r="N652" s="131"/>
      <c r="O652" s="783" t="s">
        <v>84</v>
      </c>
      <c r="P652" s="783" t="s">
        <v>86</v>
      </c>
      <c r="Q652" s="783" t="s">
        <v>86</v>
      </c>
      <c r="R652" s="783" t="s">
        <v>86</v>
      </c>
      <c r="S652" s="132" t="s">
        <v>157</v>
      </c>
      <c r="T652" s="131"/>
      <c r="U652" s="131"/>
      <c r="V652" s="803"/>
      <c r="W652" s="803"/>
      <c r="X652" s="803"/>
      <c r="Y652" s="803"/>
      <c r="Z652" s="803"/>
      <c r="AA652" s="803"/>
      <c r="AB652" s="803"/>
      <c r="AC652" s="803"/>
      <c r="AD652" s="803"/>
      <c r="AE652" s="110"/>
      <c r="AF652" s="110"/>
      <c r="AG652" s="110"/>
    </row>
    <row r="653">
      <c r="A653" s="803"/>
      <c r="B653" s="676">
        <f t="shared" si="1"/>
        <v>650</v>
      </c>
      <c r="C653" s="967"/>
      <c r="D653" s="205"/>
      <c r="E653" s="140"/>
      <c r="F653" s="130" t="s">
        <v>4473</v>
      </c>
      <c r="G653" s="201"/>
      <c r="H653" s="201"/>
      <c r="I653" s="201"/>
      <c r="J653" s="201"/>
      <c r="K653" s="698"/>
      <c r="L653" s="339"/>
      <c r="M653" s="130" t="s">
        <v>4474</v>
      </c>
      <c r="N653" s="131"/>
      <c r="O653" s="783" t="s">
        <v>84</v>
      </c>
      <c r="P653" s="783" t="s">
        <v>86</v>
      </c>
      <c r="Q653" s="783" t="s">
        <v>86</v>
      </c>
      <c r="R653" s="783" t="s">
        <v>86</v>
      </c>
      <c r="S653" s="132" t="s">
        <v>157</v>
      </c>
      <c r="T653" s="131"/>
      <c r="U653" s="131"/>
      <c r="V653" s="803"/>
      <c r="W653" s="803"/>
      <c r="X653" s="803"/>
      <c r="Y653" s="803"/>
      <c r="Z653" s="803"/>
      <c r="AA653" s="803"/>
      <c r="AB653" s="803"/>
      <c r="AC653" s="803"/>
      <c r="AD653" s="803"/>
      <c r="AE653" s="110"/>
      <c r="AF653" s="110"/>
      <c r="AG653" s="110"/>
    </row>
    <row r="654">
      <c r="A654" s="803"/>
      <c r="B654" s="676">
        <f t="shared" si="1"/>
        <v>651</v>
      </c>
      <c r="C654" s="967"/>
      <c r="D654" s="205"/>
      <c r="E654" s="140"/>
      <c r="F654" s="130" t="s">
        <v>4475</v>
      </c>
      <c r="G654" s="201"/>
      <c r="H654" s="201"/>
      <c r="I654" s="201"/>
      <c r="J654" s="201"/>
      <c r="K654" s="698"/>
      <c r="L654" s="339"/>
      <c r="M654" s="130" t="s">
        <v>4476</v>
      </c>
      <c r="N654" s="131"/>
      <c r="O654" s="783" t="s">
        <v>84</v>
      </c>
      <c r="P654" s="783" t="s">
        <v>86</v>
      </c>
      <c r="Q654" s="783" t="s">
        <v>86</v>
      </c>
      <c r="R654" s="783" t="s">
        <v>86</v>
      </c>
      <c r="S654" s="132" t="s">
        <v>157</v>
      </c>
      <c r="T654" s="131"/>
      <c r="U654" s="131"/>
      <c r="V654" s="803"/>
      <c r="W654" s="803"/>
      <c r="X654" s="803"/>
      <c r="Y654" s="803"/>
      <c r="Z654" s="803"/>
      <c r="AA654" s="803"/>
      <c r="AB654" s="803"/>
      <c r="AC654" s="803"/>
      <c r="AD654" s="803"/>
      <c r="AE654" s="110"/>
      <c r="AF654" s="110"/>
      <c r="AG654" s="110"/>
    </row>
    <row r="655">
      <c r="A655" s="803"/>
      <c r="B655" s="676">
        <f t="shared" si="1"/>
        <v>652</v>
      </c>
      <c r="C655" s="967"/>
      <c r="D655" s="205"/>
      <c r="E655" s="140"/>
      <c r="F655" s="130" t="s">
        <v>4477</v>
      </c>
      <c r="G655" s="201"/>
      <c r="H655" s="201"/>
      <c r="I655" s="201"/>
      <c r="J655" s="201"/>
      <c r="K655" s="698"/>
      <c r="L655" s="339"/>
      <c r="M655" s="130" t="s">
        <v>4478</v>
      </c>
      <c r="N655" s="131"/>
      <c r="O655" s="783" t="s">
        <v>84</v>
      </c>
      <c r="P655" s="783" t="s">
        <v>86</v>
      </c>
      <c r="Q655" s="783" t="s">
        <v>86</v>
      </c>
      <c r="R655" s="783" t="s">
        <v>86</v>
      </c>
      <c r="S655" s="132" t="s">
        <v>157</v>
      </c>
      <c r="T655" s="131"/>
      <c r="U655" s="131"/>
      <c r="V655" s="803"/>
      <c r="W655" s="803"/>
      <c r="X655" s="803"/>
      <c r="Y655" s="803"/>
      <c r="Z655" s="803"/>
      <c r="AA655" s="803"/>
      <c r="AB655" s="803"/>
      <c r="AC655" s="803"/>
      <c r="AD655" s="803"/>
      <c r="AE655" s="110"/>
      <c r="AF655" s="110"/>
      <c r="AG655" s="110"/>
    </row>
    <row r="656">
      <c r="A656" s="803"/>
      <c r="B656" s="676">
        <f t="shared" si="1"/>
        <v>653</v>
      </c>
      <c r="C656" s="967"/>
      <c r="D656" s="205"/>
      <c r="E656" s="140"/>
      <c r="F656" s="130" t="s">
        <v>4479</v>
      </c>
      <c r="G656" s="201"/>
      <c r="H656" s="201"/>
      <c r="I656" s="201"/>
      <c r="J656" s="201"/>
      <c r="K656" s="698"/>
      <c r="L656" s="339"/>
      <c r="M656" s="130" t="s">
        <v>4480</v>
      </c>
      <c r="N656" s="131"/>
      <c r="O656" s="783" t="s">
        <v>84</v>
      </c>
      <c r="P656" s="783" t="s">
        <v>86</v>
      </c>
      <c r="Q656" s="783" t="s">
        <v>86</v>
      </c>
      <c r="R656" s="783" t="s">
        <v>86</v>
      </c>
      <c r="S656" s="132" t="s">
        <v>157</v>
      </c>
      <c r="T656" s="131"/>
      <c r="U656" s="131"/>
      <c r="V656" s="803"/>
      <c r="W656" s="803"/>
      <c r="X656" s="803"/>
      <c r="Y656" s="803"/>
      <c r="Z656" s="803"/>
      <c r="AA656" s="803"/>
      <c r="AB656" s="803"/>
      <c r="AC656" s="803"/>
      <c r="AD656" s="803"/>
      <c r="AE656" s="110"/>
      <c r="AF656" s="110"/>
      <c r="AG656" s="110"/>
    </row>
    <row r="657">
      <c r="A657" s="803"/>
      <c r="B657" s="676">
        <f t="shared" si="1"/>
        <v>654</v>
      </c>
      <c r="C657" s="967"/>
      <c r="D657" s="205"/>
      <c r="E657" s="140"/>
      <c r="F657" s="130" t="s">
        <v>4481</v>
      </c>
      <c r="G657" s="201"/>
      <c r="H657" s="201"/>
      <c r="I657" s="201"/>
      <c r="J657" s="201"/>
      <c r="K657" s="698"/>
      <c r="L657" s="339"/>
      <c r="M657" s="130" t="s">
        <v>4482</v>
      </c>
      <c r="N657" s="131"/>
      <c r="O657" s="783" t="s">
        <v>84</v>
      </c>
      <c r="P657" s="783" t="s">
        <v>86</v>
      </c>
      <c r="Q657" s="783" t="s">
        <v>86</v>
      </c>
      <c r="R657" s="783" t="s">
        <v>86</v>
      </c>
      <c r="S657" s="132" t="s">
        <v>157</v>
      </c>
      <c r="T657" s="131"/>
      <c r="U657" s="131"/>
      <c r="V657" s="803"/>
      <c r="W657" s="803"/>
      <c r="X657" s="803"/>
      <c r="Y657" s="803"/>
      <c r="Z657" s="803"/>
      <c r="AA657" s="803"/>
      <c r="AB657" s="803"/>
      <c r="AC657" s="803"/>
      <c r="AD657" s="803"/>
      <c r="AE657" s="110"/>
      <c r="AF657" s="110"/>
      <c r="AG657" s="110"/>
    </row>
    <row r="658">
      <c r="A658" s="803"/>
      <c r="B658" s="676">
        <f t="shared" si="1"/>
        <v>655</v>
      </c>
      <c r="C658" s="967"/>
      <c r="D658" s="207"/>
      <c r="E658" s="142"/>
      <c r="F658" s="130" t="s">
        <v>4483</v>
      </c>
      <c r="G658" s="201"/>
      <c r="H658" s="201"/>
      <c r="I658" s="201"/>
      <c r="J658" s="201"/>
      <c r="K658" s="698"/>
      <c r="L658" s="968"/>
      <c r="M658" s="130" t="s">
        <v>4484</v>
      </c>
      <c r="N658" s="131"/>
      <c r="O658" s="783" t="s">
        <v>84</v>
      </c>
      <c r="P658" s="783" t="s">
        <v>86</v>
      </c>
      <c r="Q658" s="783" t="s">
        <v>86</v>
      </c>
      <c r="R658" s="783" t="s">
        <v>86</v>
      </c>
      <c r="S658" s="132" t="s">
        <v>157</v>
      </c>
      <c r="T658" s="131"/>
      <c r="U658" s="131"/>
      <c r="V658" s="803"/>
      <c r="W658" s="803"/>
      <c r="X658" s="803"/>
      <c r="Y658" s="803"/>
      <c r="Z658" s="803"/>
      <c r="AA658" s="803"/>
      <c r="AB658" s="803"/>
      <c r="AC658" s="803"/>
      <c r="AD658" s="803"/>
      <c r="AE658" s="110"/>
      <c r="AF658" s="110"/>
      <c r="AG658" s="110"/>
    </row>
    <row r="659">
      <c r="A659" s="803"/>
      <c r="B659" s="676">
        <f t="shared" si="1"/>
        <v>656</v>
      </c>
      <c r="C659" s="941"/>
      <c r="D659" s="155" t="s">
        <v>4733</v>
      </c>
      <c r="E659" s="207"/>
      <c r="F659" s="201"/>
      <c r="G659" s="201"/>
      <c r="H659" s="201"/>
      <c r="I659" s="201"/>
      <c r="J659" s="201"/>
      <c r="K659" s="131"/>
      <c r="L659" s="155" t="s">
        <v>4708</v>
      </c>
      <c r="M659" s="132" t="s">
        <v>156</v>
      </c>
      <c r="N659" s="131"/>
      <c r="O659" s="783" t="s">
        <v>84</v>
      </c>
      <c r="P659" s="783" t="s">
        <v>86</v>
      </c>
      <c r="Q659" s="783" t="s">
        <v>86</v>
      </c>
      <c r="R659" s="783" t="s">
        <v>86</v>
      </c>
      <c r="S659" s="132" t="s">
        <v>115</v>
      </c>
      <c r="T659" s="131"/>
      <c r="U659" s="131"/>
      <c r="V659" s="803"/>
      <c r="W659" s="803"/>
      <c r="X659" s="803"/>
      <c r="Y659" s="803"/>
      <c r="Z659" s="803"/>
      <c r="AA659" s="803"/>
      <c r="AB659" s="803"/>
      <c r="AC659" s="803"/>
      <c r="AD659" s="803"/>
      <c r="AE659" s="110"/>
      <c r="AF659" s="110"/>
      <c r="AG659" s="110"/>
    </row>
    <row r="660">
      <c r="A660" s="803"/>
      <c r="B660" s="676">
        <f t="shared" si="1"/>
        <v>657</v>
      </c>
      <c r="C660" s="941"/>
      <c r="D660" s="201"/>
      <c r="E660" s="132" t="s">
        <v>4398</v>
      </c>
      <c r="F660" s="201"/>
      <c r="G660" s="201"/>
      <c r="H660" s="201"/>
      <c r="I660" s="201"/>
      <c r="J660" s="201"/>
      <c r="K660" s="131"/>
      <c r="L660" s="132" t="s">
        <v>4709</v>
      </c>
      <c r="M660" s="132" t="s">
        <v>4492</v>
      </c>
      <c r="N660" s="131"/>
      <c r="O660" s="783" t="s">
        <v>84</v>
      </c>
      <c r="P660" s="783" t="s">
        <v>86</v>
      </c>
      <c r="Q660" s="783" t="s">
        <v>86</v>
      </c>
      <c r="R660" s="783" t="s">
        <v>86</v>
      </c>
      <c r="S660" s="132" t="s">
        <v>115</v>
      </c>
      <c r="T660" s="131"/>
      <c r="U660" s="131"/>
      <c r="V660" s="803"/>
      <c r="W660" s="803"/>
      <c r="X660" s="803"/>
      <c r="Y660" s="803"/>
      <c r="Z660" s="803"/>
      <c r="AA660" s="803"/>
      <c r="AB660" s="803"/>
      <c r="AC660" s="803"/>
      <c r="AD660" s="803"/>
      <c r="AE660" s="110"/>
      <c r="AF660" s="110"/>
      <c r="AG660" s="110"/>
    </row>
    <row r="661">
      <c r="A661" s="803"/>
      <c r="B661" s="676">
        <f t="shared" si="1"/>
        <v>658</v>
      </c>
      <c r="C661" s="969" t="s">
        <v>4734</v>
      </c>
      <c r="D661" s="132" t="s">
        <v>4735</v>
      </c>
      <c r="E661" s="132" t="s">
        <v>4736</v>
      </c>
      <c r="F661" s="132" t="s">
        <v>4737</v>
      </c>
      <c r="G661" s="201"/>
      <c r="H661" s="201"/>
      <c r="I661" s="201"/>
      <c r="J661" s="201"/>
      <c r="K661" s="132"/>
      <c r="L661" s="132" t="s">
        <v>4552</v>
      </c>
      <c r="M661" s="132" t="s">
        <v>156</v>
      </c>
      <c r="N661" s="131"/>
      <c r="O661" s="783" t="s">
        <v>84</v>
      </c>
      <c r="P661" s="783" t="s">
        <v>86</v>
      </c>
      <c r="Q661" s="783" t="s">
        <v>86</v>
      </c>
      <c r="R661" s="783" t="s">
        <v>86</v>
      </c>
      <c r="S661" s="132" t="s">
        <v>107</v>
      </c>
      <c r="T661" s="131"/>
      <c r="U661" s="131"/>
      <c r="V661" s="803"/>
      <c r="W661" s="803"/>
      <c r="X661" s="803"/>
      <c r="Y661" s="803"/>
      <c r="Z661" s="803"/>
      <c r="AA661" s="803"/>
      <c r="AB661" s="803"/>
      <c r="AC661" s="803"/>
      <c r="AD661" s="803"/>
      <c r="AE661" s="110"/>
      <c r="AF661" s="110"/>
      <c r="AG661" s="110"/>
    </row>
    <row r="662">
      <c r="A662" s="803"/>
      <c r="B662" s="676">
        <f t="shared" si="1"/>
        <v>659</v>
      </c>
      <c r="C662" s="970"/>
      <c r="D662" s="201"/>
      <c r="E662" s="201"/>
      <c r="F662" s="132" t="s">
        <v>4738</v>
      </c>
      <c r="G662" s="201"/>
      <c r="H662" s="201"/>
      <c r="I662" s="201"/>
      <c r="J662" s="201"/>
      <c r="K662" s="132"/>
      <c r="L662" s="132" t="s">
        <v>4739</v>
      </c>
      <c r="M662" s="132" t="s">
        <v>2520</v>
      </c>
      <c r="N662" s="131"/>
      <c r="O662" s="783" t="s">
        <v>84</v>
      </c>
      <c r="P662" s="783" t="s">
        <v>86</v>
      </c>
      <c r="Q662" s="783" t="s">
        <v>86</v>
      </c>
      <c r="R662" s="783" t="s">
        <v>86</v>
      </c>
      <c r="S662" s="132" t="s">
        <v>107</v>
      </c>
      <c r="T662" s="131"/>
      <c r="U662" s="131"/>
      <c r="V662" s="803"/>
      <c r="W662" s="803"/>
      <c r="X662" s="803"/>
      <c r="Y662" s="803"/>
      <c r="Z662" s="803"/>
      <c r="AA662" s="803"/>
      <c r="AB662" s="803"/>
      <c r="AC662" s="803"/>
      <c r="AD662" s="803"/>
      <c r="AE662" s="110"/>
      <c r="AF662" s="110"/>
      <c r="AG662" s="110"/>
    </row>
    <row r="663">
      <c r="A663" s="803"/>
      <c r="B663" s="676">
        <f t="shared" si="1"/>
        <v>660</v>
      </c>
      <c r="C663" s="970"/>
      <c r="D663" s="201"/>
      <c r="E663" s="201"/>
      <c r="F663" s="132" t="s">
        <v>4740</v>
      </c>
      <c r="G663" s="201"/>
      <c r="H663" s="201"/>
      <c r="I663" s="201"/>
      <c r="J663" s="201"/>
      <c r="K663" s="132"/>
      <c r="L663" s="132" t="s">
        <v>4741</v>
      </c>
      <c r="M663" s="132" t="s">
        <v>2520</v>
      </c>
      <c r="N663" s="131"/>
      <c r="O663" s="783" t="s">
        <v>84</v>
      </c>
      <c r="P663" s="783" t="s">
        <v>86</v>
      </c>
      <c r="Q663" s="783" t="s">
        <v>86</v>
      </c>
      <c r="R663" s="783" t="s">
        <v>86</v>
      </c>
      <c r="S663" s="132" t="s">
        <v>107</v>
      </c>
      <c r="T663" s="131"/>
      <c r="U663" s="131"/>
      <c r="V663" s="803"/>
      <c r="W663" s="803"/>
      <c r="X663" s="803"/>
      <c r="Y663" s="803"/>
      <c r="Z663" s="803"/>
      <c r="AA663" s="803"/>
      <c r="AB663" s="803"/>
      <c r="AC663" s="803"/>
      <c r="AD663" s="803"/>
      <c r="AE663" s="110"/>
      <c r="AF663" s="110"/>
      <c r="AG663" s="110"/>
    </row>
    <row r="664">
      <c r="A664" s="803"/>
      <c r="B664" s="676">
        <f t="shared" si="1"/>
        <v>661</v>
      </c>
      <c r="C664" s="970"/>
      <c r="D664" s="201"/>
      <c r="E664" s="201"/>
      <c r="F664" s="132" t="s">
        <v>4742</v>
      </c>
      <c r="G664" s="201"/>
      <c r="H664" s="201"/>
      <c r="I664" s="201"/>
      <c r="J664" s="201"/>
      <c r="K664" s="132"/>
      <c r="L664" s="132" t="s">
        <v>4743</v>
      </c>
      <c r="M664" s="132" t="s">
        <v>4744</v>
      </c>
      <c r="N664" s="131"/>
      <c r="O664" s="783" t="s">
        <v>84</v>
      </c>
      <c r="P664" s="783" t="s">
        <v>86</v>
      </c>
      <c r="Q664" s="783" t="s">
        <v>86</v>
      </c>
      <c r="R664" s="783" t="s">
        <v>86</v>
      </c>
      <c r="S664" s="132" t="s">
        <v>107</v>
      </c>
      <c r="T664" s="131"/>
      <c r="U664" s="131"/>
      <c r="V664" s="803"/>
      <c r="W664" s="803"/>
      <c r="X664" s="803"/>
      <c r="Y664" s="803"/>
      <c r="Z664" s="803"/>
      <c r="AA664" s="803"/>
      <c r="AB664" s="803"/>
      <c r="AC664" s="803"/>
      <c r="AD664" s="803"/>
      <c r="AE664" s="110"/>
      <c r="AF664" s="110"/>
      <c r="AG664" s="110"/>
    </row>
    <row r="665">
      <c r="A665" s="803"/>
      <c r="B665" s="676">
        <f t="shared" si="1"/>
        <v>662</v>
      </c>
      <c r="C665" s="970"/>
      <c r="D665" s="201"/>
      <c r="E665" s="201"/>
      <c r="F665" s="132" t="s">
        <v>4745</v>
      </c>
      <c r="G665" s="201"/>
      <c r="H665" s="201"/>
      <c r="I665" s="201"/>
      <c r="J665" s="201"/>
      <c r="K665" s="132"/>
      <c r="L665" s="132" t="s">
        <v>4552</v>
      </c>
      <c r="M665" s="132" t="s">
        <v>156</v>
      </c>
      <c r="N665" s="131"/>
      <c r="O665" s="783" t="s">
        <v>84</v>
      </c>
      <c r="P665" s="783" t="s">
        <v>86</v>
      </c>
      <c r="Q665" s="783" t="s">
        <v>86</v>
      </c>
      <c r="R665" s="783" t="s">
        <v>86</v>
      </c>
      <c r="S665" s="132" t="s">
        <v>107</v>
      </c>
      <c r="T665" s="131"/>
      <c r="U665" s="131"/>
      <c r="V665" s="803"/>
      <c r="W665" s="803"/>
      <c r="X665" s="803"/>
      <c r="Y665" s="803"/>
      <c r="Z665" s="803"/>
      <c r="AA665" s="803"/>
      <c r="AB665" s="803"/>
      <c r="AC665" s="803"/>
      <c r="AD665" s="803"/>
      <c r="AE665" s="110"/>
      <c r="AF665" s="110"/>
      <c r="AG665" s="110"/>
    </row>
    <row r="666">
      <c r="A666" s="803"/>
      <c r="B666" s="676">
        <f t="shared" si="1"/>
        <v>663</v>
      </c>
      <c r="C666" s="970"/>
      <c r="D666" s="201"/>
      <c r="E666" s="201"/>
      <c r="F666" s="201"/>
      <c r="G666" s="197" t="s">
        <v>4746</v>
      </c>
      <c r="H666" s="131"/>
      <c r="I666" s="131"/>
      <c r="J666" s="132"/>
      <c r="K666" s="132"/>
      <c r="L666" s="132" t="s">
        <v>4219</v>
      </c>
      <c r="M666" s="132" t="s">
        <v>4747</v>
      </c>
      <c r="N666" s="131"/>
      <c r="O666" s="783" t="s">
        <v>84</v>
      </c>
      <c r="P666" s="783" t="s">
        <v>86</v>
      </c>
      <c r="Q666" s="783" t="s">
        <v>86</v>
      </c>
      <c r="R666" s="783" t="s">
        <v>86</v>
      </c>
      <c r="S666" s="132" t="s">
        <v>107</v>
      </c>
      <c r="T666" s="131"/>
      <c r="U666" s="131"/>
      <c r="V666" s="803"/>
      <c r="W666" s="803"/>
      <c r="X666" s="803"/>
      <c r="Y666" s="803"/>
      <c r="Z666" s="803"/>
      <c r="AA666" s="803"/>
      <c r="AB666" s="803"/>
      <c r="AC666" s="803"/>
      <c r="AD666" s="803"/>
      <c r="AE666" s="110"/>
      <c r="AF666" s="110"/>
      <c r="AG666" s="110"/>
    </row>
    <row r="667">
      <c r="A667" s="803"/>
      <c r="B667" s="676">
        <f t="shared" si="1"/>
        <v>664</v>
      </c>
      <c r="C667" s="970"/>
      <c r="D667" s="201"/>
      <c r="E667" s="201"/>
      <c r="F667" s="201"/>
      <c r="G667" s="197" t="s">
        <v>4748</v>
      </c>
      <c r="H667" s="131"/>
      <c r="I667" s="131"/>
      <c r="J667" s="132"/>
      <c r="K667" s="132"/>
      <c r="L667" s="132" t="s">
        <v>4222</v>
      </c>
      <c r="M667" s="132" t="s">
        <v>4749</v>
      </c>
      <c r="N667" s="131"/>
      <c r="O667" s="783" t="s">
        <v>84</v>
      </c>
      <c r="P667" s="783" t="s">
        <v>86</v>
      </c>
      <c r="Q667" s="783" t="s">
        <v>86</v>
      </c>
      <c r="R667" s="783" t="s">
        <v>86</v>
      </c>
      <c r="S667" s="132" t="s">
        <v>107</v>
      </c>
      <c r="T667" s="131"/>
      <c r="U667" s="131"/>
      <c r="V667" s="803"/>
      <c r="W667" s="803"/>
      <c r="X667" s="803"/>
      <c r="Y667" s="803"/>
      <c r="Z667" s="803"/>
      <c r="AA667" s="803"/>
      <c r="AB667" s="803"/>
      <c r="AC667" s="803"/>
      <c r="AD667" s="803"/>
      <c r="AE667" s="110"/>
      <c r="AF667" s="110"/>
      <c r="AG667" s="110"/>
    </row>
    <row r="668">
      <c r="A668" s="803"/>
      <c r="B668" s="676">
        <f t="shared" si="1"/>
        <v>665</v>
      </c>
      <c r="C668" s="970"/>
      <c r="D668" s="201"/>
      <c r="E668" s="201"/>
      <c r="F668" s="201"/>
      <c r="G668" s="132" t="s">
        <v>1352</v>
      </c>
      <c r="H668" s="201"/>
      <c r="I668" s="201"/>
      <c r="J668" s="201"/>
      <c r="K668" s="132"/>
      <c r="L668" s="132" t="s">
        <v>4079</v>
      </c>
      <c r="M668" s="132" t="s">
        <v>4750</v>
      </c>
      <c r="N668" s="131"/>
      <c r="O668" s="783" t="s">
        <v>84</v>
      </c>
      <c r="P668" s="783" t="s">
        <v>86</v>
      </c>
      <c r="Q668" s="783" t="s">
        <v>86</v>
      </c>
      <c r="R668" s="783" t="s">
        <v>86</v>
      </c>
      <c r="S668" s="132" t="s">
        <v>107</v>
      </c>
      <c r="T668" s="131"/>
      <c r="U668" s="131"/>
      <c r="V668" s="803"/>
      <c r="W668" s="803"/>
      <c r="X668" s="803"/>
      <c r="Y668" s="803"/>
      <c r="Z668" s="803"/>
      <c r="AA668" s="803"/>
      <c r="AB668" s="803"/>
      <c r="AC668" s="803"/>
      <c r="AD668" s="803"/>
      <c r="AE668" s="110"/>
      <c r="AF668" s="110"/>
      <c r="AG668" s="110"/>
    </row>
    <row r="669">
      <c r="A669" s="803"/>
      <c r="B669" s="676">
        <f t="shared" si="1"/>
        <v>666</v>
      </c>
      <c r="C669" s="970"/>
      <c r="D669" s="201"/>
      <c r="E669" s="201"/>
      <c r="F669" s="201"/>
      <c r="G669" s="132" t="s">
        <v>4751</v>
      </c>
      <c r="H669" s="201"/>
      <c r="I669" s="201"/>
      <c r="J669" s="201"/>
      <c r="K669" s="132"/>
      <c r="L669" s="132" t="s">
        <v>4752</v>
      </c>
      <c r="M669" s="132" t="s">
        <v>4753</v>
      </c>
      <c r="N669" s="131"/>
      <c r="O669" s="783" t="s">
        <v>84</v>
      </c>
      <c r="P669" s="783" t="s">
        <v>86</v>
      </c>
      <c r="Q669" s="783" t="s">
        <v>86</v>
      </c>
      <c r="R669" s="783" t="s">
        <v>86</v>
      </c>
      <c r="S669" s="132" t="s">
        <v>107</v>
      </c>
      <c r="T669" s="131"/>
      <c r="U669" s="131"/>
      <c r="V669" s="803"/>
      <c r="W669" s="803"/>
      <c r="X669" s="803"/>
      <c r="Y669" s="803"/>
      <c r="Z669" s="803"/>
      <c r="AA669" s="803"/>
      <c r="AB669" s="803"/>
      <c r="AC669" s="803"/>
      <c r="AD669" s="803"/>
      <c r="AE669" s="110"/>
      <c r="AF669" s="110"/>
      <c r="AG669" s="110"/>
    </row>
    <row r="670">
      <c r="A670" s="803"/>
      <c r="B670" s="676">
        <f t="shared" si="1"/>
        <v>667</v>
      </c>
      <c r="C670" s="970"/>
      <c r="D670" s="201"/>
      <c r="E670" s="201"/>
      <c r="F670" s="132" t="s">
        <v>4754</v>
      </c>
      <c r="G670" s="201"/>
      <c r="H670" s="201"/>
      <c r="I670" s="201"/>
      <c r="J670" s="201"/>
      <c r="K670" s="132"/>
      <c r="L670" s="132" t="s">
        <v>4552</v>
      </c>
      <c r="M670" s="132" t="s">
        <v>156</v>
      </c>
      <c r="N670" s="131"/>
      <c r="O670" s="783" t="s">
        <v>84</v>
      </c>
      <c r="P670" s="783" t="s">
        <v>86</v>
      </c>
      <c r="Q670" s="783" t="s">
        <v>86</v>
      </c>
      <c r="R670" s="783" t="s">
        <v>86</v>
      </c>
      <c r="S670" s="132" t="s">
        <v>107</v>
      </c>
      <c r="T670" s="131"/>
      <c r="U670" s="131"/>
      <c r="V670" s="803"/>
      <c r="W670" s="803"/>
      <c r="X670" s="803"/>
      <c r="Y670" s="803"/>
      <c r="Z670" s="803"/>
      <c r="AA670" s="803"/>
      <c r="AB670" s="803"/>
      <c r="AC670" s="803"/>
      <c r="AD670" s="803"/>
      <c r="AE670" s="110"/>
      <c r="AF670" s="110"/>
      <c r="AG670" s="110"/>
    </row>
    <row r="671">
      <c r="A671" s="803"/>
      <c r="B671" s="676">
        <f t="shared" si="1"/>
        <v>668</v>
      </c>
      <c r="C671" s="970"/>
      <c r="D671" s="201"/>
      <c r="E671" s="201"/>
      <c r="F671" s="132"/>
      <c r="G671" s="201"/>
      <c r="H671" s="201"/>
      <c r="I671" s="201"/>
      <c r="J671" s="201"/>
      <c r="K671" s="132"/>
      <c r="L671" s="132" t="s">
        <v>4755</v>
      </c>
      <c r="M671" s="132" t="s">
        <v>4756</v>
      </c>
      <c r="N671" s="131"/>
      <c r="O671" s="783" t="s">
        <v>84</v>
      </c>
      <c r="P671" s="783" t="s">
        <v>86</v>
      </c>
      <c r="Q671" s="783" t="s">
        <v>86</v>
      </c>
      <c r="R671" s="783" t="s">
        <v>86</v>
      </c>
      <c r="S671" s="132" t="s">
        <v>107</v>
      </c>
      <c r="T671" s="131"/>
      <c r="U671" s="131"/>
      <c r="V671" s="803"/>
      <c r="W671" s="803"/>
      <c r="X671" s="803"/>
      <c r="Y671" s="803"/>
      <c r="Z671" s="803"/>
      <c r="AA671" s="803"/>
      <c r="AB671" s="803"/>
      <c r="AC671" s="803"/>
      <c r="AD671" s="803"/>
      <c r="AE671" s="110"/>
      <c r="AF671" s="110"/>
      <c r="AG671" s="110"/>
    </row>
    <row r="672">
      <c r="A672" s="803"/>
      <c r="B672" s="676">
        <f t="shared" si="1"/>
        <v>669</v>
      </c>
      <c r="C672" s="970"/>
      <c r="D672" s="201"/>
      <c r="E672" s="201"/>
      <c r="F672" s="132" t="s">
        <v>4757</v>
      </c>
      <c r="G672" s="132" t="s">
        <v>4758</v>
      </c>
      <c r="H672" s="201"/>
      <c r="I672" s="201"/>
      <c r="J672" s="201"/>
      <c r="K672" s="132"/>
      <c r="L672" s="132" t="s">
        <v>4552</v>
      </c>
      <c r="M672" s="132" t="s">
        <v>156</v>
      </c>
      <c r="N672" s="131"/>
      <c r="O672" s="783" t="s">
        <v>84</v>
      </c>
      <c r="P672" s="783" t="s">
        <v>86</v>
      </c>
      <c r="Q672" s="783" t="s">
        <v>86</v>
      </c>
      <c r="R672" s="783" t="s">
        <v>86</v>
      </c>
      <c r="S672" s="132" t="s">
        <v>107</v>
      </c>
      <c r="T672" s="131"/>
      <c r="U672" s="131"/>
      <c r="V672" s="803"/>
      <c r="W672" s="803"/>
      <c r="X672" s="803"/>
      <c r="Y672" s="803"/>
      <c r="Z672" s="803"/>
      <c r="AA672" s="803"/>
      <c r="AB672" s="803"/>
      <c r="AC672" s="803"/>
      <c r="AD672" s="803"/>
      <c r="AE672" s="110"/>
      <c r="AF672" s="110"/>
      <c r="AG672" s="110"/>
    </row>
    <row r="673">
      <c r="A673" s="803"/>
      <c r="B673" s="676">
        <f t="shared" si="1"/>
        <v>670</v>
      </c>
      <c r="C673" s="970"/>
      <c r="D673" s="201"/>
      <c r="E673" s="201"/>
      <c r="F673" s="201"/>
      <c r="G673" s="132" t="s">
        <v>4759</v>
      </c>
      <c r="H673" s="201"/>
      <c r="I673" s="201"/>
      <c r="J673" s="201"/>
      <c r="K673" s="132"/>
      <c r="L673" s="132" t="s">
        <v>4368</v>
      </c>
      <c r="M673" s="132" t="s">
        <v>156</v>
      </c>
      <c r="N673" s="131"/>
      <c r="O673" s="783" t="s">
        <v>84</v>
      </c>
      <c r="P673" s="783" t="s">
        <v>86</v>
      </c>
      <c r="Q673" s="783" t="s">
        <v>86</v>
      </c>
      <c r="R673" s="783" t="s">
        <v>86</v>
      </c>
      <c r="S673" s="132" t="s">
        <v>107</v>
      </c>
      <c r="T673" s="131"/>
      <c r="U673" s="131"/>
      <c r="V673" s="803"/>
      <c r="W673" s="803"/>
      <c r="X673" s="803"/>
      <c r="Y673" s="803"/>
      <c r="Z673" s="803"/>
      <c r="AA673" s="803"/>
      <c r="AB673" s="803"/>
      <c r="AC673" s="803"/>
      <c r="AD673" s="803"/>
      <c r="AE673" s="110"/>
      <c r="AF673" s="110"/>
      <c r="AG673" s="110"/>
    </row>
    <row r="674">
      <c r="A674" s="803"/>
      <c r="B674" s="676">
        <f t="shared" si="1"/>
        <v>671</v>
      </c>
      <c r="C674" s="970"/>
      <c r="D674" s="201"/>
      <c r="E674" s="201"/>
      <c r="F674" s="201"/>
      <c r="G674" s="132" t="s">
        <v>4760</v>
      </c>
      <c r="H674" s="201"/>
      <c r="I674" s="201"/>
      <c r="J674" s="201"/>
      <c r="K674" s="132"/>
      <c r="L674" s="132" t="s">
        <v>4761</v>
      </c>
      <c r="M674" s="132" t="s">
        <v>4762</v>
      </c>
      <c r="N674" s="131"/>
      <c r="O674" s="783" t="s">
        <v>84</v>
      </c>
      <c r="P674" s="783" t="s">
        <v>86</v>
      </c>
      <c r="Q674" s="783" t="s">
        <v>86</v>
      </c>
      <c r="R674" s="783" t="s">
        <v>86</v>
      </c>
      <c r="S674" s="132" t="s">
        <v>107</v>
      </c>
      <c r="T674" s="131"/>
      <c r="U674" s="131"/>
      <c r="V674" s="803"/>
      <c r="W674" s="803"/>
      <c r="X674" s="803"/>
      <c r="Y674" s="803"/>
      <c r="Z674" s="803"/>
      <c r="AA674" s="803"/>
      <c r="AB674" s="803"/>
      <c r="AC674" s="803"/>
      <c r="AD674" s="803"/>
      <c r="AE674" s="110"/>
      <c r="AF674" s="110"/>
      <c r="AG674" s="110"/>
    </row>
    <row r="675">
      <c r="A675" s="803"/>
      <c r="B675" s="676">
        <f t="shared" si="1"/>
        <v>672</v>
      </c>
      <c r="C675" s="970"/>
      <c r="D675" s="201"/>
      <c r="E675" s="201"/>
      <c r="F675" s="201"/>
      <c r="G675" s="132" t="s">
        <v>4763</v>
      </c>
      <c r="H675" s="201"/>
      <c r="I675" s="201"/>
      <c r="J675" s="201"/>
      <c r="K675" s="132"/>
      <c r="L675" s="132" t="s">
        <v>4764</v>
      </c>
      <c r="M675" s="132" t="s">
        <v>4765</v>
      </c>
      <c r="N675" s="131"/>
      <c r="O675" s="783" t="s">
        <v>84</v>
      </c>
      <c r="P675" s="783" t="s">
        <v>86</v>
      </c>
      <c r="Q675" s="783" t="s">
        <v>86</v>
      </c>
      <c r="R675" s="783" t="s">
        <v>86</v>
      </c>
      <c r="S675" s="132" t="s">
        <v>107</v>
      </c>
      <c r="T675" s="131"/>
      <c r="U675" s="131"/>
      <c r="V675" s="803"/>
      <c r="W675" s="803"/>
      <c r="X675" s="803"/>
      <c r="Y675" s="803"/>
      <c r="Z675" s="803"/>
      <c r="AA675" s="803"/>
      <c r="AB675" s="803"/>
      <c r="AC675" s="803"/>
      <c r="AD675" s="803"/>
      <c r="AE675" s="110"/>
      <c r="AF675" s="110"/>
      <c r="AG675" s="110"/>
    </row>
    <row r="676">
      <c r="A676" s="803"/>
      <c r="B676" s="676">
        <f t="shared" si="1"/>
        <v>673</v>
      </c>
      <c r="C676" s="970"/>
      <c r="D676" s="201"/>
      <c r="E676" s="201"/>
      <c r="F676" s="132" t="s">
        <v>4766</v>
      </c>
      <c r="G676" s="132" t="s">
        <v>4767</v>
      </c>
      <c r="H676" s="201"/>
      <c r="I676" s="201"/>
      <c r="J676" s="201"/>
      <c r="K676" s="132"/>
      <c r="L676" s="132" t="s">
        <v>4768</v>
      </c>
      <c r="M676" s="132" t="s">
        <v>4769</v>
      </c>
      <c r="N676" s="131"/>
      <c r="O676" s="783" t="s">
        <v>84</v>
      </c>
      <c r="P676" s="783" t="s">
        <v>86</v>
      </c>
      <c r="Q676" s="783" t="s">
        <v>86</v>
      </c>
      <c r="R676" s="783" t="s">
        <v>86</v>
      </c>
      <c r="S676" s="132" t="s">
        <v>107</v>
      </c>
      <c r="T676" s="131"/>
      <c r="U676" s="131"/>
      <c r="V676" s="803"/>
      <c r="W676" s="803"/>
      <c r="X676" s="803"/>
      <c r="Y676" s="803"/>
      <c r="Z676" s="803"/>
      <c r="AA676" s="803"/>
      <c r="AB676" s="803"/>
      <c r="AC676" s="803"/>
      <c r="AD676" s="803"/>
      <c r="AE676" s="110"/>
      <c r="AF676" s="110"/>
      <c r="AG676" s="110"/>
    </row>
    <row r="677">
      <c r="A677" s="803"/>
      <c r="B677" s="676">
        <f t="shared" si="1"/>
        <v>674</v>
      </c>
      <c r="C677" s="970"/>
      <c r="D677" s="201"/>
      <c r="E677" s="201"/>
      <c r="F677" s="201"/>
      <c r="G677" s="132" t="s">
        <v>4770</v>
      </c>
      <c r="H677" s="132" t="s">
        <v>4771</v>
      </c>
      <c r="I677" s="201"/>
      <c r="J677" s="201"/>
      <c r="K677" s="132"/>
      <c r="L677" s="132" t="s">
        <v>4772</v>
      </c>
      <c r="M677" s="132" t="s">
        <v>4773</v>
      </c>
      <c r="N677" s="131"/>
      <c r="O677" s="783" t="s">
        <v>84</v>
      </c>
      <c r="P677" s="783" t="s">
        <v>86</v>
      </c>
      <c r="Q677" s="783" t="s">
        <v>86</v>
      </c>
      <c r="R677" s="783" t="s">
        <v>86</v>
      </c>
      <c r="S677" s="132" t="s">
        <v>107</v>
      </c>
      <c r="T677" s="131"/>
      <c r="U677" s="131"/>
      <c r="V677" s="803"/>
      <c r="W677" s="803"/>
      <c r="X677" s="803"/>
      <c r="Y677" s="803"/>
      <c r="Z677" s="803"/>
      <c r="AA677" s="803"/>
      <c r="AB677" s="803"/>
      <c r="AC677" s="803"/>
      <c r="AD677" s="803"/>
      <c r="AE677" s="110"/>
      <c r="AF677" s="110"/>
      <c r="AG677" s="110"/>
    </row>
    <row r="678">
      <c r="A678" s="803"/>
      <c r="B678" s="676">
        <f t="shared" si="1"/>
        <v>675</v>
      </c>
      <c r="C678" s="970"/>
      <c r="D678" s="201"/>
      <c r="E678" s="201"/>
      <c r="F678" s="201"/>
      <c r="G678" s="201"/>
      <c r="H678" s="201"/>
      <c r="I678" s="132" t="s">
        <v>4774</v>
      </c>
      <c r="J678" s="201"/>
      <c r="K678" s="132"/>
      <c r="L678" s="132" t="s">
        <v>4775</v>
      </c>
      <c r="M678" s="132" t="s">
        <v>4776</v>
      </c>
      <c r="N678" s="131"/>
      <c r="O678" s="783" t="s">
        <v>84</v>
      </c>
      <c r="P678" s="783" t="s">
        <v>86</v>
      </c>
      <c r="Q678" s="783" t="s">
        <v>86</v>
      </c>
      <c r="R678" s="783" t="s">
        <v>86</v>
      </c>
      <c r="S678" s="132" t="s">
        <v>107</v>
      </c>
      <c r="T678" s="131"/>
      <c r="U678" s="131"/>
      <c r="V678" s="803"/>
      <c r="W678" s="803"/>
      <c r="X678" s="803"/>
      <c r="Y678" s="803"/>
      <c r="Z678" s="803"/>
      <c r="AA678" s="803"/>
      <c r="AB678" s="803"/>
      <c r="AC678" s="803"/>
      <c r="AD678" s="803"/>
      <c r="AE678" s="110"/>
      <c r="AF678" s="110"/>
      <c r="AG678" s="110"/>
    </row>
    <row r="679">
      <c r="A679" s="803"/>
      <c r="B679" s="676">
        <f t="shared" si="1"/>
        <v>676</v>
      </c>
      <c r="C679" s="970"/>
      <c r="D679" s="201"/>
      <c r="E679" s="201"/>
      <c r="F679" s="201"/>
      <c r="G679" s="201"/>
      <c r="H679" s="201"/>
      <c r="I679" s="132" t="s">
        <v>4777</v>
      </c>
      <c r="J679" s="201"/>
      <c r="K679" s="132"/>
      <c r="L679" s="132" t="s">
        <v>4778</v>
      </c>
      <c r="M679" s="132" t="s">
        <v>4779</v>
      </c>
      <c r="N679" s="131"/>
      <c r="O679" s="783" t="s">
        <v>84</v>
      </c>
      <c r="P679" s="783" t="s">
        <v>86</v>
      </c>
      <c r="Q679" s="783" t="s">
        <v>86</v>
      </c>
      <c r="R679" s="783" t="s">
        <v>86</v>
      </c>
      <c r="S679" s="132" t="s">
        <v>107</v>
      </c>
      <c r="T679" s="131"/>
      <c r="U679" s="131"/>
      <c r="V679" s="803"/>
      <c r="W679" s="803"/>
      <c r="X679" s="803"/>
      <c r="Y679" s="803"/>
      <c r="Z679" s="803"/>
      <c r="AA679" s="803"/>
      <c r="AB679" s="803"/>
      <c r="AC679" s="803"/>
      <c r="AD679" s="803"/>
      <c r="AE679" s="110"/>
      <c r="AF679" s="110"/>
      <c r="AG679" s="110"/>
    </row>
    <row r="680">
      <c r="A680" s="803"/>
      <c r="B680" s="676">
        <f t="shared" si="1"/>
        <v>677</v>
      </c>
      <c r="C680" s="970"/>
      <c r="D680" s="201"/>
      <c r="E680" s="201"/>
      <c r="F680" s="201"/>
      <c r="G680" s="132" t="s">
        <v>4780</v>
      </c>
      <c r="H680" s="201"/>
      <c r="I680" s="201"/>
      <c r="J680" s="201"/>
      <c r="K680" s="132"/>
      <c r="L680" s="132" t="s">
        <v>4743</v>
      </c>
      <c r="M680" s="132" t="s">
        <v>4781</v>
      </c>
      <c r="N680" s="131"/>
      <c r="O680" s="783" t="s">
        <v>84</v>
      </c>
      <c r="P680" s="783" t="s">
        <v>86</v>
      </c>
      <c r="Q680" s="783" t="s">
        <v>86</v>
      </c>
      <c r="R680" s="783" t="s">
        <v>86</v>
      </c>
      <c r="S680" s="132" t="s">
        <v>107</v>
      </c>
      <c r="T680" s="131"/>
      <c r="U680" s="131"/>
      <c r="V680" s="803"/>
      <c r="W680" s="803"/>
      <c r="X680" s="803"/>
      <c r="Y680" s="803"/>
      <c r="Z680" s="803"/>
      <c r="AA680" s="803"/>
      <c r="AB680" s="803"/>
      <c r="AC680" s="803"/>
      <c r="AD680" s="803"/>
      <c r="AE680" s="110"/>
      <c r="AF680" s="110"/>
      <c r="AG680" s="110"/>
    </row>
    <row r="681">
      <c r="A681" s="803"/>
      <c r="B681" s="676">
        <f t="shared" si="1"/>
        <v>678</v>
      </c>
      <c r="C681" s="970"/>
      <c r="D681" s="201"/>
      <c r="E681" s="201"/>
      <c r="F681" s="201"/>
      <c r="G681" s="132" t="s">
        <v>174</v>
      </c>
      <c r="H681" s="201"/>
      <c r="I681" s="201"/>
      <c r="J681" s="201"/>
      <c r="K681" s="132"/>
      <c r="L681" s="132" t="s">
        <v>4550</v>
      </c>
      <c r="M681" s="132" t="s">
        <v>4782</v>
      </c>
      <c r="N681" s="131"/>
      <c r="O681" s="783" t="s">
        <v>84</v>
      </c>
      <c r="P681" s="783" t="s">
        <v>86</v>
      </c>
      <c r="Q681" s="783" t="s">
        <v>86</v>
      </c>
      <c r="R681" s="783" t="s">
        <v>86</v>
      </c>
      <c r="S681" s="132" t="s">
        <v>107</v>
      </c>
      <c r="T681" s="131"/>
      <c r="U681" s="131"/>
      <c r="V681" s="803"/>
      <c r="W681" s="803"/>
      <c r="X681" s="803"/>
      <c r="Y681" s="803"/>
      <c r="Z681" s="803"/>
      <c r="AA681" s="803"/>
      <c r="AB681" s="803"/>
      <c r="AC681" s="803"/>
      <c r="AD681" s="803"/>
      <c r="AE681" s="110"/>
      <c r="AF681" s="110"/>
      <c r="AG681" s="110"/>
    </row>
    <row r="682">
      <c r="A682" s="803"/>
      <c r="B682" s="676">
        <f t="shared" si="1"/>
        <v>679</v>
      </c>
      <c r="C682" s="970"/>
      <c r="D682" s="201"/>
      <c r="E682" s="201"/>
      <c r="F682" s="132" t="s">
        <v>4783</v>
      </c>
      <c r="G682" s="132" t="s">
        <v>4784</v>
      </c>
      <c r="H682" s="201"/>
      <c r="I682" s="201"/>
      <c r="J682" s="201"/>
      <c r="K682" s="132"/>
      <c r="L682" s="132" t="s">
        <v>4785</v>
      </c>
      <c r="M682" s="132" t="s">
        <v>4769</v>
      </c>
      <c r="N682" s="131"/>
      <c r="O682" s="783" t="s">
        <v>84</v>
      </c>
      <c r="P682" s="783" t="s">
        <v>86</v>
      </c>
      <c r="Q682" s="783" t="s">
        <v>86</v>
      </c>
      <c r="R682" s="783" t="s">
        <v>86</v>
      </c>
      <c r="S682" s="132" t="s">
        <v>107</v>
      </c>
      <c r="T682" s="131"/>
      <c r="U682" s="131"/>
      <c r="V682" s="803"/>
      <c r="W682" s="803"/>
      <c r="X682" s="803"/>
      <c r="Y682" s="803"/>
      <c r="Z682" s="803"/>
      <c r="AA682" s="803"/>
      <c r="AB682" s="803"/>
      <c r="AC682" s="803"/>
      <c r="AD682" s="803"/>
      <c r="AE682" s="110"/>
      <c r="AF682" s="110"/>
      <c r="AG682" s="110"/>
    </row>
    <row r="683">
      <c r="A683" s="803"/>
      <c r="B683" s="676">
        <f t="shared" si="1"/>
        <v>680</v>
      </c>
      <c r="C683" s="970"/>
      <c r="D683" s="201"/>
      <c r="E683" s="201"/>
      <c r="F683" s="201"/>
      <c r="G683" s="132" t="s">
        <v>4770</v>
      </c>
      <c r="H683" s="132" t="s">
        <v>4771</v>
      </c>
      <c r="I683" s="201"/>
      <c r="J683" s="201"/>
      <c r="K683" s="132"/>
      <c r="L683" s="132" t="s">
        <v>4772</v>
      </c>
      <c r="M683" s="132" t="s">
        <v>4773</v>
      </c>
      <c r="N683" s="131"/>
      <c r="O683" s="783" t="s">
        <v>84</v>
      </c>
      <c r="P683" s="783" t="s">
        <v>86</v>
      </c>
      <c r="Q683" s="783" t="s">
        <v>86</v>
      </c>
      <c r="R683" s="783" t="s">
        <v>86</v>
      </c>
      <c r="S683" s="132" t="s">
        <v>107</v>
      </c>
      <c r="T683" s="131"/>
      <c r="U683" s="131"/>
      <c r="V683" s="803"/>
      <c r="W683" s="803"/>
      <c r="X683" s="803"/>
      <c r="Y683" s="803"/>
      <c r="Z683" s="803"/>
      <c r="AA683" s="803"/>
      <c r="AB683" s="803"/>
      <c r="AC683" s="803"/>
      <c r="AD683" s="803"/>
      <c r="AE683" s="110"/>
      <c r="AF683" s="110"/>
      <c r="AG683" s="110"/>
    </row>
    <row r="684">
      <c r="A684" s="803"/>
      <c r="B684" s="676">
        <f t="shared" si="1"/>
        <v>681</v>
      </c>
      <c r="C684" s="970"/>
      <c r="D684" s="201"/>
      <c r="E684" s="201"/>
      <c r="F684" s="201"/>
      <c r="G684" s="201"/>
      <c r="H684" s="201"/>
      <c r="I684" s="132" t="s">
        <v>4774</v>
      </c>
      <c r="J684" s="201"/>
      <c r="K684" s="132"/>
      <c r="L684" s="132" t="s">
        <v>4775</v>
      </c>
      <c r="M684" s="132" t="s">
        <v>4776</v>
      </c>
      <c r="N684" s="131"/>
      <c r="O684" s="783" t="s">
        <v>84</v>
      </c>
      <c r="P684" s="783" t="s">
        <v>86</v>
      </c>
      <c r="Q684" s="783" t="s">
        <v>86</v>
      </c>
      <c r="R684" s="783" t="s">
        <v>86</v>
      </c>
      <c r="S684" s="132" t="s">
        <v>107</v>
      </c>
      <c r="T684" s="131"/>
      <c r="U684" s="131"/>
      <c r="V684" s="803"/>
      <c r="W684" s="803"/>
      <c r="X684" s="803"/>
      <c r="Y684" s="803"/>
      <c r="Z684" s="803"/>
      <c r="AA684" s="803"/>
      <c r="AB684" s="803"/>
      <c r="AC684" s="803"/>
      <c r="AD684" s="803"/>
      <c r="AE684" s="110"/>
      <c r="AF684" s="110"/>
      <c r="AG684" s="110"/>
    </row>
    <row r="685">
      <c r="A685" s="803"/>
      <c r="B685" s="676">
        <f t="shared" si="1"/>
        <v>682</v>
      </c>
      <c r="C685" s="970"/>
      <c r="D685" s="201"/>
      <c r="E685" s="201"/>
      <c r="F685" s="201"/>
      <c r="G685" s="201"/>
      <c r="H685" s="201"/>
      <c r="I685" s="132" t="s">
        <v>4777</v>
      </c>
      <c r="J685" s="201"/>
      <c r="K685" s="132"/>
      <c r="L685" s="132" t="s">
        <v>4778</v>
      </c>
      <c r="M685" s="132" t="s">
        <v>4779</v>
      </c>
      <c r="N685" s="131"/>
      <c r="O685" s="783" t="s">
        <v>84</v>
      </c>
      <c r="P685" s="783" t="s">
        <v>86</v>
      </c>
      <c r="Q685" s="783" t="s">
        <v>86</v>
      </c>
      <c r="R685" s="783" t="s">
        <v>86</v>
      </c>
      <c r="S685" s="132" t="s">
        <v>107</v>
      </c>
      <c r="T685" s="131"/>
      <c r="U685" s="131"/>
      <c r="V685" s="803"/>
      <c r="W685" s="803"/>
      <c r="X685" s="803"/>
      <c r="Y685" s="803"/>
      <c r="Z685" s="803"/>
      <c r="AA685" s="803"/>
      <c r="AB685" s="803"/>
      <c r="AC685" s="803"/>
      <c r="AD685" s="803"/>
      <c r="AE685" s="110"/>
      <c r="AF685" s="110"/>
      <c r="AG685" s="110"/>
    </row>
    <row r="686">
      <c r="A686" s="803"/>
      <c r="B686" s="676">
        <f t="shared" si="1"/>
        <v>683</v>
      </c>
      <c r="C686" s="970"/>
      <c r="D686" s="201"/>
      <c r="E686" s="201"/>
      <c r="F686" s="201"/>
      <c r="G686" s="132" t="s">
        <v>4786</v>
      </c>
      <c r="H686" s="201"/>
      <c r="I686" s="201"/>
      <c r="J686" s="201"/>
      <c r="K686" s="132"/>
      <c r="L686" s="132" t="s">
        <v>4743</v>
      </c>
      <c r="M686" s="132" t="s">
        <v>4787</v>
      </c>
      <c r="N686" s="131"/>
      <c r="O686" s="783" t="s">
        <v>84</v>
      </c>
      <c r="P686" s="783" t="s">
        <v>86</v>
      </c>
      <c r="Q686" s="783" t="s">
        <v>86</v>
      </c>
      <c r="R686" s="783" t="s">
        <v>86</v>
      </c>
      <c r="S686" s="132" t="s">
        <v>107</v>
      </c>
      <c r="T686" s="131"/>
      <c r="U686" s="131"/>
      <c r="V686" s="803"/>
      <c r="W686" s="803"/>
      <c r="X686" s="803"/>
      <c r="Y686" s="803"/>
      <c r="Z686" s="803"/>
      <c r="AA686" s="803"/>
      <c r="AB686" s="803"/>
      <c r="AC686" s="803"/>
      <c r="AD686" s="803"/>
      <c r="AE686" s="110"/>
      <c r="AF686" s="110"/>
      <c r="AG686" s="110"/>
    </row>
    <row r="687">
      <c r="A687" s="803"/>
      <c r="B687" s="676">
        <f t="shared" si="1"/>
        <v>684</v>
      </c>
      <c r="C687" s="970"/>
      <c r="D687" s="201"/>
      <c r="E687" s="201"/>
      <c r="F687" s="201"/>
      <c r="G687" s="132" t="s">
        <v>174</v>
      </c>
      <c r="H687" s="201"/>
      <c r="I687" s="201"/>
      <c r="J687" s="201"/>
      <c r="K687" s="132"/>
      <c r="L687" s="132" t="s">
        <v>4550</v>
      </c>
      <c r="M687" s="132" t="s">
        <v>4788</v>
      </c>
      <c r="N687" s="131"/>
      <c r="O687" s="783" t="s">
        <v>84</v>
      </c>
      <c r="P687" s="783" t="s">
        <v>86</v>
      </c>
      <c r="Q687" s="783" t="s">
        <v>86</v>
      </c>
      <c r="R687" s="783" t="s">
        <v>86</v>
      </c>
      <c r="S687" s="132" t="s">
        <v>107</v>
      </c>
      <c r="T687" s="131"/>
      <c r="U687" s="131"/>
      <c r="V687" s="803"/>
      <c r="W687" s="803"/>
      <c r="X687" s="803"/>
      <c r="Y687" s="803"/>
      <c r="Z687" s="803"/>
      <c r="AA687" s="803"/>
      <c r="AB687" s="803"/>
      <c r="AC687" s="803"/>
      <c r="AD687" s="803"/>
      <c r="AE687" s="110"/>
      <c r="AF687" s="110"/>
      <c r="AG687" s="110"/>
    </row>
    <row r="688">
      <c r="A688" s="803"/>
      <c r="B688" s="676">
        <f t="shared" si="1"/>
        <v>685</v>
      </c>
      <c r="C688" s="970"/>
      <c r="D688" s="201"/>
      <c r="E688" s="201"/>
      <c r="F688" s="132" t="s">
        <v>1173</v>
      </c>
      <c r="G688" s="132" t="s">
        <v>4789</v>
      </c>
      <c r="H688" s="201"/>
      <c r="I688" s="201"/>
      <c r="J688" s="201"/>
      <c r="K688" s="132"/>
      <c r="L688" s="132" t="s">
        <v>4552</v>
      </c>
      <c r="M688" s="132" t="s">
        <v>156</v>
      </c>
      <c r="N688" s="131"/>
      <c r="O688" s="783" t="s">
        <v>84</v>
      </c>
      <c r="P688" s="783" t="s">
        <v>86</v>
      </c>
      <c r="Q688" s="783" t="s">
        <v>86</v>
      </c>
      <c r="R688" s="783" t="s">
        <v>86</v>
      </c>
      <c r="S688" s="132" t="s">
        <v>107</v>
      </c>
      <c r="T688" s="131"/>
      <c r="U688" s="131"/>
      <c r="V688" s="803"/>
      <c r="W688" s="803"/>
      <c r="X688" s="803"/>
      <c r="Y688" s="803"/>
      <c r="Z688" s="803"/>
      <c r="AA688" s="803"/>
      <c r="AB688" s="803"/>
      <c r="AC688" s="803"/>
      <c r="AD688" s="803"/>
      <c r="AE688" s="110"/>
      <c r="AF688" s="110"/>
      <c r="AG688" s="110"/>
    </row>
    <row r="689">
      <c r="A689" s="803"/>
      <c r="B689" s="676">
        <f t="shared" si="1"/>
        <v>686</v>
      </c>
      <c r="C689" s="970"/>
      <c r="D689" s="201"/>
      <c r="E689" s="201"/>
      <c r="F689" s="201"/>
      <c r="G689" s="132" t="s">
        <v>4790</v>
      </c>
      <c r="H689" s="201"/>
      <c r="I689" s="201"/>
      <c r="J689" s="201"/>
      <c r="K689" s="132"/>
      <c r="L689" s="132" t="s">
        <v>4743</v>
      </c>
      <c r="M689" s="132" t="s">
        <v>4791</v>
      </c>
      <c r="N689" s="131"/>
      <c r="O689" s="783" t="s">
        <v>84</v>
      </c>
      <c r="P689" s="783" t="s">
        <v>86</v>
      </c>
      <c r="Q689" s="783" t="s">
        <v>86</v>
      </c>
      <c r="R689" s="783" t="s">
        <v>86</v>
      </c>
      <c r="S689" s="132" t="s">
        <v>107</v>
      </c>
      <c r="T689" s="131"/>
      <c r="U689" s="131"/>
      <c r="V689" s="803"/>
      <c r="W689" s="803"/>
      <c r="X689" s="803"/>
      <c r="Y689" s="803"/>
      <c r="Z689" s="803"/>
      <c r="AA689" s="803"/>
      <c r="AB689" s="803"/>
      <c r="AC689" s="803"/>
      <c r="AD689" s="803"/>
      <c r="AE689" s="110"/>
      <c r="AF689" s="110"/>
      <c r="AG689" s="110"/>
    </row>
    <row r="690">
      <c r="A690" s="803"/>
      <c r="B690" s="676">
        <f t="shared" si="1"/>
        <v>687</v>
      </c>
      <c r="C690" s="970"/>
      <c r="D690" s="201"/>
      <c r="E690" s="201"/>
      <c r="F690" s="201"/>
      <c r="G690" s="201"/>
      <c r="H690" s="132" t="s">
        <v>1177</v>
      </c>
      <c r="I690" s="132" t="s">
        <v>4792</v>
      </c>
      <c r="J690" s="132" t="s">
        <v>4793</v>
      </c>
      <c r="K690" s="132"/>
      <c r="L690" s="132" t="s">
        <v>4552</v>
      </c>
      <c r="M690" s="132" t="s">
        <v>156</v>
      </c>
      <c r="N690" s="131"/>
      <c r="O690" s="783" t="s">
        <v>84</v>
      </c>
      <c r="P690" s="783" t="s">
        <v>86</v>
      </c>
      <c r="Q690" s="783" t="s">
        <v>86</v>
      </c>
      <c r="R690" s="783" t="s">
        <v>86</v>
      </c>
      <c r="S690" s="132" t="s">
        <v>107</v>
      </c>
      <c r="T690" s="131"/>
      <c r="U690" s="131"/>
      <c r="V690" s="803"/>
      <c r="W690" s="803"/>
      <c r="X690" s="803"/>
      <c r="Y690" s="803"/>
      <c r="Z690" s="803"/>
      <c r="AA690" s="803"/>
      <c r="AB690" s="803"/>
      <c r="AC690" s="803"/>
      <c r="AD690" s="803"/>
      <c r="AE690" s="110"/>
      <c r="AF690" s="110"/>
      <c r="AG690" s="110"/>
    </row>
    <row r="691">
      <c r="A691" s="803"/>
      <c r="B691" s="676">
        <f t="shared" si="1"/>
        <v>688</v>
      </c>
      <c r="C691" s="970"/>
      <c r="D691" s="201"/>
      <c r="E691" s="201"/>
      <c r="F691" s="201"/>
      <c r="G691" s="201"/>
      <c r="H691" s="201"/>
      <c r="I691" s="201"/>
      <c r="J691" s="132" t="s">
        <v>4794</v>
      </c>
      <c r="K691" s="132"/>
      <c r="L691" s="132" t="s">
        <v>4368</v>
      </c>
      <c r="M691" s="132" t="s">
        <v>156</v>
      </c>
      <c r="N691" s="131"/>
      <c r="O691" s="783" t="s">
        <v>84</v>
      </c>
      <c r="P691" s="783" t="s">
        <v>86</v>
      </c>
      <c r="Q691" s="783" t="s">
        <v>86</v>
      </c>
      <c r="R691" s="783" t="s">
        <v>86</v>
      </c>
      <c r="S691" s="132" t="s">
        <v>107</v>
      </c>
      <c r="T691" s="131"/>
      <c r="U691" s="131"/>
      <c r="V691" s="803"/>
      <c r="W691" s="803"/>
      <c r="X691" s="803"/>
      <c r="Y691" s="803"/>
      <c r="Z691" s="803"/>
      <c r="AA691" s="803"/>
      <c r="AB691" s="803"/>
      <c r="AC691" s="803"/>
      <c r="AD691" s="803"/>
      <c r="AE691" s="110"/>
      <c r="AF691" s="110"/>
      <c r="AG691" s="110"/>
    </row>
    <row r="692">
      <c r="A692" s="803"/>
      <c r="B692" s="676">
        <f t="shared" si="1"/>
        <v>689</v>
      </c>
      <c r="C692" s="970"/>
      <c r="D692" s="201"/>
      <c r="E692" s="201"/>
      <c r="F692" s="201"/>
      <c r="G692" s="201"/>
      <c r="H692" s="201"/>
      <c r="I692" s="201"/>
      <c r="J692" s="132" t="s">
        <v>1352</v>
      </c>
      <c r="K692" s="132"/>
      <c r="L692" s="132" t="s">
        <v>4079</v>
      </c>
      <c r="M692" s="132" t="s">
        <v>4795</v>
      </c>
      <c r="N692" s="131"/>
      <c r="O692" s="783" t="s">
        <v>84</v>
      </c>
      <c r="P692" s="783" t="s">
        <v>86</v>
      </c>
      <c r="Q692" s="783" t="s">
        <v>86</v>
      </c>
      <c r="R692" s="783" t="s">
        <v>86</v>
      </c>
      <c r="S692" s="132" t="s">
        <v>107</v>
      </c>
      <c r="T692" s="131"/>
      <c r="U692" s="131"/>
      <c r="V692" s="803"/>
      <c r="W692" s="803"/>
      <c r="X692" s="803"/>
      <c r="Y692" s="803"/>
      <c r="Z692" s="803"/>
      <c r="AA692" s="803"/>
      <c r="AB692" s="803"/>
      <c r="AC692" s="803"/>
      <c r="AD692" s="803"/>
      <c r="AE692" s="110"/>
      <c r="AF692" s="110"/>
      <c r="AG692" s="110"/>
    </row>
    <row r="693">
      <c r="A693" s="803"/>
      <c r="B693" s="676">
        <f t="shared" si="1"/>
        <v>690</v>
      </c>
      <c r="C693" s="970"/>
      <c r="D693" s="201"/>
      <c r="E693" s="201"/>
      <c r="F693" s="201"/>
      <c r="G693" s="201"/>
      <c r="H693" s="201"/>
      <c r="I693" s="201"/>
      <c r="J693" s="132" t="s">
        <v>4796</v>
      </c>
      <c r="K693" s="132"/>
      <c r="L693" s="132" t="s">
        <v>4797</v>
      </c>
      <c r="M693" s="132" t="s">
        <v>4798</v>
      </c>
      <c r="N693" s="131"/>
      <c r="O693" s="783" t="s">
        <v>84</v>
      </c>
      <c r="P693" s="783" t="s">
        <v>86</v>
      </c>
      <c r="Q693" s="783" t="s">
        <v>86</v>
      </c>
      <c r="R693" s="783" t="s">
        <v>86</v>
      </c>
      <c r="S693" s="132" t="s">
        <v>107</v>
      </c>
      <c r="T693" s="131"/>
      <c r="U693" s="131"/>
      <c r="V693" s="803"/>
      <c r="W693" s="803"/>
      <c r="X693" s="803"/>
      <c r="Y693" s="803"/>
      <c r="Z693" s="803"/>
      <c r="AA693" s="803"/>
      <c r="AB693" s="803"/>
      <c r="AC693" s="803"/>
      <c r="AD693" s="803"/>
      <c r="AE693" s="110"/>
      <c r="AF693" s="110"/>
      <c r="AG693" s="110"/>
    </row>
    <row r="694">
      <c r="A694" s="803"/>
      <c r="B694" s="676">
        <f t="shared" si="1"/>
        <v>691</v>
      </c>
      <c r="C694" s="970"/>
      <c r="D694" s="201"/>
      <c r="E694" s="201"/>
      <c r="F694" s="201"/>
      <c r="G694" s="197" t="s">
        <v>4746</v>
      </c>
      <c r="H694" s="201"/>
      <c r="I694" s="201"/>
      <c r="J694" s="201"/>
      <c r="K694" s="132"/>
      <c r="L694" s="132" t="s">
        <v>4219</v>
      </c>
      <c r="M694" s="132" t="s">
        <v>4799</v>
      </c>
      <c r="N694" s="131"/>
      <c r="O694" s="783" t="s">
        <v>84</v>
      </c>
      <c r="P694" s="783" t="s">
        <v>86</v>
      </c>
      <c r="Q694" s="783" t="s">
        <v>86</v>
      </c>
      <c r="R694" s="783" t="s">
        <v>86</v>
      </c>
      <c r="S694" s="132" t="s">
        <v>107</v>
      </c>
      <c r="T694" s="131"/>
      <c r="U694" s="131"/>
      <c r="V694" s="803"/>
      <c r="W694" s="803"/>
      <c r="X694" s="803"/>
      <c r="Y694" s="803"/>
      <c r="Z694" s="803"/>
      <c r="AA694" s="803"/>
      <c r="AB694" s="803"/>
      <c r="AC694" s="803"/>
      <c r="AD694" s="803"/>
      <c r="AE694" s="110"/>
      <c r="AF694" s="110"/>
      <c r="AG694" s="110"/>
    </row>
    <row r="695">
      <c r="A695" s="803"/>
      <c r="B695" s="676">
        <f t="shared" si="1"/>
        <v>692</v>
      </c>
      <c r="C695" s="970"/>
      <c r="D695" s="201"/>
      <c r="E695" s="201"/>
      <c r="F695" s="201"/>
      <c r="G695" s="197" t="s">
        <v>4748</v>
      </c>
      <c r="H695" s="201"/>
      <c r="I695" s="201"/>
      <c r="J695" s="201"/>
      <c r="K695" s="132"/>
      <c r="L695" s="132" t="s">
        <v>4222</v>
      </c>
      <c r="M695" s="132" t="s">
        <v>4800</v>
      </c>
      <c r="N695" s="131"/>
      <c r="O695" s="783" t="s">
        <v>84</v>
      </c>
      <c r="P695" s="783" t="s">
        <v>86</v>
      </c>
      <c r="Q695" s="783" t="s">
        <v>86</v>
      </c>
      <c r="R695" s="783" t="s">
        <v>86</v>
      </c>
      <c r="S695" s="132" t="s">
        <v>107</v>
      </c>
      <c r="T695" s="131"/>
      <c r="U695" s="131"/>
      <c r="V695" s="803"/>
      <c r="W695" s="803"/>
      <c r="X695" s="803"/>
      <c r="Y695" s="803"/>
      <c r="Z695" s="803"/>
      <c r="AA695" s="803"/>
      <c r="AB695" s="803"/>
      <c r="AC695" s="803"/>
      <c r="AD695" s="803"/>
      <c r="AE695" s="110"/>
      <c r="AF695" s="110"/>
      <c r="AG695" s="110"/>
    </row>
    <row r="696">
      <c r="A696" s="803"/>
      <c r="B696" s="676">
        <f t="shared" si="1"/>
        <v>693</v>
      </c>
      <c r="C696" s="970"/>
      <c r="D696" s="201"/>
      <c r="E696" s="201"/>
      <c r="F696" s="201"/>
      <c r="G696" s="132" t="s">
        <v>1352</v>
      </c>
      <c r="H696" s="201"/>
      <c r="I696" s="201"/>
      <c r="J696" s="201"/>
      <c r="K696" s="132"/>
      <c r="L696" s="132" t="s">
        <v>4079</v>
      </c>
      <c r="M696" s="132" t="s">
        <v>4801</v>
      </c>
      <c r="N696" s="131"/>
      <c r="O696" s="783" t="s">
        <v>84</v>
      </c>
      <c r="P696" s="783" t="s">
        <v>86</v>
      </c>
      <c r="Q696" s="783" t="s">
        <v>86</v>
      </c>
      <c r="R696" s="783" t="s">
        <v>86</v>
      </c>
      <c r="S696" s="132" t="s">
        <v>107</v>
      </c>
      <c r="T696" s="131"/>
      <c r="U696" s="131"/>
      <c r="V696" s="803"/>
      <c r="W696" s="803"/>
      <c r="X696" s="803"/>
      <c r="Y696" s="803"/>
      <c r="Z696" s="803"/>
      <c r="AA696" s="803"/>
      <c r="AB696" s="803"/>
      <c r="AC696" s="803"/>
      <c r="AD696" s="803"/>
      <c r="AE696" s="110"/>
      <c r="AF696" s="110"/>
      <c r="AG696" s="110"/>
    </row>
    <row r="697">
      <c r="A697" s="803"/>
      <c r="B697" s="676">
        <f t="shared" si="1"/>
        <v>694</v>
      </c>
      <c r="C697" s="970"/>
      <c r="D697" s="201"/>
      <c r="E697" s="201"/>
      <c r="F697" s="132" t="s">
        <v>4802</v>
      </c>
      <c r="G697" s="201"/>
      <c r="H697" s="201"/>
      <c r="I697" s="201"/>
      <c r="J697" s="201"/>
      <c r="K697" s="132"/>
      <c r="L697" s="132" t="s">
        <v>4803</v>
      </c>
      <c r="M697" s="132" t="s">
        <v>4804</v>
      </c>
      <c r="N697" s="131"/>
      <c r="O697" s="783" t="s">
        <v>84</v>
      </c>
      <c r="P697" s="783" t="s">
        <v>86</v>
      </c>
      <c r="Q697" s="783" t="s">
        <v>86</v>
      </c>
      <c r="R697" s="783" t="s">
        <v>86</v>
      </c>
      <c r="S697" s="132" t="s">
        <v>107</v>
      </c>
      <c r="T697" s="131"/>
      <c r="U697" s="131"/>
      <c r="V697" s="803"/>
      <c r="W697" s="803"/>
      <c r="X697" s="803"/>
      <c r="Y697" s="803"/>
      <c r="Z697" s="803"/>
      <c r="AA697" s="803"/>
      <c r="AB697" s="803"/>
      <c r="AC697" s="803"/>
      <c r="AD697" s="803"/>
      <c r="AE697" s="110"/>
      <c r="AF697" s="110"/>
      <c r="AG697" s="110"/>
    </row>
    <row r="698">
      <c r="A698" s="803"/>
      <c r="B698" s="676">
        <f t="shared" si="1"/>
        <v>695</v>
      </c>
      <c r="C698" s="970"/>
      <c r="D698" s="201"/>
      <c r="E698" s="201"/>
      <c r="F698" s="132" t="s">
        <v>4805</v>
      </c>
      <c r="G698" s="132" t="s">
        <v>4806</v>
      </c>
      <c r="H698" s="201"/>
      <c r="I698" s="201"/>
      <c r="J698" s="201"/>
      <c r="K698" s="132"/>
      <c r="L698" s="132" t="s">
        <v>4807</v>
      </c>
      <c r="M698" s="132" t="s">
        <v>4808</v>
      </c>
      <c r="N698" s="131"/>
      <c r="O698" s="783" t="s">
        <v>84</v>
      </c>
      <c r="P698" s="783" t="s">
        <v>86</v>
      </c>
      <c r="Q698" s="783" t="s">
        <v>86</v>
      </c>
      <c r="R698" s="783" t="s">
        <v>86</v>
      </c>
      <c r="S698" s="132" t="s">
        <v>107</v>
      </c>
      <c r="T698" s="131"/>
      <c r="U698" s="131"/>
      <c r="V698" s="803"/>
      <c r="W698" s="803"/>
      <c r="X698" s="803"/>
      <c r="Y698" s="803"/>
      <c r="Z698" s="803"/>
      <c r="AA698" s="803"/>
      <c r="AB698" s="803"/>
      <c r="AC698" s="803"/>
      <c r="AD698" s="803"/>
      <c r="AE698" s="110"/>
      <c r="AF698" s="110"/>
      <c r="AG698" s="110"/>
    </row>
    <row r="699">
      <c r="A699" s="803"/>
      <c r="B699" s="676">
        <f t="shared" si="1"/>
        <v>696</v>
      </c>
      <c r="C699" s="970"/>
      <c r="D699" s="201"/>
      <c r="E699" s="201"/>
      <c r="F699" s="201"/>
      <c r="G699" s="132" t="s">
        <v>4770</v>
      </c>
      <c r="H699" s="132" t="s">
        <v>4771</v>
      </c>
      <c r="I699" s="201"/>
      <c r="J699" s="201"/>
      <c r="K699" s="132"/>
      <c r="L699" s="132" t="s">
        <v>4772</v>
      </c>
      <c r="M699" s="132" t="s">
        <v>4773</v>
      </c>
      <c r="N699" s="131"/>
      <c r="O699" s="783" t="s">
        <v>84</v>
      </c>
      <c r="P699" s="783" t="s">
        <v>86</v>
      </c>
      <c r="Q699" s="783" t="s">
        <v>86</v>
      </c>
      <c r="R699" s="783" t="s">
        <v>86</v>
      </c>
      <c r="S699" s="132" t="s">
        <v>107</v>
      </c>
      <c r="T699" s="131"/>
      <c r="U699" s="131"/>
      <c r="V699" s="803"/>
      <c r="W699" s="803"/>
      <c r="X699" s="803"/>
      <c r="Y699" s="803"/>
      <c r="Z699" s="803"/>
      <c r="AA699" s="803"/>
      <c r="AB699" s="803"/>
      <c r="AC699" s="803"/>
      <c r="AD699" s="803"/>
      <c r="AE699" s="110"/>
      <c r="AF699" s="110"/>
      <c r="AG699" s="110"/>
    </row>
    <row r="700">
      <c r="A700" s="803"/>
      <c r="B700" s="676">
        <f t="shared" si="1"/>
        <v>697</v>
      </c>
      <c r="C700" s="970"/>
      <c r="D700" s="201"/>
      <c r="E700" s="201"/>
      <c r="F700" s="201"/>
      <c r="G700" s="201"/>
      <c r="H700" s="201"/>
      <c r="I700" s="132" t="s">
        <v>4774</v>
      </c>
      <c r="J700" s="201"/>
      <c r="K700" s="132"/>
      <c r="L700" s="132" t="s">
        <v>4775</v>
      </c>
      <c r="M700" s="132" t="s">
        <v>4776</v>
      </c>
      <c r="N700" s="131"/>
      <c r="O700" s="783" t="s">
        <v>84</v>
      </c>
      <c r="P700" s="783" t="s">
        <v>86</v>
      </c>
      <c r="Q700" s="783" t="s">
        <v>86</v>
      </c>
      <c r="R700" s="783" t="s">
        <v>86</v>
      </c>
      <c r="S700" s="132" t="s">
        <v>107</v>
      </c>
      <c r="T700" s="131"/>
      <c r="U700" s="131"/>
      <c r="V700" s="803"/>
      <c r="W700" s="803"/>
      <c r="X700" s="803"/>
      <c r="Y700" s="803"/>
      <c r="Z700" s="803"/>
      <c r="AA700" s="803"/>
      <c r="AB700" s="803"/>
      <c r="AC700" s="803"/>
      <c r="AD700" s="803"/>
      <c r="AE700" s="110"/>
      <c r="AF700" s="110"/>
      <c r="AG700" s="110"/>
    </row>
    <row r="701">
      <c r="A701" s="803"/>
      <c r="B701" s="676">
        <f t="shared" si="1"/>
        <v>698</v>
      </c>
      <c r="C701" s="970"/>
      <c r="D701" s="201"/>
      <c r="E701" s="201"/>
      <c r="F701" s="201"/>
      <c r="G701" s="201"/>
      <c r="H701" s="201"/>
      <c r="I701" s="132" t="s">
        <v>4777</v>
      </c>
      <c r="J701" s="201"/>
      <c r="K701" s="132"/>
      <c r="L701" s="132" t="s">
        <v>4778</v>
      </c>
      <c r="M701" s="132" t="s">
        <v>4779</v>
      </c>
      <c r="N701" s="131"/>
      <c r="O701" s="783" t="s">
        <v>84</v>
      </c>
      <c r="P701" s="783" t="s">
        <v>86</v>
      </c>
      <c r="Q701" s="783" t="s">
        <v>86</v>
      </c>
      <c r="R701" s="783" t="s">
        <v>86</v>
      </c>
      <c r="S701" s="132" t="s">
        <v>107</v>
      </c>
      <c r="T701" s="131"/>
      <c r="U701" s="131"/>
      <c r="V701" s="803"/>
      <c r="W701" s="803"/>
      <c r="X701" s="803"/>
      <c r="Y701" s="803"/>
      <c r="Z701" s="803"/>
      <c r="AA701" s="803"/>
      <c r="AB701" s="803"/>
      <c r="AC701" s="803"/>
      <c r="AD701" s="803"/>
      <c r="AE701" s="110"/>
      <c r="AF701" s="110"/>
      <c r="AG701" s="110"/>
    </row>
    <row r="702">
      <c r="A702" s="803"/>
      <c r="B702" s="676">
        <f t="shared" si="1"/>
        <v>699</v>
      </c>
      <c r="C702" s="970"/>
      <c r="D702" s="201"/>
      <c r="E702" s="201"/>
      <c r="F702" s="201"/>
      <c r="G702" s="132" t="s">
        <v>4780</v>
      </c>
      <c r="H702" s="201"/>
      <c r="I702" s="201"/>
      <c r="J702" s="201"/>
      <c r="K702" s="132"/>
      <c r="L702" s="132" t="s">
        <v>4743</v>
      </c>
      <c r="M702" s="132" t="s">
        <v>4781</v>
      </c>
      <c r="N702" s="131"/>
      <c r="O702" s="783" t="s">
        <v>84</v>
      </c>
      <c r="P702" s="783" t="s">
        <v>86</v>
      </c>
      <c r="Q702" s="783" t="s">
        <v>86</v>
      </c>
      <c r="R702" s="783" t="s">
        <v>86</v>
      </c>
      <c r="S702" s="132" t="s">
        <v>107</v>
      </c>
      <c r="T702" s="131"/>
      <c r="U702" s="131"/>
      <c r="V702" s="803"/>
      <c r="W702" s="803"/>
      <c r="X702" s="803"/>
      <c r="Y702" s="803"/>
      <c r="Z702" s="803"/>
      <c r="AA702" s="803"/>
      <c r="AB702" s="803"/>
      <c r="AC702" s="803"/>
      <c r="AD702" s="803"/>
      <c r="AE702" s="110"/>
      <c r="AF702" s="110"/>
      <c r="AG702" s="110"/>
    </row>
    <row r="703">
      <c r="A703" s="803"/>
      <c r="B703" s="676">
        <f t="shared" si="1"/>
        <v>700</v>
      </c>
      <c r="C703" s="970"/>
      <c r="D703" s="201"/>
      <c r="E703" s="201"/>
      <c r="F703" s="132" t="s">
        <v>3631</v>
      </c>
      <c r="G703" s="201"/>
      <c r="H703" s="201"/>
      <c r="I703" s="201"/>
      <c r="J703" s="201"/>
      <c r="K703" s="132"/>
      <c r="L703" s="132" t="s">
        <v>4673</v>
      </c>
      <c r="M703" s="132" t="s">
        <v>4809</v>
      </c>
      <c r="N703" s="131"/>
      <c r="O703" s="783" t="s">
        <v>84</v>
      </c>
      <c r="P703" s="783" t="s">
        <v>86</v>
      </c>
      <c r="Q703" s="783" t="s">
        <v>86</v>
      </c>
      <c r="R703" s="783" t="s">
        <v>86</v>
      </c>
      <c r="S703" s="132" t="s">
        <v>107</v>
      </c>
      <c r="T703" s="131"/>
      <c r="U703" s="131"/>
      <c r="V703" s="803"/>
      <c r="W703" s="803"/>
      <c r="X703" s="803"/>
      <c r="Y703" s="803"/>
      <c r="Z703" s="803"/>
      <c r="AA703" s="803"/>
      <c r="AB703" s="803"/>
      <c r="AC703" s="803"/>
      <c r="AD703" s="803"/>
      <c r="AE703" s="110"/>
      <c r="AF703" s="110"/>
      <c r="AG703" s="110"/>
    </row>
    <row r="704">
      <c r="A704" s="803"/>
      <c r="B704" s="676">
        <f t="shared" si="1"/>
        <v>701</v>
      </c>
      <c r="C704" s="970"/>
      <c r="D704" s="201"/>
      <c r="E704" s="132" t="s">
        <v>4810</v>
      </c>
      <c r="F704" s="132" t="s">
        <v>1352</v>
      </c>
      <c r="G704" s="201"/>
      <c r="H704" s="201"/>
      <c r="I704" s="201"/>
      <c r="J704" s="201"/>
      <c r="K704" s="132"/>
      <c r="L704" s="132" t="s">
        <v>4079</v>
      </c>
      <c r="M704" s="132" t="s">
        <v>4811</v>
      </c>
      <c r="N704" s="131"/>
      <c r="O704" s="783" t="s">
        <v>84</v>
      </c>
      <c r="P704" s="783" t="s">
        <v>86</v>
      </c>
      <c r="Q704" s="783" t="s">
        <v>86</v>
      </c>
      <c r="R704" s="783" t="s">
        <v>86</v>
      </c>
      <c r="S704" s="132" t="s">
        <v>107</v>
      </c>
      <c r="T704" s="131"/>
      <c r="U704" s="131"/>
      <c r="V704" s="803"/>
      <c r="W704" s="803"/>
      <c r="X704" s="803"/>
      <c r="Y704" s="803"/>
      <c r="Z704" s="803"/>
      <c r="AA704" s="803"/>
      <c r="AB704" s="803"/>
      <c r="AC704" s="803"/>
      <c r="AD704" s="803"/>
      <c r="AE704" s="110"/>
      <c r="AF704" s="110"/>
      <c r="AG704" s="110"/>
    </row>
    <row r="705">
      <c r="A705" s="803"/>
      <c r="B705" s="676">
        <f t="shared" si="1"/>
        <v>702</v>
      </c>
      <c r="C705" s="970"/>
      <c r="D705" s="201"/>
      <c r="E705" s="201"/>
      <c r="F705" s="132" t="s">
        <v>451</v>
      </c>
      <c r="G705" s="201"/>
      <c r="H705" s="201"/>
      <c r="I705" s="201"/>
      <c r="J705" s="201"/>
      <c r="K705" s="132"/>
      <c r="L705" s="132" t="s">
        <v>4354</v>
      </c>
      <c r="M705" s="132" t="s">
        <v>4812</v>
      </c>
      <c r="N705" s="131"/>
      <c r="O705" s="783" t="s">
        <v>84</v>
      </c>
      <c r="P705" s="783" t="s">
        <v>86</v>
      </c>
      <c r="Q705" s="783" t="s">
        <v>86</v>
      </c>
      <c r="R705" s="783" t="s">
        <v>86</v>
      </c>
      <c r="S705" s="132" t="s">
        <v>107</v>
      </c>
      <c r="T705" s="131"/>
      <c r="U705" s="131"/>
      <c r="V705" s="803"/>
      <c r="W705" s="803"/>
      <c r="X705" s="803"/>
      <c r="Y705" s="803"/>
      <c r="Z705" s="803"/>
      <c r="AA705" s="803"/>
      <c r="AB705" s="803"/>
      <c r="AC705" s="803"/>
      <c r="AD705" s="803"/>
      <c r="AE705" s="110"/>
      <c r="AF705" s="110"/>
      <c r="AG705" s="110"/>
    </row>
    <row r="706">
      <c r="A706" s="803"/>
      <c r="B706" s="676">
        <f t="shared" si="1"/>
        <v>703</v>
      </c>
      <c r="C706" s="970"/>
      <c r="D706" s="201"/>
      <c r="E706" s="132" t="s">
        <v>4813</v>
      </c>
      <c r="F706" s="201"/>
      <c r="G706" s="201"/>
      <c r="H706" s="201"/>
      <c r="I706" s="201"/>
      <c r="J706" s="201"/>
      <c r="K706" s="132"/>
      <c r="L706" s="132" t="s">
        <v>4814</v>
      </c>
      <c r="M706" s="132" t="s">
        <v>4815</v>
      </c>
      <c r="N706" s="131"/>
      <c r="O706" s="783" t="s">
        <v>84</v>
      </c>
      <c r="P706" s="783" t="s">
        <v>86</v>
      </c>
      <c r="Q706" s="783" t="s">
        <v>86</v>
      </c>
      <c r="R706" s="783" t="s">
        <v>86</v>
      </c>
      <c r="S706" s="132" t="s">
        <v>107</v>
      </c>
      <c r="T706" s="131"/>
      <c r="U706" s="131"/>
      <c r="V706" s="803"/>
      <c r="W706" s="803"/>
      <c r="X706" s="803"/>
      <c r="Y706" s="803"/>
      <c r="Z706" s="803"/>
      <c r="AA706" s="803"/>
      <c r="AB706" s="803"/>
      <c r="AC706" s="803"/>
      <c r="AD706" s="803"/>
      <c r="AE706" s="110"/>
      <c r="AF706" s="110"/>
      <c r="AG706" s="110"/>
    </row>
    <row r="707">
      <c r="A707" s="803"/>
      <c r="B707" s="676">
        <f t="shared" si="1"/>
        <v>704</v>
      </c>
      <c r="C707" s="970"/>
      <c r="D707" s="146"/>
      <c r="E707" s="132"/>
      <c r="F707" s="132"/>
      <c r="G707" s="132"/>
      <c r="H707" s="132"/>
      <c r="I707" s="132"/>
      <c r="J707" s="132"/>
      <c r="K707" s="132"/>
      <c r="L707" s="132" t="s">
        <v>4816</v>
      </c>
      <c r="M707" s="132" t="s">
        <v>4817</v>
      </c>
      <c r="N707" s="131"/>
      <c r="O707" s="783" t="s">
        <v>84</v>
      </c>
      <c r="P707" s="783" t="s">
        <v>86</v>
      </c>
      <c r="Q707" s="783" t="s">
        <v>86</v>
      </c>
      <c r="R707" s="783" t="s">
        <v>86</v>
      </c>
      <c r="S707" s="132" t="s">
        <v>107</v>
      </c>
      <c r="T707" s="131"/>
      <c r="U707" s="131"/>
      <c r="V707" s="803"/>
      <c r="W707" s="803"/>
      <c r="X707" s="803"/>
      <c r="Y707" s="803"/>
      <c r="Z707" s="803"/>
      <c r="AA707" s="803"/>
      <c r="AB707" s="803"/>
      <c r="AC707" s="803"/>
      <c r="AD707" s="803"/>
      <c r="AE707" s="110"/>
      <c r="AF707" s="110"/>
      <c r="AG707" s="110"/>
    </row>
    <row r="708">
      <c r="A708" s="803"/>
      <c r="B708" s="676">
        <f t="shared" si="1"/>
        <v>705</v>
      </c>
      <c r="C708" s="971"/>
      <c r="D708" s="923" t="s">
        <v>4818</v>
      </c>
      <c r="E708" s="972" t="s">
        <v>4819</v>
      </c>
      <c r="F708" s="973"/>
      <c r="G708" s="973"/>
      <c r="H708" s="973"/>
      <c r="I708" s="973"/>
      <c r="J708" s="973"/>
      <c r="K708" s="974"/>
      <c r="L708" s="911" t="s">
        <v>4820</v>
      </c>
      <c r="M708" s="918" t="s">
        <v>4821</v>
      </c>
      <c r="N708" s="131"/>
      <c r="O708" s="783" t="s">
        <v>84</v>
      </c>
      <c r="P708" s="783" t="s">
        <v>86</v>
      </c>
      <c r="Q708" s="783" t="s">
        <v>86</v>
      </c>
      <c r="R708" s="783" t="s">
        <v>86</v>
      </c>
      <c r="S708" s="132" t="s">
        <v>157</v>
      </c>
      <c r="T708" s="131"/>
      <c r="U708" s="131"/>
      <c r="V708" s="803"/>
      <c r="W708" s="803"/>
      <c r="X708" s="803"/>
      <c r="Y708" s="803"/>
      <c r="Z708" s="803"/>
      <c r="AA708" s="803"/>
      <c r="AB708" s="803"/>
      <c r="AC708" s="803"/>
      <c r="AD708" s="803"/>
      <c r="AE708" s="110"/>
      <c r="AF708" s="110"/>
      <c r="AG708" s="110"/>
    </row>
    <row r="709">
      <c r="A709" s="803"/>
      <c r="B709" s="676">
        <f t="shared" si="1"/>
        <v>706</v>
      </c>
      <c r="C709" s="971"/>
      <c r="D709" s="925"/>
      <c r="K709" s="975"/>
      <c r="L709" s="911"/>
      <c r="M709" s="918" t="s">
        <v>4822</v>
      </c>
      <c r="N709" s="131"/>
      <c r="O709" s="783" t="s">
        <v>84</v>
      </c>
      <c r="P709" s="783" t="s">
        <v>86</v>
      </c>
      <c r="Q709" s="783" t="s">
        <v>86</v>
      </c>
      <c r="R709" s="783" t="s">
        <v>86</v>
      </c>
      <c r="S709" s="132" t="s">
        <v>157</v>
      </c>
      <c r="T709" s="131"/>
      <c r="U709" s="131"/>
      <c r="V709" s="803"/>
      <c r="W709" s="803"/>
      <c r="X709" s="803"/>
      <c r="Y709" s="803"/>
      <c r="Z709" s="803"/>
      <c r="AA709" s="803"/>
      <c r="AB709" s="803"/>
      <c r="AC709" s="803"/>
      <c r="AD709" s="803"/>
      <c r="AE709" s="110"/>
      <c r="AF709" s="110"/>
      <c r="AG709" s="110"/>
    </row>
    <row r="710">
      <c r="A710" s="803"/>
      <c r="B710" s="676">
        <f t="shared" si="1"/>
        <v>707</v>
      </c>
      <c r="C710" s="971"/>
      <c r="D710" s="926"/>
      <c r="E710" s="976"/>
      <c r="F710" s="976"/>
      <c r="G710" s="976"/>
      <c r="H710" s="976"/>
      <c r="I710" s="976"/>
      <c r="J710" s="976"/>
      <c r="K710" s="869"/>
      <c r="L710" s="911"/>
      <c r="M710" s="918" t="s">
        <v>4823</v>
      </c>
      <c r="N710" s="131"/>
      <c r="O710" s="783" t="s">
        <v>84</v>
      </c>
      <c r="P710" s="783" t="s">
        <v>86</v>
      </c>
      <c r="Q710" s="783" t="s">
        <v>86</v>
      </c>
      <c r="R710" s="783" t="s">
        <v>86</v>
      </c>
      <c r="S710" s="132" t="s">
        <v>157</v>
      </c>
      <c r="T710" s="131"/>
      <c r="U710" s="131"/>
      <c r="V710" s="803"/>
      <c r="W710" s="803"/>
      <c r="X710" s="803"/>
      <c r="Y710" s="803"/>
      <c r="Z710" s="803"/>
      <c r="AA710" s="803"/>
      <c r="AB710" s="803"/>
      <c r="AC710" s="803"/>
      <c r="AD710" s="803"/>
      <c r="AE710" s="110"/>
      <c r="AF710" s="110"/>
      <c r="AG710" s="110"/>
    </row>
    <row r="711">
      <c r="A711" s="803"/>
      <c r="B711" s="676">
        <f t="shared" si="1"/>
        <v>708</v>
      </c>
      <c r="C711" s="977" t="s">
        <v>393</v>
      </c>
      <c r="D711" s="155" t="s">
        <v>4824</v>
      </c>
      <c r="E711" s="132" t="s">
        <v>4825</v>
      </c>
      <c r="F711" s="860" t="s">
        <v>2733</v>
      </c>
      <c r="G711" s="860" t="s">
        <v>415</v>
      </c>
      <c r="H711" s="201"/>
      <c r="I711" s="201"/>
      <c r="J711" s="201"/>
      <c r="K711" s="197"/>
      <c r="L711" s="197" t="s">
        <v>4826</v>
      </c>
      <c r="M711" s="243" t="s">
        <v>4827</v>
      </c>
      <c r="N711" s="131"/>
      <c r="O711" s="783" t="s">
        <v>84</v>
      </c>
      <c r="P711" s="783" t="s">
        <v>86</v>
      </c>
      <c r="Q711" s="783" t="s">
        <v>86</v>
      </c>
      <c r="R711" s="783" t="s">
        <v>86</v>
      </c>
      <c r="S711" s="132" t="s">
        <v>107</v>
      </c>
      <c r="T711" s="131"/>
      <c r="U711" s="131"/>
      <c r="V711" s="803"/>
      <c r="W711" s="803"/>
      <c r="X711" s="803"/>
      <c r="Y711" s="803"/>
      <c r="Z711" s="803"/>
      <c r="AA711" s="803"/>
      <c r="AB711" s="803"/>
      <c r="AC711" s="803"/>
      <c r="AD711" s="803"/>
      <c r="AE711" s="110"/>
      <c r="AF711" s="110"/>
      <c r="AG711" s="110"/>
    </row>
    <row r="712">
      <c r="A712" s="803"/>
      <c r="B712" s="676">
        <f t="shared" si="1"/>
        <v>709</v>
      </c>
      <c r="C712" s="978"/>
      <c r="D712" s="201"/>
      <c r="E712" s="201"/>
      <c r="F712" s="860"/>
      <c r="G712" s="860" t="s">
        <v>2625</v>
      </c>
      <c r="H712" s="201"/>
      <c r="I712" s="201"/>
      <c r="J712" s="201"/>
      <c r="K712" s="247"/>
      <c r="L712" s="247" t="s">
        <v>173</v>
      </c>
      <c r="M712" s="250" t="s">
        <v>4828</v>
      </c>
      <c r="N712" s="131"/>
      <c r="O712" s="783" t="s">
        <v>84</v>
      </c>
      <c r="P712" s="783" t="s">
        <v>86</v>
      </c>
      <c r="Q712" s="783" t="s">
        <v>86</v>
      </c>
      <c r="R712" s="783" t="s">
        <v>86</v>
      </c>
      <c r="S712" s="132" t="s">
        <v>107</v>
      </c>
      <c r="T712" s="131"/>
      <c r="U712" s="131"/>
      <c r="V712" s="803"/>
      <c r="W712" s="803"/>
      <c r="X712" s="803"/>
      <c r="Y712" s="803"/>
      <c r="Z712" s="803"/>
      <c r="AA712" s="803"/>
      <c r="AB712" s="803"/>
      <c r="AC712" s="803"/>
      <c r="AD712" s="803"/>
      <c r="AE712" s="110"/>
      <c r="AF712" s="110"/>
      <c r="AG712" s="110"/>
    </row>
    <row r="713">
      <c r="A713" s="803"/>
      <c r="B713" s="676">
        <f t="shared" si="1"/>
        <v>710</v>
      </c>
      <c r="C713" s="978"/>
      <c r="D713" s="201"/>
      <c r="E713" s="201"/>
      <c r="F713" s="860"/>
      <c r="G713" s="860" t="s">
        <v>2623</v>
      </c>
      <c r="H713" s="201"/>
      <c r="I713" s="201"/>
      <c r="J713" s="201"/>
      <c r="K713" s="247"/>
      <c r="L713" s="247" t="s">
        <v>173</v>
      </c>
      <c r="M713" s="250" t="s">
        <v>4829</v>
      </c>
      <c r="N713" s="131"/>
      <c r="O713" s="783" t="s">
        <v>84</v>
      </c>
      <c r="P713" s="783" t="s">
        <v>86</v>
      </c>
      <c r="Q713" s="783" t="s">
        <v>86</v>
      </c>
      <c r="R713" s="783" t="s">
        <v>86</v>
      </c>
      <c r="S713" s="132" t="s">
        <v>107</v>
      </c>
      <c r="T713" s="131"/>
      <c r="U713" s="131"/>
      <c r="V713" s="803"/>
      <c r="W713" s="803"/>
      <c r="X713" s="803"/>
      <c r="Y713" s="803"/>
      <c r="Z713" s="803"/>
      <c r="AA713" s="803"/>
      <c r="AB713" s="803"/>
      <c r="AC713" s="803"/>
      <c r="AD713" s="803"/>
      <c r="AE713" s="110"/>
      <c r="AF713" s="110"/>
      <c r="AG713" s="110"/>
    </row>
    <row r="714">
      <c r="A714" s="803"/>
      <c r="B714" s="676">
        <f t="shared" si="1"/>
        <v>711</v>
      </c>
      <c r="C714" s="978"/>
      <c r="D714" s="201"/>
      <c r="E714" s="201"/>
      <c r="F714" s="860" t="s">
        <v>4830</v>
      </c>
      <c r="G714" s="860" t="s">
        <v>415</v>
      </c>
      <c r="H714" s="201"/>
      <c r="I714" s="201"/>
      <c r="J714" s="201"/>
      <c r="K714" s="247"/>
      <c r="L714" s="247" t="s">
        <v>173</v>
      </c>
      <c r="M714" s="243" t="s">
        <v>4827</v>
      </c>
      <c r="N714" s="131"/>
      <c r="O714" s="783" t="s">
        <v>84</v>
      </c>
      <c r="P714" s="783" t="s">
        <v>86</v>
      </c>
      <c r="Q714" s="783" t="s">
        <v>86</v>
      </c>
      <c r="R714" s="783" t="s">
        <v>86</v>
      </c>
      <c r="S714" s="132" t="s">
        <v>107</v>
      </c>
      <c r="T714" s="131"/>
      <c r="U714" s="131"/>
      <c r="V714" s="803"/>
      <c r="W714" s="803"/>
      <c r="X714" s="803"/>
      <c r="Y714" s="803"/>
      <c r="Z714" s="803"/>
      <c r="AA714" s="803"/>
      <c r="AB714" s="803"/>
      <c r="AC714" s="803"/>
      <c r="AD714" s="803"/>
      <c r="AE714" s="110"/>
      <c r="AF714" s="110"/>
      <c r="AG714" s="110"/>
    </row>
    <row r="715">
      <c r="A715" s="803"/>
      <c r="B715" s="676">
        <f t="shared" si="1"/>
        <v>712</v>
      </c>
      <c r="C715" s="978"/>
      <c r="D715" s="201"/>
      <c r="E715" s="201"/>
      <c r="F715" s="860"/>
      <c r="G715" s="860" t="s">
        <v>2625</v>
      </c>
      <c r="H715" s="201"/>
      <c r="I715" s="201"/>
      <c r="J715" s="201"/>
      <c r="K715" s="247"/>
      <c r="L715" s="247" t="s">
        <v>173</v>
      </c>
      <c r="M715" s="250" t="s">
        <v>4828</v>
      </c>
      <c r="N715" s="131"/>
      <c r="O715" s="783" t="s">
        <v>84</v>
      </c>
      <c r="P715" s="783" t="s">
        <v>86</v>
      </c>
      <c r="Q715" s="783" t="s">
        <v>86</v>
      </c>
      <c r="R715" s="783" t="s">
        <v>86</v>
      </c>
      <c r="S715" s="132" t="s">
        <v>107</v>
      </c>
      <c r="T715" s="131"/>
      <c r="U715" s="131"/>
      <c r="V715" s="803"/>
      <c r="W715" s="803"/>
      <c r="X715" s="803"/>
      <c r="Y715" s="803"/>
      <c r="Z715" s="803"/>
      <c r="AA715" s="803"/>
      <c r="AB715" s="803"/>
      <c r="AC715" s="803"/>
      <c r="AD715" s="803"/>
      <c r="AE715" s="110"/>
      <c r="AF715" s="110"/>
      <c r="AG715" s="110"/>
    </row>
    <row r="716">
      <c r="A716" s="803"/>
      <c r="B716" s="676">
        <f t="shared" si="1"/>
        <v>713</v>
      </c>
      <c r="C716" s="978"/>
      <c r="D716" s="201"/>
      <c r="E716" s="201"/>
      <c r="F716" s="860"/>
      <c r="G716" s="860" t="s">
        <v>2623</v>
      </c>
      <c r="H716" s="201"/>
      <c r="I716" s="201"/>
      <c r="J716" s="201"/>
      <c r="K716" s="247"/>
      <c r="L716" s="247" t="s">
        <v>173</v>
      </c>
      <c r="M716" s="250" t="s">
        <v>4829</v>
      </c>
      <c r="N716" s="131"/>
      <c r="O716" s="783" t="s">
        <v>84</v>
      </c>
      <c r="P716" s="783" t="s">
        <v>86</v>
      </c>
      <c r="Q716" s="783" t="s">
        <v>86</v>
      </c>
      <c r="R716" s="783" t="s">
        <v>86</v>
      </c>
      <c r="S716" s="132" t="s">
        <v>107</v>
      </c>
      <c r="T716" s="131"/>
      <c r="U716" s="131"/>
      <c r="V716" s="803"/>
      <c r="W716" s="803"/>
      <c r="X716" s="803"/>
      <c r="Y716" s="803"/>
      <c r="Z716" s="803"/>
      <c r="AA716" s="803"/>
      <c r="AB716" s="803"/>
      <c r="AC716" s="803"/>
      <c r="AD716" s="803"/>
      <c r="AE716" s="110"/>
      <c r="AF716" s="110"/>
      <c r="AG716" s="110"/>
    </row>
    <row r="717">
      <c r="A717" s="803"/>
      <c r="B717" s="676">
        <f t="shared" si="1"/>
        <v>714</v>
      </c>
      <c r="C717" s="978"/>
      <c r="D717" s="201"/>
      <c r="E717" s="201"/>
      <c r="F717" s="860" t="s">
        <v>4831</v>
      </c>
      <c r="G717" s="860" t="s">
        <v>415</v>
      </c>
      <c r="H717" s="201"/>
      <c r="I717" s="201"/>
      <c r="J717" s="201"/>
      <c r="K717" s="247"/>
      <c r="L717" s="247" t="s">
        <v>173</v>
      </c>
      <c r="M717" s="243" t="s">
        <v>4827</v>
      </c>
      <c r="N717" s="132" t="s">
        <v>4832</v>
      </c>
      <c r="O717" s="783" t="s">
        <v>84</v>
      </c>
      <c r="P717" s="783" t="s">
        <v>86</v>
      </c>
      <c r="Q717" s="783" t="s">
        <v>86</v>
      </c>
      <c r="R717" s="783" t="s">
        <v>86</v>
      </c>
      <c r="S717" s="132" t="s">
        <v>101</v>
      </c>
      <c r="T717" s="132"/>
      <c r="U717" s="131"/>
      <c r="V717" s="803"/>
      <c r="W717" s="803"/>
      <c r="X717" s="803"/>
      <c r="Y717" s="803"/>
      <c r="Z717" s="803"/>
      <c r="AA717" s="803"/>
      <c r="AB717" s="803"/>
      <c r="AC717" s="803"/>
      <c r="AD717" s="803"/>
      <c r="AE717" s="110"/>
      <c r="AF717" s="110"/>
      <c r="AG717" s="110"/>
    </row>
    <row r="718">
      <c r="A718" s="803"/>
      <c r="B718" s="676">
        <f t="shared" si="1"/>
        <v>715</v>
      </c>
      <c r="C718" s="978"/>
      <c r="D718" s="201"/>
      <c r="E718" s="201"/>
      <c r="F718" s="860"/>
      <c r="G718" s="860" t="s">
        <v>2625</v>
      </c>
      <c r="H718" s="201"/>
      <c r="I718" s="201"/>
      <c r="J718" s="201"/>
      <c r="K718" s="247"/>
      <c r="L718" s="247" t="s">
        <v>173</v>
      </c>
      <c r="M718" s="250" t="s">
        <v>4828</v>
      </c>
      <c r="N718" s="131"/>
      <c r="O718" s="783" t="s">
        <v>84</v>
      </c>
      <c r="P718" s="783" t="s">
        <v>86</v>
      </c>
      <c r="Q718" s="783" t="s">
        <v>86</v>
      </c>
      <c r="R718" s="783" t="s">
        <v>86</v>
      </c>
      <c r="S718" s="132" t="s">
        <v>101</v>
      </c>
      <c r="T718" s="132" t="s">
        <v>173</v>
      </c>
      <c r="U718" s="131"/>
      <c r="V718" s="803"/>
      <c r="W718" s="803"/>
      <c r="X718" s="803"/>
      <c r="Y718" s="803"/>
      <c r="Z718" s="803"/>
      <c r="AA718" s="803"/>
      <c r="AB718" s="803"/>
      <c r="AC718" s="803"/>
      <c r="AD718" s="803"/>
      <c r="AE718" s="110"/>
      <c r="AF718" s="110"/>
      <c r="AG718" s="110"/>
    </row>
    <row r="719">
      <c r="A719" s="803"/>
      <c r="B719" s="676">
        <f t="shared" si="1"/>
        <v>716</v>
      </c>
      <c r="C719" s="978"/>
      <c r="D719" s="201"/>
      <c r="E719" s="201"/>
      <c r="F719" s="860"/>
      <c r="G719" s="860" t="s">
        <v>2623</v>
      </c>
      <c r="H719" s="201"/>
      <c r="I719" s="201"/>
      <c r="J719" s="201"/>
      <c r="K719" s="247"/>
      <c r="L719" s="247" t="s">
        <v>173</v>
      </c>
      <c r="M719" s="250" t="s">
        <v>4829</v>
      </c>
      <c r="N719" s="131"/>
      <c r="O719" s="783" t="s">
        <v>84</v>
      </c>
      <c r="P719" s="783" t="s">
        <v>86</v>
      </c>
      <c r="Q719" s="783" t="s">
        <v>86</v>
      </c>
      <c r="R719" s="783" t="s">
        <v>86</v>
      </c>
      <c r="S719" s="132" t="s">
        <v>101</v>
      </c>
      <c r="T719" s="132" t="s">
        <v>173</v>
      </c>
      <c r="U719" s="131"/>
      <c r="V719" s="803"/>
      <c r="W719" s="803"/>
      <c r="X719" s="803"/>
      <c r="Y719" s="803"/>
      <c r="Z719" s="803"/>
      <c r="AA719" s="803"/>
      <c r="AB719" s="803"/>
      <c r="AC719" s="803"/>
      <c r="AD719" s="803"/>
      <c r="AE719" s="110"/>
      <c r="AF719" s="110"/>
      <c r="AG719" s="110"/>
    </row>
    <row r="720">
      <c r="A720" s="803"/>
      <c r="B720" s="676">
        <f t="shared" si="1"/>
        <v>717</v>
      </c>
      <c r="C720" s="978"/>
      <c r="D720" s="201"/>
      <c r="E720" s="201"/>
      <c r="F720" s="860" t="s">
        <v>4833</v>
      </c>
      <c r="G720" s="860" t="s">
        <v>415</v>
      </c>
      <c r="H720" s="201"/>
      <c r="I720" s="201"/>
      <c r="J720" s="201"/>
      <c r="K720" s="247"/>
      <c r="L720" s="247" t="s">
        <v>173</v>
      </c>
      <c r="M720" s="243" t="s">
        <v>4827</v>
      </c>
      <c r="N720" s="131"/>
      <c r="O720" s="783" t="s">
        <v>84</v>
      </c>
      <c r="P720" s="783" t="s">
        <v>86</v>
      </c>
      <c r="Q720" s="783" t="s">
        <v>86</v>
      </c>
      <c r="R720" s="783" t="s">
        <v>86</v>
      </c>
      <c r="S720" s="132" t="s">
        <v>157</v>
      </c>
      <c r="T720" s="132"/>
      <c r="U720" s="131"/>
      <c r="V720" s="803"/>
      <c r="W720" s="803"/>
      <c r="X720" s="803"/>
      <c r="Y720" s="803"/>
      <c r="Z720" s="803"/>
      <c r="AA720" s="803"/>
      <c r="AB720" s="803"/>
      <c r="AC720" s="803"/>
      <c r="AD720" s="803"/>
      <c r="AE720" s="110"/>
      <c r="AF720" s="110"/>
      <c r="AG720" s="110"/>
    </row>
    <row r="721">
      <c r="A721" s="803"/>
      <c r="B721" s="676">
        <f t="shared" si="1"/>
        <v>718</v>
      </c>
      <c r="C721" s="978"/>
      <c r="D721" s="201"/>
      <c r="E721" s="201"/>
      <c r="F721" s="860"/>
      <c r="G721" s="860" t="s">
        <v>2625</v>
      </c>
      <c r="H721" s="201"/>
      <c r="I721" s="201"/>
      <c r="J721" s="201"/>
      <c r="K721" s="247"/>
      <c r="L721" s="247" t="s">
        <v>173</v>
      </c>
      <c r="M721" s="250" t="s">
        <v>4828</v>
      </c>
      <c r="N721" s="131"/>
      <c r="O721" s="783" t="s">
        <v>84</v>
      </c>
      <c r="P721" s="783" t="s">
        <v>86</v>
      </c>
      <c r="Q721" s="783" t="s">
        <v>86</v>
      </c>
      <c r="R721" s="783" t="s">
        <v>86</v>
      </c>
      <c r="S721" s="132" t="s">
        <v>157</v>
      </c>
      <c r="T721" s="132"/>
      <c r="U721" s="131"/>
      <c r="V721" s="803"/>
      <c r="W721" s="803"/>
      <c r="X721" s="803"/>
      <c r="Y721" s="803"/>
      <c r="Z721" s="803"/>
      <c r="AA721" s="803"/>
      <c r="AB721" s="803"/>
      <c r="AC721" s="803"/>
      <c r="AD721" s="803"/>
      <c r="AE721" s="110"/>
      <c r="AF721" s="110"/>
      <c r="AG721" s="110"/>
    </row>
    <row r="722">
      <c r="A722" s="803"/>
      <c r="B722" s="676">
        <f t="shared" si="1"/>
        <v>719</v>
      </c>
      <c r="C722" s="978"/>
      <c r="D722" s="201"/>
      <c r="E722" s="201"/>
      <c r="F722" s="860"/>
      <c r="G722" s="860" t="s">
        <v>2623</v>
      </c>
      <c r="H722" s="201"/>
      <c r="I722" s="201"/>
      <c r="J722" s="201"/>
      <c r="K722" s="247"/>
      <c r="L722" s="247" t="s">
        <v>173</v>
      </c>
      <c r="M722" s="250" t="s">
        <v>4829</v>
      </c>
      <c r="N722" s="131"/>
      <c r="O722" s="783" t="s">
        <v>84</v>
      </c>
      <c r="P722" s="783" t="s">
        <v>86</v>
      </c>
      <c r="Q722" s="783" t="s">
        <v>86</v>
      </c>
      <c r="R722" s="783" t="s">
        <v>86</v>
      </c>
      <c r="S722" s="132" t="s">
        <v>157</v>
      </c>
      <c r="T722" s="132"/>
      <c r="U722" s="131"/>
      <c r="V722" s="803"/>
      <c r="W722" s="803"/>
      <c r="X722" s="803"/>
      <c r="Y722" s="803"/>
      <c r="Z722" s="803"/>
      <c r="AA722" s="803"/>
      <c r="AB722" s="803"/>
      <c r="AC722" s="803"/>
      <c r="AD722" s="803"/>
      <c r="AE722" s="110"/>
      <c r="AF722" s="110"/>
      <c r="AG722" s="110"/>
    </row>
    <row r="723">
      <c r="A723" s="803"/>
      <c r="B723" s="676">
        <f t="shared" si="1"/>
        <v>720</v>
      </c>
      <c r="C723" s="978"/>
      <c r="D723" s="201"/>
      <c r="E723" s="201"/>
      <c r="F723" s="860" t="s">
        <v>4834</v>
      </c>
      <c r="G723" s="860" t="s">
        <v>415</v>
      </c>
      <c r="H723" s="201"/>
      <c r="I723" s="201"/>
      <c r="J723" s="201"/>
      <c r="K723" s="247"/>
      <c r="L723" s="247" t="s">
        <v>173</v>
      </c>
      <c r="M723" s="243" t="s">
        <v>4827</v>
      </c>
      <c r="N723" s="131"/>
      <c r="O723" s="783" t="s">
        <v>84</v>
      </c>
      <c r="P723" s="783" t="s">
        <v>86</v>
      </c>
      <c r="Q723" s="783" t="s">
        <v>86</v>
      </c>
      <c r="R723" s="783" t="s">
        <v>86</v>
      </c>
      <c r="S723" s="132" t="s">
        <v>157</v>
      </c>
      <c r="T723" s="132"/>
      <c r="U723" s="131"/>
      <c r="V723" s="803"/>
      <c r="W723" s="803"/>
      <c r="X723" s="803"/>
      <c r="Y723" s="803"/>
      <c r="Z723" s="803"/>
      <c r="AA723" s="803"/>
      <c r="AB723" s="803"/>
      <c r="AC723" s="803"/>
      <c r="AD723" s="803"/>
      <c r="AE723" s="110"/>
      <c r="AF723" s="110"/>
      <c r="AG723" s="110"/>
    </row>
    <row r="724">
      <c r="A724" s="803"/>
      <c r="B724" s="676">
        <f t="shared" si="1"/>
        <v>721</v>
      </c>
      <c r="C724" s="978"/>
      <c r="D724" s="201"/>
      <c r="E724" s="201"/>
      <c r="F724" s="860"/>
      <c r="G724" s="860" t="s">
        <v>2625</v>
      </c>
      <c r="H724" s="201"/>
      <c r="I724" s="201"/>
      <c r="J724" s="201"/>
      <c r="K724" s="247"/>
      <c r="L724" s="247" t="s">
        <v>173</v>
      </c>
      <c r="M724" s="250" t="s">
        <v>4828</v>
      </c>
      <c r="N724" s="131"/>
      <c r="O724" s="783" t="s">
        <v>84</v>
      </c>
      <c r="P724" s="783" t="s">
        <v>86</v>
      </c>
      <c r="Q724" s="783" t="s">
        <v>86</v>
      </c>
      <c r="R724" s="783" t="s">
        <v>86</v>
      </c>
      <c r="S724" s="132" t="s">
        <v>157</v>
      </c>
      <c r="T724" s="132"/>
      <c r="U724" s="131"/>
      <c r="V724" s="803"/>
      <c r="W724" s="803"/>
      <c r="X724" s="803"/>
      <c r="Y724" s="803"/>
      <c r="Z724" s="803"/>
      <c r="AA724" s="803"/>
      <c r="AB724" s="803"/>
      <c r="AC724" s="803"/>
      <c r="AD724" s="803"/>
      <c r="AE724" s="110"/>
      <c r="AF724" s="110"/>
      <c r="AG724" s="110"/>
    </row>
    <row r="725">
      <c r="A725" s="803"/>
      <c r="B725" s="676">
        <f t="shared" si="1"/>
        <v>722</v>
      </c>
      <c r="C725" s="978"/>
      <c r="D725" s="201"/>
      <c r="E725" s="201"/>
      <c r="F725" s="860"/>
      <c r="G725" s="860" t="s">
        <v>2623</v>
      </c>
      <c r="H725" s="201"/>
      <c r="I725" s="201"/>
      <c r="J725" s="201"/>
      <c r="K725" s="247"/>
      <c r="L725" s="247" t="s">
        <v>173</v>
      </c>
      <c r="M725" s="250" t="s">
        <v>4829</v>
      </c>
      <c r="N725" s="131"/>
      <c r="O725" s="783" t="s">
        <v>84</v>
      </c>
      <c r="P725" s="783" t="s">
        <v>86</v>
      </c>
      <c r="Q725" s="783" t="s">
        <v>86</v>
      </c>
      <c r="R725" s="783" t="s">
        <v>86</v>
      </c>
      <c r="S725" s="132" t="s">
        <v>157</v>
      </c>
      <c r="T725" s="132"/>
      <c r="U725" s="131"/>
      <c r="V725" s="803"/>
      <c r="W725" s="803"/>
      <c r="X725" s="803"/>
      <c r="Y725" s="803"/>
      <c r="Z725" s="803"/>
      <c r="AA725" s="803"/>
      <c r="AB725" s="803"/>
      <c r="AC725" s="803"/>
      <c r="AD725" s="803"/>
      <c r="AE725" s="110"/>
      <c r="AF725" s="110"/>
      <c r="AG725" s="110"/>
    </row>
    <row r="726">
      <c r="A726" s="803"/>
      <c r="B726" s="676">
        <f t="shared" si="1"/>
        <v>723</v>
      </c>
      <c r="C726" s="978"/>
      <c r="D726" s="201"/>
      <c r="E726" s="201"/>
      <c r="F726" s="860" t="s">
        <v>4835</v>
      </c>
      <c r="G726" s="860" t="s">
        <v>415</v>
      </c>
      <c r="H726" s="201"/>
      <c r="I726" s="201"/>
      <c r="J726" s="201"/>
      <c r="K726" s="247"/>
      <c r="L726" s="247" t="s">
        <v>173</v>
      </c>
      <c r="M726" s="243" t="s">
        <v>4827</v>
      </c>
      <c r="N726" s="131"/>
      <c r="O726" s="783" t="s">
        <v>84</v>
      </c>
      <c r="P726" s="783" t="s">
        <v>86</v>
      </c>
      <c r="Q726" s="783" t="s">
        <v>86</v>
      </c>
      <c r="R726" s="783" t="s">
        <v>86</v>
      </c>
      <c r="S726" s="132" t="s">
        <v>107</v>
      </c>
      <c r="T726" s="131"/>
      <c r="U726" s="131"/>
      <c r="V726" s="803"/>
      <c r="W726" s="803"/>
      <c r="X726" s="803"/>
      <c r="Y726" s="803"/>
      <c r="Z726" s="803"/>
      <c r="AA726" s="803"/>
      <c r="AB726" s="803"/>
      <c r="AC726" s="803"/>
      <c r="AD726" s="803"/>
      <c r="AE726" s="110"/>
      <c r="AF726" s="110"/>
      <c r="AG726" s="110"/>
    </row>
    <row r="727">
      <c r="A727" s="803"/>
      <c r="B727" s="676">
        <f t="shared" si="1"/>
        <v>724</v>
      </c>
      <c r="C727" s="978"/>
      <c r="D727" s="201"/>
      <c r="E727" s="201"/>
      <c r="F727" s="860"/>
      <c r="G727" s="860" t="s">
        <v>2625</v>
      </c>
      <c r="H727" s="201"/>
      <c r="I727" s="201"/>
      <c r="J727" s="201"/>
      <c r="K727" s="247"/>
      <c r="L727" s="247" t="s">
        <v>173</v>
      </c>
      <c r="M727" s="250" t="s">
        <v>4828</v>
      </c>
      <c r="N727" s="131"/>
      <c r="O727" s="783" t="s">
        <v>84</v>
      </c>
      <c r="P727" s="783" t="s">
        <v>86</v>
      </c>
      <c r="Q727" s="783" t="s">
        <v>86</v>
      </c>
      <c r="R727" s="783" t="s">
        <v>86</v>
      </c>
      <c r="S727" s="132" t="s">
        <v>107</v>
      </c>
      <c r="T727" s="131"/>
      <c r="U727" s="131"/>
      <c r="V727" s="803"/>
      <c r="W727" s="803"/>
      <c r="X727" s="803"/>
      <c r="Y727" s="803"/>
      <c r="Z727" s="803"/>
      <c r="AA727" s="803"/>
      <c r="AB727" s="803"/>
      <c r="AC727" s="803"/>
      <c r="AD727" s="803"/>
      <c r="AE727" s="110"/>
      <c r="AF727" s="110"/>
      <c r="AG727" s="110"/>
    </row>
    <row r="728">
      <c r="A728" s="803"/>
      <c r="B728" s="676">
        <f t="shared" si="1"/>
        <v>725</v>
      </c>
      <c r="C728" s="978"/>
      <c r="D728" s="201"/>
      <c r="E728" s="201"/>
      <c r="F728" s="860"/>
      <c r="G728" s="860" t="s">
        <v>2623</v>
      </c>
      <c r="H728" s="201"/>
      <c r="I728" s="201"/>
      <c r="J728" s="201"/>
      <c r="K728" s="247"/>
      <c r="L728" s="247" t="s">
        <v>173</v>
      </c>
      <c r="M728" s="250" t="s">
        <v>4829</v>
      </c>
      <c r="N728" s="131"/>
      <c r="O728" s="783" t="s">
        <v>84</v>
      </c>
      <c r="P728" s="783" t="s">
        <v>86</v>
      </c>
      <c r="Q728" s="783" t="s">
        <v>86</v>
      </c>
      <c r="R728" s="783" t="s">
        <v>86</v>
      </c>
      <c r="S728" s="132" t="s">
        <v>107</v>
      </c>
      <c r="T728" s="131"/>
      <c r="U728" s="131"/>
      <c r="V728" s="803"/>
      <c r="W728" s="803"/>
      <c r="X728" s="803"/>
      <c r="Y728" s="803"/>
      <c r="Z728" s="803"/>
      <c r="AA728" s="803"/>
      <c r="AB728" s="803"/>
      <c r="AC728" s="803"/>
      <c r="AD728" s="803"/>
      <c r="AE728" s="110"/>
      <c r="AF728" s="110"/>
      <c r="AG728" s="110"/>
    </row>
    <row r="729">
      <c r="A729" s="803"/>
      <c r="B729" s="676">
        <f t="shared" si="1"/>
        <v>726</v>
      </c>
      <c r="C729" s="978"/>
      <c r="D729" s="201"/>
      <c r="E729" s="201"/>
      <c r="F729" s="860" t="s">
        <v>4836</v>
      </c>
      <c r="G729" s="860" t="s">
        <v>415</v>
      </c>
      <c r="H729" s="201"/>
      <c r="I729" s="201"/>
      <c r="J729" s="201"/>
      <c r="K729" s="247"/>
      <c r="L729" s="247" t="s">
        <v>173</v>
      </c>
      <c r="M729" s="243" t="s">
        <v>4827</v>
      </c>
      <c r="N729" s="131"/>
      <c r="O729" s="783" t="s">
        <v>84</v>
      </c>
      <c r="P729" s="783" t="s">
        <v>86</v>
      </c>
      <c r="Q729" s="783" t="s">
        <v>86</v>
      </c>
      <c r="R729" s="783" t="s">
        <v>86</v>
      </c>
      <c r="S729" s="132" t="s">
        <v>107</v>
      </c>
      <c r="T729" s="131"/>
      <c r="U729" s="131"/>
      <c r="V729" s="803"/>
      <c r="W729" s="803"/>
      <c r="X729" s="803"/>
      <c r="Y729" s="803"/>
      <c r="Z729" s="803"/>
      <c r="AA729" s="803"/>
      <c r="AB729" s="803"/>
      <c r="AC729" s="803"/>
      <c r="AD729" s="803"/>
      <c r="AE729" s="110"/>
      <c r="AF729" s="110"/>
      <c r="AG729" s="110"/>
    </row>
    <row r="730">
      <c r="A730" s="803"/>
      <c r="B730" s="676">
        <f t="shared" si="1"/>
        <v>727</v>
      </c>
      <c r="C730" s="978"/>
      <c r="D730" s="201"/>
      <c r="E730" s="201"/>
      <c r="F730" s="860"/>
      <c r="G730" s="860" t="s">
        <v>2625</v>
      </c>
      <c r="H730" s="201"/>
      <c r="I730" s="201"/>
      <c r="J730" s="201"/>
      <c r="K730" s="247"/>
      <c r="L730" s="247" t="s">
        <v>173</v>
      </c>
      <c r="M730" s="250" t="s">
        <v>4828</v>
      </c>
      <c r="N730" s="131"/>
      <c r="O730" s="783" t="s">
        <v>84</v>
      </c>
      <c r="P730" s="783" t="s">
        <v>86</v>
      </c>
      <c r="Q730" s="783" t="s">
        <v>86</v>
      </c>
      <c r="R730" s="783" t="s">
        <v>86</v>
      </c>
      <c r="S730" s="132" t="s">
        <v>107</v>
      </c>
      <c r="T730" s="131"/>
      <c r="U730" s="131"/>
      <c r="V730" s="803"/>
      <c r="W730" s="803"/>
      <c r="X730" s="803"/>
      <c r="Y730" s="803"/>
      <c r="Z730" s="803"/>
      <c r="AA730" s="803"/>
      <c r="AB730" s="803"/>
      <c r="AC730" s="803"/>
      <c r="AD730" s="803"/>
      <c r="AE730" s="110"/>
      <c r="AF730" s="110"/>
      <c r="AG730" s="110"/>
    </row>
    <row r="731">
      <c r="A731" s="803"/>
      <c r="B731" s="676">
        <f t="shared" si="1"/>
        <v>728</v>
      </c>
      <c r="C731" s="978"/>
      <c r="D731" s="201"/>
      <c r="E731" s="201"/>
      <c r="F731" s="860"/>
      <c r="G731" s="860" t="s">
        <v>2623</v>
      </c>
      <c r="H731" s="201"/>
      <c r="I731" s="201"/>
      <c r="J731" s="201"/>
      <c r="K731" s="247"/>
      <c r="L731" s="247" t="s">
        <v>173</v>
      </c>
      <c r="M731" s="250" t="s">
        <v>4829</v>
      </c>
      <c r="N731" s="131"/>
      <c r="O731" s="783" t="s">
        <v>84</v>
      </c>
      <c r="P731" s="783" t="s">
        <v>86</v>
      </c>
      <c r="Q731" s="783" t="s">
        <v>86</v>
      </c>
      <c r="R731" s="783" t="s">
        <v>86</v>
      </c>
      <c r="S731" s="132" t="s">
        <v>107</v>
      </c>
      <c r="T731" s="131"/>
      <c r="U731" s="131"/>
      <c r="V731" s="803"/>
      <c r="W731" s="803"/>
      <c r="X731" s="803"/>
      <c r="Y731" s="803"/>
      <c r="Z731" s="803"/>
      <c r="AA731" s="803"/>
      <c r="AB731" s="803"/>
      <c r="AC731" s="803"/>
      <c r="AD731" s="803"/>
      <c r="AE731" s="110"/>
      <c r="AF731" s="110"/>
      <c r="AG731" s="110"/>
    </row>
    <row r="732">
      <c r="A732" s="803"/>
      <c r="B732" s="676">
        <f t="shared" si="1"/>
        <v>729</v>
      </c>
      <c r="C732" s="978"/>
      <c r="D732" s="201"/>
      <c r="E732" s="201"/>
      <c r="F732" s="860" t="s">
        <v>4837</v>
      </c>
      <c r="G732" s="860" t="s">
        <v>415</v>
      </c>
      <c r="H732" s="201"/>
      <c r="I732" s="201"/>
      <c r="J732" s="201"/>
      <c r="K732" s="247"/>
      <c r="L732" s="247" t="s">
        <v>173</v>
      </c>
      <c r="M732" s="243" t="s">
        <v>4827</v>
      </c>
      <c r="N732" s="131"/>
      <c r="O732" s="783" t="s">
        <v>84</v>
      </c>
      <c r="P732" s="783" t="s">
        <v>86</v>
      </c>
      <c r="Q732" s="783" t="s">
        <v>86</v>
      </c>
      <c r="R732" s="783" t="s">
        <v>86</v>
      </c>
      <c r="S732" s="132" t="s">
        <v>107</v>
      </c>
      <c r="T732" s="131"/>
      <c r="U732" s="131"/>
      <c r="V732" s="803"/>
      <c r="W732" s="803"/>
      <c r="X732" s="803"/>
      <c r="Y732" s="803"/>
      <c r="Z732" s="803"/>
      <c r="AA732" s="803"/>
      <c r="AB732" s="803"/>
      <c r="AC732" s="803"/>
      <c r="AD732" s="803"/>
      <c r="AE732" s="110"/>
      <c r="AF732" s="110"/>
      <c r="AG732" s="110"/>
    </row>
    <row r="733">
      <c r="A733" s="803"/>
      <c r="B733" s="676">
        <f t="shared" si="1"/>
        <v>730</v>
      </c>
      <c r="C733" s="978"/>
      <c r="D733" s="201"/>
      <c r="E733" s="201"/>
      <c r="F733" s="860"/>
      <c r="G733" s="860" t="s">
        <v>2625</v>
      </c>
      <c r="H733" s="201"/>
      <c r="I733" s="201"/>
      <c r="J733" s="201"/>
      <c r="K733" s="247"/>
      <c r="L733" s="247" t="s">
        <v>173</v>
      </c>
      <c r="M733" s="250" t="s">
        <v>4828</v>
      </c>
      <c r="N733" s="131"/>
      <c r="O733" s="783" t="s">
        <v>84</v>
      </c>
      <c r="P733" s="783" t="s">
        <v>86</v>
      </c>
      <c r="Q733" s="783" t="s">
        <v>86</v>
      </c>
      <c r="R733" s="783" t="s">
        <v>86</v>
      </c>
      <c r="S733" s="132" t="s">
        <v>107</v>
      </c>
      <c r="T733" s="131"/>
      <c r="U733" s="131"/>
      <c r="V733" s="803"/>
      <c r="W733" s="803"/>
      <c r="X733" s="803"/>
      <c r="Y733" s="803"/>
      <c r="Z733" s="803"/>
      <c r="AA733" s="803"/>
      <c r="AB733" s="803"/>
      <c r="AC733" s="803"/>
      <c r="AD733" s="803"/>
      <c r="AE733" s="110"/>
      <c r="AF733" s="110"/>
      <c r="AG733" s="110"/>
    </row>
    <row r="734">
      <c r="A734" s="803"/>
      <c r="B734" s="676">
        <f t="shared" si="1"/>
        <v>731</v>
      </c>
      <c r="C734" s="978"/>
      <c r="D734" s="201"/>
      <c r="E734" s="201"/>
      <c r="F734" s="860"/>
      <c r="G734" s="860" t="s">
        <v>2623</v>
      </c>
      <c r="H734" s="201"/>
      <c r="I734" s="201"/>
      <c r="J734" s="201"/>
      <c r="K734" s="247"/>
      <c r="L734" s="247" t="s">
        <v>173</v>
      </c>
      <c r="M734" s="250" t="s">
        <v>4829</v>
      </c>
      <c r="N734" s="131"/>
      <c r="O734" s="783" t="s">
        <v>84</v>
      </c>
      <c r="P734" s="783" t="s">
        <v>86</v>
      </c>
      <c r="Q734" s="783" t="s">
        <v>86</v>
      </c>
      <c r="R734" s="783" t="s">
        <v>86</v>
      </c>
      <c r="S734" s="132" t="s">
        <v>107</v>
      </c>
      <c r="T734" s="131"/>
      <c r="U734" s="131"/>
      <c r="V734" s="803"/>
      <c r="W734" s="803"/>
      <c r="X734" s="803"/>
      <c r="Y734" s="803"/>
      <c r="Z734" s="803"/>
      <c r="AA734" s="803"/>
      <c r="AB734" s="803"/>
      <c r="AC734" s="803"/>
      <c r="AD734" s="803"/>
      <c r="AE734" s="110"/>
      <c r="AF734" s="110"/>
      <c r="AG734" s="110"/>
    </row>
    <row r="735">
      <c r="A735" s="803"/>
      <c r="B735" s="676">
        <f t="shared" si="1"/>
        <v>732</v>
      </c>
      <c r="C735" s="978"/>
      <c r="D735" s="201"/>
      <c r="E735" s="201"/>
      <c r="F735" s="860" t="s">
        <v>4838</v>
      </c>
      <c r="G735" s="860" t="s">
        <v>415</v>
      </c>
      <c r="H735" s="201"/>
      <c r="I735" s="201"/>
      <c r="J735" s="201"/>
      <c r="K735" s="247"/>
      <c r="L735" s="247" t="s">
        <v>173</v>
      </c>
      <c r="M735" s="243" t="s">
        <v>4827</v>
      </c>
      <c r="N735" s="131"/>
      <c r="O735" s="783" t="s">
        <v>84</v>
      </c>
      <c r="P735" s="783" t="s">
        <v>86</v>
      </c>
      <c r="Q735" s="783" t="s">
        <v>86</v>
      </c>
      <c r="R735" s="783" t="s">
        <v>86</v>
      </c>
      <c r="S735" s="132" t="s">
        <v>107</v>
      </c>
      <c r="T735" s="131"/>
      <c r="U735" s="131"/>
      <c r="V735" s="803"/>
      <c r="W735" s="803"/>
      <c r="X735" s="803"/>
      <c r="Y735" s="803"/>
      <c r="Z735" s="803"/>
      <c r="AA735" s="803"/>
      <c r="AB735" s="803"/>
      <c r="AC735" s="803"/>
      <c r="AD735" s="803"/>
      <c r="AE735" s="110"/>
      <c r="AF735" s="110"/>
      <c r="AG735" s="110"/>
    </row>
    <row r="736">
      <c r="A736" s="803"/>
      <c r="B736" s="676">
        <f t="shared" si="1"/>
        <v>733</v>
      </c>
      <c r="C736" s="978"/>
      <c r="D736" s="201"/>
      <c r="E736" s="201"/>
      <c r="F736" s="860"/>
      <c r="G736" s="860" t="s">
        <v>2625</v>
      </c>
      <c r="H736" s="201"/>
      <c r="I736" s="201"/>
      <c r="J736" s="201"/>
      <c r="K736" s="247"/>
      <c r="L736" s="247" t="s">
        <v>173</v>
      </c>
      <c r="M736" s="250" t="s">
        <v>4828</v>
      </c>
      <c r="N736" s="131"/>
      <c r="O736" s="783" t="s">
        <v>84</v>
      </c>
      <c r="P736" s="783" t="s">
        <v>86</v>
      </c>
      <c r="Q736" s="783" t="s">
        <v>86</v>
      </c>
      <c r="R736" s="783" t="s">
        <v>86</v>
      </c>
      <c r="S736" s="132" t="s">
        <v>107</v>
      </c>
      <c r="T736" s="131"/>
      <c r="U736" s="131"/>
      <c r="V736" s="803"/>
      <c r="W736" s="803"/>
      <c r="X736" s="803"/>
      <c r="Y736" s="803"/>
      <c r="Z736" s="803"/>
      <c r="AA736" s="803"/>
      <c r="AB736" s="803"/>
      <c r="AC736" s="803"/>
      <c r="AD736" s="803"/>
      <c r="AE736" s="110"/>
      <c r="AF736" s="110"/>
      <c r="AG736" s="110"/>
    </row>
    <row r="737">
      <c r="A737" s="803"/>
      <c r="B737" s="676">
        <f t="shared" si="1"/>
        <v>734</v>
      </c>
      <c r="C737" s="978"/>
      <c r="D737" s="201"/>
      <c r="E737" s="201"/>
      <c r="F737" s="860"/>
      <c r="G737" s="860" t="s">
        <v>2623</v>
      </c>
      <c r="H737" s="201"/>
      <c r="I737" s="201"/>
      <c r="J737" s="201"/>
      <c r="K737" s="247"/>
      <c r="L737" s="247" t="s">
        <v>173</v>
      </c>
      <c r="M737" s="250" t="s">
        <v>4829</v>
      </c>
      <c r="N737" s="131"/>
      <c r="O737" s="783" t="s">
        <v>84</v>
      </c>
      <c r="P737" s="783" t="s">
        <v>86</v>
      </c>
      <c r="Q737" s="783" t="s">
        <v>86</v>
      </c>
      <c r="R737" s="783" t="s">
        <v>86</v>
      </c>
      <c r="S737" s="132" t="s">
        <v>107</v>
      </c>
      <c r="T737" s="131"/>
      <c r="U737" s="131"/>
      <c r="V737" s="803"/>
      <c r="W737" s="803"/>
      <c r="X737" s="803"/>
      <c r="Y737" s="803"/>
      <c r="Z737" s="803"/>
      <c r="AA737" s="803"/>
      <c r="AB737" s="803"/>
      <c r="AC737" s="803"/>
      <c r="AD737" s="803"/>
      <c r="AE737" s="110"/>
      <c r="AF737" s="110"/>
      <c r="AG737" s="110"/>
    </row>
    <row r="738">
      <c r="A738" s="803"/>
      <c r="B738" s="676">
        <f t="shared" si="1"/>
        <v>735</v>
      </c>
      <c r="C738" s="978"/>
      <c r="D738" s="201"/>
      <c r="E738" s="201"/>
      <c r="F738" s="860" t="s">
        <v>2742</v>
      </c>
      <c r="G738" s="860" t="s">
        <v>415</v>
      </c>
      <c r="H738" s="201"/>
      <c r="I738" s="201"/>
      <c r="J738" s="201"/>
      <c r="K738" s="247"/>
      <c r="L738" s="247" t="s">
        <v>173</v>
      </c>
      <c r="M738" s="243" t="s">
        <v>4827</v>
      </c>
      <c r="N738" s="131"/>
      <c r="O738" s="783" t="s">
        <v>84</v>
      </c>
      <c r="P738" s="783" t="s">
        <v>86</v>
      </c>
      <c r="Q738" s="783" t="s">
        <v>86</v>
      </c>
      <c r="R738" s="783" t="s">
        <v>86</v>
      </c>
      <c r="S738" s="132" t="s">
        <v>107</v>
      </c>
      <c r="T738" s="131"/>
      <c r="U738" s="131"/>
      <c r="V738" s="803"/>
      <c r="W738" s="803"/>
      <c r="X738" s="803"/>
      <c r="Y738" s="803"/>
      <c r="Z738" s="803"/>
      <c r="AA738" s="803"/>
      <c r="AB738" s="803"/>
      <c r="AC738" s="803"/>
      <c r="AD738" s="803"/>
      <c r="AE738" s="110"/>
      <c r="AF738" s="110"/>
      <c r="AG738" s="110"/>
    </row>
    <row r="739">
      <c r="A739" s="803"/>
      <c r="B739" s="676">
        <f t="shared" si="1"/>
        <v>736</v>
      </c>
      <c r="C739" s="978"/>
      <c r="D739" s="201"/>
      <c r="E739" s="201"/>
      <c r="F739" s="860"/>
      <c r="G739" s="860" t="s">
        <v>2625</v>
      </c>
      <c r="H739" s="201"/>
      <c r="I739" s="201"/>
      <c r="J739" s="201"/>
      <c r="K739" s="247"/>
      <c r="L739" s="247" t="s">
        <v>173</v>
      </c>
      <c r="M739" s="250" t="s">
        <v>4828</v>
      </c>
      <c r="N739" s="131"/>
      <c r="O739" s="783" t="s">
        <v>84</v>
      </c>
      <c r="P739" s="783" t="s">
        <v>86</v>
      </c>
      <c r="Q739" s="783" t="s">
        <v>86</v>
      </c>
      <c r="R739" s="783" t="s">
        <v>86</v>
      </c>
      <c r="S739" s="132" t="s">
        <v>107</v>
      </c>
      <c r="T739" s="131"/>
      <c r="U739" s="131"/>
      <c r="V739" s="803"/>
      <c r="W739" s="803"/>
      <c r="X739" s="803"/>
      <c r="Y739" s="803"/>
      <c r="Z739" s="803"/>
      <c r="AA739" s="803"/>
      <c r="AB739" s="803"/>
      <c r="AC739" s="803"/>
      <c r="AD739" s="803"/>
      <c r="AE739" s="110"/>
      <c r="AF739" s="110"/>
      <c r="AG739" s="110"/>
    </row>
    <row r="740">
      <c r="A740" s="803"/>
      <c r="B740" s="676">
        <f t="shared" si="1"/>
        <v>737</v>
      </c>
      <c r="C740" s="978"/>
      <c r="D740" s="201"/>
      <c r="E740" s="201"/>
      <c r="F740" s="860"/>
      <c r="G740" s="860" t="s">
        <v>2623</v>
      </c>
      <c r="H740" s="201"/>
      <c r="I740" s="201"/>
      <c r="J740" s="201"/>
      <c r="K740" s="247"/>
      <c r="L740" s="247" t="s">
        <v>173</v>
      </c>
      <c r="M740" s="250" t="s">
        <v>4829</v>
      </c>
      <c r="N740" s="131"/>
      <c r="O740" s="783" t="s">
        <v>84</v>
      </c>
      <c r="P740" s="783" t="s">
        <v>86</v>
      </c>
      <c r="Q740" s="783" t="s">
        <v>86</v>
      </c>
      <c r="R740" s="783" t="s">
        <v>86</v>
      </c>
      <c r="S740" s="132" t="s">
        <v>107</v>
      </c>
      <c r="T740" s="131"/>
      <c r="U740" s="131"/>
      <c r="V740" s="803"/>
      <c r="W740" s="803"/>
      <c r="X740" s="803"/>
      <c r="Y740" s="803"/>
      <c r="Z740" s="803"/>
      <c r="AA740" s="803"/>
      <c r="AB740" s="803"/>
      <c r="AC740" s="803"/>
      <c r="AD740" s="803"/>
      <c r="AE740" s="110"/>
      <c r="AF740" s="110"/>
      <c r="AG740" s="110"/>
    </row>
    <row r="741">
      <c r="A741" s="803"/>
      <c r="B741" s="676">
        <f t="shared" si="1"/>
        <v>738</v>
      </c>
      <c r="C741" s="978"/>
      <c r="D741" s="201"/>
      <c r="E741" s="201"/>
      <c r="F741" s="860"/>
      <c r="G741" s="197" t="s">
        <v>4839</v>
      </c>
      <c r="H741" s="132" t="s">
        <v>4840</v>
      </c>
      <c r="I741" s="201"/>
      <c r="J741" s="201"/>
      <c r="K741" s="247"/>
      <c r="L741" s="247" t="s">
        <v>4083</v>
      </c>
      <c r="M741" s="250" t="s">
        <v>4084</v>
      </c>
      <c r="N741" s="131"/>
      <c r="O741" s="783" t="s">
        <v>84</v>
      </c>
      <c r="P741" s="783" t="s">
        <v>86</v>
      </c>
      <c r="Q741" s="783" t="s">
        <v>86</v>
      </c>
      <c r="R741" s="783" t="s">
        <v>86</v>
      </c>
      <c r="S741" s="132" t="s">
        <v>107</v>
      </c>
      <c r="T741" s="131"/>
      <c r="U741" s="131"/>
      <c r="V741" s="803"/>
      <c r="W741" s="803"/>
      <c r="X741" s="803"/>
      <c r="Y741" s="803"/>
      <c r="Z741" s="803"/>
      <c r="AA741" s="803"/>
      <c r="AB741" s="803"/>
      <c r="AC741" s="803"/>
      <c r="AD741" s="803"/>
      <c r="AE741" s="110"/>
      <c r="AF741" s="110"/>
      <c r="AG741" s="110"/>
    </row>
    <row r="742">
      <c r="A742" s="803"/>
      <c r="B742" s="676">
        <f t="shared" si="1"/>
        <v>739</v>
      </c>
      <c r="C742" s="978"/>
      <c r="D742" s="201"/>
      <c r="E742" s="201"/>
      <c r="F742" s="860" t="s">
        <v>4841</v>
      </c>
      <c r="G742" s="860" t="s">
        <v>415</v>
      </c>
      <c r="H742" s="201"/>
      <c r="I742" s="201"/>
      <c r="J742" s="201"/>
      <c r="K742" s="197"/>
      <c r="L742" s="197" t="s">
        <v>4826</v>
      </c>
      <c r="M742" s="243" t="s">
        <v>4827</v>
      </c>
      <c r="N742" s="131"/>
      <c r="O742" s="783" t="s">
        <v>84</v>
      </c>
      <c r="P742" s="783" t="s">
        <v>86</v>
      </c>
      <c r="Q742" s="783" t="s">
        <v>86</v>
      </c>
      <c r="R742" s="783" t="s">
        <v>86</v>
      </c>
      <c r="S742" s="132" t="s">
        <v>157</v>
      </c>
      <c r="T742" s="132"/>
      <c r="U742" s="131"/>
      <c r="V742" s="803"/>
      <c r="W742" s="803"/>
      <c r="X742" s="803"/>
      <c r="Y742" s="803"/>
      <c r="Z742" s="803"/>
      <c r="AA742" s="803"/>
      <c r="AB742" s="803"/>
      <c r="AC742" s="803"/>
      <c r="AD742" s="803"/>
      <c r="AE742" s="110"/>
      <c r="AF742" s="110"/>
      <c r="AG742" s="110"/>
    </row>
    <row r="743">
      <c r="A743" s="803"/>
      <c r="B743" s="676">
        <f t="shared" si="1"/>
        <v>740</v>
      </c>
      <c r="C743" s="978"/>
      <c r="D743" s="201"/>
      <c r="E743" s="201"/>
      <c r="F743" s="860"/>
      <c r="G743" s="860" t="s">
        <v>2625</v>
      </c>
      <c r="H743" s="201"/>
      <c r="I743" s="201"/>
      <c r="J743" s="201"/>
      <c r="K743" s="247"/>
      <c r="L743" s="247" t="s">
        <v>173</v>
      </c>
      <c r="M743" s="250" t="s">
        <v>4828</v>
      </c>
      <c r="N743" s="131"/>
      <c r="O743" s="783" t="s">
        <v>84</v>
      </c>
      <c r="P743" s="783" t="s">
        <v>86</v>
      </c>
      <c r="Q743" s="783" t="s">
        <v>86</v>
      </c>
      <c r="R743" s="783" t="s">
        <v>86</v>
      </c>
      <c r="S743" s="132" t="s">
        <v>157</v>
      </c>
      <c r="T743" s="132"/>
      <c r="U743" s="131"/>
      <c r="V743" s="803"/>
      <c r="W743" s="803"/>
      <c r="X743" s="803"/>
      <c r="Y743" s="803"/>
      <c r="Z743" s="803"/>
      <c r="AA743" s="803"/>
      <c r="AB743" s="803"/>
      <c r="AC743" s="803"/>
      <c r="AD743" s="803"/>
      <c r="AE743" s="110"/>
      <c r="AF743" s="110"/>
      <c r="AG743" s="110"/>
    </row>
    <row r="744">
      <c r="A744" s="803"/>
      <c r="B744" s="676">
        <f t="shared" si="1"/>
        <v>741</v>
      </c>
      <c r="C744" s="978"/>
      <c r="D744" s="201"/>
      <c r="E744" s="201"/>
      <c r="F744" s="860"/>
      <c r="G744" s="860" t="s">
        <v>2623</v>
      </c>
      <c r="H744" s="201"/>
      <c r="I744" s="201"/>
      <c r="J744" s="201"/>
      <c r="K744" s="247"/>
      <c r="L744" s="247" t="s">
        <v>173</v>
      </c>
      <c r="M744" s="250" t="s">
        <v>4829</v>
      </c>
      <c r="N744" s="131"/>
      <c r="O744" s="783" t="s">
        <v>84</v>
      </c>
      <c r="P744" s="783" t="s">
        <v>86</v>
      </c>
      <c r="Q744" s="783" t="s">
        <v>86</v>
      </c>
      <c r="R744" s="783" t="s">
        <v>86</v>
      </c>
      <c r="S744" s="132" t="s">
        <v>157</v>
      </c>
      <c r="T744" s="132"/>
      <c r="U744" s="131"/>
      <c r="V744" s="803"/>
      <c r="W744" s="803"/>
      <c r="X744" s="803"/>
      <c r="Y744" s="803"/>
      <c r="Z744" s="803"/>
      <c r="AA744" s="803"/>
      <c r="AB744" s="803"/>
      <c r="AC744" s="803"/>
      <c r="AD744" s="803"/>
      <c r="AE744" s="110"/>
      <c r="AF744" s="110"/>
      <c r="AG744" s="110"/>
    </row>
    <row r="745">
      <c r="A745" s="803"/>
      <c r="B745" s="676">
        <f t="shared" si="1"/>
        <v>742</v>
      </c>
      <c r="C745" s="978"/>
      <c r="D745" s="201"/>
      <c r="E745" s="201"/>
      <c r="F745" s="860"/>
      <c r="G745" s="197" t="s">
        <v>4839</v>
      </c>
      <c r="H745" s="132" t="s">
        <v>4842</v>
      </c>
      <c r="I745" s="201"/>
      <c r="J745" s="201"/>
      <c r="K745" s="247"/>
      <c r="L745" s="247" t="s">
        <v>4083</v>
      </c>
      <c r="M745" s="250" t="s">
        <v>4084</v>
      </c>
      <c r="N745" s="131"/>
      <c r="O745" s="783" t="s">
        <v>84</v>
      </c>
      <c r="P745" s="783" t="s">
        <v>86</v>
      </c>
      <c r="Q745" s="783" t="s">
        <v>86</v>
      </c>
      <c r="R745" s="783" t="s">
        <v>86</v>
      </c>
      <c r="S745" s="132" t="s">
        <v>107</v>
      </c>
      <c r="T745" s="131"/>
      <c r="U745" s="131"/>
      <c r="V745" s="803"/>
      <c r="W745" s="803"/>
      <c r="X745" s="803"/>
      <c r="Y745" s="803"/>
      <c r="Z745" s="803"/>
      <c r="AA745" s="803"/>
      <c r="AB745" s="803"/>
      <c r="AC745" s="803"/>
      <c r="AD745" s="803"/>
      <c r="AE745" s="110"/>
      <c r="AF745" s="110"/>
      <c r="AG745" s="110"/>
    </row>
    <row r="746">
      <c r="A746" s="803"/>
      <c r="B746" s="676">
        <f t="shared" si="1"/>
        <v>743</v>
      </c>
      <c r="C746" s="978"/>
      <c r="D746" s="201"/>
      <c r="E746" s="201"/>
      <c r="F746" s="860"/>
      <c r="G746" s="860"/>
      <c r="H746" s="132" t="s">
        <v>4843</v>
      </c>
      <c r="I746" s="132" t="s">
        <v>4844</v>
      </c>
      <c r="J746" s="201"/>
      <c r="K746" s="247"/>
      <c r="L746" s="247" t="s">
        <v>4365</v>
      </c>
      <c r="M746" s="250" t="s">
        <v>173</v>
      </c>
      <c r="N746" s="131"/>
      <c r="O746" s="783" t="s">
        <v>84</v>
      </c>
      <c r="P746" s="783" t="s">
        <v>86</v>
      </c>
      <c r="Q746" s="783" t="s">
        <v>86</v>
      </c>
      <c r="R746" s="783" t="s">
        <v>86</v>
      </c>
      <c r="S746" s="132" t="s">
        <v>107</v>
      </c>
      <c r="T746" s="131"/>
      <c r="U746" s="131"/>
      <c r="V746" s="803"/>
      <c r="W746" s="803"/>
      <c r="X746" s="803"/>
      <c r="Y746" s="803"/>
      <c r="Z746" s="803"/>
      <c r="AA746" s="803"/>
      <c r="AB746" s="803"/>
      <c r="AC746" s="803"/>
      <c r="AD746" s="803"/>
      <c r="AE746" s="110"/>
      <c r="AF746" s="110"/>
      <c r="AG746" s="110"/>
    </row>
    <row r="747">
      <c r="A747" s="803"/>
      <c r="B747" s="676">
        <f t="shared" si="1"/>
        <v>744</v>
      </c>
      <c r="C747" s="978"/>
      <c r="D747" s="201"/>
      <c r="E747" s="201"/>
      <c r="F747" s="860"/>
      <c r="G747" s="860"/>
      <c r="H747" s="132" t="s">
        <v>4845</v>
      </c>
      <c r="I747" s="132" t="s">
        <v>4846</v>
      </c>
      <c r="J747" s="201"/>
      <c r="K747" s="250"/>
      <c r="L747" s="250" t="s">
        <v>173</v>
      </c>
      <c r="M747" s="250" t="s">
        <v>173</v>
      </c>
      <c r="N747" s="131"/>
      <c r="O747" s="783" t="s">
        <v>84</v>
      </c>
      <c r="P747" s="783" t="s">
        <v>86</v>
      </c>
      <c r="Q747" s="783" t="s">
        <v>86</v>
      </c>
      <c r="R747" s="783" t="s">
        <v>86</v>
      </c>
      <c r="S747" s="132" t="s">
        <v>107</v>
      </c>
      <c r="T747" s="131"/>
      <c r="U747" s="131"/>
      <c r="V747" s="803"/>
      <c r="W747" s="803"/>
      <c r="X747" s="803"/>
      <c r="Y747" s="803"/>
      <c r="Z747" s="803"/>
      <c r="AA747" s="803"/>
      <c r="AB747" s="803"/>
      <c r="AC747" s="803"/>
      <c r="AD747" s="803"/>
      <c r="AE747" s="110"/>
      <c r="AF747" s="110"/>
      <c r="AG747" s="110"/>
    </row>
    <row r="748">
      <c r="A748" s="803"/>
      <c r="B748" s="676">
        <f t="shared" si="1"/>
        <v>745</v>
      </c>
      <c r="C748" s="978"/>
      <c r="D748" s="201"/>
      <c r="E748" s="201"/>
      <c r="F748" s="860"/>
      <c r="G748" s="860"/>
      <c r="H748" s="132" t="s">
        <v>451</v>
      </c>
      <c r="I748" s="201"/>
      <c r="J748" s="201"/>
      <c r="K748" s="247"/>
      <c r="L748" s="247" t="s">
        <v>4354</v>
      </c>
      <c r="M748" s="250" t="s">
        <v>4847</v>
      </c>
      <c r="N748" s="131"/>
      <c r="O748" s="783" t="s">
        <v>84</v>
      </c>
      <c r="P748" s="783" t="s">
        <v>86</v>
      </c>
      <c r="Q748" s="783" t="s">
        <v>86</v>
      </c>
      <c r="R748" s="783" t="s">
        <v>86</v>
      </c>
      <c r="S748" s="132" t="s">
        <v>107</v>
      </c>
      <c r="T748" s="131"/>
      <c r="U748" s="131"/>
      <c r="V748" s="803"/>
      <c r="W748" s="803"/>
      <c r="X748" s="803"/>
      <c r="Y748" s="803"/>
      <c r="Z748" s="803"/>
      <c r="AA748" s="803"/>
      <c r="AB748" s="803"/>
      <c r="AC748" s="803"/>
      <c r="AD748" s="803"/>
      <c r="AE748" s="110"/>
      <c r="AF748" s="110"/>
      <c r="AG748" s="110"/>
    </row>
    <row r="749">
      <c r="A749" s="803"/>
      <c r="B749" s="676">
        <f t="shared" si="1"/>
        <v>746</v>
      </c>
      <c r="C749" s="978"/>
      <c r="D749" s="201"/>
      <c r="E749" s="201"/>
      <c r="F749" s="860" t="s">
        <v>4848</v>
      </c>
      <c r="G749" s="860" t="s">
        <v>415</v>
      </c>
      <c r="H749" s="201"/>
      <c r="I749" s="201"/>
      <c r="J749" s="201"/>
      <c r="K749" s="197"/>
      <c r="L749" s="197" t="s">
        <v>4826</v>
      </c>
      <c r="M749" s="243" t="s">
        <v>4827</v>
      </c>
      <c r="N749" s="131"/>
      <c r="O749" s="783" t="s">
        <v>84</v>
      </c>
      <c r="P749" s="783" t="s">
        <v>86</v>
      </c>
      <c r="Q749" s="783" t="s">
        <v>86</v>
      </c>
      <c r="R749" s="783" t="s">
        <v>86</v>
      </c>
      <c r="S749" s="132" t="s">
        <v>107</v>
      </c>
      <c r="T749" s="131"/>
      <c r="U749" s="131"/>
      <c r="V749" s="803"/>
      <c r="W749" s="803"/>
      <c r="X749" s="803"/>
      <c r="Y749" s="803"/>
      <c r="Z749" s="803"/>
      <c r="AA749" s="803"/>
      <c r="AB749" s="803"/>
      <c r="AC749" s="803"/>
      <c r="AD749" s="803"/>
      <c r="AE749" s="110"/>
      <c r="AF749" s="110"/>
      <c r="AG749" s="110"/>
    </row>
    <row r="750">
      <c r="A750" s="803"/>
      <c r="B750" s="676">
        <f t="shared" si="1"/>
        <v>747</v>
      </c>
      <c r="C750" s="978"/>
      <c r="D750" s="201"/>
      <c r="E750" s="201"/>
      <c r="F750" s="860"/>
      <c r="G750" s="860" t="s">
        <v>2625</v>
      </c>
      <c r="H750" s="201"/>
      <c r="I750" s="201"/>
      <c r="J750" s="201"/>
      <c r="K750" s="247"/>
      <c r="L750" s="247" t="s">
        <v>173</v>
      </c>
      <c r="M750" s="250" t="s">
        <v>4828</v>
      </c>
      <c r="N750" s="131"/>
      <c r="O750" s="783" t="s">
        <v>84</v>
      </c>
      <c r="P750" s="783" t="s">
        <v>86</v>
      </c>
      <c r="Q750" s="783" t="s">
        <v>86</v>
      </c>
      <c r="R750" s="783" t="s">
        <v>86</v>
      </c>
      <c r="S750" s="132" t="s">
        <v>107</v>
      </c>
      <c r="T750" s="131"/>
      <c r="U750" s="131"/>
      <c r="V750" s="803"/>
      <c r="W750" s="803"/>
      <c r="X750" s="803"/>
      <c r="Y750" s="803"/>
      <c r="Z750" s="803"/>
      <c r="AA750" s="803"/>
      <c r="AB750" s="803"/>
      <c r="AC750" s="803"/>
      <c r="AD750" s="803"/>
      <c r="AE750" s="110"/>
      <c r="AF750" s="110"/>
      <c r="AG750" s="110"/>
    </row>
    <row r="751">
      <c r="A751" s="803"/>
      <c r="B751" s="676">
        <f t="shared" si="1"/>
        <v>748</v>
      </c>
      <c r="C751" s="978"/>
      <c r="D751" s="201"/>
      <c r="E751" s="201"/>
      <c r="F751" s="860"/>
      <c r="G751" s="860" t="s">
        <v>2623</v>
      </c>
      <c r="H751" s="201"/>
      <c r="I751" s="201"/>
      <c r="J751" s="201"/>
      <c r="K751" s="247"/>
      <c r="L751" s="247" t="s">
        <v>173</v>
      </c>
      <c r="M751" s="250" t="s">
        <v>4829</v>
      </c>
      <c r="N751" s="131"/>
      <c r="O751" s="783" t="s">
        <v>84</v>
      </c>
      <c r="P751" s="783" t="s">
        <v>86</v>
      </c>
      <c r="Q751" s="783" t="s">
        <v>86</v>
      </c>
      <c r="R751" s="783" t="s">
        <v>86</v>
      </c>
      <c r="S751" s="132" t="s">
        <v>107</v>
      </c>
      <c r="T751" s="131"/>
      <c r="U751" s="131"/>
      <c r="V751" s="803"/>
      <c r="W751" s="803"/>
      <c r="X751" s="803"/>
      <c r="Y751" s="803"/>
      <c r="Z751" s="803"/>
      <c r="AA751" s="803"/>
      <c r="AB751" s="803"/>
      <c r="AC751" s="803"/>
      <c r="AD751" s="803"/>
      <c r="AE751" s="110"/>
      <c r="AF751" s="110"/>
      <c r="AG751" s="110"/>
    </row>
    <row r="752">
      <c r="A752" s="803"/>
      <c r="B752" s="676">
        <f t="shared" si="1"/>
        <v>749</v>
      </c>
      <c r="C752" s="978"/>
      <c r="D752" s="201"/>
      <c r="E752" s="201"/>
      <c r="F752" s="860" t="s">
        <v>4849</v>
      </c>
      <c r="G752" s="860" t="s">
        <v>415</v>
      </c>
      <c r="H752" s="201"/>
      <c r="I752" s="201"/>
      <c r="J752" s="201"/>
      <c r="K752" s="247"/>
      <c r="L752" s="247" t="s">
        <v>173</v>
      </c>
      <c r="M752" s="243" t="s">
        <v>4827</v>
      </c>
      <c r="N752" s="131"/>
      <c r="O752" s="783" t="s">
        <v>84</v>
      </c>
      <c r="P752" s="783" t="s">
        <v>86</v>
      </c>
      <c r="Q752" s="783" t="s">
        <v>86</v>
      </c>
      <c r="R752" s="783" t="s">
        <v>86</v>
      </c>
      <c r="S752" s="132" t="s">
        <v>107</v>
      </c>
      <c r="T752" s="131"/>
      <c r="U752" s="131"/>
      <c r="V752" s="803"/>
      <c r="W752" s="803"/>
      <c r="X752" s="803"/>
      <c r="Y752" s="803"/>
      <c r="Z752" s="803"/>
      <c r="AA752" s="803"/>
      <c r="AB752" s="803"/>
      <c r="AC752" s="803"/>
      <c r="AD752" s="803"/>
      <c r="AE752" s="110"/>
      <c r="AF752" s="110"/>
      <c r="AG752" s="110"/>
    </row>
    <row r="753">
      <c r="A753" s="803"/>
      <c r="B753" s="676">
        <f t="shared" si="1"/>
        <v>750</v>
      </c>
      <c r="C753" s="978"/>
      <c r="D753" s="201"/>
      <c r="E753" s="201"/>
      <c r="F753" s="860"/>
      <c r="G753" s="860" t="s">
        <v>2625</v>
      </c>
      <c r="H753" s="201"/>
      <c r="I753" s="201"/>
      <c r="J753" s="201"/>
      <c r="K753" s="247"/>
      <c r="L753" s="247" t="s">
        <v>173</v>
      </c>
      <c r="M753" s="250" t="s">
        <v>4828</v>
      </c>
      <c r="N753" s="131"/>
      <c r="O753" s="783" t="s">
        <v>84</v>
      </c>
      <c r="P753" s="783" t="s">
        <v>86</v>
      </c>
      <c r="Q753" s="783" t="s">
        <v>86</v>
      </c>
      <c r="R753" s="783" t="s">
        <v>86</v>
      </c>
      <c r="S753" s="132" t="s">
        <v>107</v>
      </c>
      <c r="T753" s="131"/>
      <c r="U753" s="131"/>
      <c r="V753" s="803"/>
      <c r="W753" s="803"/>
      <c r="X753" s="803"/>
      <c r="Y753" s="803"/>
      <c r="Z753" s="803"/>
      <c r="AA753" s="803"/>
      <c r="AB753" s="803"/>
      <c r="AC753" s="803"/>
      <c r="AD753" s="803"/>
      <c r="AE753" s="110"/>
      <c r="AF753" s="110"/>
      <c r="AG753" s="110"/>
    </row>
    <row r="754">
      <c r="A754" s="803"/>
      <c r="B754" s="676">
        <f t="shared" si="1"/>
        <v>751</v>
      </c>
      <c r="C754" s="978"/>
      <c r="D754" s="201"/>
      <c r="E754" s="201"/>
      <c r="F754" s="860"/>
      <c r="G754" s="860" t="s">
        <v>2623</v>
      </c>
      <c r="H754" s="201"/>
      <c r="I754" s="201"/>
      <c r="J754" s="201"/>
      <c r="K754" s="247"/>
      <c r="L754" s="247" t="s">
        <v>173</v>
      </c>
      <c r="M754" s="250" t="s">
        <v>4829</v>
      </c>
      <c r="N754" s="131"/>
      <c r="O754" s="783" t="s">
        <v>84</v>
      </c>
      <c r="P754" s="783" t="s">
        <v>86</v>
      </c>
      <c r="Q754" s="783" t="s">
        <v>86</v>
      </c>
      <c r="R754" s="783" t="s">
        <v>86</v>
      </c>
      <c r="S754" s="132" t="s">
        <v>107</v>
      </c>
      <c r="T754" s="131"/>
      <c r="U754" s="131"/>
      <c r="V754" s="803"/>
      <c r="W754" s="803"/>
      <c r="X754" s="803"/>
      <c r="Y754" s="803"/>
      <c r="Z754" s="803"/>
      <c r="AA754" s="803"/>
      <c r="AB754" s="803"/>
      <c r="AC754" s="803"/>
      <c r="AD754" s="803"/>
      <c r="AE754" s="110"/>
      <c r="AF754" s="110"/>
      <c r="AG754" s="110"/>
    </row>
    <row r="755">
      <c r="A755" s="803"/>
      <c r="B755" s="676">
        <f t="shared" si="1"/>
        <v>752</v>
      </c>
      <c r="C755" s="978"/>
      <c r="D755" s="201"/>
      <c r="E755" s="201"/>
      <c r="F755" s="860"/>
      <c r="G755" s="197" t="s">
        <v>4839</v>
      </c>
      <c r="H755" s="132" t="s">
        <v>4850</v>
      </c>
      <c r="I755" s="201"/>
      <c r="J755" s="201"/>
      <c r="K755" s="247"/>
      <c r="L755" s="247" t="s">
        <v>4083</v>
      </c>
      <c r="M755" s="250" t="s">
        <v>4084</v>
      </c>
      <c r="N755" s="131"/>
      <c r="O755" s="783" t="s">
        <v>84</v>
      </c>
      <c r="P755" s="783" t="s">
        <v>86</v>
      </c>
      <c r="Q755" s="783" t="s">
        <v>86</v>
      </c>
      <c r="R755" s="783" t="s">
        <v>86</v>
      </c>
      <c r="S755" s="132" t="s">
        <v>107</v>
      </c>
      <c r="T755" s="131"/>
      <c r="U755" s="131"/>
      <c r="V755" s="803"/>
      <c r="W755" s="803"/>
      <c r="X755" s="803"/>
      <c r="Y755" s="803"/>
      <c r="Z755" s="803"/>
      <c r="AA755" s="803"/>
      <c r="AB755" s="803"/>
      <c r="AC755" s="803"/>
      <c r="AD755" s="803"/>
      <c r="AE755" s="110"/>
      <c r="AF755" s="110"/>
      <c r="AG755" s="110"/>
    </row>
    <row r="756">
      <c r="A756" s="803"/>
      <c r="B756" s="676">
        <f t="shared" si="1"/>
        <v>753</v>
      </c>
      <c r="C756" s="978"/>
      <c r="D756" s="201"/>
      <c r="E756" s="201"/>
      <c r="F756" s="860" t="s">
        <v>4851</v>
      </c>
      <c r="G756" s="860" t="s">
        <v>415</v>
      </c>
      <c r="H756" s="201"/>
      <c r="I756" s="201"/>
      <c r="J756" s="201"/>
      <c r="K756" s="197"/>
      <c r="L756" s="197" t="s">
        <v>4826</v>
      </c>
      <c r="M756" s="243" t="s">
        <v>4827</v>
      </c>
      <c r="N756" s="131"/>
      <c r="O756" s="783" t="s">
        <v>84</v>
      </c>
      <c r="P756" s="783" t="s">
        <v>86</v>
      </c>
      <c r="Q756" s="783" t="s">
        <v>86</v>
      </c>
      <c r="R756" s="783" t="s">
        <v>86</v>
      </c>
      <c r="S756" s="132" t="s">
        <v>107</v>
      </c>
      <c r="T756" s="131"/>
      <c r="U756" s="131"/>
      <c r="V756" s="803"/>
      <c r="W756" s="803"/>
      <c r="X756" s="803"/>
      <c r="Y756" s="803"/>
      <c r="Z756" s="803"/>
      <c r="AA756" s="803"/>
      <c r="AB756" s="803"/>
      <c r="AC756" s="803"/>
      <c r="AD756" s="803"/>
      <c r="AE756" s="110"/>
      <c r="AF756" s="110"/>
      <c r="AG756" s="110"/>
    </row>
    <row r="757">
      <c r="A757" s="803"/>
      <c r="B757" s="676">
        <f t="shared" si="1"/>
        <v>754</v>
      </c>
      <c r="C757" s="978"/>
      <c r="D757" s="201"/>
      <c r="E757" s="201"/>
      <c r="F757" s="860"/>
      <c r="G757" s="860" t="s">
        <v>2625</v>
      </c>
      <c r="H757" s="201"/>
      <c r="I757" s="201"/>
      <c r="J757" s="201"/>
      <c r="K757" s="247"/>
      <c r="L757" s="247" t="s">
        <v>173</v>
      </c>
      <c r="M757" s="250" t="s">
        <v>4828</v>
      </c>
      <c r="N757" s="131"/>
      <c r="O757" s="783" t="s">
        <v>84</v>
      </c>
      <c r="P757" s="783" t="s">
        <v>86</v>
      </c>
      <c r="Q757" s="783" t="s">
        <v>86</v>
      </c>
      <c r="R757" s="783" t="s">
        <v>86</v>
      </c>
      <c r="S757" s="132" t="s">
        <v>107</v>
      </c>
      <c r="T757" s="131"/>
      <c r="U757" s="131"/>
      <c r="V757" s="803"/>
      <c r="W757" s="803"/>
      <c r="X757" s="803"/>
      <c r="Y757" s="803"/>
      <c r="Z757" s="803"/>
      <c r="AA757" s="803"/>
      <c r="AB757" s="803"/>
      <c r="AC757" s="803"/>
      <c r="AD757" s="803"/>
      <c r="AE757" s="110"/>
      <c r="AF757" s="110"/>
      <c r="AG757" s="110"/>
    </row>
    <row r="758">
      <c r="A758" s="803"/>
      <c r="B758" s="676">
        <f t="shared" si="1"/>
        <v>755</v>
      </c>
      <c r="C758" s="978"/>
      <c r="D758" s="201"/>
      <c r="E758" s="201"/>
      <c r="F758" s="860"/>
      <c r="G758" s="860" t="s">
        <v>2623</v>
      </c>
      <c r="H758" s="201"/>
      <c r="I758" s="201"/>
      <c r="J758" s="201"/>
      <c r="K758" s="247"/>
      <c r="L758" s="247" t="s">
        <v>173</v>
      </c>
      <c r="M758" s="250" t="s">
        <v>4829</v>
      </c>
      <c r="N758" s="131"/>
      <c r="O758" s="783" t="s">
        <v>84</v>
      </c>
      <c r="P758" s="783" t="s">
        <v>86</v>
      </c>
      <c r="Q758" s="783" t="s">
        <v>86</v>
      </c>
      <c r="R758" s="783" t="s">
        <v>86</v>
      </c>
      <c r="S758" s="132" t="s">
        <v>107</v>
      </c>
      <c r="T758" s="131"/>
      <c r="U758" s="131"/>
      <c r="V758" s="803"/>
      <c r="W758" s="803"/>
      <c r="X758" s="803"/>
      <c r="Y758" s="803"/>
      <c r="Z758" s="803"/>
      <c r="AA758" s="803"/>
      <c r="AB758" s="803"/>
      <c r="AC758" s="803"/>
      <c r="AD758" s="803"/>
      <c r="AE758" s="110"/>
      <c r="AF758" s="110"/>
      <c r="AG758" s="110"/>
    </row>
    <row r="759">
      <c r="A759" s="803"/>
      <c r="B759" s="676">
        <f t="shared" si="1"/>
        <v>756</v>
      </c>
      <c r="C759" s="978"/>
      <c r="D759" s="201"/>
      <c r="E759" s="201"/>
      <c r="F759" s="860" t="s">
        <v>4852</v>
      </c>
      <c r="G759" s="860" t="s">
        <v>415</v>
      </c>
      <c r="H759" s="201"/>
      <c r="I759" s="201"/>
      <c r="J759" s="201"/>
      <c r="K759" s="247"/>
      <c r="L759" s="247" t="s">
        <v>173</v>
      </c>
      <c r="M759" s="243" t="s">
        <v>4827</v>
      </c>
      <c r="N759" s="131"/>
      <c r="O759" s="783" t="s">
        <v>84</v>
      </c>
      <c r="P759" s="783" t="s">
        <v>86</v>
      </c>
      <c r="Q759" s="783" t="s">
        <v>86</v>
      </c>
      <c r="R759" s="783" t="s">
        <v>86</v>
      </c>
      <c r="S759" s="132" t="s">
        <v>107</v>
      </c>
      <c r="T759" s="131"/>
      <c r="U759" s="131"/>
      <c r="V759" s="803"/>
      <c r="W759" s="803"/>
      <c r="X759" s="803"/>
      <c r="Y759" s="803"/>
      <c r="Z759" s="803"/>
      <c r="AA759" s="803"/>
      <c r="AB759" s="803"/>
      <c r="AC759" s="803"/>
      <c r="AD759" s="803"/>
      <c r="AE759" s="110"/>
      <c r="AF759" s="110"/>
      <c r="AG759" s="110"/>
    </row>
    <row r="760">
      <c r="A760" s="803"/>
      <c r="B760" s="676">
        <f t="shared" si="1"/>
        <v>757</v>
      </c>
      <c r="C760" s="978"/>
      <c r="D760" s="201"/>
      <c r="E760" s="201"/>
      <c r="F760" s="860"/>
      <c r="G760" s="860" t="s">
        <v>2625</v>
      </c>
      <c r="H760" s="201"/>
      <c r="I760" s="201"/>
      <c r="J760" s="201"/>
      <c r="K760" s="247"/>
      <c r="L760" s="247" t="s">
        <v>173</v>
      </c>
      <c r="M760" s="250" t="s">
        <v>4828</v>
      </c>
      <c r="N760" s="131"/>
      <c r="O760" s="783" t="s">
        <v>84</v>
      </c>
      <c r="P760" s="783" t="s">
        <v>86</v>
      </c>
      <c r="Q760" s="783" t="s">
        <v>86</v>
      </c>
      <c r="R760" s="783" t="s">
        <v>86</v>
      </c>
      <c r="S760" s="132" t="s">
        <v>107</v>
      </c>
      <c r="T760" s="131"/>
      <c r="U760" s="131"/>
      <c r="V760" s="803"/>
      <c r="W760" s="803"/>
      <c r="X760" s="803"/>
      <c r="Y760" s="803"/>
      <c r="Z760" s="803"/>
      <c r="AA760" s="803"/>
      <c r="AB760" s="803"/>
      <c r="AC760" s="803"/>
      <c r="AD760" s="803"/>
      <c r="AE760" s="110"/>
      <c r="AF760" s="110"/>
      <c r="AG760" s="110"/>
    </row>
    <row r="761">
      <c r="A761" s="803"/>
      <c r="B761" s="676">
        <f t="shared" si="1"/>
        <v>758</v>
      </c>
      <c r="C761" s="978"/>
      <c r="D761" s="201"/>
      <c r="E761" s="201"/>
      <c r="F761" s="860"/>
      <c r="G761" s="860" t="s">
        <v>2623</v>
      </c>
      <c r="H761" s="201"/>
      <c r="I761" s="201"/>
      <c r="J761" s="201"/>
      <c r="K761" s="247"/>
      <c r="L761" s="247" t="s">
        <v>173</v>
      </c>
      <c r="M761" s="250" t="s">
        <v>4829</v>
      </c>
      <c r="N761" s="131"/>
      <c r="O761" s="783" t="s">
        <v>84</v>
      </c>
      <c r="P761" s="783" t="s">
        <v>86</v>
      </c>
      <c r="Q761" s="783" t="s">
        <v>86</v>
      </c>
      <c r="R761" s="783" t="s">
        <v>86</v>
      </c>
      <c r="S761" s="132" t="s">
        <v>107</v>
      </c>
      <c r="T761" s="131"/>
      <c r="U761" s="131"/>
      <c r="V761" s="803"/>
      <c r="W761" s="803"/>
      <c r="X761" s="803"/>
      <c r="Y761" s="803"/>
      <c r="Z761" s="803"/>
      <c r="AA761" s="803"/>
      <c r="AB761" s="803"/>
      <c r="AC761" s="803"/>
      <c r="AD761" s="803"/>
      <c r="AE761" s="110"/>
      <c r="AF761" s="110"/>
      <c r="AG761" s="110"/>
    </row>
    <row r="762">
      <c r="A762" s="803"/>
      <c r="B762" s="676">
        <f t="shared" si="1"/>
        <v>759</v>
      </c>
      <c r="C762" s="978"/>
      <c r="D762" s="201"/>
      <c r="E762" s="201"/>
      <c r="F762" s="860" t="s">
        <v>4853</v>
      </c>
      <c r="G762" s="860" t="s">
        <v>415</v>
      </c>
      <c r="H762" s="201"/>
      <c r="I762" s="201"/>
      <c r="J762" s="201"/>
      <c r="K762" s="247"/>
      <c r="L762" s="247" t="s">
        <v>173</v>
      </c>
      <c r="M762" s="243" t="s">
        <v>4827</v>
      </c>
      <c r="N762" s="131"/>
      <c r="O762" s="783" t="s">
        <v>84</v>
      </c>
      <c r="P762" s="783" t="s">
        <v>86</v>
      </c>
      <c r="Q762" s="783" t="s">
        <v>86</v>
      </c>
      <c r="R762" s="783" t="s">
        <v>86</v>
      </c>
      <c r="S762" s="132" t="s">
        <v>107</v>
      </c>
      <c r="T762" s="131"/>
      <c r="U762" s="131"/>
      <c r="V762" s="803"/>
      <c r="W762" s="803"/>
      <c r="X762" s="803"/>
      <c r="Y762" s="803"/>
      <c r="Z762" s="803"/>
      <c r="AA762" s="803"/>
      <c r="AB762" s="803"/>
      <c r="AC762" s="803"/>
      <c r="AD762" s="803"/>
      <c r="AE762" s="110"/>
      <c r="AF762" s="110"/>
      <c r="AG762" s="110"/>
    </row>
    <row r="763">
      <c r="A763" s="803"/>
      <c r="B763" s="676">
        <f t="shared" si="1"/>
        <v>760</v>
      </c>
      <c r="C763" s="978"/>
      <c r="D763" s="201"/>
      <c r="E763" s="201"/>
      <c r="F763" s="860"/>
      <c r="G763" s="860" t="s">
        <v>2625</v>
      </c>
      <c r="H763" s="201"/>
      <c r="I763" s="201"/>
      <c r="J763" s="201"/>
      <c r="K763" s="247"/>
      <c r="L763" s="247" t="s">
        <v>173</v>
      </c>
      <c r="M763" s="250" t="s">
        <v>4828</v>
      </c>
      <c r="N763" s="131"/>
      <c r="O763" s="783" t="s">
        <v>84</v>
      </c>
      <c r="P763" s="783" t="s">
        <v>86</v>
      </c>
      <c r="Q763" s="783" t="s">
        <v>86</v>
      </c>
      <c r="R763" s="783" t="s">
        <v>86</v>
      </c>
      <c r="S763" s="132" t="s">
        <v>107</v>
      </c>
      <c r="T763" s="131"/>
      <c r="U763" s="131"/>
      <c r="V763" s="803"/>
      <c r="W763" s="803"/>
      <c r="X763" s="803"/>
      <c r="Y763" s="803"/>
      <c r="Z763" s="803"/>
      <c r="AA763" s="803"/>
      <c r="AB763" s="803"/>
      <c r="AC763" s="803"/>
      <c r="AD763" s="803"/>
      <c r="AE763" s="110"/>
      <c r="AF763" s="110"/>
      <c r="AG763" s="110"/>
    </row>
    <row r="764">
      <c r="A764" s="803"/>
      <c r="B764" s="676">
        <f t="shared" si="1"/>
        <v>761</v>
      </c>
      <c r="C764" s="978"/>
      <c r="D764" s="201"/>
      <c r="E764" s="201"/>
      <c r="F764" s="860"/>
      <c r="G764" s="860" t="s">
        <v>2623</v>
      </c>
      <c r="H764" s="201"/>
      <c r="I764" s="201"/>
      <c r="J764" s="201"/>
      <c r="K764" s="247"/>
      <c r="L764" s="247" t="s">
        <v>173</v>
      </c>
      <c r="M764" s="250" t="s">
        <v>4829</v>
      </c>
      <c r="N764" s="131"/>
      <c r="O764" s="783" t="s">
        <v>84</v>
      </c>
      <c r="P764" s="783" t="s">
        <v>86</v>
      </c>
      <c r="Q764" s="783" t="s">
        <v>86</v>
      </c>
      <c r="R764" s="783" t="s">
        <v>86</v>
      </c>
      <c r="S764" s="132" t="s">
        <v>107</v>
      </c>
      <c r="T764" s="131"/>
      <c r="U764" s="131"/>
      <c r="V764" s="803"/>
      <c r="W764" s="803"/>
      <c r="X764" s="803"/>
      <c r="Y764" s="803"/>
      <c r="Z764" s="803"/>
      <c r="AA764" s="803"/>
      <c r="AB764" s="803"/>
      <c r="AC764" s="803"/>
      <c r="AD764" s="803"/>
      <c r="AE764" s="110"/>
      <c r="AF764" s="110"/>
      <c r="AG764" s="110"/>
    </row>
    <row r="765">
      <c r="A765" s="803"/>
      <c r="B765" s="676">
        <f t="shared" si="1"/>
        <v>762</v>
      </c>
      <c r="C765" s="978"/>
      <c r="D765" s="201"/>
      <c r="E765" s="201"/>
      <c r="F765" s="860" t="s">
        <v>4854</v>
      </c>
      <c r="G765" s="860" t="s">
        <v>415</v>
      </c>
      <c r="H765" s="201"/>
      <c r="I765" s="201"/>
      <c r="J765" s="201"/>
      <c r="K765" s="247"/>
      <c r="L765" s="247" t="s">
        <v>173</v>
      </c>
      <c r="M765" s="243" t="s">
        <v>4827</v>
      </c>
      <c r="N765" s="131"/>
      <c r="O765" s="783" t="s">
        <v>84</v>
      </c>
      <c r="P765" s="783" t="s">
        <v>86</v>
      </c>
      <c r="Q765" s="783" t="s">
        <v>86</v>
      </c>
      <c r="R765" s="783" t="s">
        <v>86</v>
      </c>
      <c r="S765" s="132" t="s">
        <v>107</v>
      </c>
      <c r="T765" s="131"/>
      <c r="U765" s="131"/>
      <c r="V765" s="803"/>
      <c r="W765" s="803"/>
      <c r="X765" s="803"/>
      <c r="Y765" s="803"/>
      <c r="Z765" s="803"/>
      <c r="AA765" s="803"/>
      <c r="AB765" s="803"/>
      <c r="AC765" s="803"/>
      <c r="AD765" s="803"/>
      <c r="AE765" s="110"/>
      <c r="AF765" s="110"/>
      <c r="AG765" s="110"/>
    </row>
    <row r="766">
      <c r="A766" s="803"/>
      <c r="B766" s="676">
        <f t="shared" si="1"/>
        <v>763</v>
      </c>
      <c r="C766" s="978"/>
      <c r="D766" s="201"/>
      <c r="E766" s="201"/>
      <c r="F766" s="860"/>
      <c r="G766" s="860" t="s">
        <v>2625</v>
      </c>
      <c r="H766" s="201"/>
      <c r="I766" s="201"/>
      <c r="J766" s="201"/>
      <c r="K766" s="247"/>
      <c r="L766" s="247" t="s">
        <v>173</v>
      </c>
      <c r="M766" s="250" t="s">
        <v>4828</v>
      </c>
      <c r="N766" s="131"/>
      <c r="O766" s="783" t="s">
        <v>84</v>
      </c>
      <c r="P766" s="783" t="s">
        <v>86</v>
      </c>
      <c r="Q766" s="783" t="s">
        <v>86</v>
      </c>
      <c r="R766" s="783" t="s">
        <v>86</v>
      </c>
      <c r="S766" s="132" t="s">
        <v>107</v>
      </c>
      <c r="T766" s="131"/>
      <c r="U766" s="131"/>
      <c r="V766" s="803"/>
      <c r="W766" s="803"/>
      <c r="X766" s="803"/>
      <c r="Y766" s="803"/>
      <c r="Z766" s="803"/>
      <c r="AA766" s="803"/>
      <c r="AB766" s="803"/>
      <c r="AC766" s="803"/>
      <c r="AD766" s="803"/>
      <c r="AE766" s="110"/>
      <c r="AF766" s="110"/>
      <c r="AG766" s="110"/>
    </row>
    <row r="767">
      <c r="A767" s="803"/>
      <c r="B767" s="676">
        <f t="shared" si="1"/>
        <v>764</v>
      </c>
      <c r="C767" s="978"/>
      <c r="D767" s="201"/>
      <c r="E767" s="201"/>
      <c r="F767" s="860"/>
      <c r="G767" s="860" t="s">
        <v>2623</v>
      </c>
      <c r="H767" s="201"/>
      <c r="I767" s="201"/>
      <c r="J767" s="201"/>
      <c r="K767" s="247"/>
      <c r="L767" s="247" t="s">
        <v>173</v>
      </c>
      <c r="M767" s="250" t="s">
        <v>4829</v>
      </c>
      <c r="N767" s="131"/>
      <c r="O767" s="783" t="s">
        <v>84</v>
      </c>
      <c r="P767" s="783" t="s">
        <v>86</v>
      </c>
      <c r="Q767" s="783" t="s">
        <v>86</v>
      </c>
      <c r="R767" s="783" t="s">
        <v>86</v>
      </c>
      <c r="S767" s="132" t="s">
        <v>107</v>
      </c>
      <c r="T767" s="131"/>
      <c r="U767" s="131"/>
      <c r="V767" s="803"/>
      <c r="W767" s="803"/>
      <c r="X767" s="803"/>
      <c r="Y767" s="803"/>
      <c r="Z767" s="803"/>
      <c r="AA767" s="803"/>
      <c r="AB767" s="803"/>
      <c r="AC767" s="803"/>
      <c r="AD767" s="803"/>
      <c r="AE767" s="110"/>
      <c r="AF767" s="110"/>
      <c r="AG767" s="110"/>
    </row>
    <row r="768">
      <c r="A768" s="803"/>
      <c r="B768" s="676">
        <f t="shared" si="1"/>
        <v>765</v>
      </c>
      <c r="C768" s="978"/>
      <c r="D768" s="201"/>
      <c r="E768" s="201"/>
      <c r="F768" s="860" t="s">
        <v>4855</v>
      </c>
      <c r="G768" s="860" t="s">
        <v>415</v>
      </c>
      <c r="H768" s="201"/>
      <c r="I768" s="201"/>
      <c r="J768" s="201"/>
      <c r="K768" s="247"/>
      <c r="L768" s="247" t="s">
        <v>173</v>
      </c>
      <c r="M768" s="243" t="s">
        <v>4827</v>
      </c>
      <c r="N768" s="131"/>
      <c r="O768" s="783" t="s">
        <v>84</v>
      </c>
      <c r="P768" s="783" t="s">
        <v>86</v>
      </c>
      <c r="Q768" s="783" t="s">
        <v>86</v>
      </c>
      <c r="R768" s="783" t="s">
        <v>86</v>
      </c>
      <c r="S768" s="132" t="s">
        <v>157</v>
      </c>
      <c r="T768" s="132"/>
      <c r="U768" s="131"/>
      <c r="V768" s="803"/>
      <c r="W768" s="803"/>
      <c r="X768" s="803"/>
      <c r="Y768" s="803"/>
      <c r="Z768" s="803"/>
      <c r="AA768" s="803"/>
      <c r="AB768" s="803"/>
      <c r="AC768" s="803"/>
      <c r="AD768" s="803"/>
      <c r="AE768" s="110"/>
      <c r="AF768" s="110"/>
      <c r="AG768" s="110"/>
    </row>
    <row r="769">
      <c r="A769" s="803"/>
      <c r="B769" s="676">
        <f t="shared" si="1"/>
        <v>766</v>
      </c>
      <c r="C769" s="978"/>
      <c r="D769" s="201"/>
      <c r="E769" s="201"/>
      <c r="F769" s="860"/>
      <c r="G769" s="860" t="s">
        <v>2625</v>
      </c>
      <c r="H769" s="201"/>
      <c r="I769" s="201"/>
      <c r="J769" s="201"/>
      <c r="K769" s="247"/>
      <c r="L769" s="247" t="s">
        <v>173</v>
      </c>
      <c r="M769" s="250" t="s">
        <v>4828</v>
      </c>
      <c r="N769" s="131"/>
      <c r="O769" s="783" t="s">
        <v>84</v>
      </c>
      <c r="P769" s="783" t="s">
        <v>86</v>
      </c>
      <c r="Q769" s="783" t="s">
        <v>86</v>
      </c>
      <c r="R769" s="783" t="s">
        <v>86</v>
      </c>
      <c r="S769" s="132" t="s">
        <v>157</v>
      </c>
      <c r="T769" s="132"/>
      <c r="U769" s="131"/>
      <c r="V769" s="803"/>
      <c r="W769" s="803"/>
      <c r="X769" s="803"/>
      <c r="Y769" s="803"/>
      <c r="Z769" s="803"/>
      <c r="AA769" s="803"/>
      <c r="AB769" s="803"/>
      <c r="AC769" s="803"/>
      <c r="AD769" s="803"/>
      <c r="AE769" s="110"/>
      <c r="AF769" s="110"/>
      <c r="AG769" s="110"/>
    </row>
    <row r="770">
      <c r="A770" s="803"/>
      <c r="B770" s="676">
        <f t="shared" si="1"/>
        <v>767</v>
      </c>
      <c r="C770" s="978"/>
      <c r="D770" s="201"/>
      <c r="E770" s="201"/>
      <c r="F770" s="860"/>
      <c r="G770" s="860" t="s">
        <v>2623</v>
      </c>
      <c r="H770" s="201"/>
      <c r="I770" s="201"/>
      <c r="J770" s="201"/>
      <c r="K770" s="247"/>
      <c r="L770" s="247" t="s">
        <v>173</v>
      </c>
      <c r="M770" s="250" t="s">
        <v>4829</v>
      </c>
      <c r="N770" s="131"/>
      <c r="O770" s="783" t="s">
        <v>84</v>
      </c>
      <c r="P770" s="783" t="s">
        <v>86</v>
      </c>
      <c r="Q770" s="783" t="s">
        <v>86</v>
      </c>
      <c r="R770" s="783" t="s">
        <v>86</v>
      </c>
      <c r="S770" s="132" t="s">
        <v>157</v>
      </c>
      <c r="T770" s="132"/>
      <c r="U770" s="131"/>
      <c r="V770" s="803"/>
      <c r="W770" s="803"/>
      <c r="X770" s="803"/>
      <c r="Y770" s="803"/>
      <c r="Z770" s="803"/>
      <c r="AA770" s="803"/>
      <c r="AB770" s="803"/>
      <c r="AC770" s="803"/>
      <c r="AD770" s="803"/>
      <c r="AE770" s="110"/>
      <c r="AF770" s="110"/>
      <c r="AG770" s="110"/>
    </row>
    <row r="771">
      <c r="A771" s="803"/>
      <c r="B771" s="676">
        <f t="shared" si="1"/>
        <v>768</v>
      </c>
      <c r="C771" s="978"/>
      <c r="D771" s="201"/>
      <c r="E771" s="201"/>
      <c r="F771" s="860" t="s">
        <v>4856</v>
      </c>
      <c r="G771" s="860" t="s">
        <v>415</v>
      </c>
      <c r="H771" s="201"/>
      <c r="I771" s="201"/>
      <c r="J771" s="201"/>
      <c r="K771" s="247"/>
      <c r="L771" s="247" t="s">
        <v>173</v>
      </c>
      <c r="M771" s="243" t="s">
        <v>4827</v>
      </c>
      <c r="N771" s="131"/>
      <c r="O771" s="783" t="s">
        <v>84</v>
      </c>
      <c r="P771" s="783" t="s">
        <v>86</v>
      </c>
      <c r="Q771" s="783" t="s">
        <v>86</v>
      </c>
      <c r="R771" s="783" t="s">
        <v>86</v>
      </c>
      <c r="S771" s="132" t="s">
        <v>107</v>
      </c>
      <c r="T771" s="131"/>
      <c r="U771" s="131"/>
      <c r="V771" s="803"/>
      <c r="W771" s="803"/>
      <c r="X771" s="803"/>
      <c r="Y771" s="803"/>
      <c r="Z771" s="803"/>
      <c r="AA771" s="803"/>
      <c r="AB771" s="803"/>
      <c r="AC771" s="803"/>
      <c r="AD771" s="803"/>
      <c r="AE771" s="110"/>
      <c r="AF771" s="110"/>
      <c r="AG771" s="110"/>
    </row>
    <row r="772">
      <c r="A772" s="803"/>
      <c r="B772" s="676">
        <f t="shared" si="1"/>
        <v>769</v>
      </c>
      <c r="C772" s="978"/>
      <c r="D772" s="201"/>
      <c r="E772" s="201"/>
      <c r="F772" s="860"/>
      <c r="G772" s="860" t="s">
        <v>2625</v>
      </c>
      <c r="H772" s="201"/>
      <c r="I772" s="201"/>
      <c r="J772" s="201"/>
      <c r="K772" s="247"/>
      <c r="L772" s="247" t="s">
        <v>173</v>
      </c>
      <c r="M772" s="250" t="s">
        <v>4828</v>
      </c>
      <c r="N772" s="131"/>
      <c r="O772" s="783" t="s">
        <v>84</v>
      </c>
      <c r="P772" s="783" t="s">
        <v>86</v>
      </c>
      <c r="Q772" s="783" t="s">
        <v>86</v>
      </c>
      <c r="R772" s="783" t="s">
        <v>86</v>
      </c>
      <c r="S772" s="132" t="s">
        <v>107</v>
      </c>
      <c r="T772" s="131"/>
      <c r="U772" s="131"/>
      <c r="V772" s="803"/>
      <c r="W772" s="803"/>
      <c r="X772" s="803"/>
      <c r="Y772" s="803"/>
      <c r="Z772" s="803"/>
      <c r="AA772" s="803"/>
      <c r="AB772" s="803"/>
      <c r="AC772" s="803"/>
      <c r="AD772" s="803"/>
      <c r="AE772" s="110"/>
      <c r="AF772" s="110"/>
      <c r="AG772" s="110"/>
    </row>
    <row r="773">
      <c r="A773" s="803"/>
      <c r="B773" s="676">
        <f t="shared" si="1"/>
        <v>770</v>
      </c>
      <c r="C773" s="978"/>
      <c r="D773" s="201"/>
      <c r="E773" s="201"/>
      <c r="F773" s="860"/>
      <c r="G773" s="860" t="s">
        <v>2623</v>
      </c>
      <c r="H773" s="201"/>
      <c r="I773" s="201"/>
      <c r="J773" s="201"/>
      <c r="K773" s="247"/>
      <c r="L773" s="247" t="s">
        <v>173</v>
      </c>
      <c r="M773" s="250" t="s">
        <v>4829</v>
      </c>
      <c r="N773" s="131"/>
      <c r="O773" s="783" t="s">
        <v>84</v>
      </c>
      <c r="P773" s="783" t="s">
        <v>86</v>
      </c>
      <c r="Q773" s="783" t="s">
        <v>86</v>
      </c>
      <c r="R773" s="783" t="s">
        <v>86</v>
      </c>
      <c r="S773" s="132" t="s">
        <v>107</v>
      </c>
      <c r="T773" s="131"/>
      <c r="U773" s="131"/>
      <c r="V773" s="803"/>
      <c r="W773" s="803"/>
      <c r="X773" s="803"/>
      <c r="Y773" s="803"/>
      <c r="Z773" s="803"/>
      <c r="AA773" s="803"/>
      <c r="AB773" s="803"/>
      <c r="AC773" s="803"/>
      <c r="AD773" s="803"/>
      <c r="AE773" s="110"/>
      <c r="AF773" s="110"/>
      <c r="AG773" s="110"/>
    </row>
    <row r="774">
      <c r="A774" s="803"/>
      <c r="B774" s="676">
        <f t="shared" si="1"/>
        <v>771</v>
      </c>
      <c r="C774" s="978"/>
      <c r="D774" s="201"/>
      <c r="E774" s="201"/>
      <c r="F774" s="860"/>
      <c r="G774" s="197" t="s">
        <v>4839</v>
      </c>
      <c r="H774" s="132" t="s">
        <v>4857</v>
      </c>
      <c r="I774" s="132" t="s">
        <v>4858</v>
      </c>
      <c r="J774" s="201"/>
      <c r="K774" s="247"/>
      <c r="L774" s="247" t="s">
        <v>4859</v>
      </c>
      <c r="M774" s="250" t="s">
        <v>4860</v>
      </c>
      <c r="N774" s="131"/>
      <c r="O774" s="783" t="s">
        <v>84</v>
      </c>
      <c r="P774" s="783" t="s">
        <v>86</v>
      </c>
      <c r="Q774" s="783" t="s">
        <v>86</v>
      </c>
      <c r="R774" s="783" t="s">
        <v>86</v>
      </c>
      <c r="S774" s="132" t="s">
        <v>107</v>
      </c>
      <c r="T774" s="131"/>
      <c r="U774" s="131"/>
      <c r="V774" s="803"/>
      <c r="W774" s="803"/>
      <c r="X774" s="803"/>
      <c r="Y774" s="803"/>
      <c r="Z774" s="803"/>
      <c r="AA774" s="803"/>
      <c r="AB774" s="803"/>
      <c r="AC774" s="803"/>
      <c r="AD774" s="803"/>
      <c r="AE774" s="110"/>
      <c r="AF774" s="110"/>
      <c r="AG774" s="110"/>
    </row>
    <row r="775">
      <c r="A775" s="803"/>
      <c r="B775" s="676">
        <f t="shared" si="1"/>
        <v>772</v>
      </c>
      <c r="C775" s="978"/>
      <c r="D775" s="201"/>
      <c r="E775" s="201"/>
      <c r="F775" s="197"/>
      <c r="G775" s="860"/>
      <c r="H775" s="201"/>
      <c r="I775" s="201"/>
      <c r="J775" s="132" t="s">
        <v>4861</v>
      </c>
      <c r="K775" s="247"/>
      <c r="L775" s="247" t="s">
        <v>4537</v>
      </c>
      <c r="M775" s="250" t="s">
        <v>4862</v>
      </c>
      <c r="N775" s="131"/>
      <c r="O775" s="783" t="s">
        <v>84</v>
      </c>
      <c r="P775" s="783" t="s">
        <v>86</v>
      </c>
      <c r="Q775" s="783" t="s">
        <v>86</v>
      </c>
      <c r="R775" s="783" t="s">
        <v>86</v>
      </c>
      <c r="S775" s="132" t="s">
        <v>107</v>
      </c>
      <c r="T775" s="131"/>
      <c r="U775" s="131"/>
      <c r="V775" s="803"/>
      <c r="W775" s="803"/>
      <c r="X775" s="803"/>
      <c r="Y775" s="803"/>
      <c r="Z775" s="803"/>
      <c r="AA775" s="803"/>
      <c r="AB775" s="803"/>
      <c r="AC775" s="803"/>
      <c r="AD775" s="803"/>
      <c r="AE775" s="110"/>
      <c r="AF775" s="110"/>
      <c r="AG775" s="110"/>
    </row>
    <row r="776">
      <c r="A776" s="803"/>
      <c r="B776" s="676">
        <f t="shared" si="1"/>
        <v>773</v>
      </c>
      <c r="C776" s="978"/>
      <c r="D776" s="201"/>
      <c r="E776" s="201"/>
      <c r="F776" s="197"/>
      <c r="G776" s="860"/>
      <c r="H776" s="201"/>
      <c r="I776" s="201"/>
      <c r="J776" s="132" t="s">
        <v>4770</v>
      </c>
      <c r="K776" s="247"/>
      <c r="L776" s="247" t="s">
        <v>173</v>
      </c>
      <c r="M776" s="250" t="s">
        <v>4863</v>
      </c>
      <c r="N776" s="131"/>
      <c r="O776" s="783" t="s">
        <v>84</v>
      </c>
      <c r="P776" s="783" t="s">
        <v>86</v>
      </c>
      <c r="Q776" s="783" t="s">
        <v>86</v>
      </c>
      <c r="R776" s="783" t="s">
        <v>86</v>
      </c>
      <c r="S776" s="132" t="s">
        <v>107</v>
      </c>
      <c r="T776" s="131"/>
      <c r="U776" s="131"/>
      <c r="V776" s="803"/>
      <c r="W776" s="803"/>
      <c r="X776" s="803"/>
      <c r="Y776" s="803"/>
      <c r="Z776" s="803"/>
      <c r="AA776" s="803"/>
      <c r="AB776" s="803"/>
      <c r="AC776" s="803"/>
      <c r="AD776" s="803"/>
      <c r="AE776" s="110"/>
      <c r="AF776" s="110"/>
      <c r="AG776" s="110"/>
    </row>
    <row r="777">
      <c r="A777" s="803"/>
      <c r="B777" s="676">
        <f t="shared" si="1"/>
        <v>774</v>
      </c>
      <c r="C777" s="978"/>
      <c r="D777" s="201"/>
      <c r="E777" s="201"/>
      <c r="F777" s="197"/>
      <c r="G777" s="860"/>
      <c r="H777" s="201"/>
      <c r="I777" s="201"/>
      <c r="J777" s="132" t="s">
        <v>4864</v>
      </c>
      <c r="K777" s="250"/>
      <c r="L777" s="250" t="s">
        <v>4368</v>
      </c>
      <c r="M777" s="250" t="s">
        <v>156</v>
      </c>
      <c r="N777" s="131"/>
      <c r="O777" s="783" t="s">
        <v>84</v>
      </c>
      <c r="P777" s="783" t="s">
        <v>86</v>
      </c>
      <c r="Q777" s="783" t="s">
        <v>86</v>
      </c>
      <c r="R777" s="783" t="s">
        <v>86</v>
      </c>
      <c r="S777" s="132" t="s">
        <v>107</v>
      </c>
      <c r="T777" s="131"/>
      <c r="U777" s="131"/>
      <c r="V777" s="803"/>
      <c r="W777" s="803"/>
      <c r="X777" s="803"/>
      <c r="Y777" s="803"/>
      <c r="Z777" s="803"/>
      <c r="AA777" s="803"/>
      <c r="AB777" s="803"/>
      <c r="AC777" s="803"/>
      <c r="AD777" s="803"/>
      <c r="AE777" s="110"/>
      <c r="AF777" s="110"/>
      <c r="AG777" s="110"/>
    </row>
    <row r="778">
      <c r="A778" s="803"/>
      <c r="B778" s="676">
        <f t="shared" si="1"/>
        <v>775</v>
      </c>
      <c r="C778" s="978"/>
      <c r="D778" s="201"/>
      <c r="E778" s="201"/>
      <c r="F778" s="197"/>
      <c r="G778" s="860"/>
      <c r="H778" s="201"/>
      <c r="I778" s="201"/>
      <c r="J778" s="132" t="s">
        <v>1352</v>
      </c>
      <c r="K778" s="247"/>
      <c r="L778" s="247" t="s">
        <v>4079</v>
      </c>
      <c r="M778" s="250" t="s">
        <v>4865</v>
      </c>
      <c r="N778" s="131"/>
      <c r="O778" s="783" t="s">
        <v>84</v>
      </c>
      <c r="P778" s="783" t="s">
        <v>86</v>
      </c>
      <c r="Q778" s="783" t="s">
        <v>86</v>
      </c>
      <c r="R778" s="783" t="s">
        <v>86</v>
      </c>
      <c r="S778" s="132" t="s">
        <v>107</v>
      </c>
      <c r="T778" s="131"/>
      <c r="U778" s="131"/>
      <c r="V778" s="803"/>
      <c r="W778" s="803"/>
      <c r="X778" s="803"/>
      <c r="Y778" s="803"/>
      <c r="Z778" s="803"/>
      <c r="AA778" s="803"/>
      <c r="AB778" s="803"/>
      <c r="AC778" s="803"/>
      <c r="AD778" s="803"/>
      <c r="AE778" s="110"/>
      <c r="AF778" s="110"/>
      <c r="AG778" s="110"/>
    </row>
    <row r="779">
      <c r="A779" s="803"/>
      <c r="B779" s="676">
        <f t="shared" si="1"/>
        <v>776</v>
      </c>
      <c r="C779" s="978"/>
      <c r="D779" s="201"/>
      <c r="E779" s="201"/>
      <c r="F779" s="197"/>
      <c r="G779" s="860"/>
      <c r="H779" s="201"/>
      <c r="I779" s="132" t="s">
        <v>451</v>
      </c>
      <c r="J779" s="201"/>
      <c r="K779" s="247"/>
      <c r="L779" s="247" t="s">
        <v>4354</v>
      </c>
      <c r="M779" s="250" t="s">
        <v>4400</v>
      </c>
      <c r="N779" s="131"/>
      <c r="O779" s="783" t="s">
        <v>84</v>
      </c>
      <c r="P779" s="783" t="s">
        <v>86</v>
      </c>
      <c r="Q779" s="783" t="s">
        <v>86</v>
      </c>
      <c r="R779" s="783" t="s">
        <v>86</v>
      </c>
      <c r="S779" s="132" t="s">
        <v>107</v>
      </c>
      <c r="T779" s="131"/>
      <c r="U779" s="131"/>
      <c r="V779" s="803"/>
      <c r="W779" s="803"/>
      <c r="X779" s="803"/>
      <c r="Y779" s="803"/>
      <c r="Z779" s="803"/>
      <c r="AA779" s="803"/>
      <c r="AB779" s="803"/>
      <c r="AC779" s="803"/>
      <c r="AD779" s="803"/>
      <c r="AE779" s="110"/>
      <c r="AF779" s="110"/>
      <c r="AG779" s="110"/>
    </row>
    <row r="780">
      <c r="A780" s="803"/>
      <c r="B780" s="676">
        <f t="shared" si="1"/>
        <v>777</v>
      </c>
      <c r="C780" s="978"/>
      <c r="D780" s="201"/>
      <c r="E780" s="201"/>
      <c r="F780" s="197" t="s">
        <v>4866</v>
      </c>
      <c r="G780" s="860" t="s">
        <v>415</v>
      </c>
      <c r="H780" s="201"/>
      <c r="I780" s="201"/>
      <c r="J780" s="201"/>
      <c r="K780" s="197"/>
      <c r="L780" s="197" t="s">
        <v>4826</v>
      </c>
      <c r="M780" s="243" t="s">
        <v>4827</v>
      </c>
      <c r="N780" s="131"/>
      <c r="O780" s="783" t="s">
        <v>84</v>
      </c>
      <c r="P780" s="783" t="s">
        <v>86</v>
      </c>
      <c r="Q780" s="783" t="s">
        <v>86</v>
      </c>
      <c r="R780" s="783" t="s">
        <v>86</v>
      </c>
      <c r="S780" s="132" t="s">
        <v>107</v>
      </c>
      <c r="T780" s="131"/>
      <c r="U780" s="131"/>
      <c r="V780" s="803"/>
      <c r="W780" s="803"/>
      <c r="X780" s="803"/>
      <c r="Y780" s="803"/>
      <c r="Z780" s="803"/>
      <c r="AA780" s="803"/>
      <c r="AB780" s="803"/>
      <c r="AC780" s="803"/>
      <c r="AD780" s="803"/>
      <c r="AE780" s="110"/>
      <c r="AF780" s="110"/>
      <c r="AG780" s="110"/>
    </row>
    <row r="781">
      <c r="A781" s="803"/>
      <c r="B781" s="676">
        <f t="shared" si="1"/>
        <v>778</v>
      </c>
      <c r="C781" s="978"/>
      <c r="D781" s="201"/>
      <c r="E781" s="201"/>
      <c r="F781" s="860"/>
      <c r="G781" s="860" t="s">
        <v>2625</v>
      </c>
      <c r="H781" s="201"/>
      <c r="I781" s="201"/>
      <c r="J781" s="201"/>
      <c r="K781" s="247"/>
      <c r="L781" s="247" t="s">
        <v>173</v>
      </c>
      <c r="M781" s="250" t="s">
        <v>4828</v>
      </c>
      <c r="N781" s="131"/>
      <c r="O781" s="783" t="s">
        <v>84</v>
      </c>
      <c r="P781" s="783" t="s">
        <v>86</v>
      </c>
      <c r="Q781" s="783" t="s">
        <v>86</v>
      </c>
      <c r="R781" s="783" t="s">
        <v>86</v>
      </c>
      <c r="S781" s="132" t="s">
        <v>107</v>
      </c>
      <c r="T781" s="131"/>
      <c r="U781" s="131"/>
      <c r="V781" s="803"/>
      <c r="W781" s="803"/>
      <c r="X781" s="803"/>
      <c r="Y781" s="803"/>
      <c r="Z781" s="803"/>
      <c r="AA781" s="803"/>
      <c r="AB781" s="803"/>
      <c r="AC781" s="803"/>
      <c r="AD781" s="803"/>
      <c r="AE781" s="110"/>
      <c r="AF781" s="110"/>
      <c r="AG781" s="110"/>
    </row>
    <row r="782">
      <c r="A782" s="803"/>
      <c r="B782" s="676">
        <f t="shared" si="1"/>
        <v>779</v>
      </c>
      <c r="C782" s="978"/>
      <c r="D782" s="201"/>
      <c r="E782" s="201"/>
      <c r="F782" s="860"/>
      <c r="G782" s="860" t="s">
        <v>2623</v>
      </c>
      <c r="H782" s="201"/>
      <c r="I782" s="201"/>
      <c r="J782" s="201"/>
      <c r="K782" s="247"/>
      <c r="L782" s="247" t="s">
        <v>173</v>
      </c>
      <c r="M782" s="250" t="s">
        <v>4829</v>
      </c>
      <c r="N782" s="131"/>
      <c r="O782" s="783" t="s">
        <v>84</v>
      </c>
      <c r="P782" s="783" t="s">
        <v>86</v>
      </c>
      <c r="Q782" s="783" t="s">
        <v>86</v>
      </c>
      <c r="R782" s="783" t="s">
        <v>86</v>
      </c>
      <c r="S782" s="132" t="s">
        <v>107</v>
      </c>
      <c r="T782" s="131"/>
      <c r="U782" s="131"/>
      <c r="V782" s="803"/>
      <c r="W782" s="803"/>
      <c r="X782" s="803"/>
      <c r="Y782" s="803"/>
      <c r="Z782" s="803"/>
      <c r="AA782" s="803"/>
      <c r="AB782" s="803"/>
      <c r="AC782" s="803"/>
      <c r="AD782" s="803"/>
      <c r="AE782" s="110"/>
      <c r="AF782" s="110"/>
      <c r="AG782" s="110"/>
    </row>
    <row r="783">
      <c r="A783" s="803"/>
      <c r="B783" s="676">
        <f t="shared" si="1"/>
        <v>780</v>
      </c>
      <c r="C783" s="978"/>
      <c r="D783" s="201"/>
      <c r="E783" s="201"/>
      <c r="F783" s="197" t="s">
        <v>4867</v>
      </c>
      <c r="G783" s="860" t="s">
        <v>415</v>
      </c>
      <c r="H783" s="201"/>
      <c r="I783" s="201"/>
      <c r="J783" s="201"/>
      <c r="K783" s="247"/>
      <c r="L783" s="247" t="s">
        <v>173</v>
      </c>
      <c r="M783" s="243" t="s">
        <v>4827</v>
      </c>
      <c r="N783" s="131"/>
      <c r="O783" s="783" t="s">
        <v>85</v>
      </c>
      <c r="P783" s="783" t="s">
        <v>86</v>
      </c>
      <c r="Q783" s="783" t="s">
        <v>86</v>
      </c>
      <c r="R783" s="783" t="s">
        <v>86</v>
      </c>
      <c r="S783" s="132" t="s">
        <v>157</v>
      </c>
      <c r="T783" s="831" t="s">
        <v>4868</v>
      </c>
      <c r="U783" s="131"/>
      <c r="V783" s="803"/>
      <c r="W783" s="803"/>
      <c r="X783" s="803"/>
      <c r="Y783" s="803"/>
      <c r="Z783" s="803"/>
      <c r="AA783" s="803"/>
      <c r="AB783" s="803"/>
      <c r="AC783" s="803"/>
      <c r="AD783" s="803"/>
      <c r="AE783" s="110"/>
      <c r="AF783" s="110"/>
      <c r="AG783" s="110"/>
    </row>
    <row r="784">
      <c r="A784" s="803"/>
      <c r="B784" s="676">
        <f t="shared" si="1"/>
        <v>781</v>
      </c>
      <c r="C784" s="978"/>
      <c r="D784" s="201"/>
      <c r="E784" s="201"/>
      <c r="F784" s="860"/>
      <c r="G784" s="860" t="s">
        <v>2625</v>
      </c>
      <c r="H784" s="201"/>
      <c r="I784" s="201"/>
      <c r="J784" s="201"/>
      <c r="K784" s="247"/>
      <c r="L784" s="247" t="s">
        <v>173</v>
      </c>
      <c r="M784" s="250" t="s">
        <v>4828</v>
      </c>
      <c r="N784" s="131"/>
      <c r="O784" s="783" t="s">
        <v>85</v>
      </c>
      <c r="P784" s="783" t="s">
        <v>86</v>
      </c>
      <c r="Q784" s="783" t="s">
        <v>86</v>
      </c>
      <c r="R784" s="783" t="s">
        <v>86</v>
      </c>
      <c r="S784" s="132" t="s">
        <v>157</v>
      </c>
      <c r="T784" s="132" t="s">
        <v>173</v>
      </c>
      <c r="U784" s="131"/>
      <c r="V784" s="803"/>
      <c r="W784" s="803"/>
      <c r="X784" s="803"/>
      <c r="Y784" s="803"/>
      <c r="Z784" s="803"/>
      <c r="AA784" s="803"/>
      <c r="AB784" s="803"/>
      <c r="AC784" s="803"/>
      <c r="AD784" s="803"/>
      <c r="AE784" s="110"/>
      <c r="AF784" s="110"/>
      <c r="AG784" s="110"/>
    </row>
    <row r="785">
      <c r="A785" s="803"/>
      <c r="B785" s="676">
        <f t="shared" si="1"/>
        <v>782</v>
      </c>
      <c r="C785" s="978"/>
      <c r="D785" s="201"/>
      <c r="E785" s="201"/>
      <c r="F785" s="860"/>
      <c r="G785" s="860" t="s">
        <v>2623</v>
      </c>
      <c r="H785" s="201"/>
      <c r="I785" s="201"/>
      <c r="J785" s="201"/>
      <c r="K785" s="247"/>
      <c r="L785" s="247" t="s">
        <v>173</v>
      </c>
      <c r="M785" s="250" t="s">
        <v>4829</v>
      </c>
      <c r="N785" s="131"/>
      <c r="O785" s="783" t="s">
        <v>85</v>
      </c>
      <c r="P785" s="783" t="s">
        <v>86</v>
      </c>
      <c r="Q785" s="783" t="s">
        <v>86</v>
      </c>
      <c r="R785" s="783" t="s">
        <v>86</v>
      </c>
      <c r="S785" s="132" t="s">
        <v>157</v>
      </c>
      <c r="T785" s="132" t="s">
        <v>173</v>
      </c>
      <c r="U785" s="131"/>
      <c r="V785" s="803"/>
      <c r="W785" s="803"/>
      <c r="X785" s="803"/>
      <c r="Y785" s="803"/>
      <c r="Z785" s="803"/>
      <c r="AA785" s="803"/>
      <c r="AB785" s="803"/>
      <c r="AC785" s="803"/>
      <c r="AD785" s="803"/>
      <c r="AE785" s="110"/>
      <c r="AF785" s="110"/>
      <c r="AG785" s="110"/>
    </row>
    <row r="786">
      <c r="A786" s="803"/>
      <c r="B786" s="676">
        <f t="shared" si="1"/>
        <v>783</v>
      </c>
      <c r="C786" s="978"/>
      <c r="D786" s="201"/>
      <c r="E786" s="201"/>
      <c r="F786" s="197" t="s">
        <v>4869</v>
      </c>
      <c r="G786" s="860" t="s">
        <v>415</v>
      </c>
      <c r="H786" s="201"/>
      <c r="I786" s="201"/>
      <c r="J786" s="201"/>
      <c r="K786" s="247"/>
      <c r="L786" s="247" t="s">
        <v>173</v>
      </c>
      <c r="M786" s="243" t="s">
        <v>4827</v>
      </c>
      <c r="N786" s="131"/>
      <c r="O786" s="783" t="s">
        <v>85</v>
      </c>
      <c r="P786" s="783" t="s">
        <v>86</v>
      </c>
      <c r="Q786" s="783" t="s">
        <v>86</v>
      </c>
      <c r="R786" s="783" t="s">
        <v>86</v>
      </c>
      <c r="S786" s="132" t="s">
        <v>157</v>
      </c>
      <c r="T786" s="132" t="s">
        <v>173</v>
      </c>
      <c r="U786" s="131"/>
      <c r="V786" s="803"/>
      <c r="W786" s="803"/>
      <c r="X786" s="803"/>
      <c r="Y786" s="803"/>
      <c r="Z786" s="803"/>
      <c r="AA786" s="803"/>
      <c r="AB786" s="803"/>
      <c r="AC786" s="803"/>
      <c r="AD786" s="803"/>
      <c r="AE786" s="110"/>
      <c r="AF786" s="110"/>
      <c r="AG786" s="110"/>
    </row>
    <row r="787">
      <c r="A787" s="803"/>
      <c r="B787" s="676">
        <f t="shared" si="1"/>
        <v>784</v>
      </c>
      <c r="C787" s="978"/>
      <c r="D787" s="201"/>
      <c r="E787" s="201"/>
      <c r="F787" s="860"/>
      <c r="G787" s="860" t="s">
        <v>2625</v>
      </c>
      <c r="H787" s="201"/>
      <c r="I787" s="201"/>
      <c r="J787" s="201"/>
      <c r="K787" s="247"/>
      <c r="L787" s="247" t="s">
        <v>173</v>
      </c>
      <c r="M787" s="250" t="s">
        <v>4828</v>
      </c>
      <c r="N787" s="131"/>
      <c r="O787" s="783" t="s">
        <v>85</v>
      </c>
      <c r="P787" s="783" t="s">
        <v>86</v>
      </c>
      <c r="Q787" s="783" t="s">
        <v>86</v>
      </c>
      <c r="R787" s="783" t="s">
        <v>86</v>
      </c>
      <c r="S787" s="132" t="s">
        <v>157</v>
      </c>
      <c r="T787" s="132" t="s">
        <v>173</v>
      </c>
      <c r="U787" s="131"/>
      <c r="V787" s="803"/>
      <c r="W787" s="803"/>
      <c r="X787" s="803"/>
      <c r="Y787" s="803"/>
      <c r="Z787" s="803"/>
      <c r="AA787" s="803"/>
      <c r="AB787" s="803"/>
      <c r="AC787" s="803"/>
      <c r="AD787" s="803"/>
      <c r="AE787" s="110"/>
      <c r="AF787" s="110"/>
      <c r="AG787" s="110"/>
    </row>
    <row r="788">
      <c r="A788" s="803"/>
      <c r="B788" s="676">
        <f t="shared" si="1"/>
        <v>785</v>
      </c>
      <c r="C788" s="978"/>
      <c r="D788" s="201"/>
      <c r="E788" s="201"/>
      <c r="F788" s="860"/>
      <c r="G788" s="860" t="s">
        <v>2623</v>
      </c>
      <c r="H788" s="201"/>
      <c r="I788" s="201"/>
      <c r="J788" s="201"/>
      <c r="K788" s="247"/>
      <c r="L788" s="247" t="s">
        <v>173</v>
      </c>
      <c r="M788" s="250" t="s">
        <v>4829</v>
      </c>
      <c r="N788" s="131"/>
      <c r="O788" s="783" t="s">
        <v>85</v>
      </c>
      <c r="P788" s="783" t="s">
        <v>86</v>
      </c>
      <c r="Q788" s="783" t="s">
        <v>86</v>
      </c>
      <c r="R788" s="783" t="s">
        <v>86</v>
      </c>
      <c r="S788" s="132" t="s">
        <v>157</v>
      </c>
      <c r="T788" s="132" t="s">
        <v>173</v>
      </c>
      <c r="U788" s="131"/>
      <c r="V788" s="803"/>
      <c r="W788" s="803"/>
      <c r="X788" s="803"/>
      <c r="Y788" s="803"/>
      <c r="Z788" s="803"/>
      <c r="AA788" s="803"/>
      <c r="AB788" s="803"/>
      <c r="AC788" s="803"/>
      <c r="AD788" s="803"/>
      <c r="AE788" s="110"/>
      <c r="AF788" s="110"/>
      <c r="AG788" s="110"/>
    </row>
    <row r="789">
      <c r="A789" s="803"/>
      <c r="B789" s="676">
        <f t="shared" si="1"/>
        <v>786</v>
      </c>
      <c r="C789" s="978"/>
      <c r="D789" s="201"/>
      <c r="E789" s="201"/>
      <c r="F789" s="860" t="s">
        <v>4870</v>
      </c>
      <c r="G789" s="860" t="s">
        <v>415</v>
      </c>
      <c r="H789" s="201"/>
      <c r="I789" s="201"/>
      <c r="J789" s="201"/>
      <c r="K789" s="247"/>
      <c r="L789" s="247" t="s">
        <v>173</v>
      </c>
      <c r="M789" s="243" t="s">
        <v>4827</v>
      </c>
      <c r="N789" s="131"/>
      <c r="O789" s="783" t="s">
        <v>84</v>
      </c>
      <c r="P789" s="783" t="s">
        <v>86</v>
      </c>
      <c r="Q789" s="783" t="s">
        <v>86</v>
      </c>
      <c r="R789" s="783" t="s">
        <v>86</v>
      </c>
      <c r="S789" s="132" t="s">
        <v>157</v>
      </c>
      <c r="T789" s="132"/>
      <c r="U789" s="131"/>
      <c r="V789" s="803"/>
      <c r="W789" s="803"/>
      <c r="X789" s="803"/>
      <c r="Y789" s="803"/>
      <c r="Z789" s="803"/>
      <c r="AA789" s="803"/>
      <c r="AB789" s="803"/>
      <c r="AC789" s="803"/>
      <c r="AD789" s="803"/>
      <c r="AE789" s="110"/>
      <c r="AF789" s="110"/>
      <c r="AG789" s="110"/>
    </row>
    <row r="790">
      <c r="A790" s="803"/>
      <c r="B790" s="676">
        <f t="shared" si="1"/>
        <v>787</v>
      </c>
      <c r="C790" s="978"/>
      <c r="D790" s="201"/>
      <c r="E790" s="201"/>
      <c r="F790" s="860"/>
      <c r="G790" s="860" t="s">
        <v>2625</v>
      </c>
      <c r="H790" s="201"/>
      <c r="I790" s="201"/>
      <c r="J790" s="201"/>
      <c r="K790" s="247"/>
      <c r="L790" s="247" t="s">
        <v>173</v>
      </c>
      <c r="M790" s="250" t="s">
        <v>4828</v>
      </c>
      <c r="N790" s="131"/>
      <c r="O790" s="783" t="s">
        <v>84</v>
      </c>
      <c r="P790" s="783" t="s">
        <v>86</v>
      </c>
      <c r="Q790" s="783" t="s">
        <v>86</v>
      </c>
      <c r="R790" s="783" t="s">
        <v>86</v>
      </c>
      <c r="S790" s="132" t="s">
        <v>157</v>
      </c>
      <c r="T790" s="132"/>
      <c r="U790" s="131"/>
      <c r="V790" s="803"/>
      <c r="W790" s="803"/>
      <c r="X790" s="803"/>
      <c r="Y790" s="803"/>
      <c r="Z790" s="803"/>
      <c r="AA790" s="803"/>
      <c r="AB790" s="803"/>
      <c r="AC790" s="803"/>
      <c r="AD790" s="803"/>
      <c r="AE790" s="110"/>
      <c r="AF790" s="110"/>
      <c r="AG790" s="110"/>
    </row>
    <row r="791">
      <c r="A791" s="803"/>
      <c r="B791" s="676">
        <f t="shared" si="1"/>
        <v>788</v>
      </c>
      <c r="C791" s="978"/>
      <c r="D791" s="201"/>
      <c r="E791" s="201"/>
      <c r="F791" s="860"/>
      <c r="G791" s="860" t="s">
        <v>2623</v>
      </c>
      <c r="H791" s="201"/>
      <c r="I791" s="201"/>
      <c r="J791" s="201"/>
      <c r="K791" s="247"/>
      <c r="L791" s="247" t="s">
        <v>173</v>
      </c>
      <c r="M791" s="250" t="s">
        <v>4829</v>
      </c>
      <c r="N791" s="131"/>
      <c r="O791" s="783" t="s">
        <v>84</v>
      </c>
      <c r="P791" s="783" t="s">
        <v>86</v>
      </c>
      <c r="Q791" s="783" t="s">
        <v>86</v>
      </c>
      <c r="R791" s="783" t="s">
        <v>86</v>
      </c>
      <c r="S791" s="132" t="s">
        <v>157</v>
      </c>
      <c r="T791" s="132"/>
      <c r="U791" s="131"/>
      <c r="V791" s="803"/>
      <c r="W791" s="803"/>
      <c r="X791" s="803"/>
      <c r="Y791" s="803"/>
      <c r="Z791" s="803"/>
      <c r="AA791" s="803"/>
      <c r="AB791" s="803"/>
      <c r="AC791" s="803"/>
      <c r="AD791" s="803"/>
      <c r="AE791" s="110"/>
      <c r="AF791" s="110"/>
      <c r="AG791" s="110"/>
    </row>
    <row r="792">
      <c r="A792" s="803"/>
      <c r="B792" s="676">
        <f t="shared" si="1"/>
        <v>789</v>
      </c>
      <c r="C792" s="978"/>
      <c r="D792" s="201"/>
      <c r="E792" s="201"/>
      <c r="F792" s="860" t="s">
        <v>4871</v>
      </c>
      <c r="G792" s="860" t="s">
        <v>415</v>
      </c>
      <c r="H792" s="201"/>
      <c r="I792" s="201"/>
      <c r="J792" s="201"/>
      <c r="K792" s="247"/>
      <c r="L792" s="247" t="s">
        <v>173</v>
      </c>
      <c r="M792" s="243" t="s">
        <v>4827</v>
      </c>
      <c r="N792" s="131"/>
      <c r="O792" s="783" t="s">
        <v>84</v>
      </c>
      <c r="P792" s="783" t="s">
        <v>86</v>
      </c>
      <c r="Q792" s="783" t="s">
        <v>86</v>
      </c>
      <c r="R792" s="783" t="s">
        <v>86</v>
      </c>
      <c r="S792" s="132" t="s">
        <v>107</v>
      </c>
      <c r="T792" s="131"/>
      <c r="U792" s="131"/>
      <c r="V792" s="803"/>
      <c r="W792" s="803"/>
      <c r="X792" s="803"/>
      <c r="Y792" s="803"/>
      <c r="Z792" s="803"/>
      <c r="AA792" s="803"/>
      <c r="AB792" s="803"/>
      <c r="AC792" s="803"/>
      <c r="AD792" s="803"/>
      <c r="AE792" s="110"/>
      <c r="AF792" s="110"/>
      <c r="AG792" s="110"/>
    </row>
    <row r="793">
      <c r="A793" s="803"/>
      <c r="B793" s="676">
        <f t="shared" si="1"/>
        <v>790</v>
      </c>
      <c r="C793" s="978"/>
      <c r="D793" s="201"/>
      <c r="E793" s="201"/>
      <c r="F793" s="860"/>
      <c r="G793" s="860" t="s">
        <v>2625</v>
      </c>
      <c r="H793" s="201"/>
      <c r="I793" s="201"/>
      <c r="J793" s="201"/>
      <c r="K793" s="247"/>
      <c r="L793" s="247" t="s">
        <v>173</v>
      </c>
      <c r="M793" s="250" t="s">
        <v>4828</v>
      </c>
      <c r="N793" s="131"/>
      <c r="O793" s="783" t="s">
        <v>84</v>
      </c>
      <c r="P793" s="783" t="s">
        <v>86</v>
      </c>
      <c r="Q793" s="783" t="s">
        <v>86</v>
      </c>
      <c r="R793" s="783" t="s">
        <v>86</v>
      </c>
      <c r="S793" s="132" t="s">
        <v>107</v>
      </c>
      <c r="T793" s="131"/>
      <c r="U793" s="131"/>
      <c r="V793" s="803"/>
      <c r="W793" s="803"/>
      <c r="X793" s="803"/>
      <c r="Y793" s="803"/>
      <c r="Z793" s="803"/>
      <c r="AA793" s="803"/>
      <c r="AB793" s="803"/>
      <c r="AC793" s="803"/>
      <c r="AD793" s="803"/>
      <c r="AE793" s="110"/>
      <c r="AF793" s="110"/>
      <c r="AG793" s="110"/>
    </row>
    <row r="794">
      <c r="A794" s="803"/>
      <c r="B794" s="676">
        <f t="shared" si="1"/>
        <v>791</v>
      </c>
      <c r="C794" s="978"/>
      <c r="D794" s="201"/>
      <c r="E794" s="201"/>
      <c r="F794" s="860"/>
      <c r="G794" s="860" t="s">
        <v>2623</v>
      </c>
      <c r="H794" s="201"/>
      <c r="I794" s="201"/>
      <c r="J794" s="201"/>
      <c r="K794" s="247"/>
      <c r="L794" s="247" t="s">
        <v>173</v>
      </c>
      <c r="M794" s="250" t="s">
        <v>4829</v>
      </c>
      <c r="N794" s="131"/>
      <c r="O794" s="783" t="s">
        <v>84</v>
      </c>
      <c r="P794" s="783" t="s">
        <v>86</v>
      </c>
      <c r="Q794" s="783" t="s">
        <v>86</v>
      </c>
      <c r="R794" s="783" t="s">
        <v>86</v>
      </c>
      <c r="S794" s="132" t="s">
        <v>107</v>
      </c>
      <c r="T794" s="131"/>
      <c r="U794" s="131"/>
      <c r="V794" s="803"/>
      <c r="W794" s="803"/>
      <c r="X794" s="803"/>
      <c r="Y794" s="803"/>
      <c r="Z794" s="803"/>
      <c r="AA794" s="803"/>
      <c r="AB794" s="803"/>
      <c r="AC794" s="803"/>
      <c r="AD794" s="803"/>
      <c r="AE794" s="110"/>
      <c r="AF794" s="110"/>
      <c r="AG794" s="110"/>
    </row>
    <row r="795">
      <c r="A795" s="803"/>
      <c r="B795" s="676">
        <f t="shared" si="1"/>
        <v>792</v>
      </c>
      <c r="C795" s="978"/>
      <c r="D795" s="201"/>
      <c r="E795" s="201"/>
      <c r="F795" s="860" t="s">
        <v>4872</v>
      </c>
      <c r="G795" s="860" t="s">
        <v>415</v>
      </c>
      <c r="H795" s="201"/>
      <c r="I795" s="201"/>
      <c r="J795" s="201"/>
      <c r="K795" s="247"/>
      <c r="L795" s="247" t="s">
        <v>173</v>
      </c>
      <c r="M795" s="243" t="s">
        <v>4827</v>
      </c>
      <c r="N795" s="131"/>
      <c r="O795" s="783" t="s">
        <v>84</v>
      </c>
      <c r="P795" s="783" t="s">
        <v>86</v>
      </c>
      <c r="Q795" s="783" t="s">
        <v>86</v>
      </c>
      <c r="R795" s="783" t="s">
        <v>86</v>
      </c>
      <c r="S795" s="132" t="s">
        <v>157</v>
      </c>
      <c r="T795" s="132"/>
      <c r="U795" s="131"/>
      <c r="V795" s="803"/>
      <c r="W795" s="803"/>
      <c r="X795" s="803"/>
      <c r="Y795" s="803"/>
      <c r="Z795" s="803"/>
      <c r="AA795" s="803"/>
      <c r="AB795" s="803"/>
      <c r="AC795" s="803"/>
      <c r="AD795" s="803"/>
      <c r="AE795" s="110"/>
      <c r="AF795" s="110"/>
      <c r="AG795" s="110"/>
    </row>
    <row r="796">
      <c r="A796" s="803"/>
      <c r="B796" s="676">
        <f t="shared" si="1"/>
        <v>793</v>
      </c>
      <c r="C796" s="978"/>
      <c r="D796" s="201"/>
      <c r="E796" s="201"/>
      <c r="F796" s="860"/>
      <c r="G796" s="860" t="s">
        <v>2625</v>
      </c>
      <c r="H796" s="201"/>
      <c r="I796" s="201"/>
      <c r="J796" s="201"/>
      <c r="K796" s="247"/>
      <c r="L796" s="247" t="s">
        <v>173</v>
      </c>
      <c r="M796" s="250" t="s">
        <v>4828</v>
      </c>
      <c r="N796" s="131"/>
      <c r="O796" s="783" t="s">
        <v>84</v>
      </c>
      <c r="P796" s="783" t="s">
        <v>86</v>
      </c>
      <c r="Q796" s="783" t="s">
        <v>86</v>
      </c>
      <c r="R796" s="783" t="s">
        <v>86</v>
      </c>
      <c r="S796" s="132" t="s">
        <v>157</v>
      </c>
      <c r="T796" s="132"/>
      <c r="U796" s="131"/>
      <c r="V796" s="803"/>
      <c r="W796" s="803"/>
      <c r="X796" s="803"/>
      <c r="Y796" s="803"/>
      <c r="Z796" s="803"/>
      <c r="AA796" s="803"/>
      <c r="AB796" s="803"/>
      <c r="AC796" s="803"/>
      <c r="AD796" s="803"/>
      <c r="AE796" s="110"/>
      <c r="AF796" s="110"/>
      <c r="AG796" s="110"/>
    </row>
    <row r="797">
      <c r="A797" s="803"/>
      <c r="B797" s="676">
        <f t="shared" si="1"/>
        <v>794</v>
      </c>
      <c r="C797" s="978"/>
      <c r="D797" s="201"/>
      <c r="E797" s="201"/>
      <c r="F797" s="860"/>
      <c r="G797" s="860" t="s">
        <v>2623</v>
      </c>
      <c r="H797" s="201"/>
      <c r="I797" s="201"/>
      <c r="J797" s="201"/>
      <c r="K797" s="247"/>
      <c r="L797" s="247" t="s">
        <v>173</v>
      </c>
      <c r="M797" s="250" t="s">
        <v>4829</v>
      </c>
      <c r="N797" s="131"/>
      <c r="O797" s="783" t="s">
        <v>84</v>
      </c>
      <c r="P797" s="783" t="s">
        <v>86</v>
      </c>
      <c r="Q797" s="783" t="s">
        <v>86</v>
      </c>
      <c r="R797" s="783" t="s">
        <v>86</v>
      </c>
      <c r="S797" s="132" t="s">
        <v>157</v>
      </c>
      <c r="T797" s="132"/>
      <c r="U797" s="131"/>
      <c r="V797" s="803"/>
      <c r="W797" s="803"/>
      <c r="X797" s="803"/>
      <c r="Y797" s="803"/>
      <c r="Z797" s="803"/>
      <c r="AA797" s="803"/>
      <c r="AB797" s="803"/>
      <c r="AC797" s="803"/>
      <c r="AD797" s="803"/>
      <c r="AE797" s="110"/>
      <c r="AF797" s="110"/>
      <c r="AG797" s="110"/>
    </row>
    <row r="798">
      <c r="A798" s="803"/>
      <c r="B798" s="676">
        <f t="shared" si="1"/>
        <v>795</v>
      </c>
      <c r="C798" s="978"/>
      <c r="D798" s="201"/>
      <c r="E798" s="201"/>
      <c r="F798" s="860" t="s">
        <v>4873</v>
      </c>
      <c r="G798" s="860" t="s">
        <v>415</v>
      </c>
      <c r="H798" s="201"/>
      <c r="I798" s="201"/>
      <c r="J798" s="201"/>
      <c r="K798" s="247"/>
      <c r="L798" s="247" t="s">
        <v>173</v>
      </c>
      <c r="M798" s="243" t="s">
        <v>4827</v>
      </c>
      <c r="N798" s="131"/>
      <c r="O798" s="783" t="s">
        <v>84</v>
      </c>
      <c r="P798" s="783" t="s">
        <v>86</v>
      </c>
      <c r="Q798" s="783" t="s">
        <v>86</v>
      </c>
      <c r="R798" s="783" t="s">
        <v>86</v>
      </c>
      <c r="S798" s="132" t="s">
        <v>107</v>
      </c>
      <c r="T798" s="131"/>
      <c r="U798" s="131"/>
      <c r="V798" s="803"/>
      <c r="W798" s="803"/>
      <c r="X798" s="803"/>
      <c r="Y798" s="803"/>
      <c r="Z798" s="803"/>
      <c r="AA798" s="803"/>
      <c r="AB798" s="803"/>
      <c r="AC798" s="803"/>
      <c r="AD798" s="803"/>
      <c r="AE798" s="110"/>
      <c r="AF798" s="110"/>
      <c r="AG798" s="110"/>
    </row>
    <row r="799">
      <c r="A799" s="803"/>
      <c r="B799" s="676">
        <f t="shared" si="1"/>
        <v>796</v>
      </c>
      <c r="C799" s="978"/>
      <c r="D799" s="201"/>
      <c r="E799" s="201"/>
      <c r="F799" s="860"/>
      <c r="G799" s="860" t="s">
        <v>2625</v>
      </c>
      <c r="H799" s="201"/>
      <c r="I799" s="201"/>
      <c r="J799" s="201"/>
      <c r="K799" s="247"/>
      <c r="L799" s="247" t="s">
        <v>173</v>
      </c>
      <c r="M799" s="250" t="s">
        <v>4828</v>
      </c>
      <c r="N799" s="131"/>
      <c r="O799" s="783" t="s">
        <v>84</v>
      </c>
      <c r="P799" s="783" t="s">
        <v>86</v>
      </c>
      <c r="Q799" s="783" t="s">
        <v>86</v>
      </c>
      <c r="R799" s="783" t="s">
        <v>86</v>
      </c>
      <c r="S799" s="132" t="s">
        <v>107</v>
      </c>
      <c r="T799" s="131"/>
      <c r="U799" s="131"/>
      <c r="V799" s="803"/>
      <c r="W799" s="803"/>
      <c r="X799" s="803"/>
      <c r="Y799" s="803"/>
      <c r="Z799" s="803"/>
      <c r="AA799" s="803"/>
      <c r="AB799" s="803"/>
      <c r="AC799" s="803"/>
      <c r="AD799" s="803"/>
      <c r="AE799" s="110"/>
      <c r="AF799" s="110"/>
      <c r="AG799" s="110"/>
    </row>
    <row r="800">
      <c r="A800" s="803"/>
      <c r="B800" s="676">
        <f t="shared" si="1"/>
        <v>797</v>
      </c>
      <c r="C800" s="978"/>
      <c r="D800" s="201"/>
      <c r="E800" s="201"/>
      <c r="F800" s="860"/>
      <c r="G800" s="860" t="s">
        <v>2623</v>
      </c>
      <c r="H800" s="201"/>
      <c r="I800" s="201"/>
      <c r="J800" s="201"/>
      <c r="K800" s="247"/>
      <c r="L800" s="247" t="s">
        <v>173</v>
      </c>
      <c r="M800" s="250" t="s">
        <v>4829</v>
      </c>
      <c r="N800" s="131"/>
      <c r="O800" s="783" t="s">
        <v>84</v>
      </c>
      <c r="P800" s="783" t="s">
        <v>86</v>
      </c>
      <c r="Q800" s="783" t="s">
        <v>86</v>
      </c>
      <c r="R800" s="783" t="s">
        <v>86</v>
      </c>
      <c r="S800" s="132" t="s">
        <v>107</v>
      </c>
      <c r="T800" s="131"/>
      <c r="U800" s="131"/>
      <c r="V800" s="803"/>
      <c r="W800" s="803"/>
      <c r="X800" s="803"/>
      <c r="Y800" s="803"/>
      <c r="Z800" s="803"/>
      <c r="AA800" s="803"/>
      <c r="AB800" s="803"/>
      <c r="AC800" s="803"/>
      <c r="AD800" s="803"/>
      <c r="AE800" s="110"/>
      <c r="AF800" s="110"/>
      <c r="AG800" s="110"/>
    </row>
    <row r="801">
      <c r="A801" s="803"/>
      <c r="B801" s="676">
        <f t="shared" si="1"/>
        <v>798</v>
      </c>
      <c r="C801" s="978"/>
      <c r="D801" s="201"/>
      <c r="E801" s="201"/>
      <c r="F801" s="860"/>
      <c r="G801" s="197" t="s">
        <v>4874</v>
      </c>
      <c r="H801" s="201"/>
      <c r="I801" s="201"/>
      <c r="J801" s="201"/>
      <c r="K801" s="247"/>
      <c r="L801" s="247" t="s">
        <v>4875</v>
      </c>
      <c r="M801" s="250" t="s">
        <v>4876</v>
      </c>
      <c r="N801" s="131"/>
      <c r="O801" s="783" t="s">
        <v>84</v>
      </c>
      <c r="P801" s="783" t="s">
        <v>86</v>
      </c>
      <c r="Q801" s="783" t="s">
        <v>86</v>
      </c>
      <c r="R801" s="783" t="s">
        <v>86</v>
      </c>
      <c r="S801" s="132" t="s">
        <v>107</v>
      </c>
      <c r="T801" s="131"/>
      <c r="U801" s="131"/>
      <c r="V801" s="803"/>
      <c r="W801" s="803"/>
      <c r="X801" s="803"/>
      <c r="Y801" s="803"/>
      <c r="Z801" s="803"/>
      <c r="AA801" s="803"/>
      <c r="AB801" s="803"/>
      <c r="AC801" s="803"/>
      <c r="AD801" s="803"/>
      <c r="AE801" s="110"/>
      <c r="AF801" s="110"/>
      <c r="AG801" s="110"/>
    </row>
    <row r="802">
      <c r="A802" s="803"/>
      <c r="B802" s="676">
        <f t="shared" si="1"/>
        <v>799</v>
      </c>
      <c r="C802" s="978"/>
      <c r="D802" s="201"/>
      <c r="E802" s="201"/>
      <c r="F802" s="860" t="s">
        <v>4877</v>
      </c>
      <c r="G802" s="860" t="s">
        <v>415</v>
      </c>
      <c r="H802" s="201"/>
      <c r="I802" s="201"/>
      <c r="J802" s="201"/>
      <c r="K802" s="197"/>
      <c r="L802" s="197" t="s">
        <v>4826</v>
      </c>
      <c r="M802" s="243" t="s">
        <v>4827</v>
      </c>
      <c r="N802" s="131"/>
      <c r="O802" s="783" t="s">
        <v>84</v>
      </c>
      <c r="P802" s="783" t="s">
        <v>86</v>
      </c>
      <c r="Q802" s="783" t="s">
        <v>86</v>
      </c>
      <c r="R802" s="783" t="s">
        <v>86</v>
      </c>
      <c r="S802" s="132" t="s">
        <v>157</v>
      </c>
      <c r="T802" s="132"/>
      <c r="U802" s="131"/>
      <c r="V802" s="803"/>
      <c r="W802" s="803"/>
      <c r="X802" s="803"/>
      <c r="Y802" s="803"/>
      <c r="Z802" s="803"/>
      <c r="AA802" s="803"/>
      <c r="AB802" s="803"/>
      <c r="AC802" s="803"/>
      <c r="AD802" s="803"/>
      <c r="AE802" s="110"/>
      <c r="AF802" s="110"/>
      <c r="AG802" s="110"/>
    </row>
    <row r="803">
      <c r="A803" s="803"/>
      <c r="B803" s="676">
        <f t="shared" si="1"/>
        <v>800</v>
      </c>
      <c r="C803" s="978"/>
      <c r="D803" s="201"/>
      <c r="E803" s="201"/>
      <c r="F803" s="860"/>
      <c r="G803" s="860" t="s">
        <v>2625</v>
      </c>
      <c r="H803" s="201"/>
      <c r="I803" s="201"/>
      <c r="J803" s="201"/>
      <c r="K803" s="247"/>
      <c r="L803" s="247" t="s">
        <v>173</v>
      </c>
      <c r="M803" s="250" t="s">
        <v>4828</v>
      </c>
      <c r="N803" s="131"/>
      <c r="O803" s="783" t="s">
        <v>84</v>
      </c>
      <c r="P803" s="783" t="s">
        <v>86</v>
      </c>
      <c r="Q803" s="783" t="s">
        <v>86</v>
      </c>
      <c r="R803" s="783" t="s">
        <v>86</v>
      </c>
      <c r="S803" s="132" t="s">
        <v>157</v>
      </c>
      <c r="T803" s="132"/>
      <c r="U803" s="131"/>
      <c r="V803" s="803"/>
      <c r="W803" s="803"/>
      <c r="X803" s="803"/>
      <c r="Y803" s="803"/>
      <c r="Z803" s="803"/>
      <c r="AA803" s="803"/>
      <c r="AB803" s="803"/>
      <c r="AC803" s="803"/>
      <c r="AD803" s="803"/>
      <c r="AE803" s="110"/>
      <c r="AF803" s="110"/>
      <c r="AG803" s="110"/>
    </row>
    <row r="804">
      <c r="A804" s="803"/>
      <c r="B804" s="676">
        <f t="shared" si="1"/>
        <v>801</v>
      </c>
      <c r="C804" s="978"/>
      <c r="D804" s="201"/>
      <c r="E804" s="201"/>
      <c r="F804" s="860"/>
      <c r="G804" s="860" t="s">
        <v>2623</v>
      </c>
      <c r="H804" s="201"/>
      <c r="I804" s="201"/>
      <c r="J804" s="201"/>
      <c r="K804" s="247"/>
      <c r="L804" s="247" t="s">
        <v>173</v>
      </c>
      <c r="M804" s="250" t="s">
        <v>4829</v>
      </c>
      <c r="N804" s="131"/>
      <c r="O804" s="783" t="s">
        <v>84</v>
      </c>
      <c r="P804" s="783" t="s">
        <v>86</v>
      </c>
      <c r="Q804" s="783" t="s">
        <v>86</v>
      </c>
      <c r="R804" s="783" t="s">
        <v>86</v>
      </c>
      <c r="S804" s="132" t="s">
        <v>157</v>
      </c>
      <c r="T804" s="132"/>
      <c r="U804" s="131"/>
      <c r="V804" s="803"/>
      <c r="W804" s="803"/>
      <c r="X804" s="803"/>
      <c r="Y804" s="803"/>
      <c r="Z804" s="803"/>
      <c r="AA804" s="803"/>
      <c r="AB804" s="803"/>
      <c r="AC804" s="803"/>
      <c r="AD804" s="803"/>
      <c r="AE804" s="110"/>
      <c r="AF804" s="110"/>
      <c r="AG804" s="110"/>
    </row>
    <row r="805">
      <c r="A805" s="803"/>
      <c r="B805" s="676">
        <f t="shared" si="1"/>
        <v>802</v>
      </c>
      <c r="C805" s="978"/>
      <c r="D805" s="201"/>
      <c r="E805" s="201"/>
      <c r="F805" s="860" t="s">
        <v>4878</v>
      </c>
      <c r="G805" s="860" t="s">
        <v>415</v>
      </c>
      <c r="H805" s="201"/>
      <c r="I805" s="201"/>
      <c r="J805" s="201"/>
      <c r="K805" s="247"/>
      <c r="L805" s="247" t="s">
        <v>173</v>
      </c>
      <c r="M805" s="243" t="s">
        <v>4827</v>
      </c>
      <c r="N805" s="131"/>
      <c r="O805" s="783" t="s">
        <v>84</v>
      </c>
      <c r="P805" s="783" t="s">
        <v>86</v>
      </c>
      <c r="Q805" s="783" t="s">
        <v>86</v>
      </c>
      <c r="R805" s="783" t="s">
        <v>86</v>
      </c>
      <c r="S805" s="132" t="s">
        <v>157</v>
      </c>
      <c r="T805" s="132"/>
      <c r="U805" s="131"/>
      <c r="V805" s="803"/>
      <c r="W805" s="803"/>
      <c r="X805" s="803"/>
      <c r="Y805" s="803"/>
      <c r="Z805" s="803"/>
      <c r="AA805" s="803"/>
      <c r="AB805" s="803"/>
      <c r="AC805" s="803"/>
      <c r="AD805" s="803"/>
      <c r="AE805" s="110"/>
      <c r="AF805" s="110"/>
      <c r="AG805" s="110"/>
    </row>
    <row r="806">
      <c r="A806" s="803"/>
      <c r="B806" s="676">
        <f t="shared" si="1"/>
        <v>803</v>
      </c>
      <c r="C806" s="978"/>
      <c r="D806" s="201"/>
      <c r="E806" s="201"/>
      <c r="F806" s="860"/>
      <c r="G806" s="860" t="s">
        <v>2625</v>
      </c>
      <c r="H806" s="201"/>
      <c r="I806" s="201"/>
      <c r="J806" s="201"/>
      <c r="K806" s="247"/>
      <c r="L806" s="247" t="s">
        <v>173</v>
      </c>
      <c r="M806" s="250" t="s">
        <v>4828</v>
      </c>
      <c r="N806" s="131"/>
      <c r="O806" s="783" t="s">
        <v>84</v>
      </c>
      <c r="P806" s="783" t="s">
        <v>86</v>
      </c>
      <c r="Q806" s="783" t="s">
        <v>86</v>
      </c>
      <c r="R806" s="783" t="s">
        <v>86</v>
      </c>
      <c r="S806" s="132" t="s">
        <v>157</v>
      </c>
      <c r="T806" s="132"/>
      <c r="U806" s="131"/>
      <c r="V806" s="803"/>
      <c r="W806" s="803"/>
      <c r="X806" s="803"/>
      <c r="Y806" s="803"/>
      <c r="Z806" s="803"/>
      <c r="AA806" s="803"/>
      <c r="AB806" s="803"/>
      <c r="AC806" s="803"/>
      <c r="AD806" s="803"/>
      <c r="AE806" s="110"/>
      <c r="AF806" s="110"/>
      <c r="AG806" s="110"/>
    </row>
    <row r="807">
      <c r="A807" s="803"/>
      <c r="B807" s="676">
        <f t="shared" si="1"/>
        <v>804</v>
      </c>
      <c r="C807" s="978"/>
      <c r="D807" s="201"/>
      <c r="E807" s="201"/>
      <c r="F807" s="860"/>
      <c r="G807" s="860" t="s">
        <v>2623</v>
      </c>
      <c r="H807" s="201"/>
      <c r="I807" s="201"/>
      <c r="J807" s="201"/>
      <c r="K807" s="247"/>
      <c r="L807" s="247" t="s">
        <v>173</v>
      </c>
      <c r="M807" s="250" t="s">
        <v>4829</v>
      </c>
      <c r="N807" s="131"/>
      <c r="O807" s="783" t="s">
        <v>84</v>
      </c>
      <c r="P807" s="783" t="s">
        <v>86</v>
      </c>
      <c r="Q807" s="783" t="s">
        <v>86</v>
      </c>
      <c r="R807" s="783" t="s">
        <v>86</v>
      </c>
      <c r="S807" s="132" t="s">
        <v>157</v>
      </c>
      <c r="T807" s="132"/>
      <c r="U807" s="131"/>
      <c r="V807" s="803"/>
      <c r="W807" s="803"/>
      <c r="X807" s="803"/>
      <c r="Y807" s="803"/>
      <c r="Z807" s="803"/>
      <c r="AA807" s="803"/>
      <c r="AB807" s="803"/>
      <c r="AC807" s="803"/>
      <c r="AD807" s="803"/>
      <c r="AE807" s="110"/>
      <c r="AF807" s="110"/>
      <c r="AG807" s="110"/>
    </row>
    <row r="808">
      <c r="A808" s="803"/>
      <c r="B808" s="676">
        <f t="shared" si="1"/>
        <v>805</v>
      </c>
      <c r="C808" s="978"/>
      <c r="D808" s="201"/>
      <c r="E808" s="201"/>
      <c r="F808" s="132" t="s">
        <v>4879</v>
      </c>
      <c r="G808" s="860" t="s">
        <v>415</v>
      </c>
      <c r="H808" s="201"/>
      <c r="I808" s="201"/>
      <c r="J808" s="201"/>
      <c r="K808" s="247"/>
      <c r="L808" s="247" t="s">
        <v>173</v>
      </c>
      <c r="M808" s="243" t="s">
        <v>4827</v>
      </c>
      <c r="N808" s="131"/>
      <c r="O808" s="783" t="s">
        <v>85</v>
      </c>
      <c r="P808" s="783" t="s">
        <v>86</v>
      </c>
      <c r="Q808" s="783" t="s">
        <v>86</v>
      </c>
      <c r="R808" s="783" t="s">
        <v>86</v>
      </c>
      <c r="S808" s="132" t="s">
        <v>157</v>
      </c>
      <c r="T808" s="831" t="s">
        <v>4880</v>
      </c>
      <c r="U808" s="131"/>
      <c r="V808" s="803"/>
      <c r="W808" s="803"/>
      <c r="X808" s="803"/>
      <c r="Y808" s="803"/>
      <c r="Z808" s="803"/>
      <c r="AA808" s="803"/>
      <c r="AB808" s="803"/>
      <c r="AC808" s="803"/>
      <c r="AD808" s="803"/>
      <c r="AE808" s="110"/>
      <c r="AF808" s="110"/>
      <c r="AG808" s="110"/>
    </row>
    <row r="809">
      <c r="A809" s="803"/>
      <c r="B809" s="676">
        <f t="shared" si="1"/>
        <v>806</v>
      </c>
      <c r="C809" s="978"/>
      <c r="D809" s="201"/>
      <c r="E809" s="201"/>
      <c r="F809" s="201"/>
      <c r="G809" s="860" t="s">
        <v>2625</v>
      </c>
      <c r="H809" s="201"/>
      <c r="I809" s="201"/>
      <c r="J809" s="201"/>
      <c r="K809" s="247"/>
      <c r="L809" s="247" t="s">
        <v>173</v>
      </c>
      <c r="M809" s="250" t="s">
        <v>4828</v>
      </c>
      <c r="N809" s="131"/>
      <c r="O809" s="783" t="s">
        <v>85</v>
      </c>
      <c r="P809" s="783" t="s">
        <v>86</v>
      </c>
      <c r="Q809" s="783" t="s">
        <v>86</v>
      </c>
      <c r="R809" s="783" t="s">
        <v>86</v>
      </c>
      <c r="S809" s="132" t="s">
        <v>157</v>
      </c>
      <c r="T809" s="132" t="s">
        <v>173</v>
      </c>
      <c r="U809" s="131"/>
      <c r="V809" s="803"/>
      <c r="W809" s="803"/>
      <c r="X809" s="803"/>
      <c r="Y809" s="803"/>
      <c r="Z809" s="803"/>
      <c r="AA809" s="803"/>
      <c r="AB809" s="803"/>
      <c r="AC809" s="803"/>
      <c r="AD809" s="803"/>
      <c r="AE809" s="110"/>
      <c r="AF809" s="110"/>
      <c r="AG809" s="110"/>
    </row>
    <row r="810">
      <c r="A810" s="803"/>
      <c r="B810" s="676">
        <f t="shared" si="1"/>
        <v>807</v>
      </c>
      <c r="C810" s="978"/>
      <c r="D810" s="201"/>
      <c r="E810" s="201"/>
      <c r="F810" s="201"/>
      <c r="G810" s="860" t="s">
        <v>2623</v>
      </c>
      <c r="H810" s="201"/>
      <c r="I810" s="201"/>
      <c r="J810" s="201"/>
      <c r="K810" s="247"/>
      <c r="L810" s="247" t="s">
        <v>173</v>
      </c>
      <c r="M810" s="250" t="s">
        <v>4829</v>
      </c>
      <c r="N810" s="131"/>
      <c r="O810" s="783" t="s">
        <v>85</v>
      </c>
      <c r="P810" s="783" t="s">
        <v>86</v>
      </c>
      <c r="Q810" s="783" t="s">
        <v>86</v>
      </c>
      <c r="R810" s="783" t="s">
        <v>86</v>
      </c>
      <c r="S810" s="132" t="s">
        <v>157</v>
      </c>
      <c r="T810" s="132" t="s">
        <v>173</v>
      </c>
      <c r="U810" s="131"/>
      <c r="V810" s="803"/>
      <c r="W810" s="803"/>
      <c r="X810" s="803"/>
      <c r="Y810" s="803"/>
      <c r="Z810" s="803"/>
      <c r="AA810" s="803"/>
      <c r="AB810" s="803"/>
      <c r="AC810" s="803"/>
      <c r="AD810" s="803"/>
      <c r="AE810" s="110"/>
      <c r="AF810" s="110"/>
      <c r="AG810" s="110"/>
    </row>
    <row r="811">
      <c r="A811" s="803"/>
      <c r="B811" s="676">
        <f t="shared" si="1"/>
        <v>808</v>
      </c>
      <c r="C811" s="978"/>
      <c r="D811" s="201"/>
      <c r="E811" s="132" t="s">
        <v>4881</v>
      </c>
      <c r="F811" s="132" t="s">
        <v>2733</v>
      </c>
      <c r="G811" s="860" t="s">
        <v>415</v>
      </c>
      <c r="H811" s="201"/>
      <c r="I811" s="201"/>
      <c r="J811" s="201"/>
      <c r="K811" s="132"/>
      <c r="L811" s="132" t="s">
        <v>4882</v>
      </c>
      <c r="M811" s="243" t="s">
        <v>4827</v>
      </c>
      <c r="N811" s="131"/>
      <c r="O811" s="783" t="s">
        <v>84</v>
      </c>
      <c r="P811" s="783" t="s">
        <v>86</v>
      </c>
      <c r="Q811" s="783" t="s">
        <v>86</v>
      </c>
      <c r="R811" s="783" t="s">
        <v>86</v>
      </c>
      <c r="S811" s="132" t="s">
        <v>107</v>
      </c>
      <c r="T811" s="131"/>
      <c r="U811" s="131"/>
      <c r="V811" s="803"/>
      <c r="W811" s="803"/>
      <c r="X811" s="803"/>
      <c r="Y811" s="803"/>
      <c r="Z811" s="803"/>
      <c r="AA811" s="803"/>
      <c r="AB811" s="803"/>
      <c r="AC811" s="803"/>
      <c r="AD811" s="803"/>
      <c r="AE811" s="110"/>
      <c r="AF811" s="110"/>
      <c r="AG811" s="110"/>
    </row>
    <row r="812">
      <c r="A812" s="803"/>
      <c r="B812" s="676">
        <f t="shared" si="1"/>
        <v>809</v>
      </c>
      <c r="C812" s="978"/>
      <c r="D812" s="201"/>
      <c r="E812" s="201"/>
      <c r="F812" s="201"/>
      <c r="G812" s="860" t="s">
        <v>2625</v>
      </c>
      <c r="H812" s="201"/>
      <c r="I812" s="201"/>
      <c r="J812" s="201"/>
      <c r="K812" s="247"/>
      <c r="L812" s="247" t="s">
        <v>173</v>
      </c>
      <c r="M812" s="250" t="s">
        <v>4883</v>
      </c>
      <c r="N812" s="131"/>
      <c r="O812" s="783" t="s">
        <v>84</v>
      </c>
      <c r="P812" s="783" t="s">
        <v>86</v>
      </c>
      <c r="Q812" s="783" t="s">
        <v>86</v>
      </c>
      <c r="R812" s="783" t="s">
        <v>86</v>
      </c>
      <c r="S812" s="132" t="s">
        <v>107</v>
      </c>
      <c r="T812" s="131"/>
      <c r="U812" s="131"/>
      <c r="V812" s="803"/>
      <c r="W812" s="803"/>
      <c r="X812" s="803"/>
      <c r="Y812" s="803"/>
      <c r="Z812" s="803"/>
      <c r="AA812" s="803"/>
      <c r="AB812" s="803"/>
      <c r="AC812" s="803"/>
      <c r="AD812" s="803"/>
      <c r="AE812" s="110"/>
      <c r="AF812" s="110"/>
      <c r="AG812" s="110"/>
    </row>
    <row r="813">
      <c r="A813" s="803"/>
      <c r="B813" s="676">
        <f t="shared" si="1"/>
        <v>810</v>
      </c>
      <c r="C813" s="978"/>
      <c r="D813" s="201"/>
      <c r="E813" s="201"/>
      <c r="F813" s="201"/>
      <c r="G813" s="860" t="s">
        <v>2623</v>
      </c>
      <c r="H813" s="201"/>
      <c r="I813" s="201"/>
      <c r="J813" s="201"/>
      <c r="K813" s="247"/>
      <c r="L813" s="247" t="s">
        <v>173</v>
      </c>
      <c r="M813" s="250" t="s">
        <v>4884</v>
      </c>
      <c r="N813" s="131"/>
      <c r="O813" s="783" t="s">
        <v>84</v>
      </c>
      <c r="P813" s="783" t="s">
        <v>86</v>
      </c>
      <c r="Q813" s="783" t="s">
        <v>86</v>
      </c>
      <c r="R813" s="783" t="s">
        <v>86</v>
      </c>
      <c r="S813" s="132" t="s">
        <v>107</v>
      </c>
      <c r="T813" s="131"/>
      <c r="U813" s="131"/>
      <c r="V813" s="803"/>
      <c r="W813" s="803"/>
      <c r="X813" s="803"/>
      <c r="Y813" s="803"/>
      <c r="Z813" s="803"/>
      <c r="AA813" s="803"/>
      <c r="AB813" s="803"/>
      <c r="AC813" s="803"/>
      <c r="AD813" s="803"/>
      <c r="AE813" s="110"/>
      <c r="AF813" s="110"/>
      <c r="AG813" s="110"/>
    </row>
    <row r="814">
      <c r="A814" s="803"/>
      <c r="B814" s="676">
        <f t="shared" si="1"/>
        <v>811</v>
      </c>
      <c r="C814" s="978"/>
      <c r="D814" s="201"/>
      <c r="E814" s="201"/>
      <c r="F814" s="132" t="s">
        <v>2622</v>
      </c>
      <c r="G814" s="860" t="s">
        <v>415</v>
      </c>
      <c r="H814" s="201"/>
      <c r="I814" s="201"/>
      <c r="J814" s="201"/>
      <c r="K814" s="247"/>
      <c r="L814" s="247" t="s">
        <v>173</v>
      </c>
      <c r="M814" s="243" t="s">
        <v>4827</v>
      </c>
      <c r="N814" s="131"/>
      <c r="O814" s="783" t="s">
        <v>84</v>
      </c>
      <c r="P814" s="783" t="s">
        <v>86</v>
      </c>
      <c r="Q814" s="783" t="s">
        <v>86</v>
      </c>
      <c r="R814" s="783" t="s">
        <v>86</v>
      </c>
      <c r="S814" s="132" t="s">
        <v>107</v>
      </c>
      <c r="T814" s="131"/>
      <c r="U814" s="131"/>
      <c r="V814" s="803"/>
      <c r="W814" s="803"/>
      <c r="X814" s="803"/>
      <c r="Y814" s="803"/>
      <c r="Z814" s="803"/>
      <c r="AA814" s="803"/>
      <c r="AB814" s="803"/>
      <c r="AC814" s="803"/>
      <c r="AD814" s="803"/>
      <c r="AE814" s="110"/>
      <c r="AF814" s="110"/>
      <c r="AG814" s="110"/>
    </row>
    <row r="815">
      <c r="A815" s="803"/>
      <c r="B815" s="676">
        <f t="shared" si="1"/>
        <v>812</v>
      </c>
      <c r="C815" s="978"/>
      <c r="D815" s="201"/>
      <c r="E815" s="201"/>
      <c r="F815" s="201"/>
      <c r="G815" s="860" t="s">
        <v>2625</v>
      </c>
      <c r="H815" s="201"/>
      <c r="I815" s="201"/>
      <c r="J815" s="201"/>
      <c r="K815" s="247"/>
      <c r="L815" s="247" t="s">
        <v>173</v>
      </c>
      <c r="M815" s="250" t="s">
        <v>4883</v>
      </c>
      <c r="N815" s="131"/>
      <c r="O815" s="783" t="s">
        <v>84</v>
      </c>
      <c r="P815" s="783" t="s">
        <v>86</v>
      </c>
      <c r="Q815" s="783" t="s">
        <v>86</v>
      </c>
      <c r="R815" s="783" t="s">
        <v>86</v>
      </c>
      <c r="S815" s="132" t="s">
        <v>107</v>
      </c>
      <c r="T815" s="131"/>
      <c r="U815" s="131"/>
      <c r="V815" s="803"/>
      <c r="W815" s="803"/>
      <c r="X815" s="803"/>
      <c r="Y815" s="803"/>
      <c r="Z815" s="803"/>
      <c r="AA815" s="803"/>
      <c r="AB815" s="803"/>
      <c r="AC815" s="803"/>
      <c r="AD815" s="803"/>
      <c r="AE815" s="110"/>
      <c r="AF815" s="110"/>
      <c r="AG815" s="110"/>
    </row>
    <row r="816">
      <c r="A816" s="803"/>
      <c r="B816" s="676">
        <f t="shared" si="1"/>
        <v>813</v>
      </c>
      <c r="C816" s="978"/>
      <c r="D816" s="201"/>
      <c r="E816" s="201"/>
      <c r="F816" s="201"/>
      <c r="G816" s="860" t="s">
        <v>2623</v>
      </c>
      <c r="H816" s="201"/>
      <c r="I816" s="201"/>
      <c r="J816" s="201"/>
      <c r="K816" s="247"/>
      <c r="L816" s="247" t="s">
        <v>173</v>
      </c>
      <c r="M816" s="250" t="s">
        <v>4884</v>
      </c>
      <c r="N816" s="131"/>
      <c r="O816" s="783" t="s">
        <v>84</v>
      </c>
      <c r="P816" s="783" t="s">
        <v>86</v>
      </c>
      <c r="Q816" s="783" t="s">
        <v>86</v>
      </c>
      <c r="R816" s="783" t="s">
        <v>86</v>
      </c>
      <c r="S816" s="132" t="s">
        <v>107</v>
      </c>
      <c r="T816" s="131"/>
      <c r="U816" s="131"/>
      <c r="V816" s="803"/>
      <c r="W816" s="803"/>
      <c r="X816" s="803"/>
      <c r="Y816" s="803"/>
      <c r="Z816" s="803"/>
      <c r="AA816" s="803"/>
      <c r="AB816" s="803"/>
      <c r="AC816" s="803"/>
      <c r="AD816" s="803"/>
      <c r="AE816" s="110"/>
      <c r="AF816" s="110"/>
      <c r="AG816" s="110"/>
    </row>
    <row r="817">
      <c r="A817" s="803"/>
      <c r="B817" s="676">
        <f t="shared" si="1"/>
        <v>814</v>
      </c>
      <c r="C817" s="978"/>
      <c r="D817" s="201"/>
      <c r="E817" s="201"/>
      <c r="F817" s="132" t="s">
        <v>2627</v>
      </c>
      <c r="G817" s="860" t="s">
        <v>415</v>
      </c>
      <c r="H817" s="201"/>
      <c r="I817" s="201"/>
      <c r="J817" s="201"/>
      <c r="K817" s="247"/>
      <c r="L817" s="247" t="s">
        <v>173</v>
      </c>
      <c r="M817" s="243" t="s">
        <v>4827</v>
      </c>
      <c r="N817" s="131"/>
      <c r="O817" s="783" t="s">
        <v>84</v>
      </c>
      <c r="P817" s="783" t="s">
        <v>86</v>
      </c>
      <c r="Q817" s="783" t="s">
        <v>86</v>
      </c>
      <c r="R817" s="783" t="s">
        <v>86</v>
      </c>
      <c r="S817" s="132" t="s">
        <v>107</v>
      </c>
      <c r="T817" s="131"/>
      <c r="U817" s="131"/>
      <c r="V817" s="803"/>
      <c r="W817" s="803"/>
      <c r="X817" s="803"/>
      <c r="Y817" s="803"/>
      <c r="Z817" s="803"/>
      <c r="AA817" s="803"/>
      <c r="AB817" s="803"/>
      <c r="AC817" s="803"/>
      <c r="AD817" s="803"/>
      <c r="AE817" s="110"/>
      <c r="AF817" s="110"/>
      <c r="AG817" s="110"/>
    </row>
    <row r="818">
      <c r="A818" s="803"/>
      <c r="B818" s="676">
        <f t="shared" si="1"/>
        <v>815</v>
      </c>
      <c r="C818" s="978"/>
      <c r="D818" s="201"/>
      <c r="E818" s="201"/>
      <c r="F818" s="201"/>
      <c r="G818" s="860" t="s">
        <v>2625</v>
      </c>
      <c r="H818" s="201"/>
      <c r="I818" s="201"/>
      <c r="J818" s="201"/>
      <c r="K818" s="247"/>
      <c r="L818" s="247" t="s">
        <v>173</v>
      </c>
      <c r="M818" s="250" t="s">
        <v>4883</v>
      </c>
      <c r="N818" s="131"/>
      <c r="O818" s="783" t="s">
        <v>84</v>
      </c>
      <c r="P818" s="783" t="s">
        <v>86</v>
      </c>
      <c r="Q818" s="783" t="s">
        <v>86</v>
      </c>
      <c r="R818" s="783" t="s">
        <v>86</v>
      </c>
      <c r="S818" s="132" t="s">
        <v>107</v>
      </c>
      <c r="T818" s="131"/>
      <c r="U818" s="131"/>
      <c r="V818" s="803"/>
      <c r="W818" s="803"/>
      <c r="X818" s="803"/>
      <c r="Y818" s="803"/>
      <c r="Z818" s="803"/>
      <c r="AA818" s="803"/>
      <c r="AB818" s="803"/>
      <c r="AC818" s="803"/>
      <c r="AD818" s="803"/>
      <c r="AE818" s="110"/>
      <c r="AF818" s="110"/>
      <c r="AG818" s="110"/>
    </row>
    <row r="819">
      <c r="A819" s="803"/>
      <c r="B819" s="676">
        <f t="shared" si="1"/>
        <v>816</v>
      </c>
      <c r="C819" s="978"/>
      <c r="D819" s="201"/>
      <c r="E819" s="201"/>
      <c r="F819" s="201"/>
      <c r="G819" s="860" t="s">
        <v>2623</v>
      </c>
      <c r="H819" s="201"/>
      <c r="I819" s="201"/>
      <c r="J819" s="201"/>
      <c r="K819" s="247"/>
      <c r="L819" s="247" t="s">
        <v>173</v>
      </c>
      <c r="M819" s="250" t="s">
        <v>4884</v>
      </c>
      <c r="N819" s="131"/>
      <c r="O819" s="783" t="s">
        <v>84</v>
      </c>
      <c r="P819" s="783" t="s">
        <v>86</v>
      </c>
      <c r="Q819" s="783" t="s">
        <v>86</v>
      </c>
      <c r="R819" s="783" t="s">
        <v>86</v>
      </c>
      <c r="S819" s="132" t="s">
        <v>107</v>
      </c>
      <c r="T819" s="131"/>
      <c r="U819" s="131"/>
      <c r="V819" s="803"/>
      <c r="W819" s="803"/>
      <c r="X819" s="803"/>
      <c r="Y819" s="803"/>
      <c r="Z819" s="803"/>
      <c r="AA819" s="803"/>
      <c r="AB819" s="803"/>
      <c r="AC819" s="803"/>
      <c r="AD819" s="803"/>
      <c r="AE819" s="110"/>
      <c r="AF819" s="110"/>
      <c r="AG819" s="110"/>
    </row>
    <row r="820">
      <c r="A820" s="803"/>
      <c r="B820" s="676">
        <f t="shared" si="1"/>
        <v>817</v>
      </c>
      <c r="C820" s="978"/>
      <c r="D820" s="201"/>
      <c r="E820" s="201"/>
      <c r="F820" s="132" t="s">
        <v>2630</v>
      </c>
      <c r="G820" s="860" t="s">
        <v>415</v>
      </c>
      <c r="H820" s="201"/>
      <c r="I820" s="201"/>
      <c r="J820" s="201"/>
      <c r="K820" s="247"/>
      <c r="L820" s="247" t="s">
        <v>173</v>
      </c>
      <c r="M820" s="243" t="s">
        <v>4827</v>
      </c>
      <c r="N820" s="131"/>
      <c r="O820" s="783" t="s">
        <v>84</v>
      </c>
      <c r="P820" s="783" t="s">
        <v>86</v>
      </c>
      <c r="Q820" s="783" t="s">
        <v>86</v>
      </c>
      <c r="R820" s="783" t="s">
        <v>86</v>
      </c>
      <c r="S820" s="132" t="s">
        <v>107</v>
      </c>
      <c r="T820" s="131"/>
      <c r="U820" s="131"/>
      <c r="V820" s="803"/>
      <c r="W820" s="803"/>
      <c r="X820" s="803"/>
      <c r="Y820" s="803"/>
      <c r="Z820" s="803"/>
      <c r="AA820" s="803"/>
      <c r="AB820" s="803"/>
      <c r="AC820" s="803"/>
      <c r="AD820" s="803"/>
      <c r="AE820" s="110"/>
      <c r="AF820" s="110"/>
      <c r="AG820" s="110"/>
    </row>
    <row r="821">
      <c r="A821" s="803"/>
      <c r="B821" s="676">
        <f t="shared" si="1"/>
        <v>818</v>
      </c>
      <c r="C821" s="978"/>
      <c r="D821" s="201"/>
      <c r="E821" s="201"/>
      <c r="F821" s="201"/>
      <c r="G821" s="860" t="s">
        <v>2625</v>
      </c>
      <c r="H821" s="201"/>
      <c r="I821" s="201"/>
      <c r="J821" s="201"/>
      <c r="K821" s="247"/>
      <c r="L821" s="247" t="s">
        <v>173</v>
      </c>
      <c r="M821" s="250" t="s">
        <v>4883</v>
      </c>
      <c r="N821" s="131"/>
      <c r="O821" s="783" t="s">
        <v>84</v>
      </c>
      <c r="P821" s="783" t="s">
        <v>86</v>
      </c>
      <c r="Q821" s="783" t="s">
        <v>86</v>
      </c>
      <c r="R821" s="783" t="s">
        <v>86</v>
      </c>
      <c r="S821" s="132" t="s">
        <v>107</v>
      </c>
      <c r="T821" s="131"/>
      <c r="U821" s="131"/>
      <c r="V821" s="803"/>
      <c r="W821" s="803"/>
      <c r="X821" s="803"/>
      <c r="Y821" s="803"/>
      <c r="Z821" s="803"/>
      <c r="AA821" s="803"/>
      <c r="AB821" s="803"/>
      <c r="AC821" s="803"/>
      <c r="AD821" s="803"/>
      <c r="AE821" s="110"/>
      <c r="AF821" s="110"/>
      <c r="AG821" s="110"/>
    </row>
    <row r="822">
      <c r="A822" s="803"/>
      <c r="B822" s="676">
        <f t="shared" si="1"/>
        <v>819</v>
      </c>
      <c r="C822" s="978"/>
      <c r="D822" s="201"/>
      <c r="E822" s="201"/>
      <c r="F822" s="201"/>
      <c r="G822" s="860" t="s">
        <v>2623</v>
      </c>
      <c r="H822" s="201"/>
      <c r="I822" s="201"/>
      <c r="J822" s="201"/>
      <c r="K822" s="247"/>
      <c r="L822" s="247" t="s">
        <v>173</v>
      </c>
      <c r="M822" s="250" t="s">
        <v>4884</v>
      </c>
      <c r="N822" s="131"/>
      <c r="O822" s="783" t="s">
        <v>84</v>
      </c>
      <c r="P822" s="783" t="s">
        <v>86</v>
      </c>
      <c r="Q822" s="783" t="s">
        <v>86</v>
      </c>
      <c r="R822" s="783" t="s">
        <v>86</v>
      </c>
      <c r="S822" s="132" t="s">
        <v>107</v>
      </c>
      <c r="T822" s="131"/>
      <c r="U822" s="131"/>
      <c r="V822" s="803"/>
      <c r="W822" s="803"/>
      <c r="X822" s="803"/>
      <c r="Y822" s="803"/>
      <c r="Z822" s="803"/>
      <c r="AA822" s="803"/>
      <c r="AB822" s="803"/>
      <c r="AC822" s="803"/>
      <c r="AD822" s="803"/>
      <c r="AE822" s="110"/>
      <c r="AF822" s="110"/>
      <c r="AG822" s="110"/>
    </row>
    <row r="823">
      <c r="A823" s="803"/>
      <c r="B823" s="676">
        <f t="shared" si="1"/>
        <v>820</v>
      </c>
      <c r="C823" s="978"/>
      <c r="D823" s="201"/>
      <c r="E823" s="201"/>
      <c r="F823" s="201"/>
      <c r="G823" s="197" t="s">
        <v>4839</v>
      </c>
      <c r="H823" s="132" t="s">
        <v>298</v>
      </c>
      <c r="I823" s="201"/>
      <c r="J823" s="201"/>
      <c r="K823" s="247"/>
      <c r="L823" s="247" t="s">
        <v>4083</v>
      </c>
      <c r="M823" s="250" t="s">
        <v>4084</v>
      </c>
      <c r="N823" s="131"/>
      <c r="O823" s="783" t="s">
        <v>84</v>
      </c>
      <c r="P823" s="783" t="s">
        <v>86</v>
      </c>
      <c r="Q823" s="783" t="s">
        <v>86</v>
      </c>
      <c r="R823" s="783" t="s">
        <v>86</v>
      </c>
      <c r="S823" s="132" t="s">
        <v>107</v>
      </c>
      <c r="T823" s="131"/>
      <c r="U823" s="131"/>
      <c r="V823" s="803"/>
      <c r="W823" s="803"/>
      <c r="X823" s="803"/>
      <c r="Y823" s="803"/>
      <c r="Z823" s="803"/>
      <c r="AA823" s="803"/>
      <c r="AB823" s="803"/>
      <c r="AC823" s="803"/>
      <c r="AD823" s="803"/>
      <c r="AE823" s="110"/>
      <c r="AF823" s="110"/>
      <c r="AG823" s="110"/>
    </row>
    <row r="824">
      <c r="A824" s="803"/>
      <c r="B824" s="676">
        <f t="shared" si="1"/>
        <v>821</v>
      </c>
      <c r="C824" s="978"/>
      <c r="D824" s="201"/>
      <c r="E824" s="201"/>
      <c r="F824" s="132"/>
      <c r="G824" s="860"/>
      <c r="H824" s="132" t="s">
        <v>2693</v>
      </c>
      <c r="I824" s="201"/>
      <c r="J824" s="201"/>
      <c r="K824" s="247"/>
      <c r="L824" s="247" t="s">
        <v>173</v>
      </c>
      <c r="M824" s="247" t="s">
        <v>173</v>
      </c>
      <c r="N824" s="131"/>
      <c r="O824" s="783" t="s">
        <v>84</v>
      </c>
      <c r="P824" s="783" t="s">
        <v>86</v>
      </c>
      <c r="Q824" s="783" t="s">
        <v>86</v>
      </c>
      <c r="R824" s="783" t="s">
        <v>86</v>
      </c>
      <c r="S824" s="132" t="s">
        <v>107</v>
      </c>
      <c r="T824" s="131"/>
      <c r="U824" s="131"/>
      <c r="V824" s="803"/>
      <c r="W824" s="803"/>
      <c r="X824" s="803"/>
      <c r="Y824" s="803"/>
      <c r="Z824" s="803"/>
      <c r="AA824" s="803"/>
      <c r="AB824" s="803"/>
      <c r="AC824" s="803"/>
      <c r="AD824" s="803"/>
      <c r="AE824" s="110"/>
      <c r="AF824" s="110"/>
      <c r="AG824" s="110"/>
    </row>
    <row r="825">
      <c r="A825" s="803"/>
      <c r="B825" s="676">
        <f t="shared" si="1"/>
        <v>822</v>
      </c>
      <c r="C825" s="978"/>
      <c r="D825" s="201"/>
      <c r="E825" s="201"/>
      <c r="F825" s="132"/>
      <c r="G825" s="860"/>
      <c r="H825" s="132" t="s">
        <v>2803</v>
      </c>
      <c r="I825" s="201"/>
      <c r="J825" s="201"/>
      <c r="K825" s="247"/>
      <c r="L825" s="247" t="s">
        <v>173</v>
      </c>
      <c r="M825" s="247" t="s">
        <v>173</v>
      </c>
      <c r="N825" s="131"/>
      <c r="O825" s="783" t="s">
        <v>84</v>
      </c>
      <c r="P825" s="783" t="s">
        <v>86</v>
      </c>
      <c r="Q825" s="783" t="s">
        <v>86</v>
      </c>
      <c r="R825" s="783" t="s">
        <v>86</v>
      </c>
      <c r="S825" s="132" t="s">
        <v>107</v>
      </c>
      <c r="T825" s="131"/>
      <c r="U825" s="131"/>
      <c r="V825" s="803"/>
      <c r="W825" s="803"/>
      <c r="X825" s="803"/>
      <c r="Y825" s="803"/>
      <c r="Z825" s="803"/>
      <c r="AA825" s="803"/>
      <c r="AB825" s="803"/>
      <c r="AC825" s="803"/>
      <c r="AD825" s="803"/>
      <c r="AE825" s="110"/>
      <c r="AF825" s="110"/>
      <c r="AG825" s="110"/>
    </row>
    <row r="826">
      <c r="A826" s="803"/>
      <c r="B826" s="676">
        <f t="shared" si="1"/>
        <v>823</v>
      </c>
      <c r="C826" s="978"/>
      <c r="D826" s="201"/>
      <c r="E826" s="201"/>
      <c r="F826" s="132"/>
      <c r="G826" s="860"/>
      <c r="H826" s="132" t="s">
        <v>2807</v>
      </c>
      <c r="I826" s="201"/>
      <c r="J826" s="201"/>
      <c r="K826" s="247"/>
      <c r="L826" s="247" t="s">
        <v>173</v>
      </c>
      <c r="M826" s="247" t="s">
        <v>173</v>
      </c>
      <c r="N826" s="131"/>
      <c r="O826" s="783" t="s">
        <v>84</v>
      </c>
      <c r="P826" s="783" t="s">
        <v>86</v>
      </c>
      <c r="Q826" s="783" t="s">
        <v>86</v>
      </c>
      <c r="R826" s="783" t="s">
        <v>86</v>
      </c>
      <c r="S826" s="132" t="s">
        <v>107</v>
      </c>
      <c r="T826" s="131"/>
      <c r="U826" s="131"/>
      <c r="V826" s="803"/>
      <c r="W826" s="803"/>
      <c r="X826" s="803"/>
      <c r="Y826" s="803"/>
      <c r="Z826" s="803"/>
      <c r="AA826" s="803"/>
      <c r="AB826" s="803"/>
      <c r="AC826" s="803"/>
      <c r="AD826" s="803"/>
      <c r="AE826" s="110"/>
      <c r="AF826" s="110"/>
      <c r="AG826" s="110"/>
    </row>
    <row r="827">
      <c r="A827" s="803"/>
      <c r="B827" s="676">
        <f t="shared" si="1"/>
        <v>824</v>
      </c>
      <c r="C827" s="978"/>
      <c r="D827" s="201"/>
      <c r="E827" s="201"/>
      <c r="F827" s="132"/>
      <c r="G827" s="860"/>
      <c r="H827" s="132" t="s">
        <v>3790</v>
      </c>
      <c r="I827" s="201"/>
      <c r="J827" s="201"/>
      <c r="K827" s="247"/>
      <c r="L827" s="247" t="s">
        <v>173</v>
      </c>
      <c r="M827" s="247" t="s">
        <v>173</v>
      </c>
      <c r="N827" s="131"/>
      <c r="O827" s="783" t="s">
        <v>84</v>
      </c>
      <c r="P827" s="783" t="s">
        <v>86</v>
      </c>
      <c r="Q827" s="783" t="s">
        <v>86</v>
      </c>
      <c r="R827" s="783" t="s">
        <v>86</v>
      </c>
      <c r="S827" s="132" t="s">
        <v>107</v>
      </c>
      <c r="T827" s="131"/>
      <c r="U827" s="131"/>
      <c r="V827" s="803"/>
      <c r="W827" s="803"/>
      <c r="X827" s="803"/>
      <c r="Y827" s="803"/>
      <c r="Z827" s="803"/>
      <c r="AA827" s="803"/>
      <c r="AB827" s="803"/>
      <c r="AC827" s="803"/>
      <c r="AD827" s="803"/>
      <c r="AE827" s="110"/>
      <c r="AF827" s="110"/>
      <c r="AG827" s="110"/>
    </row>
    <row r="828">
      <c r="A828" s="803"/>
      <c r="B828" s="676">
        <f t="shared" si="1"/>
        <v>825</v>
      </c>
      <c r="C828" s="978"/>
      <c r="D828" s="201"/>
      <c r="E828" s="201"/>
      <c r="F828" s="132"/>
      <c r="G828" s="860"/>
      <c r="H828" s="132" t="s">
        <v>547</v>
      </c>
      <c r="I828" s="201"/>
      <c r="J828" s="201"/>
      <c r="K828" s="247"/>
      <c r="L828" s="247" t="s">
        <v>173</v>
      </c>
      <c r="M828" s="247" t="s">
        <v>173</v>
      </c>
      <c r="N828" s="131"/>
      <c r="O828" s="783" t="s">
        <v>84</v>
      </c>
      <c r="P828" s="783" t="s">
        <v>86</v>
      </c>
      <c r="Q828" s="783" t="s">
        <v>86</v>
      </c>
      <c r="R828" s="783" t="s">
        <v>86</v>
      </c>
      <c r="S828" s="132" t="s">
        <v>107</v>
      </c>
      <c r="T828" s="131"/>
      <c r="U828" s="131"/>
      <c r="V828" s="803"/>
      <c r="W828" s="803"/>
      <c r="X828" s="803"/>
      <c r="Y828" s="803"/>
      <c r="Z828" s="803"/>
      <c r="AA828" s="803"/>
      <c r="AB828" s="803"/>
      <c r="AC828" s="803"/>
      <c r="AD828" s="803"/>
      <c r="AE828" s="110"/>
      <c r="AF828" s="110"/>
      <c r="AG828" s="110"/>
    </row>
    <row r="829">
      <c r="A829" s="803"/>
      <c r="B829" s="676">
        <f t="shared" si="1"/>
        <v>826</v>
      </c>
      <c r="C829" s="978"/>
      <c r="D829" s="201"/>
      <c r="E829" s="201"/>
      <c r="F829" s="132"/>
      <c r="G829" s="860"/>
      <c r="H829" s="132" t="s">
        <v>548</v>
      </c>
      <c r="I829" s="201"/>
      <c r="J829" s="201"/>
      <c r="K829" s="247"/>
      <c r="L829" s="247" t="s">
        <v>173</v>
      </c>
      <c r="M829" s="247" t="s">
        <v>173</v>
      </c>
      <c r="N829" s="131"/>
      <c r="O829" s="783" t="s">
        <v>84</v>
      </c>
      <c r="P829" s="783" t="s">
        <v>86</v>
      </c>
      <c r="Q829" s="783" t="s">
        <v>86</v>
      </c>
      <c r="R829" s="783" t="s">
        <v>86</v>
      </c>
      <c r="S829" s="132" t="s">
        <v>107</v>
      </c>
      <c r="T829" s="131"/>
      <c r="U829" s="131"/>
      <c r="V829" s="803"/>
      <c r="W829" s="803"/>
      <c r="X829" s="803"/>
      <c r="Y829" s="803"/>
      <c r="Z829" s="803"/>
      <c r="AA829" s="803"/>
      <c r="AB829" s="803"/>
      <c r="AC829" s="803"/>
      <c r="AD829" s="803"/>
      <c r="AE829" s="110"/>
      <c r="AF829" s="110"/>
      <c r="AG829" s="110"/>
    </row>
    <row r="830">
      <c r="A830" s="803"/>
      <c r="B830" s="676">
        <f t="shared" si="1"/>
        <v>827</v>
      </c>
      <c r="C830" s="978"/>
      <c r="D830" s="201"/>
      <c r="E830" s="201"/>
      <c r="F830" s="132"/>
      <c r="G830" s="860"/>
      <c r="H830" s="132" t="s">
        <v>3425</v>
      </c>
      <c r="I830" s="201"/>
      <c r="J830" s="201"/>
      <c r="K830" s="247"/>
      <c r="L830" s="247" t="s">
        <v>173</v>
      </c>
      <c r="M830" s="247" t="s">
        <v>173</v>
      </c>
      <c r="N830" s="131"/>
      <c r="O830" s="783" t="s">
        <v>84</v>
      </c>
      <c r="P830" s="783" t="s">
        <v>86</v>
      </c>
      <c r="Q830" s="783" t="s">
        <v>86</v>
      </c>
      <c r="R830" s="783" t="s">
        <v>86</v>
      </c>
      <c r="S830" s="132" t="s">
        <v>107</v>
      </c>
      <c r="T830" s="131"/>
      <c r="U830" s="131"/>
      <c r="V830" s="803"/>
      <c r="W830" s="803"/>
      <c r="X830" s="803"/>
      <c r="Y830" s="803"/>
      <c r="Z830" s="803"/>
      <c r="AA830" s="803"/>
      <c r="AB830" s="803"/>
      <c r="AC830" s="803"/>
      <c r="AD830" s="803"/>
      <c r="AE830" s="110"/>
      <c r="AF830" s="110"/>
      <c r="AG830" s="110"/>
    </row>
    <row r="831">
      <c r="A831" s="803"/>
      <c r="B831" s="676">
        <f t="shared" si="1"/>
        <v>828</v>
      </c>
      <c r="C831" s="978"/>
      <c r="D831" s="201"/>
      <c r="E831" s="201"/>
      <c r="F831" s="132" t="s">
        <v>2633</v>
      </c>
      <c r="G831" s="860" t="s">
        <v>415</v>
      </c>
      <c r="H831" s="201"/>
      <c r="I831" s="201"/>
      <c r="J831" s="201"/>
      <c r="K831" s="132"/>
      <c r="L831" s="132" t="s">
        <v>4882</v>
      </c>
      <c r="M831" s="243" t="s">
        <v>4827</v>
      </c>
      <c r="N831" s="131"/>
      <c r="O831" s="783" t="s">
        <v>84</v>
      </c>
      <c r="P831" s="783" t="s">
        <v>86</v>
      </c>
      <c r="Q831" s="783" t="s">
        <v>86</v>
      </c>
      <c r="R831" s="783" t="s">
        <v>86</v>
      </c>
      <c r="S831" s="132" t="s">
        <v>107</v>
      </c>
      <c r="T831" s="131"/>
      <c r="U831" s="131"/>
      <c r="V831" s="803"/>
      <c r="W831" s="803"/>
      <c r="X831" s="803"/>
      <c r="Y831" s="803"/>
      <c r="Z831" s="803"/>
      <c r="AA831" s="803"/>
      <c r="AB831" s="803"/>
      <c r="AC831" s="803"/>
      <c r="AD831" s="803"/>
      <c r="AE831" s="110"/>
      <c r="AF831" s="110"/>
      <c r="AG831" s="110"/>
    </row>
    <row r="832">
      <c r="A832" s="803"/>
      <c r="B832" s="676">
        <f t="shared" si="1"/>
        <v>829</v>
      </c>
      <c r="C832" s="978"/>
      <c r="D832" s="201"/>
      <c r="E832" s="201"/>
      <c r="F832" s="201"/>
      <c r="G832" s="860" t="s">
        <v>2625</v>
      </c>
      <c r="H832" s="201"/>
      <c r="I832" s="201"/>
      <c r="J832" s="201"/>
      <c r="K832" s="247"/>
      <c r="L832" s="247" t="s">
        <v>173</v>
      </c>
      <c r="M832" s="250" t="s">
        <v>4883</v>
      </c>
      <c r="N832" s="131"/>
      <c r="O832" s="783" t="s">
        <v>84</v>
      </c>
      <c r="P832" s="783" t="s">
        <v>86</v>
      </c>
      <c r="Q832" s="783" t="s">
        <v>86</v>
      </c>
      <c r="R832" s="783" t="s">
        <v>86</v>
      </c>
      <c r="S832" s="132" t="s">
        <v>107</v>
      </c>
      <c r="T832" s="131"/>
      <c r="U832" s="131"/>
      <c r="V832" s="803"/>
      <c r="W832" s="803"/>
      <c r="X832" s="803"/>
      <c r="Y832" s="803"/>
      <c r="Z832" s="803"/>
      <c r="AA832" s="803"/>
      <c r="AB832" s="803"/>
      <c r="AC832" s="803"/>
      <c r="AD832" s="803"/>
      <c r="AE832" s="110"/>
      <c r="AF832" s="110"/>
      <c r="AG832" s="110"/>
    </row>
    <row r="833">
      <c r="A833" s="803"/>
      <c r="B833" s="676">
        <f t="shared" si="1"/>
        <v>830</v>
      </c>
      <c r="C833" s="978"/>
      <c r="D833" s="201"/>
      <c r="E833" s="201"/>
      <c r="F833" s="201"/>
      <c r="G833" s="860" t="s">
        <v>2623</v>
      </c>
      <c r="H833" s="201"/>
      <c r="I833" s="201"/>
      <c r="J833" s="201"/>
      <c r="K833" s="247"/>
      <c r="L833" s="247" t="s">
        <v>173</v>
      </c>
      <c r="M833" s="250" t="s">
        <v>4884</v>
      </c>
      <c r="N833" s="131"/>
      <c r="O833" s="783" t="s">
        <v>84</v>
      </c>
      <c r="P833" s="783" t="s">
        <v>86</v>
      </c>
      <c r="Q833" s="783" t="s">
        <v>86</v>
      </c>
      <c r="R833" s="783" t="s">
        <v>86</v>
      </c>
      <c r="S833" s="132" t="s">
        <v>107</v>
      </c>
      <c r="T833" s="131"/>
      <c r="U833" s="131"/>
      <c r="V833" s="803"/>
      <c r="W833" s="803"/>
      <c r="X833" s="803"/>
      <c r="Y833" s="803"/>
      <c r="Z833" s="803"/>
      <c r="AA833" s="803"/>
      <c r="AB833" s="803"/>
      <c r="AC833" s="803"/>
      <c r="AD833" s="803"/>
      <c r="AE833" s="110"/>
      <c r="AF833" s="110"/>
      <c r="AG833" s="110"/>
    </row>
    <row r="834">
      <c r="A834" s="803"/>
      <c r="B834" s="676">
        <f t="shared" si="1"/>
        <v>831</v>
      </c>
      <c r="C834" s="978"/>
      <c r="D834" s="201"/>
      <c r="E834" s="201"/>
      <c r="F834" s="132"/>
      <c r="G834" s="197" t="s">
        <v>4839</v>
      </c>
      <c r="H834" s="132" t="s">
        <v>1999</v>
      </c>
      <c r="I834" s="201"/>
      <c r="J834" s="201"/>
      <c r="K834" s="247"/>
      <c r="L834" s="247" t="s">
        <v>4083</v>
      </c>
      <c r="M834" s="250" t="s">
        <v>4084</v>
      </c>
      <c r="N834" s="131"/>
      <c r="O834" s="783" t="s">
        <v>84</v>
      </c>
      <c r="P834" s="783" t="s">
        <v>86</v>
      </c>
      <c r="Q834" s="783" t="s">
        <v>86</v>
      </c>
      <c r="R834" s="783" t="s">
        <v>86</v>
      </c>
      <c r="S834" s="132" t="s">
        <v>107</v>
      </c>
      <c r="T834" s="131"/>
      <c r="U834" s="131"/>
      <c r="V834" s="803"/>
      <c r="W834" s="803"/>
      <c r="X834" s="803"/>
      <c r="Y834" s="803"/>
      <c r="Z834" s="803"/>
      <c r="AA834" s="803"/>
      <c r="AB834" s="803"/>
      <c r="AC834" s="803"/>
      <c r="AD834" s="803"/>
      <c r="AE834" s="110"/>
      <c r="AF834" s="110"/>
      <c r="AG834" s="110"/>
    </row>
    <row r="835">
      <c r="A835" s="803"/>
      <c r="B835" s="676">
        <f t="shared" si="1"/>
        <v>832</v>
      </c>
      <c r="C835" s="978"/>
      <c r="D835" s="201"/>
      <c r="E835" s="201"/>
      <c r="F835" s="132"/>
      <c r="G835" s="860"/>
      <c r="H835" s="132" t="s">
        <v>298</v>
      </c>
      <c r="I835" s="201"/>
      <c r="J835" s="201"/>
      <c r="K835" s="247"/>
      <c r="L835" s="247" t="s">
        <v>173</v>
      </c>
      <c r="M835" s="247" t="s">
        <v>173</v>
      </c>
      <c r="N835" s="131"/>
      <c r="O835" s="783" t="s">
        <v>84</v>
      </c>
      <c r="P835" s="783" t="s">
        <v>86</v>
      </c>
      <c r="Q835" s="783" t="s">
        <v>86</v>
      </c>
      <c r="R835" s="783" t="s">
        <v>86</v>
      </c>
      <c r="S835" s="132" t="s">
        <v>107</v>
      </c>
      <c r="T835" s="131"/>
      <c r="U835" s="131"/>
      <c r="V835" s="803"/>
      <c r="W835" s="803"/>
      <c r="X835" s="803"/>
      <c r="Y835" s="803"/>
      <c r="Z835" s="803"/>
      <c r="AA835" s="803"/>
      <c r="AB835" s="803"/>
      <c r="AC835" s="803"/>
      <c r="AD835" s="803"/>
      <c r="AE835" s="110"/>
      <c r="AF835" s="110"/>
      <c r="AG835" s="110"/>
    </row>
    <row r="836">
      <c r="A836" s="803"/>
      <c r="B836" s="676">
        <f t="shared" si="1"/>
        <v>833</v>
      </c>
      <c r="C836" s="978"/>
      <c r="D836" s="201"/>
      <c r="E836" s="201"/>
      <c r="F836" s="132"/>
      <c r="G836" s="860"/>
      <c r="H836" s="132" t="s">
        <v>2693</v>
      </c>
      <c r="I836" s="201"/>
      <c r="J836" s="201"/>
      <c r="K836" s="247"/>
      <c r="L836" s="247" t="s">
        <v>173</v>
      </c>
      <c r="M836" s="247" t="s">
        <v>173</v>
      </c>
      <c r="N836" s="131"/>
      <c r="O836" s="783" t="s">
        <v>84</v>
      </c>
      <c r="P836" s="783" t="s">
        <v>86</v>
      </c>
      <c r="Q836" s="783" t="s">
        <v>86</v>
      </c>
      <c r="R836" s="783" t="s">
        <v>86</v>
      </c>
      <c r="S836" s="132" t="s">
        <v>107</v>
      </c>
      <c r="T836" s="131"/>
      <c r="U836" s="131"/>
      <c r="V836" s="803"/>
      <c r="W836" s="803"/>
      <c r="X836" s="803"/>
      <c r="Y836" s="803"/>
      <c r="Z836" s="803"/>
      <c r="AA836" s="803"/>
      <c r="AB836" s="803"/>
      <c r="AC836" s="803"/>
      <c r="AD836" s="803"/>
      <c r="AE836" s="110"/>
      <c r="AF836" s="110"/>
      <c r="AG836" s="110"/>
    </row>
    <row r="837">
      <c r="A837" s="803"/>
      <c r="B837" s="676">
        <f t="shared" si="1"/>
        <v>834</v>
      </c>
      <c r="C837" s="978"/>
      <c r="D837" s="201"/>
      <c r="E837" s="201"/>
      <c r="F837" s="132"/>
      <c r="G837" s="860"/>
      <c r="H837" s="132" t="s">
        <v>2803</v>
      </c>
      <c r="I837" s="201"/>
      <c r="J837" s="201"/>
      <c r="K837" s="247"/>
      <c r="L837" s="247" t="s">
        <v>173</v>
      </c>
      <c r="M837" s="247" t="s">
        <v>173</v>
      </c>
      <c r="N837" s="131"/>
      <c r="O837" s="783" t="s">
        <v>84</v>
      </c>
      <c r="P837" s="783" t="s">
        <v>86</v>
      </c>
      <c r="Q837" s="783" t="s">
        <v>86</v>
      </c>
      <c r="R837" s="783" t="s">
        <v>86</v>
      </c>
      <c r="S837" s="132" t="s">
        <v>107</v>
      </c>
      <c r="T837" s="131"/>
      <c r="U837" s="131"/>
      <c r="V837" s="803"/>
      <c r="W837" s="803"/>
      <c r="X837" s="803"/>
      <c r="Y837" s="803"/>
      <c r="Z837" s="803"/>
      <c r="AA837" s="803"/>
      <c r="AB837" s="803"/>
      <c r="AC837" s="803"/>
      <c r="AD837" s="803"/>
      <c r="AE837" s="110"/>
      <c r="AF837" s="110"/>
      <c r="AG837" s="110"/>
    </row>
    <row r="838">
      <c r="A838" s="803"/>
      <c r="B838" s="676">
        <f t="shared" si="1"/>
        <v>835</v>
      </c>
      <c r="C838" s="978"/>
      <c r="D838" s="201"/>
      <c r="E838" s="201"/>
      <c r="F838" s="132"/>
      <c r="G838" s="860"/>
      <c r="H838" s="132" t="s">
        <v>2807</v>
      </c>
      <c r="I838" s="201"/>
      <c r="J838" s="201"/>
      <c r="K838" s="247"/>
      <c r="L838" s="247" t="s">
        <v>173</v>
      </c>
      <c r="M838" s="247" t="s">
        <v>173</v>
      </c>
      <c r="N838" s="131"/>
      <c r="O838" s="783" t="s">
        <v>84</v>
      </c>
      <c r="P838" s="783" t="s">
        <v>86</v>
      </c>
      <c r="Q838" s="783" t="s">
        <v>86</v>
      </c>
      <c r="R838" s="783" t="s">
        <v>86</v>
      </c>
      <c r="S838" s="132" t="s">
        <v>107</v>
      </c>
      <c r="T838" s="131"/>
      <c r="U838" s="131"/>
      <c r="V838" s="803"/>
      <c r="W838" s="803"/>
      <c r="X838" s="803"/>
      <c r="Y838" s="803"/>
      <c r="Z838" s="803"/>
      <c r="AA838" s="803"/>
      <c r="AB838" s="803"/>
      <c r="AC838" s="803"/>
      <c r="AD838" s="803"/>
      <c r="AE838" s="110"/>
      <c r="AF838" s="110"/>
      <c r="AG838" s="110"/>
    </row>
    <row r="839">
      <c r="A839" s="803"/>
      <c r="B839" s="676">
        <f t="shared" si="1"/>
        <v>836</v>
      </c>
      <c r="C839" s="978"/>
      <c r="D839" s="201"/>
      <c r="E839" s="201"/>
      <c r="F839" s="132"/>
      <c r="G839" s="860"/>
      <c r="H839" s="132" t="s">
        <v>3790</v>
      </c>
      <c r="I839" s="201"/>
      <c r="J839" s="201"/>
      <c r="K839" s="247"/>
      <c r="L839" s="247" t="s">
        <v>173</v>
      </c>
      <c r="M839" s="247" t="s">
        <v>173</v>
      </c>
      <c r="N839" s="131"/>
      <c r="O839" s="783" t="s">
        <v>84</v>
      </c>
      <c r="P839" s="783" t="s">
        <v>86</v>
      </c>
      <c r="Q839" s="783" t="s">
        <v>86</v>
      </c>
      <c r="R839" s="783" t="s">
        <v>86</v>
      </c>
      <c r="S839" s="132" t="s">
        <v>107</v>
      </c>
      <c r="T839" s="131"/>
      <c r="U839" s="131"/>
      <c r="V839" s="803"/>
      <c r="W839" s="803"/>
      <c r="X839" s="803"/>
      <c r="Y839" s="803"/>
      <c r="Z839" s="803"/>
      <c r="AA839" s="803"/>
      <c r="AB839" s="803"/>
      <c r="AC839" s="803"/>
      <c r="AD839" s="803"/>
      <c r="AE839" s="110"/>
      <c r="AF839" s="110"/>
      <c r="AG839" s="110"/>
    </row>
    <row r="840">
      <c r="A840" s="803"/>
      <c r="B840" s="676">
        <f t="shared" si="1"/>
        <v>837</v>
      </c>
      <c r="C840" s="978"/>
      <c r="D840" s="201"/>
      <c r="E840" s="201"/>
      <c r="F840" s="132"/>
      <c r="G840" s="860"/>
      <c r="H840" s="132" t="s">
        <v>547</v>
      </c>
      <c r="I840" s="201"/>
      <c r="J840" s="201"/>
      <c r="K840" s="247"/>
      <c r="L840" s="247" t="s">
        <v>173</v>
      </c>
      <c r="M840" s="247" t="s">
        <v>173</v>
      </c>
      <c r="N840" s="131"/>
      <c r="O840" s="783" t="s">
        <v>84</v>
      </c>
      <c r="P840" s="783" t="s">
        <v>86</v>
      </c>
      <c r="Q840" s="783" t="s">
        <v>86</v>
      </c>
      <c r="R840" s="783" t="s">
        <v>86</v>
      </c>
      <c r="S840" s="132" t="s">
        <v>107</v>
      </c>
      <c r="T840" s="131"/>
      <c r="U840" s="131"/>
      <c r="V840" s="803"/>
      <c r="W840" s="803"/>
      <c r="X840" s="803"/>
      <c r="Y840" s="803"/>
      <c r="Z840" s="803"/>
      <c r="AA840" s="803"/>
      <c r="AB840" s="803"/>
      <c r="AC840" s="803"/>
      <c r="AD840" s="803"/>
      <c r="AE840" s="110"/>
      <c r="AF840" s="110"/>
      <c r="AG840" s="110"/>
    </row>
    <row r="841">
      <c r="A841" s="803"/>
      <c r="B841" s="676">
        <f t="shared" si="1"/>
        <v>838</v>
      </c>
      <c r="C841" s="978"/>
      <c r="D841" s="201"/>
      <c r="E841" s="201"/>
      <c r="F841" s="132"/>
      <c r="G841" s="860"/>
      <c r="H841" s="132" t="s">
        <v>548</v>
      </c>
      <c r="I841" s="201"/>
      <c r="J841" s="201"/>
      <c r="K841" s="247"/>
      <c r="L841" s="247" t="s">
        <v>173</v>
      </c>
      <c r="M841" s="247" t="s">
        <v>173</v>
      </c>
      <c r="N841" s="131"/>
      <c r="O841" s="783" t="s">
        <v>84</v>
      </c>
      <c r="P841" s="783" t="s">
        <v>86</v>
      </c>
      <c r="Q841" s="783" t="s">
        <v>86</v>
      </c>
      <c r="R841" s="783" t="s">
        <v>86</v>
      </c>
      <c r="S841" s="132" t="s">
        <v>107</v>
      </c>
      <c r="T841" s="131"/>
      <c r="U841" s="131"/>
      <c r="V841" s="803"/>
      <c r="W841" s="803"/>
      <c r="X841" s="803"/>
      <c r="Y841" s="803"/>
      <c r="Z841" s="803"/>
      <c r="AA841" s="803"/>
      <c r="AB841" s="803"/>
      <c r="AC841" s="803"/>
      <c r="AD841" s="803"/>
      <c r="AE841" s="110"/>
      <c r="AF841" s="110"/>
      <c r="AG841" s="110"/>
    </row>
    <row r="842">
      <c r="A842" s="803"/>
      <c r="B842" s="676">
        <f t="shared" si="1"/>
        <v>839</v>
      </c>
      <c r="C842" s="978"/>
      <c r="D842" s="201"/>
      <c r="E842" s="201"/>
      <c r="F842" s="132"/>
      <c r="G842" s="860"/>
      <c r="H842" s="132" t="s">
        <v>3425</v>
      </c>
      <c r="I842" s="201"/>
      <c r="J842" s="201"/>
      <c r="K842" s="247"/>
      <c r="L842" s="247" t="s">
        <v>173</v>
      </c>
      <c r="M842" s="247" t="s">
        <v>173</v>
      </c>
      <c r="N842" s="131"/>
      <c r="O842" s="783" t="s">
        <v>84</v>
      </c>
      <c r="P842" s="783" t="s">
        <v>86</v>
      </c>
      <c r="Q842" s="783" t="s">
        <v>86</v>
      </c>
      <c r="R842" s="783" t="s">
        <v>86</v>
      </c>
      <c r="S842" s="132" t="s">
        <v>107</v>
      </c>
      <c r="T842" s="131"/>
      <c r="U842" s="131"/>
      <c r="V842" s="803"/>
      <c r="W842" s="803"/>
      <c r="X842" s="803"/>
      <c r="Y842" s="803"/>
      <c r="Z842" s="803"/>
      <c r="AA842" s="803"/>
      <c r="AB842" s="803"/>
      <c r="AC842" s="803"/>
      <c r="AD842" s="803"/>
      <c r="AE842" s="110"/>
      <c r="AF842" s="110"/>
      <c r="AG842" s="110"/>
    </row>
    <row r="843">
      <c r="A843" s="803"/>
      <c r="B843" s="676">
        <f t="shared" si="1"/>
        <v>840</v>
      </c>
      <c r="C843" s="978"/>
      <c r="D843" s="201"/>
      <c r="E843" s="201"/>
      <c r="F843" s="132" t="s">
        <v>4885</v>
      </c>
      <c r="G843" s="860" t="s">
        <v>415</v>
      </c>
      <c r="H843" s="201"/>
      <c r="I843" s="201"/>
      <c r="J843" s="201"/>
      <c r="K843" s="131"/>
      <c r="L843" s="132" t="s">
        <v>4882</v>
      </c>
      <c r="M843" s="243" t="s">
        <v>4827</v>
      </c>
      <c r="N843" s="131"/>
      <c r="O843" s="783" t="s">
        <v>84</v>
      </c>
      <c r="P843" s="783" t="s">
        <v>86</v>
      </c>
      <c r="Q843" s="783" t="s">
        <v>86</v>
      </c>
      <c r="R843" s="783" t="s">
        <v>86</v>
      </c>
      <c r="S843" s="132" t="s">
        <v>107</v>
      </c>
      <c r="T843" s="131"/>
      <c r="U843" s="131"/>
      <c r="V843" s="803"/>
      <c r="W843" s="803"/>
      <c r="X843" s="803"/>
      <c r="Y843" s="803"/>
      <c r="Z843" s="803"/>
      <c r="AA843" s="803"/>
      <c r="AB843" s="803"/>
      <c r="AC843" s="803"/>
      <c r="AD843" s="803"/>
      <c r="AE843" s="110"/>
      <c r="AF843" s="110"/>
      <c r="AG843" s="110"/>
    </row>
    <row r="844">
      <c r="A844" s="803"/>
      <c r="B844" s="676">
        <f t="shared" si="1"/>
        <v>841</v>
      </c>
      <c r="C844" s="978"/>
      <c r="D844" s="201"/>
      <c r="E844" s="201"/>
      <c r="F844" s="201"/>
      <c r="G844" s="860" t="s">
        <v>2625</v>
      </c>
      <c r="H844" s="201"/>
      <c r="I844" s="201"/>
      <c r="J844" s="201"/>
      <c r="K844" s="131"/>
      <c r="L844" s="247" t="s">
        <v>173</v>
      </c>
      <c r="M844" s="250" t="s">
        <v>4883</v>
      </c>
      <c r="N844" s="131"/>
      <c r="O844" s="783" t="s">
        <v>84</v>
      </c>
      <c r="P844" s="783" t="s">
        <v>86</v>
      </c>
      <c r="Q844" s="783" t="s">
        <v>86</v>
      </c>
      <c r="R844" s="783" t="s">
        <v>86</v>
      </c>
      <c r="S844" s="132" t="s">
        <v>107</v>
      </c>
      <c r="T844" s="131"/>
      <c r="U844" s="131"/>
      <c r="V844" s="803"/>
      <c r="W844" s="803"/>
      <c r="X844" s="803"/>
      <c r="Y844" s="803"/>
      <c r="Z844" s="803"/>
      <c r="AA844" s="803"/>
      <c r="AB844" s="803"/>
      <c r="AC844" s="803"/>
      <c r="AD844" s="803"/>
      <c r="AE844" s="110"/>
      <c r="AF844" s="110"/>
      <c r="AG844" s="110"/>
    </row>
    <row r="845">
      <c r="A845" s="803"/>
      <c r="B845" s="676">
        <f t="shared" si="1"/>
        <v>842</v>
      </c>
      <c r="C845" s="978"/>
      <c r="D845" s="201"/>
      <c r="E845" s="201"/>
      <c r="F845" s="201"/>
      <c r="G845" s="860" t="s">
        <v>2623</v>
      </c>
      <c r="H845" s="201"/>
      <c r="I845" s="201"/>
      <c r="J845" s="201"/>
      <c r="K845" s="131"/>
      <c r="L845" s="247" t="s">
        <v>173</v>
      </c>
      <c r="M845" s="250" t="s">
        <v>4884</v>
      </c>
      <c r="N845" s="131"/>
      <c r="O845" s="783" t="s">
        <v>84</v>
      </c>
      <c r="P845" s="783" t="s">
        <v>86</v>
      </c>
      <c r="Q845" s="783" t="s">
        <v>86</v>
      </c>
      <c r="R845" s="783" t="s">
        <v>86</v>
      </c>
      <c r="S845" s="132" t="s">
        <v>107</v>
      </c>
      <c r="T845" s="131"/>
      <c r="U845" s="131"/>
      <c r="V845" s="803"/>
      <c r="W845" s="803"/>
      <c r="X845" s="803"/>
      <c r="Y845" s="803"/>
      <c r="Z845" s="803"/>
      <c r="AA845" s="803"/>
      <c r="AB845" s="803"/>
      <c r="AC845" s="803"/>
      <c r="AD845" s="803"/>
      <c r="AE845" s="110"/>
      <c r="AF845" s="110"/>
      <c r="AG845" s="110"/>
    </row>
    <row r="846">
      <c r="A846" s="803"/>
      <c r="B846" s="676">
        <f t="shared" si="1"/>
        <v>843</v>
      </c>
      <c r="C846" s="978"/>
      <c r="D846" s="201"/>
      <c r="E846" s="201"/>
      <c r="F846" s="132" t="s">
        <v>4886</v>
      </c>
      <c r="G846" s="860" t="s">
        <v>415</v>
      </c>
      <c r="H846" s="201"/>
      <c r="I846" s="201"/>
      <c r="J846" s="201"/>
      <c r="K846" s="131"/>
      <c r="L846" s="247" t="s">
        <v>173</v>
      </c>
      <c r="M846" s="243" t="s">
        <v>4827</v>
      </c>
      <c r="N846" s="131"/>
      <c r="O846" s="783" t="s">
        <v>84</v>
      </c>
      <c r="P846" s="783" t="s">
        <v>86</v>
      </c>
      <c r="Q846" s="783" t="s">
        <v>86</v>
      </c>
      <c r="R846" s="783" t="s">
        <v>86</v>
      </c>
      <c r="S846" s="132" t="s">
        <v>107</v>
      </c>
      <c r="T846" s="131"/>
      <c r="U846" s="131"/>
      <c r="V846" s="803"/>
      <c r="W846" s="803"/>
      <c r="X846" s="803"/>
      <c r="Y846" s="803"/>
      <c r="Z846" s="803"/>
      <c r="AA846" s="803"/>
      <c r="AB846" s="803"/>
      <c r="AC846" s="803"/>
      <c r="AD846" s="803"/>
      <c r="AE846" s="110"/>
      <c r="AF846" s="110"/>
      <c r="AG846" s="110"/>
    </row>
    <row r="847">
      <c r="A847" s="803"/>
      <c r="B847" s="676">
        <f t="shared" si="1"/>
        <v>844</v>
      </c>
      <c r="C847" s="978"/>
      <c r="D847" s="201"/>
      <c r="E847" s="201"/>
      <c r="F847" s="201"/>
      <c r="G847" s="860" t="s">
        <v>2625</v>
      </c>
      <c r="H847" s="201"/>
      <c r="I847" s="201"/>
      <c r="J847" s="201"/>
      <c r="K847" s="131"/>
      <c r="L847" s="247" t="s">
        <v>173</v>
      </c>
      <c r="M847" s="250" t="s">
        <v>4883</v>
      </c>
      <c r="N847" s="131"/>
      <c r="O847" s="783" t="s">
        <v>84</v>
      </c>
      <c r="P847" s="783" t="s">
        <v>86</v>
      </c>
      <c r="Q847" s="783" t="s">
        <v>86</v>
      </c>
      <c r="R847" s="783" t="s">
        <v>86</v>
      </c>
      <c r="S847" s="132" t="s">
        <v>107</v>
      </c>
      <c r="T847" s="131"/>
      <c r="U847" s="131"/>
      <c r="V847" s="803"/>
      <c r="W847" s="803"/>
      <c r="X847" s="803"/>
      <c r="Y847" s="803"/>
      <c r="Z847" s="803"/>
      <c r="AA847" s="803"/>
      <c r="AB847" s="803"/>
      <c r="AC847" s="803"/>
      <c r="AD847" s="803"/>
      <c r="AE847" s="110"/>
      <c r="AF847" s="110"/>
      <c r="AG847" s="110"/>
    </row>
    <row r="848">
      <c r="A848" s="803"/>
      <c r="B848" s="676">
        <f t="shared" si="1"/>
        <v>845</v>
      </c>
      <c r="C848" s="978"/>
      <c r="D848" s="201"/>
      <c r="E848" s="201"/>
      <c r="F848" s="201"/>
      <c r="G848" s="860" t="s">
        <v>2623</v>
      </c>
      <c r="H848" s="201"/>
      <c r="I848" s="201"/>
      <c r="J848" s="201"/>
      <c r="K848" s="131"/>
      <c r="L848" s="247" t="s">
        <v>173</v>
      </c>
      <c r="M848" s="250" t="s">
        <v>4884</v>
      </c>
      <c r="N848" s="131"/>
      <c r="O848" s="783" t="s">
        <v>84</v>
      </c>
      <c r="P848" s="783" t="s">
        <v>86</v>
      </c>
      <c r="Q848" s="783" t="s">
        <v>86</v>
      </c>
      <c r="R848" s="783" t="s">
        <v>86</v>
      </c>
      <c r="S848" s="132" t="s">
        <v>107</v>
      </c>
      <c r="T848" s="131"/>
      <c r="U848" s="131"/>
      <c r="V848" s="803"/>
      <c r="W848" s="803"/>
      <c r="X848" s="803"/>
      <c r="Y848" s="803"/>
      <c r="Z848" s="803"/>
      <c r="AA848" s="803"/>
      <c r="AB848" s="803"/>
      <c r="AC848" s="803"/>
      <c r="AD848" s="803"/>
      <c r="AE848" s="110"/>
      <c r="AF848" s="110"/>
      <c r="AG848" s="110"/>
    </row>
    <row r="849">
      <c r="A849" s="803"/>
      <c r="B849" s="676">
        <f t="shared" si="1"/>
        <v>846</v>
      </c>
      <c r="C849" s="978"/>
      <c r="D849" s="201"/>
      <c r="E849" s="201"/>
      <c r="F849" s="132" t="s">
        <v>4887</v>
      </c>
      <c r="G849" s="860" t="s">
        <v>415</v>
      </c>
      <c r="H849" s="201"/>
      <c r="I849" s="201"/>
      <c r="J849" s="201"/>
      <c r="K849" s="131"/>
      <c r="L849" s="247" t="s">
        <v>173</v>
      </c>
      <c r="M849" s="243" t="s">
        <v>4827</v>
      </c>
      <c r="N849" s="131"/>
      <c r="O849" s="783" t="s">
        <v>84</v>
      </c>
      <c r="P849" s="783" t="s">
        <v>86</v>
      </c>
      <c r="Q849" s="783" t="s">
        <v>86</v>
      </c>
      <c r="R849" s="783" t="s">
        <v>86</v>
      </c>
      <c r="S849" s="132" t="s">
        <v>157</v>
      </c>
      <c r="T849" s="132"/>
      <c r="U849" s="131"/>
      <c r="V849" s="803"/>
      <c r="W849" s="803"/>
      <c r="X849" s="803"/>
      <c r="Y849" s="803"/>
      <c r="Z849" s="803"/>
      <c r="AA849" s="803"/>
      <c r="AB849" s="803"/>
      <c r="AC849" s="803"/>
      <c r="AD849" s="803"/>
      <c r="AE849" s="110"/>
      <c r="AF849" s="110"/>
      <c r="AG849" s="110"/>
    </row>
    <row r="850">
      <c r="A850" s="803"/>
      <c r="B850" s="676">
        <f t="shared" si="1"/>
        <v>847</v>
      </c>
      <c r="C850" s="978"/>
      <c r="D850" s="201"/>
      <c r="E850" s="201"/>
      <c r="F850" s="201"/>
      <c r="G850" s="860" t="s">
        <v>2625</v>
      </c>
      <c r="H850" s="201"/>
      <c r="I850" s="201"/>
      <c r="J850" s="201"/>
      <c r="K850" s="131"/>
      <c r="L850" s="247" t="s">
        <v>173</v>
      </c>
      <c r="M850" s="250" t="s">
        <v>4883</v>
      </c>
      <c r="N850" s="131"/>
      <c r="O850" s="783" t="s">
        <v>84</v>
      </c>
      <c r="P850" s="783" t="s">
        <v>86</v>
      </c>
      <c r="Q850" s="783" t="s">
        <v>86</v>
      </c>
      <c r="R850" s="783" t="s">
        <v>86</v>
      </c>
      <c r="S850" s="132" t="s">
        <v>157</v>
      </c>
      <c r="T850" s="132"/>
      <c r="U850" s="131"/>
      <c r="V850" s="803"/>
      <c r="W850" s="803"/>
      <c r="X850" s="803"/>
      <c r="Y850" s="803"/>
      <c r="Z850" s="803"/>
      <c r="AA850" s="803"/>
      <c r="AB850" s="803"/>
      <c r="AC850" s="803"/>
      <c r="AD850" s="803"/>
      <c r="AE850" s="110"/>
      <c r="AF850" s="110"/>
      <c r="AG850" s="110"/>
    </row>
    <row r="851">
      <c r="A851" s="803"/>
      <c r="B851" s="676">
        <f t="shared" si="1"/>
        <v>848</v>
      </c>
      <c r="C851" s="978"/>
      <c r="D851" s="201"/>
      <c r="E851" s="201"/>
      <c r="F851" s="201"/>
      <c r="G851" s="860" t="s">
        <v>2623</v>
      </c>
      <c r="H851" s="201"/>
      <c r="I851" s="201"/>
      <c r="J851" s="201"/>
      <c r="K851" s="131"/>
      <c r="L851" s="247" t="s">
        <v>173</v>
      </c>
      <c r="M851" s="250" t="s">
        <v>4884</v>
      </c>
      <c r="N851" s="131"/>
      <c r="O851" s="783" t="s">
        <v>84</v>
      </c>
      <c r="P851" s="783" t="s">
        <v>86</v>
      </c>
      <c r="Q851" s="783" t="s">
        <v>86</v>
      </c>
      <c r="R851" s="783" t="s">
        <v>86</v>
      </c>
      <c r="S851" s="132" t="s">
        <v>157</v>
      </c>
      <c r="T851" s="132"/>
      <c r="U851" s="131"/>
      <c r="V851" s="803"/>
      <c r="W851" s="803"/>
      <c r="X851" s="803"/>
      <c r="Y851" s="803"/>
      <c r="Z851" s="803"/>
      <c r="AA851" s="803"/>
      <c r="AB851" s="803"/>
      <c r="AC851" s="803"/>
      <c r="AD851" s="803"/>
      <c r="AE851" s="110"/>
      <c r="AF851" s="110"/>
      <c r="AG851" s="110"/>
    </row>
    <row r="852">
      <c r="A852" s="803"/>
      <c r="B852" s="676">
        <f t="shared" si="1"/>
        <v>849</v>
      </c>
      <c r="C852" s="978"/>
      <c r="D852" s="201"/>
      <c r="E852" s="201"/>
      <c r="F852" s="132" t="s">
        <v>2742</v>
      </c>
      <c r="G852" s="860" t="s">
        <v>415</v>
      </c>
      <c r="H852" s="201"/>
      <c r="I852" s="201"/>
      <c r="J852" s="201"/>
      <c r="K852" s="131"/>
      <c r="L852" s="247" t="s">
        <v>173</v>
      </c>
      <c r="M852" s="243" t="s">
        <v>4827</v>
      </c>
      <c r="N852" s="131"/>
      <c r="O852" s="783" t="s">
        <v>84</v>
      </c>
      <c r="P852" s="783" t="s">
        <v>86</v>
      </c>
      <c r="Q852" s="783" t="s">
        <v>86</v>
      </c>
      <c r="R852" s="783" t="s">
        <v>86</v>
      </c>
      <c r="S852" s="132" t="s">
        <v>107</v>
      </c>
      <c r="T852" s="131"/>
      <c r="U852" s="131"/>
      <c r="V852" s="803"/>
      <c r="W852" s="803"/>
      <c r="X852" s="803"/>
      <c r="Y852" s="803"/>
      <c r="Z852" s="803"/>
      <c r="AA852" s="803"/>
      <c r="AB852" s="803"/>
      <c r="AC852" s="803"/>
      <c r="AD852" s="803"/>
      <c r="AE852" s="110"/>
      <c r="AF852" s="110"/>
      <c r="AG852" s="110"/>
    </row>
    <row r="853">
      <c r="A853" s="803"/>
      <c r="B853" s="676">
        <f t="shared" si="1"/>
        <v>850</v>
      </c>
      <c r="C853" s="978"/>
      <c r="D853" s="201"/>
      <c r="E853" s="201"/>
      <c r="F853" s="201"/>
      <c r="G853" s="860" t="s">
        <v>2625</v>
      </c>
      <c r="H853" s="201"/>
      <c r="I853" s="201"/>
      <c r="J853" s="201"/>
      <c r="K853" s="131"/>
      <c r="L853" s="247" t="s">
        <v>173</v>
      </c>
      <c r="M853" s="250" t="s">
        <v>4883</v>
      </c>
      <c r="N853" s="131"/>
      <c r="O853" s="783" t="s">
        <v>84</v>
      </c>
      <c r="P853" s="783" t="s">
        <v>86</v>
      </c>
      <c r="Q853" s="783" t="s">
        <v>86</v>
      </c>
      <c r="R853" s="783" t="s">
        <v>86</v>
      </c>
      <c r="S853" s="132" t="s">
        <v>107</v>
      </c>
      <c r="T853" s="131"/>
      <c r="U853" s="131"/>
      <c r="V853" s="803"/>
      <c r="W853" s="803"/>
      <c r="X853" s="803"/>
      <c r="Y853" s="803"/>
      <c r="Z853" s="803"/>
      <c r="AA853" s="803"/>
      <c r="AB853" s="803"/>
      <c r="AC853" s="803"/>
      <c r="AD853" s="803"/>
      <c r="AE853" s="110"/>
      <c r="AF853" s="110"/>
      <c r="AG853" s="110"/>
    </row>
    <row r="854">
      <c r="A854" s="803"/>
      <c r="B854" s="676">
        <f t="shared" si="1"/>
        <v>851</v>
      </c>
      <c r="C854" s="978"/>
      <c r="D854" s="201"/>
      <c r="E854" s="201"/>
      <c r="F854" s="201"/>
      <c r="G854" s="860" t="s">
        <v>2623</v>
      </c>
      <c r="H854" s="201"/>
      <c r="I854" s="201"/>
      <c r="J854" s="201"/>
      <c r="K854" s="131"/>
      <c r="L854" s="247" t="s">
        <v>173</v>
      </c>
      <c r="M854" s="250" t="s">
        <v>4884</v>
      </c>
      <c r="N854" s="131"/>
      <c r="O854" s="783" t="s">
        <v>84</v>
      </c>
      <c r="P854" s="783" t="s">
        <v>86</v>
      </c>
      <c r="Q854" s="783" t="s">
        <v>86</v>
      </c>
      <c r="R854" s="783" t="s">
        <v>86</v>
      </c>
      <c r="S854" s="132" t="s">
        <v>107</v>
      </c>
      <c r="T854" s="131"/>
      <c r="U854" s="131"/>
      <c r="V854" s="803"/>
      <c r="W854" s="803"/>
      <c r="X854" s="803"/>
      <c r="Y854" s="803"/>
      <c r="Z854" s="803"/>
      <c r="AA854" s="803"/>
      <c r="AB854" s="803"/>
      <c r="AC854" s="803"/>
      <c r="AD854" s="803"/>
      <c r="AE854" s="110"/>
      <c r="AF854" s="110"/>
      <c r="AG854" s="110"/>
    </row>
    <row r="855">
      <c r="A855" s="803"/>
      <c r="B855" s="676">
        <f t="shared" si="1"/>
        <v>852</v>
      </c>
      <c r="C855" s="978"/>
      <c r="D855" s="201"/>
      <c r="E855" s="201"/>
      <c r="F855" s="132" t="s">
        <v>2745</v>
      </c>
      <c r="G855" s="860" t="s">
        <v>415</v>
      </c>
      <c r="H855" s="201"/>
      <c r="I855" s="201"/>
      <c r="J855" s="201"/>
      <c r="K855" s="131"/>
      <c r="L855" s="247" t="s">
        <v>173</v>
      </c>
      <c r="M855" s="243" t="s">
        <v>4827</v>
      </c>
      <c r="N855" s="131"/>
      <c r="O855" s="783" t="s">
        <v>84</v>
      </c>
      <c r="P855" s="783" t="s">
        <v>86</v>
      </c>
      <c r="Q855" s="783" t="s">
        <v>86</v>
      </c>
      <c r="R855" s="783" t="s">
        <v>86</v>
      </c>
      <c r="S855" s="132" t="s">
        <v>107</v>
      </c>
      <c r="T855" s="131"/>
      <c r="U855" s="131"/>
      <c r="V855" s="803"/>
      <c r="W855" s="803"/>
      <c r="X855" s="803"/>
      <c r="Y855" s="803"/>
      <c r="Z855" s="803"/>
      <c r="AA855" s="803"/>
      <c r="AB855" s="803"/>
      <c r="AC855" s="803"/>
      <c r="AD855" s="803"/>
      <c r="AE855" s="110"/>
      <c r="AF855" s="110"/>
      <c r="AG855" s="110"/>
    </row>
    <row r="856">
      <c r="A856" s="803"/>
      <c r="B856" s="676">
        <f t="shared" si="1"/>
        <v>853</v>
      </c>
      <c r="C856" s="978"/>
      <c r="D856" s="201"/>
      <c r="E856" s="201"/>
      <c r="F856" s="201"/>
      <c r="G856" s="860" t="s">
        <v>2625</v>
      </c>
      <c r="H856" s="201"/>
      <c r="I856" s="201"/>
      <c r="J856" s="201"/>
      <c r="K856" s="131"/>
      <c r="L856" s="247" t="s">
        <v>173</v>
      </c>
      <c r="M856" s="250" t="s">
        <v>4883</v>
      </c>
      <c r="N856" s="131"/>
      <c r="O856" s="783" t="s">
        <v>84</v>
      </c>
      <c r="P856" s="783" t="s">
        <v>86</v>
      </c>
      <c r="Q856" s="783" t="s">
        <v>86</v>
      </c>
      <c r="R856" s="783" t="s">
        <v>86</v>
      </c>
      <c r="S856" s="132" t="s">
        <v>107</v>
      </c>
      <c r="T856" s="131"/>
      <c r="U856" s="131"/>
      <c r="V856" s="803"/>
      <c r="W856" s="803"/>
      <c r="X856" s="803"/>
      <c r="Y856" s="803"/>
      <c r="Z856" s="803"/>
      <c r="AA856" s="803"/>
      <c r="AB856" s="803"/>
      <c r="AC856" s="803"/>
      <c r="AD856" s="803"/>
      <c r="AE856" s="110"/>
      <c r="AF856" s="110"/>
      <c r="AG856" s="110"/>
    </row>
    <row r="857">
      <c r="A857" s="803"/>
      <c r="B857" s="676">
        <f t="shared" si="1"/>
        <v>854</v>
      </c>
      <c r="C857" s="978"/>
      <c r="D857" s="201"/>
      <c r="E857" s="201"/>
      <c r="F857" s="201"/>
      <c r="G857" s="860" t="s">
        <v>2623</v>
      </c>
      <c r="H857" s="201"/>
      <c r="I857" s="201"/>
      <c r="J857" s="201"/>
      <c r="K857" s="131"/>
      <c r="L857" s="247" t="s">
        <v>173</v>
      </c>
      <c r="M857" s="250" t="s">
        <v>4884</v>
      </c>
      <c r="N857" s="131"/>
      <c r="O857" s="783" t="s">
        <v>84</v>
      </c>
      <c r="P857" s="783" t="s">
        <v>86</v>
      </c>
      <c r="Q857" s="783" t="s">
        <v>86</v>
      </c>
      <c r="R857" s="783" t="s">
        <v>86</v>
      </c>
      <c r="S857" s="132" t="s">
        <v>107</v>
      </c>
      <c r="T857" s="131"/>
      <c r="U857" s="131"/>
      <c r="V857" s="803"/>
      <c r="W857" s="803"/>
      <c r="X857" s="803"/>
      <c r="Y857" s="803"/>
      <c r="Z857" s="803"/>
      <c r="AA857" s="803"/>
      <c r="AB857" s="803"/>
      <c r="AC857" s="803"/>
      <c r="AD857" s="803"/>
      <c r="AE857" s="110"/>
      <c r="AF857" s="110"/>
      <c r="AG857" s="110"/>
    </row>
    <row r="858">
      <c r="A858" s="803"/>
      <c r="B858" s="676">
        <f t="shared" si="1"/>
        <v>855</v>
      </c>
      <c r="C858" s="978"/>
      <c r="D858" s="201"/>
      <c r="E858" s="201"/>
      <c r="F858" s="132" t="s">
        <v>2748</v>
      </c>
      <c r="G858" s="860" t="s">
        <v>415</v>
      </c>
      <c r="H858" s="201"/>
      <c r="I858" s="201"/>
      <c r="J858" s="201"/>
      <c r="K858" s="131"/>
      <c r="L858" s="247" t="s">
        <v>173</v>
      </c>
      <c r="M858" s="243" t="s">
        <v>4827</v>
      </c>
      <c r="N858" s="132"/>
      <c r="O858" s="783" t="s">
        <v>84</v>
      </c>
      <c r="P858" s="783" t="s">
        <v>86</v>
      </c>
      <c r="Q858" s="783" t="s">
        <v>86</v>
      </c>
      <c r="R858" s="783" t="s">
        <v>86</v>
      </c>
      <c r="S858" s="132" t="s">
        <v>157</v>
      </c>
      <c r="T858" s="132"/>
      <c r="U858" s="131"/>
      <c r="V858" s="803"/>
      <c r="W858" s="803"/>
      <c r="X858" s="803"/>
      <c r="Y858" s="803"/>
      <c r="Z858" s="803"/>
      <c r="AA858" s="803"/>
      <c r="AB858" s="803"/>
      <c r="AC858" s="803"/>
      <c r="AD858" s="803"/>
      <c r="AE858" s="110"/>
      <c r="AF858" s="110"/>
      <c r="AG858" s="110"/>
    </row>
    <row r="859">
      <c r="A859" s="803"/>
      <c r="B859" s="676">
        <f t="shared" si="1"/>
        <v>856</v>
      </c>
      <c r="C859" s="978"/>
      <c r="D859" s="201"/>
      <c r="E859" s="201"/>
      <c r="F859" s="201"/>
      <c r="G859" s="860" t="s">
        <v>2625</v>
      </c>
      <c r="H859" s="201"/>
      <c r="I859" s="201"/>
      <c r="J859" s="201"/>
      <c r="K859" s="131"/>
      <c r="L859" s="247" t="s">
        <v>173</v>
      </c>
      <c r="M859" s="250" t="s">
        <v>4883</v>
      </c>
      <c r="N859" s="131"/>
      <c r="O859" s="783" t="s">
        <v>84</v>
      </c>
      <c r="P859" s="783" t="s">
        <v>86</v>
      </c>
      <c r="Q859" s="783" t="s">
        <v>86</v>
      </c>
      <c r="R859" s="783" t="s">
        <v>86</v>
      </c>
      <c r="S859" s="132" t="s">
        <v>157</v>
      </c>
      <c r="T859" s="132"/>
      <c r="U859" s="131"/>
      <c r="V859" s="803"/>
      <c r="W859" s="803"/>
      <c r="X859" s="803"/>
      <c r="Y859" s="803"/>
      <c r="Z859" s="803"/>
      <c r="AA859" s="803"/>
      <c r="AB859" s="803"/>
      <c r="AC859" s="803"/>
      <c r="AD859" s="803"/>
      <c r="AE859" s="110"/>
      <c r="AF859" s="110"/>
      <c r="AG859" s="110"/>
    </row>
    <row r="860">
      <c r="A860" s="803"/>
      <c r="B860" s="676">
        <f t="shared" si="1"/>
        <v>857</v>
      </c>
      <c r="C860" s="978"/>
      <c r="D860" s="201"/>
      <c r="E860" s="201"/>
      <c r="F860" s="201"/>
      <c r="G860" s="860" t="s">
        <v>2623</v>
      </c>
      <c r="H860" s="201"/>
      <c r="I860" s="201"/>
      <c r="J860" s="201"/>
      <c r="K860" s="131"/>
      <c r="L860" s="247" t="s">
        <v>173</v>
      </c>
      <c r="M860" s="250" t="s">
        <v>4884</v>
      </c>
      <c r="N860" s="131"/>
      <c r="O860" s="783" t="s">
        <v>84</v>
      </c>
      <c r="P860" s="783" t="s">
        <v>86</v>
      </c>
      <c r="Q860" s="783" t="s">
        <v>86</v>
      </c>
      <c r="R860" s="783" t="s">
        <v>86</v>
      </c>
      <c r="S860" s="132" t="s">
        <v>157</v>
      </c>
      <c r="T860" s="132"/>
      <c r="U860" s="131"/>
      <c r="V860" s="803"/>
      <c r="W860" s="803"/>
      <c r="X860" s="803"/>
      <c r="Y860" s="803"/>
      <c r="Z860" s="803"/>
      <c r="AA860" s="803"/>
      <c r="AB860" s="803"/>
      <c r="AC860" s="803"/>
      <c r="AD860" s="803"/>
      <c r="AE860" s="110"/>
      <c r="AF860" s="110"/>
      <c r="AG860" s="110"/>
    </row>
    <row r="861">
      <c r="A861" s="803"/>
      <c r="B861" s="676">
        <f t="shared" si="1"/>
        <v>858</v>
      </c>
      <c r="C861" s="978"/>
      <c r="D861" s="201"/>
      <c r="E861" s="201"/>
      <c r="F861" s="132" t="s">
        <v>2751</v>
      </c>
      <c r="G861" s="860" t="s">
        <v>415</v>
      </c>
      <c r="H861" s="201"/>
      <c r="I861" s="201"/>
      <c r="J861" s="201"/>
      <c r="K861" s="131"/>
      <c r="L861" s="247" t="s">
        <v>173</v>
      </c>
      <c r="M861" s="243" t="s">
        <v>4827</v>
      </c>
      <c r="N861" s="131"/>
      <c r="O861" s="783" t="s">
        <v>84</v>
      </c>
      <c r="P861" s="783" t="s">
        <v>86</v>
      </c>
      <c r="Q861" s="783" t="s">
        <v>86</v>
      </c>
      <c r="R861" s="783" t="s">
        <v>86</v>
      </c>
      <c r="S861" s="132" t="s">
        <v>107</v>
      </c>
      <c r="T861" s="131"/>
      <c r="U861" s="131"/>
      <c r="V861" s="803"/>
      <c r="W861" s="803"/>
      <c r="X861" s="803"/>
      <c r="Y861" s="803"/>
      <c r="Z861" s="803"/>
      <c r="AA861" s="803"/>
      <c r="AB861" s="803"/>
      <c r="AC861" s="803"/>
      <c r="AD861" s="803"/>
      <c r="AE861" s="110"/>
      <c r="AF861" s="110"/>
      <c r="AG861" s="110"/>
    </row>
    <row r="862">
      <c r="A862" s="803"/>
      <c r="B862" s="676">
        <f t="shared" si="1"/>
        <v>859</v>
      </c>
      <c r="C862" s="978"/>
      <c r="D862" s="201"/>
      <c r="E862" s="201"/>
      <c r="F862" s="201"/>
      <c r="G862" s="860" t="s">
        <v>2625</v>
      </c>
      <c r="H862" s="201"/>
      <c r="I862" s="201"/>
      <c r="J862" s="201"/>
      <c r="K862" s="131"/>
      <c r="L862" s="247" t="s">
        <v>173</v>
      </c>
      <c r="M862" s="250" t="s">
        <v>4883</v>
      </c>
      <c r="N862" s="131"/>
      <c r="O862" s="783" t="s">
        <v>84</v>
      </c>
      <c r="P862" s="783" t="s">
        <v>86</v>
      </c>
      <c r="Q862" s="783" t="s">
        <v>86</v>
      </c>
      <c r="R862" s="783" t="s">
        <v>86</v>
      </c>
      <c r="S862" s="132" t="s">
        <v>107</v>
      </c>
      <c r="T862" s="131"/>
      <c r="U862" s="131"/>
      <c r="V862" s="803"/>
      <c r="W862" s="803"/>
      <c r="X862" s="803"/>
      <c r="Y862" s="803"/>
      <c r="Z862" s="803"/>
      <c r="AA862" s="803"/>
      <c r="AB862" s="803"/>
      <c r="AC862" s="803"/>
      <c r="AD862" s="803"/>
      <c r="AE862" s="110"/>
      <c r="AF862" s="110"/>
      <c r="AG862" s="110"/>
    </row>
    <row r="863">
      <c r="A863" s="803"/>
      <c r="B863" s="676">
        <f t="shared" si="1"/>
        <v>860</v>
      </c>
      <c r="C863" s="978"/>
      <c r="D863" s="201"/>
      <c r="E863" s="201"/>
      <c r="F863" s="201"/>
      <c r="G863" s="860" t="s">
        <v>2623</v>
      </c>
      <c r="H863" s="201"/>
      <c r="I863" s="201"/>
      <c r="J863" s="201"/>
      <c r="K863" s="131"/>
      <c r="L863" s="247" t="s">
        <v>173</v>
      </c>
      <c r="M863" s="250" t="s">
        <v>4884</v>
      </c>
      <c r="N863" s="131"/>
      <c r="O863" s="783" t="s">
        <v>84</v>
      </c>
      <c r="P863" s="783" t="s">
        <v>86</v>
      </c>
      <c r="Q863" s="783" t="s">
        <v>86</v>
      </c>
      <c r="R863" s="783" t="s">
        <v>86</v>
      </c>
      <c r="S863" s="132" t="s">
        <v>107</v>
      </c>
      <c r="T863" s="131"/>
      <c r="U863" s="131"/>
      <c r="V863" s="803"/>
      <c r="W863" s="803"/>
      <c r="X863" s="803"/>
      <c r="Y863" s="803"/>
      <c r="Z863" s="803"/>
      <c r="AA863" s="803"/>
      <c r="AB863" s="803"/>
      <c r="AC863" s="803"/>
      <c r="AD863" s="803"/>
      <c r="AE863" s="110"/>
      <c r="AF863" s="110"/>
      <c r="AG863" s="110"/>
    </row>
    <row r="864">
      <c r="A864" s="803"/>
      <c r="B864" s="676">
        <f t="shared" si="1"/>
        <v>861</v>
      </c>
      <c r="C864" s="979" t="s">
        <v>4888</v>
      </c>
      <c r="D864" s="132" t="s">
        <v>4889</v>
      </c>
      <c r="E864" s="201"/>
      <c r="F864" s="201"/>
      <c r="G864" s="201"/>
      <c r="H864" s="201"/>
      <c r="I864" s="201"/>
      <c r="J864" s="201"/>
      <c r="K864" s="131"/>
      <c r="L864" s="132" t="s">
        <v>4083</v>
      </c>
      <c r="M864" s="132" t="s">
        <v>4084</v>
      </c>
      <c r="N864" s="131"/>
      <c r="O864" s="783" t="s">
        <v>84</v>
      </c>
      <c r="P864" s="783" t="s">
        <v>86</v>
      </c>
      <c r="Q864" s="783" t="s">
        <v>86</v>
      </c>
      <c r="R864" s="783" t="s">
        <v>86</v>
      </c>
      <c r="S864" s="132" t="s">
        <v>157</v>
      </c>
      <c r="T864" s="131"/>
      <c r="U864" s="131"/>
      <c r="V864" s="803"/>
      <c r="W864" s="803"/>
      <c r="X864" s="803"/>
      <c r="Y864" s="803"/>
      <c r="Z864" s="803"/>
      <c r="AA864" s="803"/>
      <c r="AB864" s="803"/>
      <c r="AC864" s="803"/>
      <c r="AD864" s="803"/>
      <c r="AE864" s="110"/>
      <c r="AF864" s="110"/>
      <c r="AG864" s="110"/>
    </row>
    <row r="865">
      <c r="A865" s="803"/>
      <c r="B865" s="676">
        <f t="shared" si="1"/>
        <v>862</v>
      </c>
      <c r="C865" s="979"/>
      <c r="D865" s="132"/>
      <c r="E865" s="911" t="s">
        <v>4890</v>
      </c>
      <c r="F865" s="955"/>
      <c r="G865" s="955"/>
      <c r="H865" s="955"/>
      <c r="I865" s="955"/>
      <c r="J865" s="955"/>
      <c r="K865" s="910"/>
      <c r="L865" s="911" t="s">
        <v>4891</v>
      </c>
      <c r="M865" s="911" t="s">
        <v>4892</v>
      </c>
      <c r="N865" s="131"/>
      <c r="O865" s="783" t="s">
        <v>84</v>
      </c>
      <c r="P865" s="783" t="s">
        <v>86</v>
      </c>
      <c r="Q865" s="783" t="s">
        <v>86</v>
      </c>
      <c r="R865" s="783" t="s">
        <v>86</v>
      </c>
      <c r="S865" s="132" t="s">
        <v>157</v>
      </c>
      <c r="T865" s="131"/>
      <c r="U865" s="131"/>
      <c r="V865" s="803"/>
      <c r="W865" s="803"/>
      <c r="X865" s="803"/>
      <c r="Y865" s="803"/>
      <c r="Z865" s="803"/>
      <c r="AA865" s="803"/>
      <c r="AB865" s="803"/>
      <c r="AC865" s="803"/>
      <c r="AD865" s="803"/>
      <c r="AE865" s="110"/>
      <c r="AF865" s="110"/>
      <c r="AG865" s="110"/>
    </row>
    <row r="866">
      <c r="A866" s="803"/>
      <c r="B866" s="676">
        <f t="shared" si="1"/>
        <v>863</v>
      </c>
      <c r="C866" s="979"/>
      <c r="D866" s="132" t="s">
        <v>4893</v>
      </c>
      <c r="E866" s="201"/>
      <c r="F866" s="201"/>
      <c r="G866" s="201"/>
      <c r="H866" s="201"/>
      <c r="I866" s="201"/>
      <c r="J866" s="201"/>
      <c r="K866" s="131"/>
      <c r="L866" s="132" t="s">
        <v>4083</v>
      </c>
      <c r="M866" s="132" t="s">
        <v>4084</v>
      </c>
      <c r="N866" s="131"/>
      <c r="O866" s="783" t="s">
        <v>84</v>
      </c>
      <c r="P866" s="783" t="s">
        <v>86</v>
      </c>
      <c r="Q866" s="783" t="s">
        <v>86</v>
      </c>
      <c r="R866" s="783" t="s">
        <v>86</v>
      </c>
      <c r="S866" s="132" t="s">
        <v>157</v>
      </c>
      <c r="T866" s="131"/>
      <c r="U866" s="131"/>
      <c r="V866" s="803"/>
      <c r="W866" s="803"/>
      <c r="X866" s="803"/>
      <c r="Y866" s="803"/>
      <c r="Z866" s="803"/>
      <c r="AA866" s="803"/>
      <c r="AB866" s="803"/>
      <c r="AC866" s="803"/>
      <c r="AD866" s="803"/>
      <c r="AE866" s="110"/>
      <c r="AF866" s="110"/>
      <c r="AG866" s="110"/>
    </row>
    <row r="867">
      <c r="A867" s="803"/>
      <c r="B867" s="676">
        <f t="shared" si="1"/>
        <v>864</v>
      </c>
      <c r="C867" s="979"/>
      <c r="D867" s="132"/>
      <c r="E867" s="911" t="s">
        <v>4894</v>
      </c>
      <c r="F867" s="955"/>
      <c r="G867" s="955"/>
      <c r="H867" s="955"/>
      <c r="I867" s="955"/>
      <c r="J867" s="955"/>
      <c r="K867" s="910"/>
      <c r="L867" s="911" t="s">
        <v>4895</v>
      </c>
      <c r="M867" s="911" t="s">
        <v>4896</v>
      </c>
      <c r="N867" s="131"/>
      <c r="O867" s="783" t="s">
        <v>84</v>
      </c>
      <c r="P867" s="783" t="s">
        <v>86</v>
      </c>
      <c r="Q867" s="783" t="s">
        <v>86</v>
      </c>
      <c r="R867" s="783" t="s">
        <v>86</v>
      </c>
      <c r="S867" s="132" t="s">
        <v>157</v>
      </c>
      <c r="T867" s="131"/>
      <c r="U867" s="131"/>
      <c r="V867" s="803"/>
      <c r="W867" s="803"/>
      <c r="X867" s="803"/>
      <c r="Y867" s="803"/>
      <c r="Z867" s="803"/>
      <c r="AA867" s="803"/>
      <c r="AB867" s="803"/>
      <c r="AC867" s="803"/>
      <c r="AD867" s="803"/>
      <c r="AE867" s="110"/>
      <c r="AF867" s="110"/>
      <c r="AG867" s="110"/>
    </row>
    <row r="868">
      <c r="A868" s="803"/>
      <c r="B868" s="676">
        <f t="shared" si="1"/>
        <v>865</v>
      </c>
      <c r="C868" s="980" t="s">
        <v>4897</v>
      </c>
      <c r="D868" s="132" t="s">
        <v>4898</v>
      </c>
      <c r="E868" s="132" t="s">
        <v>1761</v>
      </c>
      <c r="F868" s="197" t="s">
        <v>4899</v>
      </c>
      <c r="G868" s="197" t="s">
        <v>3874</v>
      </c>
      <c r="H868" s="137"/>
      <c r="I868" s="137"/>
      <c r="J868" s="131"/>
      <c r="K868" s="132"/>
      <c r="L868" s="132" t="s">
        <v>4900</v>
      </c>
      <c r="M868" s="132" t="s">
        <v>3876</v>
      </c>
      <c r="N868" s="131"/>
      <c r="O868" s="783" t="s">
        <v>84</v>
      </c>
      <c r="P868" s="783" t="s">
        <v>86</v>
      </c>
      <c r="Q868" s="783" t="s">
        <v>86</v>
      </c>
      <c r="R868" s="783" t="s">
        <v>86</v>
      </c>
      <c r="S868" s="132" t="s">
        <v>107</v>
      </c>
      <c r="T868" s="131"/>
      <c r="U868" s="131"/>
      <c r="V868" s="803"/>
      <c r="W868" s="803"/>
      <c r="X868" s="803"/>
      <c r="Y868" s="803"/>
      <c r="Z868" s="803"/>
      <c r="AA868" s="803"/>
      <c r="AB868" s="803"/>
      <c r="AC868" s="803"/>
      <c r="AD868" s="803"/>
      <c r="AE868" s="110"/>
      <c r="AF868" s="110"/>
      <c r="AG868" s="110"/>
    </row>
    <row r="869">
      <c r="A869" s="803"/>
      <c r="B869" s="676">
        <f t="shared" si="1"/>
        <v>866</v>
      </c>
      <c r="C869" s="981"/>
      <c r="D869" s="201"/>
      <c r="E869" s="131"/>
      <c r="F869" s="131"/>
      <c r="G869" s="820" t="s">
        <v>3907</v>
      </c>
      <c r="H869" s="197" t="s">
        <v>3908</v>
      </c>
      <c r="I869" s="197" t="s">
        <v>3909</v>
      </c>
      <c r="J869" s="131"/>
      <c r="K869" s="132"/>
      <c r="L869" s="132" t="s">
        <v>3910</v>
      </c>
      <c r="M869" s="132" t="s">
        <v>3911</v>
      </c>
      <c r="N869" s="131"/>
      <c r="O869" s="783" t="s">
        <v>84</v>
      </c>
      <c r="P869" s="783" t="s">
        <v>86</v>
      </c>
      <c r="Q869" s="783" t="s">
        <v>86</v>
      </c>
      <c r="R869" s="783" t="s">
        <v>86</v>
      </c>
      <c r="S869" s="132" t="s">
        <v>107</v>
      </c>
      <c r="T869" s="131"/>
      <c r="U869" s="131"/>
      <c r="V869" s="803"/>
      <c r="W869" s="803"/>
      <c r="X869" s="803"/>
      <c r="Y869" s="803"/>
      <c r="Z869" s="803"/>
      <c r="AA869" s="803"/>
      <c r="AB869" s="803"/>
      <c r="AC869" s="803"/>
      <c r="AD869" s="803"/>
      <c r="AE869" s="110"/>
      <c r="AF869" s="110"/>
      <c r="AG869" s="110"/>
    </row>
    <row r="870">
      <c r="A870" s="803"/>
      <c r="B870" s="676">
        <f t="shared" si="1"/>
        <v>867</v>
      </c>
      <c r="C870" s="981"/>
      <c r="D870" s="201"/>
      <c r="E870" s="131"/>
      <c r="F870" s="131"/>
      <c r="G870" s="137"/>
      <c r="H870" s="137"/>
      <c r="I870" s="197" t="s">
        <v>3912</v>
      </c>
      <c r="J870" s="131"/>
      <c r="K870" s="132"/>
      <c r="L870" s="132" t="s">
        <v>3910</v>
      </c>
      <c r="M870" s="132" t="s">
        <v>3911</v>
      </c>
      <c r="N870" s="131"/>
      <c r="O870" s="783" t="s">
        <v>84</v>
      </c>
      <c r="P870" s="783" t="s">
        <v>86</v>
      </c>
      <c r="Q870" s="783" t="s">
        <v>86</v>
      </c>
      <c r="R870" s="783" t="s">
        <v>86</v>
      </c>
      <c r="S870" s="132" t="s">
        <v>107</v>
      </c>
      <c r="T870" s="131"/>
      <c r="U870" s="131"/>
      <c r="V870" s="803"/>
      <c r="W870" s="803"/>
      <c r="X870" s="803"/>
      <c r="Y870" s="803"/>
      <c r="Z870" s="803"/>
      <c r="AA870" s="803"/>
      <c r="AB870" s="803"/>
      <c r="AC870" s="803"/>
      <c r="AD870" s="803"/>
      <c r="AE870" s="110"/>
      <c r="AF870" s="110"/>
      <c r="AG870" s="110"/>
    </row>
    <row r="871">
      <c r="A871" s="803"/>
      <c r="B871" s="676">
        <f t="shared" si="1"/>
        <v>868</v>
      </c>
      <c r="C871" s="981"/>
      <c r="D871" s="201"/>
      <c r="E871" s="131"/>
      <c r="F871" s="175"/>
      <c r="G871" s="913" t="s">
        <v>3913</v>
      </c>
      <c r="H871" s="982"/>
      <c r="I871" s="913"/>
      <c r="J871" s="924"/>
      <c r="K871" s="918"/>
      <c r="L871" s="911" t="s">
        <v>3914</v>
      </c>
      <c r="M871" s="911" t="s">
        <v>3915</v>
      </c>
      <c r="N871" s="131"/>
      <c r="O871" s="783" t="s">
        <v>84</v>
      </c>
      <c r="P871" s="783" t="s">
        <v>86</v>
      </c>
      <c r="Q871" s="783" t="s">
        <v>86</v>
      </c>
      <c r="R871" s="783" t="s">
        <v>86</v>
      </c>
      <c r="S871" s="132" t="s">
        <v>157</v>
      </c>
      <c r="T871" s="131"/>
      <c r="U871" s="131"/>
      <c r="V871" s="803"/>
      <c r="W871" s="803"/>
      <c r="X871" s="803"/>
      <c r="Y871" s="803"/>
      <c r="Z871" s="803"/>
      <c r="AA871" s="803"/>
      <c r="AB871" s="803"/>
      <c r="AC871" s="803"/>
      <c r="AD871" s="803"/>
      <c r="AE871" s="110"/>
      <c r="AF871" s="110"/>
      <c r="AG871" s="110"/>
    </row>
    <row r="872">
      <c r="A872" s="803"/>
      <c r="B872" s="676">
        <f t="shared" si="1"/>
        <v>869</v>
      </c>
      <c r="C872" s="981"/>
      <c r="D872" s="201"/>
      <c r="E872" s="197" t="s">
        <v>3568</v>
      </c>
      <c r="F872" s="130" t="s">
        <v>4901</v>
      </c>
      <c r="G872" s="130" t="s">
        <v>3568</v>
      </c>
      <c r="H872" s="330"/>
      <c r="I872" s="330"/>
      <c r="J872" s="330"/>
      <c r="K872" s="130"/>
      <c r="L872" s="130" t="s">
        <v>4130</v>
      </c>
      <c r="M872" s="130" t="s">
        <v>3922</v>
      </c>
      <c r="N872" s="131"/>
      <c r="O872" s="783" t="s">
        <v>84</v>
      </c>
      <c r="P872" s="783" t="s">
        <v>86</v>
      </c>
      <c r="Q872" s="783" t="s">
        <v>86</v>
      </c>
      <c r="R872" s="783" t="s">
        <v>86</v>
      </c>
      <c r="S872" s="132" t="s">
        <v>107</v>
      </c>
      <c r="T872" s="131"/>
      <c r="U872" s="131"/>
      <c r="V872" s="803"/>
      <c r="W872" s="803"/>
      <c r="X872" s="803"/>
      <c r="Y872" s="803"/>
      <c r="Z872" s="803"/>
      <c r="AA872" s="803"/>
      <c r="AB872" s="803"/>
      <c r="AC872" s="803"/>
      <c r="AD872" s="803"/>
      <c r="AE872" s="110"/>
      <c r="AF872" s="110"/>
      <c r="AG872" s="110"/>
    </row>
    <row r="873">
      <c r="A873" s="803"/>
      <c r="B873" s="676">
        <f t="shared" si="1"/>
        <v>870</v>
      </c>
      <c r="C873" s="981"/>
      <c r="D873" s="201"/>
      <c r="E873" s="239"/>
      <c r="F873" s="277"/>
      <c r="G873" s="250" t="s">
        <v>3907</v>
      </c>
      <c r="H873" s="250" t="s">
        <v>4131</v>
      </c>
      <c r="I873" s="250" t="s">
        <v>507</v>
      </c>
      <c r="J873" s="277"/>
      <c r="K873" s="142"/>
      <c r="L873" s="142" t="s">
        <v>3910</v>
      </c>
      <c r="M873" s="142" t="s">
        <v>3911</v>
      </c>
      <c r="N873" s="131"/>
      <c r="O873" s="783" t="s">
        <v>84</v>
      </c>
      <c r="P873" s="783" t="s">
        <v>86</v>
      </c>
      <c r="Q873" s="783" t="s">
        <v>86</v>
      </c>
      <c r="R873" s="783" t="s">
        <v>86</v>
      </c>
      <c r="S873" s="132" t="s">
        <v>107</v>
      </c>
      <c r="T873" s="131"/>
      <c r="U873" s="131"/>
      <c r="V873" s="803"/>
      <c r="W873" s="803"/>
      <c r="X873" s="803"/>
      <c r="Y873" s="803"/>
      <c r="Z873" s="803"/>
      <c r="AA873" s="803"/>
      <c r="AB873" s="803"/>
      <c r="AC873" s="803"/>
      <c r="AD873" s="803"/>
      <c r="AE873" s="110"/>
      <c r="AF873" s="110"/>
      <c r="AG873" s="110"/>
    </row>
    <row r="874">
      <c r="A874" s="803"/>
      <c r="B874" s="676">
        <f t="shared" si="1"/>
        <v>871</v>
      </c>
      <c r="C874" s="981"/>
      <c r="D874" s="201"/>
      <c r="E874" s="239"/>
      <c r="F874" s="277"/>
      <c r="G874" s="918" t="s">
        <v>3947</v>
      </c>
      <c r="H874" s="907"/>
      <c r="I874" s="907"/>
      <c r="J874" s="983"/>
      <c r="K874" s="917"/>
      <c r="L874" s="911" t="s">
        <v>3948</v>
      </c>
      <c r="M874" s="911" t="s">
        <v>3949</v>
      </c>
      <c r="N874" s="131"/>
      <c r="O874" s="783" t="s">
        <v>84</v>
      </c>
      <c r="P874" s="783" t="s">
        <v>86</v>
      </c>
      <c r="Q874" s="783" t="s">
        <v>86</v>
      </c>
      <c r="R874" s="783" t="s">
        <v>86</v>
      </c>
      <c r="S874" s="132" t="s">
        <v>157</v>
      </c>
      <c r="T874" s="131"/>
      <c r="U874" s="131"/>
      <c r="V874" s="803"/>
      <c r="W874" s="803"/>
      <c r="X874" s="803"/>
      <c r="Y874" s="803"/>
      <c r="Z874" s="803"/>
      <c r="AA874" s="803"/>
      <c r="AB874" s="803"/>
      <c r="AC874" s="803"/>
      <c r="AD874" s="803"/>
      <c r="AE874" s="110"/>
      <c r="AF874" s="110"/>
      <c r="AG874" s="110"/>
    </row>
    <row r="875">
      <c r="A875" s="803"/>
      <c r="B875" s="676">
        <f t="shared" si="1"/>
        <v>872</v>
      </c>
      <c r="C875" s="981"/>
      <c r="D875" s="201"/>
      <c r="E875" s="132" t="s">
        <v>4902</v>
      </c>
      <c r="F875" s="201"/>
      <c r="G875" s="201"/>
      <c r="H875" s="201"/>
      <c r="I875" s="201"/>
      <c r="J875" s="201"/>
      <c r="K875" s="132"/>
      <c r="L875" s="132" t="s">
        <v>4903</v>
      </c>
      <c r="M875" s="132" t="s">
        <v>4904</v>
      </c>
      <c r="N875" s="131"/>
      <c r="O875" s="783" t="s">
        <v>84</v>
      </c>
      <c r="P875" s="783" t="s">
        <v>86</v>
      </c>
      <c r="Q875" s="783" t="s">
        <v>86</v>
      </c>
      <c r="R875" s="783" t="s">
        <v>86</v>
      </c>
      <c r="S875" s="132" t="s">
        <v>107</v>
      </c>
      <c r="T875" s="131"/>
      <c r="U875" s="131"/>
      <c r="V875" s="803"/>
      <c r="W875" s="803"/>
      <c r="X875" s="803"/>
      <c r="Y875" s="803"/>
      <c r="Z875" s="803"/>
      <c r="AA875" s="803"/>
      <c r="AB875" s="803"/>
      <c r="AC875" s="803"/>
      <c r="AD875" s="803"/>
      <c r="AE875" s="110"/>
      <c r="AF875" s="110"/>
      <c r="AG875" s="110"/>
    </row>
    <row r="876">
      <c r="A876" s="803"/>
      <c r="B876" s="676">
        <f t="shared" si="1"/>
        <v>873</v>
      </c>
      <c r="C876" s="981"/>
      <c r="D876" s="201"/>
      <c r="E876" s="201"/>
      <c r="F876" s="132" t="s">
        <v>4905</v>
      </c>
      <c r="G876" s="201"/>
      <c r="H876" s="201"/>
      <c r="I876" s="201"/>
      <c r="J876" s="201"/>
      <c r="K876" s="132"/>
      <c r="L876" s="132" t="s">
        <v>4083</v>
      </c>
      <c r="M876" s="132" t="s">
        <v>4906</v>
      </c>
      <c r="N876" s="131"/>
      <c r="O876" s="783" t="s">
        <v>84</v>
      </c>
      <c r="P876" s="783" t="s">
        <v>86</v>
      </c>
      <c r="Q876" s="783" t="s">
        <v>86</v>
      </c>
      <c r="R876" s="783" t="s">
        <v>86</v>
      </c>
      <c r="S876" s="132" t="s">
        <v>107</v>
      </c>
      <c r="T876" s="131"/>
      <c r="U876" s="131"/>
      <c r="V876" s="803"/>
      <c r="W876" s="803"/>
      <c r="X876" s="803"/>
      <c r="Y876" s="803"/>
      <c r="Z876" s="803"/>
      <c r="AA876" s="803"/>
      <c r="AB876" s="803"/>
      <c r="AC876" s="803"/>
      <c r="AD876" s="803"/>
      <c r="AE876" s="110"/>
      <c r="AF876" s="110"/>
      <c r="AG876" s="110"/>
    </row>
    <row r="877">
      <c r="A877" s="803"/>
      <c r="B877" s="676">
        <f t="shared" si="1"/>
        <v>874</v>
      </c>
      <c r="C877" s="981"/>
      <c r="D877" s="201"/>
      <c r="E877" s="201"/>
      <c r="F877" s="132" t="s">
        <v>4907</v>
      </c>
      <c r="G877" s="201"/>
      <c r="H877" s="201"/>
      <c r="I877" s="201"/>
      <c r="J877" s="201"/>
      <c r="K877" s="132"/>
      <c r="L877" s="132" t="s">
        <v>4908</v>
      </c>
      <c r="M877" s="132" t="s">
        <v>4909</v>
      </c>
      <c r="N877" s="131"/>
      <c r="O877" s="783" t="s">
        <v>84</v>
      </c>
      <c r="P877" s="783" t="s">
        <v>86</v>
      </c>
      <c r="Q877" s="783" t="s">
        <v>86</v>
      </c>
      <c r="R877" s="783" t="s">
        <v>86</v>
      </c>
      <c r="S877" s="132" t="s">
        <v>107</v>
      </c>
      <c r="T877" s="131"/>
      <c r="U877" s="131"/>
      <c r="V877" s="803"/>
      <c r="W877" s="803"/>
      <c r="X877" s="803"/>
      <c r="Y877" s="803"/>
      <c r="Z877" s="803"/>
      <c r="AA877" s="803"/>
      <c r="AB877" s="803"/>
      <c r="AC877" s="803"/>
      <c r="AD877" s="803"/>
      <c r="AE877" s="110"/>
      <c r="AF877" s="110"/>
      <c r="AG877" s="110"/>
    </row>
    <row r="878">
      <c r="A878" s="803"/>
      <c r="B878" s="676">
        <f t="shared" si="1"/>
        <v>875</v>
      </c>
      <c r="C878" s="981"/>
      <c r="D878" s="201"/>
      <c r="E878" s="201"/>
      <c r="F878" s="201"/>
      <c r="G878" s="132" t="s">
        <v>4910</v>
      </c>
      <c r="H878" s="132" t="s">
        <v>4911</v>
      </c>
      <c r="I878" s="201"/>
      <c r="J878" s="201"/>
      <c r="K878" s="132"/>
      <c r="L878" s="132" t="s">
        <v>4912</v>
      </c>
      <c r="M878" s="132" t="s">
        <v>4913</v>
      </c>
      <c r="N878" s="131"/>
      <c r="O878" s="783" t="s">
        <v>84</v>
      </c>
      <c r="P878" s="783" t="s">
        <v>86</v>
      </c>
      <c r="Q878" s="783" t="s">
        <v>86</v>
      </c>
      <c r="R878" s="783" t="s">
        <v>86</v>
      </c>
      <c r="S878" s="132" t="s">
        <v>107</v>
      </c>
      <c r="T878" s="131"/>
      <c r="U878" s="131"/>
      <c r="V878" s="803"/>
      <c r="W878" s="803"/>
      <c r="X878" s="803"/>
      <c r="Y878" s="803"/>
      <c r="Z878" s="803"/>
      <c r="AA878" s="803"/>
      <c r="AB878" s="803"/>
      <c r="AC878" s="803"/>
      <c r="AD878" s="803"/>
      <c r="AE878" s="110"/>
      <c r="AF878" s="110"/>
      <c r="AG878" s="110"/>
    </row>
    <row r="879">
      <c r="A879" s="803"/>
      <c r="B879" s="676">
        <f t="shared" si="1"/>
        <v>876</v>
      </c>
      <c r="C879" s="981"/>
      <c r="D879" s="201"/>
      <c r="E879" s="201"/>
      <c r="F879" s="201"/>
      <c r="G879" s="201"/>
      <c r="H879" s="201"/>
      <c r="I879" s="132" t="s">
        <v>451</v>
      </c>
      <c r="J879" s="201"/>
      <c r="K879" s="132"/>
      <c r="L879" s="132" t="s">
        <v>4914</v>
      </c>
      <c r="M879" s="132" t="s">
        <v>4915</v>
      </c>
      <c r="N879" s="131"/>
      <c r="O879" s="783" t="s">
        <v>84</v>
      </c>
      <c r="P879" s="783" t="s">
        <v>86</v>
      </c>
      <c r="Q879" s="783" t="s">
        <v>86</v>
      </c>
      <c r="R879" s="783" t="s">
        <v>86</v>
      </c>
      <c r="S879" s="132" t="s">
        <v>107</v>
      </c>
      <c r="T879" s="131"/>
      <c r="U879" s="131"/>
      <c r="V879" s="803"/>
      <c r="W879" s="803"/>
      <c r="X879" s="803"/>
      <c r="Y879" s="803"/>
      <c r="Z879" s="803"/>
      <c r="AA879" s="803"/>
      <c r="AB879" s="803"/>
      <c r="AC879" s="803"/>
      <c r="AD879" s="803"/>
      <c r="AE879" s="110"/>
      <c r="AF879" s="110"/>
      <c r="AG879" s="110"/>
    </row>
    <row r="880">
      <c r="A880" s="803"/>
      <c r="B880" s="676">
        <f t="shared" si="1"/>
        <v>877</v>
      </c>
      <c r="C880" s="981"/>
      <c r="D880" s="201"/>
      <c r="E880" s="201"/>
      <c r="F880" s="201"/>
      <c r="G880" s="201"/>
      <c r="H880" s="201"/>
      <c r="I880" s="132" t="s">
        <v>1352</v>
      </c>
      <c r="J880" s="201"/>
      <c r="K880" s="132"/>
      <c r="L880" s="132" t="s">
        <v>4079</v>
      </c>
      <c r="M880" s="132" t="s">
        <v>4916</v>
      </c>
      <c r="N880" s="131"/>
      <c r="O880" s="783" t="s">
        <v>84</v>
      </c>
      <c r="P880" s="783" t="s">
        <v>86</v>
      </c>
      <c r="Q880" s="783" t="s">
        <v>86</v>
      </c>
      <c r="R880" s="783" t="s">
        <v>86</v>
      </c>
      <c r="S880" s="132" t="s">
        <v>107</v>
      </c>
      <c r="T880" s="131"/>
      <c r="U880" s="131"/>
      <c r="V880" s="803"/>
      <c r="W880" s="803"/>
      <c r="X880" s="803"/>
      <c r="Y880" s="803"/>
      <c r="Z880" s="803"/>
      <c r="AA880" s="803"/>
      <c r="AB880" s="803"/>
      <c r="AC880" s="803"/>
      <c r="AD880" s="803"/>
      <c r="AE880" s="110"/>
      <c r="AF880" s="110"/>
      <c r="AG880" s="110"/>
    </row>
    <row r="881">
      <c r="A881" s="803"/>
      <c r="B881" s="676">
        <f t="shared" si="1"/>
        <v>878</v>
      </c>
      <c r="C881" s="981"/>
      <c r="D881" s="201"/>
      <c r="E881" s="201"/>
      <c r="F881" s="201"/>
      <c r="G881" s="201"/>
      <c r="H881" s="132" t="s">
        <v>4340</v>
      </c>
      <c r="I881" s="201"/>
      <c r="J881" s="201"/>
      <c r="K881" s="132"/>
      <c r="L881" s="132" t="s">
        <v>4917</v>
      </c>
      <c r="M881" s="132" t="s">
        <v>4918</v>
      </c>
      <c r="N881" s="131"/>
      <c r="O881" s="783" t="s">
        <v>84</v>
      </c>
      <c r="P881" s="783" t="s">
        <v>86</v>
      </c>
      <c r="Q881" s="783" t="s">
        <v>86</v>
      </c>
      <c r="R881" s="783" t="s">
        <v>86</v>
      </c>
      <c r="S881" s="132" t="s">
        <v>107</v>
      </c>
      <c r="T881" s="131"/>
      <c r="U881" s="131"/>
      <c r="V881" s="803"/>
      <c r="W881" s="803"/>
      <c r="X881" s="803"/>
      <c r="Y881" s="803"/>
      <c r="Z881" s="803"/>
      <c r="AA881" s="803"/>
      <c r="AB881" s="803"/>
      <c r="AC881" s="803"/>
      <c r="AD881" s="803"/>
      <c r="AE881" s="110"/>
      <c r="AF881" s="110"/>
      <c r="AG881" s="110"/>
    </row>
    <row r="882">
      <c r="A882" s="803"/>
      <c r="B882" s="676">
        <f t="shared" si="1"/>
        <v>879</v>
      </c>
      <c r="C882" s="981"/>
      <c r="D882" s="201"/>
      <c r="E882" s="201"/>
      <c r="F882" s="201"/>
      <c r="G882" s="201"/>
      <c r="H882" s="201"/>
      <c r="I882" s="132" t="s">
        <v>451</v>
      </c>
      <c r="J882" s="201"/>
      <c r="K882" s="132"/>
      <c r="L882" s="132" t="s">
        <v>4914</v>
      </c>
      <c r="M882" s="132" t="s">
        <v>4915</v>
      </c>
      <c r="N882" s="131"/>
      <c r="O882" s="783" t="s">
        <v>84</v>
      </c>
      <c r="P882" s="783" t="s">
        <v>86</v>
      </c>
      <c r="Q882" s="783" t="s">
        <v>86</v>
      </c>
      <c r="R882" s="783" t="s">
        <v>86</v>
      </c>
      <c r="S882" s="132" t="s">
        <v>107</v>
      </c>
      <c r="T882" s="131"/>
      <c r="U882" s="131"/>
      <c r="V882" s="803"/>
      <c r="W882" s="803"/>
      <c r="X882" s="803"/>
      <c r="Y882" s="803"/>
      <c r="Z882" s="803"/>
      <c r="AA882" s="803"/>
      <c r="AB882" s="803"/>
      <c r="AC882" s="803"/>
      <c r="AD882" s="803"/>
      <c r="AE882" s="110"/>
      <c r="AF882" s="110"/>
      <c r="AG882" s="110"/>
    </row>
    <row r="883">
      <c r="A883" s="803"/>
      <c r="B883" s="676">
        <f t="shared" si="1"/>
        <v>880</v>
      </c>
      <c r="C883" s="981"/>
      <c r="D883" s="201"/>
      <c r="E883" s="201"/>
      <c r="F883" s="201"/>
      <c r="G883" s="201"/>
      <c r="H883" s="201"/>
      <c r="I883" s="132" t="s">
        <v>1352</v>
      </c>
      <c r="J883" s="201"/>
      <c r="K883" s="132"/>
      <c r="L883" s="132" t="s">
        <v>4079</v>
      </c>
      <c r="M883" s="132" t="s">
        <v>4916</v>
      </c>
      <c r="N883" s="131"/>
      <c r="O883" s="783" t="s">
        <v>84</v>
      </c>
      <c r="P883" s="783" t="s">
        <v>86</v>
      </c>
      <c r="Q883" s="783" t="s">
        <v>86</v>
      </c>
      <c r="R883" s="783" t="s">
        <v>86</v>
      </c>
      <c r="S883" s="132" t="s">
        <v>107</v>
      </c>
      <c r="T883" s="131"/>
      <c r="U883" s="131"/>
      <c r="V883" s="803"/>
      <c r="W883" s="803"/>
      <c r="X883" s="803"/>
      <c r="Y883" s="803"/>
      <c r="Z883" s="803"/>
      <c r="AA883" s="803"/>
      <c r="AB883" s="803"/>
      <c r="AC883" s="803"/>
      <c r="AD883" s="803"/>
      <c r="AE883" s="110"/>
      <c r="AF883" s="110"/>
      <c r="AG883" s="110"/>
    </row>
    <row r="884">
      <c r="A884" s="803"/>
      <c r="B884" s="676">
        <f t="shared" si="1"/>
        <v>881</v>
      </c>
      <c r="C884" s="981"/>
      <c r="D884" s="201"/>
      <c r="E884" s="201"/>
      <c r="F884" s="132" t="s">
        <v>4340</v>
      </c>
      <c r="G884" s="201"/>
      <c r="H884" s="201"/>
      <c r="I884" s="201"/>
      <c r="J884" s="201"/>
      <c r="K884" s="132"/>
      <c r="L884" s="132" t="s">
        <v>4919</v>
      </c>
      <c r="M884" s="132" t="s">
        <v>4920</v>
      </c>
      <c r="N884" s="131"/>
      <c r="O884" s="783" t="s">
        <v>84</v>
      </c>
      <c r="P884" s="783" t="s">
        <v>86</v>
      </c>
      <c r="Q884" s="783" t="s">
        <v>86</v>
      </c>
      <c r="R884" s="783" t="s">
        <v>86</v>
      </c>
      <c r="S884" s="132" t="s">
        <v>107</v>
      </c>
      <c r="T884" s="131"/>
      <c r="U884" s="131"/>
      <c r="V884" s="803"/>
      <c r="W884" s="803"/>
      <c r="X884" s="803"/>
      <c r="Y884" s="803"/>
      <c r="Z884" s="803"/>
      <c r="AA884" s="803"/>
      <c r="AB884" s="803"/>
      <c r="AC884" s="803"/>
      <c r="AD884" s="803"/>
      <c r="AE884" s="110"/>
      <c r="AF884" s="110"/>
      <c r="AG884" s="110"/>
    </row>
    <row r="885">
      <c r="A885" s="803"/>
      <c r="B885" s="676">
        <f t="shared" si="1"/>
        <v>882</v>
      </c>
      <c r="C885" s="981"/>
      <c r="D885" s="201"/>
      <c r="E885" s="201"/>
      <c r="F885" s="201"/>
      <c r="G885" s="132" t="s">
        <v>4921</v>
      </c>
      <c r="H885" s="132" t="s">
        <v>1716</v>
      </c>
      <c r="I885" s="201"/>
      <c r="J885" s="201"/>
      <c r="K885" s="132"/>
      <c r="L885" s="132" t="s">
        <v>4922</v>
      </c>
      <c r="M885" s="132" t="s">
        <v>2831</v>
      </c>
      <c r="N885" s="131"/>
      <c r="O885" s="783" t="s">
        <v>84</v>
      </c>
      <c r="P885" s="783" t="s">
        <v>86</v>
      </c>
      <c r="Q885" s="783" t="s">
        <v>86</v>
      </c>
      <c r="R885" s="783" t="s">
        <v>86</v>
      </c>
      <c r="S885" s="132" t="s">
        <v>107</v>
      </c>
      <c r="T885" s="131"/>
      <c r="U885" s="131"/>
      <c r="V885" s="803"/>
      <c r="W885" s="803"/>
      <c r="X885" s="803"/>
      <c r="Y885" s="803"/>
      <c r="Z885" s="803"/>
      <c r="AA885" s="803"/>
      <c r="AB885" s="803"/>
      <c r="AC885" s="803"/>
      <c r="AD885" s="803"/>
      <c r="AE885" s="110"/>
      <c r="AF885" s="110"/>
      <c r="AG885" s="110"/>
    </row>
    <row r="886">
      <c r="A886" s="803"/>
      <c r="B886" s="676">
        <f t="shared" si="1"/>
        <v>883</v>
      </c>
      <c r="C886" s="981"/>
      <c r="D886" s="201"/>
      <c r="E886" s="197"/>
      <c r="F886" s="197" t="s">
        <v>252</v>
      </c>
      <c r="G886" s="951">
        <v>10.0</v>
      </c>
      <c r="H886" s="131"/>
      <c r="I886" s="131"/>
      <c r="J886" s="131"/>
      <c r="K886" s="132"/>
      <c r="L886" s="132" t="s">
        <v>3952</v>
      </c>
      <c r="M886" s="132" t="s">
        <v>4388</v>
      </c>
      <c r="N886" s="131"/>
      <c r="O886" s="783" t="s">
        <v>84</v>
      </c>
      <c r="P886" s="783" t="s">
        <v>86</v>
      </c>
      <c r="Q886" s="783" t="s">
        <v>86</v>
      </c>
      <c r="R886" s="783" t="s">
        <v>86</v>
      </c>
      <c r="S886" s="132" t="s">
        <v>107</v>
      </c>
      <c r="T886" s="131"/>
      <c r="U886" s="131"/>
      <c r="V886" s="803"/>
      <c r="W886" s="803"/>
      <c r="X886" s="803"/>
      <c r="Y886" s="803"/>
      <c r="Z886" s="803"/>
      <c r="AA886" s="803"/>
      <c r="AB886" s="803"/>
      <c r="AC886" s="803"/>
      <c r="AD886" s="803"/>
      <c r="AE886" s="110"/>
      <c r="AF886" s="110"/>
      <c r="AG886" s="110"/>
    </row>
    <row r="887">
      <c r="A887" s="803"/>
      <c r="B887" s="676">
        <f t="shared" si="1"/>
        <v>884</v>
      </c>
      <c r="C887" s="981"/>
      <c r="D887" s="201"/>
      <c r="E887" s="137"/>
      <c r="F887" s="137"/>
      <c r="G887" s="951">
        <v>30.0</v>
      </c>
      <c r="H887" s="131"/>
      <c r="I887" s="131"/>
      <c r="J887" s="131"/>
      <c r="K887" s="132"/>
      <c r="L887" s="132" t="s">
        <v>3955</v>
      </c>
      <c r="M887" s="132" t="s">
        <v>4389</v>
      </c>
      <c r="N887" s="131"/>
      <c r="O887" s="783" t="s">
        <v>84</v>
      </c>
      <c r="P887" s="783" t="s">
        <v>86</v>
      </c>
      <c r="Q887" s="783" t="s">
        <v>86</v>
      </c>
      <c r="R887" s="783" t="s">
        <v>86</v>
      </c>
      <c r="S887" s="132" t="s">
        <v>107</v>
      </c>
      <c r="T887" s="131"/>
      <c r="U887" s="131"/>
      <c r="V887" s="803"/>
      <c r="W887" s="803"/>
      <c r="X887" s="803"/>
      <c r="Y887" s="803"/>
      <c r="Z887" s="803"/>
      <c r="AA887" s="803"/>
      <c r="AB887" s="803"/>
      <c r="AC887" s="803"/>
      <c r="AD887" s="803"/>
      <c r="AE887" s="110"/>
      <c r="AF887" s="110"/>
      <c r="AG887" s="110"/>
    </row>
    <row r="888">
      <c r="A888" s="803"/>
      <c r="B888" s="676">
        <f t="shared" si="1"/>
        <v>885</v>
      </c>
      <c r="C888" s="981"/>
      <c r="D888" s="201"/>
      <c r="E888" s="137"/>
      <c r="F888" s="137"/>
      <c r="G888" s="951">
        <v>50.0</v>
      </c>
      <c r="H888" s="131"/>
      <c r="I888" s="131"/>
      <c r="J888" s="131"/>
      <c r="K888" s="132"/>
      <c r="L888" s="132" t="s">
        <v>3958</v>
      </c>
      <c r="M888" s="132" t="s">
        <v>4390</v>
      </c>
      <c r="N888" s="131"/>
      <c r="O888" s="783" t="s">
        <v>84</v>
      </c>
      <c r="P888" s="783" t="s">
        <v>86</v>
      </c>
      <c r="Q888" s="783" t="s">
        <v>86</v>
      </c>
      <c r="R888" s="783" t="s">
        <v>86</v>
      </c>
      <c r="S888" s="132" t="s">
        <v>107</v>
      </c>
      <c r="T888" s="131"/>
      <c r="U888" s="131"/>
      <c r="V888" s="803"/>
      <c r="W888" s="803"/>
      <c r="X888" s="803"/>
      <c r="Y888" s="803"/>
      <c r="Z888" s="803"/>
      <c r="AA888" s="803"/>
      <c r="AB888" s="803"/>
      <c r="AC888" s="803"/>
      <c r="AD888" s="803"/>
      <c r="AE888" s="110"/>
      <c r="AF888" s="110"/>
      <c r="AG888" s="110"/>
    </row>
    <row r="889">
      <c r="A889" s="803"/>
      <c r="B889" s="676">
        <f t="shared" si="1"/>
        <v>886</v>
      </c>
      <c r="C889" s="981"/>
      <c r="D889" s="201"/>
      <c r="E889" s="137"/>
      <c r="F889" s="137"/>
      <c r="G889" s="951">
        <v>100.0</v>
      </c>
      <c r="H889" s="131"/>
      <c r="I889" s="131"/>
      <c r="J889" s="131"/>
      <c r="K889" s="132"/>
      <c r="L889" s="132" t="s">
        <v>3961</v>
      </c>
      <c r="M889" s="132" t="s">
        <v>4923</v>
      </c>
      <c r="N889" s="131"/>
      <c r="O889" s="783" t="s">
        <v>84</v>
      </c>
      <c r="P889" s="783" t="s">
        <v>86</v>
      </c>
      <c r="Q889" s="783" t="s">
        <v>86</v>
      </c>
      <c r="R889" s="783" t="s">
        <v>86</v>
      </c>
      <c r="S889" s="132" t="s">
        <v>107</v>
      </c>
      <c r="T889" s="131"/>
      <c r="U889" s="131"/>
      <c r="V889" s="803"/>
      <c r="W889" s="803"/>
      <c r="X889" s="803"/>
      <c r="Y889" s="803"/>
      <c r="Z889" s="803"/>
      <c r="AA889" s="803"/>
      <c r="AB889" s="803"/>
      <c r="AC889" s="803"/>
      <c r="AD889" s="803"/>
      <c r="AE889" s="110"/>
      <c r="AF889" s="110"/>
      <c r="AG889" s="110"/>
    </row>
    <row r="890">
      <c r="A890" s="803"/>
      <c r="B890" s="676">
        <f t="shared" si="1"/>
        <v>887</v>
      </c>
      <c r="C890" s="981"/>
      <c r="D890" s="201"/>
      <c r="E890" s="197"/>
      <c r="F890" s="197" t="s">
        <v>824</v>
      </c>
      <c r="G890" s="820" t="s">
        <v>1174</v>
      </c>
      <c r="H890" s="131"/>
      <c r="I890" s="131"/>
      <c r="J890" s="131"/>
      <c r="K890" s="132"/>
      <c r="L890" s="132" t="s">
        <v>3965</v>
      </c>
      <c r="M890" s="132" t="s">
        <v>3966</v>
      </c>
      <c r="N890" s="131"/>
      <c r="O890" s="783" t="s">
        <v>84</v>
      </c>
      <c r="P890" s="783" t="s">
        <v>86</v>
      </c>
      <c r="Q890" s="783" t="s">
        <v>86</v>
      </c>
      <c r="R890" s="783" t="s">
        <v>86</v>
      </c>
      <c r="S890" s="132" t="s">
        <v>107</v>
      </c>
      <c r="T890" s="131"/>
      <c r="U890" s="131"/>
      <c r="V890" s="803"/>
      <c r="W890" s="803"/>
      <c r="X890" s="803"/>
      <c r="Y890" s="803"/>
      <c r="Z890" s="803"/>
      <c r="AA890" s="803"/>
      <c r="AB890" s="803"/>
      <c r="AC890" s="803"/>
      <c r="AD890" s="803"/>
      <c r="AE890" s="110"/>
      <c r="AF890" s="110"/>
      <c r="AG890" s="110"/>
    </row>
    <row r="891">
      <c r="A891" s="803"/>
      <c r="B891" s="676">
        <f t="shared" si="1"/>
        <v>888</v>
      </c>
      <c r="C891" s="981"/>
      <c r="D891" s="201"/>
      <c r="E891" s="137"/>
      <c r="F891" s="137"/>
      <c r="G891" s="820" t="s">
        <v>3967</v>
      </c>
      <c r="H891" s="131"/>
      <c r="I891" s="131"/>
      <c r="J891" s="131"/>
      <c r="K891" s="132"/>
      <c r="L891" s="132" t="s">
        <v>3968</v>
      </c>
      <c r="M891" s="132" t="s">
        <v>3969</v>
      </c>
      <c r="N891" s="131"/>
      <c r="O891" s="783" t="s">
        <v>84</v>
      </c>
      <c r="P891" s="783" t="s">
        <v>86</v>
      </c>
      <c r="Q891" s="783" t="s">
        <v>86</v>
      </c>
      <c r="R891" s="783" t="s">
        <v>86</v>
      </c>
      <c r="S891" s="132" t="s">
        <v>107</v>
      </c>
      <c r="T891" s="131"/>
      <c r="U891" s="131"/>
      <c r="V891" s="803"/>
      <c r="W891" s="803"/>
      <c r="X891" s="803"/>
      <c r="Y891" s="803"/>
      <c r="Z891" s="803"/>
      <c r="AA891" s="803"/>
      <c r="AB891" s="803"/>
      <c r="AC891" s="803"/>
      <c r="AD891" s="803"/>
      <c r="AE891" s="110"/>
      <c r="AF891" s="110"/>
      <c r="AG891" s="110"/>
    </row>
    <row r="892">
      <c r="A892" s="803"/>
      <c r="B892" s="676">
        <f t="shared" si="1"/>
        <v>889</v>
      </c>
      <c r="C892" s="981"/>
      <c r="D892" s="201"/>
      <c r="E892" s="137"/>
      <c r="F892" s="137"/>
      <c r="G892" s="820" t="s">
        <v>3970</v>
      </c>
      <c r="H892" s="131"/>
      <c r="I892" s="131"/>
      <c r="J892" s="131"/>
      <c r="K892" s="132"/>
      <c r="L892" s="132" t="s">
        <v>3971</v>
      </c>
      <c r="M892" s="132" t="s">
        <v>3972</v>
      </c>
      <c r="N892" s="131"/>
      <c r="O892" s="783" t="s">
        <v>84</v>
      </c>
      <c r="P892" s="783" t="s">
        <v>86</v>
      </c>
      <c r="Q892" s="783" t="s">
        <v>86</v>
      </c>
      <c r="R892" s="783" t="s">
        <v>86</v>
      </c>
      <c r="S892" s="132" t="s">
        <v>107</v>
      </c>
      <c r="T892" s="131"/>
      <c r="U892" s="131"/>
      <c r="V892" s="803"/>
      <c r="W892" s="803"/>
      <c r="X892" s="803"/>
      <c r="Y892" s="803"/>
      <c r="Z892" s="803"/>
      <c r="AA892" s="803"/>
      <c r="AB892" s="803"/>
      <c r="AC892" s="803"/>
      <c r="AD892" s="803"/>
      <c r="AE892" s="110"/>
      <c r="AF892" s="110"/>
      <c r="AG892" s="110"/>
    </row>
    <row r="893">
      <c r="A893" s="803"/>
      <c r="B893" s="676">
        <f t="shared" si="1"/>
        <v>890</v>
      </c>
      <c r="C893" s="981"/>
      <c r="D893" s="201"/>
      <c r="E893" s="137"/>
      <c r="F893" s="137"/>
      <c r="G893" s="820" t="s">
        <v>3973</v>
      </c>
      <c r="H893" s="131"/>
      <c r="I893" s="131"/>
      <c r="J893" s="131"/>
      <c r="K893" s="132"/>
      <c r="L893" s="132" t="s">
        <v>3974</v>
      </c>
      <c r="M893" s="132" t="s">
        <v>3975</v>
      </c>
      <c r="N893" s="131"/>
      <c r="O893" s="783" t="s">
        <v>84</v>
      </c>
      <c r="P893" s="783" t="s">
        <v>86</v>
      </c>
      <c r="Q893" s="783" t="s">
        <v>86</v>
      </c>
      <c r="R893" s="783" t="s">
        <v>86</v>
      </c>
      <c r="S893" s="132" t="s">
        <v>107</v>
      </c>
      <c r="T893" s="131"/>
      <c r="U893" s="131"/>
      <c r="V893" s="803"/>
      <c r="W893" s="803"/>
      <c r="X893" s="803"/>
      <c r="Y893" s="803"/>
      <c r="Z893" s="803"/>
      <c r="AA893" s="803"/>
      <c r="AB893" s="803"/>
      <c r="AC893" s="803"/>
      <c r="AD893" s="803"/>
      <c r="AE893" s="110"/>
      <c r="AF893" s="110"/>
      <c r="AG893" s="110"/>
    </row>
    <row r="894">
      <c r="A894" s="803"/>
      <c r="B894" s="676">
        <f t="shared" si="1"/>
        <v>891</v>
      </c>
      <c r="C894" s="981"/>
      <c r="D894" s="201"/>
      <c r="E894" s="137"/>
      <c r="F894" s="137"/>
      <c r="G894" s="820" t="s">
        <v>3976</v>
      </c>
      <c r="H894" s="131"/>
      <c r="I894" s="131"/>
      <c r="J894" s="131"/>
      <c r="K894" s="132"/>
      <c r="L894" s="132" t="s">
        <v>3977</v>
      </c>
      <c r="M894" s="132" t="s">
        <v>3978</v>
      </c>
      <c r="N894" s="131"/>
      <c r="O894" s="783" t="s">
        <v>84</v>
      </c>
      <c r="P894" s="783" t="s">
        <v>86</v>
      </c>
      <c r="Q894" s="783" t="s">
        <v>86</v>
      </c>
      <c r="R894" s="783" t="s">
        <v>86</v>
      </c>
      <c r="S894" s="132" t="s">
        <v>107</v>
      </c>
      <c r="T894" s="131"/>
      <c r="U894" s="131"/>
      <c r="V894" s="803"/>
      <c r="W894" s="803"/>
      <c r="X894" s="803"/>
      <c r="Y894" s="803"/>
      <c r="Z894" s="803"/>
      <c r="AA894" s="803"/>
      <c r="AB894" s="803"/>
      <c r="AC894" s="803"/>
      <c r="AD894" s="803"/>
      <c r="AE894" s="110"/>
      <c r="AF894" s="110"/>
      <c r="AG894" s="110"/>
    </row>
    <row r="895">
      <c r="A895" s="803"/>
      <c r="B895" s="676">
        <f t="shared" si="1"/>
        <v>892</v>
      </c>
      <c r="C895" s="984" t="s">
        <v>4924</v>
      </c>
      <c r="D895" s="132" t="s">
        <v>4925</v>
      </c>
      <c r="E895" s="132" t="s">
        <v>4926</v>
      </c>
      <c r="F895" s="132" t="s">
        <v>4927</v>
      </c>
      <c r="G895" s="201"/>
      <c r="H895" s="201"/>
      <c r="I895" s="201"/>
      <c r="J895" s="201"/>
      <c r="K895" s="132"/>
      <c r="L895" s="132" t="s">
        <v>4928</v>
      </c>
      <c r="M895" s="132" t="s">
        <v>4929</v>
      </c>
      <c r="N895" s="131"/>
      <c r="O895" s="783" t="s">
        <v>84</v>
      </c>
      <c r="P895" s="783" t="s">
        <v>86</v>
      </c>
      <c r="Q895" s="783" t="s">
        <v>86</v>
      </c>
      <c r="R895" s="783" t="s">
        <v>86</v>
      </c>
      <c r="S895" s="132" t="s">
        <v>107</v>
      </c>
      <c r="T895" s="131"/>
      <c r="U895" s="131"/>
      <c r="V895" s="803"/>
      <c r="W895" s="803"/>
      <c r="X895" s="803"/>
      <c r="Y895" s="803"/>
      <c r="Z895" s="803"/>
      <c r="AA895" s="803"/>
      <c r="AB895" s="803"/>
      <c r="AC895" s="803"/>
      <c r="AD895" s="803"/>
      <c r="AE895" s="110"/>
      <c r="AF895" s="110"/>
      <c r="AG895" s="110"/>
    </row>
    <row r="896">
      <c r="A896" s="803"/>
      <c r="B896" s="676">
        <f t="shared" si="1"/>
        <v>893</v>
      </c>
      <c r="C896" s="957"/>
      <c r="D896" s="201"/>
      <c r="E896" s="201"/>
      <c r="F896" s="201"/>
      <c r="G896" s="132" t="s">
        <v>4930</v>
      </c>
      <c r="H896" s="132" t="s">
        <v>4931</v>
      </c>
      <c r="I896" s="201"/>
      <c r="J896" s="201"/>
      <c r="K896" s="132"/>
      <c r="L896" s="132" t="s">
        <v>4932</v>
      </c>
      <c r="M896" s="132" t="s">
        <v>4933</v>
      </c>
      <c r="N896" s="131"/>
      <c r="O896" s="783" t="s">
        <v>84</v>
      </c>
      <c r="P896" s="783" t="s">
        <v>86</v>
      </c>
      <c r="Q896" s="783" t="s">
        <v>86</v>
      </c>
      <c r="R896" s="783" t="s">
        <v>86</v>
      </c>
      <c r="S896" s="132" t="s">
        <v>107</v>
      </c>
      <c r="T896" s="131"/>
      <c r="U896" s="131"/>
      <c r="V896" s="803"/>
      <c r="W896" s="803"/>
      <c r="X896" s="803"/>
      <c r="Y896" s="803"/>
      <c r="Z896" s="803"/>
      <c r="AA896" s="803"/>
      <c r="AB896" s="803"/>
      <c r="AC896" s="803"/>
      <c r="AD896" s="803"/>
      <c r="AE896" s="110"/>
      <c r="AF896" s="110"/>
      <c r="AG896" s="110"/>
    </row>
    <row r="897">
      <c r="A897" s="803"/>
      <c r="B897" s="676">
        <f t="shared" si="1"/>
        <v>894</v>
      </c>
      <c r="C897" s="957"/>
      <c r="D897" s="201"/>
      <c r="E897" s="201"/>
      <c r="F897" s="201"/>
      <c r="G897" s="201"/>
      <c r="H897" s="132" t="s">
        <v>1705</v>
      </c>
      <c r="I897" s="201"/>
      <c r="J897" s="201"/>
      <c r="K897" s="132"/>
      <c r="L897" s="132" t="s">
        <v>4198</v>
      </c>
      <c r="M897" s="132" t="s">
        <v>4934</v>
      </c>
      <c r="N897" s="131"/>
      <c r="O897" s="783" t="s">
        <v>84</v>
      </c>
      <c r="P897" s="783" t="s">
        <v>86</v>
      </c>
      <c r="Q897" s="783" t="s">
        <v>86</v>
      </c>
      <c r="R897" s="783" t="s">
        <v>86</v>
      </c>
      <c r="S897" s="132" t="s">
        <v>107</v>
      </c>
      <c r="T897" s="131"/>
      <c r="U897" s="131"/>
      <c r="V897" s="803"/>
      <c r="W897" s="803"/>
      <c r="X897" s="803"/>
      <c r="Y897" s="803"/>
      <c r="Z897" s="803"/>
      <c r="AA897" s="803"/>
      <c r="AB897" s="803"/>
      <c r="AC897" s="803"/>
      <c r="AD897" s="803"/>
      <c r="AE897" s="110"/>
      <c r="AF897" s="110"/>
      <c r="AG897" s="110"/>
    </row>
    <row r="898">
      <c r="A898" s="803"/>
      <c r="B898" s="676">
        <f t="shared" si="1"/>
        <v>895</v>
      </c>
      <c r="C898" s="957"/>
      <c r="D898" s="201"/>
      <c r="E898" s="201"/>
      <c r="F898" s="132" t="s">
        <v>4935</v>
      </c>
      <c r="G898" s="201"/>
      <c r="H898" s="201"/>
      <c r="I898" s="201"/>
      <c r="J898" s="201"/>
      <c r="K898" s="132"/>
      <c r="L898" s="132" t="s">
        <v>4936</v>
      </c>
      <c r="M898" s="132" t="s">
        <v>4937</v>
      </c>
      <c r="N898" s="131"/>
      <c r="O898" s="783" t="s">
        <v>84</v>
      </c>
      <c r="P898" s="783" t="s">
        <v>86</v>
      </c>
      <c r="Q898" s="783" t="s">
        <v>86</v>
      </c>
      <c r="R898" s="783" t="s">
        <v>86</v>
      </c>
      <c r="S898" s="132" t="s">
        <v>107</v>
      </c>
      <c r="T898" s="131"/>
      <c r="U898" s="131"/>
      <c r="V898" s="803"/>
      <c r="W898" s="803"/>
      <c r="X898" s="803"/>
      <c r="Y898" s="803"/>
      <c r="Z898" s="803"/>
      <c r="AA898" s="803"/>
      <c r="AB898" s="803"/>
      <c r="AC898" s="803"/>
      <c r="AD898" s="803"/>
      <c r="AE898" s="110"/>
      <c r="AF898" s="110"/>
      <c r="AG898" s="110"/>
    </row>
    <row r="899">
      <c r="A899" s="803"/>
      <c r="B899" s="676">
        <f t="shared" si="1"/>
        <v>896</v>
      </c>
      <c r="C899" s="957"/>
      <c r="D899" s="201"/>
      <c r="E899" s="201"/>
      <c r="F899" s="201"/>
      <c r="G899" s="132" t="s">
        <v>4938</v>
      </c>
      <c r="H899" s="132" t="s">
        <v>4931</v>
      </c>
      <c r="I899" s="201"/>
      <c r="J899" s="201"/>
      <c r="K899" s="132"/>
      <c r="L899" s="132" t="s">
        <v>4932</v>
      </c>
      <c r="M899" s="132" t="s">
        <v>4933</v>
      </c>
      <c r="N899" s="131"/>
      <c r="O899" s="783" t="s">
        <v>84</v>
      </c>
      <c r="P899" s="783" t="s">
        <v>86</v>
      </c>
      <c r="Q899" s="783" t="s">
        <v>86</v>
      </c>
      <c r="R899" s="783" t="s">
        <v>86</v>
      </c>
      <c r="S899" s="132" t="s">
        <v>107</v>
      </c>
      <c r="T899" s="131"/>
      <c r="U899" s="131"/>
      <c r="V899" s="803"/>
      <c r="W899" s="803"/>
      <c r="X899" s="803"/>
      <c r="Y899" s="803"/>
      <c r="Z899" s="803"/>
      <c r="AA899" s="803"/>
      <c r="AB899" s="803"/>
      <c r="AC899" s="803"/>
      <c r="AD899" s="803"/>
      <c r="AE899" s="110"/>
      <c r="AF899" s="110"/>
      <c r="AG899" s="110"/>
    </row>
    <row r="900">
      <c r="A900" s="803"/>
      <c r="B900" s="676">
        <f t="shared" si="1"/>
        <v>897</v>
      </c>
      <c r="C900" s="957"/>
      <c r="D900" s="201"/>
      <c r="E900" s="201"/>
      <c r="F900" s="201"/>
      <c r="G900" s="201"/>
      <c r="H900" s="132" t="s">
        <v>1352</v>
      </c>
      <c r="I900" s="201"/>
      <c r="J900" s="201"/>
      <c r="K900" s="132"/>
      <c r="L900" s="132" t="s">
        <v>4079</v>
      </c>
      <c r="M900" s="132" t="s">
        <v>4788</v>
      </c>
      <c r="N900" s="131"/>
      <c r="O900" s="783" t="s">
        <v>84</v>
      </c>
      <c r="P900" s="783" t="s">
        <v>86</v>
      </c>
      <c r="Q900" s="783" t="s">
        <v>86</v>
      </c>
      <c r="R900" s="783" t="s">
        <v>86</v>
      </c>
      <c r="S900" s="132" t="s">
        <v>107</v>
      </c>
      <c r="T900" s="131"/>
      <c r="U900" s="131"/>
      <c r="V900" s="803"/>
      <c r="W900" s="803"/>
      <c r="X900" s="803"/>
      <c r="Y900" s="803"/>
      <c r="Z900" s="803"/>
      <c r="AA900" s="803"/>
      <c r="AB900" s="803"/>
      <c r="AC900" s="803"/>
      <c r="AD900" s="803"/>
      <c r="AE900" s="110"/>
      <c r="AF900" s="110"/>
      <c r="AG900" s="110"/>
    </row>
    <row r="901">
      <c r="A901" s="803"/>
      <c r="B901" s="676">
        <f t="shared" si="1"/>
        <v>898</v>
      </c>
      <c r="C901" s="957"/>
      <c r="D901" s="201"/>
      <c r="E901" s="201"/>
      <c r="F901" s="201"/>
      <c r="G901" s="201"/>
      <c r="H901" s="132" t="s">
        <v>451</v>
      </c>
      <c r="I901" s="201"/>
      <c r="J901" s="201"/>
      <c r="K901" s="132"/>
      <c r="L901" s="132" t="s">
        <v>4354</v>
      </c>
      <c r="M901" s="132" t="s">
        <v>4939</v>
      </c>
      <c r="N901" s="131"/>
      <c r="O901" s="783" t="s">
        <v>84</v>
      </c>
      <c r="P901" s="783" t="s">
        <v>86</v>
      </c>
      <c r="Q901" s="783" t="s">
        <v>86</v>
      </c>
      <c r="R901" s="783" t="s">
        <v>86</v>
      </c>
      <c r="S901" s="132" t="s">
        <v>107</v>
      </c>
      <c r="T901" s="131"/>
      <c r="U901" s="131"/>
      <c r="V901" s="803"/>
      <c r="W901" s="803"/>
      <c r="X901" s="803"/>
      <c r="Y901" s="803"/>
      <c r="Z901" s="803"/>
      <c r="AA901" s="803"/>
      <c r="AB901" s="803"/>
      <c r="AC901" s="803"/>
      <c r="AD901" s="803"/>
      <c r="AE901" s="110"/>
      <c r="AF901" s="110"/>
      <c r="AG901" s="110"/>
    </row>
    <row r="902">
      <c r="A902" s="803"/>
      <c r="B902" s="676">
        <f t="shared" si="1"/>
        <v>899</v>
      </c>
      <c r="C902" s="957"/>
      <c r="D902" s="201"/>
      <c r="E902" s="201"/>
      <c r="F902" s="197" t="s">
        <v>252</v>
      </c>
      <c r="G902" s="951">
        <v>10.0</v>
      </c>
      <c r="H902" s="131"/>
      <c r="I902" s="131"/>
      <c r="J902" s="131"/>
      <c r="K902" s="132"/>
      <c r="L902" s="132" t="s">
        <v>3952</v>
      </c>
      <c r="M902" s="132" t="s">
        <v>4388</v>
      </c>
      <c r="N902" s="131"/>
      <c r="O902" s="783" t="s">
        <v>84</v>
      </c>
      <c r="P902" s="783" t="s">
        <v>86</v>
      </c>
      <c r="Q902" s="783" t="s">
        <v>86</v>
      </c>
      <c r="R902" s="783" t="s">
        <v>86</v>
      </c>
      <c r="S902" s="132" t="s">
        <v>107</v>
      </c>
      <c r="T902" s="131"/>
      <c r="U902" s="131"/>
      <c r="V902" s="803"/>
      <c r="W902" s="803"/>
      <c r="X902" s="803"/>
      <c r="Y902" s="803"/>
      <c r="Z902" s="803"/>
      <c r="AA902" s="803"/>
      <c r="AB902" s="803"/>
      <c r="AC902" s="803"/>
      <c r="AD902" s="803"/>
      <c r="AE902" s="110"/>
      <c r="AF902" s="110"/>
      <c r="AG902" s="110"/>
    </row>
    <row r="903">
      <c r="A903" s="803"/>
      <c r="B903" s="676">
        <f t="shared" si="1"/>
        <v>900</v>
      </c>
      <c r="C903" s="957"/>
      <c r="D903" s="201"/>
      <c r="E903" s="201"/>
      <c r="F903" s="137"/>
      <c r="G903" s="951">
        <v>30.0</v>
      </c>
      <c r="H903" s="131"/>
      <c r="I903" s="131"/>
      <c r="J903" s="131"/>
      <c r="K903" s="132"/>
      <c r="L903" s="132" t="s">
        <v>3955</v>
      </c>
      <c r="M903" s="132" t="s">
        <v>4389</v>
      </c>
      <c r="N903" s="131"/>
      <c r="O903" s="783" t="s">
        <v>84</v>
      </c>
      <c r="P903" s="783" t="s">
        <v>86</v>
      </c>
      <c r="Q903" s="783" t="s">
        <v>86</v>
      </c>
      <c r="R903" s="783" t="s">
        <v>86</v>
      </c>
      <c r="S903" s="132" t="s">
        <v>107</v>
      </c>
      <c r="T903" s="131"/>
      <c r="U903" s="131"/>
      <c r="V903" s="803"/>
      <c r="W903" s="803"/>
      <c r="X903" s="803"/>
      <c r="Y903" s="803"/>
      <c r="Z903" s="803"/>
      <c r="AA903" s="803"/>
      <c r="AB903" s="803"/>
      <c r="AC903" s="803"/>
      <c r="AD903" s="803"/>
      <c r="AE903" s="110"/>
      <c r="AF903" s="110"/>
      <c r="AG903" s="110"/>
    </row>
    <row r="904">
      <c r="A904" s="803"/>
      <c r="B904" s="676">
        <f t="shared" si="1"/>
        <v>901</v>
      </c>
      <c r="C904" s="957"/>
      <c r="D904" s="201"/>
      <c r="E904" s="201"/>
      <c r="F904" s="137"/>
      <c r="G904" s="951">
        <v>50.0</v>
      </c>
      <c r="H904" s="131"/>
      <c r="I904" s="131"/>
      <c r="J904" s="131"/>
      <c r="K904" s="132"/>
      <c r="L904" s="132" t="s">
        <v>3958</v>
      </c>
      <c r="M904" s="132" t="s">
        <v>4390</v>
      </c>
      <c r="N904" s="131"/>
      <c r="O904" s="783" t="s">
        <v>84</v>
      </c>
      <c r="P904" s="783" t="s">
        <v>86</v>
      </c>
      <c r="Q904" s="783" t="s">
        <v>86</v>
      </c>
      <c r="R904" s="783" t="s">
        <v>86</v>
      </c>
      <c r="S904" s="132" t="s">
        <v>107</v>
      </c>
      <c r="T904" s="131"/>
      <c r="U904" s="131"/>
      <c r="V904" s="803"/>
      <c r="W904" s="803"/>
      <c r="X904" s="803"/>
      <c r="Y904" s="803"/>
      <c r="Z904" s="803"/>
      <c r="AA904" s="803"/>
      <c r="AB904" s="803"/>
      <c r="AC904" s="803"/>
      <c r="AD904" s="803"/>
      <c r="AE904" s="110"/>
      <c r="AF904" s="110"/>
      <c r="AG904" s="110"/>
    </row>
    <row r="905">
      <c r="A905" s="803"/>
      <c r="B905" s="676">
        <f t="shared" si="1"/>
        <v>902</v>
      </c>
      <c r="C905" s="957"/>
      <c r="D905" s="201"/>
      <c r="E905" s="201"/>
      <c r="F905" s="197" t="s">
        <v>824</v>
      </c>
      <c r="G905" s="820" t="s">
        <v>1174</v>
      </c>
      <c r="H905" s="131"/>
      <c r="I905" s="131"/>
      <c r="J905" s="131"/>
      <c r="K905" s="132"/>
      <c r="L905" s="132" t="s">
        <v>3965</v>
      </c>
      <c r="M905" s="132" t="s">
        <v>3966</v>
      </c>
      <c r="N905" s="131"/>
      <c r="O905" s="783" t="s">
        <v>84</v>
      </c>
      <c r="P905" s="783" t="s">
        <v>86</v>
      </c>
      <c r="Q905" s="783" t="s">
        <v>86</v>
      </c>
      <c r="R905" s="783" t="s">
        <v>86</v>
      </c>
      <c r="S905" s="132" t="s">
        <v>107</v>
      </c>
      <c r="T905" s="131"/>
      <c r="U905" s="131"/>
      <c r="V905" s="803"/>
      <c r="W905" s="803"/>
      <c r="X905" s="803"/>
      <c r="Y905" s="803"/>
      <c r="Z905" s="803"/>
      <c r="AA905" s="803"/>
      <c r="AB905" s="803"/>
      <c r="AC905" s="803"/>
      <c r="AD905" s="803"/>
      <c r="AE905" s="110"/>
      <c r="AF905" s="110"/>
      <c r="AG905" s="110"/>
    </row>
    <row r="906">
      <c r="A906" s="803"/>
      <c r="B906" s="676">
        <f t="shared" si="1"/>
        <v>903</v>
      </c>
      <c r="C906" s="957"/>
      <c r="D906" s="201"/>
      <c r="E906" s="201"/>
      <c r="F906" s="137"/>
      <c r="G906" s="820" t="s">
        <v>3967</v>
      </c>
      <c r="H906" s="131"/>
      <c r="I906" s="131"/>
      <c r="J906" s="131"/>
      <c r="K906" s="132"/>
      <c r="L906" s="132" t="s">
        <v>3968</v>
      </c>
      <c r="M906" s="132" t="s">
        <v>3969</v>
      </c>
      <c r="N906" s="131"/>
      <c r="O906" s="783" t="s">
        <v>84</v>
      </c>
      <c r="P906" s="783" t="s">
        <v>86</v>
      </c>
      <c r="Q906" s="783" t="s">
        <v>86</v>
      </c>
      <c r="R906" s="783" t="s">
        <v>86</v>
      </c>
      <c r="S906" s="132" t="s">
        <v>107</v>
      </c>
      <c r="T906" s="131"/>
      <c r="U906" s="131"/>
      <c r="V906" s="803"/>
      <c r="W906" s="803"/>
      <c r="X906" s="803"/>
      <c r="Y906" s="803"/>
      <c r="Z906" s="803"/>
      <c r="AA906" s="803"/>
      <c r="AB906" s="803"/>
      <c r="AC906" s="803"/>
      <c r="AD906" s="803"/>
      <c r="AE906" s="110"/>
      <c r="AF906" s="110"/>
      <c r="AG906" s="110"/>
    </row>
    <row r="907">
      <c r="A907" s="803"/>
      <c r="B907" s="676">
        <f t="shared" si="1"/>
        <v>904</v>
      </c>
      <c r="C907" s="957"/>
      <c r="D907" s="201"/>
      <c r="E907" s="201"/>
      <c r="F907" s="137"/>
      <c r="G907" s="820" t="s">
        <v>3970</v>
      </c>
      <c r="H907" s="131"/>
      <c r="I907" s="131"/>
      <c r="J907" s="131"/>
      <c r="K907" s="132"/>
      <c r="L907" s="132" t="s">
        <v>3971</v>
      </c>
      <c r="M907" s="132" t="s">
        <v>3972</v>
      </c>
      <c r="N907" s="131"/>
      <c r="O907" s="783" t="s">
        <v>84</v>
      </c>
      <c r="P907" s="783" t="s">
        <v>86</v>
      </c>
      <c r="Q907" s="783" t="s">
        <v>86</v>
      </c>
      <c r="R907" s="783" t="s">
        <v>86</v>
      </c>
      <c r="S907" s="132" t="s">
        <v>107</v>
      </c>
      <c r="T907" s="131"/>
      <c r="U907" s="131"/>
      <c r="V907" s="803"/>
      <c r="W907" s="803"/>
      <c r="X907" s="803"/>
      <c r="Y907" s="803"/>
      <c r="Z907" s="803"/>
      <c r="AA907" s="803"/>
      <c r="AB907" s="803"/>
      <c r="AC907" s="803"/>
      <c r="AD907" s="803"/>
      <c r="AE907" s="110"/>
      <c r="AF907" s="110"/>
      <c r="AG907" s="110"/>
    </row>
    <row r="908">
      <c r="A908" s="803"/>
      <c r="B908" s="676">
        <f t="shared" si="1"/>
        <v>905</v>
      </c>
      <c r="C908" s="957"/>
      <c r="D908" s="201"/>
      <c r="E908" s="201"/>
      <c r="F908" s="137"/>
      <c r="G908" s="820" t="s">
        <v>3973</v>
      </c>
      <c r="H908" s="131"/>
      <c r="I908" s="131"/>
      <c r="J908" s="131"/>
      <c r="K908" s="132"/>
      <c r="L908" s="132" t="s">
        <v>3974</v>
      </c>
      <c r="M908" s="132" t="s">
        <v>3975</v>
      </c>
      <c r="N908" s="131"/>
      <c r="O908" s="783" t="s">
        <v>84</v>
      </c>
      <c r="P908" s="783" t="s">
        <v>86</v>
      </c>
      <c r="Q908" s="783" t="s">
        <v>86</v>
      </c>
      <c r="R908" s="783" t="s">
        <v>86</v>
      </c>
      <c r="S908" s="132" t="s">
        <v>107</v>
      </c>
      <c r="T908" s="131"/>
      <c r="U908" s="131"/>
      <c r="V908" s="803"/>
      <c r="W908" s="803"/>
      <c r="X908" s="803"/>
      <c r="Y908" s="803"/>
      <c r="Z908" s="803"/>
      <c r="AA908" s="803"/>
      <c r="AB908" s="803"/>
      <c r="AC908" s="803"/>
      <c r="AD908" s="803"/>
      <c r="AE908" s="110"/>
      <c r="AF908" s="110"/>
      <c r="AG908" s="110"/>
    </row>
    <row r="909">
      <c r="A909" s="803"/>
      <c r="B909" s="676">
        <f t="shared" si="1"/>
        <v>906</v>
      </c>
      <c r="C909" s="957"/>
      <c r="D909" s="201"/>
      <c r="E909" s="201"/>
      <c r="F909" s="137"/>
      <c r="G909" s="820" t="s">
        <v>3976</v>
      </c>
      <c r="H909" s="131"/>
      <c r="I909" s="131"/>
      <c r="J909" s="131"/>
      <c r="K909" s="132"/>
      <c r="L909" s="132" t="s">
        <v>3977</v>
      </c>
      <c r="M909" s="132" t="s">
        <v>3978</v>
      </c>
      <c r="N909" s="131"/>
      <c r="O909" s="783" t="s">
        <v>84</v>
      </c>
      <c r="P909" s="783" t="s">
        <v>86</v>
      </c>
      <c r="Q909" s="783" t="s">
        <v>86</v>
      </c>
      <c r="R909" s="783" t="s">
        <v>86</v>
      </c>
      <c r="S909" s="132" t="s">
        <v>107</v>
      </c>
      <c r="T909" s="131"/>
      <c r="U909" s="131"/>
      <c r="V909" s="803"/>
      <c r="W909" s="803"/>
      <c r="X909" s="803"/>
      <c r="Y909" s="803"/>
      <c r="Z909" s="803"/>
      <c r="AA909" s="803"/>
      <c r="AB909" s="803"/>
      <c r="AC909" s="803"/>
      <c r="AD909" s="803"/>
      <c r="AE909" s="110"/>
      <c r="AF909" s="110"/>
      <c r="AG909" s="110"/>
    </row>
    <row r="910">
      <c r="A910" s="803"/>
      <c r="B910" s="676">
        <f t="shared" si="1"/>
        <v>907</v>
      </c>
      <c r="C910" s="957"/>
      <c r="D910" s="132" t="s">
        <v>4940</v>
      </c>
      <c r="E910" s="132" t="s">
        <v>4941</v>
      </c>
      <c r="F910" s="132" t="s">
        <v>4927</v>
      </c>
      <c r="G910" s="201"/>
      <c r="H910" s="201"/>
      <c r="I910" s="201"/>
      <c r="J910" s="201"/>
      <c r="K910" s="132"/>
      <c r="L910" s="132" t="s">
        <v>4928</v>
      </c>
      <c r="M910" s="132" t="s">
        <v>4929</v>
      </c>
      <c r="N910" s="131"/>
      <c r="O910" s="783" t="s">
        <v>84</v>
      </c>
      <c r="P910" s="783" t="s">
        <v>86</v>
      </c>
      <c r="Q910" s="783" t="s">
        <v>86</v>
      </c>
      <c r="R910" s="783" t="s">
        <v>86</v>
      </c>
      <c r="S910" s="132" t="s">
        <v>107</v>
      </c>
      <c r="T910" s="131"/>
      <c r="U910" s="131"/>
      <c r="V910" s="803"/>
      <c r="W910" s="803"/>
      <c r="X910" s="803"/>
      <c r="Y910" s="803"/>
      <c r="Z910" s="803"/>
      <c r="AA910" s="803"/>
      <c r="AB910" s="803"/>
      <c r="AC910" s="803"/>
      <c r="AD910" s="803"/>
      <c r="AE910" s="110"/>
      <c r="AF910" s="110"/>
      <c r="AG910" s="110"/>
    </row>
    <row r="911">
      <c r="A911" s="803"/>
      <c r="B911" s="676">
        <f t="shared" si="1"/>
        <v>908</v>
      </c>
      <c r="C911" s="957"/>
      <c r="D911" s="201"/>
      <c r="E911" s="201"/>
      <c r="F911" s="201"/>
      <c r="G911" s="132" t="s">
        <v>4930</v>
      </c>
      <c r="H911" s="132" t="s">
        <v>4931</v>
      </c>
      <c r="I911" s="201"/>
      <c r="J911" s="201"/>
      <c r="K911" s="132"/>
      <c r="L911" s="132" t="s">
        <v>4932</v>
      </c>
      <c r="M911" s="132" t="s">
        <v>4933</v>
      </c>
      <c r="N911" s="131"/>
      <c r="O911" s="783" t="s">
        <v>84</v>
      </c>
      <c r="P911" s="783" t="s">
        <v>86</v>
      </c>
      <c r="Q911" s="783" t="s">
        <v>86</v>
      </c>
      <c r="R911" s="783" t="s">
        <v>86</v>
      </c>
      <c r="S911" s="132" t="s">
        <v>107</v>
      </c>
      <c r="T911" s="131"/>
      <c r="U911" s="131"/>
      <c r="V911" s="803"/>
      <c r="W911" s="803"/>
      <c r="X911" s="803"/>
      <c r="Y911" s="803"/>
      <c r="Z911" s="803"/>
      <c r="AA911" s="803"/>
      <c r="AB911" s="803"/>
      <c r="AC911" s="803"/>
      <c r="AD911" s="803"/>
      <c r="AE911" s="110"/>
      <c r="AF911" s="110"/>
      <c r="AG911" s="110"/>
    </row>
    <row r="912">
      <c r="A912" s="803"/>
      <c r="B912" s="676">
        <f t="shared" si="1"/>
        <v>909</v>
      </c>
      <c r="C912" s="957"/>
      <c r="D912" s="201"/>
      <c r="E912" s="201"/>
      <c r="F912" s="201"/>
      <c r="G912" s="201"/>
      <c r="H912" s="132" t="s">
        <v>1705</v>
      </c>
      <c r="I912" s="201"/>
      <c r="J912" s="201"/>
      <c r="K912" s="132"/>
      <c r="L912" s="132" t="s">
        <v>4198</v>
      </c>
      <c r="M912" s="132" t="s">
        <v>4934</v>
      </c>
      <c r="N912" s="131"/>
      <c r="O912" s="783" t="s">
        <v>84</v>
      </c>
      <c r="P912" s="783" t="s">
        <v>86</v>
      </c>
      <c r="Q912" s="783" t="s">
        <v>86</v>
      </c>
      <c r="R912" s="783" t="s">
        <v>86</v>
      </c>
      <c r="S912" s="132" t="s">
        <v>107</v>
      </c>
      <c r="T912" s="131"/>
      <c r="U912" s="131"/>
      <c r="V912" s="803"/>
      <c r="W912" s="803"/>
      <c r="X912" s="803"/>
      <c r="Y912" s="803"/>
      <c r="Z912" s="803"/>
      <c r="AA912" s="803"/>
      <c r="AB912" s="803"/>
      <c r="AC912" s="803"/>
      <c r="AD912" s="803"/>
      <c r="AE912" s="110"/>
      <c r="AF912" s="110"/>
      <c r="AG912" s="110"/>
    </row>
    <row r="913">
      <c r="A913" s="803"/>
      <c r="B913" s="676">
        <f t="shared" si="1"/>
        <v>910</v>
      </c>
      <c r="C913" s="957"/>
      <c r="D913" s="201"/>
      <c r="E913" s="201"/>
      <c r="F913" s="132" t="s">
        <v>4935</v>
      </c>
      <c r="G913" s="201"/>
      <c r="H913" s="201"/>
      <c r="I913" s="201"/>
      <c r="J913" s="201"/>
      <c r="K913" s="132"/>
      <c r="L913" s="132" t="s">
        <v>4936</v>
      </c>
      <c r="M913" s="132" t="s">
        <v>4937</v>
      </c>
      <c r="N913" s="131"/>
      <c r="O913" s="783" t="s">
        <v>84</v>
      </c>
      <c r="P913" s="783" t="s">
        <v>86</v>
      </c>
      <c r="Q913" s="783" t="s">
        <v>86</v>
      </c>
      <c r="R913" s="783" t="s">
        <v>86</v>
      </c>
      <c r="S913" s="132" t="s">
        <v>107</v>
      </c>
      <c r="T913" s="131"/>
      <c r="U913" s="131"/>
      <c r="V913" s="803"/>
      <c r="W913" s="803"/>
      <c r="X913" s="803"/>
      <c r="Y913" s="803"/>
      <c r="Z913" s="803"/>
      <c r="AA913" s="803"/>
      <c r="AB913" s="803"/>
      <c r="AC913" s="803"/>
      <c r="AD913" s="803"/>
      <c r="AE913" s="110"/>
      <c r="AF913" s="110"/>
      <c r="AG913" s="110"/>
    </row>
    <row r="914">
      <c r="A914" s="803"/>
      <c r="B914" s="676">
        <f t="shared" si="1"/>
        <v>911</v>
      </c>
      <c r="C914" s="957"/>
      <c r="D914" s="201"/>
      <c r="E914" s="201"/>
      <c r="F914" s="201"/>
      <c r="G914" s="132" t="s">
        <v>4938</v>
      </c>
      <c r="H914" s="132" t="s">
        <v>4931</v>
      </c>
      <c r="I914" s="201"/>
      <c r="J914" s="201"/>
      <c r="K914" s="132"/>
      <c r="L914" s="132" t="s">
        <v>4932</v>
      </c>
      <c r="M914" s="132" t="s">
        <v>4933</v>
      </c>
      <c r="N914" s="131"/>
      <c r="O914" s="783" t="s">
        <v>84</v>
      </c>
      <c r="P914" s="783" t="s">
        <v>86</v>
      </c>
      <c r="Q914" s="783" t="s">
        <v>86</v>
      </c>
      <c r="R914" s="783" t="s">
        <v>86</v>
      </c>
      <c r="S914" s="132" t="s">
        <v>107</v>
      </c>
      <c r="T914" s="131"/>
      <c r="U914" s="131"/>
      <c r="V914" s="803"/>
      <c r="W914" s="803"/>
      <c r="X914" s="803"/>
      <c r="Y914" s="803"/>
      <c r="Z914" s="803"/>
      <c r="AA914" s="803"/>
      <c r="AB914" s="803"/>
      <c r="AC914" s="803"/>
      <c r="AD914" s="803"/>
      <c r="AE914" s="110"/>
      <c r="AF914" s="110"/>
      <c r="AG914" s="110"/>
    </row>
    <row r="915">
      <c r="A915" s="803"/>
      <c r="B915" s="676">
        <f t="shared" si="1"/>
        <v>912</v>
      </c>
      <c r="C915" s="957"/>
      <c r="D915" s="201"/>
      <c r="E915" s="201"/>
      <c r="F915" s="201"/>
      <c r="G915" s="201"/>
      <c r="H915" s="132" t="s">
        <v>1352</v>
      </c>
      <c r="I915" s="201"/>
      <c r="J915" s="201"/>
      <c r="K915" s="132"/>
      <c r="L915" s="132" t="s">
        <v>4079</v>
      </c>
      <c r="M915" s="132" t="s">
        <v>4788</v>
      </c>
      <c r="N915" s="131"/>
      <c r="O915" s="783" t="s">
        <v>84</v>
      </c>
      <c r="P915" s="783" t="s">
        <v>86</v>
      </c>
      <c r="Q915" s="783" t="s">
        <v>86</v>
      </c>
      <c r="R915" s="783" t="s">
        <v>86</v>
      </c>
      <c r="S915" s="132" t="s">
        <v>107</v>
      </c>
      <c r="T915" s="131"/>
      <c r="U915" s="131"/>
      <c r="V915" s="803"/>
      <c r="W915" s="803"/>
      <c r="X915" s="803"/>
      <c r="Y915" s="803"/>
      <c r="Z915" s="803"/>
      <c r="AA915" s="803"/>
      <c r="AB915" s="803"/>
      <c r="AC915" s="803"/>
      <c r="AD915" s="803"/>
      <c r="AE915" s="110"/>
      <c r="AF915" s="110"/>
      <c r="AG915" s="110"/>
    </row>
    <row r="916">
      <c r="A916" s="803"/>
      <c r="B916" s="676">
        <f t="shared" si="1"/>
        <v>913</v>
      </c>
      <c r="C916" s="957"/>
      <c r="D916" s="201"/>
      <c r="E916" s="201"/>
      <c r="F916" s="201"/>
      <c r="G916" s="201"/>
      <c r="H916" s="132" t="s">
        <v>451</v>
      </c>
      <c r="I916" s="201"/>
      <c r="J916" s="201"/>
      <c r="K916" s="132"/>
      <c r="L916" s="132" t="s">
        <v>4354</v>
      </c>
      <c r="M916" s="132" t="s">
        <v>4939</v>
      </c>
      <c r="N916" s="131"/>
      <c r="O916" s="783" t="s">
        <v>84</v>
      </c>
      <c r="P916" s="783" t="s">
        <v>86</v>
      </c>
      <c r="Q916" s="783" t="s">
        <v>86</v>
      </c>
      <c r="R916" s="783" t="s">
        <v>86</v>
      </c>
      <c r="S916" s="132" t="s">
        <v>107</v>
      </c>
      <c r="T916" s="131"/>
      <c r="U916" s="131"/>
      <c r="V916" s="803"/>
      <c r="W916" s="803"/>
      <c r="X916" s="803"/>
      <c r="Y916" s="803"/>
      <c r="Z916" s="803"/>
      <c r="AA916" s="803"/>
      <c r="AB916" s="803"/>
      <c r="AC916" s="803"/>
      <c r="AD916" s="803"/>
      <c r="AE916" s="110"/>
      <c r="AF916" s="110"/>
      <c r="AG916" s="110"/>
    </row>
    <row r="917">
      <c r="A917" s="803"/>
      <c r="B917" s="676">
        <f t="shared" si="1"/>
        <v>914</v>
      </c>
      <c r="C917" s="957"/>
      <c r="D917" s="201"/>
      <c r="E917" s="201"/>
      <c r="F917" s="197" t="s">
        <v>252</v>
      </c>
      <c r="G917" s="951">
        <v>10.0</v>
      </c>
      <c r="H917" s="131"/>
      <c r="I917" s="131"/>
      <c r="J917" s="131"/>
      <c r="K917" s="132"/>
      <c r="L917" s="132" t="s">
        <v>3952</v>
      </c>
      <c r="M917" s="132" t="s">
        <v>4388</v>
      </c>
      <c r="N917" s="131"/>
      <c r="O917" s="783" t="s">
        <v>84</v>
      </c>
      <c r="P917" s="783" t="s">
        <v>86</v>
      </c>
      <c r="Q917" s="783" t="s">
        <v>86</v>
      </c>
      <c r="R917" s="783" t="s">
        <v>86</v>
      </c>
      <c r="S917" s="132" t="s">
        <v>107</v>
      </c>
      <c r="T917" s="131"/>
      <c r="U917" s="131"/>
      <c r="V917" s="803"/>
      <c r="W917" s="803"/>
      <c r="X917" s="803"/>
      <c r="Y917" s="803"/>
      <c r="Z917" s="803"/>
      <c r="AA917" s="803"/>
      <c r="AB917" s="803"/>
      <c r="AC917" s="803"/>
      <c r="AD917" s="803"/>
      <c r="AE917" s="110"/>
      <c r="AF917" s="110"/>
      <c r="AG917" s="110"/>
    </row>
    <row r="918">
      <c r="A918" s="803"/>
      <c r="B918" s="676">
        <f t="shared" si="1"/>
        <v>915</v>
      </c>
      <c r="C918" s="957"/>
      <c r="D918" s="201"/>
      <c r="E918" s="201"/>
      <c r="F918" s="137"/>
      <c r="G918" s="951">
        <v>30.0</v>
      </c>
      <c r="H918" s="131"/>
      <c r="I918" s="131"/>
      <c r="J918" s="131"/>
      <c r="K918" s="132"/>
      <c r="L918" s="132" t="s">
        <v>3955</v>
      </c>
      <c r="M918" s="132" t="s">
        <v>4389</v>
      </c>
      <c r="N918" s="131"/>
      <c r="O918" s="783" t="s">
        <v>84</v>
      </c>
      <c r="P918" s="783" t="s">
        <v>86</v>
      </c>
      <c r="Q918" s="783" t="s">
        <v>86</v>
      </c>
      <c r="R918" s="783" t="s">
        <v>86</v>
      </c>
      <c r="S918" s="132" t="s">
        <v>107</v>
      </c>
      <c r="T918" s="131"/>
      <c r="U918" s="131"/>
      <c r="V918" s="803"/>
      <c r="W918" s="803"/>
      <c r="X918" s="803"/>
      <c r="Y918" s="803"/>
      <c r="Z918" s="803"/>
      <c r="AA918" s="803"/>
      <c r="AB918" s="803"/>
      <c r="AC918" s="803"/>
      <c r="AD918" s="803"/>
      <c r="AE918" s="110"/>
      <c r="AF918" s="110"/>
      <c r="AG918" s="110"/>
    </row>
    <row r="919">
      <c r="A919" s="803"/>
      <c r="B919" s="676">
        <f t="shared" si="1"/>
        <v>916</v>
      </c>
      <c r="C919" s="957"/>
      <c r="D919" s="201"/>
      <c r="E919" s="201"/>
      <c r="F919" s="137"/>
      <c r="G919" s="951">
        <v>50.0</v>
      </c>
      <c r="H919" s="131"/>
      <c r="I919" s="131"/>
      <c r="J919" s="131"/>
      <c r="K919" s="132"/>
      <c r="L919" s="132" t="s">
        <v>3958</v>
      </c>
      <c r="M919" s="132" t="s">
        <v>4390</v>
      </c>
      <c r="N919" s="131"/>
      <c r="O919" s="783" t="s">
        <v>84</v>
      </c>
      <c r="P919" s="783" t="s">
        <v>86</v>
      </c>
      <c r="Q919" s="783" t="s">
        <v>86</v>
      </c>
      <c r="R919" s="783" t="s">
        <v>86</v>
      </c>
      <c r="S919" s="132" t="s">
        <v>107</v>
      </c>
      <c r="T919" s="131"/>
      <c r="U919" s="131"/>
      <c r="V919" s="803"/>
      <c r="W919" s="803"/>
      <c r="X919" s="803"/>
      <c r="Y919" s="803"/>
      <c r="Z919" s="803"/>
      <c r="AA919" s="803"/>
      <c r="AB919" s="803"/>
      <c r="AC919" s="803"/>
      <c r="AD919" s="803"/>
      <c r="AE919" s="110"/>
      <c r="AF919" s="110"/>
      <c r="AG919" s="110"/>
    </row>
    <row r="920">
      <c r="A920" s="803"/>
      <c r="B920" s="676">
        <f t="shared" si="1"/>
        <v>917</v>
      </c>
      <c r="C920" s="957"/>
      <c r="D920" s="201"/>
      <c r="E920" s="201"/>
      <c r="F920" s="197" t="s">
        <v>824</v>
      </c>
      <c r="G920" s="820" t="s">
        <v>1174</v>
      </c>
      <c r="H920" s="131"/>
      <c r="I920" s="131"/>
      <c r="J920" s="131"/>
      <c r="K920" s="132"/>
      <c r="L920" s="132" t="s">
        <v>3965</v>
      </c>
      <c r="M920" s="132" t="s">
        <v>3966</v>
      </c>
      <c r="N920" s="131"/>
      <c r="O920" s="783" t="s">
        <v>84</v>
      </c>
      <c r="P920" s="783" t="s">
        <v>86</v>
      </c>
      <c r="Q920" s="783" t="s">
        <v>86</v>
      </c>
      <c r="R920" s="783" t="s">
        <v>86</v>
      </c>
      <c r="S920" s="132" t="s">
        <v>107</v>
      </c>
      <c r="T920" s="131"/>
      <c r="U920" s="131"/>
      <c r="V920" s="803"/>
      <c r="W920" s="803"/>
      <c r="X920" s="803"/>
      <c r="Y920" s="803"/>
      <c r="Z920" s="803"/>
      <c r="AA920" s="803"/>
      <c r="AB920" s="803"/>
      <c r="AC920" s="803"/>
      <c r="AD920" s="803"/>
      <c r="AE920" s="110"/>
      <c r="AF920" s="110"/>
      <c r="AG920" s="110"/>
    </row>
    <row r="921">
      <c r="A921" s="803"/>
      <c r="B921" s="676">
        <f t="shared" si="1"/>
        <v>918</v>
      </c>
      <c r="C921" s="957"/>
      <c r="D921" s="201"/>
      <c r="E921" s="201"/>
      <c r="F921" s="137"/>
      <c r="G921" s="820" t="s">
        <v>3967</v>
      </c>
      <c r="H921" s="131"/>
      <c r="I921" s="131"/>
      <c r="J921" s="131"/>
      <c r="K921" s="132"/>
      <c r="L921" s="132" t="s">
        <v>3968</v>
      </c>
      <c r="M921" s="132" t="s">
        <v>3969</v>
      </c>
      <c r="N921" s="131"/>
      <c r="O921" s="783" t="s">
        <v>84</v>
      </c>
      <c r="P921" s="783" t="s">
        <v>86</v>
      </c>
      <c r="Q921" s="783" t="s">
        <v>86</v>
      </c>
      <c r="R921" s="783" t="s">
        <v>86</v>
      </c>
      <c r="S921" s="132" t="s">
        <v>107</v>
      </c>
      <c r="T921" s="131"/>
      <c r="U921" s="131"/>
      <c r="V921" s="803"/>
      <c r="W921" s="803"/>
      <c r="X921" s="803"/>
      <c r="Y921" s="803"/>
      <c r="Z921" s="803"/>
      <c r="AA921" s="803"/>
      <c r="AB921" s="803"/>
      <c r="AC921" s="803"/>
      <c r="AD921" s="803"/>
      <c r="AE921" s="110"/>
      <c r="AF921" s="110"/>
      <c r="AG921" s="110"/>
    </row>
    <row r="922">
      <c r="A922" s="803"/>
      <c r="B922" s="676">
        <f t="shared" si="1"/>
        <v>919</v>
      </c>
      <c r="C922" s="957"/>
      <c r="D922" s="201"/>
      <c r="E922" s="201"/>
      <c r="F922" s="137"/>
      <c r="G922" s="820" t="s">
        <v>3970</v>
      </c>
      <c r="H922" s="131"/>
      <c r="I922" s="131"/>
      <c r="J922" s="131"/>
      <c r="K922" s="132"/>
      <c r="L922" s="132" t="s">
        <v>3971</v>
      </c>
      <c r="M922" s="132" t="s">
        <v>3972</v>
      </c>
      <c r="N922" s="131"/>
      <c r="O922" s="783" t="s">
        <v>84</v>
      </c>
      <c r="P922" s="783" t="s">
        <v>86</v>
      </c>
      <c r="Q922" s="783" t="s">
        <v>86</v>
      </c>
      <c r="R922" s="783" t="s">
        <v>86</v>
      </c>
      <c r="S922" s="132" t="s">
        <v>107</v>
      </c>
      <c r="T922" s="131"/>
      <c r="U922" s="131"/>
      <c r="V922" s="803"/>
      <c r="W922" s="803"/>
      <c r="X922" s="803"/>
      <c r="Y922" s="803"/>
      <c r="Z922" s="803"/>
      <c r="AA922" s="803"/>
      <c r="AB922" s="803"/>
      <c r="AC922" s="803"/>
      <c r="AD922" s="803"/>
      <c r="AE922" s="110"/>
      <c r="AF922" s="110"/>
      <c r="AG922" s="110"/>
    </row>
    <row r="923">
      <c r="A923" s="803"/>
      <c r="B923" s="676">
        <f t="shared" si="1"/>
        <v>920</v>
      </c>
      <c r="C923" s="957"/>
      <c r="D923" s="201"/>
      <c r="E923" s="201"/>
      <c r="F923" s="137"/>
      <c r="G923" s="820" t="s">
        <v>3973</v>
      </c>
      <c r="H923" s="131"/>
      <c r="I923" s="131"/>
      <c r="J923" s="131"/>
      <c r="K923" s="132"/>
      <c r="L923" s="132" t="s">
        <v>3974</v>
      </c>
      <c r="M923" s="132" t="s">
        <v>3975</v>
      </c>
      <c r="N923" s="131"/>
      <c r="O923" s="783" t="s">
        <v>84</v>
      </c>
      <c r="P923" s="783" t="s">
        <v>86</v>
      </c>
      <c r="Q923" s="783" t="s">
        <v>86</v>
      </c>
      <c r="R923" s="783" t="s">
        <v>86</v>
      </c>
      <c r="S923" s="132" t="s">
        <v>107</v>
      </c>
      <c r="T923" s="131"/>
      <c r="U923" s="131"/>
      <c r="V923" s="803"/>
      <c r="W923" s="803"/>
      <c r="X923" s="803"/>
      <c r="Y923" s="803"/>
      <c r="Z923" s="803"/>
      <c r="AA923" s="803"/>
      <c r="AB923" s="803"/>
      <c r="AC923" s="803"/>
      <c r="AD923" s="803"/>
      <c r="AE923" s="110"/>
      <c r="AF923" s="110"/>
      <c r="AG923" s="110"/>
    </row>
    <row r="924">
      <c r="A924" s="803"/>
      <c r="B924" s="676">
        <f t="shared" si="1"/>
        <v>921</v>
      </c>
      <c r="C924" s="957"/>
      <c r="D924" s="201"/>
      <c r="E924" s="201"/>
      <c r="F924" s="137"/>
      <c r="G924" s="820" t="s">
        <v>3976</v>
      </c>
      <c r="H924" s="131"/>
      <c r="I924" s="131"/>
      <c r="J924" s="131"/>
      <c r="K924" s="132"/>
      <c r="L924" s="132" t="s">
        <v>3977</v>
      </c>
      <c r="M924" s="132" t="s">
        <v>3978</v>
      </c>
      <c r="N924" s="131"/>
      <c r="O924" s="783" t="s">
        <v>84</v>
      </c>
      <c r="P924" s="783" t="s">
        <v>86</v>
      </c>
      <c r="Q924" s="783" t="s">
        <v>86</v>
      </c>
      <c r="R924" s="783" t="s">
        <v>86</v>
      </c>
      <c r="S924" s="132" t="s">
        <v>107</v>
      </c>
      <c r="T924" s="131"/>
      <c r="U924" s="131"/>
      <c r="V924" s="803"/>
      <c r="W924" s="803"/>
      <c r="X924" s="803"/>
      <c r="Y924" s="803"/>
      <c r="Z924" s="803"/>
      <c r="AA924" s="803"/>
      <c r="AB924" s="803"/>
      <c r="AC924" s="803"/>
      <c r="AD924" s="803"/>
      <c r="AE924" s="110"/>
      <c r="AF924" s="110"/>
      <c r="AG924" s="110"/>
    </row>
    <row r="925">
      <c r="A925" s="803"/>
      <c r="B925" s="676">
        <f t="shared" si="1"/>
        <v>922</v>
      </c>
      <c r="C925" s="941" t="s">
        <v>456</v>
      </c>
      <c r="D925" s="132" t="s">
        <v>4942</v>
      </c>
      <c r="E925" s="132"/>
      <c r="F925" s="201"/>
      <c r="G925" s="201"/>
      <c r="H925" s="201"/>
      <c r="I925" s="201"/>
      <c r="J925" s="201"/>
      <c r="K925" s="132"/>
      <c r="L925" s="132" t="s">
        <v>4083</v>
      </c>
      <c r="M925" s="132" t="s">
        <v>4084</v>
      </c>
      <c r="N925" s="131"/>
      <c r="O925" s="783" t="s">
        <v>84</v>
      </c>
      <c r="P925" s="783" t="s">
        <v>86</v>
      </c>
      <c r="Q925" s="783" t="s">
        <v>86</v>
      </c>
      <c r="R925" s="783" t="s">
        <v>86</v>
      </c>
      <c r="S925" s="132" t="s">
        <v>115</v>
      </c>
      <c r="T925" s="131"/>
      <c r="U925" s="131"/>
      <c r="V925" s="803"/>
      <c r="W925" s="803"/>
      <c r="X925" s="803"/>
      <c r="Y925" s="803"/>
      <c r="Z925" s="803"/>
      <c r="AA925" s="803"/>
      <c r="AB925" s="803"/>
      <c r="AC925" s="803"/>
      <c r="AD925" s="803"/>
      <c r="AE925" s="110"/>
      <c r="AF925" s="110"/>
      <c r="AG925" s="110"/>
    </row>
    <row r="926">
      <c r="A926" s="803"/>
      <c r="B926" s="676">
        <f t="shared" si="1"/>
        <v>923</v>
      </c>
      <c r="C926" s="941"/>
      <c r="D926" s="132"/>
      <c r="E926" s="911" t="s">
        <v>4943</v>
      </c>
      <c r="F926" s="955"/>
      <c r="G926" s="955"/>
      <c r="H926" s="955"/>
      <c r="I926" s="955"/>
      <c r="J926" s="955"/>
      <c r="K926" s="911"/>
      <c r="L926" s="911" t="s">
        <v>4944</v>
      </c>
      <c r="M926" s="911" t="s">
        <v>4945</v>
      </c>
      <c r="N926" s="131"/>
      <c r="O926" s="783" t="s">
        <v>84</v>
      </c>
      <c r="P926" s="783" t="s">
        <v>86</v>
      </c>
      <c r="Q926" s="783" t="s">
        <v>86</v>
      </c>
      <c r="R926" s="783" t="s">
        <v>86</v>
      </c>
      <c r="S926" s="132" t="s">
        <v>157</v>
      </c>
      <c r="T926" s="132" t="s">
        <v>4946</v>
      </c>
      <c r="U926" s="131"/>
      <c r="V926" s="803"/>
      <c r="W926" s="803"/>
      <c r="X926" s="803"/>
      <c r="Y926" s="803"/>
      <c r="Z926" s="803"/>
      <c r="AA926" s="803"/>
      <c r="AB926" s="803"/>
      <c r="AC926" s="803"/>
      <c r="AD926" s="803"/>
      <c r="AE926" s="110"/>
      <c r="AF926" s="110"/>
      <c r="AG926" s="110"/>
    </row>
    <row r="927">
      <c r="A927" s="803"/>
      <c r="B927" s="676">
        <f t="shared" si="1"/>
        <v>924</v>
      </c>
      <c r="C927" s="941"/>
      <c r="D927" s="132" t="s">
        <v>4947</v>
      </c>
      <c r="E927" s="132"/>
      <c r="F927" s="201"/>
      <c r="G927" s="201"/>
      <c r="H927" s="201"/>
      <c r="I927" s="201"/>
      <c r="J927" s="201"/>
      <c r="K927" s="132"/>
      <c r="L927" s="132" t="s">
        <v>4083</v>
      </c>
      <c r="M927" s="132" t="s">
        <v>4084</v>
      </c>
      <c r="N927" s="131"/>
      <c r="O927" s="783" t="s">
        <v>84</v>
      </c>
      <c r="P927" s="783" t="s">
        <v>86</v>
      </c>
      <c r="Q927" s="783" t="s">
        <v>86</v>
      </c>
      <c r="R927" s="783" t="s">
        <v>86</v>
      </c>
      <c r="S927" s="132" t="s">
        <v>115</v>
      </c>
      <c r="T927" s="131"/>
      <c r="U927" s="131"/>
      <c r="V927" s="803"/>
      <c r="W927" s="803"/>
      <c r="X927" s="803"/>
      <c r="Y927" s="803"/>
      <c r="Z927" s="803"/>
      <c r="AA927" s="803"/>
      <c r="AB927" s="803"/>
      <c r="AC927" s="803"/>
      <c r="AD927" s="803"/>
      <c r="AE927" s="110"/>
      <c r="AF927" s="110"/>
      <c r="AG927" s="110"/>
    </row>
    <row r="928">
      <c r="A928" s="803"/>
      <c r="B928" s="676">
        <f t="shared" si="1"/>
        <v>925</v>
      </c>
      <c r="C928" s="941"/>
      <c r="D928" s="132"/>
      <c r="E928" s="911" t="s">
        <v>4943</v>
      </c>
      <c r="F928" s="955"/>
      <c r="G928" s="955"/>
      <c r="H928" s="955"/>
      <c r="I928" s="955"/>
      <c r="J928" s="955"/>
      <c r="K928" s="911"/>
      <c r="L928" s="911" t="s">
        <v>4944</v>
      </c>
      <c r="M928" s="911" t="s">
        <v>4945</v>
      </c>
      <c r="N928" s="131"/>
      <c r="O928" s="783" t="s">
        <v>84</v>
      </c>
      <c r="P928" s="783" t="s">
        <v>86</v>
      </c>
      <c r="Q928" s="783" t="s">
        <v>86</v>
      </c>
      <c r="R928" s="783" t="s">
        <v>86</v>
      </c>
      <c r="S928" s="132" t="s">
        <v>157</v>
      </c>
      <c r="T928" s="132" t="s">
        <v>4946</v>
      </c>
      <c r="U928" s="131"/>
      <c r="V928" s="803"/>
      <c r="W928" s="803"/>
      <c r="X928" s="803"/>
      <c r="Y928" s="803"/>
      <c r="Z928" s="803"/>
      <c r="AA928" s="803"/>
      <c r="AB928" s="803"/>
      <c r="AC928" s="803"/>
      <c r="AD928" s="803"/>
      <c r="AE928" s="110"/>
      <c r="AF928" s="110"/>
      <c r="AG928" s="110"/>
    </row>
    <row r="929">
      <c r="A929" s="803"/>
      <c r="B929" s="676">
        <f t="shared" si="1"/>
        <v>926</v>
      </c>
      <c r="C929" s="941"/>
      <c r="D929" s="132" t="s">
        <v>4948</v>
      </c>
      <c r="E929" s="132" t="s">
        <v>4949</v>
      </c>
      <c r="F929" s="201"/>
      <c r="G929" s="201"/>
      <c r="H929" s="201"/>
      <c r="I929" s="201"/>
      <c r="J929" s="201"/>
      <c r="K929" s="132"/>
      <c r="L929" s="132" t="s">
        <v>4083</v>
      </c>
      <c r="M929" s="132" t="s">
        <v>4084</v>
      </c>
      <c r="N929" s="131"/>
      <c r="O929" s="783" t="s">
        <v>84</v>
      </c>
      <c r="P929" s="783" t="s">
        <v>86</v>
      </c>
      <c r="Q929" s="783" t="s">
        <v>86</v>
      </c>
      <c r="R929" s="783" t="s">
        <v>86</v>
      </c>
      <c r="S929" s="132" t="s">
        <v>115</v>
      </c>
      <c r="T929" s="131"/>
      <c r="U929" s="131"/>
      <c r="V929" s="803"/>
      <c r="W929" s="803"/>
      <c r="X929" s="803"/>
      <c r="Y929" s="803"/>
      <c r="Z929" s="803"/>
      <c r="AA929" s="803"/>
      <c r="AB929" s="803"/>
      <c r="AC929" s="803"/>
      <c r="AD929" s="803"/>
      <c r="AE929" s="110"/>
      <c r="AF929" s="110"/>
      <c r="AG929" s="110"/>
    </row>
    <row r="930">
      <c r="A930" s="803"/>
      <c r="B930" s="676">
        <f t="shared" si="1"/>
        <v>927</v>
      </c>
      <c r="C930" s="941"/>
      <c r="D930" s="132"/>
      <c r="E930" s="132"/>
      <c r="F930" s="911" t="s">
        <v>4943</v>
      </c>
      <c r="G930" s="955"/>
      <c r="H930" s="955"/>
      <c r="I930" s="955"/>
      <c r="J930" s="955"/>
      <c r="K930" s="911"/>
      <c r="L930" s="911" t="s">
        <v>4950</v>
      </c>
      <c r="M930" s="911" t="s">
        <v>4951</v>
      </c>
      <c r="N930" s="131"/>
      <c r="O930" s="783" t="s">
        <v>84</v>
      </c>
      <c r="P930" s="783" t="s">
        <v>86</v>
      </c>
      <c r="Q930" s="783" t="s">
        <v>86</v>
      </c>
      <c r="R930" s="783" t="s">
        <v>86</v>
      </c>
      <c r="S930" s="132" t="s">
        <v>157</v>
      </c>
      <c r="T930" s="131"/>
      <c r="U930" s="131"/>
      <c r="V930" s="803"/>
      <c r="W930" s="803"/>
      <c r="X930" s="803"/>
      <c r="Y930" s="803"/>
      <c r="Z930" s="803"/>
      <c r="AA930" s="803"/>
      <c r="AB930" s="803"/>
      <c r="AC930" s="803"/>
      <c r="AD930" s="803"/>
      <c r="AE930" s="110"/>
      <c r="AF930" s="110"/>
      <c r="AG930" s="110"/>
    </row>
    <row r="931">
      <c r="A931" s="803"/>
      <c r="B931" s="676">
        <f t="shared" si="1"/>
        <v>928</v>
      </c>
      <c r="C931" s="941"/>
      <c r="D931" s="132"/>
      <c r="E931" s="132" t="s">
        <v>4952</v>
      </c>
      <c r="F931" s="201"/>
      <c r="G931" s="201"/>
      <c r="H931" s="201"/>
      <c r="I931" s="201"/>
      <c r="J931" s="201"/>
      <c r="K931" s="132"/>
      <c r="L931" s="132" t="s">
        <v>4083</v>
      </c>
      <c r="M931" s="132" t="s">
        <v>4084</v>
      </c>
      <c r="N931" s="131"/>
      <c r="O931" s="783" t="s">
        <v>84</v>
      </c>
      <c r="P931" s="783" t="s">
        <v>86</v>
      </c>
      <c r="Q931" s="783" t="s">
        <v>86</v>
      </c>
      <c r="R931" s="783" t="s">
        <v>86</v>
      </c>
      <c r="S931" s="132" t="s">
        <v>115</v>
      </c>
      <c r="T931" s="131"/>
      <c r="U931" s="131"/>
      <c r="V931" s="803"/>
      <c r="W931" s="803"/>
      <c r="X931" s="803"/>
      <c r="Y931" s="803"/>
      <c r="Z931" s="803"/>
      <c r="AA931" s="803"/>
      <c r="AB931" s="803"/>
      <c r="AC931" s="803"/>
      <c r="AD931" s="803"/>
      <c r="AE931" s="110"/>
      <c r="AF931" s="110"/>
      <c r="AG931" s="110"/>
    </row>
    <row r="932">
      <c r="A932" s="803"/>
      <c r="B932" s="676">
        <f t="shared" si="1"/>
        <v>929</v>
      </c>
      <c r="C932" s="941"/>
      <c r="D932" s="132"/>
      <c r="E932" s="132"/>
      <c r="F932" s="911" t="s">
        <v>4943</v>
      </c>
      <c r="G932" s="955"/>
      <c r="H932" s="955"/>
      <c r="I932" s="955"/>
      <c r="J932" s="955"/>
      <c r="K932" s="911"/>
      <c r="L932" s="911" t="s">
        <v>4953</v>
      </c>
      <c r="M932" s="911" t="s">
        <v>4954</v>
      </c>
      <c r="N932" s="131"/>
      <c r="O932" s="783" t="s">
        <v>84</v>
      </c>
      <c r="P932" s="783" t="s">
        <v>86</v>
      </c>
      <c r="Q932" s="783" t="s">
        <v>86</v>
      </c>
      <c r="R932" s="783" t="s">
        <v>86</v>
      </c>
      <c r="S932" s="132" t="s">
        <v>157</v>
      </c>
      <c r="T932" s="131"/>
      <c r="U932" s="131"/>
      <c r="V932" s="803"/>
      <c r="W932" s="803"/>
      <c r="X932" s="803"/>
      <c r="Y932" s="803"/>
      <c r="Z932" s="803"/>
      <c r="AA932" s="803"/>
      <c r="AB932" s="803"/>
      <c r="AC932" s="803"/>
      <c r="AD932" s="803"/>
      <c r="AE932" s="110"/>
      <c r="AF932" s="110"/>
      <c r="AG932" s="110"/>
    </row>
    <row r="933">
      <c r="A933" s="803"/>
      <c r="B933" s="676">
        <f t="shared" si="1"/>
        <v>930</v>
      </c>
      <c r="C933" s="941"/>
      <c r="D933" s="132" t="s">
        <v>4955</v>
      </c>
      <c r="E933" s="132"/>
      <c r="F933" s="201"/>
      <c r="G933" s="201"/>
      <c r="H933" s="201"/>
      <c r="I933" s="201"/>
      <c r="J933" s="201"/>
      <c r="K933" s="132"/>
      <c r="L933" s="132" t="s">
        <v>4083</v>
      </c>
      <c r="M933" s="132" t="s">
        <v>4084</v>
      </c>
      <c r="N933" s="131"/>
      <c r="O933" s="783" t="s">
        <v>84</v>
      </c>
      <c r="P933" s="783" t="s">
        <v>86</v>
      </c>
      <c r="Q933" s="783" t="s">
        <v>86</v>
      </c>
      <c r="R933" s="783" t="s">
        <v>86</v>
      </c>
      <c r="S933" s="132" t="s">
        <v>115</v>
      </c>
      <c r="T933" s="131"/>
      <c r="U933" s="131"/>
      <c r="V933" s="803"/>
      <c r="W933" s="803"/>
      <c r="X933" s="803"/>
      <c r="Y933" s="803"/>
      <c r="Z933" s="803"/>
      <c r="AA933" s="803"/>
      <c r="AB933" s="803"/>
      <c r="AC933" s="803"/>
      <c r="AD933" s="803"/>
      <c r="AE933" s="110"/>
      <c r="AF933" s="110"/>
      <c r="AG933" s="110"/>
    </row>
    <row r="934">
      <c r="A934" s="803"/>
      <c r="B934" s="676">
        <f t="shared" si="1"/>
        <v>931</v>
      </c>
      <c r="C934" s="941"/>
      <c r="D934" s="132"/>
      <c r="E934" s="911" t="s">
        <v>4943</v>
      </c>
      <c r="F934" s="955"/>
      <c r="G934" s="955"/>
      <c r="H934" s="955"/>
      <c r="I934" s="955"/>
      <c r="J934" s="955"/>
      <c r="K934" s="911"/>
      <c r="L934" s="911" t="s">
        <v>4956</v>
      </c>
      <c r="M934" s="911" t="s">
        <v>4957</v>
      </c>
      <c r="N934" s="131"/>
      <c r="O934" s="783" t="s">
        <v>84</v>
      </c>
      <c r="P934" s="783" t="s">
        <v>86</v>
      </c>
      <c r="Q934" s="783" t="s">
        <v>86</v>
      </c>
      <c r="R934" s="783" t="s">
        <v>86</v>
      </c>
      <c r="S934" s="132" t="s">
        <v>157</v>
      </c>
      <c r="T934" s="131"/>
      <c r="U934" s="131"/>
      <c r="V934" s="803"/>
      <c r="W934" s="803"/>
      <c r="X934" s="803"/>
      <c r="Y934" s="803"/>
      <c r="Z934" s="803"/>
      <c r="AA934" s="803"/>
      <c r="AB934" s="803"/>
      <c r="AC934" s="803"/>
      <c r="AD934" s="803"/>
      <c r="AE934" s="110"/>
      <c r="AF934" s="110"/>
      <c r="AG934" s="110"/>
    </row>
    <row r="935">
      <c r="A935" s="803"/>
      <c r="B935" s="676">
        <f t="shared" si="1"/>
        <v>932</v>
      </c>
      <c r="C935" s="979" t="s">
        <v>4958</v>
      </c>
      <c r="D935" s="132" t="s">
        <v>4959</v>
      </c>
      <c r="E935" s="132" t="s">
        <v>4960</v>
      </c>
      <c r="F935" s="201"/>
      <c r="G935" s="201"/>
      <c r="H935" s="201"/>
      <c r="I935" s="201"/>
      <c r="J935" s="201"/>
      <c r="K935" s="132"/>
      <c r="L935" s="132" t="s">
        <v>4961</v>
      </c>
      <c r="M935" s="132" t="s">
        <v>2842</v>
      </c>
      <c r="N935" s="131"/>
      <c r="O935" s="783" t="s">
        <v>84</v>
      </c>
      <c r="P935" s="783" t="s">
        <v>86</v>
      </c>
      <c r="Q935" s="783" t="s">
        <v>86</v>
      </c>
      <c r="R935" s="783" t="s">
        <v>86</v>
      </c>
      <c r="S935" s="132" t="s">
        <v>107</v>
      </c>
      <c r="T935" s="131"/>
      <c r="U935" s="131"/>
      <c r="V935" s="803"/>
      <c r="W935" s="803"/>
      <c r="X935" s="803"/>
      <c r="Y935" s="803"/>
      <c r="Z935" s="803"/>
      <c r="AA935" s="803"/>
      <c r="AB935" s="803"/>
      <c r="AC935" s="803"/>
      <c r="AD935" s="803"/>
      <c r="AE935" s="110"/>
      <c r="AF935" s="110"/>
      <c r="AG935" s="110"/>
    </row>
    <row r="936">
      <c r="A936" s="803"/>
      <c r="B936" s="676">
        <f t="shared" si="1"/>
        <v>933</v>
      </c>
      <c r="C936" s="985"/>
      <c r="D936" s="201"/>
      <c r="E936" s="132" t="s">
        <v>4962</v>
      </c>
      <c r="F936" s="201"/>
      <c r="G936" s="201"/>
      <c r="H936" s="201"/>
      <c r="I936" s="201"/>
      <c r="J936" s="201"/>
      <c r="K936" s="132"/>
      <c r="L936" s="132" t="s">
        <v>4963</v>
      </c>
      <c r="M936" s="132" t="s">
        <v>4964</v>
      </c>
      <c r="N936" s="131"/>
      <c r="O936" s="783" t="s">
        <v>84</v>
      </c>
      <c r="P936" s="783" t="s">
        <v>86</v>
      </c>
      <c r="Q936" s="783" t="s">
        <v>86</v>
      </c>
      <c r="R936" s="783" t="s">
        <v>86</v>
      </c>
      <c r="S936" s="132" t="s">
        <v>107</v>
      </c>
      <c r="T936" s="131"/>
      <c r="U936" s="131"/>
      <c r="V936" s="803"/>
      <c r="W936" s="803"/>
      <c r="X936" s="803"/>
      <c r="Y936" s="803"/>
      <c r="Z936" s="803"/>
      <c r="AA936" s="803"/>
      <c r="AB936" s="803"/>
      <c r="AC936" s="803"/>
      <c r="AD936" s="803"/>
      <c r="AE936" s="110"/>
      <c r="AF936" s="110"/>
      <c r="AG936" s="110"/>
    </row>
    <row r="937">
      <c r="A937" s="803"/>
      <c r="B937" s="676">
        <f t="shared" si="1"/>
        <v>934</v>
      </c>
      <c r="C937" s="985"/>
      <c r="D937" s="201"/>
      <c r="E937" s="132" t="s">
        <v>4965</v>
      </c>
      <c r="F937" s="201"/>
      <c r="G937" s="201"/>
      <c r="H937" s="201"/>
      <c r="I937" s="201"/>
      <c r="J937" s="201"/>
      <c r="K937" s="132"/>
      <c r="L937" s="132" t="s">
        <v>4966</v>
      </c>
      <c r="M937" s="132" t="s">
        <v>2842</v>
      </c>
      <c r="N937" s="131"/>
      <c r="O937" s="783" t="s">
        <v>84</v>
      </c>
      <c r="P937" s="783" t="s">
        <v>86</v>
      </c>
      <c r="Q937" s="783" t="s">
        <v>86</v>
      </c>
      <c r="R937" s="783" t="s">
        <v>86</v>
      </c>
      <c r="S937" s="132" t="s">
        <v>107</v>
      </c>
      <c r="T937" s="131"/>
      <c r="U937" s="131"/>
      <c r="V937" s="803"/>
      <c r="W937" s="803"/>
      <c r="X937" s="803"/>
      <c r="Y937" s="803"/>
      <c r="Z937" s="803"/>
      <c r="AA937" s="803"/>
      <c r="AB937" s="803"/>
      <c r="AC937" s="803"/>
      <c r="AD937" s="803"/>
      <c r="AE937" s="110"/>
      <c r="AF937" s="110"/>
      <c r="AG937" s="110"/>
    </row>
    <row r="938">
      <c r="A938" s="803"/>
      <c r="B938" s="676">
        <f t="shared" si="1"/>
        <v>935</v>
      </c>
      <c r="C938" s="985"/>
      <c r="D938" s="132" t="s">
        <v>4967</v>
      </c>
      <c r="E938" s="132" t="s">
        <v>4968</v>
      </c>
      <c r="F938" s="201"/>
      <c r="G938" s="201"/>
      <c r="H938" s="201"/>
      <c r="I938" s="201"/>
      <c r="J938" s="201"/>
      <c r="K938" s="132"/>
      <c r="L938" s="132" t="s">
        <v>4083</v>
      </c>
      <c r="M938" s="132" t="s">
        <v>4084</v>
      </c>
      <c r="N938" s="131"/>
      <c r="O938" s="783" t="s">
        <v>84</v>
      </c>
      <c r="P938" s="783" t="s">
        <v>86</v>
      </c>
      <c r="Q938" s="783" t="s">
        <v>86</v>
      </c>
      <c r="R938" s="783" t="s">
        <v>86</v>
      </c>
      <c r="S938" s="132" t="s">
        <v>107</v>
      </c>
      <c r="T938" s="131"/>
      <c r="U938" s="131"/>
      <c r="V938" s="803"/>
      <c r="W938" s="803"/>
      <c r="X938" s="803"/>
      <c r="Y938" s="803"/>
      <c r="Z938" s="803"/>
      <c r="AA938" s="803"/>
      <c r="AB938" s="803"/>
      <c r="AC938" s="803"/>
      <c r="AD938" s="803"/>
      <c r="AE938" s="110"/>
      <c r="AF938" s="110"/>
      <c r="AG938" s="110"/>
    </row>
    <row r="939">
      <c r="A939" s="803"/>
      <c r="B939" s="676">
        <f t="shared" si="1"/>
        <v>936</v>
      </c>
      <c r="C939" s="985"/>
      <c r="D939" s="132"/>
      <c r="E939" s="132"/>
      <c r="F939" s="911" t="s">
        <v>4943</v>
      </c>
      <c r="G939" s="955"/>
      <c r="H939" s="955"/>
      <c r="I939" s="955"/>
      <c r="J939" s="955"/>
      <c r="K939" s="911"/>
      <c r="L939" s="911" t="s">
        <v>4969</v>
      </c>
      <c r="M939" s="911" t="s">
        <v>4970</v>
      </c>
      <c r="N939" s="131"/>
      <c r="O939" s="783" t="s">
        <v>84</v>
      </c>
      <c r="P939" s="783" t="s">
        <v>86</v>
      </c>
      <c r="Q939" s="783" t="s">
        <v>86</v>
      </c>
      <c r="R939" s="783" t="s">
        <v>86</v>
      </c>
      <c r="S939" s="132" t="s">
        <v>157</v>
      </c>
      <c r="T939" s="131"/>
      <c r="U939" s="131"/>
      <c r="V939" s="803"/>
      <c r="W939" s="803"/>
      <c r="X939" s="803"/>
      <c r="Y939" s="803"/>
      <c r="Z939" s="803"/>
      <c r="AA939" s="803"/>
      <c r="AB939" s="803"/>
      <c r="AC939" s="803"/>
      <c r="AD939" s="803"/>
      <c r="AE939" s="110"/>
      <c r="AF939" s="110"/>
      <c r="AG939" s="110"/>
    </row>
    <row r="940">
      <c r="A940" s="803"/>
      <c r="B940" s="676">
        <f t="shared" si="1"/>
        <v>937</v>
      </c>
      <c r="C940" s="985"/>
      <c r="D940" s="132" t="s">
        <v>4971</v>
      </c>
      <c r="E940" s="132" t="s">
        <v>96</v>
      </c>
      <c r="F940" s="201"/>
      <c r="G940" s="201"/>
      <c r="H940" s="201"/>
      <c r="I940" s="201"/>
      <c r="J940" s="201"/>
      <c r="K940" s="132"/>
      <c r="L940" s="132" t="s">
        <v>4083</v>
      </c>
      <c r="M940" s="132" t="s">
        <v>4084</v>
      </c>
      <c r="N940" s="131"/>
      <c r="O940" s="783" t="s">
        <v>84</v>
      </c>
      <c r="P940" s="783" t="s">
        <v>86</v>
      </c>
      <c r="Q940" s="783" t="s">
        <v>86</v>
      </c>
      <c r="R940" s="783" t="s">
        <v>86</v>
      </c>
      <c r="S940" s="132" t="s">
        <v>107</v>
      </c>
      <c r="T940" s="131"/>
      <c r="U940" s="131"/>
      <c r="V940" s="803"/>
      <c r="W940" s="803"/>
      <c r="X940" s="803"/>
      <c r="Y940" s="803"/>
      <c r="Z940" s="803"/>
      <c r="AA940" s="803"/>
      <c r="AB940" s="803"/>
      <c r="AC940" s="803"/>
      <c r="AD940" s="803"/>
      <c r="AE940" s="110"/>
      <c r="AF940" s="110"/>
      <c r="AG940" s="110"/>
    </row>
    <row r="941">
      <c r="A941" s="803"/>
      <c r="B941" s="676">
        <f t="shared" si="1"/>
        <v>938</v>
      </c>
      <c r="C941" s="985"/>
      <c r="D941" s="132"/>
      <c r="E941" s="132"/>
      <c r="F941" s="911" t="s">
        <v>4943</v>
      </c>
      <c r="G941" s="955"/>
      <c r="H941" s="955"/>
      <c r="I941" s="955"/>
      <c r="J941" s="955"/>
      <c r="K941" s="911"/>
      <c r="L941" s="911" t="s">
        <v>4972</v>
      </c>
      <c r="M941" s="911" t="s">
        <v>4973</v>
      </c>
      <c r="N941" s="131"/>
      <c r="O941" s="783" t="s">
        <v>84</v>
      </c>
      <c r="P941" s="783" t="s">
        <v>86</v>
      </c>
      <c r="Q941" s="783" t="s">
        <v>86</v>
      </c>
      <c r="R941" s="783" t="s">
        <v>86</v>
      </c>
      <c r="S941" s="132" t="s">
        <v>157</v>
      </c>
      <c r="T941" s="131"/>
      <c r="U941" s="131"/>
      <c r="V941" s="803"/>
      <c r="W941" s="803"/>
      <c r="X941" s="803"/>
      <c r="Y941" s="803"/>
      <c r="Z941" s="803"/>
      <c r="AA941" s="803"/>
      <c r="AB941" s="803"/>
      <c r="AC941" s="803"/>
      <c r="AD941" s="803"/>
      <c r="AE941" s="110"/>
      <c r="AF941" s="110"/>
      <c r="AG941" s="110"/>
    </row>
    <row r="942">
      <c r="A942" s="803"/>
      <c r="B942" s="676">
        <f t="shared" si="1"/>
        <v>939</v>
      </c>
      <c r="C942" s="985"/>
      <c r="D942" s="201"/>
      <c r="E942" s="132" t="s">
        <v>109</v>
      </c>
      <c r="F942" s="201"/>
      <c r="G942" s="201"/>
      <c r="H942" s="201"/>
      <c r="I942" s="201"/>
      <c r="J942" s="201"/>
      <c r="K942" s="132"/>
      <c r="L942" s="132" t="s">
        <v>4083</v>
      </c>
      <c r="M942" s="132" t="s">
        <v>4084</v>
      </c>
      <c r="N942" s="131"/>
      <c r="O942" s="783" t="s">
        <v>84</v>
      </c>
      <c r="P942" s="783" t="s">
        <v>86</v>
      </c>
      <c r="Q942" s="783" t="s">
        <v>86</v>
      </c>
      <c r="R942" s="783" t="s">
        <v>86</v>
      </c>
      <c r="S942" s="132" t="s">
        <v>107</v>
      </c>
      <c r="T942" s="131"/>
      <c r="U942" s="131"/>
      <c r="V942" s="803"/>
      <c r="W942" s="803"/>
      <c r="X942" s="803"/>
      <c r="Y942" s="803"/>
      <c r="Z942" s="803"/>
      <c r="AA942" s="803"/>
      <c r="AB942" s="803"/>
      <c r="AC942" s="803"/>
      <c r="AD942" s="803"/>
      <c r="AE942" s="110"/>
      <c r="AF942" s="110"/>
      <c r="AG942" s="110"/>
    </row>
    <row r="943">
      <c r="A943" s="803"/>
      <c r="B943" s="676">
        <f t="shared" si="1"/>
        <v>940</v>
      </c>
      <c r="C943" s="985"/>
      <c r="D943" s="201"/>
      <c r="E943" s="132"/>
      <c r="F943" s="911" t="s">
        <v>4943</v>
      </c>
      <c r="G943" s="955"/>
      <c r="H943" s="955"/>
      <c r="I943" s="955"/>
      <c r="J943" s="955"/>
      <c r="K943" s="911"/>
      <c r="L943" s="911" t="s">
        <v>4974</v>
      </c>
      <c r="M943" s="911" t="s">
        <v>4973</v>
      </c>
      <c r="N943" s="131"/>
      <c r="O943" s="783" t="s">
        <v>84</v>
      </c>
      <c r="P943" s="783" t="s">
        <v>86</v>
      </c>
      <c r="Q943" s="783" t="s">
        <v>86</v>
      </c>
      <c r="R943" s="783" t="s">
        <v>86</v>
      </c>
      <c r="S943" s="132" t="s">
        <v>157</v>
      </c>
      <c r="T943" s="131"/>
      <c r="U943" s="131"/>
      <c r="V943" s="803"/>
      <c r="W943" s="803"/>
      <c r="X943" s="803"/>
      <c r="Y943" s="803"/>
      <c r="Z943" s="803"/>
      <c r="AA943" s="803"/>
      <c r="AB943" s="803"/>
      <c r="AC943" s="803"/>
      <c r="AD943" s="803"/>
      <c r="AE943" s="110"/>
      <c r="AF943" s="110"/>
      <c r="AG943" s="110"/>
    </row>
    <row r="944">
      <c r="A944" s="803"/>
      <c r="B944" s="676">
        <f t="shared" si="1"/>
        <v>941</v>
      </c>
      <c r="C944" s="985"/>
      <c r="D944" s="201"/>
      <c r="E944" s="132" t="s">
        <v>113</v>
      </c>
      <c r="F944" s="201"/>
      <c r="G944" s="201"/>
      <c r="H944" s="201"/>
      <c r="I944" s="201"/>
      <c r="J944" s="201"/>
      <c r="K944" s="132"/>
      <c r="L944" s="132" t="s">
        <v>4083</v>
      </c>
      <c r="M944" s="132" t="s">
        <v>4084</v>
      </c>
      <c r="N944" s="131"/>
      <c r="O944" s="783" t="s">
        <v>84</v>
      </c>
      <c r="P944" s="783" t="s">
        <v>86</v>
      </c>
      <c r="Q944" s="783" t="s">
        <v>86</v>
      </c>
      <c r="R944" s="783" t="s">
        <v>86</v>
      </c>
      <c r="S944" s="132" t="s">
        <v>107</v>
      </c>
      <c r="T944" s="131"/>
      <c r="U944" s="131"/>
      <c r="V944" s="803"/>
      <c r="W944" s="803"/>
      <c r="X944" s="803"/>
      <c r="Y944" s="803"/>
      <c r="Z944" s="803"/>
      <c r="AA944" s="803"/>
      <c r="AB944" s="803"/>
      <c r="AC944" s="803"/>
      <c r="AD944" s="803"/>
      <c r="AE944" s="110"/>
      <c r="AF944" s="110"/>
      <c r="AG944" s="110"/>
    </row>
    <row r="945">
      <c r="A945" s="803"/>
      <c r="B945" s="676">
        <f t="shared" si="1"/>
        <v>942</v>
      </c>
      <c r="C945" s="985"/>
      <c r="D945" s="201"/>
      <c r="E945" s="132"/>
      <c r="F945" s="911" t="s">
        <v>4943</v>
      </c>
      <c r="G945" s="955"/>
      <c r="H945" s="955"/>
      <c r="I945" s="955"/>
      <c r="J945" s="955"/>
      <c r="K945" s="911"/>
      <c r="L945" s="911" t="s">
        <v>4975</v>
      </c>
      <c r="M945" s="911" t="s">
        <v>4973</v>
      </c>
      <c r="N945" s="131"/>
      <c r="O945" s="783" t="s">
        <v>84</v>
      </c>
      <c r="P945" s="783" t="s">
        <v>86</v>
      </c>
      <c r="Q945" s="783" t="s">
        <v>86</v>
      </c>
      <c r="R945" s="783" t="s">
        <v>86</v>
      </c>
      <c r="S945" s="132" t="s">
        <v>157</v>
      </c>
      <c r="T945" s="131"/>
      <c r="U945" s="131"/>
      <c r="V945" s="803"/>
      <c r="W945" s="803"/>
      <c r="X945" s="803"/>
      <c r="Y945" s="803"/>
      <c r="Z945" s="803"/>
      <c r="AA945" s="803"/>
      <c r="AB945" s="803"/>
      <c r="AC945" s="803"/>
      <c r="AD945" s="803"/>
      <c r="AE945" s="110"/>
      <c r="AF945" s="110"/>
      <c r="AG945" s="110"/>
    </row>
    <row r="946">
      <c r="A946" s="803"/>
      <c r="B946" s="676">
        <f t="shared" si="1"/>
        <v>943</v>
      </c>
      <c r="C946" s="986" t="s">
        <v>4976</v>
      </c>
      <c r="D946" s="132" t="s">
        <v>4976</v>
      </c>
      <c r="E946" s="132" t="s">
        <v>4977</v>
      </c>
      <c r="F946" s="201"/>
      <c r="G946" s="201"/>
      <c r="H946" s="201"/>
      <c r="I946" s="201"/>
      <c r="J946" s="201"/>
      <c r="K946" s="132"/>
      <c r="L946" s="132" t="s">
        <v>4083</v>
      </c>
      <c r="M946" s="132" t="s">
        <v>4084</v>
      </c>
      <c r="N946" s="131"/>
      <c r="O946" s="783" t="s">
        <v>84</v>
      </c>
      <c r="P946" s="783" t="s">
        <v>86</v>
      </c>
      <c r="Q946" s="783" t="s">
        <v>86</v>
      </c>
      <c r="R946" s="783" t="s">
        <v>86</v>
      </c>
      <c r="S946" s="132" t="s">
        <v>107</v>
      </c>
      <c r="T946" s="131"/>
      <c r="U946" s="131"/>
      <c r="V946" s="803"/>
      <c r="W946" s="803"/>
      <c r="X946" s="803"/>
      <c r="Y946" s="803"/>
      <c r="Z946" s="803"/>
      <c r="AA946" s="803"/>
      <c r="AB946" s="803"/>
      <c r="AC946" s="803"/>
      <c r="AD946" s="803"/>
      <c r="AE946" s="110"/>
      <c r="AF946" s="110"/>
      <c r="AG946" s="110"/>
    </row>
    <row r="947">
      <c r="A947" s="803"/>
      <c r="B947" s="676">
        <f t="shared" si="1"/>
        <v>944</v>
      </c>
      <c r="C947" s="987"/>
      <c r="D947" s="201"/>
      <c r="E947" s="132" t="s">
        <v>4978</v>
      </c>
      <c r="F947" s="201"/>
      <c r="G947" s="201"/>
      <c r="H947" s="201"/>
      <c r="I947" s="201"/>
      <c r="J947" s="201"/>
      <c r="K947" s="132"/>
      <c r="L947" s="132" t="s">
        <v>173</v>
      </c>
      <c r="M947" s="132" t="s">
        <v>173</v>
      </c>
      <c r="N947" s="131"/>
      <c r="O947" s="783" t="s">
        <v>84</v>
      </c>
      <c r="P947" s="783" t="s">
        <v>86</v>
      </c>
      <c r="Q947" s="783" t="s">
        <v>86</v>
      </c>
      <c r="R947" s="783" t="s">
        <v>86</v>
      </c>
      <c r="S947" s="132" t="s">
        <v>107</v>
      </c>
      <c r="T947" s="131"/>
      <c r="U947" s="131"/>
      <c r="V947" s="803"/>
      <c r="W947" s="803"/>
      <c r="X947" s="803"/>
      <c r="Y947" s="803"/>
      <c r="Z947" s="803"/>
      <c r="AA947" s="803"/>
      <c r="AB947" s="803"/>
      <c r="AC947" s="803"/>
      <c r="AD947" s="803"/>
      <c r="AE947" s="110"/>
      <c r="AF947" s="110"/>
      <c r="AG947" s="110"/>
    </row>
    <row r="948">
      <c r="A948" s="803"/>
      <c r="B948" s="676">
        <f t="shared" si="1"/>
        <v>945</v>
      </c>
      <c r="C948" s="987"/>
      <c r="D948" s="201"/>
      <c r="E948" s="132" t="s">
        <v>4979</v>
      </c>
      <c r="F948" s="201"/>
      <c r="G948" s="201"/>
      <c r="H948" s="201"/>
      <c r="I948" s="201"/>
      <c r="J948" s="201"/>
      <c r="K948" s="132"/>
      <c r="L948" s="132" t="s">
        <v>173</v>
      </c>
      <c r="M948" s="132" t="s">
        <v>173</v>
      </c>
      <c r="N948" s="131"/>
      <c r="O948" s="783" t="s">
        <v>84</v>
      </c>
      <c r="P948" s="783" t="s">
        <v>86</v>
      </c>
      <c r="Q948" s="783" t="s">
        <v>86</v>
      </c>
      <c r="R948" s="783" t="s">
        <v>86</v>
      </c>
      <c r="S948" s="132" t="s">
        <v>107</v>
      </c>
      <c r="T948" s="131"/>
      <c r="U948" s="131"/>
      <c r="V948" s="803"/>
      <c r="W948" s="803"/>
      <c r="X948" s="803"/>
      <c r="Y948" s="803"/>
      <c r="Z948" s="803"/>
      <c r="AA948" s="803"/>
      <c r="AB948" s="803"/>
      <c r="AC948" s="803"/>
      <c r="AD948" s="803"/>
      <c r="AE948" s="110"/>
      <c r="AF948" s="110"/>
      <c r="AG948" s="110"/>
    </row>
    <row r="949">
      <c r="A949" s="803"/>
      <c r="B949" s="676">
        <f t="shared" si="1"/>
        <v>946</v>
      </c>
      <c r="C949" s="987"/>
      <c r="D949" s="201"/>
      <c r="E949" s="132"/>
      <c r="F949" s="911" t="s">
        <v>4943</v>
      </c>
      <c r="G949" s="955"/>
      <c r="H949" s="955"/>
      <c r="I949" s="955"/>
      <c r="J949" s="955"/>
      <c r="K949" s="911"/>
      <c r="L949" s="911" t="s">
        <v>4980</v>
      </c>
      <c r="M949" s="911" t="s">
        <v>4981</v>
      </c>
      <c r="N949" s="131"/>
      <c r="O949" s="783" t="s">
        <v>84</v>
      </c>
      <c r="P949" s="783" t="s">
        <v>86</v>
      </c>
      <c r="Q949" s="783" t="s">
        <v>86</v>
      </c>
      <c r="R949" s="783" t="s">
        <v>86</v>
      </c>
      <c r="S949" s="132" t="s">
        <v>157</v>
      </c>
      <c r="T949" s="131"/>
      <c r="U949" s="131"/>
      <c r="V949" s="803"/>
      <c r="W949" s="803"/>
      <c r="X949" s="803"/>
      <c r="Y949" s="803"/>
      <c r="Z949" s="803"/>
      <c r="AA949" s="803"/>
      <c r="AB949" s="803"/>
      <c r="AC949" s="803"/>
      <c r="AD949" s="803"/>
      <c r="AE949" s="110"/>
      <c r="AF949" s="110"/>
      <c r="AG949" s="110"/>
    </row>
    <row r="950">
      <c r="A950" s="803"/>
      <c r="B950" s="676">
        <f t="shared" si="1"/>
        <v>947</v>
      </c>
      <c r="C950" s="987"/>
      <c r="D950" s="132" t="s">
        <v>4982</v>
      </c>
      <c r="E950" s="132" t="s">
        <v>4983</v>
      </c>
      <c r="F950" s="201"/>
      <c r="G950" s="201"/>
      <c r="H950" s="201"/>
      <c r="I950" s="201"/>
      <c r="J950" s="201"/>
      <c r="K950" s="132"/>
      <c r="L950" s="132" t="s">
        <v>4083</v>
      </c>
      <c r="M950" s="132" t="s">
        <v>4084</v>
      </c>
      <c r="N950" s="131"/>
      <c r="O950" s="783" t="s">
        <v>84</v>
      </c>
      <c r="P950" s="783" t="s">
        <v>86</v>
      </c>
      <c r="Q950" s="783" t="s">
        <v>86</v>
      </c>
      <c r="R950" s="783" t="s">
        <v>86</v>
      </c>
      <c r="S950" s="132" t="s">
        <v>107</v>
      </c>
      <c r="T950" s="131"/>
      <c r="U950" s="131"/>
      <c r="V950" s="803"/>
      <c r="W950" s="803"/>
      <c r="X950" s="803"/>
      <c r="Y950" s="803"/>
      <c r="Z950" s="803"/>
      <c r="AA950" s="803"/>
      <c r="AB950" s="803"/>
      <c r="AC950" s="803"/>
      <c r="AD950" s="803"/>
      <c r="AE950" s="110"/>
      <c r="AF950" s="110"/>
      <c r="AG950" s="110"/>
    </row>
    <row r="951">
      <c r="A951" s="803"/>
      <c r="B951" s="676">
        <f t="shared" si="1"/>
        <v>948</v>
      </c>
      <c r="C951" s="987"/>
      <c r="D951" s="132"/>
      <c r="E951" s="132"/>
      <c r="F951" s="911" t="s">
        <v>4943</v>
      </c>
      <c r="G951" s="955"/>
      <c r="H951" s="955"/>
      <c r="I951" s="955"/>
      <c r="J951" s="955"/>
      <c r="K951" s="911"/>
      <c r="L951" s="911" t="s">
        <v>4984</v>
      </c>
      <c r="M951" s="911" t="s">
        <v>4985</v>
      </c>
      <c r="N951" s="131"/>
      <c r="O951" s="783" t="s">
        <v>84</v>
      </c>
      <c r="P951" s="783" t="s">
        <v>86</v>
      </c>
      <c r="Q951" s="783" t="s">
        <v>86</v>
      </c>
      <c r="R951" s="783" t="s">
        <v>86</v>
      </c>
      <c r="S951" s="132" t="s">
        <v>157</v>
      </c>
      <c r="T951" s="131"/>
      <c r="U951" s="131"/>
      <c r="V951" s="803"/>
      <c r="W951" s="803"/>
      <c r="X951" s="803"/>
      <c r="Y951" s="803"/>
      <c r="Z951" s="803"/>
      <c r="AA951" s="803"/>
      <c r="AB951" s="803"/>
      <c r="AC951" s="803"/>
      <c r="AD951" s="803"/>
      <c r="AE951" s="110"/>
      <c r="AF951" s="110"/>
      <c r="AG951" s="110"/>
    </row>
    <row r="952">
      <c r="A952" s="803"/>
      <c r="B952" s="676">
        <f t="shared" si="1"/>
        <v>949</v>
      </c>
      <c r="C952" s="987"/>
      <c r="D952" s="201"/>
      <c r="E952" s="132" t="s">
        <v>4986</v>
      </c>
      <c r="F952" s="132" t="s">
        <v>3436</v>
      </c>
      <c r="G952" s="201"/>
      <c r="H952" s="201"/>
      <c r="I952" s="201"/>
      <c r="J952" s="201"/>
      <c r="K952" s="132"/>
      <c r="L952" s="132" t="s">
        <v>4537</v>
      </c>
      <c r="M952" s="132" t="s">
        <v>4987</v>
      </c>
      <c r="N952" s="131"/>
      <c r="O952" s="783" t="s">
        <v>84</v>
      </c>
      <c r="P952" s="783" t="s">
        <v>86</v>
      </c>
      <c r="Q952" s="783" t="s">
        <v>86</v>
      </c>
      <c r="R952" s="783" t="s">
        <v>86</v>
      </c>
      <c r="S952" s="132" t="s">
        <v>107</v>
      </c>
      <c r="T952" s="131"/>
      <c r="U952" s="131"/>
      <c r="V952" s="803"/>
      <c r="W952" s="803"/>
      <c r="X952" s="803"/>
      <c r="Y952" s="803"/>
      <c r="Z952" s="803"/>
      <c r="AA952" s="803"/>
      <c r="AB952" s="803"/>
      <c r="AC952" s="803"/>
      <c r="AD952" s="803"/>
      <c r="AE952" s="110"/>
      <c r="AF952" s="110"/>
      <c r="AG952" s="110"/>
    </row>
    <row r="953">
      <c r="A953" s="803"/>
      <c r="B953" s="676">
        <f t="shared" si="1"/>
        <v>950</v>
      </c>
      <c r="C953" s="987"/>
      <c r="D953" s="201"/>
      <c r="E953" s="201"/>
      <c r="F953" s="132" t="s">
        <v>354</v>
      </c>
      <c r="G953" s="201"/>
      <c r="H953" s="201"/>
      <c r="I953" s="201"/>
      <c r="J953" s="201"/>
      <c r="K953" s="132"/>
      <c r="L953" s="132" t="s">
        <v>4988</v>
      </c>
      <c r="M953" s="132" t="s">
        <v>4989</v>
      </c>
      <c r="N953" s="131"/>
      <c r="O953" s="783" t="s">
        <v>84</v>
      </c>
      <c r="P953" s="783" t="s">
        <v>86</v>
      </c>
      <c r="Q953" s="783" t="s">
        <v>86</v>
      </c>
      <c r="R953" s="783" t="s">
        <v>86</v>
      </c>
      <c r="S953" s="132" t="s">
        <v>107</v>
      </c>
      <c r="T953" s="131"/>
      <c r="U953" s="131"/>
      <c r="V953" s="803"/>
      <c r="W953" s="803"/>
      <c r="X953" s="803"/>
      <c r="Y953" s="803"/>
      <c r="Z953" s="803"/>
      <c r="AA953" s="803"/>
      <c r="AB953" s="803"/>
      <c r="AC953" s="803"/>
      <c r="AD953" s="803"/>
      <c r="AE953" s="110"/>
      <c r="AF953" s="110"/>
      <c r="AG953" s="110"/>
    </row>
    <row r="954">
      <c r="A954" s="803"/>
      <c r="B954" s="676">
        <f t="shared" si="1"/>
        <v>951</v>
      </c>
      <c r="C954" s="987"/>
      <c r="D954" s="132" t="s">
        <v>4990</v>
      </c>
      <c r="E954" s="132" t="s">
        <v>4991</v>
      </c>
      <c r="F954" s="201"/>
      <c r="G954" s="201"/>
      <c r="H954" s="201"/>
      <c r="I954" s="201"/>
      <c r="J954" s="201"/>
      <c r="K954" s="132"/>
      <c r="L954" s="132" t="s">
        <v>4083</v>
      </c>
      <c r="M954" s="132" t="s">
        <v>4084</v>
      </c>
      <c r="N954" s="131"/>
      <c r="O954" s="783" t="s">
        <v>84</v>
      </c>
      <c r="P954" s="783" t="s">
        <v>86</v>
      </c>
      <c r="Q954" s="783" t="s">
        <v>86</v>
      </c>
      <c r="R954" s="783" t="s">
        <v>86</v>
      </c>
      <c r="S954" s="132" t="s">
        <v>107</v>
      </c>
      <c r="T954" s="131"/>
      <c r="U954" s="131"/>
      <c r="V954" s="803"/>
      <c r="W954" s="803"/>
      <c r="X954" s="803"/>
      <c r="Y954" s="803"/>
      <c r="Z954" s="803"/>
      <c r="AA954" s="803"/>
      <c r="AB954" s="803"/>
      <c r="AC954" s="803"/>
      <c r="AD954" s="803"/>
      <c r="AE954" s="110"/>
      <c r="AF954" s="110"/>
      <c r="AG954" s="110"/>
    </row>
    <row r="955">
      <c r="A955" s="803"/>
      <c r="B955" s="676">
        <f t="shared" si="1"/>
        <v>952</v>
      </c>
      <c r="C955" s="987"/>
      <c r="D955" s="132"/>
      <c r="E955" s="132"/>
      <c r="F955" s="911" t="s">
        <v>4943</v>
      </c>
      <c r="G955" s="955"/>
      <c r="H955" s="955"/>
      <c r="I955" s="955"/>
      <c r="J955" s="955"/>
      <c r="K955" s="911"/>
      <c r="L955" s="911" t="s">
        <v>4992</v>
      </c>
      <c r="M955" s="911" t="s">
        <v>4985</v>
      </c>
      <c r="N955" s="131"/>
      <c r="O955" s="783" t="s">
        <v>84</v>
      </c>
      <c r="P955" s="783" t="s">
        <v>86</v>
      </c>
      <c r="Q955" s="783" t="s">
        <v>86</v>
      </c>
      <c r="R955" s="783" t="s">
        <v>86</v>
      </c>
      <c r="S955" s="132" t="s">
        <v>157</v>
      </c>
      <c r="T955" s="131"/>
      <c r="U955" s="131"/>
      <c r="V955" s="803"/>
      <c r="W955" s="803"/>
      <c r="X955" s="803"/>
      <c r="Y955" s="803"/>
      <c r="Z955" s="803"/>
      <c r="AA955" s="803"/>
      <c r="AB955" s="803"/>
      <c r="AC955" s="803"/>
      <c r="AD955" s="803"/>
      <c r="AE955" s="110"/>
      <c r="AF955" s="110"/>
      <c r="AG955" s="110"/>
    </row>
    <row r="956">
      <c r="A956" s="803"/>
      <c r="B956" s="676">
        <f t="shared" si="1"/>
        <v>953</v>
      </c>
      <c r="C956" s="987"/>
      <c r="D956" s="201"/>
      <c r="E956" s="132" t="s">
        <v>4993</v>
      </c>
      <c r="F956" s="132" t="s">
        <v>3436</v>
      </c>
      <c r="G956" s="201"/>
      <c r="H956" s="201"/>
      <c r="I956" s="201"/>
      <c r="J956" s="201"/>
      <c r="K956" s="132"/>
      <c r="L956" s="132" t="s">
        <v>4537</v>
      </c>
      <c r="M956" s="132" t="s">
        <v>4987</v>
      </c>
      <c r="N956" s="131"/>
      <c r="O956" s="783" t="s">
        <v>84</v>
      </c>
      <c r="P956" s="783" t="s">
        <v>86</v>
      </c>
      <c r="Q956" s="783" t="s">
        <v>86</v>
      </c>
      <c r="R956" s="783" t="s">
        <v>86</v>
      </c>
      <c r="S956" s="132" t="s">
        <v>107</v>
      </c>
      <c r="T956" s="131"/>
      <c r="U956" s="131"/>
      <c r="V956" s="803"/>
      <c r="W956" s="803"/>
      <c r="X956" s="803"/>
      <c r="Y956" s="803"/>
      <c r="Z956" s="803"/>
      <c r="AA956" s="803"/>
      <c r="AB956" s="803"/>
      <c r="AC956" s="803"/>
      <c r="AD956" s="803"/>
      <c r="AE956" s="110"/>
      <c r="AF956" s="110"/>
      <c r="AG956" s="110"/>
    </row>
    <row r="957">
      <c r="A957" s="803"/>
      <c r="B957" s="676">
        <f t="shared" si="1"/>
        <v>954</v>
      </c>
      <c r="C957" s="987"/>
      <c r="D957" s="201"/>
      <c r="E957" s="201"/>
      <c r="F957" s="132" t="s">
        <v>354</v>
      </c>
      <c r="G957" s="201"/>
      <c r="H957" s="201"/>
      <c r="I957" s="201"/>
      <c r="J957" s="201"/>
      <c r="K957" s="132"/>
      <c r="L957" s="132" t="s">
        <v>4988</v>
      </c>
      <c r="M957" s="132" t="s">
        <v>4989</v>
      </c>
      <c r="N957" s="131"/>
      <c r="O957" s="783" t="s">
        <v>84</v>
      </c>
      <c r="P957" s="783" t="s">
        <v>86</v>
      </c>
      <c r="Q957" s="783" t="s">
        <v>86</v>
      </c>
      <c r="R957" s="783" t="s">
        <v>86</v>
      </c>
      <c r="S957" s="132" t="s">
        <v>107</v>
      </c>
      <c r="T957" s="131"/>
      <c r="U957" s="131"/>
      <c r="V957" s="803"/>
      <c r="W957" s="803"/>
      <c r="X957" s="803"/>
      <c r="Y957" s="803"/>
      <c r="Z957" s="803"/>
      <c r="AA957" s="803"/>
      <c r="AB957" s="803"/>
      <c r="AC957" s="803"/>
      <c r="AD957" s="803"/>
      <c r="AE957" s="110"/>
      <c r="AF957" s="110"/>
      <c r="AG957" s="110"/>
    </row>
    <row r="958">
      <c r="A958" s="803"/>
      <c r="B958" s="676">
        <f t="shared" si="1"/>
        <v>955</v>
      </c>
      <c r="C958" s="987"/>
      <c r="D958" s="132" t="s">
        <v>4994</v>
      </c>
      <c r="E958" s="132" t="s">
        <v>4995</v>
      </c>
      <c r="F958" s="201"/>
      <c r="G958" s="201"/>
      <c r="H958" s="201"/>
      <c r="I958" s="201"/>
      <c r="J958" s="201"/>
      <c r="K958" s="132"/>
      <c r="L958" s="132" t="s">
        <v>4083</v>
      </c>
      <c r="M958" s="132" t="s">
        <v>4084</v>
      </c>
      <c r="N958" s="131"/>
      <c r="O958" s="783" t="s">
        <v>84</v>
      </c>
      <c r="P958" s="783" t="s">
        <v>86</v>
      </c>
      <c r="Q958" s="783" t="s">
        <v>86</v>
      </c>
      <c r="R958" s="783" t="s">
        <v>86</v>
      </c>
      <c r="S958" s="132" t="s">
        <v>107</v>
      </c>
      <c r="T958" s="131"/>
      <c r="U958" s="131"/>
      <c r="V958" s="803"/>
      <c r="W958" s="803"/>
      <c r="X958" s="803"/>
      <c r="Y958" s="803"/>
      <c r="Z958" s="803"/>
      <c r="AA958" s="803"/>
      <c r="AB958" s="803"/>
      <c r="AC958" s="803"/>
      <c r="AD958" s="803"/>
      <c r="AE958" s="110"/>
      <c r="AF958" s="110"/>
      <c r="AG958" s="110"/>
    </row>
    <row r="959">
      <c r="A959" s="803"/>
      <c r="B959" s="676">
        <f t="shared" si="1"/>
        <v>956</v>
      </c>
      <c r="C959" s="987"/>
      <c r="D959" s="132"/>
      <c r="E959" s="132"/>
      <c r="F959" s="911" t="s">
        <v>4943</v>
      </c>
      <c r="G959" s="955"/>
      <c r="H959" s="955"/>
      <c r="I959" s="955"/>
      <c r="J959" s="955"/>
      <c r="K959" s="911"/>
      <c r="L959" s="911" t="s">
        <v>4996</v>
      </c>
      <c r="M959" s="911" t="s">
        <v>4985</v>
      </c>
      <c r="N959" s="131"/>
      <c r="O959" s="783" t="s">
        <v>84</v>
      </c>
      <c r="P959" s="783" t="s">
        <v>86</v>
      </c>
      <c r="Q959" s="783" t="s">
        <v>86</v>
      </c>
      <c r="R959" s="783" t="s">
        <v>86</v>
      </c>
      <c r="S959" s="132" t="s">
        <v>157</v>
      </c>
      <c r="T959" s="131"/>
      <c r="U959" s="131"/>
      <c r="V959" s="803"/>
      <c r="W959" s="803"/>
      <c r="X959" s="803"/>
      <c r="Y959" s="803"/>
      <c r="Z959" s="803"/>
      <c r="AA959" s="803"/>
      <c r="AB959" s="803"/>
      <c r="AC959" s="803"/>
      <c r="AD959" s="803"/>
      <c r="AE959" s="110"/>
      <c r="AF959" s="110"/>
      <c r="AG959" s="110"/>
    </row>
    <row r="960">
      <c r="A960" s="803"/>
      <c r="B960" s="676">
        <f t="shared" si="1"/>
        <v>957</v>
      </c>
      <c r="C960" s="987"/>
      <c r="D960" s="201"/>
      <c r="E960" s="132" t="s">
        <v>4997</v>
      </c>
      <c r="F960" s="132" t="s">
        <v>3436</v>
      </c>
      <c r="G960" s="201"/>
      <c r="H960" s="201"/>
      <c r="I960" s="201"/>
      <c r="J960" s="201"/>
      <c r="K960" s="132"/>
      <c r="L960" s="132" t="s">
        <v>4537</v>
      </c>
      <c r="M960" s="132" t="s">
        <v>4987</v>
      </c>
      <c r="N960" s="131"/>
      <c r="O960" s="783" t="s">
        <v>84</v>
      </c>
      <c r="P960" s="783" t="s">
        <v>86</v>
      </c>
      <c r="Q960" s="783" t="s">
        <v>86</v>
      </c>
      <c r="R960" s="783" t="s">
        <v>86</v>
      </c>
      <c r="S960" s="132" t="s">
        <v>107</v>
      </c>
      <c r="T960" s="131"/>
      <c r="U960" s="131"/>
      <c r="V960" s="803"/>
      <c r="W960" s="803"/>
      <c r="X960" s="803"/>
      <c r="Y960" s="803"/>
      <c r="Z960" s="803"/>
      <c r="AA960" s="803"/>
      <c r="AB960" s="803"/>
      <c r="AC960" s="803"/>
      <c r="AD960" s="803"/>
      <c r="AE960" s="110"/>
      <c r="AF960" s="110"/>
      <c r="AG960" s="110"/>
    </row>
    <row r="961">
      <c r="A961" s="803"/>
      <c r="B961" s="676">
        <f t="shared" si="1"/>
        <v>958</v>
      </c>
      <c r="C961" s="988"/>
      <c r="D961" s="699"/>
      <c r="E961" s="699"/>
      <c r="F961" s="132" t="s">
        <v>354</v>
      </c>
      <c r="G961" s="201"/>
      <c r="H961" s="201"/>
      <c r="I961" s="201"/>
      <c r="J961" s="201"/>
      <c r="K961" s="132"/>
      <c r="L961" s="132" t="s">
        <v>4988</v>
      </c>
      <c r="M961" s="132" t="s">
        <v>4989</v>
      </c>
      <c r="N961" s="131"/>
      <c r="O961" s="783" t="s">
        <v>84</v>
      </c>
      <c r="P961" s="783" t="s">
        <v>86</v>
      </c>
      <c r="Q961" s="783" t="s">
        <v>86</v>
      </c>
      <c r="R961" s="783" t="s">
        <v>86</v>
      </c>
      <c r="S961" s="131"/>
      <c r="T961" s="131"/>
      <c r="U961" s="131"/>
      <c r="V961" s="803"/>
      <c r="W961" s="803"/>
      <c r="X961" s="803"/>
      <c r="Y961" s="803"/>
      <c r="Z961" s="803"/>
      <c r="AA961" s="803"/>
      <c r="AB961" s="803"/>
      <c r="AC961" s="803"/>
      <c r="AD961" s="803"/>
      <c r="AE961" s="110"/>
      <c r="AF961" s="110"/>
      <c r="AG961" s="110"/>
    </row>
    <row r="962">
      <c r="A962" s="803"/>
      <c r="B962" s="127">
        <f t="shared" si="1"/>
        <v>959</v>
      </c>
      <c r="C962" s="989" t="s">
        <v>121</v>
      </c>
      <c r="D962" s="192" t="s">
        <v>4998</v>
      </c>
      <c r="E962" s="146" t="s">
        <v>1761</v>
      </c>
      <c r="F962" s="130" t="s">
        <v>4999</v>
      </c>
      <c r="G962" s="197" t="s">
        <v>3874</v>
      </c>
      <c r="H962" s="137"/>
      <c r="I962" s="137"/>
      <c r="J962" s="131"/>
      <c r="K962" s="132"/>
      <c r="L962" s="132" t="s">
        <v>4900</v>
      </c>
      <c r="M962" s="132" t="s">
        <v>3876</v>
      </c>
      <c r="N962" s="131"/>
      <c r="O962" s="783" t="s">
        <v>84</v>
      </c>
      <c r="P962" s="783" t="s">
        <v>86</v>
      </c>
      <c r="Q962" s="783" t="s">
        <v>86</v>
      </c>
      <c r="R962" s="783" t="s">
        <v>86</v>
      </c>
      <c r="S962" s="132" t="s">
        <v>157</v>
      </c>
      <c r="T962" s="131"/>
      <c r="U962" s="131"/>
      <c r="V962" s="803"/>
      <c r="W962" s="803"/>
      <c r="X962" s="803"/>
      <c r="Y962" s="803"/>
      <c r="Z962" s="803"/>
      <c r="AA962" s="803"/>
      <c r="AB962" s="803"/>
      <c r="AC962" s="803"/>
      <c r="AD962" s="803"/>
      <c r="AE962" s="110"/>
      <c r="AF962" s="110"/>
      <c r="AG962" s="110"/>
    </row>
    <row r="963">
      <c r="A963" s="803"/>
      <c r="B963" s="127">
        <f t="shared" si="1"/>
        <v>960</v>
      </c>
      <c r="C963" s="990"/>
      <c r="D963" s="193"/>
      <c r="E963" s="151"/>
      <c r="F963" s="175"/>
      <c r="G963" s="820" t="s">
        <v>3907</v>
      </c>
      <c r="H963" s="197" t="s">
        <v>3908</v>
      </c>
      <c r="I963" s="197" t="s">
        <v>3909</v>
      </c>
      <c r="J963" s="131"/>
      <c r="K963" s="132"/>
      <c r="L963" s="132" t="s">
        <v>3910</v>
      </c>
      <c r="M963" s="132" t="s">
        <v>3911</v>
      </c>
      <c r="N963" s="131"/>
      <c r="O963" s="783" t="s">
        <v>84</v>
      </c>
      <c r="P963" s="783" t="s">
        <v>86</v>
      </c>
      <c r="Q963" s="783" t="s">
        <v>86</v>
      </c>
      <c r="R963" s="783" t="s">
        <v>86</v>
      </c>
      <c r="S963" s="132" t="s">
        <v>157</v>
      </c>
      <c r="T963" s="131"/>
      <c r="U963" s="131"/>
      <c r="V963" s="803"/>
      <c r="W963" s="803"/>
      <c r="X963" s="803"/>
      <c r="Y963" s="803"/>
      <c r="Z963" s="803"/>
      <c r="AA963" s="803"/>
      <c r="AB963" s="803"/>
      <c r="AC963" s="803"/>
      <c r="AD963" s="803"/>
      <c r="AE963" s="110"/>
      <c r="AF963" s="110"/>
      <c r="AG963" s="110"/>
    </row>
    <row r="964">
      <c r="A964" s="803"/>
      <c r="B964" s="127">
        <f t="shared" si="1"/>
        <v>961</v>
      </c>
      <c r="C964" s="990"/>
      <c r="D964" s="193"/>
      <c r="E964" s="151"/>
      <c r="F964" s="175"/>
      <c r="G964" s="137"/>
      <c r="H964" s="137"/>
      <c r="I964" s="197" t="s">
        <v>3912</v>
      </c>
      <c r="J964" s="131"/>
      <c r="K964" s="132"/>
      <c r="L964" s="132" t="s">
        <v>3910</v>
      </c>
      <c r="M964" s="132" t="s">
        <v>3911</v>
      </c>
      <c r="N964" s="131"/>
      <c r="O964" s="783" t="s">
        <v>84</v>
      </c>
      <c r="P964" s="783" t="s">
        <v>86</v>
      </c>
      <c r="Q964" s="783" t="s">
        <v>86</v>
      </c>
      <c r="R964" s="783" t="s">
        <v>86</v>
      </c>
      <c r="S964" s="132" t="s">
        <v>157</v>
      </c>
      <c r="T964" s="131"/>
      <c r="U964" s="131"/>
      <c r="V964" s="803"/>
      <c r="W964" s="803"/>
      <c r="X964" s="803"/>
      <c r="Y964" s="803"/>
      <c r="Z964" s="803"/>
      <c r="AA964" s="803"/>
      <c r="AB964" s="803"/>
      <c r="AC964" s="803"/>
      <c r="AD964" s="803"/>
      <c r="AE964" s="110"/>
      <c r="AF964" s="110"/>
      <c r="AG964" s="110"/>
    </row>
    <row r="965">
      <c r="A965" s="803"/>
      <c r="B965" s="127">
        <f t="shared" si="1"/>
        <v>962</v>
      </c>
      <c r="C965" s="990"/>
      <c r="D965" s="193"/>
      <c r="E965" s="146" t="s">
        <v>5000</v>
      </c>
      <c r="F965" s="130"/>
      <c r="G965" s="201"/>
      <c r="H965" s="201"/>
      <c r="I965" s="201"/>
      <c r="J965" s="201"/>
      <c r="K965" s="132"/>
      <c r="L965" s="132" t="s">
        <v>5001</v>
      </c>
      <c r="M965" s="132" t="s">
        <v>5002</v>
      </c>
      <c r="N965" s="131"/>
      <c r="O965" s="783" t="s">
        <v>84</v>
      </c>
      <c r="P965" s="783" t="s">
        <v>86</v>
      </c>
      <c r="Q965" s="783" t="s">
        <v>86</v>
      </c>
      <c r="R965" s="783" t="s">
        <v>86</v>
      </c>
      <c r="S965" s="132" t="s">
        <v>157</v>
      </c>
      <c r="T965" s="131"/>
      <c r="U965" s="131"/>
      <c r="V965" s="803"/>
      <c r="W965" s="803"/>
      <c r="X965" s="803"/>
      <c r="Y965" s="803"/>
      <c r="Z965" s="803"/>
      <c r="AA965" s="803"/>
      <c r="AB965" s="803"/>
      <c r="AC965" s="803"/>
      <c r="AD965" s="803"/>
      <c r="AE965" s="110"/>
      <c r="AF965" s="110"/>
      <c r="AG965" s="110"/>
    </row>
    <row r="966">
      <c r="A966" s="803"/>
      <c r="B966" s="127">
        <f t="shared" si="1"/>
        <v>963</v>
      </c>
      <c r="C966" s="990"/>
      <c r="D966" s="193"/>
      <c r="E966" s="149"/>
      <c r="F966" s="130" t="s">
        <v>5003</v>
      </c>
      <c r="G966" s="132" t="s">
        <v>252</v>
      </c>
      <c r="H966" s="132">
        <v>10.0</v>
      </c>
      <c r="I966" s="201"/>
      <c r="J966" s="201"/>
      <c r="K966" s="132"/>
      <c r="L966" s="132" t="s">
        <v>3952</v>
      </c>
      <c r="M966" s="132" t="s">
        <v>4388</v>
      </c>
      <c r="N966" s="131"/>
      <c r="O966" s="783" t="s">
        <v>84</v>
      </c>
      <c r="P966" s="783" t="s">
        <v>86</v>
      </c>
      <c r="Q966" s="783" t="s">
        <v>86</v>
      </c>
      <c r="R966" s="783" t="s">
        <v>86</v>
      </c>
      <c r="S966" s="132" t="s">
        <v>157</v>
      </c>
      <c r="T966" s="131"/>
      <c r="U966" s="131"/>
      <c r="V966" s="803"/>
      <c r="W966" s="803"/>
      <c r="X966" s="803"/>
      <c r="Y966" s="803"/>
      <c r="Z966" s="803"/>
      <c r="AA966" s="803"/>
      <c r="AB966" s="803"/>
      <c r="AC966" s="803"/>
      <c r="AD966" s="803"/>
      <c r="AE966" s="110"/>
      <c r="AF966" s="110"/>
      <c r="AG966" s="110"/>
    </row>
    <row r="967">
      <c r="A967" s="803"/>
      <c r="B967" s="127">
        <f t="shared" si="1"/>
        <v>964</v>
      </c>
      <c r="C967" s="990"/>
      <c r="D967" s="193"/>
      <c r="E967" s="149"/>
      <c r="F967" s="130"/>
      <c r="G967" s="201"/>
      <c r="H967" s="132">
        <v>30.0</v>
      </c>
      <c r="I967" s="201"/>
      <c r="J967" s="201"/>
      <c r="K967" s="132"/>
      <c r="L967" s="132" t="s">
        <v>3955</v>
      </c>
      <c r="M967" s="132" t="s">
        <v>4389</v>
      </c>
      <c r="N967" s="131"/>
      <c r="O967" s="783" t="s">
        <v>84</v>
      </c>
      <c r="P967" s="783" t="s">
        <v>86</v>
      </c>
      <c r="Q967" s="783" t="s">
        <v>86</v>
      </c>
      <c r="R967" s="783" t="s">
        <v>86</v>
      </c>
      <c r="S967" s="132" t="s">
        <v>157</v>
      </c>
      <c r="T967" s="132"/>
      <c r="U967" s="131"/>
      <c r="V967" s="803"/>
      <c r="W967" s="803"/>
      <c r="X967" s="803"/>
      <c r="Y967" s="803"/>
      <c r="Z967" s="803"/>
      <c r="AA967" s="803"/>
      <c r="AB967" s="803"/>
      <c r="AC967" s="803"/>
      <c r="AD967" s="803"/>
      <c r="AE967" s="110"/>
      <c r="AF967" s="110"/>
      <c r="AG967" s="110"/>
    </row>
    <row r="968">
      <c r="A968" s="803"/>
      <c r="B968" s="127">
        <f t="shared" si="1"/>
        <v>965</v>
      </c>
      <c r="C968" s="990"/>
      <c r="D968" s="193"/>
      <c r="E968" s="149"/>
      <c r="F968" s="130"/>
      <c r="G968" s="201"/>
      <c r="H968" s="132">
        <v>50.0</v>
      </c>
      <c r="I968" s="201"/>
      <c r="J968" s="201"/>
      <c r="K968" s="132"/>
      <c r="L968" s="132" t="s">
        <v>3958</v>
      </c>
      <c r="M968" s="132" t="s">
        <v>4390</v>
      </c>
      <c r="N968" s="131"/>
      <c r="O968" s="783" t="s">
        <v>84</v>
      </c>
      <c r="P968" s="783" t="s">
        <v>86</v>
      </c>
      <c r="Q968" s="783" t="s">
        <v>86</v>
      </c>
      <c r="R968" s="783" t="s">
        <v>86</v>
      </c>
      <c r="S968" s="132" t="s">
        <v>157</v>
      </c>
      <c r="T968" s="132"/>
      <c r="U968" s="131"/>
      <c r="V968" s="803"/>
      <c r="W968" s="803"/>
      <c r="X968" s="803"/>
      <c r="Y968" s="803"/>
      <c r="Z968" s="803"/>
      <c r="AA968" s="803"/>
      <c r="AB968" s="803"/>
      <c r="AC968" s="803"/>
      <c r="AD968" s="803"/>
      <c r="AE968" s="110"/>
      <c r="AF968" s="110"/>
      <c r="AG968" s="110"/>
    </row>
    <row r="969">
      <c r="A969" s="803"/>
      <c r="B969" s="127">
        <f t="shared" si="1"/>
        <v>966</v>
      </c>
      <c r="C969" s="990"/>
      <c r="D969" s="193"/>
      <c r="E969" s="149"/>
      <c r="F969" s="130"/>
      <c r="G969" s="132" t="s">
        <v>824</v>
      </c>
      <c r="H969" s="903" t="s">
        <v>1174</v>
      </c>
      <c r="I969" s="201"/>
      <c r="J969" s="201"/>
      <c r="K969" s="132"/>
      <c r="L969" s="132" t="s">
        <v>3965</v>
      </c>
      <c r="M969" s="132" t="s">
        <v>3966</v>
      </c>
      <c r="N969" s="131"/>
      <c r="O969" s="783" t="s">
        <v>84</v>
      </c>
      <c r="P969" s="783" t="s">
        <v>86</v>
      </c>
      <c r="Q969" s="783" t="s">
        <v>86</v>
      </c>
      <c r="R969" s="783" t="s">
        <v>86</v>
      </c>
      <c r="S969" s="132" t="s">
        <v>157</v>
      </c>
      <c r="T969" s="131"/>
      <c r="U969" s="131"/>
      <c r="V969" s="803"/>
      <c r="W969" s="803"/>
      <c r="X969" s="803"/>
      <c r="Y969" s="803"/>
      <c r="Z969" s="803"/>
      <c r="AA969" s="803"/>
      <c r="AB969" s="803"/>
      <c r="AC969" s="803"/>
      <c r="AD969" s="803"/>
      <c r="AE969" s="110"/>
      <c r="AF969" s="110"/>
      <c r="AG969" s="110"/>
    </row>
    <row r="970">
      <c r="A970" s="803"/>
      <c r="B970" s="127">
        <f t="shared" si="1"/>
        <v>967</v>
      </c>
      <c r="C970" s="990"/>
      <c r="D970" s="193"/>
      <c r="E970" s="149"/>
      <c r="F970" s="130"/>
      <c r="G970" s="201"/>
      <c r="H970" s="903" t="s">
        <v>3967</v>
      </c>
      <c r="I970" s="201"/>
      <c r="J970" s="201"/>
      <c r="K970" s="132"/>
      <c r="L970" s="132" t="s">
        <v>3968</v>
      </c>
      <c r="M970" s="132" t="s">
        <v>3969</v>
      </c>
      <c r="N970" s="131"/>
      <c r="O970" s="783" t="s">
        <v>84</v>
      </c>
      <c r="P970" s="783" t="s">
        <v>86</v>
      </c>
      <c r="Q970" s="783" t="s">
        <v>86</v>
      </c>
      <c r="R970" s="783" t="s">
        <v>86</v>
      </c>
      <c r="S970" s="132" t="s">
        <v>157</v>
      </c>
      <c r="T970" s="131"/>
      <c r="U970" s="131"/>
      <c r="V970" s="803"/>
      <c r="W970" s="803"/>
      <c r="X970" s="803"/>
      <c r="Y970" s="803"/>
      <c r="Z970" s="803"/>
      <c r="AA970" s="803"/>
      <c r="AB970" s="803"/>
      <c r="AC970" s="803"/>
      <c r="AD970" s="803"/>
      <c r="AE970" s="110"/>
      <c r="AF970" s="110"/>
      <c r="AG970" s="110"/>
    </row>
    <row r="971">
      <c r="A971" s="803"/>
      <c r="B971" s="127">
        <f t="shared" si="1"/>
        <v>968</v>
      </c>
      <c r="C971" s="990"/>
      <c r="D971" s="193"/>
      <c r="E971" s="149"/>
      <c r="F971" s="130"/>
      <c r="G971" s="201"/>
      <c r="H971" s="903" t="s">
        <v>3970</v>
      </c>
      <c r="I971" s="201"/>
      <c r="J971" s="201"/>
      <c r="K971" s="132"/>
      <c r="L971" s="132" t="s">
        <v>3971</v>
      </c>
      <c r="M971" s="132" t="s">
        <v>3972</v>
      </c>
      <c r="N971" s="131"/>
      <c r="O971" s="783" t="s">
        <v>84</v>
      </c>
      <c r="P971" s="783" t="s">
        <v>86</v>
      </c>
      <c r="Q971" s="783" t="s">
        <v>86</v>
      </c>
      <c r="R971" s="783" t="s">
        <v>86</v>
      </c>
      <c r="S971" s="132" t="s">
        <v>157</v>
      </c>
      <c r="T971" s="132"/>
      <c r="U971" s="131"/>
      <c r="V971" s="803"/>
      <c r="W971" s="803"/>
      <c r="X971" s="803"/>
      <c r="Y971" s="803"/>
      <c r="Z971" s="803"/>
      <c r="AA971" s="803"/>
      <c r="AB971" s="803"/>
      <c r="AC971" s="803"/>
      <c r="AD971" s="803"/>
      <c r="AE971" s="110"/>
      <c r="AF971" s="110"/>
      <c r="AG971" s="110"/>
    </row>
    <row r="972">
      <c r="A972" s="803"/>
      <c r="B972" s="127">
        <f t="shared" si="1"/>
        <v>969</v>
      </c>
      <c r="C972" s="990"/>
      <c r="D972" s="193"/>
      <c r="E972" s="149"/>
      <c r="F972" s="130"/>
      <c r="G972" s="201"/>
      <c r="H972" s="903" t="s">
        <v>3973</v>
      </c>
      <c r="I972" s="201"/>
      <c r="J972" s="201"/>
      <c r="K972" s="132"/>
      <c r="L972" s="132" t="s">
        <v>3974</v>
      </c>
      <c r="M972" s="132" t="s">
        <v>3975</v>
      </c>
      <c r="N972" s="131"/>
      <c r="O972" s="783" t="s">
        <v>84</v>
      </c>
      <c r="P972" s="783" t="s">
        <v>86</v>
      </c>
      <c r="Q972" s="783" t="s">
        <v>86</v>
      </c>
      <c r="R972" s="783" t="s">
        <v>86</v>
      </c>
      <c r="S972" s="132" t="s">
        <v>157</v>
      </c>
      <c r="T972" s="131"/>
      <c r="U972" s="131"/>
      <c r="V972" s="803"/>
      <c r="W972" s="803"/>
      <c r="X972" s="803"/>
      <c r="Y972" s="803"/>
      <c r="Z972" s="803"/>
      <c r="AA972" s="803"/>
      <c r="AB972" s="803"/>
      <c r="AC972" s="803"/>
      <c r="AD972" s="803"/>
      <c r="AE972" s="110"/>
      <c r="AF972" s="110"/>
      <c r="AG972" s="110"/>
    </row>
    <row r="973">
      <c r="A973" s="803"/>
      <c r="B973" s="127">
        <f t="shared" si="1"/>
        <v>970</v>
      </c>
      <c r="C973" s="990"/>
      <c r="D973" s="193"/>
      <c r="E973" s="149"/>
      <c r="F973" s="130"/>
      <c r="G973" s="201"/>
      <c r="H973" s="903" t="s">
        <v>3976</v>
      </c>
      <c r="I973" s="201"/>
      <c r="J973" s="201"/>
      <c r="K973" s="132"/>
      <c r="L973" s="132" t="s">
        <v>3977</v>
      </c>
      <c r="M973" s="132" t="s">
        <v>3978</v>
      </c>
      <c r="N973" s="131"/>
      <c r="O973" s="783" t="s">
        <v>84</v>
      </c>
      <c r="P973" s="783" t="s">
        <v>86</v>
      </c>
      <c r="Q973" s="783" t="s">
        <v>86</v>
      </c>
      <c r="R973" s="783" t="s">
        <v>86</v>
      </c>
      <c r="S973" s="132" t="s">
        <v>157</v>
      </c>
      <c r="T973" s="132"/>
      <c r="U973" s="131"/>
      <c r="V973" s="803"/>
      <c r="W973" s="803"/>
      <c r="X973" s="803"/>
      <c r="Y973" s="803"/>
      <c r="Z973" s="803"/>
      <c r="AA973" s="803"/>
      <c r="AB973" s="803"/>
      <c r="AC973" s="803"/>
      <c r="AD973" s="803"/>
      <c r="AE973" s="110"/>
      <c r="AF973" s="110"/>
      <c r="AG973" s="110"/>
    </row>
    <row r="974">
      <c r="A974" s="803"/>
      <c r="B974" s="127">
        <f t="shared" si="1"/>
        <v>971</v>
      </c>
      <c r="C974" s="990"/>
      <c r="D974" s="193"/>
      <c r="E974" s="146" t="s">
        <v>252</v>
      </c>
      <c r="F974" s="130">
        <v>10.0</v>
      </c>
      <c r="G974" s="201"/>
      <c r="H974" s="201"/>
      <c r="I974" s="201"/>
      <c r="J974" s="201"/>
      <c r="K974" s="132"/>
      <c r="L974" s="132" t="s">
        <v>3952</v>
      </c>
      <c r="M974" s="132" t="s">
        <v>4388</v>
      </c>
      <c r="N974" s="131"/>
      <c r="O974" s="783" t="s">
        <v>84</v>
      </c>
      <c r="P974" s="783" t="s">
        <v>86</v>
      </c>
      <c r="Q974" s="783" t="s">
        <v>86</v>
      </c>
      <c r="R974" s="783" t="s">
        <v>86</v>
      </c>
      <c r="S974" s="132" t="s">
        <v>157</v>
      </c>
      <c r="T974" s="131"/>
      <c r="U974" s="131"/>
      <c r="V974" s="803"/>
      <c r="W974" s="803"/>
      <c r="X974" s="803"/>
      <c r="Y974" s="803"/>
      <c r="Z974" s="803"/>
      <c r="AA974" s="803"/>
      <c r="AB974" s="803"/>
      <c r="AC974" s="803"/>
      <c r="AD974" s="803"/>
      <c r="AE974" s="110"/>
      <c r="AF974" s="110"/>
      <c r="AG974" s="110"/>
    </row>
    <row r="975">
      <c r="A975" s="803"/>
      <c r="B975" s="127">
        <f t="shared" si="1"/>
        <v>972</v>
      </c>
      <c r="C975" s="990"/>
      <c r="D975" s="193"/>
      <c r="E975" s="205"/>
      <c r="F975" s="130">
        <v>30.0</v>
      </c>
      <c r="G975" s="201"/>
      <c r="H975" s="201"/>
      <c r="I975" s="201"/>
      <c r="J975" s="201"/>
      <c r="K975" s="132"/>
      <c r="L975" s="132" t="s">
        <v>3955</v>
      </c>
      <c r="M975" s="132" t="s">
        <v>4389</v>
      </c>
      <c r="N975" s="131"/>
      <c r="O975" s="783" t="s">
        <v>84</v>
      </c>
      <c r="P975" s="783" t="s">
        <v>86</v>
      </c>
      <c r="Q975" s="783" t="s">
        <v>86</v>
      </c>
      <c r="R975" s="783" t="s">
        <v>86</v>
      </c>
      <c r="S975" s="132" t="s">
        <v>157</v>
      </c>
      <c r="T975" s="131"/>
      <c r="U975" s="131"/>
      <c r="V975" s="803"/>
      <c r="W975" s="803"/>
      <c r="X975" s="803"/>
      <c r="Y975" s="803"/>
      <c r="Z975" s="803"/>
      <c r="AA975" s="803"/>
      <c r="AB975" s="803"/>
      <c r="AC975" s="803"/>
      <c r="AD975" s="803"/>
      <c r="AE975" s="110"/>
      <c r="AF975" s="110"/>
      <c r="AG975" s="110"/>
    </row>
    <row r="976">
      <c r="A976" s="803"/>
      <c r="B976" s="127">
        <f t="shared" si="1"/>
        <v>973</v>
      </c>
      <c r="C976" s="990"/>
      <c r="D976" s="193"/>
      <c r="E976" s="207"/>
      <c r="F976" s="130">
        <v>50.0</v>
      </c>
      <c r="G976" s="201"/>
      <c r="H976" s="201"/>
      <c r="I976" s="201"/>
      <c r="J976" s="201"/>
      <c r="K976" s="132"/>
      <c r="L976" s="132" t="s">
        <v>3958</v>
      </c>
      <c r="M976" s="132" t="s">
        <v>4390</v>
      </c>
      <c r="N976" s="131"/>
      <c r="O976" s="783" t="s">
        <v>84</v>
      </c>
      <c r="P976" s="783" t="s">
        <v>86</v>
      </c>
      <c r="Q976" s="783" t="s">
        <v>86</v>
      </c>
      <c r="R976" s="783" t="s">
        <v>86</v>
      </c>
      <c r="S976" s="132" t="s">
        <v>157</v>
      </c>
      <c r="T976" s="131"/>
      <c r="U976" s="131"/>
      <c r="V976" s="803"/>
      <c r="W976" s="803"/>
      <c r="X976" s="803"/>
      <c r="Y976" s="803"/>
      <c r="Z976" s="803"/>
      <c r="AA976" s="803"/>
      <c r="AB976" s="803"/>
      <c r="AC976" s="803"/>
      <c r="AD976" s="803"/>
      <c r="AE976" s="110"/>
      <c r="AF976" s="110"/>
      <c r="AG976" s="110"/>
    </row>
    <row r="977">
      <c r="A977" s="803"/>
      <c r="B977" s="127">
        <f t="shared" si="1"/>
        <v>974</v>
      </c>
      <c r="C977" s="990"/>
      <c r="D977" s="193"/>
      <c r="E977" s="149" t="s">
        <v>824</v>
      </c>
      <c r="F977" s="903" t="s">
        <v>1174</v>
      </c>
      <c r="G977" s="201"/>
      <c r="H977" s="201"/>
      <c r="I977" s="201"/>
      <c r="J977" s="201"/>
      <c r="K977" s="132"/>
      <c r="L977" s="132" t="s">
        <v>3965</v>
      </c>
      <c r="M977" s="132" t="s">
        <v>3966</v>
      </c>
      <c r="N977" s="131"/>
      <c r="O977" s="783" t="s">
        <v>84</v>
      </c>
      <c r="P977" s="783" t="s">
        <v>86</v>
      </c>
      <c r="Q977" s="783" t="s">
        <v>86</v>
      </c>
      <c r="R977" s="783" t="s">
        <v>86</v>
      </c>
      <c r="S977" s="132" t="s">
        <v>157</v>
      </c>
      <c r="T977" s="131"/>
      <c r="U977" s="131"/>
      <c r="V977" s="803"/>
      <c r="W977" s="803"/>
      <c r="X977" s="803"/>
      <c r="Y977" s="803"/>
      <c r="Z977" s="803"/>
      <c r="AA977" s="803"/>
      <c r="AB977" s="803"/>
      <c r="AC977" s="803"/>
      <c r="AD977" s="803"/>
      <c r="AE977" s="110"/>
      <c r="AF977" s="110"/>
      <c r="AG977" s="110"/>
    </row>
    <row r="978">
      <c r="A978" s="803"/>
      <c r="B978" s="127">
        <f t="shared" si="1"/>
        <v>975</v>
      </c>
      <c r="C978" s="990"/>
      <c r="D978" s="193"/>
      <c r="E978" s="205"/>
      <c r="F978" s="903" t="s">
        <v>3967</v>
      </c>
      <c r="G978" s="201"/>
      <c r="H978" s="201"/>
      <c r="I978" s="201"/>
      <c r="J978" s="201"/>
      <c r="K978" s="132"/>
      <c r="L978" s="132" t="s">
        <v>3968</v>
      </c>
      <c r="M978" s="132" t="s">
        <v>3969</v>
      </c>
      <c r="N978" s="131"/>
      <c r="O978" s="783" t="s">
        <v>84</v>
      </c>
      <c r="P978" s="783" t="s">
        <v>86</v>
      </c>
      <c r="Q978" s="783" t="s">
        <v>86</v>
      </c>
      <c r="R978" s="783" t="s">
        <v>86</v>
      </c>
      <c r="S978" s="132" t="s">
        <v>157</v>
      </c>
      <c r="T978" s="131"/>
      <c r="U978" s="131"/>
      <c r="V978" s="803"/>
      <c r="W978" s="803"/>
      <c r="X978" s="803"/>
      <c r="Y978" s="803"/>
      <c r="Z978" s="803"/>
      <c r="AA978" s="803"/>
      <c r="AB978" s="803"/>
      <c r="AC978" s="803"/>
      <c r="AD978" s="803"/>
      <c r="AE978" s="110"/>
      <c r="AF978" s="110"/>
      <c r="AG978" s="110"/>
    </row>
    <row r="979">
      <c r="A979" s="803"/>
      <c r="B979" s="127">
        <f t="shared" si="1"/>
        <v>976</v>
      </c>
      <c r="C979" s="990"/>
      <c r="D979" s="193"/>
      <c r="E979" s="205"/>
      <c r="F979" s="903" t="s">
        <v>3970</v>
      </c>
      <c r="G979" s="201"/>
      <c r="H979" s="201"/>
      <c r="I979" s="201"/>
      <c r="J979" s="201"/>
      <c r="K979" s="132"/>
      <c r="L979" s="132" t="s">
        <v>3971</v>
      </c>
      <c r="M979" s="132" t="s">
        <v>3972</v>
      </c>
      <c r="N979" s="131"/>
      <c r="O979" s="783" t="s">
        <v>84</v>
      </c>
      <c r="P979" s="783" t="s">
        <v>86</v>
      </c>
      <c r="Q979" s="783" t="s">
        <v>86</v>
      </c>
      <c r="R979" s="783" t="s">
        <v>86</v>
      </c>
      <c r="S979" s="132" t="s">
        <v>157</v>
      </c>
      <c r="T979" s="131"/>
      <c r="U979" s="131"/>
      <c r="V979" s="803"/>
      <c r="W979" s="803"/>
      <c r="X979" s="803"/>
      <c r="Y979" s="803"/>
      <c r="Z979" s="803"/>
      <c r="AA979" s="803"/>
      <c r="AB979" s="803"/>
      <c r="AC979" s="803"/>
      <c r="AD979" s="803"/>
      <c r="AE979" s="110"/>
      <c r="AF979" s="110"/>
      <c r="AG979" s="110"/>
    </row>
    <row r="980">
      <c r="A980" s="803"/>
      <c r="B980" s="127">
        <f t="shared" si="1"/>
        <v>977</v>
      </c>
      <c r="C980" s="990"/>
      <c r="D980" s="193"/>
      <c r="E980" s="205"/>
      <c r="F980" s="903" t="s">
        <v>3973</v>
      </c>
      <c r="G980" s="201"/>
      <c r="H980" s="201"/>
      <c r="I980" s="201"/>
      <c r="J980" s="201"/>
      <c r="K980" s="132"/>
      <c r="L980" s="132" t="s">
        <v>3974</v>
      </c>
      <c r="M980" s="132" t="s">
        <v>3975</v>
      </c>
      <c r="N980" s="131"/>
      <c r="O980" s="783" t="s">
        <v>84</v>
      </c>
      <c r="P980" s="783" t="s">
        <v>86</v>
      </c>
      <c r="Q980" s="783" t="s">
        <v>86</v>
      </c>
      <c r="R980" s="783" t="s">
        <v>86</v>
      </c>
      <c r="S980" s="132" t="s">
        <v>157</v>
      </c>
      <c r="T980" s="131"/>
      <c r="U980" s="131"/>
      <c r="V980" s="803"/>
      <c r="W980" s="803"/>
      <c r="X980" s="803"/>
      <c r="Y980" s="803"/>
      <c r="Z980" s="803"/>
      <c r="AA980" s="803"/>
      <c r="AB980" s="803"/>
      <c r="AC980" s="803"/>
      <c r="AD980" s="803"/>
      <c r="AE980" s="110"/>
      <c r="AF980" s="110"/>
      <c r="AG980" s="110"/>
    </row>
    <row r="981">
      <c r="A981" s="803"/>
      <c r="B981" s="127">
        <f t="shared" si="1"/>
        <v>978</v>
      </c>
      <c r="C981" s="991"/>
      <c r="D981" s="193"/>
      <c r="E981" s="205"/>
      <c r="F981" s="903" t="s">
        <v>3976</v>
      </c>
      <c r="G981" s="201"/>
      <c r="H981" s="201"/>
      <c r="I981" s="201"/>
      <c r="J981" s="201"/>
      <c r="K981" s="132"/>
      <c r="L981" s="132" t="s">
        <v>3977</v>
      </c>
      <c r="M981" s="132" t="s">
        <v>3978</v>
      </c>
      <c r="N981" s="131"/>
      <c r="O981" s="783" t="s">
        <v>84</v>
      </c>
      <c r="P981" s="783" t="s">
        <v>86</v>
      </c>
      <c r="Q981" s="783" t="s">
        <v>86</v>
      </c>
      <c r="R981" s="783" t="s">
        <v>86</v>
      </c>
      <c r="S981" s="132" t="s">
        <v>157</v>
      </c>
      <c r="T981" s="131"/>
      <c r="U981" s="131"/>
      <c r="V981" s="803"/>
      <c r="W981" s="803"/>
      <c r="X981" s="803"/>
      <c r="Y981" s="803"/>
      <c r="Z981" s="803"/>
      <c r="AA981" s="803"/>
      <c r="AB981" s="803"/>
      <c r="AC981" s="803"/>
      <c r="AD981" s="803"/>
      <c r="AE981" s="110"/>
      <c r="AF981" s="110"/>
      <c r="AG981" s="110"/>
    </row>
    <row r="982">
      <c r="A982" s="803"/>
      <c r="B982" s="676">
        <f t="shared" si="1"/>
        <v>979</v>
      </c>
      <c r="C982" s="992" t="s">
        <v>480</v>
      </c>
      <c r="D982" s="146" t="s">
        <v>5004</v>
      </c>
      <c r="E982" s="146" t="s">
        <v>4925</v>
      </c>
      <c r="F982" s="130" t="s">
        <v>5005</v>
      </c>
      <c r="G982" s="201"/>
      <c r="H982" s="201"/>
      <c r="I982" s="201"/>
      <c r="J982" s="201"/>
      <c r="K982" s="132"/>
      <c r="L982" s="132" t="s">
        <v>5006</v>
      </c>
      <c r="M982" s="132" t="s">
        <v>5007</v>
      </c>
      <c r="N982" s="131"/>
      <c r="O982" s="783" t="s">
        <v>84</v>
      </c>
      <c r="P982" s="783" t="s">
        <v>86</v>
      </c>
      <c r="Q982" s="783" t="s">
        <v>86</v>
      </c>
      <c r="R982" s="783" t="s">
        <v>86</v>
      </c>
      <c r="S982" s="132" t="s">
        <v>98</v>
      </c>
      <c r="T982" s="131"/>
      <c r="U982" s="131"/>
      <c r="V982" s="803"/>
      <c r="W982" s="803"/>
      <c r="X982" s="803"/>
      <c r="Y982" s="803"/>
      <c r="Z982" s="803"/>
      <c r="AA982" s="803"/>
      <c r="AB982" s="803"/>
      <c r="AC982" s="803"/>
      <c r="AD982" s="803"/>
      <c r="AE982" s="110"/>
      <c r="AF982" s="110"/>
      <c r="AG982" s="110"/>
    </row>
    <row r="983">
      <c r="A983" s="803"/>
      <c r="B983" s="676">
        <f t="shared" si="1"/>
        <v>980</v>
      </c>
      <c r="C983" s="943"/>
      <c r="D983" s="205"/>
      <c r="E983" s="149"/>
      <c r="F983" s="822"/>
      <c r="G983" s="132" t="s">
        <v>5008</v>
      </c>
      <c r="H983" s="201"/>
      <c r="I983" s="201"/>
      <c r="J983" s="201"/>
      <c r="K983" s="132"/>
      <c r="L983" s="132" t="s">
        <v>5009</v>
      </c>
      <c r="M983" s="132" t="s">
        <v>5010</v>
      </c>
      <c r="N983" s="131"/>
      <c r="O983" s="783" t="s">
        <v>84</v>
      </c>
      <c r="P983" s="783" t="s">
        <v>86</v>
      </c>
      <c r="Q983" s="783" t="s">
        <v>86</v>
      </c>
      <c r="R983" s="783" t="s">
        <v>86</v>
      </c>
      <c r="S983" s="132" t="s">
        <v>98</v>
      </c>
      <c r="T983" s="131"/>
      <c r="U983" s="131"/>
      <c r="V983" s="803"/>
      <c r="W983" s="803"/>
      <c r="X983" s="803"/>
      <c r="Y983" s="803"/>
      <c r="Z983" s="803"/>
      <c r="AA983" s="803"/>
      <c r="AB983" s="803"/>
      <c r="AC983" s="803"/>
      <c r="AD983" s="803"/>
      <c r="AE983" s="110"/>
      <c r="AF983" s="110"/>
      <c r="AG983" s="110"/>
    </row>
    <row r="984">
      <c r="A984" s="803"/>
      <c r="B984" s="676">
        <f t="shared" si="1"/>
        <v>981</v>
      </c>
      <c r="C984" s="943"/>
      <c r="D984" s="205"/>
      <c r="E984" s="149"/>
      <c r="F984" s="130" t="s">
        <v>5011</v>
      </c>
      <c r="G984" s="201"/>
      <c r="H984" s="201"/>
      <c r="I984" s="201"/>
      <c r="J984" s="201"/>
      <c r="K984" s="132"/>
      <c r="L984" s="132" t="s">
        <v>5012</v>
      </c>
      <c r="M984" s="132" t="s">
        <v>5013</v>
      </c>
      <c r="N984" s="131"/>
      <c r="O984" s="783" t="s">
        <v>84</v>
      </c>
      <c r="P984" s="783" t="s">
        <v>86</v>
      </c>
      <c r="Q984" s="783" t="s">
        <v>86</v>
      </c>
      <c r="R984" s="783" t="s">
        <v>86</v>
      </c>
      <c r="S984" s="132" t="s">
        <v>98</v>
      </c>
      <c r="T984" s="131"/>
      <c r="U984" s="131"/>
      <c r="V984" s="803"/>
      <c r="W984" s="803"/>
      <c r="X984" s="803"/>
      <c r="Y984" s="803"/>
      <c r="Z984" s="803"/>
      <c r="AA984" s="803"/>
      <c r="AB984" s="803"/>
      <c r="AC984" s="803"/>
      <c r="AD984" s="803"/>
      <c r="AE984" s="110"/>
      <c r="AF984" s="110"/>
      <c r="AG984" s="110"/>
    </row>
    <row r="985">
      <c r="A985" s="803"/>
      <c r="B985" s="676">
        <f t="shared" si="1"/>
        <v>982</v>
      </c>
      <c r="C985" s="943"/>
      <c r="D985" s="205"/>
      <c r="E985" s="149"/>
      <c r="F985" s="822"/>
      <c r="G985" s="132" t="s">
        <v>5014</v>
      </c>
      <c r="H985" s="201"/>
      <c r="I985" s="201"/>
      <c r="J985" s="201"/>
      <c r="K985" s="132"/>
      <c r="L985" s="132" t="s">
        <v>5015</v>
      </c>
      <c r="M985" s="132" t="s">
        <v>4654</v>
      </c>
      <c r="N985" s="131"/>
      <c r="O985" s="783" t="s">
        <v>84</v>
      </c>
      <c r="P985" s="783" t="s">
        <v>86</v>
      </c>
      <c r="Q985" s="783" t="s">
        <v>86</v>
      </c>
      <c r="R985" s="783" t="s">
        <v>86</v>
      </c>
      <c r="S985" s="132" t="s">
        <v>98</v>
      </c>
      <c r="T985" s="131"/>
      <c r="U985" s="131"/>
      <c r="V985" s="803"/>
      <c r="W985" s="803"/>
      <c r="X985" s="803"/>
      <c r="Y985" s="803"/>
      <c r="Z985" s="803"/>
      <c r="AA985" s="803"/>
      <c r="AB985" s="803"/>
      <c r="AC985" s="803"/>
      <c r="AD985" s="803"/>
      <c r="AE985" s="110"/>
      <c r="AF985" s="110"/>
      <c r="AG985" s="110"/>
    </row>
    <row r="986">
      <c r="A986" s="803"/>
      <c r="B986" s="676">
        <f t="shared" si="1"/>
        <v>983</v>
      </c>
      <c r="C986" s="943"/>
      <c r="D986" s="205"/>
      <c r="E986" s="149"/>
      <c r="F986" s="130" t="s">
        <v>5016</v>
      </c>
      <c r="G986" s="201"/>
      <c r="H986" s="201"/>
      <c r="I986" s="201"/>
      <c r="J986" s="201"/>
      <c r="K986" s="132"/>
      <c r="L986" s="132" t="s">
        <v>5017</v>
      </c>
      <c r="M986" s="132" t="s">
        <v>5018</v>
      </c>
      <c r="N986" s="131"/>
      <c r="O986" s="783" t="s">
        <v>84</v>
      </c>
      <c r="P986" s="783" t="s">
        <v>86</v>
      </c>
      <c r="Q986" s="783" t="s">
        <v>86</v>
      </c>
      <c r="R986" s="783" t="s">
        <v>86</v>
      </c>
      <c r="S986" s="132" t="s">
        <v>98</v>
      </c>
      <c r="T986" s="131"/>
      <c r="U986" s="131"/>
      <c r="V986" s="803"/>
      <c r="W986" s="803"/>
      <c r="X986" s="803"/>
      <c r="Y986" s="803"/>
      <c r="Z986" s="803"/>
      <c r="AA986" s="803"/>
      <c r="AB986" s="803"/>
      <c r="AC986" s="803"/>
      <c r="AD986" s="803"/>
      <c r="AE986" s="110"/>
      <c r="AF986" s="110"/>
      <c r="AG986" s="110"/>
    </row>
    <row r="987">
      <c r="A987" s="803"/>
      <c r="B987" s="676">
        <f t="shared" si="1"/>
        <v>984</v>
      </c>
      <c r="C987" s="943"/>
      <c r="D987" s="205"/>
      <c r="E987" s="205"/>
      <c r="F987" s="130" t="s">
        <v>5019</v>
      </c>
      <c r="G987" s="201"/>
      <c r="H987" s="201"/>
      <c r="I987" s="201"/>
      <c r="J987" s="201"/>
      <c r="K987" s="132"/>
      <c r="L987" s="132" t="s">
        <v>5020</v>
      </c>
      <c r="M987" s="132" t="s">
        <v>5021</v>
      </c>
      <c r="N987" s="131"/>
      <c r="O987" s="783" t="s">
        <v>84</v>
      </c>
      <c r="P987" s="783" t="s">
        <v>86</v>
      </c>
      <c r="Q987" s="783" t="s">
        <v>86</v>
      </c>
      <c r="R987" s="783" t="s">
        <v>86</v>
      </c>
      <c r="S987" s="132" t="s">
        <v>98</v>
      </c>
      <c r="T987" s="131"/>
      <c r="U987" s="131"/>
      <c r="V987" s="803"/>
      <c r="W987" s="803"/>
      <c r="X987" s="803"/>
      <c r="Y987" s="803"/>
      <c r="Z987" s="803"/>
      <c r="AA987" s="803"/>
      <c r="AB987" s="803"/>
      <c r="AC987" s="803"/>
      <c r="AD987" s="803"/>
      <c r="AE987" s="110"/>
      <c r="AF987" s="110"/>
      <c r="AG987" s="110"/>
    </row>
    <row r="988">
      <c r="A988" s="803"/>
      <c r="B988" s="676">
        <f t="shared" si="1"/>
        <v>985</v>
      </c>
      <c r="C988" s="943"/>
      <c r="D988" s="205"/>
      <c r="E988" s="205"/>
      <c r="F988" s="130" t="s">
        <v>5022</v>
      </c>
      <c r="G988" s="201"/>
      <c r="H988" s="201"/>
      <c r="I988" s="201"/>
      <c r="J988" s="201"/>
      <c r="K988" s="132"/>
      <c r="L988" s="132" t="s">
        <v>5023</v>
      </c>
      <c r="M988" s="132" t="s">
        <v>5024</v>
      </c>
      <c r="N988" s="131"/>
      <c r="O988" s="783" t="s">
        <v>84</v>
      </c>
      <c r="P988" s="783" t="s">
        <v>86</v>
      </c>
      <c r="Q988" s="783" t="s">
        <v>86</v>
      </c>
      <c r="R988" s="783" t="s">
        <v>86</v>
      </c>
      <c r="S988" s="132" t="s">
        <v>98</v>
      </c>
      <c r="T988" s="131"/>
      <c r="U988" s="131"/>
      <c r="V988" s="803"/>
      <c r="W988" s="803"/>
      <c r="X988" s="803"/>
      <c r="Y988" s="803"/>
      <c r="Z988" s="803"/>
      <c r="AA988" s="803"/>
      <c r="AB988" s="803"/>
      <c r="AC988" s="803"/>
      <c r="AD988" s="803"/>
      <c r="AE988" s="110"/>
      <c r="AF988" s="110"/>
      <c r="AG988" s="110"/>
    </row>
    <row r="989">
      <c r="A989" s="803"/>
      <c r="B989" s="676">
        <f t="shared" si="1"/>
        <v>986</v>
      </c>
      <c r="C989" s="943"/>
      <c r="D989" s="205"/>
      <c r="E989" s="205"/>
      <c r="F989" s="130" t="s">
        <v>1352</v>
      </c>
      <c r="G989" s="201"/>
      <c r="H989" s="201"/>
      <c r="I989" s="201"/>
      <c r="J989" s="201"/>
      <c r="K989" s="132"/>
      <c r="L989" s="132" t="s">
        <v>4079</v>
      </c>
      <c r="M989" s="132" t="s">
        <v>5025</v>
      </c>
      <c r="N989" s="131"/>
      <c r="O989" s="783" t="s">
        <v>84</v>
      </c>
      <c r="P989" s="783" t="s">
        <v>86</v>
      </c>
      <c r="Q989" s="783" t="s">
        <v>86</v>
      </c>
      <c r="R989" s="783" t="s">
        <v>86</v>
      </c>
      <c r="S989" s="132" t="s">
        <v>98</v>
      </c>
      <c r="T989" s="131"/>
      <c r="U989" s="131"/>
      <c r="V989" s="803"/>
      <c r="W989" s="803"/>
      <c r="X989" s="803"/>
      <c r="Y989" s="803"/>
      <c r="Z989" s="803"/>
      <c r="AA989" s="803"/>
      <c r="AB989" s="803"/>
      <c r="AC989" s="803"/>
      <c r="AD989" s="803"/>
      <c r="AE989" s="110"/>
      <c r="AF989" s="110"/>
      <c r="AG989" s="110"/>
    </row>
    <row r="990">
      <c r="A990" s="803"/>
      <c r="B990" s="676">
        <f t="shared" si="1"/>
        <v>987</v>
      </c>
      <c r="C990" s="943"/>
      <c r="D990" s="205"/>
      <c r="E990" s="205"/>
      <c r="F990" s="130" t="s">
        <v>5026</v>
      </c>
      <c r="G990" s="201"/>
      <c r="H990" s="201"/>
      <c r="I990" s="201"/>
      <c r="J990" s="201"/>
      <c r="K990" s="132"/>
      <c r="L990" s="132" t="s">
        <v>5027</v>
      </c>
      <c r="M990" s="132" t="s">
        <v>5028</v>
      </c>
      <c r="N990" s="131"/>
      <c r="O990" s="783" t="s">
        <v>84</v>
      </c>
      <c r="P990" s="783" t="s">
        <v>86</v>
      </c>
      <c r="Q990" s="783" t="s">
        <v>86</v>
      </c>
      <c r="R990" s="783" t="s">
        <v>86</v>
      </c>
      <c r="S990" s="132" t="s">
        <v>98</v>
      </c>
      <c r="T990" s="131"/>
      <c r="U990" s="131"/>
      <c r="V990" s="803"/>
      <c r="W990" s="803"/>
      <c r="X990" s="803"/>
      <c r="Y990" s="803"/>
      <c r="Z990" s="803"/>
      <c r="AA990" s="803"/>
      <c r="AB990" s="803"/>
      <c r="AC990" s="803"/>
      <c r="AD990" s="803"/>
      <c r="AE990" s="110"/>
      <c r="AF990" s="110"/>
      <c r="AG990" s="110"/>
    </row>
    <row r="991">
      <c r="A991" s="803"/>
      <c r="B991" s="676">
        <f t="shared" si="1"/>
        <v>988</v>
      </c>
      <c r="C991" s="943"/>
      <c r="D991" s="205"/>
      <c r="E991" s="146" t="s">
        <v>4940</v>
      </c>
      <c r="F991" s="130" t="s">
        <v>5005</v>
      </c>
      <c r="G991" s="201"/>
      <c r="H991" s="201"/>
      <c r="I991" s="201"/>
      <c r="J991" s="201"/>
      <c r="K991" s="132"/>
      <c r="L991" s="132" t="s">
        <v>5006</v>
      </c>
      <c r="M991" s="132" t="s">
        <v>5007</v>
      </c>
      <c r="N991" s="131"/>
      <c r="O991" s="783" t="s">
        <v>84</v>
      </c>
      <c r="P991" s="783" t="s">
        <v>86</v>
      </c>
      <c r="Q991" s="783" t="s">
        <v>86</v>
      </c>
      <c r="R991" s="783" t="s">
        <v>86</v>
      </c>
      <c r="S991" s="132" t="s">
        <v>98</v>
      </c>
      <c r="T991" s="131"/>
      <c r="U991" s="131"/>
      <c r="V991" s="803"/>
      <c r="W991" s="803"/>
      <c r="X991" s="803"/>
      <c r="Y991" s="803"/>
      <c r="Z991" s="803"/>
      <c r="AA991" s="803"/>
      <c r="AB991" s="803"/>
      <c r="AC991" s="803"/>
      <c r="AD991" s="803"/>
      <c r="AE991" s="110"/>
      <c r="AF991" s="110"/>
      <c r="AG991" s="110"/>
    </row>
    <row r="992">
      <c r="A992" s="803"/>
      <c r="B992" s="676">
        <f t="shared" si="1"/>
        <v>989</v>
      </c>
      <c r="C992" s="943"/>
      <c r="D992" s="205"/>
      <c r="E992" s="205"/>
      <c r="F992" s="822"/>
      <c r="G992" s="132" t="s">
        <v>5008</v>
      </c>
      <c r="H992" s="201"/>
      <c r="I992" s="201"/>
      <c r="J992" s="201"/>
      <c r="K992" s="132"/>
      <c r="L992" s="132" t="s">
        <v>5009</v>
      </c>
      <c r="M992" s="132" t="s">
        <v>5010</v>
      </c>
      <c r="N992" s="131"/>
      <c r="O992" s="783" t="s">
        <v>84</v>
      </c>
      <c r="P992" s="783" t="s">
        <v>86</v>
      </c>
      <c r="Q992" s="783" t="s">
        <v>86</v>
      </c>
      <c r="R992" s="783" t="s">
        <v>86</v>
      </c>
      <c r="S992" s="132" t="s">
        <v>98</v>
      </c>
      <c r="T992" s="131"/>
      <c r="U992" s="131"/>
      <c r="V992" s="803"/>
      <c r="W992" s="803"/>
      <c r="X992" s="803"/>
      <c r="Y992" s="803"/>
      <c r="Z992" s="803"/>
      <c r="AA992" s="803"/>
      <c r="AB992" s="803"/>
      <c r="AC992" s="803"/>
      <c r="AD992" s="803"/>
      <c r="AE992" s="110"/>
      <c r="AF992" s="110"/>
      <c r="AG992" s="110"/>
    </row>
    <row r="993">
      <c r="A993" s="803"/>
      <c r="B993" s="676">
        <f t="shared" si="1"/>
        <v>990</v>
      </c>
      <c r="C993" s="943"/>
      <c r="D993" s="205"/>
      <c r="E993" s="205"/>
      <c r="F993" s="130" t="s">
        <v>5011</v>
      </c>
      <c r="G993" s="201"/>
      <c r="H993" s="201"/>
      <c r="I993" s="201"/>
      <c r="J993" s="201"/>
      <c r="K993" s="132"/>
      <c r="L993" s="132" t="s">
        <v>5012</v>
      </c>
      <c r="M993" s="132" t="s">
        <v>5013</v>
      </c>
      <c r="N993" s="131"/>
      <c r="O993" s="783" t="s">
        <v>84</v>
      </c>
      <c r="P993" s="783" t="s">
        <v>86</v>
      </c>
      <c r="Q993" s="783" t="s">
        <v>86</v>
      </c>
      <c r="R993" s="783" t="s">
        <v>86</v>
      </c>
      <c r="S993" s="132" t="s">
        <v>98</v>
      </c>
      <c r="T993" s="131"/>
      <c r="U993" s="131"/>
      <c r="V993" s="803"/>
      <c r="W993" s="803"/>
      <c r="X993" s="803"/>
      <c r="Y993" s="803"/>
      <c r="Z993" s="803"/>
      <c r="AA993" s="803"/>
      <c r="AB993" s="803"/>
      <c r="AC993" s="803"/>
      <c r="AD993" s="803"/>
      <c r="AE993" s="110"/>
      <c r="AF993" s="110"/>
      <c r="AG993" s="110"/>
    </row>
    <row r="994">
      <c r="A994" s="803"/>
      <c r="B994" s="676">
        <f t="shared" si="1"/>
        <v>991</v>
      </c>
      <c r="C994" s="943"/>
      <c r="D994" s="205"/>
      <c r="E994" s="205"/>
      <c r="F994" s="822"/>
      <c r="G994" s="132" t="s">
        <v>5014</v>
      </c>
      <c r="H994" s="201"/>
      <c r="I994" s="201"/>
      <c r="J994" s="201"/>
      <c r="K994" s="132"/>
      <c r="L994" s="132" t="s">
        <v>5015</v>
      </c>
      <c r="M994" s="132" t="s">
        <v>4654</v>
      </c>
      <c r="N994" s="131"/>
      <c r="O994" s="783" t="s">
        <v>84</v>
      </c>
      <c r="P994" s="783" t="s">
        <v>86</v>
      </c>
      <c r="Q994" s="783" t="s">
        <v>86</v>
      </c>
      <c r="R994" s="783" t="s">
        <v>86</v>
      </c>
      <c r="S994" s="132" t="s">
        <v>98</v>
      </c>
      <c r="T994" s="131"/>
      <c r="U994" s="131"/>
      <c r="V994" s="803"/>
      <c r="W994" s="803"/>
      <c r="X994" s="803"/>
      <c r="Y994" s="803"/>
      <c r="Z994" s="803"/>
      <c r="AA994" s="803"/>
      <c r="AB994" s="803"/>
      <c r="AC994" s="803"/>
      <c r="AD994" s="803"/>
      <c r="AE994" s="110"/>
      <c r="AF994" s="110"/>
      <c r="AG994" s="110"/>
    </row>
    <row r="995">
      <c r="A995" s="803"/>
      <c r="B995" s="676">
        <f t="shared" si="1"/>
        <v>992</v>
      </c>
      <c r="C995" s="943"/>
      <c r="D995" s="205"/>
      <c r="E995" s="205"/>
      <c r="F995" s="130" t="s">
        <v>5016</v>
      </c>
      <c r="G995" s="201"/>
      <c r="H995" s="201"/>
      <c r="I995" s="201"/>
      <c r="J995" s="201"/>
      <c r="K995" s="132"/>
      <c r="L995" s="132" t="s">
        <v>5017</v>
      </c>
      <c r="M995" s="132" t="s">
        <v>5018</v>
      </c>
      <c r="N995" s="131"/>
      <c r="O995" s="783" t="s">
        <v>84</v>
      </c>
      <c r="P995" s="783" t="s">
        <v>86</v>
      </c>
      <c r="Q995" s="783" t="s">
        <v>86</v>
      </c>
      <c r="R995" s="783" t="s">
        <v>86</v>
      </c>
      <c r="S995" s="132" t="s">
        <v>98</v>
      </c>
      <c r="T995" s="131"/>
      <c r="U995" s="131"/>
      <c r="V995" s="803"/>
      <c r="W995" s="803"/>
      <c r="X995" s="803"/>
      <c r="Y995" s="803"/>
      <c r="Z995" s="803"/>
      <c r="AA995" s="803"/>
      <c r="AB995" s="803"/>
      <c r="AC995" s="803"/>
      <c r="AD995" s="803"/>
      <c r="AE995" s="110"/>
      <c r="AF995" s="110"/>
      <c r="AG995" s="110"/>
    </row>
    <row r="996">
      <c r="A996" s="803"/>
      <c r="B996" s="676">
        <f t="shared" si="1"/>
        <v>993</v>
      </c>
      <c r="C996" s="943"/>
      <c r="D996" s="205"/>
      <c r="E996" s="205"/>
      <c r="F996" s="130" t="s">
        <v>5019</v>
      </c>
      <c r="G996" s="201"/>
      <c r="H996" s="201"/>
      <c r="I996" s="201"/>
      <c r="J996" s="201"/>
      <c r="K996" s="132"/>
      <c r="L996" s="132" t="s">
        <v>5020</v>
      </c>
      <c r="M996" s="132" t="s">
        <v>5021</v>
      </c>
      <c r="N996" s="131"/>
      <c r="O996" s="783" t="s">
        <v>84</v>
      </c>
      <c r="P996" s="783" t="s">
        <v>86</v>
      </c>
      <c r="Q996" s="783" t="s">
        <v>86</v>
      </c>
      <c r="R996" s="783" t="s">
        <v>86</v>
      </c>
      <c r="S996" s="132" t="s">
        <v>98</v>
      </c>
      <c r="T996" s="131"/>
      <c r="U996" s="131"/>
      <c r="V996" s="803"/>
      <c r="W996" s="803"/>
      <c r="X996" s="803"/>
      <c r="Y996" s="803"/>
      <c r="Z996" s="803"/>
      <c r="AA996" s="803"/>
      <c r="AB996" s="803"/>
      <c r="AC996" s="803"/>
      <c r="AD996" s="803"/>
      <c r="AE996" s="110"/>
      <c r="AF996" s="110"/>
      <c r="AG996" s="110"/>
    </row>
    <row r="997">
      <c r="A997" s="803"/>
      <c r="B997" s="676">
        <f t="shared" si="1"/>
        <v>994</v>
      </c>
      <c r="C997" s="943"/>
      <c r="D997" s="205"/>
      <c r="E997" s="205"/>
      <c r="F997" s="130" t="s">
        <v>5022</v>
      </c>
      <c r="G997" s="201"/>
      <c r="H997" s="201"/>
      <c r="I997" s="201"/>
      <c r="J997" s="201"/>
      <c r="K997" s="132"/>
      <c r="L997" s="132" t="s">
        <v>5023</v>
      </c>
      <c r="M997" s="132" t="s">
        <v>5024</v>
      </c>
      <c r="N997" s="131"/>
      <c r="O997" s="783" t="s">
        <v>84</v>
      </c>
      <c r="P997" s="783" t="s">
        <v>86</v>
      </c>
      <c r="Q997" s="783" t="s">
        <v>86</v>
      </c>
      <c r="R997" s="783" t="s">
        <v>86</v>
      </c>
      <c r="S997" s="132" t="s">
        <v>98</v>
      </c>
      <c r="T997" s="131"/>
      <c r="U997" s="131"/>
      <c r="V997" s="803"/>
      <c r="W997" s="803"/>
      <c r="X997" s="803"/>
      <c r="Y997" s="803"/>
      <c r="Z997" s="803"/>
      <c r="AA997" s="803"/>
      <c r="AB997" s="803"/>
      <c r="AC997" s="803"/>
      <c r="AD997" s="803"/>
      <c r="AE997" s="110"/>
      <c r="AF997" s="110"/>
      <c r="AG997" s="110"/>
    </row>
    <row r="998">
      <c r="A998" s="803"/>
      <c r="B998" s="676">
        <f t="shared" si="1"/>
        <v>995</v>
      </c>
      <c r="C998" s="943"/>
      <c r="D998" s="205"/>
      <c r="E998" s="205"/>
      <c r="F998" s="130" t="s">
        <v>1352</v>
      </c>
      <c r="G998" s="201"/>
      <c r="H998" s="201"/>
      <c r="I998" s="201"/>
      <c r="J998" s="201"/>
      <c r="K998" s="132"/>
      <c r="L998" s="132" t="s">
        <v>4079</v>
      </c>
      <c r="M998" s="132" t="s">
        <v>5025</v>
      </c>
      <c r="N998" s="131"/>
      <c r="O998" s="783" t="s">
        <v>84</v>
      </c>
      <c r="P998" s="783" t="s">
        <v>86</v>
      </c>
      <c r="Q998" s="783" t="s">
        <v>86</v>
      </c>
      <c r="R998" s="783" t="s">
        <v>86</v>
      </c>
      <c r="S998" s="132" t="s">
        <v>98</v>
      </c>
      <c r="T998" s="131"/>
      <c r="U998" s="131"/>
      <c r="V998" s="803"/>
      <c r="W998" s="803"/>
      <c r="X998" s="803"/>
      <c r="Y998" s="803"/>
      <c r="Z998" s="803"/>
      <c r="AA998" s="803"/>
      <c r="AB998" s="803"/>
      <c r="AC998" s="803"/>
      <c r="AD998" s="803"/>
      <c r="AE998" s="110"/>
      <c r="AF998" s="110"/>
      <c r="AG998" s="110"/>
    </row>
    <row r="999">
      <c r="A999" s="803"/>
      <c r="B999" s="676">
        <f t="shared" si="1"/>
        <v>996</v>
      </c>
      <c r="C999" s="943"/>
      <c r="D999" s="205"/>
      <c r="E999" s="205"/>
      <c r="F999" s="130" t="s">
        <v>5026</v>
      </c>
      <c r="G999" s="201"/>
      <c r="H999" s="201"/>
      <c r="I999" s="201"/>
      <c r="J999" s="201"/>
      <c r="K999" s="132"/>
      <c r="L999" s="132" t="s">
        <v>5027</v>
      </c>
      <c r="M999" s="132" t="s">
        <v>5028</v>
      </c>
      <c r="N999" s="131"/>
      <c r="O999" s="783" t="s">
        <v>84</v>
      </c>
      <c r="P999" s="783" t="s">
        <v>86</v>
      </c>
      <c r="Q999" s="783" t="s">
        <v>86</v>
      </c>
      <c r="R999" s="783" t="s">
        <v>86</v>
      </c>
      <c r="S999" s="132" t="s">
        <v>98</v>
      </c>
      <c r="T999" s="131"/>
      <c r="U999" s="131"/>
      <c r="V999" s="803"/>
      <c r="W999" s="803"/>
      <c r="X999" s="803"/>
      <c r="Y999" s="803"/>
      <c r="Z999" s="803"/>
      <c r="AA999" s="803"/>
      <c r="AB999" s="803"/>
      <c r="AC999" s="803"/>
      <c r="AD999" s="803"/>
      <c r="AE999" s="110"/>
      <c r="AF999" s="110"/>
      <c r="AG999" s="110"/>
    </row>
    <row r="1000">
      <c r="A1000" s="803"/>
      <c r="B1000" s="676">
        <f t="shared" si="1"/>
        <v>997</v>
      </c>
      <c r="C1000" s="943"/>
      <c r="D1000" s="146" t="s">
        <v>5029</v>
      </c>
      <c r="E1000" s="129" t="s">
        <v>5030</v>
      </c>
      <c r="F1000" s="130" t="s">
        <v>5031</v>
      </c>
      <c r="G1000" s="201"/>
      <c r="H1000" s="201"/>
      <c r="I1000" s="201"/>
      <c r="J1000" s="201"/>
      <c r="K1000" s="132"/>
      <c r="L1000" s="132" t="s">
        <v>4552</v>
      </c>
      <c r="M1000" s="132" t="s">
        <v>156</v>
      </c>
      <c r="N1000" s="131"/>
      <c r="O1000" s="783" t="s">
        <v>84</v>
      </c>
      <c r="P1000" s="783" t="s">
        <v>86</v>
      </c>
      <c r="Q1000" s="783" t="s">
        <v>86</v>
      </c>
      <c r="R1000" s="783" t="s">
        <v>86</v>
      </c>
      <c r="S1000" s="132" t="s">
        <v>98</v>
      </c>
      <c r="T1000" s="131"/>
      <c r="U1000" s="131"/>
      <c r="V1000" s="803"/>
      <c r="W1000" s="803"/>
      <c r="X1000" s="803"/>
      <c r="Y1000" s="803"/>
      <c r="Z1000" s="803"/>
      <c r="AA1000" s="803"/>
      <c r="AB1000" s="803"/>
      <c r="AC1000" s="803"/>
      <c r="AD1000" s="803"/>
      <c r="AE1000" s="110"/>
      <c r="AF1000" s="110"/>
      <c r="AG1000" s="110"/>
    </row>
    <row r="1001">
      <c r="A1001" s="803"/>
      <c r="B1001" s="676">
        <f t="shared" si="1"/>
        <v>998</v>
      </c>
      <c r="C1001" s="943"/>
      <c r="D1001" s="205"/>
      <c r="E1001" s="202"/>
      <c r="F1001" s="130" t="s">
        <v>5032</v>
      </c>
      <c r="G1001" s="201"/>
      <c r="H1001" s="201"/>
      <c r="I1001" s="201"/>
      <c r="J1001" s="201"/>
      <c r="K1001" s="132"/>
      <c r="L1001" s="132" t="s">
        <v>5033</v>
      </c>
      <c r="M1001" s="132" t="s">
        <v>2520</v>
      </c>
      <c r="N1001" s="132" t="s">
        <v>5034</v>
      </c>
      <c r="O1001" s="783" t="s">
        <v>84</v>
      </c>
      <c r="P1001" s="783" t="s">
        <v>86</v>
      </c>
      <c r="Q1001" s="783" t="s">
        <v>86</v>
      </c>
      <c r="R1001" s="783" t="s">
        <v>86</v>
      </c>
      <c r="S1001" s="132" t="s">
        <v>157</v>
      </c>
      <c r="T1001" s="132"/>
      <c r="U1001" s="131"/>
      <c r="V1001" s="993" t="s">
        <v>5035</v>
      </c>
      <c r="W1001" s="803"/>
      <c r="X1001" s="803"/>
      <c r="Y1001" s="803"/>
      <c r="Z1001" s="803"/>
      <c r="AA1001" s="803"/>
      <c r="AB1001" s="803"/>
      <c r="AC1001" s="803"/>
      <c r="AD1001" s="803"/>
      <c r="AE1001" s="110"/>
      <c r="AF1001" s="110"/>
      <c r="AG1001" s="110"/>
    </row>
    <row r="1002">
      <c r="A1002" s="803"/>
      <c r="B1002" s="676">
        <f t="shared" si="1"/>
        <v>999</v>
      </c>
      <c r="C1002" s="943"/>
      <c r="D1002" s="205"/>
      <c r="E1002" s="202"/>
      <c r="F1002" s="130" t="s">
        <v>882</v>
      </c>
      <c r="G1002" s="201"/>
      <c r="H1002" s="201"/>
      <c r="I1002" s="201"/>
      <c r="J1002" s="201"/>
      <c r="K1002" s="132"/>
      <c r="L1002" s="132" t="s">
        <v>5036</v>
      </c>
      <c r="M1002" s="132" t="s">
        <v>4560</v>
      </c>
      <c r="N1002" s="131"/>
      <c r="O1002" s="783" t="s">
        <v>84</v>
      </c>
      <c r="P1002" s="783" t="s">
        <v>86</v>
      </c>
      <c r="Q1002" s="783" t="s">
        <v>86</v>
      </c>
      <c r="R1002" s="783" t="s">
        <v>86</v>
      </c>
      <c r="S1002" s="132" t="s">
        <v>98</v>
      </c>
      <c r="T1002" s="131"/>
      <c r="U1002" s="131"/>
      <c r="V1002" s="803"/>
      <c r="W1002" s="803"/>
      <c r="X1002" s="803"/>
      <c r="Y1002" s="803"/>
      <c r="Z1002" s="803"/>
      <c r="AA1002" s="803"/>
      <c r="AB1002" s="803"/>
      <c r="AC1002" s="803"/>
      <c r="AD1002" s="803"/>
      <c r="AE1002" s="110"/>
      <c r="AF1002" s="110"/>
      <c r="AG1002" s="110"/>
    </row>
    <row r="1003">
      <c r="A1003" s="803"/>
      <c r="B1003" s="676">
        <f t="shared" si="1"/>
        <v>1000</v>
      </c>
      <c r="C1003" s="943"/>
      <c r="D1003" s="205"/>
      <c r="E1003" s="202"/>
      <c r="F1003" s="130" t="s">
        <v>5037</v>
      </c>
      <c r="G1003" s="132" t="s">
        <v>5038</v>
      </c>
      <c r="H1003" s="201"/>
      <c r="I1003" s="201"/>
      <c r="J1003" s="201"/>
      <c r="K1003" s="132"/>
      <c r="L1003" s="132" t="s">
        <v>5039</v>
      </c>
      <c r="M1003" s="132" t="s">
        <v>5040</v>
      </c>
      <c r="N1003" s="131"/>
      <c r="O1003" s="783" t="s">
        <v>84</v>
      </c>
      <c r="P1003" s="783" t="s">
        <v>86</v>
      </c>
      <c r="Q1003" s="783" t="s">
        <v>86</v>
      </c>
      <c r="R1003" s="783" t="s">
        <v>86</v>
      </c>
      <c r="S1003" s="132" t="s">
        <v>98</v>
      </c>
      <c r="T1003" s="131"/>
      <c r="U1003" s="131"/>
      <c r="V1003" s="803"/>
      <c r="W1003" s="803"/>
      <c r="X1003" s="803"/>
      <c r="Y1003" s="803"/>
      <c r="Z1003" s="803"/>
      <c r="AA1003" s="803"/>
      <c r="AB1003" s="803"/>
      <c r="AC1003" s="803"/>
      <c r="AD1003" s="803"/>
      <c r="AE1003" s="110"/>
      <c r="AF1003" s="110"/>
      <c r="AG1003" s="110"/>
    </row>
    <row r="1004">
      <c r="A1004" s="803"/>
      <c r="B1004" s="676">
        <f t="shared" si="1"/>
        <v>1001</v>
      </c>
      <c r="C1004" s="943"/>
      <c r="D1004" s="205"/>
      <c r="E1004" s="202"/>
      <c r="F1004" s="822"/>
      <c r="G1004" s="132" t="s">
        <v>5041</v>
      </c>
      <c r="H1004" s="201"/>
      <c r="I1004" s="201"/>
      <c r="J1004" s="201"/>
      <c r="K1004" s="132"/>
      <c r="L1004" s="132" t="s">
        <v>5042</v>
      </c>
      <c r="M1004" s="132" t="s">
        <v>4560</v>
      </c>
      <c r="N1004" s="132" t="s">
        <v>5043</v>
      </c>
      <c r="O1004" s="783" t="s">
        <v>84</v>
      </c>
      <c r="P1004" s="783" t="s">
        <v>86</v>
      </c>
      <c r="Q1004" s="783" t="s">
        <v>86</v>
      </c>
      <c r="R1004" s="783" t="s">
        <v>86</v>
      </c>
      <c r="S1004" s="132" t="s">
        <v>98</v>
      </c>
      <c r="T1004" s="131"/>
      <c r="U1004" s="131"/>
      <c r="V1004" s="803"/>
      <c r="W1004" s="803"/>
      <c r="X1004" s="803"/>
      <c r="Y1004" s="803"/>
      <c r="Z1004" s="803"/>
      <c r="AA1004" s="803"/>
      <c r="AB1004" s="803"/>
      <c r="AC1004" s="803"/>
      <c r="AD1004" s="803"/>
      <c r="AE1004" s="110"/>
      <c r="AF1004" s="110"/>
      <c r="AG1004" s="110"/>
    </row>
    <row r="1005">
      <c r="A1005" s="803"/>
      <c r="B1005" s="676">
        <f t="shared" si="1"/>
        <v>1002</v>
      </c>
      <c r="C1005" s="943"/>
      <c r="D1005" s="205"/>
      <c r="E1005" s="202"/>
      <c r="F1005" s="822"/>
      <c r="G1005" s="132" t="s">
        <v>5044</v>
      </c>
      <c r="H1005" s="201"/>
      <c r="I1005" s="201"/>
      <c r="J1005" s="201"/>
      <c r="K1005" s="132"/>
      <c r="L1005" s="132" t="s">
        <v>5045</v>
      </c>
      <c r="M1005" s="132" t="s">
        <v>5040</v>
      </c>
      <c r="N1005" s="132" t="s">
        <v>5046</v>
      </c>
      <c r="O1005" s="783" t="s">
        <v>84</v>
      </c>
      <c r="P1005" s="783" t="s">
        <v>86</v>
      </c>
      <c r="Q1005" s="783" t="s">
        <v>86</v>
      </c>
      <c r="R1005" s="783" t="s">
        <v>86</v>
      </c>
      <c r="S1005" s="132" t="s">
        <v>98</v>
      </c>
      <c r="T1005" s="131"/>
      <c r="U1005" s="131"/>
      <c r="V1005" s="803"/>
      <c r="W1005" s="803"/>
      <c r="X1005" s="803"/>
      <c r="Y1005" s="803"/>
      <c r="Z1005" s="803"/>
      <c r="AA1005" s="803"/>
      <c r="AB1005" s="803"/>
      <c r="AC1005" s="803"/>
      <c r="AD1005" s="803"/>
      <c r="AE1005" s="110"/>
      <c r="AF1005" s="110"/>
      <c r="AG1005" s="110"/>
    </row>
    <row r="1006">
      <c r="A1006" s="803"/>
      <c r="B1006" s="676">
        <f t="shared" si="1"/>
        <v>1003</v>
      </c>
      <c r="C1006" s="943"/>
      <c r="D1006" s="205"/>
      <c r="E1006" s="202"/>
      <c r="F1006" s="130" t="s">
        <v>5047</v>
      </c>
      <c r="G1006" s="201"/>
      <c r="H1006" s="201"/>
      <c r="I1006" s="201"/>
      <c r="J1006" s="201"/>
      <c r="K1006" s="132"/>
      <c r="L1006" s="132" t="s">
        <v>5048</v>
      </c>
      <c r="M1006" s="132" t="s">
        <v>5049</v>
      </c>
      <c r="N1006" s="132" t="s">
        <v>5050</v>
      </c>
      <c r="O1006" s="783" t="s">
        <v>84</v>
      </c>
      <c r="P1006" s="783" t="s">
        <v>86</v>
      </c>
      <c r="Q1006" s="783" t="s">
        <v>86</v>
      </c>
      <c r="R1006" s="783" t="s">
        <v>86</v>
      </c>
      <c r="S1006" s="132" t="s">
        <v>98</v>
      </c>
      <c r="T1006" s="131"/>
      <c r="U1006" s="131"/>
      <c r="V1006" s="803"/>
      <c r="W1006" s="803"/>
      <c r="X1006" s="803"/>
      <c r="Y1006" s="803"/>
      <c r="Z1006" s="803"/>
      <c r="AA1006" s="803"/>
      <c r="AB1006" s="803"/>
      <c r="AC1006" s="803"/>
      <c r="AD1006" s="803"/>
      <c r="AE1006" s="110"/>
      <c r="AF1006" s="110"/>
      <c r="AG1006" s="110"/>
    </row>
    <row r="1007">
      <c r="A1007" s="803"/>
      <c r="B1007" s="676">
        <f t="shared" si="1"/>
        <v>1004</v>
      </c>
      <c r="C1007" s="943"/>
      <c r="D1007" s="205"/>
      <c r="E1007" s="202"/>
      <c r="F1007" s="130" t="s">
        <v>5051</v>
      </c>
      <c r="G1007" s="201"/>
      <c r="H1007" s="201"/>
      <c r="I1007" s="201"/>
      <c r="J1007" s="201"/>
      <c r="K1007" s="132"/>
      <c r="L1007" s="132" t="s">
        <v>5052</v>
      </c>
      <c r="M1007" s="132" t="s">
        <v>5053</v>
      </c>
      <c r="N1007" s="132" t="s">
        <v>5054</v>
      </c>
      <c r="O1007" s="783" t="s">
        <v>84</v>
      </c>
      <c r="P1007" s="783" t="s">
        <v>86</v>
      </c>
      <c r="Q1007" s="783" t="s">
        <v>86</v>
      </c>
      <c r="R1007" s="783" t="s">
        <v>86</v>
      </c>
      <c r="S1007" s="132" t="s">
        <v>98</v>
      </c>
      <c r="T1007" s="131"/>
      <c r="U1007" s="131"/>
      <c r="V1007" s="803"/>
      <c r="W1007" s="803"/>
      <c r="X1007" s="803"/>
      <c r="Y1007" s="803"/>
      <c r="Z1007" s="803"/>
      <c r="AA1007" s="803"/>
      <c r="AB1007" s="803"/>
      <c r="AC1007" s="803"/>
      <c r="AD1007" s="803"/>
      <c r="AE1007" s="110"/>
      <c r="AF1007" s="110"/>
      <c r="AG1007" s="110"/>
    </row>
    <row r="1008">
      <c r="A1008" s="803"/>
      <c r="B1008" s="676">
        <f t="shared" si="1"/>
        <v>1005</v>
      </c>
      <c r="C1008" s="943"/>
      <c r="D1008" s="205"/>
      <c r="E1008" s="202"/>
      <c r="F1008" s="130" t="s">
        <v>255</v>
      </c>
      <c r="G1008" s="201"/>
      <c r="H1008" s="201"/>
      <c r="I1008" s="201"/>
      <c r="J1008" s="201"/>
      <c r="K1008" s="132"/>
      <c r="L1008" s="132" t="s">
        <v>5055</v>
      </c>
      <c r="M1008" s="132" t="s">
        <v>5056</v>
      </c>
      <c r="N1008" s="132" t="s">
        <v>5054</v>
      </c>
      <c r="O1008" s="783" t="s">
        <v>84</v>
      </c>
      <c r="P1008" s="783" t="s">
        <v>86</v>
      </c>
      <c r="Q1008" s="783" t="s">
        <v>86</v>
      </c>
      <c r="R1008" s="783" t="s">
        <v>86</v>
      </c>
      <c r="S1008" s="132" t="s">
        <v>98</v>
      </c>
      <c r="T1008" s="131"/>
      <c r="U1008" s="131"/>
      <c r="V1008" s="803"/>
      <c r="W1008" s="803"/>
      <c r="X1008" s="803"/>
      <c r="Y1008" s="803"/>
      <c r="Z1008" s="803"/>
      <c r="AA1008" s="803"/>
      <c r="AB1008" s="803"/>
      <c r="AC1008" s="803"/>
      <c r="AD1008" s="803"/>
      <c r="AE1008" s="110"/>
      <c r="AF1008" s="110"/>
      <c r="AG1008" s="110"/>
    </row>
    <row r="1009">
      <c r="A1009" s="803"/>
      <c r="B1009" s="676">
        <f t="shared" si="1"/>
        <v>1006</v>
      </c>
      <c r="C1009" s="943"/>
      <c r="D1009" s="205"/>
      <c r="E1009" s="202"/>
      <c r="F1009" s="130" t="s">
        <v>5057</v>
      </c>
      <c r="G1009" s="201"/>
      <c r="H1009" s="201"/>
      <c r="I1009" s="201"/>
      <c r="J1009" s="201"/>
      <c r="K1009" s="132"/>
      <c r="L1009" s="132" t="s">
        <v>5058</v>
      </c>
      <c r="M1009" s="132" t="s">
        <v>5059</v>
      </c>
      <c r="N1009" s="132" t="s">
        <v>5050</v>
      </c>
      <c r="O1009" s="783" t="s">
        <v>84</v>
      </c>
      <c r="P1009" s="783" t="s">
        <v>86</v>
      </c>
      <c r="Q1009" s="783" t="s">
        <v>86</v>
      </c>
      <c r="R1009" s="783" t="s">
        <v>86</v>
      </c>
      <c r="S1009" s="132" t="s">
        <v>98</v>
      </c>
      <c r="T1009" s="131"/>
      <c r="U1009" s="131"/>
      <c r="V1009" s="803"/>
      <c r="W1009" s="803"/>
      <c r="X1009" s="803"/>
      <c r="Y1009" s="803"/>
      <c r="Z1009" s="803"/>
      <c r="AA1009" s="803"/>
      <c r="AB1009" s="803"/>
      <c r="AC1009" s="803"/>
      <c r="AD1009" s="803"/>
      <c r="AE1009" s="110"/>
      <c r="AF1009" s="110"/>
      <c r="AG1009" s="110"/>
    </row>
    <row r="1010">
      <c r="A1010" s="803"/>
      <c r="B1010" s="676">
        <f t="shared" si="1"/>
        <v>1007</v>
      </c>
      <c r="C1010" s="943"/>
      <c r="D1010" s="205"/>
      <c r="E1010" s="129" t="s">
        <v>5060</v>
      </c>
      <c r="F1010" s="130" t="s">
        <v>5061</v>
      </c>
      <c r="G1010" s="132" t="s">
        <v>5062</v>
      </c>
      <c r="H1010" s="201"/>
      <c r="I1010" s="201"/>
      <c r="J1010" s="201"/>
      <c r="K1010" s="132"/>
      <c r="L1010" s="132" t="s">
        <v>5036</v>
      </c>
      <c r="M1010" s="132" t="s">
        <v>4560</v>
      </c>
      <c r="N1010" s="131"/>
      <c r="O1010" s="783" t="s">
        <v>84</v>
      </c>
      <c r="P1010" s="783" t="s">
        <v>86</v>
      </c>
      <c r="Q1010" s="783" t="s">
        <v>86</v>
      </c>
      <c r="R1010" s="783" t="s">
        <v>86</v>
      </c>
      <c r="S1010" s="132" t="s">
        <v>98</v>
      </c>
      <c r="T1010" s="131"/>
      <c r="U1010" s="131"/>
      <c r="V1010" s="803"/>
      <c r="W1010" s="803"/>
      <c r="X1010" s="803"/>
      <c r="Y1010" s="803"/>
      <c r="Z1010" s="803"/>
      <c r="AA1010" s="803"/>
      <c r="AB1010" s="803"/>
      <c r="AC1010" s="803"/>
      <c r="AD1010" s="803"/>
      <c r="AE1010" s="110"/>
      <c r="AF1010" s="110"/>
      <c r="AG1010" s="110"/>
    </row>
    <row r="1011">
      <c r="A1011" s="803"/>
      <c r="B1011" s="676">
        <f t="shared" si="1"/>
        <v>1008</v>
      </c>
      <c r="C1011" s="943"/>
      <c r="D1011" s="205"/>
      <c r="E1011" s="202"/>
      <c r="F1011" s="130" t="s">
        <v>5063</v>
      </c>
      <c r="G1011" s="201"/>
      <c r="H1011" s="201"/>
      <c r="I1011" s="201"/>
      <c r="J1011" s="201"/>
      <c r="K1011" s="132"/>
      <c r="L1011" s="132" t="s">
        <v>5064</v>
      </c>
      <c r="M1011" s="132" t="s">
        <v>5065</v>
      </c>
      <c r="N1011" s="131"/>
      <c r="O1011" s="783" t="s">
        <v>84</v>
      </c>
      <c r="P1011" s="783" t="s">
        <v>86</v>
      </c>
      <c r="Q1011" s="783" t="s">
        <v>86</v>
      </c>
      <c r="R1011" s="783" t="s">
        <v>86</v>
      </c>
      <c r="S1011" s="132" t="s">
        <v>98</v>
      </c>
      <c r="T1011" s="131"/>
      <c r="U1011" s="131"/>
      <c r="V1011" s="803"/>
      <c r="W1011" s="803"/>
      <c r="X1011" s="803"/>
      <c r="Y1011" s="803"/>
      <c r="Z1011" s="803"/>
      <c r="AA1011" s="803"/>
      <c r="AB1011" s="803"/>
      <c r="AC1011" s="803"/>
      <c r="AD1011" s="803"/>
      <c r="AE1011" s="110"/>
      <c r="AF1011" s="110"/>
      <c r="AG1011" s="110"/>
    </row>
    <row r="1012">
      <c r="A1012" s="803"/>
      <c r="B1012" s="676">
        <f t="shared" si="1"/>
        <v>1009</v>
      </c>
      <c r="C1012" s="943"/>
      <c r="D1012" s="205"/>
      <c r="E1012" s="202"/>
      <c r="F1012" s="822"/>
      <c r="G1012" s="132" t="s">
        <v>4774</v>
      </c>
      <c r="H1012" s="201"/>
      <c r="I1012" s="132"/>
      <c r="J1012" s="201"/>
      <c r="K1012" s="132"/>
      <c r="L1012" s="132" t="s">
        <v>4775</v>
      </c>
      <c r="M1012" s="132" t="s">
        <v>4776</v>
      </c>
      <c r="N1012" s="131"/>
      <c r="O1012" s="783" t="s">
        <v>84</v>
      </c>
      <c r="P1012" s="783" t="s">
        <v>86</v>
      </c>
      <c r="Q1012" s="783" t="s">
        <v>86</v>
      </c>
      <c r="R1012" s="783" t="s">
        <v>86</v>
      </c>
      <c r="S1012" s="132" t="s">
        <v>98</v>
      </c>
      <c r="T1012" s="131"/>
      <c r="U1012" s="131"/>
      <c r="V1012" s="803"/>
      <c r="W1012" s="803"/>
      <c r="X1012" s="803"/>
      <c r="Y1012" s="803"/>
      <c r="Z1012" s="803"/>
      <c r="AA1012" s="803"/>
      <c r="AB1012" s="803"/>
      <c r="AC1012" s="803"/>
      <c r="AD1012" s="803"/>
      <c r="AE1012" s="110"/>
      <c r="AF1012" s="110"/>
      <c r="AG1012" s="110"/>
    </row>
    <row r="1013">
      <c r="A1013" s="803"/>
      <c r="B1013" s="676">
        <f t="shared" si="1"/>
        <v>1010</v>
      </c>
      <c r="C1013" s="943"/>
      <c r="D1013" s="205"/>
      <c r="E1013" s="202"/>
      <c r="F1013" s="822"/>
      <c r="G1013" s="132" t="s">
        <v>4777</v>
      </c>
      <c r="H1013" s="201"/>
      <c r="I1013" s="132"/>
      <c r="J1013" s="201"/>
      <c r="K1013" s="132"/>
      <c r="L1013" s="132" t="s">
        <v>4778</v>
      </c>
      <c r="M1013" s="132" t="s">
        <v>4779</v>
      </c>
      <c r="N1013" s="131"/>
      <c r="O1013" s="783" t="s">
        <v>84</v>
      </c>
      <c r="P1013" s="783" t="s">
        <v>86</v>
      </c>
      <c r="Q1013" s="783" t="s">
        <v>86</v>
      </c>
      <c r="R1013" s="783" t="s">
        <v>86</v>
      </c>
      <c r="S1013" s="132" t="s">
        <v>98</v>
      </c>
      <c r="T1013" s="131"/>
      <c r="U1013" s="131"/>
      <c r="V1013" s="803"/>
      <c r="W1013" s="803"/>
      <c r="X1013" s="803"/>
      <c r="Y1013" s="803"/>
      <c r="Z1013" s="803"/>
      <c r="AA1013" s="803"/>
      <c r="AB1013" s="803"/>
      <c r="AC1013" s="803"/>
      <c r="AD1013" s="803"/>
      <c r="AE1013" s="110"/>
      <c r="AF1013" s="110"/>
      <c r="AG1013" s="110"/>
    </row>
    <row r="1014">
      <c r="A1014" s="803"/>
      <c r="B1014" s="676">
        <f t="shared" si="1"/>
        <v>1011</v>
      </c>
      <c r="C1014" s="943"/>
      <c r="D1014" s="205"/>
      <c r="E1014" s="202"/>
      <c r="F1014" s="822"/>
      <c r="G1014" s="132" t="s">
        <v>174</v>
      </c>
      <c r="H1014" s="201"/>
      <c r="I1014" s="201"/>
      <c r="J1014" s="201"/>
      <c r="K1014" s="132"/>
      <c r="L1014" s="132" t="s">
        <v>4550</v>
      </c>
      <c r="M1014" s="132" t="s">
        <v>4782</v>
      </c>
      <c r="N1014" s="131"/>
      <c r="O1014" s="783" t="s">
        <v>84</v>
      </c>
      <c r="P1014" s="783" t="s">
        <v>86</v>
      </c>
      <c r="Q1014" s="783" t="s">
        <v>86</v>
      </c>
      <c r="R1014" s="783" t="s">
        <v>86</v>
      </c>
      <c r="S1014" s="132" t="s">
        <v>98</v>
      </c>
      <c r="T1014" s="131"/>
      <c r="U1014" s="131"/>
      <c r="V1014" s="803"/>
      <c r="W1014" s="803"/>
      <c r="X1014" s="803"/>
      <c r="Y1014" s="803"/>
      <c r="Z1014" s="803"/>
      <c r="AA1014" s="803"/>
      <c r="AB1014" s="803"/>
      <c r="AC1014" s="803"/>
      <c r="AD1014" s="803"/>
      <c r="AE1014" s="110"/>
      <c r="AF1014" s="110"/>
      <c r="AG1014" s="110"/>
    </row>
    <row r="1015">
      <c r="A1015" s="803"/>
      <c r="B1015" s="676">
        <f t="shared" si="1"/>
        <v>1012</v>
      </c>
      <c r="C1015" s="943"/>
      <c r="D1015" s="205"/>
      <c r="E1015" s="202"/>
      <c r="F1015" s="130" t="s">
        <v>5066</v>
      </c>
      <c r="G1015" s="201"/>
      <c r="H1015" s="201"/>
      <c r="I1015" s="201"/>
      <c r="J1015" s="201"/>
      <c r="K1015" s="132"/>
      <c r="L1015" s="132" t="s">
        <v>5067</v>
      </c>
      <c r="M1015" s="132" t="s">
        <v>5068</v>
      </c>
      <c r="N1015" s="132" t="s">
        <v>5050</v>
      </c>
      <c r="O1015" s="783" t="s">
        <v>84</v>
      </c>
      <c r="P1015" s="783" t="s">
        <v>86</v>
      </c>
      <c r="Q1015" s="783" t="s">
        <v>86</v>
      </c>
      <c r="R1015" s="783" t="s">
        <v>86</v>
      </c>
      <c r="S1015" s="132" t="s">
        <v>98</v>
      </c>
      <c r="T1015" s="132"/>
      <c r="U1015" s="131"/>
      <c r="V1015" s="803"/>
      <c r="W1015" s="803"/>
      <c r="X1015" s="803"/>
      <c r="Y1015" s="803"/>
      <c r="Z1015" s="803"/>
      <c r="AA1015" s="803"/>
      <c r="AB1015" s="803"/>
      <c r="AC1015" s="803"/>
      <c r="AD1015" s="803"/>
      <c r="AE1015" s="110"/>
      <c r="AF1015" s="110"/>
      <c r="AG1015" s="110"/>
    </row>
    <row r="1016">
      <c r="A1016" s="803"/>
      <c r="B1016" s="676">
        <f t="shared" si="1"/>
        <v>1013</v>
      </c>
      <c r="C1016" s="943"/>
      <c r="D1016" s="205"/>
      <c r="E1016" s="202"/>
      <c r="F1016" s="130" t="s">
        <v>5051</v>
      </c>
      <c r="G1016" s="201"/>
      <c r="H1016" s="201"/>
      <c r="I1016" s="201"/>
      <c r="J1016" s="201"/>
      <c r="K1016" s="132"/>
      <c r="L1016" s="132" t="s">
        <v>5052</v>
      </c>
      <c r="M1016" s="132" t="s">
        <v>5053</v>
      </c>
      <c r="N1016" s="132" t="s">
        <v>5054</v>
      </c>
      <c r="O1016" s="783" t="s">
        <v>84</v>
      </c>
      <c r="P1016" s="783" t="s">
        <v>86</v>
      </c>
      <c r="Q1016" s="783" t="s">
        <v>86</v>
      </c>
      <c r="R1016" s="783" t="s">
        <v>86</v>
      </c>
      <c r="S1016" s="132" t="s">
        <v>98</v>
      </c>
      <c r="T1016" s="131"/>
      <c r="U1016" s="131"/>
      <c r="V1016" s="803"/>
      <c r="W1016" s="803"/>
      <c r="X1016" s="803"/>
      <c r="Y1016" s="803"/>
      <c r="Z1016" s="803"/>
      <c r="AA1016" s="803"/>
      <c r="AB1016" s="803"/>
      <c r="AC1016" s="803"/>
      <c r="AD1016" s="803"/>
      <c r="AE1016" s="110"/>
      <c r="AF1016" s="110"/>
      <c r="AG1016" s="110"/>
    </row>
    <row r="1017">
      <c r="A1017" s="803"/>
      <c r="B1017" s="676">
        <f t="shared" si="1"/>
        <v>1014</v>
      </c>
      <c r="C1017" s="943"/>
      <c r="D1017" s="205"/>
      <c r="E1017" s="202"/>
      <c r="F1017" s="130" t="s">
        <v>255</v>
      </c>
      <c r="G1017" s="201"/>
      <c r="H1017" s="201"/>
      <c r="I1017" s="201"/>
      <c r="J1017" s="201"/>
      <c r="K1017" s="132"/>
      <c r="L1017" s="132" t="s">
        <v>5055</v>
      </c>
      <c r="M1017" s="132" t="s">
        <v>5056</v>
      </c>
      <c r="N1017" s="132" t="s">
        <v>5054</v>
      </c>
      <c r="O1017" s="783" t="s">
        <v>84</v>
      </c>
      <c r="P1017" s="783" t="s">
        <v>86</v>
      </c>
      <c r="Q1017" s="783" t="s">
        <v>86</v>
      </c>
      <c r="R1017" s="783" t="s">
        <v>86</v>
      </c>
      <c r="S1017" s="132" t="s">
        <v>98</v>
      </c>
      <c r="T1017" s="131"/>
      <c r="U1017" s="131"/>
      <c r="V1017" s="803"/>
      <c r="W1017" s="803"/>
      <c r="X1017" s="803"/>
      <c r="Y1017" s="803"/>
      <c r="Z1017" s="803"/>
      <c r="AA1017" s="803"/>
      <c r="AB1017" s="803"/>
      <c r="AC1017" s="803"/>
      <c r="AD1017" s="803"/>
      <c r="AE1017" s="110"/>
      <c r="AF1017" s="110"/>
      <c r="AG1017" s="110"/>
    </row>
    <row r="1018">
      <c r="A1018" s="803"/>
      <c r="B1018" s="676">
        <f t="shared" si="1"/>
        <v>1015</v>
      </c>
      <c r="C1018" s="943"/>
      <c r="D1018" s="205"/>
      <c r="E1018" s="204"/>
      <c r="F1018" s="130" t="s">
        <v>5057</v>
      </c>
      <c r="G1018" s="201"/>
      <c r="H1018" s="201"/>
      <c r="I1018" s="201"/>
      <c r="J1018" s="201"/>
      <c r="K1018" s="132"/>
      <c r="L1018" s="132" t="s">
        <v>5058</v>
      </c>
      <c r="M1018" s="132" t="s">
        <v>5059</v>
      </c>
      <c r="N1018" s="132" t="s">
        <v>5050</v>
      </c>
      <c r="O1018" s="783" t="s">
        <v>84</v>
      </c>
      <c r="P1018" s="783" t="s">
        <v>86</v>
      </c>
      <c r="Q1018" s="783" t="s">
        <v>86</v>
      </c>
      <c r="R1018" s="783" t="s">
        <v>86</v>
      </c>
      <c r="S1018" s="132" t="s">
        <v>98</v>
      </c>
      <c r="T1018" s="131"/>
      <c r="U1018" s="131"/>
      <c r="V1018" s="803"/>
      <c r="W1018" s="803"/>
      <c r="X1018" s="803"/>
      <c r="Y1018" s="803"/>
      <c r="Z1018" s="803"/>
      <c r="AA1018" s="803"/>
      <c r="AB1018" s="803"/>
      <c r="AC1018" s="803"/>
      <c r="AD1018" s="803"/>
      <c r="AE1018" s="110"/>
      <c r="AF1018" s="110"/>
      <c r="AG1018" s="110"/>
    </row>
    <row r="1019">
      <c r="A1019" s="803"/>
      <c r="B1019" s="676">
        <f t="shared" si="1"/>
        <v>1016</v>
      </c>
      <c r="C1019" s="943"/>
      <c r="D1019" s="205"/>
      <c r="E1019" s="140" t="s">
        <v>5069</v>
      </c>
      <c r="F1019" s="822"/>
      <c r="G1019" s="201"/>
      <c r="H1019" s="201"/>
      <c r="I1019" s="201"/>
      <c r="J1019" s="201"/>
      <c r="K1019" s="132"/>
      <c r="L1019" s="132" t="s">
        <v>5070</v>
      </c>
      <c r="M1019" s="132" t="s">
        <v>4560</v>
      </c>
      <c r="N1019" s="131"/>
      <c r="O1019" s="783" t="s">
        <v>84</v>
      </c>
      <c r="P1019" s="783" t="s">
        <v>86</v>
      </c>
      <c r="Q1019" s="783" t="s">
        <v>86</v>
      </c>
      <c r="R1019" s="783" t="s">
        <v>86</v>
      </c>
      <c r="S1019" s="132" t="s">
        <v>98</v>
      </c>
      <c r="T1019" s="131"/>
      <c r="U1019" s="131"/>
      <c r="V1019" s="803"/>
      <c r="W1019" s="803"/>
      <c r="X1019" s="803"/>
      <c r="Y1019" s="803"/>
      <c r="Z1019" s="803"/>
      <c r="AA1019" s="803"/>
      <c r="AB1019" s="803"/>
      <c r="AC1019" s="803"/>
      <c r="AD1019" s="803"/>
      <c r="AE1019" s="110"/>
      <c r="AF1019" s="110"/>
      <c r="AG1019" s="110"/>
    </row>
    <row r="1020">
      <c r="A1020" s="803"/>
      <c r="B1020" s="676">
        <f t="shared" si="1"/>
        <v>1017</v>
      </c>
      <c r="C1020" s="943"/>
      <c r="D1020" s="205"/>
      <c r="E1020" s="202"/>
      <c r="F1020" s="130" t="s">
        <v>5071</v>
      </c>
      <c r="G1020" s="201"/>
      <c r="H1020" s="201"/>
      <c r="I1020" s="201"/>
      <c r="J1020" s="201"/>
      <c r="K1020" s="132"/>
      <c r="L1020" s="132" t="s">
        <v>4226</v>
      </c>
      <c r="M1020" s="132" t="s">
        <v>4084</v>
      </c>
      <c r="N1020" s="131"/>
      <c r="O1020" s="783" t="s">
        <v>84</v>
      </c>
      <c r="P1020" s="783" t="s">
        <v>86</v>
      </c>
      <c r="Q1020" s="783" t="s">
        <v>86</v>
      </c>
      <c r="R1020" s="783" t="s">
        <v>86</v>
      </c>
      <c r="S1020" s="132" t="s">
        <v>98</v>
      </c>
      <c r="T1020" s="131"/>
      <c r="U1020" s="131"/>
      <c r="V1020" s="803"/>
      <c r="W1020" s="803"/>
      <c r="X1020" s="803"/>
      <c r="Y1020" s="803"/>
      <c r="Z1020" s="803"/>
      <c r="AA1020" s="803"/>
      <c r="AB1020" s="803"/>
      <c r="AC1020" s="803"/>
      <c r="AD1020" s="803"/>
      <c r="AE1020" s="110"/>
      <c r="AF1020" s="110"/>
      <c r="AG1020" s="110"/>
    </row>
    <row r="1021">
      <c r="A1021" s="803"/>
      <c r="B1021" s="676">
        <f t="shared" si="1"/>
        <v>1018</v>
      </c>
      <c r="C1021" s="943"/>
      <c r="D1021" s="205"/>
      <c r="E1021" s="202"/>
      <c r="F1021" s="130" t="s">
        <v>5066</v>
      </c>
      <c r="G1021" s="201"/>
      <c r="H1021" s="201"/>
      <c r="I1021" s="201"/>
      <c r="J1021" s="201"/>
      <c r="K1021" s="132"/>
      <c r="L1021" s="132" t="s">
        <v>5067</v>
      </c>
      <c r="M1021" s="132" t="s">
        <v>5068</v>
      </c>
      <c r="N1021" s="132" t="s">
        <v>5050</v>
      </c>
      <c r="O1021" s="783" t="s">
        <v>84</v>
      </c>
      <c r="P1021" s="783" t="s">
        <v>86</v>
      </c>
      <c r="Q1021" s="783" t="s">
        <v>86</v>
      </c>
      <c r="R1021" s="783" t="s">
        <v>86</v>
      </c>
      <c r="S1021" s="132" t="s">
        <v>98</v>
      </c>
      <c r="T1021" s="132" t="s">
        <v>5072</v>
      </c>
      <c r="U1021" s="131"/>
      <c r="V1021" s="803"/>
      <c r="W1021" s="803"/>
      <c r="X1021" s="803"/>
      <c r="Y1021" s="803"/>
      <c r="Z1021" s="803"/>
      <c r="AA1021" s="803"/>
      <c r="AB1021" s="803"/>
      <c r="AC1021" s="803"/>
      <c r="AD1021" s="803"/>
      <c r="AE1021" s="110"/>
      <c r="AF1021" s="110"/>
      <c r="AG1021" s="110"/>
    </row>
    <row r="1022">
      <c r="A1022" s="803"/>
      <c r="B1022" s="676">
        <f t="shared" si="1"/>
        <v>1019</v>
      </c>
      <c r="C1022" s="943"/>
      <c r="D1022" s="205"/>
      <c r="E1022" s="202"/>
      <c r="F1022" s="130" t="s">
        <v>5051</v>
      </c>
      <c r="G1022" s="201"/>
      <c r="H1022" s="201"/>
      <c r="I1022" s="201"/>
      <c r="J1022" s="201"/>
      <c r="K1022" s="132"/>
      <c r="L1022" s="132" t="s">
        <v>5052</v>
      </c>
      <c r="M1022" s="132" t="s">
        <v>5053</v>
      </c>
      <c r="N1022" s="132" t="s">
        <v>5054</v>
      </c>
      <c r="O1022" s="783" t="s">
        <v>84</v>
      </c>
      <c r="P1022" s="783" t="s">
        <v>86</v>
      </c>
      <c r="Q1022" s="783" t="s">
        <v>86</v>
      </c>
      <c r="R1022" s="783" t="s">
        <v>86</v>
      </c>
      <c r="S1022" s="132" t="s">
        <v>98</v>
      </c>
      <c r="T1022" s="131"/>
      <c r="U1022" s="131"/>
      <c r="V1022" s="803"/>
      <c r="W1022" s="803"/>
      <c r="X1022" s="803"/>
      <c r="Y1022" s="803"/>
      <c r="Z1022" s="803"/>
      <c r="AA1022" s="803"/>
      <c r="AB1022" s="803"/>
      <c r="AC1022" s="803"/>
      <c r="AD1022" s="803"/>
      <c r="AE1022" s="110"/>
      <c r="AF1022" s="110"/>
      <c r="AG1022" s="110"/>
    </row>
    <row r="1023">
      <c r="A1023" s="803"/>
      <c r="B1023" s="676">
        <f t="shared" si="1"/>
        <v>1020</v>
      </c>
      <c r="C1023" s="943"/>
      <c r="D1023" s="205"/>
      <c r="E1023" s="202"/>
      <c r="F1023" s="130" t="s">
        <v>255</v>
      </c>
      <c r="G1023" s="201"/>
      <c r="H1023" s="201"/>
      <c r="I1023" s="201"/>
      <c r="J1023" s="201"/>
      <c r="K1023" s="132"/>
      <c r="L1023" s="132" t="s">
        <v>5055</v>
      </c>
      <c r="M1023" s="132" t="s">
        <v>5056</v>
      </c>
      <c r="N1023" s="132" t="s">
        <v>5054</v>
      </c>
      <c r="O1023" s="783" t="s">
        <v>84</v>
      </c>
      <c r="P1023" s="783" t="s">
        <v>86</v>
      </c>
      <c r="Q1023" s="783" t="s">
        <v>86</v>
      </c>
      <c r="R1023" s="783" t="s">
        <v>86</v>
      </c>
      <c r="S1023" s="132" t="s">
        <v>98</v>
      </c>
      <c r="T1023" s="131"/>
      <c r="U1023" s="131"/>
      <c r="V1023" s="803"/>
      <c r="W1023" s="803"/>
      <c r="X1023" s="803"/>
      <c r="Y1023" s="803"/>
      <c r="Z1023" s="803"/>
      <c r="AA1023" s="803"/>
      <c r="AB1023" s="803"/>
      <c r="AC1023" s="803"/>
      <c r="AD1023" s="803"/>
      <c r="AE1023" s="110"/>
      <c r="AF1023" s="110"/>
      <c r="AG1023" s="110"/>
    </row>
    <row r="1024">
      <c r="A1024" s="803"/>
      <c r="B1024" s="676">
        <f t="shared" si="1"/>
        <v>1021</v>
      </c>
      <c r="C1024" s="943"/>
      <c r="D1024" s="205"/>
      <c r="E1024" s="202"/>
      <c r="F1024" s="130" t="s">
        <v>5057</v>
      </c>
      <c r="G1024" s="201"/>
      <c r="H1024" s="201"/>
      <c r="I1024" s="201"/>
      <c r="J1024" s="201"/>
      <c r="K1024" s="132"/>
      <c r="L1024" s="132" t="s">
        <v>5058</v>
      </c>
      <c r="M1024" s="132" t="s">
        <v>5059</v>
      </c>
      <c r="N1024" s="132" t="s">
        <v>5050</v>
      </c>
      <c r="O1024" s="783" t="s">
        <v>84</v>
      </c>
      <c r="P1024" s="783" t="s">
        <v>86</v>
      </c>
      <c r="Q1024" s="783" t="s">
        <v>86</v>
      </c>
      <c r="R1024" s="783" t="s">
        <v>86</v>
      </c>
      <c r="S1024" s="132" t="s">
        <v>98</v>
      </c>
      <c r="T1024" s="131"/>
      <c r="U1024" s="131"/>
      <c r="V1024" s="803"/>
      <c r="W1024" s="803"/>
      <c r="X1024" s="803"/>
      <c r="Y1024" s="803"/>
      <c r="Z1024" s="803"/>
      <c r="AA1024" s="803"/>
      <c r="AB1024" s="803"/>
      <c r="AC1024" s="803"/>
      <c r="AD1024" s="803"/>
      <c r="AE1024" s="110"/>
      <c r="AF1024" s="110"/>
      <c r="AG1024" s="110"/>
    </row>
    <row r="1025">
      <c r="A1025" s="803"/>
      <c r="B1025" s="676">
        <f t="shared" si="1"/>
        <v>1022</v>
      </c>
      <c r="C1025" s="943"/>
      <c r="D1025" s="205"/>
      <c r="E1025" s="129" t="s">
        <v>5073</v>
      </c>
      <c r="F1025" s="130" t="s">
        <v>5074</v>
      </c>
      <c r="G1025" s="132" t="s">
        <v>5075</v>
      </c>
      <c r="H1025" s="201"/>
      <c r="I1025" s="201"/>
      <c r="J1025" s="201"/>
      <c r="K1025" s="132"/>
      <c r="L1025" s="132" t="s">
        <v>5076</v>
      </c>
      <c r="M1025" s="132" t="s">
        <v>4560</v>
      </c>
      <c r="N1025" s="131"/>
      <c r="O1025" s="783" t="s">
        <v>84</v>
      </c>
      <c r="P1025" s="783" t="s">
        <v>86</v>
      </c>
      <c r="Q1025" s="783" t="s">
        <v>86</v>
      </c>
      <c r="R1025" s="783" t="s">
        <v>86</v>
      </c>
      <c r="S1025" s="132" t="s">
        <v>98</v>
      </c>
      <c r="T1025" s="131"/>
      <c r="U1025" s="131"/>
      <c r="V1025" s="803"/>
      <c r="W1025" s="803"/>
      <c r="X1025" s="803"/>
      <c r="Y1025" s="803"/>
      <c r="Z1025" s="803"/>
      <c r="AA1025" s="803"/>
      <c r="AB1025" s="803"/>
      <c r="AC1025" s="803"/>
      <c r="AD1025" s="803"/>
      <c r="AE1025" s="110"/>
      <c r="AF1025" s="110"/>
      <c r="AG1025" s="110"/>
    </row>
    <row r="1026">
      <c r="A1026" s="803"/>
      <c r="B1026" s="676">
        <f t="shared" si="1"/>
        <v>1023</v>
      </c>
      <c r="C1026" s="943"/>
      <c r="D1026" s="205"/>
      <c r="E1026" s="202"/>
      <c r="F1026" s="822"/>
      <c r="G1026" s="201"/>
      <c r="H1026" s="132" t="s">
        <v>5077</v>
      </c>
      <c r="I1026" s="201"/>
      <c r="J1026" s="201"/>
      <c r="K1026" s="132"/>
      <c r="L1026" s="132" t="s">
        <v>5078</v>
      </c>
      <c r="M1026" s="132" t="s">
        <v>5079</v>
      </c>
      <c r="N1026" s="131"/>
      <c r="O1026" s="783" t="s">
        <v>84</v>
      </c>
      <c r="P1026" s="783" t="s">
        <v>86</v>
      </c>
      <c r="Q1026" s="783" t="s">
        <v>86</v>
      </c>
      <c r="R1026" s="783" t="s">
        <v>86</v>
      </c>
      <c r="S1026" s="132" t="s">
        <v>98</v>
      </c>
      <c r="T1026" s="131"/>
      <c r="U1026" s="131"/>
      <c r="V1026" s="803"/>
      <c r="W1026" s="803"/>
      <c r="X1026" s="803"/>
      <c r="Y1026" s="803"/>
      <c r="Z1026" s="803"/>
      <c r="AA1026" s="803"/>
      <c r="AB1026" s="803"/>
      <c r="AC1026" s="803"/>
      <c r="AD1026" s="803"/>
      <c r="AE1026" s="110"/>
      <c r="AF1026" s="110"/>
      <c r="AG1026" s="110"/>
    </row>
    <row r="1027">
      <c r="A1027" s="803"/>
      <c r="B1027" s="676">
        <f t="shared" si="1"/>
        <v>1024</v>
      </c>
      <c r="C1027" s="943"/>
      <c r="D1027" s="205"/>
      <c r="E1027" s="202"/>
      <c r="F1027" s="130" t="s">
        <v>5080</v>
      </c>
      <c r="G1027" s="132" t="s">
        <v>5081</v>
      </c>
      <c r="H1027" s="201"/>
      <c r="I1027" s="201"/>
      <c r="J1027" s="201"/>
      <c r="K1027" s="132"/>
      <c r="L1027" s="132" t="s">
        <v>5078</v>
      </c>
      <c r="M1027" s="132" t="s">
        <v>2520</v>
      </c>
      <c r="N1027" s="132" t="s">
        <v>5082</v>
      </c>
      <c r="O1027" s="783" t="s">
        <v>84</v>
      </c>
      <c r="P1027" s="783" t="s">
        <v>86</v>
      </c>
      <c r="Q1027" s="783" t="s">
        <v>86</v>
      </c>
      <c r="R1027" s="783" t="s">
        <v>86</v>
      </c>
      <c r="S1027" s="132" t="s">
        <v>98</v>
      </c>
      <c r="T1027" s="131"/>
      <c r="U1027" s="131"/>
      <c r="V1027" s="803"/>
      <c r="W1027" s="803"/>
      <c r="X1027" s="803"/>
      <c r="Y1027" s="803"/>
      <c r="Z1027" s="803"/>
      <c r="AA1027" s="803"/>
      <c r="AB1027" s="803"/>
      <c r="AC1027" s="803"/>
      <c r="AD1027" s="803"/>
      <c r="AE1027" s="110"/>
      <c r="AF1027" s="110"/>
      <c r="AG1027" s="110"/>
    </row>
    <row r="1028">
      <c r="A1028" s="803"/>
      <c r="B1028" s="676">
        <f t="shared" si="1"/>
        <v>1025</v>
      </c>
      <c r="C1028" s="943"/>
      <c r="D1028" s="205"/>
      <c r="E1028" s="202"/>
      <c r="F1028" s="130"/>
      <c r="G1028" s="132" t="s">
        <v>5083</v>
      </c>
      <c r="H1028" s="201"/>
      <c r="I1028" s="201"/>
      <c r="J1028" s="201"/>
      <c r="K1028" s="132"/>
      <c r="L1028" s="132" t="s">
        <v>5064</v>
      </c>
      <c r="M1028" s="132" t="s">
        <v>5065</v>
      </c>
      <c r="N1028" s="131"/>
      <c r="O1028" s="783" t="s">
        <v>84</v>
      </c>
      <c r="P1028" s="783" t="s">
        <v>86</v>
      </c>
      <c r="Q1028" s="783" t="s">
        <v>86</v>
      </c>
      <c r="R1028" s="783" t="s">
        <v>86</v>
      </c>
      <c r="S1028" s="132" t="s">
        <v>98</v>
      </c>
      <c r="T1028" s="131"/>
      <c r="U1028" s="131"/>
      <c r="V1028" s="803"/>
      <c r="W1028" s="803"/>
      <c r="X1028" s="803"/>
      <c r="Y1028" s="803"/>
      <c r="Z1028" s="803"/>
      <c r="AA1028" s="803"/>
      <c r="AB1028" s="803"/>
      <c r="AC1028" s="803"/>
      <c r="AD1028" s="803"/>
      <c r="AE1028" s="110"/>
      <c r="AF1028" s="110"/>
      <c r="AG1028" s="110"/>
    </row>
    <row r="1029">
      <c r="A1029" s="803"/>
      <c r="B1029" s="676">
        <f t="shared" si="1"/>
        <v>1026</v>
      </c>
      <c r="C1029" s="943"/>
      <c r="D1029" s="205"/>
      <c r="E1029" s="202"/>
      <c r="F1029" s="130"/>
      <c r="G1029" s="132"/>
      <c r="H1029" s="132" t="s">
        <v>4774</v>
      </c>
      <c r="I1029" s="132"/>
      <c r="J1029" s="201"/>
      <c r="K1029" s="132"/>
      <c r="L1029" s="132" t="s">
        <v>4775</v>
      </c>
      <c r="M1029" s="132" t="s">
        <v>4776</v>
      </c>
      <c r="N1029" s="131"/>
      <c r="O1029" s="783" t="s">
        <v>84</v>
      </c>
      <c r="P1029" s="783" t="s">
        <v>86</v>
      </c>
      <c r="Q1029" s="783" t="s">
        <v>86</v>
      </c>
      <c r="R1029" s="783" t="s">
        <v>86</v>
      </c>
      <c r="S1029" s="132" t="s">
        <v>98</v>
      </c>
      <c r="T1029" s="131"/>
      <c r="U1029" s="131"/>
      <c r="V1029" s="803"/>
      <c r="W1029" s="803"/>
      <c r="X1029" s="803"/>
      <c r="Y1029" s="803"/>
      <c r="Z1029" s="803"/>
      <c r="AA1029" s="803"/>
      <c r="AB1029" s="803"/>
      <c r="AC1029" s="803"/>
      <c r="AD1029" s="803"/>
      <c r="AE1029" s="110"/>
      <c r="AF1029" s="110"/>
      <c r="AG1029" s="110"/>
    </row>
    <row r="1030">
      <c r="A1030" s="803"/>
      <c r="B1030" s="676">
        <f t="shared" si="1"/>
        <v>1027</v>
      </c>
      <c r="C1030" s="943"/>
      <c r="D1030" s="205"/>
      <c r="E1030" s="202"/>
      <c r="F1030" s="130"/>
      <c r="G1030" s="132"/>
      <c r="H1030" s="132" t="s">
        <v>4777</v>
      </c>
      <c r="I1030" s="132"/>
      <c r="J1030" s="201"/>
      <c r="K1030" s="132"/>
      <c r="L1030" s="132" t="s">
        <v>4778</v>
      </c>
      <c r="M1030" s="132" t="s">
        <v>4779</v>
      </c>
      <c r="N1030" s="131"/>
      <c r="O1030" s="783" t="s">
        <v>84</v>
      </c>
      <c r="P1030" s="783" t="s">
        <v>86</v>
      </c>
      <c r="Q1030" s="783" t="s">
        <v>86</v>
      </c>
      <c r="R1030" s="783" t="s">
        <v>86</v>
      </c>
      <c r="S1030" s="132" t="s">
        <v>98</v>
      </c>
      <c r="T1030" s="131"/>
      <c r="U1030" s="131"/>
      <c r="V1030" s="803"/>
      <c r="W1030" s="803"/>
      <c r="X1030" s="803"/>
      <c r="Y1030" s="803"/>
      <c r="Z1030" s="803"/>
      <c r="AA1030" s="803"/>
      <c r="AB1030" s="803"/>
      <c r="AC1030" s="803"/>
      <c r="AD1030" s="803"/>
      <c r="AE1030" s="110"/>
      <c r="AF1030" s="110"/>
      <c r="AG1030" s="110"/>
    </row>
    <row r="1031">
      <c r="A1031" s="803"/>
      <c r="B1031" s="676">
        <f t="shared" si="1"/>
        <v>1028</v>
      </c>
      <c r="C1031" s="943"/>
      <c r="D1031" s="205"/>
      <c r="E1031" s="202"/>
      <c r="F1031" s="130"/>
      <c r="G1031" s="132" t="s">
        <v>5084</v>
      </c>
      <c r="H1031" s="201"/>
      <c r="I1031" s="201"/>
      <c r="J1031" s="201"/>
      <c r="K1031" s="132"/>
      <c r="L1031" s="132" t="s">
        <v>5076</v>
      </c>
      <c r="M1031" s="132" t="s">
        <v>4560</v>
      </c>
      <c r="N1031" s="131"/>
      <c r="O1031" s="783" t="s">
        <v>84</v>
      </c>
      <c r="P1031" s="783" t="s">
        <v>86</v>
      </c>
      <c r="Q1031" s="783" t="s">
        <v>86</v>
      </c>
      <c r="R1031" s="783" t="s">
        <v>86</v>
      </c>
      <c r="S1031" s="132" t="s">
        <v>98</v>
      </c>
      <c r="T1031" s="131"/>
      <c r="U1031" s="131"/>
      <c r="V1031" s="803"/>
      <c r="W1031" s="803"/>
      <c r="X1031" s="803"/>
      <c r="Y1031" s="803"/>
      <c r="Z1031" s="803"/>
      <c r="AA1031" s="803"/>
      <c r="AB1031" s="803"/>
      <c r="AC1031" s="803"/>
      <c r="AD1031" s="803"/>
      <c r="AE1031" s="110"/>
      <c r="AF1031" s="110"/>
      <c r="AG1031" s="110"/>
    </row>
    <row r="1032">
      <c r="A1032" s="803"/>
      <c r="B1032" s="676">
        <f t="shared" si="1"/>
        <v>1029</v>
      </c>
      <c r="C1032" s="943"/>
      <c r="D1032" s="205"/>
      <c r="E1032" s="202"/>
      <c r="F1032" s="130" t="s">
        <v>5085</v>
      </c>
      <c r="G1032" s="132" t="s">
        <v>5081</v>
      </c>
      <c r="H1032" s="201"/>
      <c r="I1032" s="201"/>
      <c r="J1032" s="201"/>
      <c r="K1032" s="132"/>
      <c r="L1032" s="132" t="s">
        <v>5078</v>
      </c>
      <c r="M1032" s="132" t="s">
        <v>2520</v>
      </c>
      <c r="N1032" s="132" t="s">
        <v>5082</v>
      </c>
      <c r="O1032" s="783" t="s">
        <v>84</v>
      </c>
      <c r="P1032" s="783" t="s">
        <v>86</v>
      </c>
      <c r="Q1032" s="783" t="s">
        <v>86</v>
      </c>
      <c r="R1032" s="783" t="s">
        <v>86</v>
      </c>
      <c r="S1032" s="132" t="s">
        <v>98</v>
      </c>
      <c r="T1032" s="131"/>
      <c r="U1032" s="131"/>
      <c r="V1032" s="803"/>
      <c r="W1032" s="803"/>
      <c r="X1032" s="803"/>
      <c r="Y1032" s="803"/>
      <c r="Z1032" s="803"/>
      <c r="AA1032" s="803"/>
      <c r="AB1032" s="803"/>
      <c r="AC1032" s="803"/>
      <c r="AD1032" s="803"/>
      <c r="AE1032" s="110"/>
      <c r="AF1032" s="110"/>
      <c r="AG1032" s="110"/>
    </row>
    <row r="1033">
      <c r="A1033" s="803"/>
      <c r="B1033" s="676">
        <f t="shared" si="1"/>
        <v>1030</v>
      </c>
      <c r="C1033" s="943"/>
      <c r="D1033" s="205"/>
      <c r="E1033" s="202"/>
      <c r="F1033" s="822"/>
      <c r="G1033" s="132" t="s">
        <v>5083</v>
      </c>
      <c r="H1033" s="201"/>
      <c r="I1033" s="201"/>
      <c r="J1033" s="201"/>
      <c r="K1033" s="132"/>
      <c r="L1033" s="132" t="s">
        <v>5064</v>
      </c>
      <c r="M1033" s="132" t="s">
        <v>5065</v>
      </c>
      <c r="N1033" s="131"/>
      <c r="O1033" s="783" t="s">
        <v>84</v>
      </c>
      <c r="P1033" s="783" t="s">
        <v>86</v>
      </c>
      <c r="Q1033" s="783" t="s">
        <v>86</v>
      </c>
      <c r="R1033" s="783" t="s">
        <v>86</v>
      </c>
      <c r="S1033" s="132" t="s">
        <v>98</v>
      </c>
      <c r="T1033" s="131"/>
      <c r="U1033" s="131"/>
      <c r="V1033" s="803"/>
      <c r="W1033" s="803"/>
      <c r="X1033" s="803"/>
      <c r="Y1033" s="803"/>
      <c r="Z1033" s="803"/>
      <c r="AA1033" s="803"/>
      <c r="AB1033" s="803"/>
      <c r="AC1033" s="803"/>
      <c r="AD1033" s="803"/>
      <c r="AE1033" s="110"/>
      <c r="AF1033" s="110"/>
      <c r="AG1033" s="110"/>
    </row>
    <row r="1034">
      <c r="A1034" s="803"/>
      <c r="B1034" s="676">
        <f t="shared" si="1"/>
        <v>1031</v>
      </c>
      <c r="C1034" s="943"/>
      <c r="D1034" s="205"/>
      <c r="E1034" s="202"/>
      <c r="F1034" s="822"/>
      <c r="G1034" s="132"/>
      <c r="H1034" s="132" t="s">
        <v>4774</v>
      </c>
      <c r="I1034" s="132"/>
      <c r="J1034" s="201"/>
      <c r="K1034" s="132"/>
      <c r="L1034" s="132" t="s">
        <v>4775</v>
      </c>
      <c r="M1034" s="132" t="s">
        <v>4776</v>
      </c>
      <c r="N1034" s="131"/>
      <c r="O1034" s="783" t="s">
        <v>84</v>
      </c>
      <c r="P1034" s="783" t="s">
        <v>86</v>
      </c>
      <c r="Q1034" s="783" t="s">
        <v>86</v>
      </c>
      <c r="R1034" s="783" t="s">
        <v>86</v>
      </c>
      <c r="S1034" s="132" t="s">
        <v>98</v>
      </c>
      <c r="T1034" s="131"/>
      <c r="U1034" s="131"/>
      <c r="V1034" s="803"/>
      <c r="W1034" s="803"/>
      <c r="X1034" s="803"/>
      <c r="Y1034" s="803"/>
      <c r="Z1034" s="803"/>
      <c r="AA1034" s="803"/>
      <c r="AB1034" s="803"/>
      <c r="AC1034" s="803"/>
      <c r="AD1034" s="803"/>
      <c r="AE1034" s="110"/>
      <c r="AF1034" s="110"/>
      <c r="AG1034" s="110"/>
    </row>
    <row r="1035">
      <c r="A1035" s="803"/>
      <c r="B1035" s="676">
        <f t="shared" si="1"/>
        <v>1032</v>
      </c>
      <c r="C1035" s="943"/>
      <c r="D1035" s="205"/>
      <c r="E1035" s="202"/>
      <c r="F1035" s="822"/>
      <c r="G1035" s="132"/>
      <c r="H1035" s="132" t="s">
        <v>4777</v>
      </c>
      <c r="I1035" s="132"/>
      <c r="J1035" s="201"/>
      <c r="K1035" s="132"/>
      <c r="L1035" s="132" t="s">
        <v>4778</v>
      </c>
      <c r="M1035" s="132" t="s">
        <v>4779</v>
      </c>
      <c r="N1035" s="131"/>
      <c r="O1035" s="783" t="s">
        <v>84</v>
      </c>
      <c r="P1035" s="783" t="s">
        <v>86</v>
      </c>
      <c r="Q1035" s="783" t="s">
        <v>86</v>
      </c>
      <c r="R1035" s="783" t="s">
        <v>86</v>
      </c>
      <c r="S1035" s="132" t="s">
        <v>98</v>
      </c>
      <c r="T1035" s="131"/>
      <c r="U1035" s="131"/>
      <c r="V1035" s="803"/>
      <c r="W1035" s="803"/>
      <c r="X1035" s="803"/>
      <c r="Y1035" s="803"/>
      <c r="Z1035" s="803"/>
      <c r="AA1035" s="803"/>
      <c r="AB1035" s="803"/>
      <c r="AC1035" s="803"/>
      <c r="AD1035" s="803"/>
      <c r="AE1035" s="110"/>
      <c r="AF1035" s="110"/>
      <c r="AG1035" s="110"/>
    </row>
    <row r="1036">
      <c r="A1036" s="803"/>
      <c r="B1036" s="676">
        <f t="shared" si="1"/>
        <v>1033</v>
      </c>
      <c r="C1036" s="943"/>
      <c r="D1036" s="205"/>
      <c r="E1036" s="202"/>
      <c r="F1036" s="822"/>
      <c r="G1036" s="132" t="s">
        <v>5084</v>
      </c>
      <c r="H1036" s="201"/>
      <c r="I1036" s="201"/>
      <c r="J1036" s="201"/>
      <c r="K1036" s="132"/>
      <c r="L1036" s="132" t="s">
        <v>5076</v>
      </c>
      <c r="M1036" s="132" t="s">
        <v>4560</v>
      </c>
      <c r="N1036" s="131"/>
      <c r="O1036" s="783" t="s">
        <v>84</v>
      </c>
      <c r="P1036" s="783" t="s">
        <v>86</v>
      </c>
      <c r="Q1036" s="783" t="s">
        <v>86</v>
      </c>
      <c r="R1036" s="783" t="s">
        <v>86</v>
      </c>
      <c r="S1036" s="132" t="s">
        <v>98</v>
      </c>
      <c r="T1036" s="131"/>
      <c r="U1036" s="131"/>
      <c r="V1036" s="803"/>
      <c r="W1036" s="803"/>
      <c r="X1036" s="803"/>
      <c r="Y1036" s="803"/>
      <c r="Z1036" s="803"/>
      <c r="AA1036" s="803"/>
      <c r="AB1036" s="803"/>
      <c r="AC1036" s="803"/>
      <c r="AD1036" s="803"/>
      <c r="AE1036" s="110"/>
      <c r="AF1036" s="110"/>
      <c r="AG1036" s="110"/>
    </row>
    <row r="1037">
      <c r="A1037" s="803"/>
      <c r="B1037" s="676">
        <f t="shared" si="1"/>
        <v>1034</v>
      </c>
      <c r="C1037" s="943"/>
      <c r="D1037" s="205"/>
      <c r="E1037" s="202"/>
      <c r="F1037" s="130" t="s">
        <v>5086</v>
      </c>
      <c r="G1037" s="132" t="s">
        <v>5081</v>
      </c>
      <c r="H1037" s="201"/>
      <c r="I1037" s="201"/>
      <c r="J1037" s="201"/>
      <c r="K1037" s="132"/>
      <c r="L1037" s="132" t="s">
        <v>5078</v>
      </c>
      <c r="M1037" s="132" t="s">
        <v>2520</v>
      </c>
      <c r="N1037" s="132" t="s">
        <v>5082</v>
      </c>
      <c r="O1037" s="783" t="s">
        <v>84</v>
      </c>
      <c r="P1037" s="783" t="s">
        <v>86</v>
      </c>
      <c r="Q1037" s="783" t="s">
        <v>86</v>
      </c>
      <c r="R1037" s="783" t="s">
        <v>86</v>
      </c>
      <c r="S1037" s="132" t="s">
        <v>98</v>
      </c>
      <c r="T1037" s="131"/>
      <c r="U1037" s="131"/>
      <c r="V1037" s="803"/>
      <c r="W1037" s="803"/>
      <c r="X1037" s="803"/>
      <c r="Y1037" s="803"/>
      <c r="Z1037" s="803"/>
      <c r="AA1037" s="803"/>
      <c r="AB1037" s="803"/>
      <c r="AC1037" s="803"/>
      <c r="AD1037" s="803"/>
      <c r="AE1037" s="110"/>
      <c r="AF1037" s="110"/>
      <c r="AG1037" s="110"/>
    </row>
    <row r="1038">
      <c r="A1038" s="803"/>
      <c r="B1038" s="676">
        <f t="shared" si="1"/>
        <v>1035</v>
      </c>
      <c r="C1038" s="943"/>
      <c r="D1038" s="205"/>
      <c r="E1038" s="202"/>
      <c r="F1038" s="130"/>
      <c r="G1038" s="132" t="s">
        <v>5083</v>
      </c>
      <c r="H1038" s="201"/>
      <c r="I1038" s="201"/>
      <c r="J1038" s="201"/>
      <c r="K1038" s="132"/>
      <c r="L1038" s="132" t="s">
        <v>5064</v>
      </c>
      <c r="M1038" s="132" t="s">
        <v>5065</v>
      </c>
      <c r="N1038" s="131"/>
      <c r="O1038" s="783" t="s">
        <v>84</v>
      </c>
      <c r="P1038" s="783" t="s">
        <v>86</v>
      </c>
      <c r="Q1038" s="783" t="s">
        <v>86</v>
      </c>
      <c r="R1038" s="783" t="s">
        <v>86</v>
      </c>
      <c r="S1038" s="132" t="s">
        <v>98</v>
      </c>
      <c r="T1038" s="131"/>
      <c r="U1038" s="131"/>
      <c r="V1038" s="803"/>
      <c r="W1038" s="803"/>
      <c r="X1038" s="803"/>
      <c r="Y1038" s="803"/>
      <c r="Z1038" s="803"/>
      <c r="AA1038" s="803"/>
      <c r="AB1038" s="803"/>
      <c r="AC1038" s="803"/>
      <c r="AD1038" s="803"/>
      <c r="AE1038" s="110"/>
      <c r="AF1038" s="110"/>
      <c r="AG1038" s="110"/>
    </row>
    <row r="1039">
      <c r="A1039" s="803"/>
      <c r="B1039" s="676">
        <f t="shared" si="1"/>
        <v>1036</v>
      </c>
      <c r="C1039" s="943"/>
      <c r="D1039" s="205"/>
      <c r="E1039" s="202"/>
      <c r="F1039" s="130"/>
      <c r="G1039" s="132"/>
      <c r="H1039" s="132" t="s">
        <v>4774</v>
      </c>
      <c r="I1039" s="132"/>
      <c r="J1039" s="201"/>
      <c r="K1039" s="132"/>
      <c r="L1039" s="132" t="s">
        <v>4775</v>
      </c>
      <c r="M1039" s="132" t="s">
        <v>4776</v>
      </c>
      <c r="N1039" s="131"/>
      <c r="O1039" s="783" t="s">
        <v>84</v>
      </c>
      <c r="P1039" s="783" t="s">
        <v>86</v>
      </c>
      <c r="Q1039" s="783" t="s">
        <v>86</v>
      </c>
      <c r="R1039" s="783" t="s">
        <v>86</v>
      </c>
      <c r="S1039" s="132" t="s">
        <v>98</v>
      </c>
      <c r="T1039" s="131"/>
      <c r="U1039" s="131"/>
      <c r="V1039" s="803"/>
      <c r="W1039" s="803"/>
      <c r="X1039" s="803"/>
      <c r="Y1039" s="803"/>
      <c r="Z1039" s="803"/>
      <c r="AA1039" s="803"/>
      <c r="AB1039" s="803"/>
      <c r="AC1039" s="803"/>
      <c r="AD1039" s="803"/>
      <c r="AE1039" s="110"/>
      <c r="AF1039" s="110"/>
      <c r="AG1039" s="110"/>
    </row>
    <row r="1040">
      <c r="A1040" s="803"/>
      <c r="B1040" s="676">
        <f t="shared" si="1"/>
        <v>1037</v>
      </c>
      <c r="C1040" s="943"/>
      <c r="D1040" s="205"/>
      <c r="E1040" s="202"/>
      <c r="F1040" s="130"/>
      <c r="G1040" s="132"/>
      <c r="H1040" s="132" t="s">
        <v>4777</v>
      </c>
      <c r="I1040" s="132"/>
      <c r="J1040" s="201"/>
      <c r="K1040" s="132"/>
      <c r="L1040" s="132" t="s">
        <v>4778</v>
      </c>
      <c r="M1040" s="132" t="s">
        <v>4779</v>
      </c>
      <c r="N1040" s="131"/>
      <c r="O1040" s="783" t="s">
        <v>84</v>
      </c>
      <c r="P1040" s="783" t="s">
        <v>86</v>
      </c>
      <c r="Q1040" s="783" t="s">
        <v>86</v>
      </c>
      <c r="R1040" s="783" t="s">
        <v>86</v>
      </c>
      <c r="S1040" s="132" t="s">
        <v>98</v>
      </c>
      <c r="T1040" s="131"/>
      <c r="U1040" s="131"/>
      <c r="V1040" s="803"/>
      <c r="W1040" s="803"/>
      <c r="X1040" s="803"/>
      <c r="Y1040" s="803"/>
      <c r="Z1040" s="803"/>
      <c r="AA1040" s="803"/>
      <c r="AB1040" s="803"/>
      <c r="AC1040" s="803"/>
      <c r="AD1040" s="803"/>
      <c r="AE1040" s="110"/>
      <c r="AF1040" s="110"/>
      <c r="AG1040" s="110"/>
    </row>
    <row r="1041">
      <c r="A1041" s="803"/>
      <c r="B1041" s="676">
        <f t="shared" si="1"/>
        <v>1038</v>
      </c>
      <c r="C1041" s="943"/>
      <c r="D1041" s="205"/>
      <c r="E1041" s="202"/>
      <c r="F1041" s="130"/>
      <c r="G1041" s="132" t="s">
        <v>5084</v>
      </c>
      <c r="H1041" s="201"/>
      <c r="I1041" s="201"/>
      <c r="J1041" s="201"/>
      <c r="K1041" s="131"/>
      <c r="L1041" s="132" t="s">
        <v>5076</v>
      </c>
      <c r="M1041" s="132" t="s">
        <v>4560</v>
      </c>
      <c r="N1041" s="131"/>
      <c r="O1041" s="783" t="s">
        <v>84</v>
      </c>
      <c r="P1041" s="783" t="s">
        <v>86</v>
      </c>
      <c r="Q1041" s="783" t="s">
        <v>86</v>
      </c>
      <c r="R1041" s="783" t="s">
        <v>86</v>
      </c>
      <c r="S1041" s="132" t="s">
        <v>98</v>
      </c>
      <c r="T1041" s="131"/>
      <c r="U1041" s="131"/>
      <c r="V1041" s="803"/>
      <c r="W1041" s="803"/>
      <c r="X1041" s="803"/>
      <c r="Y1041" s="803"/>
      <c r="Z1041" s="803"/>
      <c r="AA1041" s="803"/>
      <c r="AB1041" s="803"/>
      <c r="AC1041" s="803"/>
      <c r="AD1041" s="803"/>
      <c r="AE1041" s="110"/>
      <c r="AF1041" s="110"/>
      <c r="AG1041" s="110"/>
    </row>
    <row r="1042">
      <c r="A1042" s="803"/>
      <c r="B1042" s="676">
        <f t="shared" si="1"/>
        <v>1039</v>
      </c>
      <c r="C1042" s="943"/>
      <c r="D1042" s="205"/>
      <c r="E1042" s="202"/>
      <c r="F1042" s="130" t="s">
        <v>5087</v>
      </c>
      <c r="G1042" s="201"/>
      <c r="H1042" s="201"/>
      <c r="I1042" s="201"/>
      <c r="J1042" s="201"/>
      <c r="K1042" s="132"/>
      <c r="L1042" s="132" t="s">
        <v>5088</v>
      </c>
      <c r="M1042" s="132" t="s">
        <v>5089</v>
      </c>
      <c r="N1042" s="131"/>
      <c r="O1042" s="783" t="s">
        <v>84</v>
      </c>
      <c r="P1042" s="783" t="s">
        <v>86</v>
      </c>
      <c r="Q1042" s="783" t="s">
        <v>86</v>
      </c>
      <c r="R1042" s="783" t="s">
        <v>86</v>
      </c>
      <c r="S1042" s="132" t="s">
        <v>98</v>
      </c>
      <c r="T1042" s="131"/>
      <c r="U1042" s="131"/>
      <c r="V1042" s="803"/>
      <c r="W1042" s="803"/>
      <c r="X1042" s="803"/>
      <c r="Y1042" s="803"/>
      <c r="Z1042" s="803"/>
      <c r="AA1042" s="803"/>
      <c r="AB1042" s="803"/>
      <c r="AC1042" s="803"/>
      <c r="AD1042" s="803"/>
      <c r="AE1042" s="110"/>
      <c r="AF1042" s="110"/>
      <c r="AG1042" s="110"/>
    </row>
    <row r="1043">
      <c r="A1043" s="803"/>
      <c r="B1043" s="676">
        <f t="shared" si="1"/>
        <v>1040</v>
      </c>
      <c r="C1043" s="943"/>
      <c r="D1043" s="205"/>
      <c r="E1043" s="202"/>
      <c r="F1043" s="130" t="s">
        <v>5066</v>
      </c>
      <c r="G1043" s="201"/>
      <c r="H1043" s="201"/>
      <c r="I1043" s="201"/>
      <c r="J1043" s="201"/>
      <c r="K1043" s="132"/>
      <c r="L1043" s="132" t="s">
        <v>5067</v>
      </c>
      <c r="M1043" s="132" t="s">
        <v>5068</v>
      </c>
      <c r="N1043" s="132" t="s">
        <v>5050</v>
      </c>
      <c r="O1043" s="783" t="s">
        <v>84</v>
      </c>
      <c r="P1043" s="783" t="s">
        <v>86</v>
      </c>
      <c r="Q1043" s="783" t="s">
        <v>86</v>
      </c>
      <c r="R1043" s="783" t="s">
        <v>86</v>
      </c>
      <c r="S1043" s="132" t="s">
        <v>98</v>
      </c>
      <c r="T1043" s="131"/>
      <c r="U1043" s="131"/>
      <c r="V1043" s="803"/>
      <c r="W1043" s="803"/>
      <c r="X1043" s="803"/>
      <c r="Y1043" s="803"/>
      <c r="Z1043" s="803"/>
      <c r="AA1043" s="803"/>
      <c r="AB1043" s="803"/>
      <c r="AC1043" s="803"/>
      <c r="AD1043" s="803"/>
      <c r="AE1043" s="110"/>
      <c r="AF1043" s="110"/>
      <c r="AG1043" s="110"/>
    </row>
    <row r="1044">
      <c r="A1044" s="803"/>
      <c r="B1044" s="676">
        <f t="shared" si="1"/>
        <v>1041</v>
      </c>
      <c r="C1044" s="943"/>
      <c r="D1044" s="205"/>
      <c r="E1044" s="202"/>
      <c r="F1044" s="130" t="s">
        <v>5051</v>
      </c>
      <c r="G1044" s="201"/>
      <c r="H1044" s="201"/>
      <c r="I1044" s="201"/>
      <c r="J1044" s="201"/>
      <c r="K1044" s="132"/>
      <c r="L1044" s="132" t="s">
        <v>5052</v>
      </c>
      <c r="M1044" s="132" t="s">
        <v>5053</v>
      </c>
      <c r="N1044" s="132" t="s">
        <v>5054</v>
      </c>
      <c r="O1044" s="783" t="s">
        <v>84</v>
      </c>
      <c r="P1044" s="783" t="s">
        <v>86</v>
      </c>
      <c r="Q1044" s="783" t="s">
        <v>86</v>
      </c>
      <c r="R1044" s="783" t="s">
        <v>86</v>
      </c>
      <c r="S1044" s="132" t="s">
        <v>98</v>
      </c>
      <c r="T1044" s="131"/>
      <c r="U1044" s="131"/>
      <c r="V1044" s="803"/>
      <c r="W1044" s="803"/>
      <c r="X1044" s="803"/>
      <c r="Y1044" s="803"/>
      <c r="Z1044" s="803"/>
      <c r="AA1044" s="803"/>
      <c r="AB1044" s="803"/>
      <c r="AC1044" s="803"/>
      <c r="AD1044" s="803"/>
      <c r="AE1044" s="110"/>
      <c r="AF1044" s="110"/>
      <c r="AG1044" s="110"/>
    </row>
    <row r="1045">
      <c r="A1045" s="803"/>
      <c r="B1045" s="676">
        <f t="shared" si="1"/>
        <v>1042</v>
      </c>
      <c r="C1045" s="943"/>
      <c r="D1045" s="205"/>
      <c r="E1045" s="202"/>
      <c r="F1045" s="130" t="s">
        <v>255</v>
      </c>
      <c r="G1045" s="201"/>
      <c r="H1045" s="201"/>
      <c r="I1045" s="201"/>
      <c r="J1045" s="201"/>
      <c r="K1045" s="132"/>
      <c r="L1045" s="132" t="s">
        <v>5055</v>
      </c>
      <c r="M1045" s="132" t="s">
        <v>5056</v>
      </c>
      <c r="N1045" s="132" t="s">
        <v>5054</v>
      </c>
      <c r="O1045" s="783" t="s">
        <v>84</v>
      </c>
      <c r="P1045" s="783" t="s">
        <v>86</v>
      </c>
      <c r="Q1045" s="783" t="s">
        <v>86</v>
      </c>
      <c r="R1045" s="783" t="s">
        <v>86</v>
      </c>
      <c r="S1045" s="132" t="s">
        <v>98</v>
      </c>
      <c r="T1045" s="131"/>
      <c r="U1045" s="131"/>
      <c r="V1045" s="803"/>
      <c r="W1045" s="803"/>
      <c r="X1045" s="803"/>
      <c r="Y1045" s="803"/>
      <c r="Z1045" s="803"/>
      <c r="AA1045" s="803"/>
      <c r="AB1045" s="803"/>
      <c r="AC1045" s="803"/>
      <c r="AD1045" s="803"/>
      <c r="AE1045" s="110"/>
      <c r="AF1045" s="110"/>
      <c r="AG1045" s="110"/>
    </row>
    <row r="1046">
      <c r="A1046" s="803"/>
      <c r="B1046" s="676">
        <f t="shared" si="1"/>
        <v>1043</v>
      </c>
      <c r="C1046" s="943"/>
      <c r="D1046" s="205"/>
      <c r="E1046" s="204"/>
      <c r="F1046" s="129" t="s">
        <v>5057</v>
      </c>
      <c r="G1046" s="699"/>
      <c r="H1046" s="201"/>
      <c r="I1046" s="201"/>
      <c r="J1046" s="201"/>
      <c r="K1046" s="132"/>
      <c r="L1046" s="132" t="s">
        <v>5058</v>
      </c>
      <c r="M1046" s="132" t="s">
        <v>5059</v>
      </c>
      <c r="N1046" s="132" t="s">
        <v>5050</v>
      </c>
      <c r="O1046" s="783" t="s">
        <v>84</v>
      </c>
      <c r="P1046" s="783" t="s">
        <v>86</v>
      </c>
      <c r="Q1046" s="783" t="s">
        <v>86</v>
      </c>
      <c r="R1046" s="783" t="s">
        <v>86</v>
      </c>
      <c r="S1046" s="132" t="s">
        <v>98</v>
      </c>
      <c r="T1046" s="131"/>
      <c r="U1046" s="131"/>
      <c r="V1046" s="803"/>
      <c r="W1046" s="803"/>
      <c r="X1046" s="803"/>
      <c r="Y1046" s="803"/>
      <c r="Z1046" s="803"/>
      <c r="AA1046" s="803"/>
      <c r="AB1046" s="803"/>
      <c r="AC1046" s="803"/>
      <c r="AD1046" s="803"/>
      <c r="AE1046" s="110"/>
      <c r="AF1046" s="110"/>
      <c r="AG1046" s="110"/>
    </row>
    <row r="1047">
      <c r="A1047" s="803"/>
      <c r="B1047" s="676">
        <f t="shared" si="1"/>
        <v>1044</v>
      </c>
      <c r="C1047" s="943"/>
      <c r="D1047" s="205"/>
      <c r="E1047" s="148" t="s">
        <v>5090</v>
      </c>
      <c r="F1047" s="192" t="s">
        <v>1761</v>
      </c>
      <c r="G1047" s="146" t="s">
        <v>5091</v>
      </c>
      <c r="H1047" s="903" t="s">
        <v>3874</v>
      </c>
      <c r="I1047" s="137"/>
      <c r="J1047" s="137"/>
      <c r="K1047" s="132"/>
      <c r="L1047" s="132" t="s">
        <v>3875</v>
      </c>
      <c r="M1047" s="132" t="s">
        <v>3876</v>
      </c>
      <c r="N1047" s="131"/>
      <c r="O1047" s="783" t="s">
        <v>84</v>
      </c>
      <c r="P1047" s="783" t="s">
        <v>86</v>
      </c>
      <c r="Q1047" s="783" t="s">
        <v>86</v>
      </c>
      <c r="R1047" s="783" t="s">
        <v>86</v>
      </c>
      <c r="S1047" s="132" t="s">
        <v>98</v>
      </c>
      <c r="T1047" s="131"/>
      <c r="U1047" s="131"/>
      <c r="V1047" s="803"/>
      <c r="W1047" s="803"/>
      <c r="X1047" s="803"/>
      <c r="Y1047" s="803"/>
      <c r="Z1047" s="803"/>
      <c r="AA1047" s="803"/>
      <c r="AB1047" s="803"/>
      <c r="AC1047" s="803"/>
      <c r="AD1047" s="803"/>
      <c r="AE1047" s="110"/>
      <c r="AF1047" s="110"/>
      <c r="AG1047" s="110"/>
    </row>
    <row r="1048">
      <c r="A1048" s="803"/>
      <c r="B1048" s="676">
        <f t="shared" si="1"/>
        <v>1045</v>
      </c>
      <c r="C1048" s="943"/>
      <c r="D1048" s="205"/>
      <c r="E1048" s="803"/>
      <c r="F1048" s="867"/>
      <c r="G1048" s="205"/>
      <c r="H1048" s="903" t="s">
        <v>3907</v>
      </c>
      <c r="I1048" s="197" t="s">
        <v>3908</v>
      </c>
      <c r="J1048" s="197" t="s">
        <v>3909</v>
      </c>
      <c r="K1048" s="132"/>
      <c r="L1048" s="132" t="s">
        <v>3910</v>
      </c>
      <c r="M1048" s="132" t="s">
        <v>3911</v>
      </c>
      <c r="N1048" s="131"/>
      <c r="O1048" s="783" t="s">
        <v>84</v>
      </c>
      <c r="P1048" s="783" t="s">
        <v>86</v>
      </c>
      <c r="Q1048" s="783" t="s">
        <v>86</v>
      </c>
      <c r="R1048" s="783" t="s">
        <v>86</v>
      </c>
      <c r="S1048" s="132" t="s">
        <v>98</v>
      </c>
      <c r="T1048" s="131"/>
      <c r="U1048" s="131"/>
      <c r="V1048" s="803"/>
      <c r="W1048" s="803"/>
      <c r="X1048" s="803"/>
      <c r="Y1048" s="803"/>
      <c r="Z1048" s="803"/>
      <c r="AA1048" s="803"/>
      <c r="AB1048" s="803"/>
      <c r="AC1048" s="803"/>
      <c r="AD1048" s="803"/>
      <c r="AE1048" s="110"/>
      <c r="AF1048" s="110"/>
      <c r="AG1048" s="110"/>
    </row>
    <row r="1049">
      <c r="A1049" s="803"/>
      <c r="B1049" s="676">
        <f t="shared" si="1"/>
        <v>1046</v>
      </c>
      <c r="C1049" s="943"/>
      <c r="D1049" s="205"/>
      <c r="E1049" s="803"/>
      <c r="F1049" s="867"/>
      <c r="G1049" s="205"/>
      <c r="H1049" s="238"/>
      <c r="I1049" s="137"/>
      <c r="J1049" s="197" t="s">
        <v>3912</v>
      </c>
      <c r="K1049" s="132"/>
      <c r="L1049" s="132" t="s">
        <v>3910</v>
      </c>
      <c r="M1049" s="132" t="s">
        <v>3911</v>
      </c>
      <c r="N1049" s="131"/>
      <c r="O1049" s="783" t="s">
        <v>84</v>
      </c>
      <c r="P1049" s="783" t="s">
        <v>86</v>
      </c>
      <c r="Q1049" s="783" t="s">
        <v>86</v>
      </c>
      <c r="R1049" s="783" t="s">
        <v>86</v>
      </c>
      <c r="S1049" s="132" t="s">
        <v>98</v>
      </c>
      <c r="T1049" s="131"/>
      <c r="U1049" s="131"/>
      <c r="V1049" s="803"/>
      <c r="W1049" s="803"/>
      <c r="X1049" s="803"/>
      <c r="Y1049" s="803"/>
      <c r="Z1049" s="803"/>
      <c r="AA1049" s="803"/>
      <c r="AB1049" s="803"/>
      <c r="AC1049" s="803"/>
      <c r="AD1049" s="803"/>
      <c r="AE1049" s="110"/>
      <c r="AF1049" s="110"/>
      <c r="AG1049" s="110"/>
    </row>
    <row r="1050">
      <c r="A1050" s="803"/>
      <c r="B1050" s="676">
        <f t="shared" si="1"/>
        <v>1047</v>
      </c>
      <c r="C1050" s="943"/>
      <c r="D1050" s="205"/>
      <c r="E1050" s="803"/>
      <c r="F1050" s="192" t="s">
        <v>3568</v>
      </c>
      <c r="G1050" s="146" t="s">
        <v>5092</v>
      </c>
      <c r="H1050" s="130" t="s">
        <v>3920</v>
      </c>
      <c r="I1050" s="201"/>
      <c r="J1050" s="201"/>
      <c r="K1050" s="132"/>
      <c r="L1050" s="132" t="s">
        <v>3921</v>
      </c>
      <c r="M1050" s="132" t="s">
        <v>3922</v>
      </c>
      <c r="N1050" s="131"/>
      <c r="O1050" s="783" t="s">
        <v>84</v>
      </c>
      <c r="P1050" s="783" t="s">
        <v>86</v>
      </c>
      <c r="Q1050" s="783" t="s">
        <v>86</v>
      </c>
      <c r="R1050" s="783" t="s">
        <v>86</v>
      </c>
      <c r="S1050" s="132" t="s">
        <v>98</v>
      </c>
      <c r="T1050" s="131"/>
      <c r="U1050" s="131"/>
      <c r="V1050" s="803"/>
      <c r="W1050" s="803"/>
      <c r="X1050" s="803"/>
      <c r="Y1050" s="803"/>
      <c r="Z1050" s="803"/>
      <c r="AA1050" s="803"/>
      <c r="AB1050" s="803"/>
      <c r="AC1050" s="803"/>
      <c r="AD1050" s="803"/>
      <c r="AE1050" s="110"/>
      <c r="AF1050" s="110"/>
      <c r="AG1050" s="110"/>
    </row>
    <row r="1051">
      <c r="A1051" s="803"/>
      <c r="B1051" s="676">
        <f t="shared" si="1"/>
        <v>1048</v>
      </c>
      <c r="C1051" s="943"/>
      <c r="D1051" s="205"/>
      <c r="E1051" s="803"/>
      <c r="F1051" s="867"/>
      <c r="G1051" s="207"/>
      <c r="H1051" s="903" t="s">
        <v>3907</v>
      </c>
      <c r="I1051" s="197" t="s">
        <v>4131</v>
      </c>
      <c r="J1051" s="820" t="s">
        <v>507</v>
      </c>
      <c r="K1051" s="132"/>
      <c r="L1051" s="132" t="s">
        <v>3910</v>
      </c>
      <c r="M1051" s="132" t="s">
        <v>3911</v>
      </c>
      <c r="N1051" s="131"/>
      <c r="O1051" s="783" t="s">
        <v>84</v>
      </c>
      <c r="P1051" s="783" t="s">
        <v>86</v>
      </c>
      <c r="Q1051" s="783" t="s">
        <v>86</v>
      </c>
      <c r="R1051" s="783" t="s">
        <v>86</v>
      </c>
      <c r="S1051" s="132" t="s">
        <v>98</v>
      </c>
      <c r="T1051" s="131"/>
      <c r="U1051" s="131"/>
      <c r="V1051" s="803"/>
      <c r="W1051" s="803"/>
      <c r="X1051" s="803"/>
      <c r="Y1051" s="803"/>
      <c r="Z1051" s="803"/>
      <c r="AA1051" s="803"/>
      <c r="AB1051" s="803"/>
      <c r="AC1051" s="803"/>
      <c r="AD1051" s="803"/>
      <c r="AE1051" s="110"/>
      <c r="AF1051" s="110"/>
      <c r="AG1051" s="110"/>
    </row>
    <row r="1052">
      <c r="A1052" s="803"/>
      <c r="B1052" s="676">
        <f t="shared" si="1"/>
        <v>1049</v>
      </c>
      <c r="C1052" s="943"/>
      <c r="D1052" s="205"/>
      <c r="E1052" s="803"/>
      <c r="F1052" s="192" t="s">
        <v>5093</v>
      </c>
      <c r="G1052" s="205"/>
      <c r="H1052" s="822"/>
      <c r="I1052" s="201"/>
      <c r="J1052" s="201"/>
      <c r="K1052" s="132"/>
      <c r="L1052" s="132" t="s">
        <v>5094</v>
      </c>
      <c r="M1052" s="132" t="s">
        <v>5095</v>
      </c>
      <c r="N1052" s="131"/>
      <c r="O1052" s="783" t="s">
        <v>84</v>
      </c>
      <c r="P1052" s="783" t="s">
        <v>86</v>
      </c>
      <c r="Q1052" s="783" t="s">
        <v>86</v>
      </c>
      <c r="R1052" s="783" t="s">
        <v>86</v>
      </c>
      <c r="S1052" s="132" t="s">
        <v>98</v>
      </c>
      <c r="T1052" s="131"/>
      <c r="U1052" s="131"/>
      <c r="V1052" s="803"/>
      <c r="W1052" s="803"/>
      <c r="X1052" s="803"/>
      <c r="Y1052" s="803"/>
      <c r="Z1052" s="803"/>
      <c r="AA1052" s="803"/>
      <c r="AB1052" s="803"/>
      <c r="AC1052" s="803"/>
      <c r="AD1052" s="803"/>
      <c r="AE1052" s="110"/>
      <c r="AF1052" s="110"/>
      <c r="AG1052" s="110"/>
    </row>
    <row r="1053">
      <c r="A1053" s="803"/>
      <c r="B1053" s="676">
        <f t="shared" si="1"/>
        <v>1050</v>
      </c>
      <c r="C1053" s="943"/>
      <c r="D1053" s="205"/>
      <c r="E1053" s="803"/>
      <c r="F1053" s="193"/>
      <c r="G1053" s="132" t="s">
        <v>5096</v>
      </c>
      <c r="H1053" s="822"/>
      <c r="I1053" s="201"/>
      <c r="J1053" s="201"/>
      <c r="K1053" s="132"/>
      <c r="L1053" s="132" t="s">
        <v>5097</v>
      </c>
      <c r="M1053" s="132" t="s">
        <v>5098</v>
      </c>
      <c r="N1053" s="131"/>
      <c r="O1053" s="783" t="s">
        <v>84</v>
      </c>
      <c r="P1053" s="783" t="s">
        <v>86</v>
      </c>
      <c r="Q1053" s="783" t="s">
        <v>86</v>
      </c>
      <c r="R1053" s="783" t="s">
        <v>86</v>
      </c>
      <c r="S1053" s="132" t="s">
        <v>98</v>
      </c>
      <c r="T1053" s="131"/>
      <c r="U1053" s="131"/>
      <c r="V1053" s="803"/>
      <c r="W1053" s="803"/>
      <c r="X1053" s="803"/>
      <c r="Y1053" s="803"/>
      <c r="Z1053" s="803"/>
      <c r="AA1053" s="803"/>
      <c r="AB1053" s="803"/>
      <c r="AC1053" s="803"/>
      <c r="AD1053" s="803"/>
      <c r="AE1053" s="110"/>
      <c r="AF1053" s="110"/>
      <c r="AG1053" s="110"/>
    </row>
    <row r="1054">
      <c r="A1054" s="803"/>
      <c r="B1054" s="676">
        <f t="shared" si="1"/>
        <v>1051</v>
      </c>
      <c r="C1054" s="943"/>
      <c r="D1054" s="205"/>
      <c r="E1054" s="803"/>
      <c r="F1054" s="677" t="s">
        <v>5099</v>
      </c>
      <c r="G1054" s="205"/>
      <c r="H1054" s="822"/>
      <c r="I1054" s="201"/>
      <c r="J1054" s="201"/>
      <c r="K1054" s="132"/>
      <c r="L1054" s="132" t="s">
        <v>5100</v>
      </c>
      <c r="M1054" s="132" t="s">
        <v>5101</v>
      </c>
      <c r="N1054" s="131"/>
      <c r="O1054" s="783" t="s">
        <v>84</v>
      </c>
      <c r="P1054" s="783" t="s">
        <v>86</v>
      </c>
      <c r="Q1054" s="783" t="s">
        <v>86</v>
      </c>
      <c r="R1054" s="783" t="s">
        <v>86</v>
      </c>
      <c r="S1054" s="132" t="s">
        <v>98</v>
      </c>
      <c r="T1054" s="131"/>
      <c r="U1054" s="131"/>
      <c r="V1054" s="803"/>
      <c r="W1054" s="803"/>
      <c r="X1054" s="803"/>
      <c r="Y1054" s="803"/>
      <c r="Z1054" s="803"/>
      <c r="AA1054" s="803"/>
      <c r="AB1054" s="803"/>
      <c r="AC1054" s="803"/>
      <c r="AD1054" s="803"/>
      <c r="AE1054" s="110"/>
      <c r="AF1054" s="110"/>
      <c r="AG1054" s="110"/>
    </row>
    <row r="1055">
      <c r="A1055" s="803"/>
      <c r="B1055" s="676">
        <f t="shared" si="1"/>
        <v>1052</v>
      </c>
      <c r="C1055" s="943"/>
      <c r="D1055" s="205"/>
      <c r="E1055" s="803"/>
      <c r="F1055" s="193" t="s">
        <v>5102</v>
      </c>
      <c r="G1055" s="201"/>
      <c r="H1055" s="822"/>
      <c r="I1055" s="201"/>
      <c r="J1055" s="201"/>
      <c r="K1055" s="132"/>
      <c r="L1055" s="132" t="s">
        <v>5103</v>
      </c>
      <c r="M1055" s="132" t="s">
        <v>5104</v>
      </c>
      <c r="N1055" s="131"/>
      <c r="O1055" s="783" t="s">
        <v>84</v>
      </c>
      <c r="P1055" s="783" t="s">
        <v>86</v>
      </c>
      <c r="Q1055" s="783" t="s">
        <v>86</v>
      </c>
      <c r="R1055" s="783" t="s">
        <v>86</v>
      </c>
      <c r="S1055" s="132" t="s">
        <v>98</v>
      </c>
      <c r="T1055" s="131"/>
      <c r="U1055" s="131"/>
      <c r="V1055" s="803"/>
      <c r="W1055" s="803"/>
      <c r="X1055" s="803"/>
      <c r="Y1055" s="803"/>
      <c r="Z1055" s="803"/>
      <c r="AA1055" s="803"/>
      <c r="AB1055" s="803"/>
      <c r="AC1055" s="803"/>
      <c r="AD1055" s="803"/>
      <c r="AE1055" s="110"/>
      <c r="AF1055" s="110"/>
      <c r="AG1055" s="110"/>
    </row>
    <row r="1056">
      <c r="A1056" s="803"/>
      <c r="B1056" s="676">
        <f t="shared" si="1"/>
        <v>1053</v>
      </c>
      <c r="C1056" s="943"/>
      <c r="D1056" s="205"/>
      <c r="E1056" s="803"/>
      <c r="F1056" s="867"/>
      <c r="G1056" s="149" t="s">
        <v>5105</v>
      </c>
      <c r="H1056" s="130" t="s">
        <v>4789</v>
      </c>
      <c r="I1056" s="201"/>
      <c r="J1056" s="201"/>
      <c r="K1056" s="132"/>
      <c r="L1056" s="132" t="s">
        <v>4552</v>
      </c>
      <c r="M1056" s="132" t="s">
        <v>156</v>
      </c>
      <c r="N1056" s="131"/>
      <c r="O1056" s="783" t="s">
        <v>84</v>
      </c>
      <c r="P1056" s="783" t="s">
        <v>86</v>
      </c>
      <c r="Q1056" s="783" t="s">
        <v>86</v>
      </c>
      <c r="R1056" s="783" t="s">
        <v>86</v>
      </c>
      <c r="S1056" s="132" t="s">
        <v>98</v>
      </c>
      <c r="T1056" s="131"/>
      <c r="U1056" s="131"/>
      <c r="V1056" s="803"/>
      <c r="W1056" s="803"/>
      <c r="X1056" s="803"/>
      <c r="Y1056" s="803"/>
      <c r="Z1056" s="803"/>
      <c r="AA1056" s="803"/>
      <c r="AB1056" s="803"/>
      <c r="AC1056" s="803"/>
      <c r="AD1056" s="803"/>
      <c r="AE1056" s="110"/>
      <c r="AF1056" s="110"/>
      <c r="AG1056" s="110"/>
    </row>
    <row r="1057">
      <c r="A1057" s="803"/>
      <c r="B1057" s="676">
        <f t="shared" si="1"/>
        <v>1054</v>
      </c>
      <c r="C1057" s="943"/>
      <c r="D1057" s="205"/>
      <c r="E1057" s="803"/>
      <c r="F1057" s="867"/>
      <c r="G1057" s="149"/>
      <c r="H1057" s="130" t="s">
        <v>5106</v>
      </c>
      <c r="I1057" s="201"/>
      <c r="J1057" s="201"/>
      <c r="K1057" s="132"/>
      <c r="L1057" s="132" t="s">
        <v>173</v>
      </c>
      <c r="M1057" s="132" t="s">
        <v>173</v>
      </c>
      <c r="N1057" s="131"/>
      <c r="O1057" s="783" t="s">
        <v>84</v>
      </c>
      <c r="P1057" s="783" t="s">
        <v>86</v>
      </c>
      <c r="Q1057" s="783" t="s">
        <v>86</v>
      </c>
      <c r="R1057" s="783" t="s">
        <v>86</v>
      </c>
      <c r="S1057" s="132" t="s">
        <v>98</v>
      </c>
      <c r="T1057" s="131"/>
      <c r="U1057" s="131"/>
      <c r="V1057" s="803"/>
      <c r="W1057" s="803"/>
      <c r="X1057" s="803"/>
      <c r="Y1057" s="803"/>
      <c r="Z1057" s="803"/>
      <c r="AA1057" s="803"/>
      <c r="AB1057" s="803"/>
      <c r="AC1057" s="803"/>
      <c r="AD1057" s="803"/>
      <c r="AE1057" s="110"/>
      <c r="AF1057" s="110"/>
      <c r="AG1057" s="110"/>
    </row>
    <row r="1058">
      <c r="A1058" s="803"/>
      <c r="B1058" s="676">
        <f t="shared" si="1"/>
        <v>1055</v>
      </c>
      <c r="C1058" s="943"/>
      <c r="D1058" s="205"/>
      <c r="E1058" s="803"/>
      <c r="F1058" s="867"/>
      <c r="G1058" s="149"/>
      <c r="H1058" s="130" t="s">
        <v>5107</v>
      </c>
      <c r="I1058" s="201"/>
      <c r="J1058" s="201"/>
      <c r="K1058" s="132"/>
      <c r="L1058" s="132" t="s">
        <v>5076</v>
      </c>
      <c r="M1058" s="132" t="s">
        <v>4560</v>
      </c>
      <c r="N1058" s="131"/>
      <c r="O1058" s="783" t="s">
        <v>84</v>
      </c>
      <c r="P1058" s="783" t="s">
        <v>86</v>
      </c>
      <c r="Q1058" s="783" t="s">
        <v>86</v>
      </c>
      <c r="R1058" s="783" t="s">
        <v>86</v>
      </c>
      <c r="S1058" s="132" t="s">
        <v>98</v>
      </c>
      <c r="T1058" s="131"/>
      <c r="U1058" s="131"/>
      <c r="V1058" s="803"/>
      <c r="W1058" s="803"/>
      <c r="X1058" s="803"/>
      <c r="Y1058" s="803"/>
      <c r="Z1058" s="803"/>
      <c r="AA1058" s="803"/>
      <c r="AB1058" s="803"/>
      <c r="AC1058" s="803"/>
      <c r="AD1058" s="803"/>
      <c r="AE1058" s="110"/>
      <c r="AF1058" s="110"/>
      <c r="AG1058" s="110"/>
    </row>
    <row r="1059">
      <c r="A1059" s="803"/>
      <c r="B1059" s="676">
        <f t="shared" si="1"/>
        <v>1056</v>
      </c>
      <c r="C1059" s="943"/>
      <c r="D1059" s="205"/>
      <c r="E1059" s="803"/>
      <c r="F1059" s="867"/>
      <c r="G1059" s="149"/>
      <c r="H1059" s="130" t="s">
        <v>5108</v>
      </c>
      <c r="I1059" s="201"/>
      <c r="J1059" s="201"/>
      <c r="K1059" s="132"/>
      <c r="L1059" s="132" t="s">
        <v>173</v>
      </c>
      <c r="M1059" s="132" t="s">
        <v>173</v>
      </c>
      <c r="N1059" s="131"/>
      <c r="O1059" s="783" t="s">
        <v>84</v>
      </c>
      <c r="P1059" s="783" t="s">
        <v>86</v>
      </c>
      <c r="Q1059" s="783" t="s">
        <v>86</v>
      </c>
      <c r="R1059" s="783" t="s">
        <v>86</v>
      </c>
      <c r="S1059" s="132" t="s">
        <v>98</v>
      </c>
      <c r="T1059" s="131"/>
      <c r="U1059" s="131"/>
      <c r="V1059" s="803"/>
      <c r="W1059" s="803"/>
      <c r="X1059" s="803"/>
      <c r="Y1059" s="803"/>
      <c r="Z1059" s="803"/>
      <c r="AA1059" s="803"/>
      <c r="AB1059" s="803"/>
      <c r="AC1059" s="803"/>
      <c r="AD1059" s="803"/>
      <c r="AE1059" s="110"/>
      <c r="AF1059" s="110"/>
      <c r="AG1059" s="110"/>
    </row>
    <row r="1060">
      <c r="A1060" s="803"/>
      <c r="B1060" s="676">
        <f t="shared" si="1"/>
        <v>1057</v>
      </c>
      <c r="C1060" s="943"/>
      <c r="D1060" s="205"/>
      <c r="E1060" s="803"/>
      <c r="F1060" s="960"/>
      <c r="G1060" s="155"/>
      <c r="H1060" s="130" t="s">
        <v>451</v>
      </c>
      <c r="I1060" s="201"/>
      <c r="J1060" s="201"/>
      <c r="K1060" s="132"/>
      <c r="L1060" s="132" t="s">
        <v>4354</v>
      </c>
      <c r="M1060" s="132" t="s">
        <v>5109</v>
      </c>
      <c r="N1060" s="131"/>
      <c r="O1060" s="783" t="s">
        <v>84</v>
      </c>
      <c r="P1060" s="783" t="s">
        <v>86</v>
      </c>
      <c r="Q1060" s="783" t="s">
        <v>86</v>
      </c>
      <c r="R1060" s="783" t="s">
        <v>86</v>
      </c>
      <c r="S1060" s="132" t="s">
        <v>98</v>
      </c>
      <c r="T1060" s="131"/>
      <c r="U1060" s="131"/>
      <c r="V1060" s="803"/>
      <c r="W1060" s="803"/>
      <c r="X1060" s="803"/>
      <c r="Y1060" s="803"/>
      <c r="Z1060" s="803"/>
      <c r="AA1060" s="803"/>
      <c r="AB1060" s="803"/>
      <c r="AC1060" s="803"/>
      <c r="AD1060" s="803"/>
      <c r="AE1060" s="110"/>
      <c r="AF1060" s="110"/>
      <c r="AG1060" s="110"/>
    </row>
    <row r="1061">
      <c r="A1061" s="803"/>
      <c r="B1061" s="676">
        <f t="shared" si="1"/>
        <v>1058</v>
      </c>
      <c r="C1061" s="943"/>
      <c r="D1061" s="205"/>
      <c r="E1061" s="803"/>
      <c r="F1061" s="149" t="s">
        <v>5110</v>
      </c>
      <c r="G1061" s="142" t="s">
        <v>5111</v>
      </c>
      <c r="H1061" s="201"/>
      <c r="I1061" s="201"/>
      <c r="J1061" s="201"/>
      <c r="K1061" s="132"/>
      <c r="L1061" s="132" t="s">
        <v>5112</v>
      </c>
      <c r="M1061" s="132" t="s">
        <v>5104</v>
      </c>
      <c r="N1061" s="131"/>
      <c r="O1061" s="783" t="s">
        <v>84</v>
      </c>
      <c r="P1061" s="783" t="s">
        <v>86</v>
      </c>
      <c r="Q1061" s="783" t="s">
        <v>86</v>
      </c>
      <c r="R1061" s="783" t="s">
        <v>86</v>
      </c>
      <c r="S1061" s="132" t="s">
        <v>98</v>
      </c>
      <c r="T1061" s="131"/>
      <c r="U1061" s="131"/>
      <c r="V1061" s="803"/>
      <c r="W1061" s="803"/>
      <c r="X1061" s="803"/>
      <c r="Y1061" s="803"/>
      <c r="Z1061" s="803"/>
      <c r="AA1061" s="803"/>
      <c r="AB1061" s="803"/>
      <c r="AC1061" s="803"/>
      <c r="AD1061" s="803"/>
      <c r="AE1061" s="110"/>
      <c r="AF1061" s="110"/>
      <c r="AG1061" s="110"/>
    </row>
    <row r="1062">
      <c r="A1062" s="803"/>
      <c r="B1062" s="676">
        <f t="shared" si="1"/>
        <v>1059</v>
      </c>
      <c r="C1062" s="943"/>
      <c r="D1062" s="205"/>
      <c r="E1062" s="803"/>
      <c r="F1062" s="205"/>
      <c r="G1062" s="130" t="s">
        <v>5113</v>
      </c>
      <c r="H1062" s="201"/>
      <c r="I1062" s="201"/>
      <c r="J1062" s="201"/>
      <c r="K1062" s="132"/>
      <c r="L1062" s="132" t="s">
        <v>5114</v>
      </c>
      <c r="M1062" s="132" t="s">
        <v>5115</v>
      </c>
      <c r="N1062" s="131"/>
      <c r="O1062" s="783" t="s">
        <v>84</v>
      </c>
      <c r="P1062" s="783" t="s">
        <v>86</v>
      </c>
      <c r="Q1062" s="783" t="s">
        <v>86</v>
      </c>
      <c r="R1062" s="783" t="s">
        <v>86</v>
      </c>
      <c r="S1062" s="132" t="s">
        <v>98</v>
      </c>
      <c r="T1062" s="131"/>
      <c r="U1062" s="131"/>
      <c r="V1062" s="803"/>
      <c r="W1062" s="803"/>
      <c r="X1062" s="803"/>
      <c r="Y1062" s="803"/>
      <c r="Z1062" s="803"/>
      <c r="AA1062" s="803"/>
      <c r="AB1062" s="803"/>
      <c r="AC1062" s="803"/>
      <c r="AD1062" s="803"/>
      <c r="AE1062" s="110"/>
      <c r="AF1062" s="110"/>
      <c r="AG1062" s="110"/>
    </row>
    <row r="1063">
      <c r="A1063" s="803"/>
      <c r="B1063" s="676">
        <f t="shared" si="1"/>
        <v>1060</v>
      </c>
      <c r="C1063" s="943"/>
      <c r="D1063" s="205"/>
      <c r="E1063" s="803"/>
      <c r="F1063" s="205"/>
      <c r="G1063" s="130" t="s">
        <v>5116</v>
      </c>
      <c r="H1063" s="201"/>
      <c r="I1063" s="201"/>
      <c r="J1063" s="201"/>
      <c r="K1063" s="132"/>
      <c r="L1063" s="132" t="s">
        <v>5117</v>
      </c>
      <c r="M1063" s="132" t="s">
        <v>5118</v>
      </c>
      <c r="N1063" s="131"/>
      <c r="O1063" s="783" t="s">
        <v>84</v>
      </c>
      <c r="P1063" s="783" t="s">
        <v>86</v>
      </c>
      <c r="Q1063" s="783" t="s">
        <v>86</v>
      </c>
      <c r="R1063" s="783" t="s">
        <v>86</v>
      </c>
      <c r="S1063" s="132" t="s">
        <v>98</v>
      </c>
      <c r="T1063" s="131"/>
      <c r="U1063" s="131"/>
      <c r="V1063" s="803"/>
      <c r="W1063" s="803"/>
      <c r="X1063" s="803"/>
      <c r="Y1063" s="803"/>
      <c r="Z1063" s="803"/>
      <c r="AA1063" s="803"/>
      <c r="AB1063" s="803"/>
      <c r="AC1063" s="803"/>
      <c r="AD1063" s="803"/>
      <c r="AE1063" s="110"/>
      <c r="AF1063" s="110"/>
      <c r="AG1063" s="110"/>
    </row>
    <row r="1064">
      <c r="A1064" s="803"/>
      <c r="B1064" s="676">
        <f t="shared" si="1"/>
        <v>1061</v>
      </c>
      <c r="C1064" s="943"/>
      <c r="D1064" s="205"/>
      <c r="E1064" s="803"/>
      <c r="F1064" s="207"/>
      <c r="G1064" s="129" t="s">
        <v>5119</v>
      </c>
      <c r="H1064" s="201"/>
      <c r="I1064" s="201"/>
      <c r="J1064" s="201"/>
      <c r="K1064" s="132"/>
      <c r="L1064" s="132" t="s">
        <v>5120</v>
      </c>
      <c r="M1064" s="132" t="s">
        <v>5121</v>
      </c>
      <c r="N1064" s="131"/>
      <c r="O1064" s="783" t="s">
        <v>84</v>
      </c>
      <c r="P1064" s="783" t="s">
        <v>86</v>
      </c>
      <c r="Q1064" s="783" t="s">
        <v>86</v>
      </c>
      <c r="R1064" s="783" t="s">
        <v>86</v>
      </c>
      <c r="S1064" s="132" t="s">
        <v>98</v>
      </c>
      <c r="T1064" s="131"/>
      <c r="U1064" s="131"/>
      <c r="V1064" s="803"/>
      <c r="W1064" s="803"/>
      <c r="X1064" s="803"/>
      <c r="Y1064" s="803"/>
      <c r="Z1064" s="803"/>
      <c r="AA1064" s="803"/>
      <c r="AB1064" s="803"/>
      <c r="AC1064" s="803"/>
      <c r="AD1064" s="803"/>
      <c r="AE1064" s="110"/>
      <c r="AF1064" s="110"/>
      <c r="AG1064" s="110"/>
    </row>
    <row r="1065">
      <c r="A1065" s="803"/>
      <c r="B1065" s="676">
        <f t="shared" si="1"/>
        <v>1062</v>
      </c>
      <c r="C1065" s="943"/>
      <c r="D1065" s="205"/>
      <c r="E1065" s="803"/>
      <c r="F1065" s="149" t="s">
        <v>5122</v>
      </c>
      <c r="G1065" s="699"/>
      <c r="H1065" s="822"/>
      <c r="I1065" s="201"/>
      <c r="J1065" s="201"/>
      <c r="K1065" s="132"/>
      <c r="L1065" s="132" t="s">
        <v>5123</v>
      </c>
      <c r="M1065" s="132" t="s">
        <v>5124</v>
      </c>
      <c r="N1065" s="131"/>
      <c r="O1065" s="783" t="s">
        <v>84</v>
      </c>
      <c r="P1065" s="783" t="s">
        <v>86</v>
      </c>
      <c r="Q1065" s="783" t="s">
        <v>86</v>
      </c>
      <c r="R1065" s="783" t="s">
        <v>86</v>
      </c>
      <c r="S1065" s="132" t="s">
        <v>98</v>
      </c>
      <c r="T1065" s="131"/>
      <c r="U1065" s="131"/>
      <c r="V1065" s="803"/>
      <c r="W1065" s="803"/>
      <c r="X1065" s="803"/>
      <c r="Y1065" s="803"/>
      <c r="Z1065" s="803"/>
      <c r="AA1065" s="803"/>
      <c r="AB1065" s="803"/>
      <c r="AC1065" s="803"/>
      <c r="AD1065" s="803"/>
      <c r="AE1065" s="110"/>
      <c r="AF1065" s="110"/>
      <c r="AG1065" s="110"/>
    </row>
    <row r="1066">
      <c r="A1066" s="803"/>
      <c r="B1066" s="676">
        <f t="shared" si="1"/>
        <v>1063</v>
      </c>
      <c r="C1066" s="943"/>
      <c r="D1066" s="205"/>
      <c r="E1066" s="803"/>
      <c r="F1066" s="205"/>
      <c r="G1066" s="146" t="s">
        <v>5125</v>
      </c>
      <c r="H1066" s="130" t="s">
        <v>5126</v>
      </c>
      <c r="I1066" s="201"/>
      <c r="J1066" s="201"/>
      <c r="K1066" s="132"/>
      <c r="L1066" s="132" t="s">
        <v>5076</v>
      </c>
      <c r="M1066" s="132" t="s">
        <v>5127</v>
      </c>
      <c r="N1066" s="131"/>
      <c r="O1066" s="783" t="s">
        <v>84</v>
      </c>
      <c r="P1066" s="783" t="s">
        <v>86</v>
      </c>
      <c r="Q1066" s="783" t="s">
        <v>86</v>
      </c>
      <c r="R1066" s="783" t="s">
        <v>86</v>
      </c>
      <c r="S1066" s="132" t="s">
        <v>98</v>
      </c>
      <c r="T1066" s="131"/>
      <c r="U1066" s="131"/>
      <c r="V1066" s="803"/>
      <c r="W1066" s="803"/>
      <c r="X1066" s="803"/>
      <c r="Y1066" s="803"/>
      <c r="Z1066" s="803"/>
      <c r="AA1066" s="803"/>
      <c r="AB1066" s="803"/>
      <c r="AC1066" s="803"/>
      <c r="AD1066" s="803"/>
      <c r="AE1066" s="110"/>
      <c r="AF1066" s="110"/>
      <c r="AG1066" s="110"/>
    </row>
    <row r="1067">
      <c r="A1067" s="803"/>
      <c r="B1067" s="676">
        <f t="shared" si="1"/>
        <v>1064</v>
      </c>
      <c r="C1067" s="943"/>
      <c r="D1067" s="205"/>
      <c r="E1067" s="803"/>
      <c r="F1067" s="205"/>
      <c r="G1067" s="205"/>
      <c r="H1067" s="130" t="s">
        <v>5128</v>
      </c>
      <c r="I1067" s="132" t="s">
        <v>5129</v>
      </c>
      <c r="J1067" s="132"/>
      <c r="K1067" s="132"/>
      <c r="L1067" s="132" t="s">
        <v>4552</v>
      </c>
      <c r="M1067" s="132" t="s">
        <v>156</v>
      </c>
      <c r="N1067" s="131"/>
      <c r="O1067" s="783" t="s">
        <v>84</v>
      </c>
      <c r="P1067" s="783" t="s">
        <v>86</v>
      </c>
      <c r="Q1067" s="783" t="s">
        <v>86</v>
      </c>
      <c r="R1067" s="783" t="s">
        <v>86</v>
      </c>
      <c r="S1067" s="132" t="s">
        <v>98</v>
      </c>
      <c r="T1067" s="131"/>
      <c r="U1067" s="131"/>
      <c r="V1067" s="803"/>
      <c r="W1067" s="803"/>
      <c r="X1067" s="803"/>
      <c r="Y1067" s="803"/>
      <c r="Z1067" s="803"/>
      <c r="AA1067" s="803"/>
      <c r="AB1067" s="803"/>
      <c r="AC1067" s="803"/>
      <c r="AD1067" s="803"/>
      <c r="AE1067" s="110"/>
      <c r="AF1067" s="110"/>
      <c r="AG1067" s="110"/>
    </row>
    <row r="1068">
      <c r="A1068" s="803"/>
      <c r="B1068" s="676">
        <f t="shared" si="1"/>
        <v>1065</v>
      </c>
      <c r="C1068" s="943"/>
      <c r="D1068" s="205"/>
      <c r="E1068" s="803"/>
      <c r="F1068" s="205"/>
      <c r="G1068" s="205"/>
      <c r="H1068" s="822"/>
      <c r="I1068" s="132" t="s">
        <v>5130</v>
      </c>
      <c r="J1068" s="201"/>
      <c r="K1068" s="132"/>
      <c r="L1068" s="132" t="s">
        <v>5131</v>
      </c>
      <c r="M1068" s="132" t="s">
        <v>5132</v>
      </c>
      <c r="N1068" s="131"/>
      <c r="O1068" s="783" t="s">
        <v>84</v>
      </c>
      <c r="P1068" s="783" t="s">
        <v>86</v>
      </c>
      <c r="Q1068" s="783" t="s">
        <v>86</v>
      </c>
      <c r="R1068" s="783" t="s">
        <v>86</v>
      </c>
      <c r="S1068" s="132" t="s">
        <v>98</v>
      </c>
      <c r="T1068" s="131"/>
      <c r="U1068" s="131"/>
      <c r="V1068" s="803"/>
      <c r="W1068" s="803"/>
      <c r="X1068" s="803"/>
      <c r="Y1068" s="803"/>
      <c r="Z1068" s="803"/>
      <c r="AA1068" s="803"/>
      <c r="AB1068" s="803"/>
      <c r="AC1068" s="803"/>
      <c r="AD1068" s="803"/>
      <c r="AE1068" s="110"/>
      <c r="AF1068" s="110"/>
      <c r="AG1068" s="110"/>
    </row>
    <row r="1069">
      <c r="A1069" s="803"/>
      <c r="B1069" s="676">
        <f t="shared" si="1"/>
        <v>1066</v>
      </c>
      <c r="C1069" s="943"/>
      <c r="D1069" s="205"/>
      <c r="E1069" s="803"/>
      <c r="F1069" s="205"/>
      <c r="G1069" s="205"/>
      <c r="H1069" s="130" t="s">
        <v>5133</v>
      </c>
      <c r="I1069" s="201"/>
      <c r="J1069" s="201"/>
      <c r="K1069" s="132"/>
      <c r="L1069" s="132" t="s">
        <v>5076</v>
      </c>
      <c r="M1069" s="132" t="s">
        <v>5127</v>
      </c>
      <c r="N1069" s="131"/>
      <c r="O1069" s="783" t="s">
        <v>84</v>
      </c>
      <c r="P1069" s="783" t="s">
        <v>86</v>
      </c>
      <c r="Q1069" s="783" t="s">
        <v>86</v>
      </c>
      <c r="R1069" s="783" t="s">
        <v>86</v>
      </c>
      <c r="S1069" s="132" t="s">
        <v>98</v>
      </c>
      <c r="T1069" s="131"/>
      <c r="U1069" s="131"/>
      <c r="V1069" s="803"/>
      <c r="W1069" s="803"/>
      <c r="X1069" s="803"/>
      <c r="Y1069" s="803"/>
      <c r="Z1069" s="803"/>
      <c r="AA1069" s="803"/>
      <c r="AB1069" s="803"/>
      <c r="AC1069" s="803"/>
      <c r="AD1069" s="803"/>
      <c r="AE1069" s="110"/>
      <c r="AF1069" s="110"/>
      <c r="AG1069" s="110"/>
    </row>
    <row r="1070">
      <c r="A1070" s="803"/>
      <c r="B1070" s="676">
        <f t="shared" si="1"/>
        <v>1067</v>
      </c>
      <c r="C1070" s="943"/>
      <c r="D1070" s="205"/>
      <c r="E1070" s="803"/>
      <c r="F1070" s="205"/>
      <c r="G1070" s="205"/>
      <c r="H1070" s="822"/>
      <c r="I1070" s="132" t="s">
        <v>5134</v>
      </c>
      <c r="J1070" s="201"/>
      <c r="K1070" s="132"/>
      <c r="L1070" s="132" t="s">
        <v>5135</v>
      </c>
      <c r="M1070" s="132" t="s">
        <v>2842</v>
      </c>
      <c r="N1070" s="131"/>
      <c r="O1070" s="783" t="s">
        <v>84</v>
      </c>
      <c r="P1070" s="783" t="s">
        <v>86</v>
      </c>
      <c r="Q1070" s="783" t="s">
        <v>86</v>
      </c>
      <c r="R1070" s="783" t="s">
        <v>86</v>
      </c>
      <c r="S1070" s="132" t="s">
        <v>98</v>
      </c>
      <c r="T1070" s="131"/>
      <c r="U1070" s="131"/>
      <c r="V1070" s="803"/>
      <c r="W1070" s="803"/>
      <c r="X1070" s="803"/>
      <c r="Y1070" s="803"/>
      <c r="Z1070" s="803"/>
      <c r="AA1070" s="803"/>
      <c r="AB1070" s="803"/>
      <c r="AC1070" s="803"/>
      <c r="AD1070" s="803"/>
      <c r="AE1070" s="110"/>
      <c r="AF1070" s="110"/>
      <c r="AG1070" s="110"/>
    </row>
    <row r="1071">
      <c r="A1071" s="803"/>
      <c r="B1071" s="676">
        <f t="shared" si="1"/>
        <v>1068</v>
      </c>
      <c r="C1071" s="943"/>
      <c r="D1071" s="205"/>
      <c r="E1071" s="803"/>
      <c r="F1071" s="205"/>
      <c r="G1071" s="205"/>
      <c r="H1071" s="822"/>
      <c r="I1071" s="132" t="s">
        <v>5136</v>
      </c>
      <c r="J1071" s="201"/>
      <c r="K1071" s="132"/>
      <c r="L1071" s="132" t="s">
        <v>5137</v>
      </c>
      <c r="M1071" s="132" t="s">
        <v>2842</v>
      </c>
      <c r="N1071" s="131"/>
      <c r="O1071" s="783" t="s">
        <v>84</v>
      </c>
      <c r="P1071" s="783" t="s">
        <v>86</v>
      </c>
      <c r="Q1071" s="783" t="s">
        <v>86</v>
      </c>
      <c r="R1071" s="783" t="s">
        <v>86</v>
      </c>
      <c r="S1071" s="132" t="s">
        <v>98</v>
      </c>
      <c r="T1071" s="131"/>
      <c r="U1071" s="131"/>
      <c r="V1071" s="803"/>
      <c r="W1071" s="803"/>
      <c r="X1071" s="803"/>
      <c r="Y1071" s="803"/>
      <c r="Z1071" s="803"/>
      <c r="AA1071" s="803"/>
      <c r="AB1071" s="803"/>
      <c r="AC1071" s="803"/>
      <c r="AD1071" s="803"/>
      <c r="AE1071" s="110"/>
      <c r="AF1071" s="110"/>
      <c r="AG1071" s="110"/>
    </row>
    <row r="1072">
      <c r="A1072" s="803"/>
      <c r="B1072" s="676">
        <f t="shared" si="1"/>
        <v>1069</v>
      </c>
      <c r="C1072" s="943"/>
      <c r="D1072" s="205"/>
      <c r="E1072" s="803"/>
      <c r="F1072" s="205"/>
      <c r="G1072" s="205"/>
      <c r="H1072" s="130" t="s">
        <v>5138</v>
      </c>
      <c r="I1072" s="201"/>
      <c r="J1072" s="201"/>
      <c r="K1072" s="132"/>
      <c r="L1072" s="132" t="s">
        <v>5076</v>
      </c>
      <c r="M1072" s="132" t="s">
        <v>5127</v>
      </c>
      <c r="N1072" s="131"/>
      <c r="O1072" s="783" t="s">
        <v>84</v>
      </c>
      <c r="P1072" s="783" t="s">
        <v>86</v>
      </c>
      <c r="Q1072" s="783" t="s">
        <v>86</v>
      </c>
      <c r="R1072" s="783" t="s">
        <v>86</v>
      </c>
      <c r="S1072" s="132" t="s">
        <v>98</v>
      </c>
      <c r="T1072" s="131"/>
      <c r="U1072" s="131"/>
      <c r="V1072" s="803"/>
      <c r="W1072" s="803"/>
      <c r="X1072" s="803"/>
      <c r="Y1072" s="803"/>
      <c r="Z1072" s="803"/>
      <c r="AA1072" s="803"/>
      <c r="AB1072" s="803"/>
      <c r="AC1072" s="803"/>
      <c r="AD1072" s="803"/>
      <c r="AE1072" s="110"/>
      <c r="AF1072" s="110"/>
      <c r="AG1072" s="110"/>
    </row>
    <row r="1073">
      <c r="A1073" s="803"/>
      <c r="B1073" s="676">
        <f t="shared" si="1"/>
        <v>1070</v>
      </c>
      <c r="C1073" s="943"/>
      <c r="D1073" s="205"/>
      <c r="E1073" s="803"/>
      <c r="F1073" s="205"/>
      <c r="G1073" s="205"/>
      <c r="H1073" s="130" t="s">
        <v>5139</v>
      </c>
      <c r="I1073" s="201"/>
      <c r="J1073" s="201"/>
      <c r="K1073" s="132"/>
      <c r="L1073" s="132" t="s">
        <v>4552</v>
      </c>
      <c r="M1073" s="132" t="s">
        <v>156</v>
      </c>
      <c r="N1073" s="131"/>
      <c r="O1073" s="783" t="s">
        <v>84</v>
      </c>
      <c r="P1073" s="783" t="s">
        <v>86</v>
      </c>
      <c r="Q1073" s="783" t="s">
        <v>86</v>
      </c>
      <c r="R1073" s="783" t="s">
        <v>86</v>
      </c>
      <c r="S1073" s="132" t="s">
        <v>98</v>
      </c>
      <c r="T1073" s="131"/>
      <c r="U1073" s="131"/>
      <c r="V1073" s="803"/>
      <c r="W1073" s="803"/>
      <c r="X1073" s="803"/>
      <c r="Y1073" s="803"/>
      <c r="Z1073" s="803"/>
      <c r="AA1073" s="803"/>
      <c r="AB1073" s="803"/>
      <c r="AC1073" s="803"/>
      <c r="AD1073" s="803"/>
      <c r="AE1073" s="110"/>
      <c r="AF1073" s="110"/>
      <c r="AG1073" s="110"/>
    </row>
    <row r="1074">
      <c r="A1074" s="803"/>
      <c r="B1074" s="676">
        <f t="shared" si="1"/>
        <v>1071</v>
      </c>
      <c r="C1074" s="943"/>
      <c r="D1074" s="205"/>
      <c r="E1074" s="803"/>
      <c r="F1074" s="207"/>
      <c r="G1074" s="207"/>
      <c r="H1074" s="130" t="s">
        <v>451</v>
      </c>
      <c r="I1074" s="201"/>
      <c r="J1074" s="201"/>
      <c r="K1074" s="132"/>
      <c r="L1074" s="132" t="s">
        <v>4354</v>
      </c>
      <c r="M1074" s="132" t="s">
        <v>5140</v>
      </c>
      <c r="N1074" s="131"/>
      <c r="O1074" s="783" t="s">
        <v>84</v>
      </c>
      <c r="P1074" s="783" t="s">
        <v>86</v>
      </c>
      <c r="Q1074" s="783" t="s">
        <v>86</v>
      </c>
      <c r="R1074" s="783" t="s">
        <v>86</v>
      </c>
      <c r="S1074" s="132" t="s">
        <v>98</v>
      </c>
      <c r="T1074" s="131"/>
      <c r="U1074" s="131"/>
      <c r="V1074" s="803"/>
      <c r="W1074" s="803"/>
      <c r="X1074" s="803"/>
      <c r="Y1074" s="803"/>
      <c r="Z1074" s="803"/>
      <c r="AA1074" s="803"/>
      <c r="AB1074" s="803"/>
      <c r="AC1074" s="803"/>
      <c r="AD1074" s="803"/>
      <c r="AE1074" s="110"/>
      <c r="AF1074" s="110"/>
      <c r="AG1074" s="110"/>
    </row>
    <row r="1075">
      <c r="A1075" s="803"/>
      <c r="B1075" s="676">
        <f t="shared" si="1"/>
        <v>1072</v>
      </c>
      <c r="C1075" s="943"/>
      <c r="D1075" s="205"/>
      <c r="E1075" s="803"/>
      <c r="F1075" s="193" t="s">
        <v>5141</v>
      </c>
      <c r="G1075" s="149" t="s">
        <v>5125</v>
      </c>
      <c r="H1075" s="130" t="s">
        <v>5126</v>
      </c>
      <c r="I1075" s="201"/>
      <c r="J1075" s="201"/>
      <c r="K1075" s="132"/>
      <c r="L1075" s="132" t="s">
        <v>5076</v>
      </c>
      <c r="M1075" s="132" t="s">
        <v>5127</v>
      </c>
      <c r="N1075" s="131"/>
      <c r="O1075" s="783" t="s">
        <v>84</v>
      </c>
      <c r="P1075" s="783" t="s">
        <v>86</v>
      </c>
      <c r="Q1075" s="783" t="s">
        <v>86</v>
      </c>
      <c r="R1075" s="783" t="s">
        <v>86</v>
      </c>
      <c r="S1075" s="132" t="s">
        <v>98</v>
      </c>
      <c r="T1075" s="131"/>
      <c r="U1075" s="131"/>
      <c r="V1075" s="803"/>
      <c r="W1075" s="803"/>
      <c r="X1075" s="803"/>
      <c r="Y1075" s="803"/>
      <c r="Z1075" s="803"/>
      <c r="AA1075" s="803"/>
      <c r="AB1075" s="803"/>
      <c r="AC1075" s="803"/>
      <c r="AD1075" s="803"/>
      <c r="AE1075" s="110"/>
      <c r="AF1075" s="110"/>
      <c r="AG1075" s="110"/>
    </row>
    <row r="1076">
      <c r="A1076" s="803"/>
      <c r="B1076" s="676">
        <f t="shared" si="1"/>
        <v>1073</v>
      </c>
      <c r="C1076" s="943"/>
      <c r="D1076" s="205"/>
      <c r="E1076" s="803"/>
      <c r="F1076" s="867"/>
      <c r="G1076" s="205"/>
      <c r="H1076" s="130" t="s">
        <v>5128</v>
      </c>
      <c r="I1076" s="132" t="s">
        <v>5129</v>
      </c>
      <c r="J1076" s="132"/>
      <c r="K1076" s="132"/>
      <c r="L1076" s="132" t="s">
        <v>4552</v>
      </c>
      <c r="M1076" s="132" t="s">
        <v>156</v>
      </c>
      <c r="N1076" s="131"/>
      <c r="O1076" s="783" t="s">
        <v>84</v>
      </c>
      <c r="P1076" s="783" t="s">
        <v>86</v>
      </c>
      <c r="Q1076" s="783" t="s">
        <v>86</v>
      </c>
      <c r="R1076" s="783" t="s">
        <v>86</v>
      </c>
      <c r="S1076" s="132" t="s">
        <v>98</v>
      </c>
      <c r="T1076" s="131"/>
      <c r="U1076" s="131"/>
      <c r="V1076" s="803"/>
      <c r="W1076" s="803"/>
      <c r="X1076" s="803"/>
      <c r="Y1076" s="803"/>
      <c r="Z1076" s="803"/>
      <c r="AA1076" s="803"/>
      <c r="AB1076" s="803"/>
      <c r="AC1076" s="803"/>
      <c r="AD1076" s="803"/>
      <c r="AE1076" s="110"/>
      <c r="AF1076" s="110"/>
      <c r="AG1076" s="110"/>
    </row>
    <row r="1077">
      <c r="A1077" s="803"/>
      <c r="B1077" s="676">
        <f t="shared" si="1"/>
        <v>1074</v>
      </c>
      <c r="C1077" s="943"/>
      <c r="D1077" s="205"/>
      <c r="E1077" s="803"/>
      <c r="F1077" s="867"/>
      <c r="G1077" s="205"/>
      <c r="H1077" s="822"/>
      <c r="I1077" s="132" t="s">
        <v>5130</v>
      </c>
      <c r="J1077" s="201"/>
      <c r="K1077" s="132"/>
      <c r="L1077" s="132" t="s">
        <v>5131</v>
      </c>
      <c r="M1077" s="132" t="s">
        <v>5132</v>
      </c>
      <c r="N1077" s="131"/>
      <c r="O1077" s="783" t="s">
        <v>84</v>
      </c>
      <c r="P1077" s="783" t="s">
        <v>86</v>
      </c>
      <c r="Q1077" s="783" t="s">
        <v>86</v>
      </c>
      <c r="R1077" s="783" t="s">
        <v>86</v>
      </c>
      <c r="S1077" s="132" t="s">
        <v>98</v>
      </c>
      <c r="T1077" s="131"/>
      <c r="U1077" s="131"/>
      <c r="V1077" s="803"/>
      <c r="W1077" s="803"/>
      <c r="X1077" s="803"/>
      <c r="Y1077" s="803"/>
      <c r="Z1077" s="803"/>
      <c r="AA1077" s="803"/>
      <c r="AB1077" s="803"/>
      <c r="AC1077" s="803"/>
      <c r="AD1077" s="803"/>
      <c r="AE1077" s="110"/>
      <c r="AF1077" s="110"/>
      <c r="AG1077" s="110"/>
    </row>
    <row r="1078">
      <c r="A1078" s="803"/>
      <c r="B1078" s="676">
        <f t="shared" si="1"/>
        <v>1075</v>
      </c>
      <c r="C1078" s="943"/>
      <c r="D1078" s="205"/>
      <c r="E1078" s="803"/>
      <c r="F1078" s="867"/>
      <c r="G1078" s="205"/>
      <c r="H1078" s="130" t="s">
        <v>5133</v>
      </c>
      <c r="I1078" s="201"/>
      <c r="J1078" s="201"/>
      <c r="K1078" s="132"/>
      <c r="L1078" s="132" t="s">
        <v>5076</v>
      </c>
      <c r="M1078" s="132" t="s">
        <v>5127</v>
      </c>
      <c r="N1078" s="131"/>
      <c r="O1078" s="783" t="s">
        <v>84</v>
      </c>
      <c r="P1078" s="783" t="s">
        <v>86</v>
      </c>
      <c r="Q1078" s="783" t="s">
        <v>86</v>
      </c>
      <c r="R1078" s="783" t="s">
        <v>86</v>
      </c>
      <c r="S1078" s="132" t="s">
        <v>98</v>
      </c>
      <c r="T1078" s="131"/>
      <c r="U1078" s="131"/>
      <c r="V1078" s="803"/>
      <c r="W1078" s="803"/>
      <c r="X1078" s="803"/>
      <c r="Y1078" s="803"/>
      <c r="Z1078" s="803"/>
      <c r="AA1078" s="803"/>
      <c r="AB1078" s="803"/>
      <c r="AC1078" s="803"/>
      <c r="AD1078" s="803"/>
      <c r="AE1078" s="110"/>
      <c r="AF1078" s="110"/>
      <c r="AG1078" s="110"/>
    </row>
    <row r="1079">
      <c r="A1079" s="803"/>
      <c r="B1079" s="676">
        <f t="shared" si="1"/>
        <v>1076</v>
      </c>
      <c r="C1079" s="943"/>
      <c r="D1079" s="205"/>
      <c r="E1079" s="803"/>
      <c r="F1079" s="867"/>
      <c r="G1079" s="205"/>
      <c r="H1079" s="822"/>
      <c r="I1079" s="132" t="s">
        <v>5134</v>
      </c>
      <c r="J1079" s="201"/>
      <c r="K1079" s="132"/>
      <c r="L1079" s="132" t="s">
        <v>5135</v>
      </c>
      <c r="M1079" s="132" t="s">
        <v>2842</v>
      </c>
      <c r="N1079" s="131"/>
      <c r="O1079" s="783" t="s">
        <v>84</v>
      </c>
      <c r="P1079" s="783" t="s">
        <v>86</v>
      </c>
      <c r="Q1079" s="783" t="s">
        <v>86</v>
      </c>
      <c r="R1079" s="783" t="s">
        <v>86</v>
      </c>
      <c r="S1079" s="132" t="s">
        <v>98</v>
      </c>
      <c r="T1079" s="131"/>
      <c r="U1079" s="131"/>
      <c r="V1079" s="803"/>
      <c r="W1079" s="803"/>
      <c r="X1079" s="803"/>
      <c r="Y1079" s="803"/>
      <c r="Z1079" s="803"/>
      <c r="AA1079" s="803"/>
      <c r="AB1079" s="803"/>
      <c r="AC1079" s="803"/>
      <c r="AD1079" s="803"/>
      <c r="AE1079" s="110"/>
      <c r="AF1079" s="110"/>
      <c r="AG1079" s="110"/>
    </row>
    <row r="1080">
      <c r="A1080" s="803"/>
      <c r="B1080" s="676">
        <f t="shared" si="1"/>
        <v>1077</v>
      </c>
      <c r="C1080" s="943"/>
      <c r="D1080" s="205"/>
      <c r="E1080" s="803"/>
      <c r="F1080" s="867"/>
      <c r="G1080" s="205"/>
      <c r="H1080" s="822"/>
      <c r="I1080" s="132" t="s">
        <v>5136</v>
      </c>
      <c r="J1080" s="201"/>
      <c r="K1080" s="132"/>
      <c r="L1080" s="132" t="s">
        <v>5137</v>
      </c>
      <c r="M1080" s="132" t="s">
        <v>2842</v>
      </c>
      <c r="N1080" s="131"/>
      <c r="O1080" s="783" t="s">
        <v>84</v>
      </c>
      <c r="P1080" s="783" t="s">
        <v>86</v>
      </c>
      <c r="Q1080" s="783" t="s">
        <v>86</v>
      </c>
      <c r="R1080" s="783" t="s">
        <v>86</v>
      </c>
      <c r="S1080" s="132" t="s">
        <v>98</v>
      </c>
      <c r="T1080" s="131"/>
      <c r="U1080" s="131"/>
      <c r="V1080" s="803"/>
      <c r="W1080" s="803"/>
      <c r="X1080" s="803"/>
      <c r="Y1080" s="803"/>
      <c r="Z1080" s="803"/>
      <c r="AA1080" s="803"/>
      <c r="AB1080" s="803"/>
      <c r="AC1080" s="803"/>
      <c r="AD1080" s="803"/>
      <c r="AE1080" s="110"/>
      <c r="AF1080" s="110"/>
      <c r="AG1080" s="110"/>
    </row>
    <row r="1081">
      <c r="A1081" s="803"/>
      <c r="B1081" s="676">
        <f t="shared" si="1"/>
        <v>1078</v>
      </c>
      <c r="C1081" s="943"/>
      <c r="D1081" s="205"/>
      <c r="E1081" s="803"/>
      <c r="F1081" s="867"/>
      <c r="G1081" s="205"/>
      <c r="H1081" s="130" t="s">
        <v>5138</v>
      </c>
      <c r="I1081" s="201"/>
      <c r="J1081" s="201"/>
      <c r="K1081" s="132"/>
      <c r="L1081" s="132" t="s">
        <v>5076</v>
      </c>
      <c r="M1081" s="132" t="s">
        <v>5127</v>
      </c>
      <c r="N1081" s="131"/>
      <c r="O1081" s="783" t="s">
        <v>84</v>
      </c>
      <c r="P1081" s="783" t="s">
        <v>86</v>
      </c>
      <c r="Q1081" s="783" t="s">
        <v>86</v>
      </c>
      <c r="R1081" s="783" t="s">
        <v>86</v>
      </c>
      <c r="S1081" s="132" t="s">
        <v>98</v>
      </c>
      <c r="T1081" s="131"/>
      <c r="U1081" s="131"/>
      <c r="V1081" s="803"/>
      <c r="W1081" s="803"/>
      <c r="X1081" s="803"/>
      <c r="Y1081" s="803"/>
      <c r="Z1081" s="803"/>
      <c r="AA1081" s="803"/>
      <c r="AB1081" s="803"/>
      <c r="AC1081" s="803"/>
      <c r="AD1081" s="803"/>
      <c r="AE1081" s="110"/>
      <c r="AF1081" s="110"/>
      <c r="AG1081" s="110"/>
    </row>
    <row r="1082">
      <c r="A1082" s="803"/>
      <c r="B1082" s="676">
        <f t="shared" si="1"/>
        <v>1079</v>
      </c>
      <c r="C1082" s="943"/>
      <c r="D1082" s="205"/>
      <c r="E1082" s="803"/>
      <c r="F1082" s="867"/>
      <c r="G1082" s="205"/>
      <c r="H1082" s="130" t="s">
        <v>5139</v>
      </c>
      <c r="I1082" s="201"/>
      <c r="J1082" s="201"/>
      <c r="K1082" s="132"/>
      <c r="L1082" s="132" t="s">
        <v>4552</v>
      </c>
      <c r="M1082" s="132" t="s">
        <v>156</v>
      </c>
      <c r="N1082" s="131"/>
      <c r="O1082" s="783" t="s">
        <v>84</v>
      </c>
      <c r="P1082" s="783" t="s">
        <v>86</v>
      </c>
      <c r="Q1082" s="783" t="s">
        <v>86</v>
      </c>
      <c r="R1082" s="783" t="s">
        <v>86</v>
      </c>
      <c r="S1082" s="132" t="s">
        <v>98</v>
      </c>
      <c r="T1082" s="131"/>
      <c r="U1082" s="131"/>
      <c r="V1082" s="803"/>
      <c r="W1082" s="803"/>
      <c r="X1082" s="803"/>
      <c r="Y1082" s="803"/>
      <c r="Z1082" s="803"/>
      <c r="AA1082" s="803"/>
      <c r="AB1082" s="803"/>
      <c r="AC1082" s="803"/>
      <c r="AD1082" s="803"/>
      <c r="AE1082" s="110"/>
      <c r="AF1082" s="110"/>
      <c r="AG1082" s="110"/>
    </row>
    <row r="1083">
      <c r="A1083" s="803"/>
      <c r="B1083" s="676">
        <f t="shared" si="1"/>
        <v>1080</v>
      </c>
      <c r="C1083" s="943"/>
      <c r="D1083" s="205"/>
      <c r="E1083" s="803"/>
      <c r="F1083" s="960"/>
      <c r="G1083" s="205"/>
      <c r="H1083" s="130" t="s">
        <v>451</v>
      </c>
      <c r="I1083" s="201"/>
      <c r="J1083" s="201"/>
      <c r="K1083" s="132"/>
      <c r="L1083" s="132" t="s">
        <v>4354</v>
      </c>
      <c r="M1083" s="132" t="s">
        <v>5142</v>
      </c>
      <c r="N1083" s="131"/>
      <c r="O1083" s="783" t="s">
        <v>84</v>
      </c>
      <c r="P1083" s="783" t="s">
        <v>86</v>
      </c>
      <c r="Q1083" s="783" t="s">
        <v>86</v>
      </c>
      <c r="R1083" s="783" t="s">
        <v>86</v>
      </c>
      <c r="S1083" s="132" t="s">
        <v>98</v>
      </c>
      <c r="T1083" s="131"/>
      <c r="U1083" s="131"/>
      <c r="V1083" s="803"/>
      <c r="W1083" s="803"/>
      <c r="X1083" s="803"/>
      <c r="Y1083" s="803"/>
      <c r="Z1083" s="803"/>
      <c r="AA1083" s="803"/>
      <c r="AB1083" s="803"/>
      <c r="AC1083" s="803"/>
      <c r="AD1083" s="803"/>
      <c r="AE1083" s="110"/>
      <c r="AF1083" s="110"/>
      <c r="AG1083" s="110"/>
    </row>
    <row r="1084">
      <c r="A1084" s="803"/>
      <c r="B1084" s="676">
        <f t="shared" si="1"/>
        <v>1081</v>
      </c>
      <c r="C1084" s="943"/>
      <c r="D1084" s="205"/>
      <c r="E1084" s="202"/>
      <c r="F1084" s="160" t="s">
        <v>5066</v>
      </c>
      <c r="G1084" s="205"/>
      <c r="H1084" s="822"/>
      <c r="I1084" s="201"/>
      <c r="J1084" s="201"/>
      <c r="K1084" s="132"/>
      <c r="L1084" s="132" t="s">
        <v>5067</v>
      </c>
      <c r="M1084" s="132" t="s">
        <v>5143</v>
      </c>
      <c r="N1084" s="131"/>
      <c r="O1084" s="783" t="s">
        <v>84</v>
      </c>
      <c r="P1084" s="783" t="s">
        <v>86</v>
      </c>
      <c r="Q1084" s="783" t="s">
        <v>86</v>
      </c>
      <c r="R1084" s="783" t="s">
        <v>86</v>
      </c>
      <c r="S1084" s="132" t="s">
        <v>98</v>
      </c>
      <c r="T1084" s="131"/>
      <c r="U1084" s="131"/>
      <c r="V1084" s="803"/>
      <c r="W1084" s="803"/>
      <c r="X1084" s="803"/>
      <c r="Y1084" s="803"/>
      <c r="Z1084" s="803"/>
      <c r="AA1084" s="803"/>
      <c r="AB1084" s="803"/>
      <c r="AC1084" s="803"/>
      <c r="AD1084" s="803"/>
      <c r="AE1084" s="110"/>
      <c r="AF1084" s="110"/>
      <c r="AG1084" s="110"/>
    </row>
    <row r="1085">
      <c r="A1085" s="803"/>
      <c r="B1085" s="676">
        <f t="shared" si="1"/>
        <v>1082</v>
      </c>
      <c r="C1085" s="943"/>
      <c r="D1085" s="205"/>
      <c r="E1085" s="202"/>
      <c r="F1085" s="894" t="s">
        <v>5019</v>
      </c>
      <c r="G1085" s="205"/>
      <c r="H1085" s="822"/>
      <c r="I1085" s="201"/>
      <c r="J1085" s="201"/>
      <c r="K1085" s="132"/>
      <c r="L1085" s="132" t="s">
        <v>5144</v>
      </c>
      <c r="M1085" s="132" t="s">
        <v>5145</v>
      </c>
      <c r="N1085" s="131"/>
      <c r="O1085" s="783" t="s">
        <v>84</v>
      </c>
      <c r="P1085" s="783" t="s">
        <v>86</v>
      </c>
      <c r="Q1085" s="783" t="s">
        <v>86</v>
      </c>
      <c r="R1085" s="783" t="s">
        <v>86</v>
      </c>
      <c r="S1085" s="132" t="s">
        <v>98</v>
      </c>
      <c r="T1085" s="131"/>
      <c r="U1085" s="131"/>
      <c r="V1085" s="803"/>
      <c r="W1085" s="803"/>
      <c r="X1085" s="803"/>
      <c r="Y1085" s="803"/>
      <c r="Z1085" s="803"/>
      <c r="AA1085" s="803"/>
      <c r="AB1085" s="803"/>
      <c r="AC1085" s="803"/>
      <c r="AD1085" s="803"/>
      <c r="AE1085" s="110"/>
      <c r="AF1085" s="110"/>
      <c r="AG1085" s="110"/>
    </row>
    <row r="1086">
      <c r="A1086" s="803"/>
      <c r="B1086" s="676">
        <f t="shared" si="1"/>
        <v>1083</v>
      </c>
      <c r="C1086" s="943"/>
      <c r="D1086" s="207"/>
      <c r="E1086" s="204"/>
      <c r="F1086" s="894" t="s">
        <v>5047</v>
      </c>
      <c r="G1086" s="207"/>
      <c r="H1086" s="822"/>
      <c r="I1086" s="201"/>
      <c r="J1086" s="201"/>
      <c r="K1086" s="132"/>
      <c r="L1086" s="132" t="s">
        <v>5048</v>
      </c>
      <c r="M1086" s="132" t="s">
        <v>5049</v>
      </c>
      <c r="N1086" s="131"/>
      <c r="O1086" s="783" t="s">
        <v>84</v>
      </c>
      <c r="P1086" s="783" t="s">
        <v>86</v>
      </c>
      <c r="Q1086" s="783" t="s">
        <v>86</v>
      </c>
      <c r="R1086" s="783" t="s">
        <v>86</v>
      </c>
      <c r="S1086" s="132" t="s">
        <v>98</v>
      </c>
      <c r="T1086" s="131"/>
      <c r="U1086" s="131"/>
      <c r="V1086" s="803"/>
      <c r="W1086" s="803"/>
      <c r="X1086" s="803"/>
      <c r="Y1086" s="803"/>
      <c r="Z1086" s="803"/>
      <c r="AA1086" s="803"/>
      <c r="AB1086" s="803"/>
      <c r="AC1086" s="803"/>
      <c r="AD1086" s="803"/>
      <c r="AE1086" s="110"/>
      <c r="AF1086" s="110"/>
      <c r="AG1086" s="110"/>
    </row>
    <row r="1087">
      <c r="A1087" s="803"/>
      <c r="B1087" s="676">
        <f t="shared" si="1"/>
        <v>1084</v>
      </c>
      <c r="C1087" s="994" t="s">
        <v>5146</v>
      </c>
      <c r="D1087" s="149" t="s">
        <v>5147</v>
      </c>
      <c r="E1087" s="140" t="s">
        <v>5148</v>
      </c>
      <c r="F1087" s="132" t="s">
        <v>5149</v>
      </c>
      <c r="G1087" s="207"/>
      <c r="H1087" s="201"/>
      <c r="I1087" s="201"/>
      <c r="J1087" s="201"/>
      <c r="K1087" s="132"/>
      <c r="L1087" s="132" t="s">
        <v>4083</v>
      </c>
      <c r="M1087" s="132" t="s">
        <v>4084</v>
      </c>
      <c r="N1087" s="132" t="s">
        <v>5150</v>
      </c>
      <c r="O1087" s="783" t="s">
        <v>84</v>
      </c>
      <c r="P1087" s="783" t="s">
        <v>86</v>
      </c>
      <c r="Q1087" s="783" t="s">
        <v>86</v>
      </c>
      <c r="R1087" s="783" t="s">
        <v>86</v>
      </c>
      <c r="S1087" s="132" t="s">
        <v>157</v>
      </c>
      <c r="T1087" s="131"/>
      <c r="U1087" s="131"/>
      <c r="V1087" s="803"/>
      <c r="W1087" s="803"/>
      <c r="X1087" s="803"/>
      <c r="Y1087" s="803"/>
      <c r="Z1087" s="803"/>
      <c r="AA1087" s="803"/>
      <c r="AB1087" s="803"/>
      <c r="AC1087" s="803"/>
      <c r="AD1087" s="803"/>
      <c r="AE1087" s="110"/>
      <c r="AF1087" s="110"/>
      <c r="AG1087" s="110"/>
    </row>
    <row r="1088">
      <c r="A1088" s="803"/>
      <c r="B1088" s="676">
        <f t="shared" si="1"/>
        <v>1085</v>
      </c>
      <c r="C1088" s="940"/>
      <c r="D1088" s="867"/>
      <c r="E1088" s="146" t="s">
        <v>5151</v>
      </c>
      <c r="F1088" s="130" t="s">
        <v>1923</v>
      </c>
      <c r="G1088" s="201"/>
      <c r="H1088" s="201"/>
      <c r="I1088" s="201"/>
      <c r="J1088" s="201"/>
      <c r="K1088" s="132"/>
      <c r="L1088" s="132" t="s">
        <v>3797</v>
      </c>
      <c r="M1088" s="132" t="s">
        <v>3798</v>
      </c>
      <c r="N1088" s="131"/>
      <c r="O1088" s="783" t="s">
        <v>84</v>
      </c>
      <c r="P1088" s="783" t="s">
        <v>86</v>
      </c>
      <c r="Q1088" s="783" t="s">
        <v>86</v>
      </c>
      <c r="R1088" s="783" t="s">
        <v>86</v>
      </c>
      <c r="S1088" s="132" t="s">
        <v>157</v>
      </c>
      <c r="T1088" s="131"/>
      <c r="U1088" s="131"/>
      <c r="V1088" s="803"/>
      <c r="W1088" s="803"/>
      <c r="X1088" s="803"/>
      <c r="Y1088" s="803"/>
      <c r="Z1088" s="803"/>
      <c r="AA1088" s="803"/>
      <c r="AB1088" s="803"/>
      <c r="AC1088" s="803"/>
      <c r="AD1088" s="803"/>
      <c r="AE1088" s="110"/>
      <c r="AF1088" s="110"/>
      <c r="AG1088" s="110"/>
    </row>
    <row r="1089">
      <c r="A1089" s="803"/>
      <c r="B1089" s="676">
        <f t="shared" si="1"/>
        <v>1086</v>
      </c>
      <c r="C1089" s="940"/>
      <c r="D1089" s="867"/>
      <c r="E1089" s="205"/>
      <c r="F1089" s="130" t="s">
        <v>5152</v>
      </c>
      <c r="G1089" s="201"/>
      <c r="H1089" s="201"/>
      <c r="I1089" s="201"/>
      <c r="J1089" s="201"/>
      <c r="K1089" s="132"/>
      <c r="L1089" s="132" t="s">
        <v>5153</v>
      </c>
      <c r="M1089" s="132" t="s">
        <v>5154</v>
      </c>
      <c r="N1089" s="131"/>
      <c r="O1089" s="783" t="s">
        <v>84</v>
      </c>
      <c r="P1089" s="783" t="s">
        <v>86</v>
      </c>
      <c r="Q1089" s="783" t="s">
        <v>86</v>
      </c>
      <c r="R1089" s="783" t="s">
        <v>86</v>
      </c>
      <c r="S1089" s="132" t="s">
        <v>157</v>
      </c>
      <c r="T1089" s="131"/>
      <c r="U1089" s="131"/>
      <c r="V1089" s="803"/>
      <c r="W1089" s="803"/>
      <c r="X1089" s="803"/>
      <c r="Y1089" s="803"/>
      <c r="Z1089" s="803"/>
      <c r="AA1089" s="803"/>
      <c r="AB1089" s="803"/>
      <c r="AC1089" s="803"/>
      <c r="AD1089" s="803"/>
      <c r="AE1089" s="110"/>
      <c r="AF1089" s="110"/>
      <c r="AG1089" s="110"/>
    </row>
    <row r="1090">
      <c r="A1090" s="803"/>
      <c r="B1090" s="676">
        <f t="shared" si="1"/>
        <v>1087</v>
      </c>
      <c r="C1090" s="940"/>
      <c r="D1090" s="867"/>
      <c r="E1090" s="205"/>
      <c r="F1090" s="822"/>
      <c r="G1090" s="132" t="s">
        <v>5155</v>
      </c>
      <c r="H1090" s="201"/>
      <c r="I1090" s="201"/>
      <c r="J1090" s="201"/>
      <c r="K1090" s="132"/>
      <c r="L1090" s="132" t="s">
        <v>5156</v>
      </c>
      <c r="M1090" s="132" t="s">
        <v>2827</v>
      </c>
      <c r="N1090" s="131"/>
      <c r="O1090" s="783" t="s">
        <v>84</v>
      </c>
      <c r="P1090" s="783" t="s">
        <v>86</v>
      </c>
      <c r="Q1090" s="783" t="s">
        <v>86</v>
      </c>
      <c r="R1090" s="783" t="s">
        <v>86</v>
      </c>
      <c r="S1090" s="132" t="s">
        <v>157</v>
      </c>
      <c r="T1090" s="131"/>
      <c r="U1090" s="131"/>
      <c r="V1090" s="803"/>
      <c r="W1090" s="803"/>
      <c r="X1090" s="803"/>
      <c r="Y1090" s="803"/>
      <c r="Z1090" s="803"/>
      <c r="AA1090" s="803"/>
      <c r="AB1090" s="803"/>
      <c r="AC1090" s="803"/>
      <c r="AD1090" s="803"/>
      <c r="AE1090" s="110"/>
      <c r="AF1090" s="110"/>
      <c r="AG1090" s="110"/>
    </row>
    <row r="1091">
      <c r="A1091" s="803"/>
      <c r="B1091" s="676">
        <f t="shared" si="1"/>
        <v>1088</v>
      </c>
      <c r="C1091" s="940"/>
      <c r="D1091" s="867"/>
      <c r="E1091" s="205"/>
      <c r="F1091" s="129" t="s">
        <v>5157</v>
      </c>
      <c r="G1091" s="201"/>
      <c r="H1091" s="201"/>
      <c r="I1091" s="201"/>
      <c r="J1091" s="201"/>
      <c r="K1091" s="132"/>
      <c r="L1091" s="132" t="s">
        <v>5158</v>
      </c>
      <c r="M1091" s="132" t="s">
        <v>1958</v>
      </c>
      <c r="N1091" s="131"/>
      <c r="O1091" s="783" t="s">
        <v>84</v>
      </c>
      <c r="P1091" s="783" t="s">
        <v>86</v>
      </c>
      <c r="Q1091" s="783" t="s">
        <v>86</v>
      </c>
      <c r="R1091" s="783" t="s">
        <v>86</v>
      </c>
      <c r="S1091" s="132" t="s">
        <v>157</v>
      </c>
      <c r="T1091" s="131"/>
      <c r="U1091" s="131"/>
      <c r="V1091" s="803"/>
      <c r="W1091" s="803"/>
      <c r="X1091" s="803"/>
      <c r="Y1091" s="803"/>
      <c r="Z1091" s="803"/>
      <c r="AA1091" s="803"/>
      <c r="AB1091" s="803"/>
      <c r="AC1091" s="803"/>
      <c r="AD1091" s="803"/>
      <c r="AE1091" s="110"/>
      <c r="AF1091" s="110"/>
      <c r="AG1091" s="110"/>
    </row>
    <row r="1092">
      <c r="A1092" s="803"/>
      <c r="B1092" s="676">
        <f t="shared" si="1"/>
        <v>1089</v>
      </c>
      <c r="C1092" s="940"/>
      <c r="D1092" s="867"/>
      <c r="E1092" s="867"/>
      <c r="F1092" s="146" t="s">
        <v>1761</v>
      </c>
      <c r="G1092" s="130" t="s">
        <v>5159</v>
      </c>
      <c r="H1092" s="197" t="s">
        <v>4170</v>
      </c>
      <c r="I1092" s="137"/>
      <c r="J1092" s="137"/>
      <c r="K1092" s="132"/>
      <c r="L1092" s="132" t="s">
        <v>4171</v>
      </c>
      <c r="M1092" s="132" t="s">
        <v>3876</v>
      </c>
      <c r="N1092" s="131"/>
      <c r="O1092" s="783" t="s">
        <v>84</v>
      </c>
      <c r="P1092" s="783" t="s">
        <v>86</v>
      </c>
      <c r="Q1092" s="783" t="s">
        <v>86</v>
      </c>
      <c r="R1092" s="783" t="s">
        <v>86</v>
      </c>
      <c r="S1092" s="132" t="s">
        <v>157</v>
      </c>
      <c r="T1092" s="131"/>
      <c r="U1092" s="131"/>
      <c r="V1092" s="803"/>
      <c r="W1092" s="803"/>
      <c r="X1092" s="803"/>
      <c r="Y1092" s="803"/>
      <c r="Z1092" s="803"/>
      <c r="AA1092" s="803"/>
      <c r="AB1092" s="803"/>
      <c r="AC1092" s="803"/>
      <c r="AD1092" s="803"/>
      <c r="AE1092" s="110"/>
      <c r="AF1092" s="110"/>
      <c r="AG1092" s="110"/>
    </row>
    <row r="1093">
      <c r="A1093" s="803"/>
      <c r="B1093" s="676">
        <f t="shared" si="1"/>
        <v>1090</v>
      </c>
      <c r="C1093" s="940"/>
      <c r="D1093" s="867"/>
      <c r="E1093" s="867"/>
      <c r="F1093" s="205"/>
      <c r="G1093" s="822"/>
      <c r="H1093" s="820" t="s">
        <v>3907</v>
      </c>
      <c r="I1093" s="197" t="s">
        <v>3908</v>
      </c>
      <c r="J1093" s="197" t="s">
        <v>3909</v>
      </c>
      <c r="K1093" s="132"/>
      <c r="L1093" s="132" t="s">
        <v>3910</v>
      </c>
      <c r="M1093" s="132" t="s">
        <v>3911</v>
      </c>
      <c r="N1093" s="131"/>
      <c r="O1093" s="783" t="s">
        <v>84</v>
      </c>
      <c r="P1093" s="783" t="s">
        <v>86</v>
      </c>
      <c r="Q1093" s="783" t="s">
        <v>86</v>
      </c>
      <c r="R1093" s="783" t="s">
        <v>86</v>
      </c>
      <c r="S1093" s="132" t="s">
        <v>157</v>
      </c>
      <c r="T1093" s="131"/>
      <c r="U1093" s="131"/>
      <c r="V1093" s="803"/>
      <c r="W1093" s="803"/>
      <c r="X1093" s="803"/>
      <c r="Y1093" s="803"/>
      <c r="Z1093" s="803"/>
      <c r="AA1093" s="803"/>
      <c r="AB1093" s="803"/>
      <c r="AC1093" s="803"/>
      <c r="AD1093" s="803"/>
      <c r="AE1093" s="110"/>
      <c r="AF1093" s="110"/>
      <c r="AG1093" s="110"/>
    </row>
    <row r="1094">
      <c r="A1094" s="803"/>
      <c r="B1094" s="676">
        <f t="shared" si="1"/>
        <v>1091</v>
      </c>
      <c r="C1094" s="940"/>
      <c r="D1094" s="867"/>
      <c r="E1094" s="867"/>
      <c r="F1094" s="205"/>
      <c r="G1094" s="822"/>
      <c r="H1094" s="137"/>
      <c r="I1094" s="137"/>
      <c r="J1094" s="197" t="s">
        <v>3912</v>
      </c>
      <c r="K1094" s="132"/>
      <c r="L1094" s="132" t="s">
        <v>3910</v>
      </c>
      <c r="M1094" s="132" t="s">
        <v>3911</v>
      </c>
      <c r="N1094" s="131"/>
      <c r="O1094" s="783" t="s">
        <v>84</v>
      </c>
      <c r="P1094" s="783" t="s">
        <v>86</v>
      </c>
      <c r="Q1094" s="783" t="s">
        <v>86</v>
      </c>
      <c r="R1094" s="783" t="s">
        <v>86</v>
      </c>
      <c r="S1094" s="132" t="s">
        <v>157</v>
      </c>
      <c r="T1094" s="131"/>
      <c r="U1094" s="131"/>
      <c r="V1094" s="803"/>
      <c r="W1094" s="803"/>
      <c r="X1094" s="803"/>
      <c r="Y1094" s="803"/>
      <c r="Z1094" s="803"/>
      <c r="AA1094" s="803"/>
      <c r="AB1094" s="803"/>
      <c r="AC1094" s="803"/>
      <c r="AD1094" s="803"/>
      <c r="AE1094" s="110"/>
      <c r="AF1094" s="110"/>
      <c r="AG1094" s="110"/>
    </row>
    <row r="1095">
      <c r="A1095" s="803"/>
      <c r="B1095" s="676">
        <f t="shared" si="1"/>
        <v>1092</v>
      </c>
      <c r="C1095" s="940"/>
      <c r="D1095" s="867"/>
      <c r="E1095" s="867"/>
      <c r="F1095" s="146" t="s">
        <v>3568</v>
      </c>
      <c r="G1095" s="130" t="s">
        <v>5160</v>
      </c>
      <c r="H1095" s="132" t="s">
        <v>5161</v>
      </c>
      <c r="I1095" s="201"/>
      <c r="J1095" s="201"/>
      <c r="K1095" s="132"/>
      <c r="L1095" s="132" t="s">
        <v>5162</v>
      </c>
      <c r="M1095" s="132" t="s">
        <v>3922</v>
      </c>
      <c r="N1095" s="131"/>
      <c r="O1095" s="783" t="s">
        <v>84</v>
      </c>
      <c r="P1095" s="783" t="s">
        <v>86</v>
      </c>
      <c r="Q1095" s="783" t="s">
        <v>86</v>
      </c>
      <c r="R1095" s="783" t="s">
        <v>86</v>
      </c>
      <c r="S1095" s="132" t="s">
        <v>157</v>
      </c>
      <c r="T1095" s="131"/>
      <c r="U1095" s="131"/>
      <c r="V1095" s="803"/>
      <c r="W1095" s="803"/>
      <c r="X1095" s="803"/>
      <c r="Y1095" s="803"/>
      <c r="Z1095" s="803"/>
      <c r="AA1095" s="803"/>
      <c r="AB1095" s="803"/>
      <c r="AC1095" s="803"/>
      <c r="AD1095" s="803"/>
      <c r="AE1095" s="110"/>
      <c r="AF1095" s="110"/>
      <c r="AG1095" s="110"/>
    </row>
    <row r="1096">
      <c r="A1096" s="803"/>
      <c r="B1096" s="676">
        <f t="shared" si="1"/>
        <v>1093</v>
      </c>
      <c r="C1096" s="940"/>
      <c r="D1096" s="867"/>
      <c r="E1096" s="867"/>
      <c r="F1096" s="205"/>
      <c r="G1096" s="822"/>
      <c r="H1096" s="820" t="s">
        <v>3907</v>
      </c>
      <c r="I1096" s="197" t="s">
        <v>4131</v>
      </c>
      <c r="J1096" s="820" t="s">
        <v>507</v>
      </c>
      <c r="K1096" s="132"/>
      <c r="L1096" s="132" t="s">
        <v>3910</v>
      </c>
      <c r="M1096" s="132" t="s">
        <v>3911</v>
      </c>
      <c r="N1096" s="131"/>
      <c r="O1096" s="783" t="s">
        <v>84</v>
      </c>
      <c r="P1096" s="783" t="s">
        <v>86</v>
      </c>
      <c r="Q1096" s="783" t="s">
        <v>86</v>
      </c>
      <c r="R1096" s="783" t="s">
        <v>86</v>
      </c>
      <c r="S1096" s="132" t="s">
        <v>157</v>
      </c>
      <c r="T1096" s="131"/>
      <c r="U1096" s="131"/>
      <c r="V1096" s="803"/>
      <c r="W1096" s="803"/>
      <c r="X1096" s="803"/>
      <c r="Y1096" s="803"/>
      <c r="Z1096" s="803"/>
      <c r="AA1096" s="803"/>
      <c r="AB1096" s="803"/>
      <c r="AC1096" s="803"/>
      <c r="AD1096" s="803"/>
      <c r="AE1096" s="110"/>
      <c r="AF1096" s="110"/>
      <c r="AG1096" s="110"/>
    </row>
    <row r="1097">
      <c r="A1097" s="803"/>
      <c r="B1097" s="676">
        <f t="shared" si="1"/>
        <v>1094</v>
      </c>
      <c r="C1097" s="940"/>
      <c r="D1097" s="867"/>
      <c r="E1097" s="867"/>
      <c r="F1097" s="246" t="s">
        <v>252</v>
      </c>
      <c r="G1097" s="915">
        <v>10.0</v>
      </c>
      <c r="H1097" s="131"/>
      <c r="I1097" s="131"/>
      <c r="J1097" s="131"/>
      <c r="K1097" s="132"/>
      <c r="L1097" s="132" t="s">
        <v>3952</v>
      </c>
      <c r="M1097" s="132" t="s">
        <v>4388</v>
      </c>
      <c r="N1097" s="131"/>
      <c r="O1097" s="783" t="s">
        <v>84</v>
      </c>
      <c r="P1097" s="783" t="s">
        <v>86</v>
      </c>
      <c r="Q1097" s="783" t="s">
        <v>86</v>
      </c>
      <c r="R1097" s="783" t="s">
        <v>86</v>
      </c>
      <c r="S1097" s="132" t="s">
        <v>157</v>
      </c>
      <c r="T1097" s="131"/>
      <c r="U1097" s="131"/>
      <c r="V1097" s="803"/>
      <c r="W1097" s="803"/>
      <c r="X1097" s="803"/>
      <c r="Y1097" s="803"/>
      <c r="Z1097" s="803"/>
      <c r="AA1097" s="803"/>
      <c r="AB1097" s="803"/>
      <c r="AC1097" s="803"/>
      <c r="AD1097" s="803"/>
      <c r="AE1097" s="110"/>
      <c r="AF1097" s="110"/>
      <c r="AG1097" s="110"/>
    </row>
    <row r="1098">
      <c r="A1098" s="803"/>
      <c r="B1098" s="676">
        <f t="shared" si="1"/>
        <v>1095</v>
      </c>
      <c r="C1098" s="940"/>
      <c r="D1098" s="867"/>
      <c r="E1098" s="867"/>
      <c r="F1098" s="300"/>
      <c r="G1098" s="915">
        <v>30.0</v>
      </c>
      <c r="H1098" s="131"/>
      <c r="I1098" s="131"/>
      <c r="J1098" s="131"/>
      <c r="K1098" s="132"/>
      <c r="L1098" s="132" t="s">
        <v>3955</v>
      </c>
      <c r="M1098" s="132" t="s">
        <v>4389</v>
      </c>
      <c r="N1098" s="131"/>
      <c r="O1098" s="783" t="s">
        <v>84</v>
      </c>
      <c r="P1098" s="783" t="s">
        <v>86</v>
      </c>
      <c r="Q1098" s="783" t="s">
        <v>86</v>
      </c>
      <c r="R1098" s="783" t="s">
        <v>86</v>
      </c>
      <c r="S1098" s="132" t="s">
        <v>157</v>
      </c>
      <c r="T1098" s="131"/>
      <c r="U1098" s="131"/>
      <c r="V1098" s="803"/>
      <c r="W1098" s="803"/>
      <c r="X1098" s="803"/>
      <c r="Y1098" s="803"/>
      <c r="Z1098" s="803"/>
      <c r="AA1098" s="803"/>
      <c r="AB1098" s="803"/>
      <c r="AC1098" s="803"/>
      <c r="AD1098" s="803"/>
      <c r="AE1098" s="110"/>
      <c r="AF1098" s="110"/>
      <c r="AG1098" s="110"/>
    </row>
    <row r="1099">
      <c r="A1099" s="803"/>
      <c r="B1099" s="676">
        <f t="shared" si="1"/>
        <v>1096</v>
      </c>
      <c r="C1099" s="940"/>
      <c r="D1099" s="867"/>
      <c r="E1099" s="867"/>
      <c r="F1099" s="301"/>
      <c r="G1099" s="915">
        <v>50.0</v>
      </c>
      <c r="H1099" s="131"/>
      <c r="I1099" s="131"/>
      <c r="J1099" s="131"/>
      <c r="K1099" s="132"/>
      <c r="L1099" s="132" t="s">
        <v>3958</v>
      </c>
      <c r="M1099" s="132" t="s">
        <v>4390</v>
      </c>
      <c r="N1099" s="131"/>
      <c r="O1099" s="783" t="s">
        <v>84</v>
      </c>
      <c r="P1099" s="783" t="s">
        <v>86</v>
      </c>
      <c r="Q1099" s="783" t="s">
        <v>86</v>
      </c>
      <c r="R1099" s="783" t="s">
        <v>86</v>
      </c>
      <c r="S1099" s="132" t="s">
        <v>157</v>
      </c>
      <c r="T1099" s="131"/>
      <c r="U1099" s="131"/>
      <c r="V1099" s="803"/>
      <c r="W1099" s="803"/>
      <c r="X1099" s="803"/>
      <c r="Y1099" s="803"/>
      <c r="Z1099" s="803"/>
      <c r="AA1099" s="803"/>
      <c r="AB1099" s="803"/>
      <c r="AC1099" s="803"/>
      <c r="AD1099" s="803"/>
      <c r="AE1099" s="110"/>
      <c r="AF1099" s="110"/>
      <c r="AG1099" s="110"/>
    </row>
    <row r="1100">
      <c r="A1100" s="803"/>
      <c r="B1100" s="676">
        <f t="shared" si="1"/>
        <v>1097</v>
      </c>
      <c r="C1100" s="940"/>
      <c r="D1100" s="867"/>
      <c r="E1100" s="867"/>
      <c r="F1100" s="248" t="s">
        <v>824</v>
      </c>
      <c r="G1100" s="903" t="s">
        <v>1174</v>
      </c>
      <c r="H1100" s="131"/>
      <c r="I1100" s="131"/>
      <c r="J1100" s="131"/>
      <c r="K1100" s="132"/>
      <c r="L1100" s="132" t="s">
        <v>3965</v>
      </c>
      <c r="M1100" s="132" t="s">
        <v>3966</v>
      </c>
      <c r="N1100" s="131"/>
      <c r="O1100" s="783" t="s">
        <v>84</v>
      </c>
      <c r="P1100" s="783" t="s">
        <v>86</v>
      </c>
      <c r="Q1100" s="783" t="s">
        <v>86</v>
      </c>
      <c r="R1100" s="783" t="s">
        <v>86</v>
      </c>
      <c r="S1100" s="132" t="s">
        <v>157</v>
      </c>
      <c r="T1100" s="131"/>
      <c r="U1100" s="131"/>
      <c r="V1100" s="803"/>
      <c r="W1100" s="803"/>
      <c r="X1100" s="803"/>
      <c r="Y1100" s="803"/>
      <c r="Z1100" s="803"/>
      <c r="AA1100" s="803"/>
      <c r="AB1100" s="803"/>
      <c r="AC1100" s="803"/>
      <c r="AD1100" s="803"/>
      <c r="AE1100" s="110"/>
      <c r="AF1100" s="110"/>
      <c r="AG1100" s="110"/>
    </row>
    <row r="1101">
      <c r="A1101" s="803"/>
      <c r="B1101" s="676">
        <f t="shared" si="1"/>
        <v>1098</v>
      </c>
      <c r="C1101" s="940"/>
      <c r="D1101" s="867"/>
      <c r="E1101" s="867"/>
      <c r="F1101" s="300"/>
      <c r="G1101" s="903" t="s">
        <v>3967</v>
      </c>
      <c r="H1101" s="131"/>
      <c r="I1101" s="131"/>
      <c r="J1101" s="131"/>
      <c r="K1101" s="132"/>
      <c r="L1101" s="132" t="s">
        <v>3968</v>
      </c>
      <c r="M1101" s="132" t="s">
        <v>3969</v>
      </c>
      <c r="N1101" s="131"/>
      <c r="O1101" s="783" t="s">
        <v>84</v>
      </c>
      <c r="P1101" s="783" t="s">
        <v>86</v>
      </c>
      <c r="Q1101" s="783" t="s">
        <v>86</v>
      </c>
      <c r="R1101" s="783" t="s">
        <v>86</v>
      </c>
      <c r="S1101" s="132" t="s">
        <v>157</v>
      </c>
      <c r="T1101" s="131"/>
      <c r="U1101" s="131"/>
      <c r="V1101" s="803"/>
      <c r="W1101" s="803"/>
      <c r="X1101" s="803"/>
      <c r="Y1101" s="803"/>
      <c r="Z1101" s="803"/>
      <c r="AA1101" s="803"/>
      <c r="AB1101" s="803"/>
      <c r="AC1101" s="803"/>
      <c r="AD1101" s="803"/>
      <c r="AE1101" s="110"/>
      <c r="AF1101" s="110"/>
      <c r="AG1101" s="110"/>
    </row>
    <row r="1102">
      <c r="A1102" s="803"/>
      <c r="B1102" s="676">
        <f t="shared" si="1"/>
        <v>1099</v>
      </c>
      <c r="C1102" s="940"/>
      <c r="D1102" s="867"/>
      <c r="E1102" s="867"/>
      <c r="F1102" s="300"/>
      <c r="G1102" s="903" t="s">
        <v>3970</v>
      </c>
      <c r="H1102" s="131"/>
      <c r="I1102" s="131"/>
      <c r="J1102" s="131"/>
      <c r="K1102" s="132"/>
      <c r="L1102" s="132" t="s">
        <v>3971</v>
      </c>
      <c r="M1102" s="132" t="s">
        <v>3972</v>
      </c>
      <c r="N1102" s="131"/>
      <c r="O1102" s="783" t="s">
        <v>84</v>
      </c>
      <c r="P1102" s="783" t="s">
        <v>86</v>
      </c>
      <c r="Q1102" s="783" t="s">
        <v>86</v>
      </c>
      <c r="R1102" s="783" t="s">
        <v>86</v>
      </c>
      <c r="S1102" s="132" t="s">
        <v>157</v>
      </c>
      <c r="T1102" s="131"/>
      <c r="U1102" s="131"/>
      <c r="V1102" s="803"/>
      <c r="W1102" s="803"/>
      <c r="X1102" s="803"/>
      <c r="Y1102" s="803"/>
      <c r="Z1102" s="803"/>
      <c r="AA1102" s="803"/>
      <c r="AB1102" s="803"/>
      <c r="AC1102" s="803"/>
      <c r="AD1102" s="803"/>
      <c r="AE1102" s="110"/>
      <c r="AF1102" s="110"/>
      <c r="AG1102" s="110"/>
    </row>
    <row r="1103">
      <c r="A1103" s="803"/>
      <c r="B1103" s="676">
        <f t="shared" si="1"/>
        <v>1100</v>
      </c>
      <c r="C1103" s="940"/>
      <c r="D1103" s="867"/>
      <c r="E1103" s="867"/>
      <c r="F1103" s="300"/>
      <c r="G1103" s="903" t="s">
        <v>3973</v>
      </c>
      <c r="H1103" s="131"/>
      <c r="I1103" s="131"/>
      <c r="J1103" s="131"/>
      <c r="K1103" s="132"/>
      <c r="L1103" s="132" t="s">
        <v>3974</v>
      </c>
      <c r="M1103" s="132" t="s">
        <v>3975</v>
      </c>
      <c r="N1103" s="131"/>
      <c r="O1103" s="783" t="s">
        <v>84</v>
      </c>
      <c r="P1103" s="783" t="s">
        <v>86</v>
      </c>
      <c r="Q1103" s="783" t="s">
        <v>86</v>
      </c>
      <c r="R1103" s="783" t="s">
        <v>86</v>
      </c>
      <c r="S1103" s="132" t="s">
        <v>157</v>
      </c>
      <c r="T1103" s="131"/>
      <c r="U1103" s="131"/>
      <c r="V1103" s="803"/>
      <c r="W1103" s="803"/>
      <c r="X1103" s="803"/>
      <c r="Y1103" s="803"/>
      <c r="Z1103" s="803"/>
      <c r="AA1103" s="803"/>
      <c r="AB1103" s="803"/>
      <c r="AC1103" s="803"/>
      <c r="AD1103" s="803"/>
      <c r="AE1103" s="110"/>
      <c r="AF1103" s="110"/>
      <c r="AG1103" s="110"/>
    </row>
    <row r="1104">
      <c r="A1104" s="803"/>
      <c r="B1104" s="676">
        <f t="shared" si="1"/>
        <v>1101</v>
      </c>
      <c r="C1104" s="940"/>
      <c r="D1104" s="867"/>
      <c r="E1104" s="867"/>
      <c r="F1104" s="301"/>
      <c r="G1104" s="903" t="s">
        <v>3976</v>
      </c>
      <c r="H1104" s="131"/>
      <c r="I1104" s="131"/>
      <c r="J1104" s="131"/>
      <c r="K1104" s="132"/>
      <c r="L1104" s="132" t="s">
        <v>3977</v>
      </c>
      <c r="M1104" s="132" t="s">
        <v>3978</v>
      </c>
      <c r="N1104" s="131"/>
      <c r="O1104" s="783" t="s">
        <v>84</v>
      </c>
      <c r="P1104" s="783" t="s">
        <v>86</v>
      </c>
      <c r="Q1104" s="783" t="s">
        <v>86</v>
      </c>
      <c r="R1104" s="783" t="s">
        <v>86</v>
      </c>
      <c r="S1104" s="132" t="s">
        <v>157</v>
      </c>
      <c r="T1104" s="131"/>
      <c r="U1104" s="131"/>
      <c r="V1104" s="803"/>
      <c r="W1104" s="803"/>
      <c r="X1104" s="803"/>
      <c r="Y1104" s="803"/>
      <c r="Z1104" s="803"/>
      <c r="AA1104" s="803"/>
      <c r="AB1104" s="803"/>
      <c r="AC1104" s="803"/>
      <c r="AD1104" s="803"/>
      <c r="AE1104" s="110"/>
      <c r="AF1104" s="110"/>
      <c r="AG1104" s="110"/>
    </row>
    <row r="1105">
      <c r="A1105" s="803"/>
      <c r="B1105" s="676">
        <f t="shared" si="1"/>
        <v>1102</v>
      </c>
      <c r="C1105" s="940"/>
      <c r="D1105" s="867"/>
      <c r="E1105" s="146" t="s">
        <v>2350</v>
      </c>
      <c r="F1105" s="140" t="s">
        <v>1923</v>
      </c>
      <c r="G1105" s="201"/>
      <c r="H1105" s="201"/>
      <c r="I1105" s="201"/>
      <c r="J1105" s="201"/>
      <c r="K1105" s="132"/>
      <c r="L1105" s="132" t="s">
        <v>3797</v>
      </c>
      <c r="M1105" s="132" t="s">
        <v>3798</v>
      </c>
      <c r="N1105" s="131"/>
      <c r="O1105" s="783" t="s">
        <v>84</v>
      </c>
      <c r="P1105" s="783" t="s">
        <v>86</v>
      </c>
      <c r="Q1105" s="783" t="s">
        <v>86</v>
      </c>
      <c r="R1105" s="783" t="s">
        <v>86</v>
      </c>
      <c r="S1105" s="132" t="s">
        <v>157</v>
      </c>
      <c r="T1105" s="131"/>
      <c r="U1105" s="131"/>
      <c r="V1105" s="803"/>
      <c r="W1105" s="803"/>
      <c r="X1105" s="803"/>
      <c r="Y1105" s="803"/>
      <c r="Z1105" s="803"/>
      <c r="AA1105" s="803"/>
      <c r="AB1105" s="803"/>
      <c r="AC1105" s="803"/>
      <c r="AD1105" s="803"/>
      <c r="AE1105" s="110"/>
      <c r="AF1105" s="110"/>
      <c r="AG1105" s="110"/>
    </row>
    <row r="1106">
      <c r="A1106" s="803"/>
      <c r="B1106" s="676">
        <f t="shared" si="1"/>
        <v>1103</v>
      </c>
      <c r="C1106" s="940"/>
      <c r="D1106" s="867"/>
      <c r="E1106" s="867"/>
      <c r="F1106" s="246" t="s">
        <v>252</v>
      </c>
      <c r="G1106" s="915">
        <v>10.0</v>
      </c>
      <c r="H1106" s="131"/>
      <c r="I1106" s="131"/>
      <c r="J1106" s="131"/>
      <c r="K1106" s="132"/>
      <c r="L1106" s="132" t="s">
        <v>3952</v>
      </c>
      <c r="M1106" s="132" t="s">
        <v>4388</v>
      </c>
      <c r="N1106" s="131"/>
      <c r="O1106" s="783" t="s">
        <v>84</v>
      </c>
      <c r="P1106" s="783" t="s">
        <v>86</v>
      </c>
      <c r="Q1106" s="783" t="s">
        <v>86</v>
      </c>
      <c r="R1106" s="783" t="s">
        <v>86</v>
      </c>
      <c r="S1106" s="132" t="s">
        <v>157</v>
      </c>
      <c r="T1106" s="131"/>
      <c r="U1106" s="131"/>
      <c r="V1106" s="803"/>
      <c r="W1106" s="803"/>
      <c r="X1106" s="803"/>
      <c r="Y1106" s="803"/>
      <c r="Z1106" s="803"/>
      <c r="AA1106" s="803"/>
      <c r="AB1106" s="803"/>
      <c r="AC1106" s="803"/>
      <c r="AD1106" s="803"/>
      <c r="AE1106" s="110"/>
      <c r="AF1106" s="110"/>
      <c r="AG1106" s="110"/>
    </row>
    <row r="1107">
      <c r="A1107" s="803"/>
      <c r="B1107" s="676">
        <f t="shared" si="1"/>
        <v>1104</v>
      </c>
      <c r="C1107" s="940"/>
      <c r="D1107" s="867"/>
      <c r="E1107" s="867"/>
      <c r="F1107" s="300"/>
      <c r="G1107" s="915">
        <v>30.0</v>
      </c>
      <c r="H1107" s="131"/>
      <c r="I1107" s="131"/>
      <c r="J1107" s="131"/>
      <c r="K1107" s="132"/>
      <c r="L1107" s="132" t="s">
        <v>3955</v>
      </c>
      <c r="M1107" s="132" t="s">
        <v>4389</v>
      </c>
      <c r="N1107" s="131"/>
      <c r="O1107" s="783" t="s">
        <v>84</v>
      </c>
      <c r="P1107" s="783" t="s">
        <v>86</v>
      </c>
      <c r="Q1107" s="783" t="s">
        <v>86</v>
      </c>
      <c r="R1107" s="783" t="s">
        <v>86</v>
      </c>
      <c r="S1107" s="132" t="s">
        <v>157</v>
      </c>
      <c r="T1107" s="131"/>
      <c r="U1107" s="131"/>
      <c r="V1107" s="803"/>
      <c r="W1107" s="803"/>
      <c r="X1107" s="803"/>
      <c r="Y1107" s="803"/>
      <c r="Z1107" s="803"/>
      <c r="AA1107" s="803"/>
      <c r="AB1107" s="803"/>
      <c r="AC1107" s="803"/>
      <c r="AD1107" s="803"/>
      <c r="AE1107" s="110"/>
      <c r="AF1107" s="110"/>
      <c r="AG1107" s="110"/>
    </row>
    <row r="1108">
      <c r="A1108" s="803"/>
      <c r="B1108" s="676">
        <f t="shared" si="1"/>
        <v>1105</v>
      </c>
      <c r="C1108" s="940"/>
      <c r="D1108" s="867"/>
      <c r="E1108" s="867"/>
      <c r="F1108" s="300"/>
      <c r="G1108" s="915">
        <v>50.0</v>
      </c>
      <c r="H1108" s="131"/>
      <c r="I1108" s="131"/>
      <c r="J1108" s="131"/>
      <c r="K1108" s="132"/>
      <c r="L1108" s="132" t="s">
        <v>3958</v>
      </c>
      <c r="M1108" s="132" t="s">
        <v>4390</v>
      </c>
      <c r="N1108" s="131"/>
      <c r="O1108" s="783" t="s">
        <v>84</v>
      </c>
      <c r="P1108" s="783" t="s">
        <v>86</v>
      </c>
      <c r="Q1108" s="783" t="s">
        <v>86</v>
      </c>
      <c r="R1108" s="783" t="s">
        <v>86</v>
      </c>
      <c r="S1108" s="132" t="s">
        <v>157</v>
      </c>
      <c r="T1108" s="131"/>
      <c r="U1108" s="131"/>
      <c r="V1108" s="803"/>
      <c r="W1108" s="803"/>
      <c r="X1108" s="803"/>
      <c r="Y1108" s="803"/>
      <c r="Z1108" s="803"/>
      <c r="AA1108" s="803"/>
      <c r="AB1108" s="803"/>
      <c r="AC1108" s="803"/>
      <c r="AD1108" s="803"/>
      <c r="AE1108" s="110"/>
      <c r="AF1108" s="110"/>
      <c r="AG1108" s="110"/>
    </row>
    <row r="1109">
      <c r="A1109" s="803"/>
      <c r="B1109" s="676">
        <f t="shared" si="1"/>
        <v>1106</v>
      </c>
      <c r="C1109" s="940"/>
      <c r="D1109" s="867"/>
      <c r="E1109" s="867"/>
      <c r="F1109" s="246" t="s">
        <v>824</v>
      </c>
      <c r="G1109" s="903" t="s">
        <v>1174</v>
      </c>
      <c r="H1109" s="131"/>
      <c r="I1109" s="131"/>
      <c r="J1109" s="131"/>
      <c r="K1109" s="132"/>
      <c r="L1109" s="132" t="s">
        <v>3965</v>
      </c>
      <c r="M1109" s="132" t="s">
        <v>3966</v>
      </c>
      <c r="N1109" s="131"/>
      <c r="O1109" s="783" t="s">
        <v>84</v>
      </c>
      <c r="P1109" s="783" t="s">
        <v>86</v>
      </c>
      <c r="Q1109" s="783" t="s">
        <v>86</v>
      </c>
      <c r="R1109" s="783" t="s">
        <v>86</v>
      </c>
      <c r="S1109" s="132" t="s">
        <v>157</v>
      </c>
      <c r="T1109" s="131"/>
      <c r="U1109" s="131"/>
      <c r="V1109" s="803"/>
      <c r="W1109" s="803"/>
      <c r="X1109" s="803"/>
      <c r="Y1109" s="803"/>
      <c r="Z1109" s="803"/>
      <c r="AA1109" s="803"/>
      <c r="AB1109" s="803"/>
      <c r="AC1109" s="803"/>
      <c r="AD1109" s="803"/>
      <c r="AE1109" s="110"/>
      <c r="AF1109" s="110"/>
      <c r="AG1109" s="110"/>
    </row>
    <row r="1110">
      <c r="A1110" s="803"/>
      <c r="B1110" s="676">
        <f t="shared" si="1"/>
        <v>1107</v>
      </c>
      <c r="C1110" s="940"/>
      <c r="D1110" s="867"/>
      <c r="E1110" s="867"/>
      <c r="F1110" s="300"/>
      <c r="G1110" s="903" t="s">
        <v>3967</v>
      </c>
      <c r="H1110" s="131"/>
      <c r="I1110" s="131"/>
      <c r="J1110" s="131"/>
      <c r="K1110" s="132"/>
      <c r="L1110" s="132" t="s">
        <v>3968</v>
      </c>
      <c r="M1110" s="132" t="s">
        <v>3969</v>
      </c>
      <c r="N1110" s="131"/>
      <c r="O1110" s="783" t="s">
        <v>84</v>
      </c>
      <c r="P1110" s="783" t="s">
        <v>86</v>
      </c>
      <c r="Q1110" s="783" t="s">
        <v>86</v>
      </c>
      <c r="R1110" s="783" t="s">
        <v>86</v>
      </c>
      <c r="S1110" s="132" t="s">
        <v>157</v>
      </c>
      <c r="T1110" s="131"/>
      <c r="U1110" s="131"/>
      <c r="V1110" s="803"/>
      <c r="W1110" s="803"/>
      <c r="X1110" s="803"/>
      <c r="Y1110" s="803"/>
      <c r="Z1110" s="803"/>
      <c r="AA1110" s="803"/>
      <c r="AB1110" s="803"/>
      <c r="AC1110" s="803"/>
      <c r="AD1110" s="803"/>
      <c r="AE1110" s="110"/>
      <c r="AF1110" s="110"/>
      <c r="AG1110" s="110"/>
    </row>
    <row r="1111">
      <c r="A1111" s="803"/>
      <c r="B1111" s="676">
        <f t="shared" si="1"/>
        <v>1108</v>
      </c>
      <c r="C1111" s="940"/>
      <c r="D1111" s="867"/>
      <c r="E1111" s="867"/>
      <c r="F1111" s="300"/>
      <c r="G1111" s="903" t="s">
        <v>3970</v>
      </c>
      <c r="H1111" s="131"/>
      <c r="I1111" s="131"/>
      <c r="J1111" s="131"/>
      <c r="K1111" s="132"/>
      <c r="L1111" s="132" t="s">
        <v>3971</v>
      </c>
      <c r="M1111" s="132" t="s">
        <v>3972</v>
      </c>
      <c r="N1111" s="131"/>
      <c r="O1111" s="783" t="s">
        <v>84</v>
      </c>
      <c r="P1111" s="783" t="s">
        <v>86</v>
      </c>
      <c r="Q1111" s="783" t="s">
        <v>86</v>
      </c>
      <c r="R1111" s="783" t="s">
        <v>86</v>
      </c>
      <c r="S1111" s="132" t="s">
        <v>157</v>
      </c>
      <c r="T1111" s="131"/>
      <c r="U1111" s="131"/>
      <c r="V1111" s="803"/>
      <c r="W1111" s="803"/>
      <c r="X1111" s="803"/>
      <c r="Y1111" s="803"/>
      <c r="Z1111" s="803"/>
      <c r="AA1111" s="803"/>
      <c r="AB1111" s="803"/>
      <c r="AC1111" s="803"/>
      <c r="AD1111" s="803"/>
      <c r="AE1111" s="110"/>
      <c r="AF1111" s="110"/>
      <c r="AG1111" s="110"/>
    </row>
    <row r="1112">
      <c r="A1112" s="803"/>
      <c r="B1112" s="676">
        <f t="shared" si="1"/>
        <v>1109</v>
      </c>
      <c r="C1112" s="940"/>
      <c r="D1112" s="867"/>
      <c r="E1112" s="867"/>
      <c r="F1112" s="300"/>
      <c r="G1112" s="903" t="s">
        <v>3973</v>
      </c>
      <c r="H1112" s="131"/>
      <c r="I1112" s="131"/>
      <c r="J1112" s="131"/>
      <c r="K1112" s="132"/>
      <c r="L1112" s="132" t="s">
        <v>3974</v>
      </c>
      <c r="M1112" s="132" t="s">
        <v>3975</v>
      </c>
      <c r="N1112" s="131"/>
      <c r="O1112" s="783" t="s">
        <v>84</v>
      </c>
      <c r="P1112" s="783" t="s">
        <v>86</v>
      </c>
      <c r="Q1112" s="783" t="s">
        <v>86</v>
      </c>
      <c r="R1112" s="783" t="s">
        <v>86</v>
      </c>
      <c r="S1112" s="132" t="s">
        <v>157</v>
      </c>
      <c r="T1112" s="131"/>
      <c r="U1112" s="131"/>
      <c r="V1112" s="803"/>
      <c r="W1112" s="803"/>
      <c r="X1112" s="803"/>
      <c r="Y1112" s="803"/>
      <c r="Z1112" s="803"/>
      <c r="AA1112" s="803"/>
      <c r="AB1112" s="803"/>
      <c r="AC1112" s="803"/>
      <c r="AD1112" s="803"/>
      <c r="AE1112" s="110"/>
      <c r="AF1112" s="110"/>
      <c r="AG1112" s="110"/>
    </row>
    <row r="1113">
      <c r="A1113" s="803"/>
      <c r="B1113" s="676">
        <f t="shared" si="1"/>
        <v>1110</v>
      </c>
      <c r="C1113" s="940"/>
      <c r="D1113" s="867"/>
      <c r="E1113" s="867"/>
      <c r="F1113" s="301"/>
      <c r="G1113" s="903" t="s">
        <v>3976</v>
      </c>
      <c r="H1113" s="131"/>
      <c r="I1113" s="131"/>
      <c r="J1113" s="131"/>
      <c r="K1113" s="132"/>
      <c r="L1113" s="132" t="s">
        <v>3977</v>
      </c>
      <c r="M1113" s="132" t="s">
        <v>3978</v>
      </c>
      <c r="N1113" s="131"/>
      <c r="O1113" s="783" t="s">
        <v>84</v>
      </c>
      <c r="P1113" s="783" t="s">
        <v>86</v>
      </c>
      <c r="Q1113" s="783" t="s">
        <v>86</v>
      </c>
      <c r="R1113" s="783" t="s">
        <v>86</v>
      </c>
      <c r="S1113" s="132" t="s">
        <v>157</v>
      </c>
      <c r="T1113" s="131"/>
      <c r="U1113" s="131"/>
      <c r="V1113" s="803"/>
      <c r="W1113" s="803"/>
      <c r="X1113" s="803"/>
      <c r="Y1113" s="803"/>
      <c r="Z1113" s="803"/>
      <c r="AA1113" s="803"/>
      <c r="AB1113" s="803"/>
      <c r="AC1113" s="803"/>
      <c r="AD1113" s="803"/>
      <c r="AE1113" s="110"/>
      <c r="AF1113" s="110"/>
      <c r="AG1113" s="110"/>
    </row>
    <row r="1114">
      <c r="A1114" s="803"/>
      <c r="B1114" s="676">
        <f t="shared" si="1"/>
        <v>1111</v>
      </c>
      <c r="C1114" s="940"/>
      <c r="D1114" s="146" t="s">
        <v>5163</v>
      </c>
      <c r="E1114" s="146" t="s">
        <v>5163</v>
      </c>
      <c r="F1114" s="142" t="s">
        <v>2776</v>
      </c>
      <c r="G1114" s="201"/>
      <c r="H1114" s="201"/>
      <c r="I1114" s="201"/>
      <c r="J1114" s="201"/>
      <c r="K1114" s="132"/>
      <c r="L1114" s="132" t="s">
        <v>4083</v>
      </c>
      <c r="M1114" s="132" t="s">
        <v>4084</v>
      </c>
      <c r="N1114" s="131"/>
      <c r="O1114" s="783" t="s">
        <v>84</v>
      </c>
      <c r="P1114" s="783" t="s">
        <v>86</v>
      </c>
      <c r="Q1114" s="783" t="s">
        <v>86</v>
      </c>
      <c r="R1114" s="783" t="s">
        <v>86</v>
      </c>
      <c r="S1114" s="132" t="s">
        <v>101</v>
      </c>
      <c r="T1114" s="131"/>
      <c r="U1114" s="131"/>
      <c r="V1114" s="803"/>
      <c r="W1114" s="803"/>
      <c r="X1114" s="803"/>
      <c r="Y1114" s="803"/>
      <c r="Z1114" s="803"/>
      <c r="AA1114" s="803"/>
      <c r="AB1114" s="803"/>
      <c r="AC1114" s="803"/>
      <c r="AD1114" s="803"/>
      <c r="AE1114" s="110"/>
      <c r="AF1114" s="110"/>
      <c r="AG1114" s="110"/>
    </row>
    <row r="1115">
      <c r="A1115" s="803"/>
      <c r="B1115" s="676">
        <f t="shared" si="1"/>
        <v>1112</v>
      </c>
      <c r="C1115" s="940"/>
      <c r="D1115" s="205"/>
      <c r="E1115" s="205"/>
      <c r="F1115" s="130" t="s">
        <v>2788</v>
      </c>
      <c r="G1115" s="201"/>
      <c r="H1115" s="201"/>
      <c r="I1115" s="201"/>
      <c r="J1115" s="201"/>
      <c r="K1115" s="132"/>
      <c r="L1115" s="132" t="s">
        <v>173</v>
      </c>
      <c r="M1115" s="132" t="s">
        <v>173</v>
      </c>
      <c r="N1115" s="131"/>
      <c r="O1115" s="783" t="s">
        <v>84</v>
      </c>
      <c r="P1115" s="783" t="s">
        <v>86</v>
      </c>
      <c r="Q1115" s="783" t="s">
        <v>86</v>
      </c>
      <c r="R1115" s="783" t="s">
        <v>86</v>
      </c>
      <c r="S1115" s="132" t="s">
        <v>101</v>
      </c>
      <c r="T1115" s="131"/>
      <c r="U1115" s="131"/>
      <c r="V1115" s="803"/>
      <c r="W1115" s="803"/>
      <c r="X1115" s="803"/>
      <c r="Y1115" s="803"/>
      <c r="Z1115" s="803"/>
      <c r="AA1115" s="803"/>
      <c r="AB1115" s="803"/>
      <c r="AC1115" s="803"/>
      <c r="AD1115" s="803"/>
      <c r="AE1115" s="110"/>
      <c r="AF1115" s="110"/>
      <c r="AG1115" s="110"/>
    </row>
    <row r="1116">
      <c r="A1116" s="803"/>
      <c r="B1116" s="676">
        <f t="shared" si="1"/>
        <v>1113</v>
      </c>
      <c r="C1116" s="940"/>
      <c r="D1116" s="205"/>
      <c r="E1116" s="205"/>
      <c r="F1116" s="130" t="s">
        <v>2797</v>
      </c>
      <c r="G1116" s="201"/>
      <c r="H1116" s="201"/>
      <c r="I1116" s="201"/>
      <c r="J1116" s="201"/>
      <c r="K1116" s="132"/>
      <c r="L1116" s="132" t="s">
        <v>173</v>
      </c>
      <c r="M1116" s="132" t="s">
        <v>173</v>
      </c>
      <c r="N1116" s="131"/>
      <c r="O1116" s="783" t="s">
        <v>84</v>
      </c>
      <c r="P1116" s="783" t="s">
        <v>86</v>
      </c>
      <c r="Q1116" s="783" t="s">
        <v>86</v>
      </c>
      <c r="R1116" s="783" t="s">
        <v>86</v>
      </c>
      <c r="S1116" s="132" t="s">
        <v>101</v>
      </c>
      <c r="T1116" s="131"/>
      <c r="U1116" s="131"/>
      <c r="V1116" s="803"/>
      <c r="W1116" s="803"/>
      <c r="X1116" s="803"/>
      <c r="Y1116" s="803"/>
      <c r="Z1116" s="803"/>
      <c r="AA1116" s="803"/>
      <c r="AB1116" s="803"/>
      <c r="AC1116" s="803"/>
      <c r="AD1116" s="803"/>
      <c r="AE1116" s="110"/>
      <c r="AF1116" s="110"/>
      <c r="AG1116" s="110"/>
    </row>
    <row r="1117">
      <c r="A1117" s="803"/>
      <c r="B1117" s="676">
        <f t="shared" si="1"/>
        <v>1114</v>
      </c>
      <c r="C1117" s="940"/>
      <c r="D1117" s="192" t="s">
        <v>5164</v>
      </c>
      <c r="E1117" s="146" t="s">
        <v>5164</v>
      </c>
      <c r="F1117" s="130" t="s">
        <v>5165</v>
      </c>
      <c r="G1117" s="201"/>
      <c r="H1117" s="201"/>
      <c r="I1117" s="201"/>
      <c r="J1117" s="201"/>
      <c r="K1117" s="132"/>
      <c r="L1117" s="132" t="s">
        <v>5166</v>
      </c>
      <c r="M1117" s="132" t="s">
        <v>5167</v>
      </c>
      <c r="N1117" s="131"/>
      <c r="O1117" s="783" t="s">
        <v>84</v>
      </c>
      <c r="P1117" s="783" t="s">
        <v>86</v>
      </c>
      <c r="Q1117" s="783" t="s">
        <v>86</v>
      </c>
      <c r="R1117" s="783" t="s">
        <v>86</v>
      </c>
      <c r="S1117" s="132" t="s">
        <v>101</v>
      </c>
      <c r="T1117" s="131"/>
      <c r="U1117" s="131"/>
      <c r="V1117" s="803"/>
      <c r="W1117" s="803"/>
      <c r="X1117" s="803"/>
      <c r="Y1117" s="803"/>
      <c r="Z1117" s="803"/>
      <c r="AA1117" s="803"/>
      <c r="AB1117" s="803"/>
      <c r="AC1117" s="803"/>
      <c r="AD1117" s="803"/>
      <c r="AE1117" s="110"/>
      <c r="AF1117" s="110"/>
      <c r="AG1117" s="110"/>
    </row>
    <row r="1118">
      <c r="A1118" s="803"/>
      <c r="B1118" s="676">
        <f t="shared" si="1"/>
        <v>1115</v>
      </c>
      <c r="C1118" s="940"/>
      <c r="D1118" s="867"/>
      <c r="E1118" s="205"/>
      <c r="F1118" s="130" t="s">
        <v>1525</v>
      </c>
      <c r="G1118" s="201"/>
      <c r="H1118" s="201"/>
      <c r="I1118" s="201"/>
      <c r="J1118" s="201"/>
      <c r="K1118" s="132"/>
      <c r="L1118" s="132" t="s">
        <v>5168</v>
      </c>
      <c r="M1118" s="132" t="s">
        <v>5169</v>
      </c>
      <c r="N1118" s="131"/>
      <c r="O1118" s="783" t="s">
        <v>84</v>
      </c>
      <c r="P1118" s="783" t="s">
        <v>86</v>
      </c>
      <c r="Q1118" s="783" t="s">
        <v>86</v>
      </c>
      <c r="R1118" s="783" t="s">
        <v>86</v>
      </c>
      <c r="S1118" s="132" t="s">
        <v>101</v>
      </c>
      <c r="T1118" s="131"/>
      <c r="U1118" s="131"/>
      <c r="V1118" s="803"/>
      <c r="W1118" s="803"/>
      <c r="X1118" s="803"/>
      <c r="Y1118" s="803"/>
      <c r="Z1118" s="803"/>
      <c r="AA1118" s="803"/>
      <c r="AB1118" s="803"/>
      <c r="AC1118" s="803"/>
      <c r="AD1118" s="803"/>
      <c r="AE1118" s="110"/>
      <c r="AF1118" s="110"/>
      <c r="AG1118" s="110"/>
    </row>
    <row r="1119">
      <c r="A1119" s="803"/>
      <c r="B1119" s="676">
        <f t="shared" si="1"/>
        <v>1116</v>
      </c>
      <c r="C1119" s="940"/>
      <c r="D1119" s="867"/>
      <c r="E1119" s="146" t="s">
        <v>5170</v>
      </c>
      <c r="F1119" s="129" t="s">
        <v>5171</v>
      </c>
      <c r="G1119" s="699"/>
      <c r="H1119" s="201"/>
      <c r="I1119" s="201"/>
      <c r="J1119" s="201"/>
      <c r="K1119" s="132"/>
      <c r="L1119" s="132" t="s">
        <v>5172</v>
      </c>
      <c r="M1119" s="132" t="s">
        <v>5173</v>
      </c>
      <c r="N1119" s="132"/>
      <c r="O1119" s="783" t="s">
        <v>84</v>
      </c>
      <c r="P1119" s="783" t="s">
        <v>86</v>
      </c>
      <c r="Q1119" s="783" t="s">
        <v>86</v>
      </c>
      <c r="R1119" s="783" t="s">
        <v>86</v>
      </c>
      <c r="S1119" s="132" t="s">
        <v>157</v>
      </c>
      <c r="T1119" s="132"/>
      <c r="U1119" s="131"/>
      <c r="V1119" s="803"/>
      <c r="W1119" s="803"/>
      <c r="X1119" s="803"/>
      <c r="Y1119" s="803"/>
      <c r="Z1119" s="803"/>
      <c r="AA1119" s="803"/>
      <c r="AB1119" s="803"/>
      <c r="AC1119" s="803"/>
      <c r="AD1119" s="803"/>
      <c r="AE1119" s="110"/>
      <c r="AF1119" s="110"/>
      <c r="AG1119" s="110"/>
    </row>
    <row r="1120">
      <c r="A1120" s="803"/>
      <c r="B1120" s="676">
        <f t="shared" si="1"/>
        <v>1117</v>
      </c>
      <c r="C1120" s="940"/>
      <c r="D1120" s="867"/>
      <c r="E1120" s="867"/>
      <c r="F1120" s="192" t="s">
        <v>5174</v>
      </c>
      <c r="G1120" s="146" t="s">
        <v>1525</v>
      </c>
      <c r="H1120" s="822"/>
      <c r="I1120" s="201"/>
      <c r="J1120" s="201"/>
      <c r="K1120" s="132"/>
      <c r="L1120" s="132" t="s">
        <v>5175</v>
      </c>
      <c r="M1120" s="132" t="s">
        <v>5176</v>
      </c>
      <c r="N1120" s="131"/>
      <c r="O1120" s="783" t="s">
        <v>84</v>
      </c>
      <c r="P1120" s="783" t="s">
        <v>86</v>
      </c>
      <c r="Q1120" s="783" t="s">
        <v>86</v>
      </c>
      <c r="R1120" s="783" t="s">
        <v>86</v>
      </c>
      <c r="S1120" s="132" t="s">
        <v>157</v>
      </c>
      <c r="T1120" s="131"/>
      <c r="U1120" s="131"/>
      <c r="V1120" s="803"/>
      <c r="W1120" s="803"/>
      <c r="X1120" s="803"/>
      <c r="Y1120" s="803"/>
      <c r="Z1120" s="803"/>
      <c r="AA1120" s="803"/>
      <c r="AB1120" s="803"/>
      <c r="AC1120" s="803"/>
      <c r="AD1120" s="803"/>
      <c r="AE1120" s="110"/>
      <c r="AF1120" s="110"/>
      <c r="AG1120" s="110"/>
    </row>
    <row r="1121">
      <c r="A1121" s="803"/>
      <c r="B1121" s="676">
        <f t="shared" si="1"/>
        <v>1118</v>
      </c>
      <c r="C1121" s="940"/>
      <c r="D1121" s="867"/>
      <c r="E1121" s="867"/>
      <c r="F1121" s="867"/>
      <c r="G1121" s="205"/>
      <c r="H1121" s="129" t="s">
        <v>5177</v>
      </c>
      <c r="I1121" s="201"/>
      <c r="J1121" s="201"/>
      <c r="K1121" s="132"/>
      <c r="L1121" s="132" t="s">
        <v>5178</v>
      </c>
      <c r="M1121" s="132" t="s">
        <v>5179</v>
      </c>
      <c r="N1121" s="131"/>
      <c r="O1121" s="783" t="s">
        <v>84</v>
      </c>
      <c r="P1121" s="783" t="s">
        <v>86</v>
      </c>
      <c r="Q1121" s="783" t="s">
        <v>86</v>
      </c>
      <c r="R1121" s="783" t="s">
        <v>86</v>
      </c>
      <c r="S1121" s="132" t="s">
        <v>157</v>
      </c>
      <c r="T1121" s="131"/>
      <c r="U1121" s="131"/>
      <c r="V1121" s="803"/>
      <c r="W1121" s="803"/>
      <c r="X1121" s="803"/>
      <c r="Y1121" s="803"/>
      <c r="Z1121" s="803"/>
      <c r="AA1121" s="803"/>
      <c r="AB1121" s="803"/>
      <c r="AC1121" s="803"/>
      <c r="AD1121" s="803"/>
      <c r="AE1121" s="110"/>
      <c r="AF1121" s="110"/>
      <c r="AG1121" s="110"/>
    </row>
    <row r="1122">
      <c r="A1122" s="803"/>
      <c r="B1122" s="676">
        <f t="shared" si="1"/>
        <v>1119</v>
      </c>
      <c r="C1122" s="940"/>
      <c r="D1122" s="867"/>
      <c r="E1122" s="867"/>
      <c r="F1122" s="867"/>
      <c r="G1122" s="146" t="s">
        <v>5180</v>
      </c>
      <c r="H1122" s="822"/>
      <c r="I1122" s="201"/>
      <c r="J1122" s="201"/>
      <c r="K1122" s="132"/>
      <c r="L1122" s="132" t="s">
        <v>5181</v>
      </c>
      <c r="M1122" s="132" t="s">
        <v>5182</v>
      </c>
      <c r="N1122" s="131"/>
      <c r="O1122" s="783" t="s">
        <v>84</v>
      </c>
      <c r="P1122" s="783" t="s">
        <v>86</v>
      </c>
      <c r="Q1122" s="783" t="s">
        <v>86</v>
      </c>
      <c r="R1122" s="783" t="s">
        <v>86</v>
      </c>
      <c r="S1122" s="132" t="s">
        <v>157</v>
      </c>
      <c r="T1122" s="131"/>
      <c r="U1122" s="131"/>
      <c r="V1122" s="803"/>
      <c r="W1122" s="803"/>
      <c r="X1122" s="803"/>
      <c r="Y1122" s="803"/>
      <c r="Z1122" s="803"/>
      <c r="AA1122" s="803"/>
      <c r="AB1122" s="803"/>
      <c r="AC1122" s="803"/>
      <c r="AD1122" s="803"/>
      <c r="AE1122" s="110"/>
      <c r="AF1122" s="110"/>
      <c r="AG1122" s="110"/>
    </row>
    <row r="1123">
      <c r="A1123" s="803"/>
      <c r="B1123" s="676">
        <f t="shared" si="1"/>
        <v>1120</v>
      </c>
      <c r="C1123" s="940"/>
      <c r="D1123" s="867"/>
      <c r="E1123" s="867"/>
      <c r="F1123" s="867"/>
      <c r="G1123" s="205"/>
      <c r="H1123" s="130" t="s">
        <v>26</v>
      </c>
      <c r="I1123" s="132" t="s">
        <v>5183</v>
      </c>
      <c r="J1123" s="132"/>
      <c r="K1123" s="132"/>
      <c r="L1123" s="132" t="s">
        <v>5184</v>
      </c>
      <c r="M1123" s="132" t="s">
        <v>5185</v>
      </c>
      <c r="N1123" s="131"/>
      <c r="O1123" s="783" t="s">
        <v>84</v>
      </c>
      <c r="P1123" s="783" t="s">
        <v>86</v>
      </c>
      <c r="Q1123" s="783" t="s">
        <v>86</v>
      </c>
      <c r="R1123" s="783" t="s">
        <v>86</v>
      </c>
      <c r="S1123" s="132" t="s">
        <v>157</v>
      </c>
      <c r="T1123" s="131"/>
      <c r="U1123" s="131"/>
      <c r="V1123" s="803"/>
      <c r="W1123" s="803"/>
      <c r="X1123" s="803"/>
      <c r="Y1123" s="803"/>
      <c r="Z1123" s="803"/>
      <c r="AA1123" s="803"/>
      <c r="AB1123" s="803"/>
      <c r="AC1123" s="803"/>
      <c r="AD1123" s="803"/>
      <c r="AE1123" s="110"/>
      <c r="AF1123" s="110"/>
      <c r="AG1123" s="110"/>
    </row>
    <row r="1124">
      <c r="A1124" s="803"/>
      <c r="B1124" s="676">
        <f t="shared" si="1"/>
        <v>1121</v>
      </c>
      <c r="C1124" s="940"/>
      <c r="D1124" s="867"/>
      <c r="E1124" s="867"/>
      <c r="F1124" s="867"/>
      <c r="G1124" s="205"/>
      <c r="H1124" s="130" t="s">
        <v>5186</v>
      </c>
      <c r="I1124" s="201"/>
      <c r="J1124" s="201"/>
      <c r="K1124" s="132"/>
      <c r="L1124" s="132" t="s">
        <v>5187</v>
      </c>
      <c r="M1124" s="132" t="s">
        <v>5188</v>
      </c>
      <c r="N1124" s="131"/>
      <c r="O1124" s="783" t="s">
        <v>84</v>
      </c>
      <c r="P1124" s="783" t="s">
        <v>86</v>
      </c>
      <c r="Q1124" s="783" t="s">
        <v>86</v>
      </c>
      <c r="R1124" s="783" t="s">
        <v>86</v>
      </c>
      <c r="S1124" s="132" t="s">
        <v>157</v>
      </c>
      <c r="T1124" s="131"/>
      <c r="U1124" s="131"/>
      <c r="V1124" s="803"/>
      <c r="W1124" s="803"/>
      <c r="X1124" s="803"/>
      <c r="Y1124" s="803"/>
      <c r="Z1124" s="803"/>
      <c r="AA1124" s="803"/>
      <c r="AB1124" s="803"/>
      <c r="AC1124" s="803"/>
      <c r="AD1124" s="803"/>
      <c r="AE1124" s="110"/>
      <c r="AF1124" s="110"/>
      <c r="AG1124" s="110"/>
    </row>
    <row r="1125">
      <c r="A1125" s="803"/>
      <c r="B1125" s="676">
        <f t="shared" si="1"/>
        <v>1122</v>
      </c>
      <c r="C1125" s="940"/>
      <c r="D1125" s="867"/>
      <c r="E1125" s="867"/>
      <c r="F1125" s="867"/>
      <c r="G1125" s="205"/>
      <c r="H1125" s="130" t="s">
        <v>5170</v>
      </c>
      <c r="I1125" s="132" t="s">
        <v>5183</v>
      </c>
      <c r="J1125" s="132"/>
      <c r="K1125" s="132"/>
      <c r="L1125" s="132" t="s">
        <v>5184</v>
      </c>
      <c r="M1125" s="132" t="s">
        <v>5189</v>
      </c>
      <c r="N1125" s="131"/>
      <c r="O1125" s="783" t="s">
        <v>84</v>
      </c>
      <c r="P1125" s="783" t="s">
        <v>86</v>
      </c>
      <c r="Q1125" s="783" t="s">
        <v>86</v>
      </c>
      <c r="R1125" s="783" t="s">
        <v>86</v>
      </c>
      <c r="S1125" s="132" t="s">
        <v>157</v>
      </c>
      <c r="T1125" s="131"/>
      <c r="U1125" s="131"/>
      <c r="V1125" s="803"/>
      <c r="W1125" s="803"/>
      <c r="X1125" s="803"/>
      <c r="Y1125" s="803"/>
      <c r="Z1125" s="803"/>
      <c r="AA1125" s="803"/>
      <c r="AB1125" s="803"/>
      <c r="AC1125" s="803"/>
      <c r="AD1125" s="803"/>
      <c r="AE1125" s="110"/>
      <c r="AF1125" s="110"/>
      <c r="AG1125" s="110"/>
    </row>
    <row r="1126">
      <c r="A1126" s="803"/>
      <c r="B1126" s="676">
        <f t="shared" si="1"/>
        <v>1123</v>
      </c>
      <c r="C1126" s="940"/>
      <c r="D1126" s="867"/>
      <c r="E1126" s="867"/>
      <c r="F1126" s="867"/>
      <c r="G1126" s="205"/>
      <c r="H1126" s="130" t="s">
        <v>5190</v>
      </c>
      <c r="I1126" s="132" t="s">
        <v>5191</v>
      </c>
      <c r="J1126" s="201"/>
      <c r="K1126" s="131"/>
      <c r="L1126" s="132" t="s">
        <v>4083</v>
      </c>
      <c r="M1126" s="132" t="s">
        <v>4084</v>
      </c>
      <c r="N1126" s="131"/>
      <c r="O1126" s="783" t="s">
        <v>84</v>
      </c>
      <c r="P1126" s="783" t="s">
        <v>86</v>
      </c>
      <c r="Q1126" s="783" t="s">
        <v>86</v>
      </c>
      <c r="R1126" s="783" t="s">
        <v>86</v>
      </c>
      <c r="S1126" s="132" t="s">
        <v>157</v>
      </c>
      <c r="T1126" s="131"/>
      <c r="U1126" s="131"/>
      <c r="V1126" s="803"/>
      <c r="W1126" s="803"/>
      <c r="X1126" s="803"/>
      <c r="Y1126" s="803"/>
      <c r="Z1126" s="803"/>
      <c r="AA1126" s="803"/>
      <c r="AB1126" s="803"/>
      <c r="AC1126" s="803"/>
      <c r="AD1126" s="803"/>
      <c r="AE1126" s="110"/>
      <c r="AF1126" s="110"/>
      <c r="AG1126" s="110"/>
    </row>
    <row r="1127">
      <c r="A1127" s="803"/>
      <c r="B1127" s="676">
        <f t="shared" si="1"/>
        <v>1124</v>
      </c>
      <c r="C1127" s="940"/>
      <c r="D1127" s="867"/>
      <c r="E1127" s="867"/>
      <c r="F1127" s="867"/>
      <c r="G1127" s="205"/>
      <c r="H1127" s="130" t="s">
        <v>5192</v>
      </c>
      <c r="I1127" s="201"/>
      <c r="J1127" s="201"/>
      <c r="K1127" s="132"/>
      <c r="L1127" s="132" t="s">
        <v>5193</v>
      </c>
      <c r="M1127" s="132" t="s">
        <v>5194</v>
      </c>
      <c r="N1127" s="131"/>
      <c r="O1127" s="783" t="s">
        <v>84</v>
      </c>
      <c r="P1127" s="783" t="s">
        <v>86</v>
      </c>
      <c r="Q1127" s="783" t="s">
        <v>86</v>
      </c>
      <c r="R1127" s="783" t="s">
        <v>86</v>
      </c>
      <c r="S1127" s="132" t="s">
        <v>157</v>
      </c>
      <c r="T1127" s="131"/>
      <c r="U1127" s="131"/>
      <c r="V1127" s="803"/>
      <c r="W1127" s="803"/>
      <c r="X1127" s="803"/>
      <c r="Y1127" s="803"/>
      <c r="Z1127" s="803"/>
      <c r="AA1127" s="803"/>
      <c r="AB1127" s="803"/>
      <c r="AC1127" s="803"/>
      <c r="AD1127" s="803"/>
      <c r="AE1127" s="110"/>
      <c r="AF1127" s="110"/>
      <c r="AG1127" s="110"/>
    </row>
    <row r="1128">
      <c r="A1128" s="803"/>
      <c r="B1128" s="676">
        <f t="shared" si="1"/>
        <v>1125</v>
      </c>
      <c r="C1128" s="940"/>
      <c r="D1128" s="867"/>
      <c r="E1128" s="867"/>
      <c r="F1128" s="867"/>
      <c r="G1128" s="205"/>
      <c r="H1128" s="130" t="s">
        <v>5195</v>
      </c>
      <c r="I1128" s="132" t="s">
        <v>5196</v>
      </c>
      <c r="J1128" s="132"/>
      <c r="K1128" s="132"/>
      <c r="L1128" s="132" t="s">
        <v>4083</v>
      </c>
      <c r="M1128" s="132" t="s">
        <v>4084</v>
      </c>
      <c r="N1128" s="131"/>
      <c r="O1128" s="783" t="s">
        <v>84</v>
      </c>
      <c r="P1128" s="783" t="s">
        <v>86</v>
      </c>
      <c r="Q1128" s="783" t="s">
        <v>86</v>
      </c>
      <c r="R1128" s="783" t="s">
        <v>86</v>
      </c>
      <c r="S1128" s="132" t="s">
        <v>157</v>
      </c>
      <c r="T1128" s="131"/>
      <c r="U1128" s="131"/>
      <c r="V1128" s="803"/>
      <c r="W1128" s="803"/>
      <c r="X1128" s="803"/>
      <c r="Y1128" s="803"/>
      <c r="Z1128" s="803"/>
      <c r="AA1128" s="803"/>
      <c r="AB1128" s="803"/>
      <c r="AC1128" s="803"/>
      <c r="AD1128" s="803"/>
      <c r="AE1128" s="110"/>
      <c r="AF1128" s="110"/>
      <c r="AG1128" s="110"/>
    </row>
    <row r="1129">
      <c r="A1129" s="803"/>
      <c r="B1129" s="676">
        <f t="shared" si="1"/>
        <v>1126</v>
      </c>
      <c r="C1129" s="940"/>
      <c r="D1129" s="867"/>
      <c r="E1129" s="867"/>
      <c r="F1129" s="960"/>
      <c r="G1129" s="207"/>
      <c r="H1129" s="130" t="s">
        <v>5197</v>
      </c>
      <c r="I1129" s="201"/>
      <c r="J1129" s="201"/>
      <c r="K1129" s="132"/>
      <c r="L1129" s="132" t="s">
        <v>5198</v>
      </c>
      <c r="M1129" s="132" t="s">
        <v>5199</v>
      </c>
      <c r="N1129" s="131"/>
      <c r="O1129" s="783" t="s">
        <v>84</v>
      </c>
      <c r="P1129" s="783" t="s">
        <v>86</v>
      </c>
      <c r="Q1129" s="783" t="s">
        <v>86</v>
      </c>
      <c r="R1129" s="783" t="s">
        <v>86</v>
      </c>
      <c r="S1129" s="132" t="s">
        <v>157</v>
      </c>
      <c r="T1129" s="131"/>
      <c r="U1129" s="131"/>
      <c r="V1129" s="803"/>
      <c r="W1129" s="803"/>
      <c r="X1129" s="803"/>
      <c r="Y1129" s="803"/>
      <c r="Z1129" s="803"/>
      <c r="AA1129" s="803"/>
      <c r="AB1129" s="803"/>
      <c r="AC1129" s="803"/>
      <c r="AD1129" s="803"/>
      <c r="AE1129" s="110"/>
      <c r="AF1129" s="110"/>
      <c r="AG1129" s="110"/>
    </row>
    <row r="1130">
      <c r="A1130" s="803"/>
      <c r="B1130" s="676">
        <f t="shared" si="1"/>
        <v>1127</v>
      </c>
      <c r="C1130" s="940"/>
      <c r="D1130" s="867"/>
      <c r="E1130" s="192" t="s">
        <v>5200</v>
      </c>
      <c r="F1130" s="149" t="s">
        <v>1325</v>
      </c>
      <c r="G1130" s="142" t="s">
        <v>5201</v>
      </c>
      <c r="H1130" s="207"/>
      <c r="I1130" s="201"/>
      <c r="J1130" s="201"/>
      <c r="K1130" s="132"/>
      <c r="L1130" s="132" t="s">
        <v>3797</v>
      </c>
      <c r="M1130" s="132" t="s">
        <v>3798</v>
      </c>
      <c r="N1130" s="131"/>
      <c r="O1130" s="783" t="s">
        <v>84</v>
      </c>
      <c r="P1130" s="783" t="s">
        <v>86</v>
      </c>
      <c r="Q1130" s="783" t="s">
        <v>86</v>
      </c>
      <c r="R1130" s="783" t="s">
        <v>86</v>
      </c>
      <c r="S1130" s="132" t="s">
        <v>104</v>
      </c>
      <c r="T1130" s="131"/>
      <c r="U1130" s="131"/>
      <c r="V1130" s="803"/>
      <c r="W1130" s="803"/>
      <c r="X1130" s="803"/>
      <c r="Y1130" s="803"/>
      <c r="Z1130" s="803"/>
      <c r="AA1130" s="803"/>
      <c r="AB1130" s="803"/>
      <c r="AC1130" s="803"/>
      <c r="AD1130" s="803"/>
      <c r="AE1130" s="110"/>
      <c r="AF1130" s="110"/>
      <c r="AG1130" s="110"/>
    </row>
    <row r="1131">
      <c r="A1131" s="803"/>
      <c r="B1131" s="676">
        <f t="shared" si="1"/>
        <v>1128</v>
      </c>
      <c r="C1131" s="940"/>
      <c r="D1131" s="867"/>
      <c r="E1131" s="867"/>
      <c r="F1131" s="205"/>
      <c r="G1131" s="130" t="s">
        <v>5202</v>
      </c>
      <c r="H1131" s="201"/>
      <c r="I1131" s="201"/>
      <c r="J1131" s="201"/>
      <c r="K1131" s="132"/>
      <c r="L1131" s="132" t="s">
        <v>173</v>
      </c>
      <c r="M1131" s="132" t="s">
        <v>173</v>
      </c>
      <c r="N1131" s="131"/>
      <c r="O1131" s="783" t="s">
        <v>84</v>
      </c>
      <c r="P1131" s="783" t="s">
        <v>86</v>
      </c>
      <c r="Q1131" s="783" t="s">
        <v>86</v>
      </c>
      <c r="R1131" s="783" t="s">
        <v>86</v>
      </c>
      <c r="S1131" s="132" t="s">
        <v>104</v>
      </c>
      <c r="T1131" s="131"/>
      <c r="U1131" s="131"/>
      <c r="V1131" s="803"/>
      <c r="W1131" s="803"/>
      <c r="X1131" s="803"/>
      <c r="Y1131" s="803"/>
      <c r="Z1131" s="803"/>
      <c r="AA1131" s="803"/>
      <c r="AB1131" s="803"/>
      <c r="AC1131" s="803"/>
      <c r="AD1131" s="803"/>
      <c r="AE1131" s="110"/>
      <c r="AF1131" s="110"/>
      <c r="AG1131" s="110"/>
    </row>
    <row r="1132">
      <c r="A1132" s="803"/>
      <c r="B1132" s="676">
        <f t="shared" si="1"/>
        <v>1129</v>
      </c>
      <c r="C1132" s="940"/>
      <c r="D1132" s="867"/>
      <c r="E1132" s="867"/>
      <c r="F1132" s="205"/>
      <c r="G1132" s="130" t="s">
        <v>239</v>
      </c>
      <c r="H1132" s="201"/>
      <c r="I1132" s="201"/>
      <c r="J1132" s="201"/>
      <c r="K1132" s="132"/>
      <c r="L1132" s="132" t="s">
        <v>5203</v>
      </c>
      <c r="M1132" s="132" t="s">
        <v>3801</v>
      </c>
      <c r="N1132" s="131"/>
      <c r="O1132" s="783" t="s">
        <v>84</v>
      </c>
      <c r="P1132" s="783" t="s">
        <v>86</v>
      </c>
      <c r="Q1132" s="783" t="s">
        <v>86</v>
      </c>
      <c r="R1132" s="783" t="s">
        <v>86</v>
      </c>
      <c r="S1132" s="132" t="s">
        <v>104</v>
      </c>
      <c r="T1132" s="131"/>
      <c r="U1132" s="131"/>
      <c r="V1132" s="803"/>
      <c r="W1132" s="803"/>
      <c r="X1132" s="803"/>
      <c r="Y1132" s="803"/>
      <c r="Z1132" s="803"/>
      <c r="AA1132" s="803"/>
      <c r="AB1132" s="803"/>
      <c r="AC1132" s="803"/>
      <c r="AD1132" s="803"/>
      <c r="AE1132" s="110"/>
      <c r="AF1132" s="110"/>
      <c r="AG1132" s="110"/>
    </row>
    <row r="1133">
      <c r="A1133" s="803"/>
      <c r="B1133" s="676">
        <f t="shared" si="1"/>
        <v>1130</v>
      </c>
      <c r="C1133" s="940"/>
      <c r="D1133" s="867"/>
      <c r="E1133" s="867"/>
      <c r="F1133" s="205"/>
      <c r="G1133" s="130" t="s">
        <v>3594</v>
      </c>
      <c r="H1133" s="131"/>
      <c r="I1133" s="131"/>
      <c r="J1133" s="131"/>
      <c r="K1133" s="132"/>
      <c r="L1133" s="132" t="s">
        <v>3841</v>
      </c>
      <c r="M1133" s="132" t="s">
        <v>3855</v>
      </c>
      <c r="N1133" s="131"/>
      <c r="O1133" s="783" t="s">
        <v>84</v>
      </c>
      <c r="P1133" s="783" t="s">
        <v>86</v>
      </c>
      <c r="Q1133" s="783" t="s">
        <v>86</v>
      </c>
      <c r="R1133" s="783" t="s">
        <v>86</v>
      </c>
      <c r="S1133" s="132" t="s">
        <v>104</v>
      </c>
      <c r="T1133" s="131"/>
      <c r="U1133" s="131"/>
      <c r="V1133" s="803"/>
      <c r="W1133" s="803"/>
      <c r="X1133" s="803"/>
      <c r="Y1133" s="803"/>
      <c r="Z1133" s="803"/>
      <c r="AA1133" s="803"/>
      <c r="AB1133" s="803"/>
      <c r="AC1133" s="803"/>
      <c r="AD1133" s="803"/>
      <c r="AE1133" s="110"/>
      <c r="AF1133" s="110"/>
      <c r="AG1133" s="110"/>
    </row>
    <row r="1134">
      <c r="A1134" s="803"/>
      <c r="B1134" s="676">
        <f t="shared" si="1"/>
        <v>1131</v>
      </c>
      <c r="C1134" s="940"/>
      <c r="D1134" s="867"/>
      <c r="E1134" s="867"/>
      <c r="F1134" s="205"/>
      <c r="G1134" s="130" t="s">
        <v>869</v>
      </c>
      <c r="H1134" s="201"/>
      <c r="I1134" s="201"/>
      <c r="J1134" s="201"/>
      <c r="K1134" s="132"/>
      <c r="L1134" s="132" t="s">
        <v>5204</v>
      </c>
      <c r="M1134" s="132" t="s">
        <v>5205</v>
      </c>
      <c r="N1134" s="131"/>
      <c r="O1134" s="783" t="s">
        <v>84</v>
      </c>
      <c r="P1134" s="783" t="s">
        <v>86</v>
      </c>
      <c r="Q1134" s="783" t="s">
        <v>86</v>
      </c>
      <c r="R1134" s="783" t="s">
        <v>86</v>
      </c>
      <c r="S1134" s="132" t="s">
        <v>104</v>
      </c>
      <c r="T1134" s="132" t="s">
        <v>5206</v>
      </c>
      <c r="U1134" s="131"/>
      <c r="V1134" s="803"/>
      <c r="W1134" s="803"/>
      <c r="X1134" s="803"/>
      <c r="Y1134" s="803"/>
      <c r="Z1134" s="803"/>
      <c r="AA1134" s="803"/>
      <c r="AB1134" s="803"/>
      <c r="AC1134" s="803"/>
      <c r="AD1134" s="803"/>
      <c r="AE1134" s="110"/>
      <c r="AF1134" s="110"/>
      <c r="AG1134" s="110"/>
    </row>
    <row r="1135">
      <c r="A1135" s="803"/>
      <c r="B1135" s="676">
        <f t="shared" si="1"/>
        <v>1132</v>
      </c>
      <c r="C1135" s="940"/>
      <c r="D1135" s="867"/>
      <c r="E1135" s="867"/>
      <c r="F1135" s="207"/>
      <c r="G1135" s="130" t="s">
        <v>5207</v>
      </c>
      <c r="H1135" s="201"/>
      <c r="I1135" s="201"/>
      <c r="J1135" s="201"/>
      <c r="K1135" s="132"/>
      <c r="L1135" s="132" t="s">
        <v>173</v>
      </c>
      <c r="M1135" s="132" t="s">
        <v>5208</v>
      </c>
      <c r="N1135" s="131"/>
      <c r="O1135" s="783" t="s">
        <v>84</v>
      </c>
      <c r="P1135" s="783" t="s">
        <v>86</v>
      </c>
      <c r="Q1135" s="783" t="s">
        <v>86</v>
      </c>
      <c r="R1135" s="783" t="s">
        <v>86</v>
      </c>
      <c r="S1135" s="132" t="s">
        <v>104</v>
      </c>
      <c r="T1135" s="132" t="s">
        <v>5206</v>
      </c>
      <c r="U1135" s="131"/>
      <c r="V1135" s="803"/>
      <c r="W1135" s="803"/>
      <c r="X1135" s="803"/>
      <c r="Y1135" s="803"/>
      <c r="Z1135" s="803"/>
      <c r="AA1135" s="803"/>
      <c r="AB1135" s="803"/>
      <c r="AC1135" s="803"/>
      <c r="AD1135" s="803"/>
      <c r="AE1135" s="110"/>
      <c r="AF1135" s="110"/>
      <c r="AG1135" s="110"/>
    </row>
    <row r="1136">
      <c r="A1136" s="803"/>
      <c r="B1136" s="676">
        <f t="shared" si="1"/>
        <v>1133</v>
      </c>
      <c r="C1136" s="940"/>
      <c r="D1136" s="867"/>
      <c r="E1136" s="205"/>
      <c r="F1136" s="142" t="s">
        <v>5209</v>
      </c>
      <c r="G1136" s="201"/>
      <c r="H1136" s="201"/>
      <c r="I1136" s="201"/>
      <c r="J1136" s="201"/>
      <c r="K1136" s="132"/>
      <c r="L1136" s="132" t="s">
        <v>5210</v>
      </c>
      <c r="M1136" s="132" t="s">
        <v>5211</v>
      </c>
      <c r="N1136" s="131"/>
      <c r="O1136" s="783" t="s">
        <v>84</v>
      </c>
      <c r="P1136" s="783" t="s">
        <v>86</v>
      </c>
      <c r="Q1136" s="783" t="s">
        <v>86</v>
      </c>
      <c r="R1136" s="783" t="s">
        <v>86</v>
      </c>
      <c r="S1136" s="132" t="s">
        <v>104</v>
      </c>
      <c r="T1136" s="131"/>
      <c r="U1136" s="131"/>
      <c r="V1136" s="803"/>
      <c r="W1136" s="803"/>
      <c r="X1136" s="803"/>
      <c r="Y1136" s="803"/>
      <c r="Z1136" s="803"/>
      <c r="AA1136" s="803"/>
      <c r="AB1136" s="803"/>
      <c r="AC1136" s="803"/>
      <c r="AD1136" s="803"/>
      <c r="AE1136" s="110"/>
      <c r="AF1136" s="110"/>
      <c r="AG1136" s="110"/>
    </row>
    <row r="1137">
      <c r="A1137" s="803"/>
      <c r="B1137" s="676">
        <f t="shared" si="1"/>
        <v>1134</v>
      </c>
      <c r="C1137" s="940"/>
      <c r="D1137" s="867"/>
      <c r="E1137" s="205"/>
      <c r="F1137" s="822"/>
      <c r="G1137" s="132" t="s">
        <v>5212</v>
      </c>
      <c r="H1137" s="201"/>
      <c r="I1137" s="201"/>
      <c r="J1137" s="201"/>
      <c r="K1137" s="132"/>
      <c r="L1137" s="132" t="s">
        <v>5213</v>
      </c>
      <c r="M1137" s="132" t="s">
        <v>5214</v>
      </c>
      <c r="N1137" s="131"/>
      <c r="O1137" s="783" t="s">
        <v>84</v>
      </c>
      <c r="P1137" s="783" t="s">
        <v>86</v>
      </c>
      <c r="Q1137" s="783" t="s">
        <v>86</v>
      </c>
      <c r="R1137" s="783" t="s">
        <v>86</v>
      </c>
      <c r="S1137" s="132" t="s">
        <v>104</v>
      </c>
      <c r="T1137" s="131"/>
      <c r="U1137" s="131"/>
      <c r="V1137" s="803"/>
      <c r="W1137" s="803"/>
      <c r="X1137" s="803"/>
      <c r="Y1137" s="803"/>
      <c r="Z1137" s="803"/>
      <c r="AA1137" s="803"/>
      <c r="AB1137" s="803"/>
      <c r="AC1137" s="803"/>
      <c r="AD1137" s="803"/>
      <c r="AE1137" s="110"/>
      <c r="AF1137" s="110"/>
      <c r="AG1137" s="110"/>
    </row>
    <row r="1138">
      <c r="A1138" s="803"/>
      <c r="B1138" s="676">
        <f t="shared" si="1"/>
        <v>1135</v>
      </c>
      <c r="C1138" s="940"/>
      <c r="D1138" s="867"/>
      <c r="E1138" s="205"/>
      <c r="F1138" s="130" t="s">
        <v>1761</v>
      </c>
      <c r="G1138" s="132" t="s">
        <v>5215</v>
      </c>
      <c r="H1138" s="197" t="s">
        <v>4170</v>
      </c>
      <c r="I1138" s="137"/>
      <c r="J1138" s="137"/>
      <c r="K1138" s="132"/>
      <c r="L1138" s="132" t="s">
        <v>4171</v>
      </c>
      <c r="M1138" s="132" t="s">
        <v>3876</v>
      </c>
      <c r="N1138" s="131"/>
      <c r="O1138" s="783" t="s">
        <v>84</v>
      </c>
      <c r="P1138" s="783" t="s">
        <v>86</v>
      </c>
      <c r="Q1138" s="783" t="s">
        <v>86</v>
      </c>
      <c r="R1138" s="783" t="s">
        <v>86</v>
      </c>
      <c r="S1138" s="132" t="s">
        <v>104</v>
      </c>
      <c r="T1138" s="131"/>
      <c r="U1138" s="131"/>
      <c r="V1138" s="803"/>
      <c r="W1138" s="803"/>
      <c r="X1138" s="803"/>
      <c r="Y1138" s="803"/>
      <c r="Z1138" s="803"/>
      <c r="AA1138" s="803"/>
      <c r="AB1138" s="803"/>
      <c r="AC1138" s="803"/>
      <c r="AD1138" s="803"/>
      <c r="AE1138" s="110"/>
      <c r="AF1138" s="110"/>
      <c r="AG1138" s="110"/>
    </row>
    <row r="1139">
      <c r="A1139" s="803"/>
      <c r="B1139" s="676">
        <f t="shared" si="1"/>
        <v>1136</v>
      </c>
      <c r="C1139" s="940"/>
      <c r="D1139" s="867"/>
      <c r="E1139" s="205"/>
      <c r="F1139" s="822"/>
      <c r="G1139" s="201"/>
      <c r="H1139" s="820" t="s">
        <v>3907</v>
      </c>
      <c r="I1139" s="197" t="s">
        <v>3908</v>
      </c>
      <c r="J1139" s="197" t="s">
        <v>3909</v>
      </c>
      <c r="K1139" s="132"/>
      <c r="L1139" s="132" t="s">
        <v>3910</v>
      </c>
      <c r="M1139" s="132" t="s">
        <v>3911</v>
      </c>
      <c r="N1139" s="131"/>
      <c r="O1139" s="783" t="s">
        <v>84</v>
      </c>
      <c r="P1139" s="783" t="s">
        <v>86</v>
      </c>
      <c r="Q1139" s="783" t="s">
        <v>86</v>
      </c>
      <c r="R1139" s="783" t="s">
        <v>86</v>
      </c>
      <c r="S1139" s="132" t="s">
        <v>104</v>
      </c>
      <c r="T1139" s="131"/>
      <c r="U1139" s="131"/>
      <c r="V1139" s="803"/>
      <c r="W1139" s="803"/>
      <c r="X1139" s="803"/>
      <c r="Y1139" s="803"/>
      <c r="Z1139" s="803"/>
      <c r="AA1139" s="803"/>
      <c r="AB1139" s="803"/>
      <c r="AC1139" s="803"/>
      <c r="AD1139" s="803"/>
      <c r="AE1139" s="110"/>
      <c r="AF1139" s="110"/>
      <c r="AG1139" s="110"/>
    </row>
    <row r="1140">
      <c r="A1140" s="803"/>
      <c r="B1140" s="676">
        <f t="shared" si="1"/>
        <v>1137</v>
      </c>
      <c r="C1140" s="940"/>
      <c r="D1140" s="867"/>
      <c r="E1140" s="205"/>
      <c r="F1140" s="822"/>
      <c r="G1140" s="201"/>
      <c r="H1140" s="137"/>
      <c r="I1140" s="137"/>
      <c r="J1140" s="197" t="s">
        <v>3912</v>
      </c>
      <c r="K1140" s="132"/>
      <c r="L1140" s="132" t="s">
        <v>3910</v>
      </c>
      <c r="M1140" s="132" t="s">
        <v>3911</v>
      </c>
      <c r="N1140" s="131"/>
      <c r="O1140" s="783" t="s">
        <v>84</v>
      </c>
      <c r="P1140" s="783" t="s">
        <v>86</v>
      </c>
      <c r="Q1140" s="783" t="s">
        <v>86</v>
      </c>
      <c r="R1140" s="783" t="s">
        <v>86</v>
      </c>
      <c r="S1140" s="132" t="s">
        <v>104</v>
      </c>
      <c r="T1140" s="131"/>
      <c r="U1140" s="131"/>
      <c r="V1140" s="803"/>
      <c r="W1140" s="803"/>
      <c r="X1140" s="803"/>
      <c r="Y1140" s="803"/>
      <c r="Z1140" s="803"/>
      <c r="AA1140" s="803"/>
      <c r="AB1140" s="803"/>
      <c r="AC1140" s="803"/>
      <c r="AD1140" s="803"/>
      <c r="AE1140" s="110"/>
      <c r="AF1140" s="110"/>
      <c r="AG1140" s="110"/>
    </row>
    <row r="1141">
      <c r="A1141" s="803"/>
      <c r="B1141" s="676">
        <f t="shared" si="1"/>
        <v>1138</v>
      </c>
      <c r="C1141" s="940"/>
      <c r="D1141" s="867"/>
      <c r="E1141" s="205"/>
      <c r="F1141" s="130" t="s">
        <v>3568</v>
      </c>
      <c r="G1141" s="132" t="s">
        <v>5216</v>
      </c>
      <c r="H1141" s="132" t="s">
        <v>5161</v>
      </c>
      <c r="I1141" s="201"/>
      <c r="J1141" s="201"/>
      <c r="K1141" s="132"/>
      <c r="L1141" s="132" t="s">
        <v>5162</v>
      </c>
      <c r="M1141" s="132" t="s">
        <v>3922</v>
      </c>
      <c r="N1141" s="131"/>
      <c r="O1141" s="783" t="s">
        <v>84</v>
      </c>
      <c r="P1141" s="783" t="s">
        <v>86</v>
      </c>
      <c r="Q1141" s="783" t="s">
        <v>86</v>
      </c>
      <c r="R1141" s="783" t="s">
        <v>86</v>
      </c>
      <c r="S1141" s="132" t="s">
        <v>104</v>
      </c>
      <c r="T1141" s="131"/>
      <c r="U1141" s="131"/>
      <c r="V1141" s="803"/>
      <c r="W1141" s="803"/>
      <c r="X1141" s="803"/>
      <c r="Y1141" s="803"/>
      <c r="Z1141" s="803"/>
      <c r="AA1141" s="803"/>
      <c r="AB1141" s="803"/>
      <c r="AC1141" s="803"/>
      <c r="AD1141" s="803"/>
      <c r="AE1141" s="110"/>
      <c r="AF1141" s="110"/>
      <c r="AG1141" s="110"/>
    </row>
    <row r="1142">
      <c r="A1142" s="803"/>
      <c r="B1142" s="676">
        <f t="shared" si="1"/>
        <v>1139</v>
      </c>
      <c r="C1142" s="940"/>
      <c r="D1142" s="867"/>
      <c r="E1142" s="205"/>
      <c r="F1142" s="822"/>
      <c r="G1142" s="201"/>
      <c r="H1142" s="820" t="s">
        <v>3907</v>
      </c>
      <c r="I1142" s="197" t="s">
        <v>3946</v>
      </c>
      <c r="J1142" s="820" t="s">
        <v>507</v>
      </c>
      <c r="K1142" s="132"/>
      <c r="L1142" s="132" t="s">
        <v>3910</v>
      </c>
      <c r="M1142" s="132" t="s">
        <v>3911</v>
      </c>
      <c r="N1142" s="131"/>
      <c r="O1142" s="783" t="s">
        <v>85</v>
      </c>
      <c r="P1142" s="783" t="s">
        <v>86</v>
      </c>
      <c r="Q1142" s="783" t="s">
        <v>86</v>
      </c>
      <c r="R1142" s="783" t="s">
        <v>86</v>
      </c>
      <c r="S1142" s="132" t="s">
        <v>104</v>
      </c>
      <c r="T1142" s="132" t="s">
        <v>5217</v>
      </c>
      <c r="U1142" s="995" t="s">
        <v>5218</v>
      </c>
      <c r="V1142" s="803"/>
      <c r="W1142" s="803"/>
      <c r="X1142" s="803"/>
      <c r="Y1142" s="803"/>
      <c r="Z1142" s="803"/>
      <c r="AA1142" s="803"/>
      <c r="AB1142" s="803"/>
      <c r="AC1142" s="803"/>
      <c r="AD1142" s="803"/>
      <c r="AE1142" s="110"/>
      <c r="AF1142" s="110"/>
      <c r="AG1142" s="110"/>
    </row>
    <row r="1143">
      <c r="A1143" s="803"/>
      <c r="B1143" s="676">
        <f t="shared" si="1"/>
        <v>1140</v>
      </c>
      <c r="C1143" s="940"/>
      <c r="D1143" s="867"/>
      <c r="E1143" s="205"/>
      <c r="F1143" s="129" t="s">
        <v>5219</v>
      </c>
      <c r="G1143" s="201"/>
      <c r="H1143" s="201"/>
      <c r="I1143" s="201"/>
      <c r="J1143" s="201"/>
      <c r="K1143" s="132"/>
      <c r="L1143" s="132" t="s">
        <v>4226</v>
      </c>
      <c r="M1143" s="132" t="s">
        <v>5220</v>
      </c>
      <c r="N1143" s="131"/>
      <c r="O1143" s="783" t="s">
        <v>84</v>
      </c>
      <c r="P1143" s="783" t="s">
        <v>86</v>
      </c>
      <c r="Q1143" s="783" t="s">
        <v>86</v>
      </c>
      <c r="R1143" s="783" t="s">
        <v>86</v>
      </c>
      <c r="S1143" s="132" t="s">
        <v>104</v>
      </c>
      <c r="T1143" s="131"/>
      <c r="U1143" s="131"/>
      <c r="V1143" s="803"/>
      <c r="W1143" s="803"/>
      <c r="X1143" s="803"/>
      <c r="Y1143" s="803"/>
      <c r="Z1143" s="803"/>
      <c r="AA1143" s="803"/>
      <c r="AB1143" s="803"/>
      <c r="AC1143" s="803"/>
      <c r="AD1143" s="803"/>
      <c r="AE1143" s="110"/>
      <c r="AF1143" s="110"/>
      <c r="AG1143" s="110"/>
    </row>
    <row r="1144">
      <c r="A1144" s="803"/>
      <c r="B1144" s="676">
        <f t="shared" si="1"/>
        <v>1141</v>
      </c>
      <c r="C1144" s="940"/>
      <c r="D1144" s="867"/>
      <c r="E1144" s="867"/>
      <c r="F1144" s="146" t="s">
        <v>5221</v>
      </c>
      <c r="G1144" s="130" t="s">
        <v>5222</v>
      </c>
      <c r="H1144" s="201"/>
      <c r="I1144" s="201"/>
      <c r="J1144" s="201"/>
      <c r="K1144" s="132"/>
      <c r="L1144" s="132" t="s">
        <v>5223</v>
      </c>
      <c r="M1144" s="132" t="s">
        <v>5224</v>
      </c>
      <c r="N1144" s="131"/>
      <c r="O1144" s="783" t="s">
        <v>84</v>
      </c>
      <c r="P1144" s="783" t="s">
        <v>86</v>
      </c>
      <c r="Q1144" s="783" t="s">
        <v>86</v>
      </c>
      <c r="R1144" s="783" t="s">
        <v>86</v>
      </c>
      <c r="S1144" s="132" t="s">
        <v>104</v>
      </c>
      <c r="T1144" s="131"/>
      <c r="U1144" s="131"/>
      <c r="V1144" s="803"/>
      <c r="W1144" s="803"/>
      <c r="X1144" s="803"/>
      <c r="Y1144" s="803"/>
      <c r="Z1144" s="803"/>
      <c r="AA1144" s="803"/>
      <c r="AB1144" s="803"/>
      <c r="AC1144" s="803"/>
      <c r="AD1144" s="803"/>
      <c r="AE1144" s="110"/>
      <c r="AF1144" s="110"/>
      <c r="AG1144" s="110"/>
    </row>
    <row r="1145">
      <c r="A1145" s="803"/>
      <c r="B1145" s="676">
        <f t="shared" si="1"/>
        <v>1142</v>
      </c>
      <c r="C1145" s="940"/>
      <c r="D1145" s="867"/>
      <c r="E1145" s="867"/>
      <c r="F1145" s="205"/>
      <c r="G1145" s="822"/>
      <c r="H1145" s="132" t="s">
        <v>5225</v>
      </c>
      <c r="I1145" s="201"/>
      <c r="J1145" s="201"/>
      <c r="K1145" s="132"/>
      <c r="L1145" s="132" t="s">
        <v>5226</v>
      </c>
      <c r="M1145" s="132" t="s">
        <v>2779</v>
      </c>
      <c r="N1145" s="131"/>
      <c r="O1145" s="783" t="s">
        <v>84</v>
      </c>
      <c r="P1145" s="783" t="s">
        <v>86</v>
      </c>
      <c r="Q1145" s="783" t="s">
        <v>86</v>
      </c>
      <c r="R1145" s="783" t="s">
        <v>86</v>
      </c>
      <c r="S1145" s="132" t="s">
        <v>104</v>
      </c>
      <c r="T1145" s="131"/>
      <c r="U1145" s="131"/>
      <c r="V1145" s="803"/>
      <c r="W1145" s="803"/>
      <c r="X1145" s="803"/>
      <c r="Y1145" s="803"/>
      <c r="Z1145" s="803"/>
      <c r="AA1145" s="803"/>
      <c r="AB1145" s="803"/>
      <c r="AC1145" s="803"/>
      <c r="AD1145" s="803"/>
      <c r="AE1145" s="110"/>
      <c r="AF1145" s="110"/>
      <c r="AG1145" s="110"/>
    </row>
    <row r="1146">
      <c r="A1146" s="803"/>
      <c r="B1146" s="676">
        <f t="shared" si="1"/>
        <v>1143</v>
      </c>
      <c r="C1146" s="940"/>
      <c r="D1146" s="867"/>
      <c r="E1146" s="867"/>
      <c r="F1146" s="205"/>
      <c r="G1146" s="130" t="s">
        <v>4340</v>
      </c>
      <c r="H1146" s="201"/>
      <c r="I1146" s="201"/>
      <c r="J1146" s="201"/>
      <c r="K1146" s="132"/>
      <c r="L1146" s="132" t="s">
        <v>5227</v>
      </c>
      <c r="M1146" s="132" t="s">
        <v>5224</v>
      </c>
      <c r="N1146" s="131"/>
      <c r="O1146" s="783" t="s">
        <v>84</v>
      </c>
      <c r="P1146" s="783" t="s">
        <v>86</v>
      </c>
      <c r="Q1146" s="783" t="s">
        <v>86</v>
      </c>
      <c r="R1146" s="783" t="s">
        <v>86</v>
      </c>
      <c r="S1146" s="132" t="s">
        <v>104</v>
      </c>
      <c r="T1146" s="131"/>
      <c r="U1146" s="131"/>
      <c r="V1146" s="803"/>
      <c r="W1146" s="803"/>
      <c r="X1146" s="803"/>
      <c r="Y1146" s="803"/>
      <c r="Z1146" s="803"/>
      <c r="AA1146" s="803"/>
      <c r="AB1146" s="803"/>
      <c r="AC1146" s="803"/>
      <c r="AD1146" s="803"/>
      <c r="AE1146" s="110"/>
      <c r="AF1146" s="110"/>
      <c r="AG1146" s="110"/>
    </row>
    <row r="1147">
      <c r="A1147" s="803"/>
      <c r="B1147" s="676">
        <f t="shared" si="1"/>
        <v>1144</v>
      </c>
      <c r="C1147" s="940"/>
      <c r="D1147" s="867"/>
      <c r="E1147" s="867"/>
      <c r="F1147" s="205"/>
      <c r="G1147" s="822"/>
      <c r="H1147" s="132" t="s">
        <v>5225</v>
      </c>
      <c r="I1147" s="201"/>
      <c r="J1147" s="201"/>
      <c r="K1147" s="132"/>
      <c r="L1147" s="132" t="s">
        <v>5226</v>
      </c>
      <c r="M1147" s="132" t="s">
        <v>2779</v>
      </c>
      <c r="N1147" s="131"/>
      <c r="O1147" s="783" t="s">
        <v>84</v>
      </c>
      <c r="P1147" s="783" t="s">
        <v>86</v>
      </c>
      <c r="Q1147" s="783" t="s">
        <v>86</v>
      </c>
      <c r="R1147" s="783" t="s">
        <v>86</v>
      </c>
      <c r="S1147" s="132" t="s">
        <v>104</v>
      </c>
      <c r="T1147" s="131"/>
      <c r="U1147" s="131"/>
      <c r="V1147" s="803"/>
      <c r="W1147" s="803"/>
      <c r="X1147" s="803"/>
      <c r="Y1147" s="803"/>
      <c r="Z1147" s="803"/>
      <c r="AA1147" s="803"/>
      <c r="AB1147" s="803"/>
      <c r="AC1147" s="803"/>
      <c r="AD1147" s="803"/>
      <c r="AE1147" s="110"/>
      <c r="AF1147" s="110"/>
      <c r="AG1147" s="110"/>
    </row>
    <row r="1148">
      <c r="A1148" s="803"/>
      <c r="B1148" s="676">
        <f t="shared" si="1"/>
        <v>1145</v>
      </c>
      <c r="C1148" s="940"/>
      <c r="D1148" s="867"/>
      <c r="E1148" s="867"/>
      <c r="F1148" s="205"/>
      <c r="G1148" s="130" t="s">
        <v>174</v>
      </c>
      <c r="H1148" s="201"/>
      <c r="I1148" s="201"/>
      <c r="J1148" s="201"/>
      <c r="K1148" s="132"/>
      <c r="L1148" s="132" t="s">
        <v>5228</v>
      </c>
      <c r="M1148" s="132" t="s">
        <v>5229</v>
      </c>
      <c r="N1148" s="131"/>
      <c r="O1148" s="783" t="s">
        <v>84</v>
      </c>
      <c r="P1148" s="783" t="s">
        <v>86</v>
      </c>
      <c r="Q1148" s="783" t="s">
        <v>86</v>
      </c>
      <c r="R1148" s="783" t="s">
        <v>86</v>
      </c>
      <c r="S1148" s="132" t="s">
        <v>104</v>
      </c>
      <c r="T1148" s="131"/>
      <c r="U1148" s="131"/>
      <c r="V1148" s="803"/>
      <c r="W1148" s="803"/>
      <c r="X1148" s="803"/>
      <c r="Y1148" s="803"/>
      <c r="Z1148" s="803"/>
      <c r="AA1148" s="803"/>
      <c r="AB1148" s="803"/>
      <c r="AC1148" s="803"/>
      <c r="AD1148" s="803"/>
      <c r="AE1148" s="110"/>
      <c r="AF1148" s="110"/>
      <c r="AG1148" s="110"/>
    </row>
    <row r="1149">
      <c r="A1149" s="803"/>
      <c r="B1149" s="676">
        <f t="shared" si="1"/>
        <v>1146</v>
      </c>
      <c r="C1149" s="940"/>
      <c r="D1149" s="867"/>
      <c r="E1149" s="867"/>
      <c r="F1149" s="207"/>
      <c r="G1149" s="822"/>
      <c r="H1149" s="132" t="s">
        <v>5230</v>
      </c>
      <c r="I1149" s="201"/>
      <c r="J1149" s="201"/>
      <c r="K1149" s="132"/>
      <c r="L1149" s="132" t="s">
        <v>5231</v>
      </c>
      <c r="M1149" s="132" t="s">
        <v>5232</v>
      </c>
      <c r="N1149" s="131"/>
      <c r="O1149" s="783" t="s">
        <v>84</v>
      </c>
      <c r="P1149" s="783" t="s">
        <v>86</v>
      </c>
      <c r="Q1149" s="783" t="s">
        <v>86</v>
      </c>
      <c r="R1149" s="783" t="s">
        <v>86</v>
      </c>
      <c r="S1149" s="132" t="s">
        <v>104</v>
      </c>
      <c r="T1149" s="131"/>
      <c r="U1149" s="131"/>
      <c r="V1149" s="803"/>
      <c r="W1149" s="803"/>
      <c r="X1149" s="803"/>
      <c r="Y1149" s="803"/>
      <c r="Z1149" s="803"/>
      <c r="AA1149" s="803"/>
      <c r="AB1149" s="803"/>
      <c r="AC1149" s="803"/>
      <c r="AD1149" s="803"/>
      <c r="AE1149" s="110"/>
      <c r="AF1149" s="110"/>
      <c r="AG1149" s="110"/>
    </row>
    <row r="1150">
      <c r="A1150" s="803"/>
      <c r="B1150" s="676">
        <f t="shared" si="1"/>
        <v>1147</v>
      </c>
      <c r="C1150" s="940"/>
      <c r="D1150" s="867"/>
      <c r="E1150" s="867"/>
      <c r="F1150" s="248" t="s">
        <v>252</v>
      </c>
      <c r="G1150" s="915">
        <v>10.0</v>
      </c>
      <c r="H1150" s="131"/>
      <c r="I1150" s="131"/>
      <c r="J1150" s="131"/>
      <c r="K1150" s="132"/>
      <c r="L1150" s="132" t="s">
        <v>3952</v>
      </c>
      <c r="M1150" s="132" t="s">
        <v>4388</v>
      </c>
      <c r="N1150" s="131"/>
      <c r="O1150" s="783" t="s">
        <v>84</v>
      </c>
      <c r="P1150" s="783" t="s">
        <v>86</v>
      </c>
      <c r="Q1150" s="783" t="s">
        <v>86</v>
      </c>
      <c r="R1150" s="783" t="s">
        <v>86</v>
      </c>
      <c r="S1150" s="131"/>
      <c r="T1150" s="131"/>
      <c r="U1150" s="131"/>
      <c r="V1150" s="803"/>
      <c r="W1150" s="803"/>
      <c r="X1150" s="803"/>
      <c r="Y1150" s="803"/>
      <c r="Z1150" s="803"/>
      <c r="AA1150" s="803"/>
      <c r="AB1150" s="803"/>
      <c r="AC1150" s="803"/>
      <c r="AD1150" s="803"/>
      <c r="AE1150" s="110"/>
      <c r="AF1150" s="110"/>
      <c r="AG1150" s="110"/>
    </row>
    <row r="1151">
      <c r="A1151" s="803"/>
      <c r="B1151" s="676">
        <f t="shared" si="1"/>
        <v>1148</v>
      </c>
      <c r="C1151" s="940"/>
      <c r="D1151" s="867"/>
      <c r="E1151" s="867"/>
      <c r="F1151" s="300"/>
      <c r="G1151" s="915">
        <v>30.0</v>
      </c>
      <c r="H1151" s="131"/>
      <c r="I1151" s="131"/>
      <c r="J1151" s="131"/>
      <c r="K1151" s="132"/>
      <c r="L1151" s="132" t="s">
        <v>3955</v>
      </c>
      <c r="M1151" s="132" t="s">
        <v>4389</v>
      </c>
      <c r="N1151" s="131"/>
      <c r="O1151" s="783" t="s">
        <v>84</v>
      </c>
      <c r="P1151" s="783" t="s">
        <v>86</v>
      </c>
      <c r="Q1151" s="783" t="s">
        <v>86</v>
      </c>
      <c r="R1151" s="783" t="s">
        <v>86</v>
      </c>
      <c r="S1151" s="131"/>
      <c r="T1151" s="131"/>
      <c r="U1151" s="131"/>
      <c r="V1151" s="803"/>
      <c r="W1151" s="803"/>
      <c r="X1151" s="803"/>
      <c r="Y1151" s="803"/>
      <c r="Z1151" s="803"/>
      <c r="AA1151" s="803"/>
      <c r="AB1151" s="803"/>
      <c r="AC1151" s="803"/>
      <c r="AD1151" s="803"/>
      <c r="AE1151" s="110"/>
      <c r="AF1151" s="110"/>
      <c r="AG1151" s="110"/>
    </row>
    <row r="1152">
      <c r="A1152" s="803"/>
      <c r="B1152" s="676">
        <f t="shared" si="1"/>
        <v>1149</v>
      </c>
      <c r="C1152" s="940"/>
      <c r="D1152" s="867"/>
      <c r="E1152" s="867"/>
      <c r="F1152" s="300"/>
      <c r="G1152" s="915">
        <v>50.0</v>
      </c>
      <c r="H1152" s="131"/>
      <c r="I1152" s="131"/>
      <c r="J1152" s="131"/>
      <c r="K1152" s="132"/>
      <c r="L1152" s="132" t="s">
        <v>3958</v>
      </c>
      <c r="M1152" s="132" t="s">
        <v>4390</v>
      </c>
      <c r="N1152" s="131"/>
      <c r="O1152" s="783" t="s">
        <v>84</v>
      </c>
      <c r="P1152" s="783" t="s">
        <v>86</v>
      </c>
      <c r="Q1152" s="783" t="s">
        <v>86</v>
      </c>
      <c r="R1152" s="783" t="s">
        <v>86</v>
      </c>
      <c r="S1152" s="131"/>
      <c r="T1152" s="131"/>
      <c r="U1152" s="131"/>
      <c r="V1152" s="803"/>
      <c r="W1152" s="803"/>
      <c r="X1152" s="803"/>
      <c r="Y1152" s="803"/>
      <c r="Z1152" s="803"/>
      <c r="AA1152" s="803"/>
      <c r="AB1152" s="803"/>
      <c r="AC1152" s="803"/>
      <c r="AD1152" s="803"/>
      <c r="AE1152" s="110"/>
      <c r="AF1152" s="110"/>
      <c r="AG1152" s="110"/>
    </row>
    <row r="1153">
      <c r="A1153" s="803"/>
      <c r="B1153" s="676">
        <f t="shared" si="1"/>
        <v>1150</v>
      </c>
      <c r="C1153" s="940"/>
      <c r="D1153" s="867"/>
      <c r="E1153" s="867"/>
      <c r="F1153" s="246" t="s">
        <v>824</v>
      </c>
      <c r="G1153" s="903" t="s">
        <v>1174</v>
      </c>
      <c r="H1153" s="131"/>
      <c r="I1153" s="131"/>
      <c r="J1153" s="131"/>
      <c r="K1153" s="132"/>
      <c r="L1153" s="132" t="s">
        <v>3965</v>
      </c>
      <c r="M1153" s="132" t="s">
        <v>3966</v>
      </c>
      <c r="N1153" s="131"/>
      <c r="O1153" s="783" t="s">
        <v>84</v>
      </c>
      <c r="P1153" s="783" t="s">
        <v>86</v>
      </c>
      <c r="Q1153" s="783" t="s">
        <v>86</v>
      </c>
      <c r="R1153" s="783" t="s">
        <v>86</v>
      </c>
      <c r="S1153" s="131"/>
      <c r="T1153" s="131"/>
      <c r="U1153" s="131"/>
      <c r="V1153" s="803"/>
      <c r="W1153" s="803"/>
      <c r="X1153" s="803"/>
      <c r="Y1153" s="803"/>
      <c r="Z1153" s="803"/>
      <c r="AA1153" s="803"/>
      <c r="AB1153" s="803"/>
      <c r="AC1153" s="803"/>
      <c r="AD1153" s="803"/>
      <c r="AE1153" s="110"/>
      <c r="AF1153" s="110"/>
      <c r="AG1153" s="110"/>
    </row>
    <row r="1154">
      <c r="A1154" s="803"/>
      <c r="B1154" s="676">
        <f t="shared" si="1"/>
        <v>1151</v>
      </c>
      <c r="C1154" s="940"/>
      <c r="D1154" s="867"/>
      <c r="E1154" s="867"/>
      <c r="F1154" s="300"/>
      <c r="G1154" s="903" t="s">
        <v>3967</v>
      </c>
      <c r="H1154" s="131"/>
      <c r="I1154" s="131"/>
      <c r="J1154" s="131"/>
      <c r="K1154" s="132"/>
      <c r="L1154" s="132" t="s">
        <v>3968</v>
      </c>
      <c r="M1154" s="132" t="s">
        <v>3969</v>
      </c>
      <c r="N1154" s="131"/>
      <c r="O1154" s="783" t="s">
        <v>84</v>
      </c>
      <c r="P1154" s="783" t="s">
        <v>86</v>
      </c>
      <c r="Q1154" s="783" t="s">
        <v>86</v>
      </c>
      <c r="R1154" s="783" t="s">
        <v>86</v>
      </c>
      <c r="S1154" s="131"/>
      <c r="T1154" s="131"/>
      <c r="U1154" s="131"/>
      <c r="V1154" s="803"/>
      <c r="W1154" s="803"/>
      <c r="X1154" s="803"/>
      <c r="Y1154" s="803"/>
      <c r="Z1154" s="803"/>
      <c r="AA1154" s="803"/>
      <c r="AB1154" s="803"/>
      <c r="AC1154" s="803"/>
      <c r="AD1154" s="803"/>
      <c r="AE1154" s="110"/>
      <c r="AF1154" s="110"/>
      <c r="AG1154" s="110"/>
    </row>
    <row r="1155">
      <c r="A1155" s="803"/>
      <c r="B1155" s="676">
        <f t="shared" si="1"/>
        <v>1152</v>
      </c>
      <c r="C1155" s="940"/>
      <c r="D1155" s="867"/>
      <c r="E1155" s="867"/>
      <c r="F1155" s="300"/>
      <c r="G1155" s="903" t="s">
        <v>3970</v>
      </c>
      <c r="H1155" s="131"/>
      <c r="I1155" s="131"/>
      <c r="J1155" s="131"/>
      <c r="K1155" s="132"/>
      <c r="L1155" s="132" t="s">
        <v>3971</v>
      </c>
      <c r="M1155" s="132" t="s">
        <v>3972</v>
      </c>
      <c r="N1155" s="131"/>
      <c r="O1155" s="783" t="s">
        <v>84</v>
      </c>
      <c r="P1155" s="783" t="s">
        <v>86</v>
      </c>
      <c r="Q1155" s="783" t="s">
        <v>86</v>
      </c>
      <c r="R1155" s="783" t="s">
        <v>86</v>
      </c>
      <c r="S1155" s="131"/>
      <c r="T1155" s="131"/>
      <c r="U1155" s="131"/>
      <c r="V1155" s="803"/>
      <c r="W1155" s="803"/>
      <c r="X1155" s="803"/>
      <c r="Y1155" s="803"/>
      <c r="Z1155" s="803"/>
      <c r="AA1155" s="803"/>
      <c r="AB1155" s="803"/>
      <c r="AC1155" s="803"/>
      <c r="AD1155" s="803"/>
      <c r="AE1155" s="110"/>
      <c r="AF1155" s="110"/>
      <c r="AG1155" s="110"/>
    </row>
    <row r="1156">
      <c r="A1156" s="803"/>
      <c r="B1156" s="676">
        <f t="shared" si="1"/>
        <v>1153</v>
      </c>
      <c r="C1156" s="940"/>
      <c r="D1156" s="867"/>
      <c r="E1156" s="867"/>
      <c r="F1156" s="300"/>
      <c r="G1156" s="903" t="s">
        <v>3973</v>
      </c>
      <c r="H1156" s="131"/>
      <c r="I1156" s="131"/>
      <c r="J1156" s="131"/>
      <c r="K1156" s="132"/>
      <c r="L1156" s="132" t="s">
        <v>3974</v>
      </c>
      <c r="M1156" s="132" t="s">
        <v>3975</v>
      </c>
      <c r="N1156" s="131"/>
      <c r="O1156" s="783" t="s">
        <v>84</v>
      </c>
      <c r="P1156" s="783" t="s">
        <v>86</v>
      </c>
      <c r="Q1156" s="783" t="s">
        <v>86</v>
      </c>
      <c r="R1156" s="783" t="s">
        <v>86</v>
      </c>
      <c r="S1156" s="131"/>
      <c r="T1156" s="131"/>
      <c r="U1156" s="131"/>
      <c r="V1156" s="803"/>
      <c r="W1156" s="803"/>
      <c r="X1156" s="803"/>
      <c r="Y1156" s="803"/>
      <c r="Z1156" s="803"/>
      <c r="AA1156" s="803"/>
      <c r="AB1156" s="803"/>
      <c r="AC1156" s="803"/>
      <c r="AD1156" s="803"/>
      <c r="AE1156" s="110"/>
      <c r="AF1156" s="110"/>
      <c r="AG1156" s="110"/>
    </row>
    <row r="1157">
      <c r="A1157" s="803"/>
      <c r="B1157" s="676">
        <f t="shared" si="1"/>
        <v>1154</v>
      </c>
      <c r="C1157" s="940"/>
      <c r="D1157" s="960"/>
      <c r="E1157" s="960"/>
      <c r="F1157" s="301"/>
      <c r="G1157" s="903" t="s">
        <v>3976</v>
      </c>
      <c r="H1157" s="131"/>
      <c r="I1157" s="131"/>
      <c r="J1157" s="131"/>
      <c r="K1157" s="132"/>
      <c r="L1157" s="132" t="s">
        <v>3977</v>
      </c>
      <c r="M1157" s="132" t="s">
        <v>3978</v>
      </c>
      <c r="N1157" s="131"/>
      <c r="O1157" s="783" t="s">
        <v>84</v>
      </c>
      <c r="P1157" s="783" t="s">
        <v>86</v>
      </c>
      <c r="Q1157" s="783" t="s">
        <v>86</v>
      </c>
      <c r="R1157" s="783" t="s">
        <v>86</v>
      </c>
      <c r="S1157" s="131"/>
      <c r="T1157" s="131"/>
      <c r="U1157" s="131"/>
      <c r="V1157" s="803"/>
      <c r="W1157" s="803"/>
      <c r="X1157" s="803"/>
      <c r="Y1157" s="803"/>
      <c r="Z1157" s="803"/>
      <c r="AA1157" s="803"/>
      <c r="AB1157" s="803"/>
      <c r="AC1157" s="803"/>
      <c r="AD1157" s="803"/>
      <c r="AE1157" s="110"/>
      <c r="AF1157" s="110"/>
      <c r="AG1157" s="110"/>
    </row>
    <row r="1158">
      <c r="A1158" s="803"/>
      <c r="B1158" s="676">
        <f t="shared" si="1"/>
        <v>1155</v>
      </c>
      <c r="C1158" s="899" t="s">
        <v>5233</v>
      </c>
      <c r="D1158" s="996" t="s">
        <v>5234</v>
      </c>
      <c r="E1158" s="996" t="s">
        <v>5235</v>
      </c>
      <c r="F1158" s="997"/>
      <c r="G1158" s="998"/>
      <c r="H1158" s="998"/>
      <c r="I1158" s="998"/>
      <c r="J1158" s="998"/>
      <c r="K1158" s="900"/>
      <c r="L1158" s="899" t="s">
        <v>5236</v>
      </c>
      <c r="M1158" s="899" t="s">
        <v>5237</v>
      </c>
      <c r="N1158" s="841"/>
      <c r="O1158" s="783" t="s">
        <v>86</v>
      </c>
      <c r="P1158" s="783" t="s">
        <v>86</v>
      </c>
      <c r="Q1158" s="783" t="s">
        <v>86</v>
      </c>
      <c r="R1158" s="783" t="s">
        <v>86</v>
      </c>
      <c r="S1158" s="131"/>
      <c r="T1158" s="131"/>
      <c r="U1158" s="131"/>
      <c r="V1158" s="803"/>
      <c r="W1158" s="803"/>
      <c r="X1158" s="803"/>
      <c r="Y1158" s="803"/>
      <c r="Z1158" s="803"/>
      <c r="AA1158" s="803"/>
      <c r="AB1158" s="803"/>
      <c r="AC1158" s="803"/>
      <c r="AD1158" s="803"/>
      <c r="AE1158" s="110"/>
      <c r="AF1158" s="110"/>
      <c r="AG1158" s="110"/>
    </row>
    <row r="1159">
      <c r="A1159" s="803"/>
      <c r="B1159" s="676">
        <f t="shared" si="1"/>
        <v>1156</v>
      </c>
      <c r="C1159" s="899"/>
      <c r="D1159" s="997"/>
      <c r="E1159" s="996" t="s">
        <v>5238</v>
      </c>
      <c r="F1159" s="997"/>
      <c r="G1159" s="998"/>
      <c r="H1159" s="998"/>
      <c r="I1159" s="998"/>
      <c r="J1159" s="998"/>
      <c r="K1159" s="900"/>
      <c r="L1159" s="899" t="s">
        <v>5239</v>
      </c>
      <c r="M1159" s="899" t="s">
        <v>5240</v>
      </c>
      <c r="N1159" s="131"/>
      <c r="O1159" s="783" t="s">
        <v>86</v>
      </c>
      <c r="P1159" s="783" t="s">
        <v>86</v>
      </c>
      <c r="Q1159" s="783" t="s">
        <v>86</v>
      </c>
      <c r="R1159" s="783" t="s">
        <v>86</v>
      </c>
      <c r="S1159" s="131"/>
      <c r="T1159" s="131"/>
      <c r="U1159" s="131"/>
      <c r="V1159" s="803"/>
      <c r="W1159" s="803"/>
      <c r="X1159" s="803"/>
      <c r="Y1159" s="803"/>
      <c r="Z1159" s="803"/>
      <c r="AA1159" s="803"/>
      <c r="AB1159" s="803"/>
      <c r="AC1159" s="803"/>
      <c r="AD1159" s="803"/>
      <c r="AE1159" s="110"/>
      <c r="AF1159" s="110"/>
      <c r="AG1159" s="110"/>
    </row>
    <row r="1160">
      <c r="A1160" s="803"/>
      <c r="B1160" s="676">
        <f t="shared" si="1"/>
        <v>1157</v>
      </c>
      <c r="C1160" s="899"/>
      <c r="D1160" s="997"/>
      <c r="E1160" s="996" t="s">
        <v>5241</v>
      </c>
      <c r="F1160" s="997"/>
      <c r="G1160" s="998"/>
      <c r="H1160" s="998"/>
      <c r="I1160" s="998"/>
      <c r="J1160" s="998"/>
      <c r="K1160" s="900"/>
      <c r="L1160" s="899" t="s">
        <v>5242</v>
      </c>
      <c r="M1160" s="899" t="s">
        <v>5243</v>
      </c>
      <c r="N1160" s="831" t="s">
        <v>5244</v>
      </c>
      <c r="O1160" s="783" t="s">
        <v>86</v>
      </c>
      <c r="P1160" s="783" t="s">
        <v>86</v>
      </c>
      <c r="Q1160" s="783" t="s">
        <v>86</v>
      </c>
      <c r="R1160" s="783" t="s">
        <v>86</v>
      </c>
      <c r="S1160" s="131"/>
      <c r="T1160" s="131"/>
      <c r="U1160" s="131"/>
      <c r="V1160" s="803"/>
      <c r="W1160" s="803"/>
      <c r="X1160" s="803"/>
      <c r="Y1160" s="803"/>
      <c r="Z1160" s="803"/>
      <c r="AA1160" s="803"/>
      <c r="AB1160" s="803"/>
      <c r="AC1160" s="803"/>
      <c r="AD1160" s="803"/>
      <c r="AE1160" s="110"/>
      <c r="AF1160" s="110"/>
      <c r="AG1160" s="110"/>
    </row>
    <row r="1161">
      <c r="A1161" s="803"/>
      <c r="B1161" s="676">
        <f t="shared" si="1"/>
        <v>1158</v>
      </c>
      <c r="C1161" s="899"/>
      <c r="D1161" s="997"/>
      <c r="E1161" s="997"/>
      <c r="F1161" s="997"/>
      <c r="G1161" s="998"/>
      <c r="H1161" s="998"/>
      <c r="I1161" s="998"/>
      <c r="J1161" s="998"/>
      <c r="K1161" s="900"/>
      <c r="L1161" s="900"/>
      <c r="M1161" s="900"/>
      <c r="N1161" s="131"/>
      <c r="O1161" s="783" t="s">
        <v>86</v>
      </c>
      <c r="P1161" s="783" t="s">
        <v>86</v>
      </c>
      <c r="Q1161" s="783" t="s">
        <v>86</v>
      </c>
      <c r="R1161" s="783" t="s">
        <v>86</v>
      </c>
      <c r="S1161" s="131"/>
      <c r="T1161" s="131"/>
      <c r="U1161" s="131"/>
      <c r="V1161" s="803"/>
      <c r="W1161" s="803"/>
      <c r="X1161" s="803"/>
      <c r="Y1161" s="803"/>
      <c r="Z1161" s="803"/>
      <c r="AA1161" s="803"/>
      <c r="AB1161" s="803"/>
      <c r="AC1161" s="803"/>
      <c r="AD1161" s="803"/>
      <c r="AE1161" s="110"/>
      <c r="AF1161" s="110"/>
      <c r="AG1161" s="110"/>
    </row>
    <row r="1162">
      <c r="A1162" s="803"/>
      <c r="B1162" s="676">
        <f t="shared" si="1"/>
        <v>1159</v>
      </c>
      <c r="C1162" s="980" t="s">
        <v>5245</v>
      </c>
      <c r="D1162" s="132" t="s">
        <v>5245</v>
      </c>
      <c r="E1162" s="132" t="s">
        <v>1325</v>
      </c>
      <c r="F1162" s="132" t="s">
        <v>5246</v>
      </c>
      <c r="G1162" s="201"/>
      <c r="H1162" s="201"/>
      <c r="I1162" s="201"/>
      <c r="J1162" s="201"/>
      <c r="K1162" s="132"/>
      <c r="L1162" s="132" t="s">
        <v>5247</v>
      </c>
      <c r="M1162" s="132" t="s">
        <v>5248</v>
      </c>
      <c r="N1162" s="131"/>
      <c r="O1162" s="783" t="s">
        <v>84</v>
      </c>
      <c r="P1162" s="783" t="s">
        <v>86</v>
      </c>
      <c r="Q1162" s="783" t="s">
        <v>86</v>
      </c>
      <c r="R1162" s="783" t="s">
        <v>86</v>
      </c>
      <c r="S1162" s="132" t="s">
        <v>107</v>
      </c>
      <c r="T1162" s="131"/>
      <c r="U1162" s="131"/>
      <c r="V1162" s="803"/>
      <c r="W1162" s="803"/>
      <c r="X1162" s="803"/>
      <c r="Y1162" s="803"/>
      <c r="Z1162" s="803"/>
      <c r="AA1162" s="803"/>
      <c r="AB1162" s="803"/>
      <c r="AC1162" s="803"/>
      <c r="AD1162" s="803"/>
      <c r="AE1162" s="110"/>
      <c r="AF1162" s="110"/>
      <c r="AG1162" s="110"/>
    </row>
    <row r="1163">
      <c r="A1163" s="803"/>
      <c r="B1163" s="676">
        <f t="shared" si="1"/>
        <v>1160</v>
      </c>
      <c r="C1163" s="981"/>
      <c r="D1163" s="201"/>
      <c r="E1163" s="201"/>
      <c r="F1163" s="132" t="s">
        <v>5249</v>
      </c>
      <c r="G1163" s="201"/>
      <c r="H1163" s="201"/>
      <c r="I1163" s="201"/>
      <c r="J1163" s="201"/>
      <c r="K1163" s="132"/>
      <c r="L1163" s="132" t="s">
        <v>173</v>
      </c>
      <c r="M1163" s="132" t="s">
        <v>173</v>
      </c>
      <c r="N1163" s="131"/>
      <c r="O1163" s="783" t="s">
        <v>84</v>
      </c>
      <c r="P1163" s="783" t="s">
        <v>86</v>
      </c>
      <c r="Q1163" s="783" t="s">
        <v>86</v>
      </c>
      <c r="R1163" s="783" t="s">
        <v>86</v>
      </c>
      <c r="S1163" s="132" t="s">
        <v>107</v>
      </c>
      <c r="T1163" s="131"/>
      <c r="U1163" s="131"/>
      <c r="V1163" s="803"/>
      <c r="W1163" s="803"/>
      <c r="X1163" s="803"/>
      <c r="Y1163" s="803"/>
      <c r="Z1163" s="803"/>
      <c r="AA1163" s="803"/>
      <c r="AB1163" s="803"/>
      <c r="AC1163" s="803"/>
      <c r="AD1163" s="803"/>
      <c r="AE1163" s="110"/>
      <c r="AF1163" s="110"/>
      <c r="AG1163" s="110"/>
    </row>
    <row r="1164">
      <c r="A1164" s="803"/>
      <c r="B1164" s="676">
        <f t="shared" si="1"/>
        <v>1161</v>
      </c>
      <c r="C1164" s="981"/>
      <c r="D1164" s="201"/>
      <c r="E1164" s="201"/>
      <c r="F1164" s="132" t="s">
        <v>5250</v>
      </c>
      <c r="G1164" s="201"/>
      <c r="H1164" s="201"/>
      <c r="I1164" s="201"/>
      <c r="J1164" s="201"/>
      <c r="K1164" s="132"/>
      <c r="L1164" s="132" t="s">
        <v>5251</v>
      </c>
      <c r="M1164" s="132" t="s">
        <v>5252</v>
      </c>
      <c r="N1164" s="131"/>
      <c r="O1164" s="783" t="s">
        <v>84</v>
      </c>
      <c r="P1164" s="783" t="s">
        <v>86</v>
      </c>
      <c r="Q1164" s="783" t="s">
        <v>86</v>
      </c>
      <c r="R1164" s="783" t="s">
        <v>86</v>
      </c>
      <c r="S1164" s="132" t="s">
        <v>107</v>
      </c>
      <c r="T1164" s="131"/>
      <c r="U1164" s="131"/>
      <c r="V1164" s="803"/>
      <c r="W1164" s="803"/>
      <c r="X1164" s="803"/>
      <c r="Y1164" s="803"/>
      <c r="Z1164" s="803"/>
      <c r="AA1164" s="803"/>
      <c r="AB1164" s="803"/>
      <c r="AC1164" s="803"/>
      <c r="AD1164" s="803"/>
      <c r="AE1164" s="110"/>
      <c r="AF1164" s="110"/>
      <c r="AG1164" s="110"/>
    </row>
    <row r="1165">
      <c r="A1165" s="803"/>
      <c r="B1165" s="676">
        <f t="shared" si="1"/>
        <v>1162</v>
      </c>
      <c r="C1165" s="981"/>
      <c r="D1165" s="201"/>
      <c r="E1165" s="201"/>
      <c r="F1165" s="132" t="s">
        <v>5253</v>
      </c>
      <c r="G1165" s="201"/>
      <c r="H1165" s="201"/>
      <c r="I1165" s="201"/>
      <c r="J1165" s="201"/>
      <c r="K1165" s="132"/>
      <c r="L1165" s="132" t="s">
        <v>3797</v>
      </c>
      <c r="M1165" s="132" t="s">
        <v>3834</v>
      </c>
      <c r="N1165" s="131"/>
      <c r="O1165" s="783" t="s">
        <v>84</v>
      </c>
      <c r="P1165" s="783" t="s">
        <v>86</v>
      </c>
      <c r="Q1165" s="783" t="s">
        <v>86</v>
      </c>
      <c r="R1165" s="783" t="s">
        <v>86</v>
      </c>
      <c r="S1165" s="132" t="s">
        <v>107</v>
      </c>
      <c r="T1165" s="131"/>
      <c r="U1165" s="131"/>
      <c r="V1165" s="803"/>
      <c r="W1165" s="803"/>
      <c r="X1165" s="803"/>
      <c r="Y1165" s="803"/>
      <c r="Z1165" s="803"/>
      <c r="AA1165" s="803"/>
      <c r="AB1165" s="803"/>
      <c r="AC1165" s="803"/>
      <c r="AD1165" s="803"/>
      <c r="AE1165" s="110"/>
      <c r="AF1165" s="110"/>
      <c r="AG1165" s="110"/>
    </row>
    <row r="1166">
      <c r="A1166" s="803"/>
      <c r="B1166" s="676">
        <f t="shared" si="1"/>
        <v>1163</v>
      </c>
      <c r="C1166" s="981"/>
      <c r="D1166" s="201"/>
      <c r="E1166" s="201"/>
      <c r="F1166" s="132" t="s">
        <v>5254</v>
      </c>
      <c r="G1166" s="201"/>
      <c r="H1166" s="201"/>
      <c r="I1166" s="201"/>
      <c r="J1166" s="201"/>
      <c r="K1166" s="132"/>
      <c r="L1166" s="132" t="s">
        <v>173</v>
      </c>
      <c r="M1166" s="132" t="s">
        <v>3798</v>
      </c>
      <c r="N1166" s="131"/>
      <c r="O1166" s="783" t="s">
        <v>84</v>
      </c>
      <c r="P1166" s="783" t="s">
        <v>86</v>
      </c>
      <c r="Q1166" s="783" t="s">
        <v>86</v>
      </c>
      <c r="R1166" s="783" t="s">
        <v>86</v>
      </c>
      <c r="S1166" s="132" t="s">
        <v>107</v>
      </c>
      <c r="T1166" s="131"/>
      <c r="U1166" s="131"/>
      <c r="V1166" s="803"/>
      <c r="W1166" s="803"/>
      <c r="X1166" s="803"/>
      <c r="Y1166" s="803"/>
      <c r="Z1166" s="803"/>
      <c r="AA1166" s="803"/>
      <c r="AB1166" s="803"/>
      <c r="AC1166" s="803"/>
      <c r="AD1166" s="803"/>
      <c r="AE1166" s="110"/>
      <c r="AF1166" s="110"/>
      <c r="AG1166" s="110"/>
    </row>
    <row r="1167">
      <c r="A1167" s="803"/>
      <c r="B1167" s="676">
        <f t="shared" si="1"/>
        <v>1164</v>
      </c>
      <c r="C1167" s="981"/>
      <c r="D1167" s="201"/>
      <c r="E1167" s="201"/>
      <c r="F1167" s="132" t="s">
        <v>5255</v>
      </c>
      <c r="G1167" s="201"/>
      <c r="H1167" s="201"/>
      <c r="I1167" s="201"/>
      <c r="J1167" s="201"/>
      <c r="K1167" s="132"/>
      <c r="L1167" s="132" t="s">
        <v>173</v>
      </c>
      <c r="M1167" s="132" t="s">
        <v>173</v>
      </c>
      <c r="N1167" s="131"/>
      <c r="O1167" s="783" t="s">
        <v>84</v>
      </c>
      <c r="P1167" s="783" t="s">
        <v>86</v>
      </c>
      <c r="Q1167" s="783" t="s">
        <v>86</v>
      </c>
      <c r="R1167" s="783" t="s">
        <v>86</v>
      </c>
      <c r="S1167" s="132" t="s">
        <v>107</v>
      </c>
      <c r="T1167" s="131"/>
      <c r="U1167" s="131"/>
      <c r="V1167" s="803"/>
      <c r="W1167" s="803"/>
      <c r="X1167" s="803"/>
      <c r="Y1167" s="803"/>
      <c r="Z1167" s="803"/>
      <c r="AA1167" s="803"/>
      <c r="AB1167" s="803"/>
      <c r="AC1167" s="803"/>
      <c r="AD1167" s="803"/>
      <c r="AE1167" s="110"/>
      <c r="AF1167" s="110"/>
      <c r="AG1167" s="110"/>
    </row>
    <row r="1168">
      <c r="A1168" s="803"/>
      <c r="B1168" s="676">
        <f t="shared" si="1"/>
        <v>1165</v>
      </c>
      <c r="C1168" s="981"/>
      <c r="D1168" s="201"/>
      <c r="E1168" s="201"/>
      <c r="F1168" s="132" t="s">
        <v>5256</v>
      </c>
      <c r="G1168" s="201"/>
      <c r="H1168" s="201"/>
      <c r="I1168" s="201"/>
      <c r="J1168" s="201"/>
      <c r="K1168" s="132"/>
      <c r="L1168" s="132" t="s">
        <v>173</v>
      </c>
      <c r="M1168" s="132" t="s">
        <v>173</v>
      </c>
      <c r="N1168" s="131"/>
      <c r="O1168" s="783" t="s">
        <v>84</v>
      </c>
      <c r="P1168" s="783" t="s">
        <v>86</v>
      </c>
      <c r="Q1168" s="783" t="s">
        <v>86</v>
      </c>
      <c r="R1168" s="783" t="s">
        <v>86</v>
      </c>
      <c r="S1168" s="132" t="s">
        <v>107</v>
      </c>
      <c r="T1168" s="131"/>
      <c r="U1168" s="131"/>
      <c r="V1168" s="803"/>
      <c r="W1168" s="803"/>
      <c r="X1168" s="803"/>
      <c r="Y1168" s="803"/>
      <c r="Z1168" s="803"/>
      <c r="AA1168" s="803"/>
      <c r="AB1168" s="803"/>
      <c r="AC1168" s="803"/>
      <c r="AD1168" s="803"/>
      <c r="AE1168" s="110"/>
      <c r="AF1168" s="110"/>
      <c r="AG1168" s="110"/>
    </row>
    <row r="1169">
      <c r="A1169" s="803"/>
      <c r="B1169" s="676">
        <f t="shared" si="1"/>
        <v>1166</v>
      </c>
      <c r="C1169" s="981"/>
      <c r="D1169" s="201"/>
      <c r="E1169" s="201"/>
      <c r="F1169" s="132" t="s">
        <v>5257</v>
      </c>
      <c r="G1169" s="201"/>
      <c r="H1169" s="201"/>
      <c r="I1169" s="201"/>
      <c r="J1169" s="201"/>
      <c r="K1169" s="132"/>
      <c r="L1169" s="132" t="s">
        <v>173</v>
      </c>
      <c r="M1169" s="132" t="s">
        <v>173</v>
      </c>
      <c r="N1169" s="131"/>
      <c r="O1169" s="783" t="s">
        <v>84</v>
      </c>
      <c r="P1169" s="783" t="s">
        <v>86</v>
      </c>
      <c r="Q1169" s="783" t="s">
        <v>86</v>
      </c>
      <c r="R1169" s="783" t="s">
        <v>86</v>
      </c>
      <c r="S1169" s="132" t="s">
        <v>107</v>
      </c>
      <c r="T1169" s="131"/>
      <c r="U1169" s="131"/>
      <c r="V1169" s="803"/>
      <c r="W1169" s="803"/>
      <c r="X1169" s="803"/>
      <c r="Y1169" s="803"/>
      <c r="Z1169" s="803"/>
      <c r="AA1169" s="803"/>
      <c r="AB1169" s="803"/>
      <c r="AC1169" s="803"/>
      <c r="AD1169" s="803"/>
      <c r="AE1169" s="110"/>
      <c r="AF1169" s="110"/>
      <c r="AG1169" s="110"/>
    </row>
    <row r="1170">
      <c r="A1170" s="803"/>
      <c r="B1170" s="676">
        <f t="shared" si="1"/>
        <v>1167</v>
      </c>
      <c r="C1170" s="981"/>
      <c r="D1170" s="201"/>
      <c r="E1170" s="201"/>
      <c r="F1170" s="132" t="s">
        <v>5258</v>
      </c>
      <c r="G1170" s="201"/>
      <c r="H1170" s="201"/>
      <c r="I1170" s="201"/>
      <c r="J1170" s="201"/>
      <c r="K1170" s="132"/>
      <c r="L1170" s="132" t="s">
        <v>173</v>
      </c>
      <c r="M1170" s="132" t="s">
        <v>173</v>
      </c>
      <c r="N1170" s="131"/>
      <c r="O1170" s="783" t="s">
        <v>84</v>
      </c>
      <c r="P1170" s="783" t="s">
        <v>86</v>
      </c>
      <c r="Q1170" s="783" t="s">
        <v>86</v>
      </c>
      <c r="R1170" s="783" t="s">
        <v>86</v>
      </c>
      <c r="S1170" s="132" t="s">
        <v>107</v>
      </c>
      <c r="T1170" s="131"/>
      <c r="U1170" s="131"/>
      <c r="V1170" s="803"/>
      <c r="W1170" s="803"/>
      <c r="X1170" s="803"/>
      <c r="Y1170" s="803"/>
      <c r="Z1170" s="803"/>
      <c r="AA1170" s="803"/>
      <c r="AB1170" s="803"/>
      <c r="AC1170" s="803"/>
      <c r="AD1170" s="803"/>
      <c r="AE1170" s="110"/>
      <c r="AF1170" s="110"/>
      <c r="AG1170" s="110"/>
    </row>
    <row r="1171">
      <c r="A1171" s="803"/>
      <c r="B1171" s="676">
        <f t="shared" si="1"/>
        <v>1168</v>
      </c>
      <c r="C1171" s="981"/>
      <c r="D1171" s="201"/>
      <c r="E1171" s="201"/>
      <c r="F1171" s="132" t="s">
        <v>5259</v>
      </c>
      <c r="G1171" s="201"/>
      <c r="H1171" s="201"/>
      <c r="I1171" s="201"/>
      <c r="J1171" s="201"/>
      <c r="K1171" s="132"/>
      <c r="L1171" s="132" t="s">
        <v>173</v>
      </c>
      <c r="M1171" s="132" t="s">
        <v>173</v>
      </c>
      <c r="N1171" s="131"/>
      <c r="O1171" s="783" t="s">
        <v>84</v>
      </c>
      <c r="P1171" s="783" t="s">
        <v>86</v>
      </c>
      <c r="Q1171" s="783" t="s">
        <v>86</v>
      </c>
      <c r="R1171" s="783" t="s">
        <v>86</v>
      </c>
      <c r="S1171" s="132" t="s">
        <v>107</v>
      </c>
      <c r="T1171" s="131"/>
      <c r="U1171" s="131"/>
      <c r="V1171" s="803"/>
      <c r="W1171" s="803"/>
      <c r="X1171" s="803"/>
      <c r="Y1171" s="803"/>
      <c r="Z1171" s="803"/>
      <c r="AA1171" s="803"/>
      <c r="AB1171" s="803"/>
      <c r="AC1171" s="803"/>
      <c r="AD1171" s="803"/>
      <c r="AE1171" s="110"/>
      <c r="AF1171" s="110"/>
      <c r="AG1171" s="110"/>
    </row>
    <row r="1172">
      <c r="A1172" s="803"/>
      <c r="B1172" s="676">
        <f t="shared" si="1"/>
        <v>1169</v>
      </c>
      <c r="C1172" s="981"/>
      <c r="D1172" s="201"/>
      <c r="E1172" s="201"/>
      <c r="F1172" s="132" t="s">
        <v>5260</v>
      </c>
      <c r="G1172" s="201"/>
      <c r="H1172" s="201"/>
      <c r="I1172" s="201"/>
      <c r="J1172" s="201"/>
      <c r="K1172" s="132"/>
      <c r="L1172" s="132" t="s">
        <v>173</v>
      </c>
      <c r="M1172" s="132" t="s">
        <v>173</v>
      </c>
      <c r="N1172" s="131"/>
      <c r="O1172" s="783" t="s">
        <v>84</v>
      </c>
      <c r="P1172" s="783" t="s">
        <v>86</v>
      </c>
      <c r="Q1172" s="783" t="s">
        <v>86</v>
      </c>
      <c r="R1172" s="783" t="s">
        <v>86</v>
      </c>
      <c r="S1172" s="132" t="s">
        <v>107</v>
      </c>
      <c r="T1172" s="131"/>
      <c r="U1172" s="131"/>
      <c r="V1172" s="803"/>
      <c r="W1172" s="803"/>
      <c r="X1172" s="803"/>
      <c r="Y1172" s="803"/>
      <c r="Z1172" s="803"/>
      <c r="AA1172" s="803"/>
      <c r="AB1172" s="803"/>
      <c r="AC1172" s="803"/>
      <c r="AD1172" s="803"/>
      <c r="AE1172" s="110"/>
      <c r="AF1172" s="110"/>
      <c r="AG1172" s="110"/>
    </row>
    <row r="1173">
      <c r="A1173" s="803"/>
      <c r="B1173" s="676">
        <f t="shared" si="1"/>
        <v>1170</v>
      </c>
      <c r="C1173" s="981"/>
      <c r="D1173" s="201"/>
      <c r="E1173" s="201"/>
      <c r="F1173" s="132" t="s">
        <v>1681</v>
      </c>
      <c r="G1173" s="201"/>
      <c r="H1173" s="201"/>
      <c r="I1173" s="201"/>
      <c r="J1173" s="201"/>
      <c r="K1173" s="132"/>
      <c r="L1173" s="132" t="s">
        <v>173</v>
      </c>
      <c r="M1173" s="132" t="s">
        <v>173</v>
      </c>
      <c r="N1173" s="131"/>
      <c r="O1173" s="783" t="s">
        <v>84</v>
      </c>
      <c r="P1173" s="783" t="s">
        <v>86</v>
      </c>
      <c r="Q1173" s="783" t="s">
        <v>86</v>
      </c>
      <c r="R1173" s="783" t="s">
        <v>86</v>
      </c>
      <c r="S1173" s="132" t="s">
        <v>107</v>
      </c>
      <c r="T1173" s="131"/>
      <c r="U1173" s="131"/>
      <c r="V1173" s="803"/>
      <c r="W1173" s="803"/>
      <c r="X1173" s="803"/>
      <c r="Y1173" s="803"/>
      <c r="Z1173" s="803"/>
      <c r="AA1173" s="803"/>
      <c r="AB1173" s="803"/>
      <c r="AC1173" s="803"/>
      <c r="AD1173" s="803"/>
      <c r="AE1173" s="110"/>
      <c r="AF1173" s="110"/>
      <c r="AG1173" s="110"/>
    </row>
    <row r="1174">
      <c r="A1174" s="803"/>
      <c r="B1174" s="676">
        <f t="shared" si="1"/>
        <v>1171</v>
      </c>
      <c r="C1174" s="981"/>
      <c r="D1174" s="201"/>
      <c r="E1174" s="201"/>
      <c r="F1174" s="132" t="s">
        <v>5261</v>
      </c>
      <c r="G1174" s="201"/>
      <c r="H1174" s="201"/>
      <c r="I1174" s="201"/>
      <c r="J1174" s="201"/>
      <c r="K1174" s="132"/>
      <c r="L1174" s="132" t="s">
        <v>173</v>
      </c>
      <c r="M1174" s="132" t="s">
        <v>173</v>
      </c>
      <c r="N1174" s="131"/>
      <c r="O1174" s="783" t="s">
        <v>84</v>
      </c>
      <c r="P1174" s="783" t="s">
        <v>86</v>
      </c>
      <c r="Q1174" s="783" t="s">
        <v>86</v>
      </c>
      <c r="R1174" s="783" t="s">
        <v>86</v>
      </c>
      <c r="S1174" s="132" t="s">
        <v>107</v>
      </c>
      <c r="T1174" s="131"/>
      <c r="U1174" s="131"/>
      <c r="V1174" s="803"/>
      <c r="W1174" s="803"/>
      <c r="X1174" s="803"/>
      <c r="Y1174" s="803"/>
      <c r="Z1174" s="803"/>
      <c r="AA1174" s="803"/>
      <c r="AB1174" s="803"/>
      <c r="AC1174" s="803"/>
      <c r="AD1174" s="803"/>
      <c r="AE1174" s="110"/>
      <c r="AF1174" s="110"/>
      <c r="AG1174" s="110"/>
    </row>
    <row r="1175">
      <c r="A1175" s="803"/>
      <c r="B1175" s="676">
        <f t="shared" si="1"/>
        <v>1172</v>
      </c>
      <c r="C1175" s="981"/>
      <c r="D1175" s="201"/>
      <c r="E1175" s="197" t="s">
        <v>252</v>
      </c>
      <c r="F1175" s="951">
        <v>30.0</v>
      </c>
      <c r="G1175" s="201"/>
      <c r="H1175" s="201"/>
      <c r="I1175" s="201"/>
      <c r="J1175" s="201"/>
      <c r="K1175" s="132"/>
      <c r="L1175" s="132" t="s">
        <v>3955</v>
      </c>
      <c r="M1175" s="132" t="s">
        <v>4389</v>
      </c>
      <c r="N1175" s="131"/>
      <c r="O1175" s="783" t="s">
        <v>84</v>
      </c>
      <c r="P1175" s="783" t="s">
        <v>86</v>
      </c>
      <c r="Q1175" s="783" t="s">
        <v>86</v>
      </c>
      <c r="R1175" s="783" t="s">
        <v>86</v>
      </c>
      <c r="S1175" s="132" t="s">
        <v>107</v>
      </c>
      <c r="T1175" s="131"/>
      <c r="U1175" s="131"/>
      <c r="V1175" s="803"/>
      <c r="W1175" s="803"/>
      <c r="X1175" s="803"/>
      <c r="Y1175" s="803"/>
      <c r="Z1175" s="803"/>
      <c r="AA1175" s="803"/>
      <c r="AB1175" s="803"/>
      <c r="AC1175" s="803"/>
      <c r="AD1175" s="803"/>
      <c r="AE1175" s="110"/>
      <c r="AF1175" s="110"/>
      <c r="AG1175" s="110"/>
    </row>
    <row r="1176">
      <c r="A1176" s="803"/>
      <c r="B1176" s="676">
        <f t="shared" si="1"/>
        <v>1173</v>
      </c>
      <c r="C1176" s="981"/>
      <c r="D1176" s="201"/>
      <c r="E1176" s="137"/>
      <c r="F1176" s="951">
        <v>50.0</v>
      </c>
      <c r="G1176" s="201"/>
      <c r="H1176" s="201"/>
      <c r="I1176" s="201"/>
      <c r="J1176" s="201"/>
      <c r="K1176" s="132"/>
      <c r="L1176" s="132" t="s">
        <v>3958</v>
      </c>
      <c r="M1176" s="132" t="s">
        <v>4390</v>
      </c>
      <c r="N1176" s="131"/>
      <c r="O1176" s="783" t="s">
        <v>84</v>
      </c>
      <c r="P1176" s="783" t="s">
        <v>86</v>
      </c>
      <c r="Q1176" s="783" t="s">
        <v>86</v>
      </c>
      <c r="R1176" s="783" t="s">
        <v>86</v>
      </c>
      <c r="S1176" s="132" t="s">
        <v>107</v>
      </c>
      <c r="T1176" s="131"/>
      <c r="U1176" s="131"/>
      <c r="V1176" s="803"/>
      <c r="W1176" s="803"/>
      <c r="X1176" s="803"/>
      <c r="Y1176" s="803"/>
      <c r="Z1176" s="803"/>
      <c r="AA1176" s="803"/>
      <c r="AB1176" s="803"/>
      <c r="AC1176" s="803"/>
      <c r="AD1176" s="803"/>
      <c r="AE1176" s="110"/>
      <c r="AF1176" s="110"/>
      <c r="AG1176" s="110"/>
    </row>
    <row r="1177">
      <c r="A1177" s="803"/>
      <c r="B1177" s="676">
        <f t="shared" si="1"/>
        <v>1174</v>
      </c>
      <c r="C1177" s="981"/>
      <c r="D1177" s="201"/>
      <c r="E1177" s="137"/>
      <c r="F1177" s="999">
        <v>100.0</v>
      </c>
      <c r="G1177" s="201"/>
      <c r="H1177" s="201"/>
      <c r="I1177" s="201"/>
      <c r="J1177" s="201"/>
      <c r="K1177" s="132"/>
      <c r="L1177" s="132" t="s">
        <v>3961</v>
      </c>
      <c r="M1177" s="132" t="s">
        <v>4923</v>
      </c>
      <c r="N1177" s="131"/>
      <c r="O1177" s="783" t="s">
        <v>84</v>
      </c>
      <c r="P1177" s="783" t="s">
        <v>86</v>
      </c>
      <c r="Q1177" s="783" t="s">
        <v>86</v>
      </c>
      <c r="R1177" s="783" t="s">
        <v>86</v>
      </c>
      <c r="S1177" s="132" t="s">
        <v>107</v>
      </c>
      <c r="T1177" s="131"/>
      <c r="U1177" s="131"/>
      <c r="V1177" s="803"/>
      <c r="W1177" s="803"/>
      <c r="X1177" s="803"/>
      <c r="Y1177" s="803"/>
      <c r="Z1177" s="803"/>
      <c r="AA1177" s="803"/>
      <c r="AB1177" s="803"/>
      <c r="AC1177" s="803"/>
      <c r="AD1177" s="803"/>
      <c r="AE1177" s="110"/>
      <c r="AF1177" s="110"/>
      <c r="AG1177" s="110"/>
    </row>
    <row r="1178">
      <c r="A1178" s="803"/>
      <c r="B1178" s="676">
        <f t="shared" si="1"/>
        <v>1175</v>
      </c>
      <c r="C1178" s="981"/>
      <c r="D1178" s="201"/>
      <c r="E1178" s="197" t="s">
        <v>824</v>
      </c>
      <c r="F1178" s="820" t="s">
        <v>1174</v>
      </c>
      <c r="G1178" s="201"/>
      <c r="H1178" s="201"/>
      <c r="I1178" s="201"/>
      <c r="J1178" s="201"/>
      <c r="K1178" s="132"/>
      <c r="L1178" s="132" t="s">
        <v>3965</v>
      </c>
      <c r="M1178" s="132" t="s">
        <v>3966</v>
      </c>
      <c r="N1178" s="131"/>
      <c r="O1178" s="783" t="s">
        <v>84</v>
      </c>
      <c r="P1178" s="783" t="s">
        <v>86</v>
      </c>
      <c r="Q1178" s="783" t="s">
        <v>86</v>
      </c>
      <c r="R1178" s="783" t="s">
        <v>86</v>
      </c>
      <c r="S1178" s="132" t="s">
        <v>107</v>
      </c>
      <c r="T1178" s="131"/>
      <c r="U1178" s="131"/>
      <c r="V1178" s="803"/>
      <c r="W1178" s="803"/>
      <c r="X1178" s="803"/>
      <c r="Y1178" s="803"/>
      <c r="Z1178" s="803"/>
      <c r="AA1178" s="803"/>
      <c r="AB1178" s="803"/>
      <c r="AC1178" s="803"/>
      <c r="AD1178" s="803"/>
      <c r="AE1178" s="110"/>
      <c r="AF1178" s="110"/>
      <c r="AG1178" s="110"/>
    </row>
    <row r="1179">
      <c r="A1179" s="803"/>
      <c r="B1179" s="676">
        <f t="shared" si="1"/>
        <v>1176</v>
      </c>
      <c r="C1179" s="981"/>
      <c r="D1179" s="201"/>
      <c r="E1179" s="137"/>
      <c r="F1179" s="820" t="s">
        <v>3967</v>
      </c>
      <c r="G1179" s="201"/>
      <c r="H1179" s="201"/>
      <c r="I1179" s="201"/>
      <c r="J1179" s="201"/>
      <c r="K1179" s="132"/>
      <c r="L1179" s="132" t="s">
        <v>3968</v>
      </c>
      <c r="M1179" s="132" t="s">
        <v>3969</v>
      </c>
      <c r="N1179" s="131"/>
      <c r="O1179" s="783" t="s">
        <v>84</v>
      </c>
      <c r="P1179" s="783" t="s">
        <v>86</v>
      </c>
      <c r="Q1179" s="783" t="s">
        <v>86</v>
      </c>
      <c r="R1179" s="783" t="s">
        <v>86</v>
      </c>
      <c r="S1179" s="132" t="s">
        <v>107</v>
      </c>
      <c r="T1179" s="131"/>
      <c r="U1179" s="131"/>
      <c r="V1179" s="803"/>
      <c r="W1179" s="803"/>
      <c r="X1179" s="803"/>
      <c r="Y1179" s="803"/>
      <c r="Z1179" s="803"/>
      <c r="AA1179" s="803"/>
      <c r="AB1179" s="803"/>
      <c r="AC1179" s="803"/>
      <c r="AD1179" s="803"/>
      <c r="AE1179" s="110"/>
      <c r="AF1179" s="110"/>
      <c r="AG1179" s="110"/>
    </row>
    <row r="1180">
      <c r="A1180" s="803"/>
      <c r="B1180" s="676">
        <f t="shared" si="1"/>
        <v>1177</v>
      </c>
      <c r="C1180" s="981"/>
      <c r="D1180" s="201"/>
      <c r="E1180" s="137"/>
      <c r="F1180" s="820" t="s">
        <v>3970</v>
      </c>
      <c r="G1180" s="201"/>
      <c r="H1180" s="201"/>
      <c r="I1180" s="201"/>
      <c r="J1180" s="201"/>
      <c r="K1180" s="132"/>
      <c r="L1180" s="132" t="s">
        <v>3971</v>
      </c>
      <c r="M1180" s="132" t="s">
        <v>3972</v>
      </c>
      <c r="N1180" s="131"/>
      <c r="O1180" s="783" t="s">
        <v>84</v>
      </c>
      <c r="P1180" s="783" t="s">
        <v>86</v>
      </c>
      <c r="Q1180" s="783" t="s">
        <v>86</v>
      </c>
      <c r="R1180" s="783" t="s">
        <v>86</v>
      </c>
      <c r="S1180" s="132" t="s">
        <v>107</v>
      </c>
      <c r="T1180" s="131"/>
      <c r="U1180" s="131"/>
      <c r="V1180" s="803"/>
      <c r="W1180" s="803"/>
      <c r="X1180" s="803"/>
      <c r="Y1180" s="803"/>
      <c r="Z1180" s="803"/>
      <c r="AA1180" s="803"/>
      <c r="AB1180" s="803"/>
      <c r="AC1180" s="803"/>
      <c r="AD1180" s="803"/>
      <c r="AE1180" s="110"/>
      <c r="AF1180" s="110"/>
      <c r="AG1180" s="110"/>
    </row>
    <row r="1181">
      <c r="A1181" s="803"/>
      <c r="B1181" s="676">
        <f t="shared" si="1"/>
        <v>1178</v>
      </c>
      <c r="C1181" s="981"/>
      <c r="D1181" s="201"/>
      <c r="E1181" s="137"/>
      <c r="F1181" s="820" t="s">
        <v>3973</v>
      </c>
      <c r="G1181" s="201"/>
      <c r="H1181" s="201"/>
      <c r="I1181" s="201"/>
      <c r="J1181" s="201"/>
      <c r="K1181" s="132"/>
      <c r="L1181" s="132" t="s">
        <v>3974</v>
      </c>
      <c r="M1181" s="132" t="s">
        <v>3975</v>
      </c>
      <c r="N1181" s="131"/>
      <c r="O1181" s="783" t="s">
        <v>84</v>
      </c>
      <c r="P1181" s="783" t="s">
        <v>86</v>
      </c>
      <c r="Q1181" s="783" t="s">
        <v>86</v>
      </c>
      <c r="R1181" s="783" t="s">
        <v>86</v>
      </c>
      <c r="S1181" s="132" t="s">
        <v>107</v>
      </c>
      <c r="T1181" s="131"/>
      <c r="U1181" s="131"/>
      <c r="V1181" s="803"/>
      <c r="W1181" s="803"/>
      <c r="X1181" s="803"/>
      <c r="Y1181" s="803"/>
      <c r="Z1181" s="803"/>
      <c r="AA1181" s="803"/>
      <c r="AB1181" s="803"/>
      <c r="AC1181" s="803"/>
      <c r="AD1181" s="803"/>
      <c r="AE1181" s="110"/>
      <c r="AF1181" s="110"/>
      <c r="AG1181" s="110"/>
    </row>
    <row r="1182">
      <c r="A1182" s="803"/>
      <c r="B1182" s="676">
        <f t="shared" si="1"/>
        <v>1179</v>
      </c>
      <c r="C1182" s="981"/>
      <c r="D1182" s="201"/>
      <c r="E1182" s="137"/>
      <c r="F1182" s="820" t="s">
        <v>3976</v>
      </c>
      <c r="G1182" s="201"/>
      <c r="H1182" s="201"/>
      <c r="I1182" s="201"/>
      <c r="J1182" s="201"/>
      <c r="K1182" s="132"/>
      <c r="L1182" s="132" t="s">
        <v>3977</v>
      </c>
      <c r="M1182" s="132" t="s">
        <v>3978</v>
      </c>
      <c r="N1182" s="131"/>
      <c r="O1182" s="783" t="s">
        <v>84</v>
      </c>
      <c r="P1182" s="783" t="s">
        <v>86</v>
      </c>
      <c r="Q1182" s="783" t="s">
        <v>86</v>
      </c>
      <c r="R1182" s="783" t="s">
        <v>86</v>
      </c>
      <c r="S1182" s="132" t="s">
        <v>107</v>
      </c>
      <c r="T1182" s="131"/>
      <c r="U1182" s="131"/>
      <c r="V1182" s="803"/>
      <c r="W1182" s="803"/>
      <c r="X1182" s="803"/>
      <c r="Y1182" s="803"/>
      <c r="Z1182" s="803"/>
      <c r="AA1182" s="803"/>
      <c r="AB1182" s="803"/>
      <c r="AC1182" s="803"/>
      <c r="AD1182" s="803"/>
      <c r="AE1182" s="110"/>
      <c r="AF1182" s="110"/>
      <c r="AG1182" s="110"/>
    </row>
    <row r="1183">
      <c r="A1183" s="803"/>
      <c r="B1183" s="676">
        <f t="shared" si="1"/>
        <v>1180</v>
      </c>
      <c r="C1183" s="977" t="s">
        <v>5262</v>
      </c>
      <c r="D1183" s="132" t="s">
        <v>5263</v>
      </c>
      <c r="E1183" s="201"/>
      <c r="F1183" s="201"/>
      <c r="G1183" s="201"/>
      <c r="H1183" s="201"/>
      <c r="I1183" s="201"/>
      <c r="J1183" s="201"/>
      <c r="K1183" s="132"/>
      <c r="L1183" s="132" t="s">
        <v>5264</v>
      </c>
      <c r="M1183" s="132" t="s">
        <v>5265</v>
      </c>
      <c r="N1183" s="131"/>
      <c r="O1183" s="783" t="s">
        <v>84</v>
      </c>
      <c r="P1183" s="783" t="s">
        <v>86</v>
      </c>
      <c r="Q1183" s="783" t="s">
        <v>86</v>
      </c>
      <c r="R1183" s="783" t="s">
        <v>86</v>
      </c>
      <c r="S1183" s="132" t="s">
        <v>107</v>
      </c>
      <c r="T1183" s="131"/>
      <c r="U1183" s="131"/>
      <c r="V1183" s="803"/>
      <c r="W1183" s="803"/>
      <c r="X1183" s="803"/>
      <c r="Y1183" s="803"/>
      <c r="Z1183" s="803"/>
      <c r="AA1183" s="803"/>
      <c r="AB1183" s="803"/>
      <c r="AC1183" s="803"/>
      <c r="AD1183" s="803"/>
      <c r="AE1183" s="110"/>
      <c r="AF1183" s="110"/>
      <c r="AG1183" s="110"/>
    </row>
    <row r="1184">
      <c r="A1184" s="803"/>
      <c r="B1184" s="676">
        <f t="shared" si="1"/>
        <v>1181</v>
      </c>
      <c r="C1184" s="978"/>
      <c r="D1184" s="132" t="s">
        <v>5266</v>
      </c>
      <c r="E1184" s="132"/>
      <c r="F1184" s="201"/>
      <c r="G1184" s="201"/>
      <c r="H1184" s="201"/>
      <c r="I1184" s="201"/>
      <c r="J1184" s="201"/>
      <c r="K1184" s="132"/>
      <c r="L1184" s="132" t="s">
        <v>5267</v>
      </c>
      <c r="M1184" s="132" t="s">
        <v>5268</v>
      </c>
      <c r="N1184" s="131"/>
      <c r="O1184" s="783" t="s">
        <v>84</v>
      </c>
      <c r="P1184" s="783" t="s">
        <v>86</v>
      </c>
      <c r="Q1184" s="783" t="s">
        <v>86</v>
      </c>
      <c r="R1184" s="783" t="s">
        <v>86</v>
      </c>
      <c r="S1184" s="132" t="s">
        <v>157</v>
      </c>
      <c r="T1184" s="132"/>
      <c r="U1184" s="131"/>
      <c r="V1184" s="803"/>
      <c r="W1184" s="803"/>
      <c r="X1184" s="803"/>
      <c r="Y1184" s="803"/>
      <c r="Z1184" s="803"/>
      <c r="AA1184" s="803"/>
      <c r="AB1184" s="803"/>
      <c r="AC1184" s="803"/>
      <c r="AD1184" s="803"/>
      <c r="AE1184" s="110"/>
      <c r="AF1184" s="110"/>
      <c r="AG1184" s="110"/>
    </row>
    <row r="1185">
      <c r="A1185" s="803"/>
      <c r="B1185" s="676">
        <f t="shared" si="1"/>
        <v>1182</v>
      </c>
      <c r="C1185" s="978"/>
      <c r="D1185" s="132"/>
      <c r="E1185" s="197" t="s">
        <v>252</v>
      </c>
      <c r="F1185" s="951">
        <v>10.0</v>
      </c>
      <c r="G1185" s="201"/>
      <c r="H1185" s="201"/>
      <c r="I1185" s="201"/>
      <c r="J1185" s="201"/>
      <c r="K1185" s="132"/>
      <c r="L1185" s="132" t="s">
        <v>3952</v>
      </c>
      <c r="M1185" s="132" t="s">
        <v>4388</v>
      </c>
      <c r="N1185" s="131"/>
      <c r="O1185" s="783" t="s">
        <v>84</v>
      </c>
      <c r="P1185" s="783" t="s">
        <v>86</v>
      </c>
      <c r="Q1185" s="783" t="s">
        <v>86</v>
      </c>
      <c r="R1185" s="783" t="s">
        <v>86</v>
      </c>
      <c r="S1185" s="132" t="s">
        <v>157</v>
      </c>
      <c r="T1185" s="132"/>
      <c r="U1185" s="131"/>
      <c r="V1185" s="803"/>
      <c r="W1185" s="803"/>
      <c r="X1185" s="803"/>
      <c r="Y1185" s="803"/>
      <c r="Z1185" s="803"/>
      <c r="AA1185" s="803"/>
      <c r="AB1185" s="803"/>
      <c r="AC1185" s="803"/>
      <c r="AD1185" s="803"/>
      <c r="AE1185" s="110"/>
      <c r="AF1185" s="110"/>
      <c r="AG1185" s="110"/>
    </row>
    <row r="1186">
      <c r="A1186" s="803"/>
      <c r="B1186" s="676">
        <f t="shared" si="1"/>
        <v>1183</v>
      </c>
      <c r="C1186" s="978"/>
      <c r="D1186" s="132"/>
      <c r="E1186" s="137"/>
      <c r="F1186" s="951">
        <v>30.0</v>
      </c>
      <c r="G1186" s="201"/>
      <c r="H1186" s="201"/>
      <c r="I1186" s="201"/>
      <c r="J1186" s="201"/>
      <c r="K1186" s="132"/>
      <c r="L1186" s="132" t="s">
        <v>3955</v>
      </c>
      <c r="M1186" s="132" t="s">
        <v>4389</v>
      </c>
      <c r="N1186" s="131"/>
      <c r="O1186" s="783" t="s">
        <v>84</v>
      </c>
      <c r="P1186" s="783" t="s">
        <v>86</v>
      </c>
      <c r="Q1186" s="783" t="s">
        <v>86</v>
      </c>
      <c r="R1186" s="783" t="s">
        <v>86</v>
      </c>
      <c r="S1186" s="132" t="s">
        <v>157</v>
      </c>
      <c r="T1186" s="132"/>
      <c r="U1186" s="131"/>
      <c r="V1186" s="803"/>
      <c r="W1186" s="803"/>
      <c r="X1186" s="803"/>
      <c r="Y1186" s="803"/>
      <c r="Z1186" s="803"/>
      <c r="AA1186" s="803"/>
      <c r="AB1186" s="803"/>
      <c r="AC1186" s="803"/>
      <c r="AD1186" s="803"/>
      <c r="AE1186" s="110"/>
      <c r="AF1186" s="110"/>
      <c r="AG1186" s="110"/>
    </row>
    <row r="1187">
      <c r="A1187" s="803"/>
      <c r="B1187" s="676">
        <f t="shared" si="1"/>
        <v>1184</v>
      </c>
      <c r="C1187" s="978"/>
      <c r="D1187" s="132"/>
      <c r="E1187" s="137"/>
      <c r="F1187" s="951">
        <v>50.0</v>
      </c>
      <c r="G1187" s="201"/>
      <c r="H1187" s="201"/>
      <c r="I1187" s="201"/>
      <c r="J1187" s="201"/>
      <c r="K1187" s="132"/>
      <c r="L1187" s="132" t="s">
        <v>3958</v>
      </c>
      <c r="M1187" s="132" t="s">
        <v>4390</v>
      </c>
      <c r="N1187" s="131"/>
      <c r="O1187" s="783" t="s">
        <v>84</v>
      </c>
      <c r="P1187" s="783" t="s">
        <v>86</v>
      </c>
      <c r="Q1187" s="783" t="s">
        <v>86</v>
      </c>
      <c r="R1187" s="783" t="s">
        <v>86</v>
      </c>
      <c r="S1187" s="132" t="s">
        <v>157</v>
      </c>
      <c r="T1187" s="132"/>
      <c r="U1187" s="131"/>
      <c r="V1187" s="803"/>
      <c r="W1187" s="803"/>
      <c r="X1187" s="803"/>
      <c r="Y1187" s="803"/>
      <c r="Z1187" s="803"/>
      <c r="AA1187" s="803"/>
      <c r="AB1187" s="803"/>
      <c r="AC1187" s="803"/>
      <c r="AD1187" s="803"/>
      <c r="AE1187" s="110"/>
      <c r="AF1187" s="110"/>
      <c r="AG1187" s="110"/>
    </row>
    <row r="1188">
      <c r="A1188" s="803"/>
      <c r="B1188" s="676">
        <f t="shared" si="1"/>
        <v>1185</v>
      </c>
      <c r="C1188" s="978"/>
      <c r="D1188" s="132"/>
      <c r="E1188" s="197" t="s">
        <v>824</v>
      </c>
      <c r="F1188" s="820" t="s">
        <v>1174</v>
      </c>
      <c r="G1188" s="201"/>
      <c r="H1188" s="201"/>
      <c r="I1188" s="201"/>
      <c r="J1188" s="201"/>
      <c r="K1188" s="132"/>
      <c r="L1188" s="132" t="s">
        <v>3965</v>
      </c>
      <c r="M1188" s="132" t="s">
        <v>3966</v>
      </c>
      <c r="N1188" s="131"/>
      <c r="O1188" s="783" t="s">
        <v>84</v>
      </c>
      <c r="P1188" s="783" t="s">
        <v>86</v>
      </c>
      <c r="Q1188" s="783" t="s">
        <v>86</v>
      </c>
      <c r="R1188" s="783" t="s">
        <v>86</v>
      </c>
      <c r="S1188" s="132" t="s">
        <v>157</v>
      </c>
      <c r="T1188" s="132"/>
      <c r="U1188" s="131"/>
      <c r="V1188" s="803"/>
      <c r="W1188" s="803"/>
      <c r="X1188" s="803"/>
      <c r="Y1188" s="803"/>
      <c r="Z1188" s="803"/>
      <c r="AA1188" s="803"/>
      <c r="AB1188" s="803"/>
      <c r="AC1188" s="803"/>
      <c r="AD1188" s="803"/>
      <c r="AE1188" s="110"/>
      <c r="AF1188" s="110"/>
      <c r="AG1188" s="110"/>
    </row>
    <row r="1189">
      <c r="A1189" s="803"/>
      <c r="B1189" s="676">
        <f t="shared" si="1"/>
        <v>1186</v>
      </c>
      <c r="C1189" s="978"/>
      <c r="D1189" s="132"/>
      <c r="E1189" s="137"/>
      <c r="F1189" s="820" t="s">
        <v>3967</v>
      </c>
      <c r="G1189" s="201"/>
      <c r="H1189" s="201"/>
      <c r="I1189" s="201"/>
      <c r="J1189" s="201"/>
      <c r="K1189" s="132"/>
      <c r="L1189" s="132" t="s">
        <v>3968</v>
      </c>
      <c r="M1189" s="132" t="s">
        <v>3969</v>
      </c>
      <c r="N1189" s="131"/>
      <c r="O1189" s="783" t="s">
        <v>84</v>
      </c>
      <c r="P1189" s="783" t="s">
        <v>86</v>
      </c>
      <c r="Q1189" s="783" t="s">
        <v>86</v>
      </c>
      <c r="R1189" s="783" t="s">
        <v>86</v>
      </c>
      <c r="S1189" s="132" t="s">
        <v>157</v>
      </c>
      <c r="T1189" s="132"/>
      <c r="U1189" s="131"/>
      <c r="V1189" s="803"/>
      <c r="W1189" s="803"/>
      <c r="X1189" s="803"/>
      <c r="Y1189" s="803"/>
      <c r="Z1189" s="803"/>
      <c r="AA1189" s="803"/>
      <c r="AB1189" s="803"/>
      <c r="AC1189" s="803"/>
      <c r="AD1189" s="803"/>
      <c r="AE1189" s="110"/>
      <c r="AF1189" s="110"/>
      <c r="AG1189" s="110"/>
    </row>
    <row r="1190">
      <c r="A1190" s="803"/>
      <c r="B1190" s="676">
        <f t="shared" si="1"/>
        <v>1187</v>
      </c>
      <c r="C1190" s="978"/>
      <c r="D1190" s="132"/>
      <c r="E1190" s="137"/>
      <c r="F1190" s="820" t="s">
        <v>3970</v>
      </c>
      <c r="G1190" s="201"/>
      <c r="H1190" s="201"/>
      <c r="I1190" s="201"/>
      <c r="J1190" s="201"/>
      <c r="K1190" s="132"/>
      <c r="L1190" s="132" t="s">
        <v>3971</v>
      </c>
      <c r="M1190" s="132" t="s">
        <v>3972</v>
      </c>
      <c r="N1190" s="131"/>
      <c r="O1190" s="783" t="s">
        <v>84</v>
      </c>
      <c r="P1190" s="783" t="s">
        <v>86</v>
      </c>
      <c r="Q1190" s="783" t="s">
        <v>86</v>
      </c>
      <c r="R1190" s="783" t="s">
        <v>86</v>
      </c>
      <c r="S1190" s="132" t="s">
        <v>157</v>
      </c>
      <c r="T1190" s="132"/>
      <c r="U1190" s="131"/>
      <c r="V1190" s="803"/>
      <c r="W1190" s="803"/>
      <c r="X1190" s="803"/>
      <c r="Y1190" s="803"/>
      <c r="Z1190" s="803"/>
      <c r="AA1190" s="803"/>
      <c r="AB1190" s="803"/>
      <c r="AC1190" s="803"/>
      <c r="AD1190" s="803"/>
      <c r="AE1190" s="110"/>
      <c r="AF1190" s="110"/>
      <c r="AG1190" s="110"/>
    </row>
    <row r="1191">
      <c r="A1191" s="803"/>
      <c r="B1191" s="676">
        <f t="shared" si="1"/>
        <v>1188</v>
      </c>
      <c r="C1191" s="978"/>
      <c r="D1191" s="132"/>
      <c r="E1191" s="137"/>
      <c r="F1191" s="820" t="s">
        <v>3973</v>
      </c>
      <c r="G1191" s="201"/>
      <c r="H1191" s="201"/>
      <c r="I1191" s="201"/>
      <c r="J1191" s="201"/>
      <c r="K1191" s="132"/>
      <c r="L1191" s="132" t="s">
        <v>3974</v>
      </c>
      <c r="M1191" s="132" t="s">
        <v>3975</v>
      </c>
      <c r="N1191" s="131"/>
      <c r="O1191" s="783" t="s">
        <v>84</v>
      </c>
      <c r="P1191" s="783" t="s">
        <v>86</v>
      </c>
      <c r="Q1191" s="783" t="s">
        <v>86</v>
      </c>
      <c r="R1191" s="783" t="s">
        <v>86</v>
      </c>
      <c r="S1191" s="132" t="s">
        <v>157</v>
      </c>
      <c r="T1191" s="132"/>
      <c r="U1191" s="131"/>
      <c r="V1191" s="803"/>
      <c r="W1191" s="803"/>
      <c r="X1191" s="803"/>
      <c r="Y1191" s="803"/>
      <c r="Z1191" s="803"/>
      <c r="AA1191" s="803"/>
      <c r="AB1191" s="803"/>
      <c r="AC1191" s="803"/>
      <c r="AD1191" s="803"/>
      <c r="AE1191" s="110"/>
      <c r="AF1191" s="110"/>
      <c r="AG1191" s="110"/>
    </row>
    <row r="1192">
      <c r="A1192" s="803"/>
      <c r="B1192" s="676">
        <f t="shared" si="1"/>
        <v>1189</v>
      </c>
      <c r="C1192" s="978"/>
      <c r="D1192" s="132"/>
      <c r="E1192" s="137"/>
      <c r="F1192" s="820" t="s">
        <v>3976</v>
      </c>
      <c r="G1192" s="201"/>
      <c r="H1192" s="201"/>
      <c r="I1192" s="201"/>
      <c r="J1192" s="201"/>
      <c r="K1192" s="132"/>
      <c r="L1192" s="132" t="s">
        <v>3977</v>
      </c>
      <c r="M1192" s="132" t="s">
        <v>3978</v>
      </c>
      <c r="N1192" s="131"/>
      <c r="O1192" s="783" t="s">
        <v>84</v>
      </c>
      <c r="P1192" s="783" t="s">
        <v>86</v>
      </c>
      <c r="Q1192" s="783" t="s">
        <v>86</v>
      </c>
      <c r="R1192" s="783" t="s">
        <v>86</v>
      </c>
      <c r="S1192" s="132" t="s">
        <v>157</v>
      </c>
      <c r="T1192" s="132"/>
      <c r="U1192" s="131"/>
      <c r="V1192" s="803"/>
      <c r="W1192" s="803"/>
      <c r="X1192" s="803"/>
      <c r="Y1192" s="803"/>
      <c r="Z1192" s="803"/>
      <c r="AA1192" s="803"/>
      <c r="AB1192" s="803"/>
      <c r="AC1192" s="803"/>
      <c r="AD1192" s="803"/>
      <c r="AE1192" s="110"/>
      <c r="AF1192" s="110"/>
      <c r="AG1192" s="110"/>
    </row>
    <row r="1193">
      <c r="A1193" s="803"/>
      <c r="B1193" s="676">
        <f t="shared" si="1"/>
        <v>1190</v>
      </c>
      <c r="C1193" s="978"/>
      <c r="D1193" s="132" t="s">
        <v>1735</v>
      </c>
      <c r="E1193" s="132" t="s">
        <v>1776</v>
      </c>
      <c r="F1193" s="132" t="s">
        <v>1452</v>
      </c>
      <c r="G1193" s="201"/>
      <c r="H1193" s="201"/>
      <c r="I1193" s="201"/>
      <c r="J1193" s="201"/>
      <c r="K1193" s="132"/>
      <c r="L1193" s="132" t="s">
        <v>3797</v>
      </c>
      <c r="M1193" s="132" t="s">
        <v>3798</v>
      </c>
      <c r="N1193" s="131"/>
      <c r="O1193" s="783" t="s">
        <v>84</v>
      </c>
      <c r="P1193" s="783" t="s">
        <v>86</v>
      </c>
      <c r="Q1193" s="783" t="s">
        <v>86</v>
      </c>
      <c r="R1193" s="783" t="s">
        <v>86</v>
      </c>
      <c r="S1193" s="132" t="s">
        <v>157</v>
      </c>
      <c r="T1193" s="132"/>
      <c r="U1193" s="131"/>
      <c r="V1193" s="803"/>
      <c r="W1193" s="803"/>
      <c r="X1193" s="803"/>
      <c r="Y1193" s="803"/>
      <c r="Z1193" s="803"/>
      <c r="AA1193" s="803"/>
      <c r="AB1193" s="803"/>
      <c r="AC1193" s="803"/>
      <c r="AD1193" s="803"/>
      <c r="AE1193" s="110"/>
      <c r="AF1193" s="110"/>
      <c r="AG1193" s="110"/>
    </row>
    <row r="1194">
      <c r="A1194" s="803"/>
      <c r="B1194" s="676">
        <f t="shared" si="1"/>
        <v>1191</v>
      </c>
      <c r="C1194" s="978"/>
      <c r="D1194" s="132"/>
      <c r="E1194" s="132"/>
      <c r="F1194" s="132" t="s">
        <v>1781</v>
      </c>
      <c r="G1194" s="201"/>
      <c r="H1194" s="201"/>
      <c r="I1194" s="201"/>
      <c r="J1194" s="201"/>
      <c r="K1194" s="132"/>
      <c r="L1194" s="132" t="s">
        <v>3841</v>
      </c>
      <c r="M1194" s="132" t="s">
        <v>5269</v>
      </c>
      <c r="N1194" s="131"/>
      <c r="O1194" s="783" t="s">
        <v>84</v>
      </c>
      <c r="P1194" s="783" t="s">
        <v>86</v>
      </c>
      <c r="Q1194" s="783" t="s">
        <v>86</v>
      </c>
      <c r="R1194" s="783" t="s">
        <v>86</v>
      </c>
      <c r="S1194" s="132" t="s">
        <v>157</v>
      </c>
      <c r="T1194" s="132"/>
      <c r="U1194" s="131"/>
      <c r="V1194" s="803"/>
      <c r="W1194" s="803"/>
      <c r="X1194" s="803"/>
      <c r="Y1194" s="803"/>
      <c r="Z1194" s="803"/>
      <c r="AA1194" s="803"/>
      <c r="AB1194" s="803"/>
      <c r="AC1194" s="803"/>
      <c r="AD1194" s="803"/>
      <c r="AE1194" s="110"/>
      <c r="AF1194" s="110"/>
      <c r="AG1194" s="110"/>
    </row>
    <row r="1195">
      <c r="A1195" s="803"/>
      <c r="B1195" s="676">
        <f t="shared" si="1"/>
        <v>1192</v>
      </c>
      <c r="C1195" s="978"/>
      <c r="D1195" s="132"/>
      <c r="E1195" s="197" t="s">
        <v>252</v>
      </c>
      <c r="F1195" s="951">
        <v>10.0</v>
      </c>
      <c r="G1195" s="201"/>
      <c r="H1195" s="201"/>
      <c r="I1195" s="201"/>
      <c r="J1195" s="201"/>
      <c r="K1195" s="132"/>
      <c r="L1195" s="132" t="s">
        <v>3952</v>
      </c>
      <c r="M1195" s="132" t="s">
        <v>4388</v>
      </c>
      <c r="N1195" s="131"/>
      <c r="O1195" s="783" t="s">
        <v>84</v>
      </c>
      <c r="P1195" s="783" t="s">
        <v>86</v>
      </c>
      <c r="Q1195" s="783" t="s">
        <v>86</v>
      </c>
      <c r="R1195" s="783" t="s">
        <v>86</v>
      </c>
      <c r="S1195" s="132" t="s">
        <v>157</v>
      </c>
      <c r="T1195" s="132"/>
      <c r="U1195" s="131"/>
      <c r="V1195" s="803"/>
      <c r="W1195" s="803"/>
      <c r="X1195" s="803"/>
      <c r="Y1195" s="803"/>
      <c r="Z1195" s="803"/>
      <c r="AA1195" s="803"/>
      <c r="AB1195" s="803"/>
      <c r="AC1195" s="803"/>
      <c r="AD1195" s="803"/>
      <c r="AE1195" s="110"/>
      <c r="AF1195" s="110"/>
      <c r="AG1195" s="110"/>
    </row>
    <row r="1196">
      <c r="A1196" s="803"/>
      <c r="B1196" s="676">
        <f t="shared" si="1"/>
        <v>1193</v>
      </c>
      <c r="C1196" s="978"/>
      <c r="D1196" s="132"/>
      <c r="E1196" s="137"/>
      <c r="F1196" s="951">
        <v>30.0</v>
      </c>
      <c r="G1196" s="201"/>
      <c r="H1196" s="201"/>
      <c r="I1196" s="201"/>
      <c r="J1196" s="201"/>
      <c r="K1196" s="132"/>
      <c r="L1196" s="132" t="s">
        <v>3955</v>
      </c>
      <c r="M1196" s="132" t="s">
        <v>4389</v>
      </c>
      <c r="N1196" s="131"/>
      <c r="O1196" s="783" t="s">
        <v>84</v>
      </c>
      <c r="P1196" s="783" t="s">
        <v>86</v>
      </c>
      <c r="Q1196" s="783" t="s">
        <v>86</v>
      </c>
      <c r="R1196" s="783" t="s">
        <v>86</v>
      </c>
      <c r="S1196" s="132" t="s">
        <v>157</v>
      </c>
      <c r="T1196" s="132"/>
      <c r="U1196" s="131"/>
      <c r="V1196" s="803"/>
      <c r="W1196" s="803"/>
      <c r="X1196" s="803"/>
      <c r="Y1196" s="803"/>
      <c r="Z1196" s="803"/>
      <c r="AA1196" s="803"/>
      <c r="AB1196" s="803"/>
      <c r="AC1196" s="803"/>
      <c r="AD1196" s="803"/>
      <c r="AE1196" s="110"/>
      <c r="AF1196" s="110"/>
      <c r="AG1196" s="110"/>
    </row>
    <row r="1197">
      <c r="A1197" s="803"/>
      <c r="B1197" s="676">
        <f t="shared" si="1"/>
        <v>1194</v>
      </c>
      <c r="C1197" s="978"/>
      <c r="D1197" s="132"/>
      <c r="E1197" s="137"/>
      <c r="F1197" s="951">
        <v>50.0</v>
      </c>
      <c r="G1197" s="201"/>
      <c r="H1197" s="201"/>
      <c r="I1197" s="201"/>
      <c r="J1197" s="201"/>
      <c r="K1197" s="132"/>
      <c r="L1197" s="132" t="s">
        <v>3958</v>
      </c>
      <c r="M1197" s="132" t="s">
        <v>4390</v>
      </c>
      <c r="N1197" s="131"/>
      <c r="O1197" s="783" t="s">
        <v>84</v>
      </c>
      <c r="P1197" s="783" t="s">
        <v>86</v>
      </c>
      <c r="Q1197" s="783" t="s">
        <v>86</v>
      </c>
      <c r="R1197" s="783" t="s">
        <v>86</v>
      </c>
      <c r="S1197" s="132" t="s">
        <v>157</v>
      </c>
      <c r="T1197" s="132"/>
      <c r="U1197" s="131"/>
      <c r="V1197" s="803"/>
      <c r="W1197" s="803"/>
      <c r="X1197" s="803"/>
      <c r="Y1197" s="803"/>
      <c r="Z1197" s="803"/>
      <c r="AA1197" s="803"/>
      <c r="AB1197" s="803"/>
      <c r="AC1197" s="803"/>
      <c r="AD1197" s="803"/>
      <c r="AE1197" s="110"/>
      <c r="AF1197" s="110"/>
      <c r="AG1197" s="110"/>
    </row>
    <row r="1198">
      <c r="A1198" s="803"/>
      <c r="B1198" s="676">
        <f t="shared" si="1"/>
        <v>1195</v>
      </c>
      <c r="C1198" s="978"/>
      <c r="D1198" s="132"/>
      <c r="E1198" s="197" t="s">
        <v>824</v>
      </c>
      <c r="F1198" s="820" t="s">
        <v>1174</v>
      </c>
      <c r="G1198" s="201"/>
      <c r="H1198" s="201"/>
      <c r="I1198" s="201"/>
      <c r="J1198" s="201"/>
      <c r="K1198" s="132"/>
      <c r="L1198" s="132" t="s">
        <v>3965</v>
      </c>
      <c r="M1198" s="132" t="s">
        <v>3966</v>
      </c>
      <c r="N1198" s="131"/>
      <c r="O1198" s="783" t="s">
        <v>84</v>
      </c>
      <c r="P1198" s="783" t="s">
        <v>86</v>
      </c>
      <c r="Q1198" s="783" t="s">
        <v>86</v>
      </c>
      <c r="R1198" s="783" t="s">
        <v>86</v>
      </c>
      <c r="S1198" s="132" t="s">
        <v>157</v>
      </c>
      <c r="T1198" s="132"/>
      <c r="U1198" s="131"/>
      <c r="V1198" s="803"/>
      <c r="W1198" s="803"/>
      <c r="X1198" s="803"/>
      <c r="Y1198" s="803"/>
      <c r="Z1198" s="803"/>
      <c r="AA1198" s="803"/>
      <c r="AB1198" s="803"/>
      <c r="AC1198" s="803"/>
      <c r="AD1198" s="803"/>
      <c r="AE1198" s="110"/>
      <c r="AF1198" s="110"/>
      <c r="AG1198" s="110"/>
    </row>
    <row r="1199">
      <c r="A1199" s="803"/>
      <c r="B1199" s="676">
        <f t="shared" si="1"/>
        <v>1196</v>
      </c>
      <c r="C1199" s="978"/>
      <c r="D1199" s="132"/>
      <c r="E1199" s="137"/>
      <c r="F1199" s="820" t="s">
        <v>3967</v>
      </c>
      <c r="G1199" s="201"/>
      <c r="H1199" s="201"/>
      <c r="I1199" s="201"/>
      <c r="J1199" s="201"/>
      <c r="K1199" s="132"/>
      <c r="L1199" s="132" t="s">
        <v>3968</v>
      </c>
      <c r="M1199" s="132" t="s">
        <v>3969</v>
      </c>
      <c r="N1199" s="131"/>
      <c r="O1199" s="783" t="s">
        <v>84</v>
      </c>
      <c r="P1199" s="783" t="s">
        <v>86</v>
      </c>
      <c r="Q1199" s="783" t="s">
        <v>86</v>
      </c>
      <c r="R1199" s="783" t="s">
        <v>86</v>
      </c>
      <c r="S1199" s="132" t="s">
        <v>157</v>
      </c>
      <c r="T1199" s="132"/>
      <c r="U1199" s="131"/>
      <c r="V1199" s="803"/>
      <c r="W1199" s="803"/>
      <c r="X1199" s="803"/>
      <c r="Y1199" s="803"/>
      <c r="Z1199" s="803"/>
      <c r="AA1199" s="803"/>
      <c r="AB1199" s="803"/>
      <c r="AC1199" s="803"/>
      <c r="AD1199" s="803"/>
      <c r="AE1199" s="110"/>
      <c r="AF1199" s="110"/>
      <c r="AG1199" s="110"/>
    </row>
    <row r="1200">
      <c r="A1200" s="803"/>
      <c r="B1200" s="676">
        <f t="shared" si="1"/>
        <v>1197</v>
      </c>
      <c r="C1200" s="978"/>
      <c r="D1200" s="132"/>
      <c r="E1200" s="137"/>
      <c r="F1200" s="820" t="s">
        <v>3970</v>
      </c>
      <c r="G1200" s="201"/>
      <c r="H1200" s="201"/>
      <c r="I1200" s="201"/>
      <c r="J1200" s="201"/>
      <c r="K1200" s="132"/>
      <c r="L1200" s="132" t="s">
        <v>3971</v>
      </c>
      <c r="M1200" s="132" t="s">
        <v>3972</v>
      </c>
      <c r="N1200" s="131"/>
      <c r="O1200" s="783" t="s">
        <v>84</v>
      </c>
      <c r="P1200" s="783" t="s">
        <v>86</v>
      </c>
      <c r="Q1200" s="783" t="s">
        <v>86</v>
      </c>
      <c r="R1200" s="783" t="s">
        <v>86</v>
      </c>
      <c r="S1200" s="132" t="s">
        <v>157</v>
      </c>
      <c r="T1200" s="132"/>
      <c r="U1200" s="131"/>
      <c r="V1200" s="803"/>
      <c r="W1200" s="803"/>
      <c r="X1200" s="803"/>
      <c r="Y1200" s="803"/>
      <c r="Z1200" s="803"/>
      <c r="AA1200" s="803"/>
      <c r="AB1200" s="803"/>
      <c r="AC1200" s="803"/>
      <c r="AD1200" s="803"/>
      <c r="AE1200" s="110"/>
      <c r="AF1200" s="110"/>
      <c r="AG1200" s="110"/>
    </row>
    <row r="1201">
      <c r="A1201" s="803"/>
      <c r="B1201" s="676">
        <f t="shared" si="1"/>
        <v>1198</v>
      </c>
      <c r="C1201" s="978"/>
      <c r="D1201" s="132"/>
      <c r="E1201" s="137"/>
      <c r="F1201" s="820" t="s">
        <v>3973</v>
      </c>
      <c r="G1201" s="201"/>
      <c r="H1201" s="201"/>
      <c r="I1201" s="201"/>
      <c r="J1201" s="201"/>
      <c r="K1201" s="132"/>
      <c r="L1201" s="132" t="s">
        <v>3974</v>
      </c>
      <c r="M1201" s="132" t="s">
        <v>3975</v>
      </c>
      <c r="N1201" s="131"/>
      <c r="O1201" s="783" t="s">
        <v>84</v>
      </c>
      <c r="P1201" s="783" t="s">
        <v>86</v>
      </c>
      <c r="Q1201" s="783" t="s">
        <v>86</v>
      </c>
      <c r="R1201" s="783" t="s">
        <v>86</v>
      </c>
      <c r="S1201" s="132" t="s">
        <v>157</v>
      </c>
      <c r="T1201" s="132"/>
      <c r="U1201" s="131"/>
      <c r="V1201" s="803"/>
      <c r="W1201" s="803"/>
      <c r="X1201" s="803"/>
      <c r="Y1201" s="803"/>
      <c r="Z1201" s="803"/>
      <c r="AA1201" s="803"/>
      <c r="AB1201" s="803"/>
      <c r="AC1201" s="803"/>
      <c r="AD1201" s="803"/>
      <c r="AE1201" s="110"/>
      <c r="AF1201" s="110"/>
      <c r="AG1201" s="110"/>
    </row>
    <row r="1202">
      <c r="A1202" s="803"/>
      <c r="B1202" s="676">
        <f t="shared" si="1"/>
        <v>1199</v>
      </c>
      <c r="C1202" s="978"/>
      <c r="D1202" s="132"/>
      <c r="E1202" s="137"/>
      <c r="F1202" s="820" t="s">
        <v>3976</v>
      </c>
      <c r="G1202" s="201"/>
      <c r="H1202" s="201"/>
      <c r="I1202" s="201"/>
      <c r="J1202" s="201"/>
      <c r="K1202" s="132"/>
      <c r="L1202" s="132" t="s">
        <v>3977</v>
      </c>
      <c r="M1202" s="132" t="s">
        <v>3978</v>
      </c>
      <c r="N1202" s="131"/>
      <c r="O1202" s="783" t="s">
        <v>84</v>
      </c>
      <c r="P1202" s="783" t="s">
        <v>86</v>
      </c>
      <c r="Q1202" s="783" t="s">
        <v>86</v>
      </c>
      <c r="R1202" s="783" t="s">
        <v>86</v>
      </c>
      <c r="S1202" s="132" t="s">
        <v>157</v>
      </c>
      <c r="T1202" s="132"/>
      <c r="U1202" s="131"/>
      <c r="V1202" s="803"/>
      <c r="W1202" s="803"/>
      <c r="X1202" s="803"/>
      <c r="Y1202" s="803"/>
      <c r="Z1202" s="803"/>
      <c r="AA1202" s="803"/>
      <c r="AB1202" s="803"/>
      <c r="AC1202" s="803"/>
      <c r="AD1202" s="803"/>
      <c r="AE1202" s="110"/>
      <c r="AF1202" s="110"/>
      <c r="AG1202" s="110"/>
    </row>
    <row r="1203">
      <c r="A1203" s="803"/>
      <c r="B1203" s="676">
        <f t="shared" si="1"/>
        <v>1200</v>
      </c>
      <c r="C1203" s="978"/>
      <c r="D1203" s="132" t="s">
        <v>5270</v>
      </c>
      <c r="E1203" s="132"/>
      <c r="F1203" s="201"/>
      <c r="G1203" s="201"/>
      <c r="H1203" s="201"/>
      <c r="I1203" s="201"/>
      <c r="J1203" s="201"/>
      <c r="K1203" s="132"/>
      <c r="L1203" s="132" t="s">
        <v>5271</v>
      </c>
      <c r="M1203" s="132" t="s">
        <v>5272</v>
      </c>
      <c r="N1203" s="131"/>
      <c r="O1203" s="783" t="s">
        <v>84</v>
      </c>
      <c r="P1203" s="783" t="s">
        <v>86</v>
      </c>
      <c r="Q1203" s="783" t="s">
        <v>86</v>
      </c>
      <c r="R1203" s="783" t="s">
        <v>86</v>
      </c>
      <c r="S1203" s="132" t="s">
        <v>107</v>
      </c>
      <c r="T1203" s="131"/>
      <c r="U1203" s="131"/>
      <c r="V1203" s="803"/>
      <c r="W1203" s="803"/>
      <c r="X1203" s="803"/>
      <c r="Y1203" s="803"/>
      <c r="Z1203" s="803"/>
      <c r="AA1203" s="803"/>
      <c r="AB1203" s="803"/>
      <c r="AC1203" s="803"/>
      <c r="AD1203" s="803"/>
      <c r="AE1203" s="110"/>
      <c r="AF1203" s="110"/>
      <c r="AG1203" s="110"/>
    </row>
    <row r="1204">
      <c r="A1204" s="803"/>
      <c r="B1204" s="676">
        <f t="shared" si="1"/>
        <v>1201</v>
      </c>
      <c r="C1204" s="978"/>
      <c r="D1204" s="132" t="s">
        <v>5273</v>
      </c>
      <c r="E1204" s="201"/>
      <c r="F1204" s="201"/>
      <c r="G1204" s="201"/>
      <c r="H1204" s="201"/>
      <c r="I1204" s="201"/>
      <c r="J1204" s="201"/>
      <c r="K1204" s="132"/>
      <c r="L1204" s="132" t="s">
        <v>5274</v>
      </c>
      <c r="M1204" s="132" t="s">
        <v>5275</v>
      </c>
      <c r="N1204" s="132" t="s">
        <v>5276</v>
      </c>
      <c r="O1204" s="783" t="s">
        <v>85</v>
      </c>
      <c r="P1204" s="783" t="s">
        <v>86</v>
      </c>
      <c r="Q1204" s="783" t="s">
        <v>86</v>
      </c>
      <c r="R1204" s="783" t="s">
        <v>86</v>
      </c>
      <c r="S1204" s="131"/>
      <c r="T1204" s="132" t="s">
        <v>5276</v>
      </c>
      <c r="U1204" s="131"/>
      <c r="V1204" s="803"/>
      <c r="W1204" s="803"/>
      <c r="X1204" s="803"/>
      <c r="Y1204" s="803"/>
      <c r="Z1204" s="803"/>
      <c r="AA1204" s="803"/>
      <c r="AB1204" s="803"/>
      <c r="AC1204" s="803"/>
      <c r="AD1204" s="803"/>
      <c r="AE1204" s="110"/>
      <c r="AF1204" s="110"/>
      <c r="AG1204" s="110"/>
    </row>
    <row r="1205">
      <c r="A1205" s="803"/>
      <c r="B1205" s="676">
        <f t="shared" si="1"/>
        <v>1202</v>
      </c>
      <c r="C1205" s="978"/>
      <c r="D1205" s="132" t="s">
        <v>5277</v>
      </c>
      <c r="E1205" s="201"/>
      <c r="F1205" s="201"/>
      <c r="G1205" s="201"/>
      <c r="H1205" s="201"/>
      <c r="I1205" s="201"/>
      <c r="J1205" s="201"/>
      <c r="K1205" s="132"/>
      <c r="L1205" s="132" t="s">
        <v>5278</v>
      </c>
      <c r="M1205" s="132" t="s">
        <v>5278</v>
      </c>
      <c r="N1205" s="132" t="s">
        <v>5276</v>
      </c>
      <c r="O1205" s="783" t="s">
        <v>85</v>
      </c>
      <c r="P1205" s="783" t="s">
        <v>86</v>
      </c>
      <c r="Q1205" s="783" t="s">
        <v>86</v>
      </c>
      <c r="R1205" s="783" t="s">
        <v>86</v>
      </c>
      <c r="S1205" s="131"/>
      <c r="T1205" s="132" t="s">
        <v>173</v>
      </c>
      <c r="U1205" s="131"/>
      <c r="V1205" s="803"/>
      <c r="W1205" s="803"/>
      <c r="X1205" s="803"/>
      <c r="Y1205" s="803"/>
      <c r="Z1205" s="803"/>
      <c r="AA1205" s="803"/>
      <c r="AB1205" s="803"/>
      <c r="AC1205" s="803"/>
      <c r="AD1205" s="803"/>
      <c r="AE1205" s="110"/>
      <c r="AF1205" s="110"/>
      <c r="AG1205" s="110"/>
    </row>
    <row r="1206">
      <c r="A1206" s="803"/>
      <c r="B1206" s="676">
        <f t="shared" si="1"/>
        <v>1203</v>
      </c>
      <c r="C1206" s="978"/>
      <c r="D1206" s="132" t="s">
        <v>5279</v>
      </c>
      <c r="E1206" s="201"/>
      <c r="F1206" s="201"/>
      <c r="G1206" s="201"/>
      <c r="H1206" s="201"/>
      <c r="I1206" s="201"/>
      <c r="J1206" s="201"/>
      <c r="K1206" s="132"/>
      <c r="L1206" s="132" t="s">
        <v>5267</v>
      </c>
      <c r="M1206" s="132" t="s">
        <v>5280</v>
      </c>
      <c r="N1206" s="131"/>
      <c r="O1206" s="783" t="s">
        <v>84</v>
      </c>
      <c r="P1206" s="783" t="s">
        <v>86</v>
      </c>
      <c r="Q1206" s="783" t="s">
        <v>86</v>
      </c>
      <c r="R1206" s="783" t="s">
        <v>86</v>
      </c>
      <c r="S1206" s="132" t="s">
        <v>157</v>
      </c>
      <c r="T1206" s="132"/>
      <c r="U1206" s="131"/>
      <c r="V1206" s="803"/>
      <c r="W1206" s="803"/>
      <c r="X1206" s="803"/>
      <c r="Y1206" s="803"/>
      <c r="Z1206" s="803"/>
      <c r="AA1206" s="803"/>
      <c r="AB1206" s="803"/>
      <c r="AC1206" s="803"/>
      <c r="AD1206" s="803"/>
      <c r="AE1206" s="110"/>
      <c r="AF1206" s="110"/>
      <c r="AG1206" s="110"/>
    </row>
    <row r="1207">
      <c r="A1207" s="803"/>
      <c r="B1207" s="676">
        <f t="shared" si="1"/>
        <v>1204</v>
      </c>
      <c r="C1207" s="1000"/>
      <c r="D1207" s="699"/>
      <c r="E1207" s="132" t="s">
        <v>5281</v>
      </c>
      <c r="F1207" s="201"/>
      <c r="G1207" s="201"/>
      <c r="H1207" s="201"/>
      <c r="I1207" s="201"/>
      <c r="J1207" s="201"/>
      <c r="K1207" s="132"/>
      <c r="L1207" s="132" t="s">
        <v>5282</v>
      </c>
      <c r="M1207" s="132" t="s">
        <v>5283</v>
      </c>
      <c r="N1207" s="131"/>
      <c r="O1207" s="783" t="s">
        <v>84</v>
      </c>
      <c r="P1207" s="783" t="s">
        <v>86</v>
      </c>
      <c r="Q1207" s="783" t="s">
        <v>86</v>
      </c>
      <c r="R1207" s="783" t="s">
        <v>86</v>
      </c>
      <c r="S1207" s="132" t="s">
        <v>157</v>
      </c>
      <c r="T1207" s="132"/>
      <c r="U1207" s="131"/>
      <c r="V1207" s="803"/>
      <c r="W1207" s="803"/>
      <c r="X1207" s="803"/>
      <c r="Y1207" s="803"/>
      <c r="Z1207" s="803"/>
      <c r="AA1207" s="803"/>
      <c r="AB1207" s="803"/>
      <c r="AC1207" s="803"/>
      <c r="AD1207" s="803"/>
      <c r="AE1207" s="110"/>
      <c r="AF1207" s="110"/>
      <c r="AG1207" s="110"/>
    </row>
    <row r="1208">
      <c r="A1208" s="803"/>
      <c r="B1208" s="127">
        <f t="shared" si="1"/>
        <v>1205</v>
      </c>
      <c r="C1208" s="1001" t="s">
        <v>5284</v>
      </c>
      <c r="D1208" s="146" t="s">
        <v>5285</v>
      </c>
      <c r="E1208" s="129" t="s">
        <v>5286</v>
      </c>
      <c r="F1208" s="201"/>
      <c r="G1208" s="201"/>
      <c r="H1208" s="201"/>
      <c r="I1208" s="201"/>
      <c r="J1208" s="201"/>
      <c r="K1208" s="132"/>
      <c r="L1208" s="132" t="s">
        <v>4083</v>
      </c>
      <c r="M1208" s="132" t="s">
        <v>4084</v>
      </c>
      <c r="N1208" s="131"/>
      <c r="O1208" s="783" t="s">
        <v>84</v>
      </c>
      <c r="P1208" s="783" t="s">
        <v>86</v>
      </c>
      <c r="Q1208" s="783" t="s">
        <v>86</v>
      </c>
      <c r="R1208" s="783" t="s">
        <v>86</v>
      </c>
      <c r="S1208" s="132" t="s">
        <v>101</v>
      </c>
      <c r="T1208" s="131"/>
      <c r="U1208" s="131"/>
      <c r="V1208" s="803"/>
      <c r="W1208" s="803"/>
      <c r="X1208" s="803"/>
      <c r="Y1208" s="803"/>
      <c r="Z1208" s="803"/>
      <c r="AA1208" s="803"/>
      <c r="AB1208" s="803"/>
      <c r="AC1208" s="803"/>
      <c r="AD1208" s="803"/>
      <c r="AE1208" s="110"/>
      <c r="AF1208" s="110"/>
      <c r="AG1208" s="110"/>
    </row>
    <row r="1209">
      <c r="A1209" s="803"/>
      <c r="B1209" s="127">
        <f t="shared" si="1"/>
        <v>1206</v>
      </c>
      <c r="C1209" s="1002"/>
      <c r="D1209" s="193"/>
      <c r="E1209" s="146" t="s">
        <v>5287</v>
      </c>
      <c r="F1209" s="130" t="s">
        <v>5288</v>
      </c>
      <c r="G1209" s="201"/>
      <c r="H1209" s="201"/>
      <c r="I1209" s="201"/>
      <c r="J1209" s="201"/>
      <c r="K1209" s="132"/>
      <c r="L1209" s="132" t="s">
        <v>4552</v>
      </c>
      <c r="M1209" s="132" t="s">
        <v>156</v>
      </c>
      <c r="N1209" s="131"/>
      <c r="O1209" s="783" t="s">
        <v>84</v>
      </c>
      <c r="P1209" s="783" t="s">
        <v>86</v>
      </c>
      <c r="Q1209" s="783" t="s">
        <v>86</v>
      </c>
      <c r="R1209" s="783" t="s">
        <v>86</v>
      </c>
      <c r="S1209" s="132" t="s">
        <v>157</v>
      </c>
      <c r="T1209" s="131"/>
      <c r="U1209" s="131"/>
      <c r="V1209" s="803"/>
      <c r="W1209" s="803"/>
      <c r="X1209" s="803"/>
      <c r="Y1209" s="803"/>
      <c r="Z1209" s="803"/>
      <c r="AA1209" s="803"/>
      <c r="AB1209" s="803"/>
      <c r="AC1209" s="803"/>
      <c r="AD1209" s="803"/>
      <c r="AE1209" s="110"/>
      <c r="AF1209" s="110"/>
      <c r="AG1209" s="110"/>
    </row>
    <row r="1210">
      <c r="A1210" s="803"/>
      <c r="B1210" s="127">
        <f t="shared" si="1"/>
        <v>1207</v>
      </c>
      <c r="C1210" s="1002"/>
      <c r="D1210" s="193"/>
      <c r="E1210" s="149"/>
      <c r="F1210" s="130" t="s">
        <v>5289</v>
      </c>
      <c r="G1210" s="201"/>
      <c r="H1210" s="201"/>
      <c r="I1210" s="201"/>
      <c r="J1210" s="201"/>
      <c r="K1210" s="132"/>
      <c r="L1210" s="132" t="s">
        <v>173</v>
      </c>
      <c r="M1210" s="132" t="s">
        <v>173</v>
      </c>
      <c r="N1210" s="131"/>
      <c r="O1210" s="783" t="s">
        <v>84</v>
      </c>
      <c r="P1210" s="783" t="s">
        <v>86</v>
      </c>
      <c r="Q1210" s="783" t="s">
        <v>86</v>
      </c>
      <c r="R1210" s="783" t="s">
        <v>86</v>
      </c>
      <c r="S1210" s="132" t="s">
        <v>157</v>
      </c>
      <c r="T1210" s="131"/>
      <c r="U1210" s="131"/>
      <c r="V1210" s="803"/>
      <c r="W1210" s="803"/>
      <c r="X1210" s="803"/>
      <c r="Y1210" s="803"/>
      <c r="Z1210" s="803"/>
      <c r="AA1210" s="803"/>
      <c r="AB1210" s="803"/>
      <c r="AC1210" s="803"/>
      <c r="AD1210" s="803"/>
      <c r="AE1210" s="110"/>
      <c r="AF1210" s="110"/>
      <c r="AG1210" s="110"/>
    </row>
    <row r="1211">
      <c r="A1211" s="803"/>
      <c r="B1211" s="127">
        <f t="shared" si="1"/>
        <v>1208</v>
      </c>
      <c r="C1211" s="1002"/>
      <c r="D1211" s="193"/>
      <c r="E1211" s="149"/>
      <c r="F1211" s="130" t="s">
        <v>5290</v>
      </c>
      <c r="G1211" s="201"/>
      <c r="H1211" s="201"/>
      <c r="I1211" s="201"/>
      <c r="J1211" s="201"/>
      <c r="K1211" s="132"/>
      <c r="L1211" s="132" t="s">
        <v>4537</v>
      </c>
      <c r="M1211" s="132" t="s">
        <v>5291</v>
      </c>
      <c r="N1211" s="131"/>
      <c r="O1211" s="783" t="s">
        <v>84</v>
      </c>
      <c r="P1211" s="783" t="s">
        <v>86</v>
      </c>
      <c r="Q1211" s="783" t="s">
        <v>86</v>
      </c>
      <c r="R1211" s="783" t="s">
        <v>86</v>
      </c>
      <c r="S1211" s="132" t="s">
        <v>157</v>
      </c>
      <c r="T1211" s="131"/>
      <c r="U1211" s="131"/>
      <c r="V1211" s="803"/>
      <c r="W1211" s="803"/>
      <c r="X1211" s="803"/>
      <c r="Y1211" s="803"/>
      <c r="Z1211" s="803"/>
      <c r="AA1211" s="803"/>
      <c r="AB1211" s="803"/>
      <c r="AC1211" s="803"/>
      <c r="AD1211" s="803"/>
      <c r="AE1211" s="110"/>
      <c r="AF1211" s="110"/>
      <c r="AG1211" s="110"/>
    </row>
    <row r="1212">
      <c r="A1212" s="803"/>
      <c r="B1212" s="127">
        <f t="shared" si="1"/>
        <v>1209</v>
      </c>
      <c r="C1212" s="1002"/>
      <c r="D1212" s="193"/>
      <c r="E1212" s="149"/>
      <c r="F1212" s="130" t="s">
        <v>5292</v>
      </c>
      <c r="G1212" s="201"/>
      <c r="H1212" s="201"/>
      <c r="I1212" s="201"/>
      <c r="J1212" s="201"/>
      <c r="K1212" s="132"/>
      <c r="L1212" s="132" t="s">
        <v>5293</v>
      </c>
      <c r="M1212" s="132" t="s">
        <v>5294</v>
      </c>
      <c r="N1212" s="131"/>
      <c r="O1212" s="783" t="s">
        <v>84</v>
      </c>
      <c r="P1212" s="783" t="s">
        <v>86</v>
      </c>
      <c r="Q1212" s="783" t="s">
        <v>86</v>
      </c>
      <c r="R1212" s="783" t="s">
        <v>86</v>
      </c>
      <c r="S1212" s="132" t="s">
        <v>157</v>
      </c>
      <c r="T1212" s="131"/>
      <c r="U1212" s="131"/>
      <c r="V1212" s="803"/>
      <c r="W1212" s="803"/>
      <c r="X1212" s="803"/>
      <c r="Y1212" s="803"/>
      <c r="Z1212" s="803"/>
      <c r="AA1212" s="803"/>
      <c r="AB1212" s="803"/>
      <c r="AC1212" s="803"/>
      <c r="AD1212" s="803"/>
      <c r="AE1212" s="110"/>
      <c r="AF1212" s="110"/>
      <c r="AG1212" s="110"/>
    </row>
    <row r="1213">
      <c r="A1213" s="803"/>
      <c r="B1213" s="127">
        <f t="shared" si="1"/>
        <v>1210</v>
      </c>
      <c r="C1213" s="1002"/>
      <c r="D1213" s="193"/>
      <c r="E1213" s="155"/>
      <c r="F1213" s="130" t="s">
        <v>451</v>
      </c>
      <c r="G1213" s="201"/>
      <c r="H1213" s="201"/>
      <c r="I1213" s="201"/>
      <c r="J1213" s="201"/>
      <c r="K1213" s="132"/>
      <c r="L1213" s="132" t="s">
        <v>4354</v>
      </c>
      <c r="M1213" s="132" t="s">
        <v>5295</v>
      </c>
      <c r="N1213" s="131"/>
      <c r="O1213" s="783" t="s">
        <v>84</v>
      </c>
      <c r="P1213" s="783" t="s">
        <v>86</v>
      </c>
      <c r="Q1213" s="783" t="s">
        <v>86</v>
      </c>
      <c r="R1213" s="783" t="s">
        <v>86</v>
      </c>
      <c r="S1213" s="132" t="s">
        <v>157</v>
      </c>
      <c r="T1213" s="131"/>
      <c r="U1213" s="131"/>
      <c r="V1213" s="803"/>
      <c r="W1213" s="803"/>
      <c r="X1213" s="803"/>
      <c r="Y1213" s="803"/>
      <c r="Z1213" s="803"/>
      <c r="AA1213" s="803"/>
      <c r="AB1213" s="803"/>
      <c r="AC1213" s="803"/>
      <c r="AD1213" s="803"/>
      <c r="AE1213" s="110"/>
      <c r="AF1213" s="110"/>
      <c r="AG1213" s="110"/>
    </row>
    <row r="1214">
      <c r="A1214" s="803"/>
      <c r="B1214" s="127">
        <f t="shared" si="1"/>
        <v>1211</v>
      </c>
      <c r="C1214" s="1002"/>
      <c r="D1214" s="132" t="s">
        <v>5296</v>
      </c>
      <c r="E1214" s="142" t="s">
        <v>5286</v>
      </c>
      <c r="F1214" s="201"/>
      <c r="G1214" s="201"/>
      <c r="H1214" s="201"/>
      <c r="I1214" s="201"/>
      <c r="J1214" s="201"/>
      <c r="K1214" s="132"/>
      <c r="L1214" s="132" t="s">
        <v>4083</v>
      </c>
      <c r="M1214" s="132" t="s">
        <v>4084</v>
      </c>
      <c r="N1214" s="131"/>
      <c r="O1214" s="783" t="s">
        <v>84</v>
      </c>
      <c r="P1214" s="783" t="s">
        <v>86</v>
      </c>
      <c r="Q1214" s="783" t="s">
        <v>86</v>
      </c>
      <c r="R1214" s="783" t="s">
        <v>86</v>
      </c>
      <c r="S1214" s="132" t="s">
        <v>101</v>
      </c>
      <c r="T1214" s="131"/>
      <c r="U1214" s="131"/>
      <c r="V1214" s="803"/>
      <c r="W1214" s="803"/>
      <c r="X1214" s="803"/>
      <c r="Y1214" s="803"/>
      <c r="Z1214" s="803"/>
      <c r="AA1214" s="803"/>
      <c r="AB1214" s="803"/>
      <c r="AC1214" s="803"/>
      <c r="AD1214" s="803"/>
      <c r="AE1214" s="110"/>
      <c r="AF1214" s="110"/>
      <c r="AG1214" s="110"/>
    </row>
    <row r="1215">
      <c r="A1215" s="803"/>
      <c r="B1215" s="127">
        <f t="shared" si="1"/>
        <v>1212</v>
      </c>
      <c r="C1215" s="1002"/>
      <c r="D1215" s="149"/>
      <c r="E1215" s="898" t="s">
        <v>5287</v>
      </c>
      <c r="F1215" s="899" t="s">
        <v>5288</v>
      </c>
      <c r="G1215" s="998"/>
      <c r="H1215" s="998"/>
      <c r="I1215" s="998"/>
      <c r="J1215" s="998"/>
      <c r="K1215" s="899"/>
      <c r="L1215" s="899" t="s">
        <v>4552</v>
      </c>
      <c r="M1215" s="899" t="s">
        <v>156</v>
      </c>
      <c r="N1215" s="132" t="s">
        <v>5297</v>
      </c>
      <c r="O1215" s="783" t="s">
        <v>86</v>
      </c>
      <c r="P1215" s="783" t="s">
        <v>86</v>
      </c>
      <c r="Q1215" s="783" t="s">
        <v>86</v>
      </c>
      <c r="R1215" s="783" t="s">
        <v>86</v>
      </c>
      <c r="S1215" s="132"/>
      <c r="T1215" s="131"/>
      <c r="U1215" s="131"/>
      <c r="V1215" s="803"/>
      <c r="W1215" s="803"/>
      <c r="X1215" s="803"/>
      <c r="Y1215" s="803"/>
      <c r="Z1215" s="803"/>
      <c r="AA1215" s="803"/>
      <c r="AB1215" s="803"/>
      <c r="AC1215" s="803"/>
      <c r="AD1215" s="803"/>
      <c r="AE1215" s="110"/>
      <c r="AF1215" s="110"/>
      <c r="AG1215" s="110"/>
    </row>
    <row r="1216">
      <c r="A1216" s="803"/>
      <c r="B1216" s="127">
        <f t="shared" si="1"/>
        <v>1213</v>
      </c>
      <c r="C1216" s="1002"/>
      <c r="D1216" s="149"/>
      <c r="E1216" s="898"/>
      <c r="F1216" s="899" t="s">
        <v>5289</v>
      </c>
      <c r="G1216" s="998"/>
      <c r="H1216" s="998"/>
      <c r="I1216" s="998"/>
      <c r="J1216" s="998"/>
      <c r="K1216" s="899"/>
      <c r="L1216" s="899" t="s">
        <v>173</v>
      </c>
      <c r="M1216" s="899" t="s">
        <v>173</v>
      </c>
      <c r="N1216" s="132" t="s">
        <v>5297</v>
      </c>
      <c r="O1216" s="783" t="s">
        <v>86</v>
      </c>
      <c r="P1216" s="783" t="s">
        <v>86</v>
      </c>
      <c r="Q1216" s="783" t="s">
        <v>86</v>
      </c>
      <c r="R1216" s="783" t="s">
        <v>86</v>
      </c>
      <c r="S1216" s="132"/>
      <c r="T1216" s="131"/>
      <c r="U1216" s="131"/>
      <c r="V1216" s="803"/>
      <c r="W1216" s="803"/>
      <c r="X1216" s="803"/>
      <c r="Y1216" s="803"/>
      <c r="Z1216" s="803"/>
      <c r="AA1216" s="803"/>
      <c r="AB1216" s="803"/>
      <c r="AC1216" s="803"/>
      <c r="AD1216" s="803"/>
      <c r="AE1216" s="110"/>
      <c r="AF1216" s="110"/>
      <c r="AG1216" s="110"/>
    </row>
    <row r="1217">
      <c r="A1217" s="803"/>
      <c r="B1217" s="127">
        <f t="shared" si="1"/>
        <v>1214</v>
      </c>
      <c r="C1217" s="1002"/>
      <c r="D1217" s="149"/>
      <c r="E1217" s="898"/>
      <c r="F1217" s="899" t="s">
        <v>5290</v>
      </c>
      <c r="G1217" s="998"/>
      <c r="H1217" s="998"/>
      <c r="I1217" s="998"/>
      <c r="J1217" s="998"/>
      <c r="K1217" s="899"/>
      <c r="L1217" s="899" t="s">
        <v>4537</v>
      </c>
      <c r="M1217" s="899" t="s">
        <v>5291</v>
      </c>
      <c r="N1217" s="132" t="s">
        <v>5297</v>
      </c>
      <c r="O1217" s="783" t="s">
        <v>86</v>
      </c>
      <c r="P1217" s="783" t="s">
        <v>86</v>
      </c>
      <c r="Q1217" s="783" t="s">
        <v>86</v>
      </c>
      <c r="R1217" s="783" t="s">
        <v>86</v>
      </c>
      <c r="S1217" s="132"/>
      <c r="T1217" s="131"/>
      <c r="U1217" s="131"/>
      <c r="V1217" s="803"/>
      <c r="W1217" s="803"/>
      <c r="X1217" s="803"/>
      <c r="Y1217" s="803"/>
      <c r="Z1217" s="803"/>
      <c r="AA1217" s="803"/>
      <c r="AB1217" s="803"/>
      <c r="AC1217" s="803"/>
      <c r="AD1217" s="803"/>
      <c r="AE1217" s="110"/>
      <c r="AF1217" s="110"/>
      <c r="AG1217" s="110"/>
    </row>
    <row r="1218">
      <c r="A1218" s="803"/>
      <c r="B1218" s="127">
        <f t="shared" si="1"/>
        <v>1215</v>
      </c>
      <c r="C1218" s="1002"/>
      <c r="D1218" s="149"/>
      <c r="E1218" s="898"/>
      <c r="F1218" s="899" t="s">
        <v>5292</v>
      </c>
      <c r="G1218" s="998"/>
      <c r="H1218" s="998"/>
      <c r="I1218" s="998"/>
      <c r="J1218" s="998"/>
      <c r="K1218" s="899"/>
      <c r="L1218" s="899" t="s">
        <v>5293</v>
      </c>
      <c r="M1218" s="899" t="s">
        <v>5294</v>
      </c>
      <c r="N1218" s="132" t="s">
        <v>5297</v>
      </c>
      <c r="O1218" s="783" t="s">
        <v>86</v>
      </c>
      <c r="P1218" s="783" t="s">
        <v>86</v>
      </c>
      <c r="Q1218" s="783" t="s">
        <v>86</v>
      </c>
      <c r="R1218" s="783" t="s">
        <v>86</v>
      </c>
      <c r="S1218" s="132"/>
      <c r="T1218" s="131"/>
      <c r="U1218" s="131"/>
      <c r="V1218" s="803"/>
      <c r="W1218" s="803"/>
      <c r="X1218" s="803"/>
      <c r="Y1218" s="803"/>
      <c r="Z1218" s="803"/>
      <c r="AA1218" s="803"/>
      <c r="AB1218" s="803"/>
      <c r="AC1218" s="803"/>
      <c r="AD1218" s="803"/>
      <c r="AE1218" s="110"/>
      <c r="AF1218" s="110"/>
      <c r="AG1218" s="110"/>
    </row>
    <row r="1219">
      <c r="A1219" s="803"/>
      <c r="B1219" s="127">
        <f t="shared" si="1"/>
        <v>1216</v>
      </c>
      <c r="C1219" s="1002"/>
      <c r="D1219" s="149"/>
      <c r="E1219" s="898"/>
      <c r="F1219" s="899" t="s">
        <v>451</v>
      </c>
      <c r="G1219" s="998"/>
      <c r="H1219" s="998"/>
      <c r="I1219" s="998"/>
      <c r="J1219" s="998"/>
      <c r="K1219" s="899"/>
      <c r="L1219" s="899" t="s">
        <v>4354</v>
      </c>
      <c r="M1219" s="899" t="s">
        <v>5295</v>
      </c>
      <c r="N1219" s="132" t="s">
        <v>5297</v>
      </c>
      <c r="O1219" s="783" t="s">
        <v>86</v>
      </c>
      <c r="P1219" s="783" t="s">
        <v>86</v>
      </c>
      <c r="Q1219" s="783" t="s">
        <v>86</v>
      </c>
      <c r="R1219" s="783" t="s">
        <v>86</v>
      </c>
      <c r="S1219" s="132"/>
      <c r="T1219" s="131"/>
      <c r="U1219" s="131"/>
      <c r="V1219" s="803"/>
      <c r="W1219" s="803"/>
      <c r="X1219" s="803"/>
      <c r="Y1219" s="803"/>
      <c r="Z1219" s="803"/>
      <c r="AA1219" s="803"/>
      <c r="AB1219" s="803"/>
      <c r="AC1219" s="803"/>
      <c r="AD1219" s="803"/>
      <c r="AE1219" s="110"/>
      <c r="AF1219" s="110"/>
      <c r="AG1219" s="110"/>
    </row>
    <row r="1220">
      <c r="A1220" s="803"/>
      <c r="B1220" s="127">
        <f t="shared" si="1"/>
        <v>1217</v>
      </c>
      <c r="C1220" s="1002"/>
      <c r="D1220" s="925" t="s">
        <v>5298</v>
      </c>
      <c r="E1220" s="918" t="s">
        <v>5299</v>
      </c>
      <c r="F1220" s="955"/>
      <c r="G1220" s="955"/>
      <c r="H1220" s="955"/>
      <c r="I1220" s="955"/>
      <c r="J1220" s="955"/>
      <c r="K1220" s="911"/>
      <c r="L1220" s="911" t="s">
        <v>5300</v>
      </c>
      <c r="M1220" s="911" t="s">
        <v>5301</v>
      </c>
      <c r="N1220" s="131"/>
      <c r="O1220" s="783" t="s">
        <v>84</v>
      </c>
      <c r="P1220" s="783" t="s">
        <v>86</v>
      </c>
      <c r="Q1220" s="783" t="s">
        <v>86</v>
      </c>
      <c r="R1220" s="783" t="s">
        <v>86</v>
      </c>
      <c r="S1220" s="132" t="s">
        <v>157</v>
      </c>
      <c r="T1220" s="131"/>
      <c r="U1220" s="131"/>
      <c r="V1220" s="803"/>
      <c r="W1220" s="803"/>
      <c r="X1220" s="803"/>
      <c r="Y1220" s="803"/>
      <c r="Z1220" s="803"/>
      <c r="AA1220" s="803"/>
      <c r="AB1220" s="803"/>
      <c r="AC1220" s="803"/>
      <c r="AD1220" s="803"/>
      <c r="AE1220" s="110"/>
      <c r="AF1220" s="110"/>
      <c r="AG1220" s="110"/>
    </row>
    <row r="1221">
      <c r="A1221" s="803"/>
      <c r="B1221" s="127">
        <f t="shared" si="1"/>
        <v>1218</v>
      </c>
      <c r="C1221" s="1002"/>
      <c r="D1221" s="925"/>
      <c r="E1221" s="918" t="s">
        <v>5302</v>
      </c>
      <c r="F1221" s="955"/>
      <c r="G1221" s="955"/>
      <c r="H1221" s="955"/>
      <c r="I1221" s="955"/>
      <c r="J1221" s="955"/>
      <c r="K1221" s="911"/>
      <c r="L1221" s="911" t="s">
        <v>173</v>
      </c>
      <c r="M1221" s="911" t="s">
        <v>5303</v>
      </c>
      <c r="N1221" s="131"/>
      <c r="O1221" s="783" t="s">
        <v>84</v>
      </c>
      <c r="P1221" s="783" t="s">
        <v>86</v>
      </c>
      <c r="Q1221" s="783" t="s">
        <v>86</v>
      </c>
      <c r="R1221" s="783" t="s">
        <v>86</v>
      </c>
      <c r="S1221" s="132" t="s">
        <v>157</v>
      </c>
      <c r="T1221" s="131"/>
      <c r="U1221" s="131"/>
      <c r="V1221" s="803"/>
      <c r="W1221" s="803"/>
      <c r="X1221" s="803"/>
      <c r="Y1221" s="803"/>
      <c r="Z1221" s="803"/>
      <c r="AA1221" s="803"/>
      <c r="AB1221" s="803"/>
      <c r="AC1221" s="803"/>
      <c r="AD1221" s="803"/>
      <c r="AE1221" s="110"/>
      <c r="AF1221" s="110"/>
      <c r="AG1221" s="110"/>
    </row>
    <row r="1222">
      <c r="A1222" s="803"/>
      <c r="B1222" s="127">
        <f t="shared" si="1"/>
        <v>1219</v>
      </c>
      <c r="C1222" s="1002"/>
      <c r="D1222" s="925"/>
      <c r="E1222" s="918" t="s">
        <v>5304</v>
      </c>
      <c r="F1222" s="955"/>
      <c r="G1222" s="955"/>
      <c r="H1222" s="955"/>
      <c r="I1222" s="955"/>
      <c r="J1222" s="955"/>
      <c r="K1222" s="911"/>
      <c r="L1222" s="911" t="s">
        <v>173</v>
      </c>
      <c r="M1222" s="911" t="s">
        <v>5305</v>
      </c>
      <c r="N1222" s="131"/>
      <c r="O1222" s="783" t="s">
        <v>84</v>
      </c>
      <c r="P1222" s="783" t="s">
        <v>86</v>
      </c>
      <c r="Q1222" s="783" t="s">
        <v>86</v>
      </c>
      <c r="R1222" s="783" t="s">
        <v>86</v>
      </c>
      <c r="S1222" s="132" t="s">
        <v>157</v>
      </c>
      <c r="T1222" s="131"/>
      <c r="U1222" s="131"/>
      <c r="V1222" s="803"/>
      <c r="W1222" s="803"/>
      <c r="X1222" s="803"/>
      <c r="Y1222" s="803"/>
      <c r="Z1222" s="803"/>
      <c r="AA1222" s="803"/>
      <c r="AB1222" s="803"/>
      <c r="AC1222" s="803"/>
      <c r="AD1222" s="803"/>
      <c r="AE1222" s="110"/>
      <c r="AF1222" s="110"/>
      <c r="AG1222" s="110"/>
    </row>
    <row r="1223">
      <c r="A1223" s="803"/>
      <c r="B1223" s="127">
        <f t="shared" si="1"/>
        <v>1220</v>
      </c>
      <c r="C1223" s="1003"/>
      <c r="D1223" s="926"/>
      <c r="E1223" s="918" t="s">
        <v>5306</v>
      </c>
      <c r="F1223" s="955"/>
      <c r="G1223" s="955"/>
      <c r="H1223" s="955"/>
      <c r="I1223" s="955"/>
      <c r="J1223" s="955"/>
      <c r="K1223" s="911"/>
      <c r="L1223" s="911" t="s">
        <v>173</v>
      </c>
      <c r="M1223" s="911" t="s">
        <v>5307</v>
      </c>
      <c r="N1223" s="131"/>
      <c r="O1223" s="783" t="s">
        <v>84</v>
      </c>
      <c r="P1223" s="783" t="s">
        <v>86</v>
      </c>
      <c r="Q1223" s="783" t="s">
        <v>86</v>
      </c>
      <c r="R1223" s="783" t="s">
        <v>86</v>
      </c>
      <c r="S1223" s="132" t="s">
        <v>157</v>
      </c>
      <c r="T1223" s="131"/>
      <c r="U1223" s="131"/>
      <c r="V1223" s="803"/>
      <c r="W1223" s="803"/>
      <c r="X1223" s="803"/>
      <c r="Y1223" s="803"/>
      <c r="Z1223" s="803"/>
      <c r="AA1223" s="803"/>
      <c r="AB1223" s="803"/>
      <c r="AC1223" s="803"/>
      <c r="AD1223" s="803"/>
      <c r="AE1223" s="110"/>
      <c r="AF1223" s="110"/>
      <c r="AG1223" s="110"/>
    </row>
    <row r="1224">
      <c r="A1224" s="803"/>
      <c r="B1224" s="676">
        <f t="shared" si="1"/>
        <v>1221</v>
      </c>
      <c r="C1224" s="1004" t="s">
        <v>5308</v>
      </c>
      <c r="D1224" s="155" t="s">
        <v>5309</v>
      </c>
      <c r="E1224" s="132" t="s">
        <v>1857</v>
      </c>
      <c r="F1224" s="201"/>
      <c r="G1224" s="201"/>
      <c r="H1224" s="201"/>
      <c r="I1224" s="201"/>
      <c r="J1224" s="201"/>
      <c r="K1224" s="132"/>
      <c r="L1224" s="132" t="s">
        <v>5310</v>
      </c>
      <c r="M1224" s="132" t="s">
        <v>2827</v>
      </c>
      <c r="N1224" s="131"/>
      <c r="O1224" s="783" t="s">
        <v>84</v>
      </c>
      <c r="P1224" s="783" t="s">
        <v>86</v>
      </c>
      <c r="Q1224" s="783" t="s">
        <v>86</v>
      </c>
      <c r="R1224" s="783" t="s">
        <v>86</v>
      </c>
      <c r="S1224" s="132" t="s">
        <v>101</v>
      </c>
      <c r="T1224" s="131"/>
      <c r="U1224" s="131"/>
      <c r="V1224" s="803"/>
      <c r="W1224" s="803"/>
      <c r="X1224" s="803"/>
      <c r="Y1224" s="803"/>
      <c r="Z1224" s="803"/>
      <c r="AA1224" s="803"/>
      <c r="AB1224" s="803"/>
      <c r="AC1224" s="803"/>
      <c r="AD1224" s="803"/>
      <c r="AE1224" s="110"/>
      <c r="AF1224" s="110"/>
      <c r="AG1224" s="110"/>
    </row>
    <row r="1225">
      <c r="A1225" s="803"/>
      <c r="B1225" s="676">
        <f t="shared" si="1"/>
        <v>1222</v>
      </c>
      <c r="C1225" s="965"/>
      <c r="D1225" s="201"/>
      <c r="E1225" s="132" t="s">
        <v>5311</v>
      </c>
      <c r="F1225" s="201"/>
      <c r="G1225" s="201"/>
      <c r="H1225" s="201"/>
      <c r="I1225" s="201"/>
      <c r="J1225" s="201"/>
      <c r="K1225" s="132"/>
      <c r="L1225" s="132" t="s">
        <v>5312</v>
      </c>
      <c r="M1225" s="132" t="s">
        <v>1958</v>
      </c>
      <c r="N1225" s="131"/>
      <c r="O1225" s="783" t="s">
        <v>84</v>
      </c>
      <c r="P1225" s="783" t="s">
        <v>86</v>
      </c>
      <c r="Q1225" s="783" t="s">
        <v>86</v>
      </c>
      <c r="R1225" s="783" t="s">
        <v>86</v>
      </c>
      <c r="S1225" s="132" t="s">
        <v>101</v>
      </c>
      <c r="T1225" s="131"/>
      <c r="U1225" s="131"/>
      <c r="V1225" s="803"/>
      <c r="W1225" s="803"/>
      <c r="X1225" s="803"/>
      <c r="Y1225" s="803"/>
      <c r="Z1225" s="803"/>
      <c r="AA1225" s="803"/>
      <c r="AB1225" s="803"/>
      <c r="AC1225" s="803"/>
      <c r="AD1225" s="803"/>
      <c r="AE1225" s="110"/>
      <c r="AF1225" s="110"/>
      <c r="AG1225" s="110"/>
    </row>
    <row r="1226">
      <c r="A1226" s="803"/>
      <c r="B1226" s="676">
        <f t="shared" si="1"/>
        <v>1223</v>
      </c>
      <c r="C1226" s="965"/>
      <c r="D1226" s="132" t="s">
        <v>5313</v>
      </c>
      <c r="E1226" s="132" t="s">
        <v>5314</v>
      </c>
      <c r="F1226" s="201"/>
      <c r="G1226" s="201"/>
      <c r="H1226" s="201"/>
      <c r="I1226" s="201"/>
      <c r="J1226" s="201"/>
      <c r="K1226" s="132"/>
      <c r="L1226" s="132" t="s">
        <v>5315</v>
      </c>
      <c r="M1226" s="132" t="s">
        <v>5316</v>
      </c>
      <c r="N1226" s="131"/>
      <c r="O1226" s="783" t="s">
        <v>84</v>
      </c>
      <c r="P1226" s="783" t="s">
        <v>86</v>
      </c>
      <c r="Q1226" s="783" t="s">
        <v>86</v>
      </c>
      <c r="R1226" s="783" t="s">
        <v>86</v>
      </c>
      <c r="S1226" s="132" t="s">
        <v>101</v>
      </c>
      <c r="T1226" s="131"/>
      <c r="U1226" s="131"/>
      <c r="V1226" s="803"/>
      <c r="W1226" s="803"/>
      <c r="X1226" s="803"/>
      <c r="Y1226" s="803"/>
      <c r="Z1226" s="803"/>
      <c r="AA1226" s="803"/>
      <c r="AB1226" s="803"/>
      <c r="AC1226" s="803"/>
      <c r="AD1226" s="803"/>
      <c r="AE1226" s="110"/>
      <c r="AF1226" s="110"/>
      <c r="AG1226" s="110"/>
    </row>
    <row r="1227">
      <c r="A1227" s="803"/>
      <c r="B1227" s="676">
        <f t="shared" si="1"/>
        <v>1224</v>
      </c>
      <c r="C1227" s="965"/>
      <c r="D1227" s="201"/>
      <c r="E1227" s="201"/>
      <c r="F1227" s="132" t="s">
        <v>5317</v>
      </c>
      <c r="G1227" s="132" t="s">
        <v>5318</v>
      </c>
      <c r="H1227" s="201"/>
      <c r="I1227" s="201"/>
      <c r="J1227" s="201"/>
      <c r="K1227" s="132"/>
      <c r="L1227" s="132" t="s">
        <v>5319</v>
      </c>
      <c r="M1227" s="132" t="s">
        <v>5320</v>
      </c>
      <c r="N1227" s="131"/>
      <c r="O1227" s="783" t="s">
        <v>84</v>
      </c>
      <c r="P1227" s="783" t="s">
        <v>86</v>
      </c>
      <c r="Q1227" s="783" t="s">
        <v>86</v>
      </c>
      <c r="R1227" s="783" t="s">
        <v>86</v>
      </c>
      <c r="S1227" s="132" t="s">
        <v>101</v>
      </c>
      <c r="T1227" s="131"/>
      <c r="U1227" s="131"/>
      <c r="V1227" s="803"/>
      <c r="W1227" s="803"/>
      <c r="X1227" s="803"/>
      <c r="Y1227" s="803"/>
      <c r="Z1227" s="803"/>
      <c r="AA1227" s="803"/>
      <c r="AB1227" s="803"/>
      <c r="AC1227" s="803"/>
      <c r="AD1227" s="803"/>
      <c r="AE1227" s="110"/>
      <c r="AF1227" s="110"/>
      <c r="AG1227" s="110"/>
    </row>
    <row r="1228">
      <c r="A1228" s="803"/>
      <c r="B1228" s="676">
        <f t="shared" si="1"/>
        <v>1225</v>
      </c>
      <c r="C1228" s="965"/>
      <c r="D1228" s="201"/>
      <c r="E1228" s="201"/>
      <c r="F1228" s="201"/>
      <c r="G1228" s="132"/>
      <c r="H1228" s="201"/>
      <c r="I1228" s="201"/>
      <c r="J1228" s="201"/>
      <c r="K1228" s="132"/>
      <c r="L1228" s="132" t="s">
        <v>5321</v>
      </c>
      <c r="M1228" s="132" t="s">
        <v>1958</v>
      </c>
      <c r="N1228" s="131"/>
      <c r="O1228" s="783" t="s">
        <v>84</v>
      </c>
      <c r="P1228" s="783" t="s">
        <v>86</v>
      </c>
      <c r="Q1228" s="783" t="s">
        <v>86</v>
      </c>
      <c r="R1228" s="783" t="s">
        <v>86</v>
      </c>
      <c r="S1228" s="132" t="s">
        <v>101</v>
      </c>
      <c r="T1228" s="131"/>
      <c r="U1228" s="131"/>
      <c r="V1228" s="803"/>
      <c r="W1228" s="803"/>
      <c r="X1228" s="803"/>
      <c r="Y1228" s="803"/>
      <c r="Z1228" s="803"/>
      <c r="AA1228" s="803"/>
      <c r="AB1228" s="803"/>
      <c r="AC1228" s="803"/>
      <c r="AD1228" s="803"/>
      <c r="AE1228" s="110"/>
      <c r="AF1228" s="110"/>
      <c r="AG1228" s="110"/>
    </row>
    <row r="1229">
      <c r="A1229" s="803"/>
      <c r="B1229" s="676">
        <f t="shared" si="1"/>
        <v>1226</v>
      </c>
      <c r="C1229" s="965"/>
      <c r="D1229" s="201"/>
      <c r="E1229" s="201"/>
      <c r="F1229" s="201"/>
      <c r="G1229" s="132" t="s">
        <v>5322</v>
      </c>
      <c r="H1229" s="201"/>
      <c r="I1229" s="201"/>
      <c r="J1229" s="201"/>
      <c r="K1229" s="132"/>
      <c r="L1229" s="132" t="s">
        <v>5310</v>
      </c>
      <c r="M1229" s="132" t="s">
        <v>2827</v>
      </c>
      <c r="N1229" s="131"/>
      <c r="O1229" s="783" t="s">
        <v>84</v>
      </c>
      <c r="P1229" s="783" t="s">
        <v>86</v>
      </c>
      <c r="Q1229" s="783" t="s">
        <v>86</v>
      </c>
      <c r="R1229" s="783" t="s">
        <v>86</v>
      </c>
      <c r="S1229" s="132" t="s">
        <v>101</v>
      </c>
      <c r="T1229" s="131"/>
      <c r="U1229" s="131"/>
      <c r="V1229" s="803"/>
      <c r="W1229" s="803"/>
      <c r="X1229" s="803"/>
      <c r="Y1229" s="803"/>
      <c r="Z1229" s="803"/>
      <c r="AA1229" s="803"/>
      <c r="AB1229" s="803"/>
      <c r="AC1229" s="803"/>
      <c r="AD1229" s="803"/>
      <c r="AE1229" s="110"/>
      <c r="AF1229" s="110"/>
      <c r="AG1229" s="110"/>
    </row>
    <row r="1230">
      <c r="A1230" s="803"/>
      <c r="B1230" s="676">
        <f t="shared" si="1"/>
        <v>1227</v>
      </c>
      <c r="C1230" s="965"/>
      <c r="D1230" s="201"/>
      <c r="E1230" s="201"/>
      <c r="F1230" s="201"/>
      <c r="G1230" s="201"/>
      <c r="H1230" s="201"/>
      <c r="I1230" s="201"/>
      <c r="J1230" s="201"/>
      <c r="K1230" s="132"/>
      <c r="L1230" s="132" t="s">
        <v>5312</v>
      </c>
      <c r="M1230" s="132" t="s">
        <v>1958</v>
      </c>
      <c r="N1230" s="131"/>
      <c r="O1230" s="783" t="s">
        <v>84</v>
      </c>
      <c r="P1230" s="783" t="s">
        <v>86</v>
      </c>
      <c r="Q1230" s="783" t="s">
        <v>86</v>
      </c>
      <c r="R1230" s="783" t="s">
        <v>86</v>
      </c>
      <c r="S1230" s="132" t="s">
        <v>101</v>
      </c>
      <c r="T1230" s="131"/>
      <c r="U1230" s="131"/>
      <c r="V1230" s="803"/>
      <c r="W1230" s="803"/>
      <c r="X1230" s="803"/>
      <c r="Y1230" s="803"/>
      <c r="Z1230" s="803"/>
      <c r="AA1230" s="803"/>
      <c r="AB1230" s="803"/>
      <c r="AC1230" s="803"/>
      <c r="AD1230" s="803"/>
      <c r="AE1230" s="110"/>
      <c r="AF1230" s="110"/>
      <c r="AG1230" s="110"/>
    </row>
    <row r="1231">
      <c r="A1231" s="803"/>
      <c r="B1231" s="676">
        <f t="shared" si="1"/>
        <v>1228</v>
      </c>
      <c r="C1231" s="965"/>
      <c r="D1231" s="201"/>
      <c r="E1231" s="201"/>
      <c r="F1231" s="201"/>
      <c r="G1231" s="132" t="s">
        <v>5323</v>
      </c>
      <c r="H1231" s="201"/>
      <c r="I1231" s="201"/>
      <c r="J1231" s="201"/>
      <c r="K1231" s="132"/>
      <c r="L1231" s="132" t="s">
        <v>5076</v>
      </c>
      <c r="M1231" s="132" t="s">
        <v>4560</v>
      </c>
      <c r="N1231" s="131"/>
      <c r="O1231" s="783" t="s">
        <v>84</v>
      </c>
      <c r="P1231" s="783" t="s">
        <v>86</v>
      </c>
      <c r="Q1231" s="783" t="s">
        <v>86</v>
      </c>
      <c r="R1231" s="783" t="s">
        <v>86</v>
      </c>
      <c r="S1231" s="132" t="s">
        <v>101</v>
      </c>
      <c r="T1231" s="131"/>
      <c r="U1231" s="131"/>
      <c r="V1231" s="803"/>
      <c r="W1231" s="803"/>
      <c r="X1231" s="803"/>
      <c r="Y1231" s="803"/>
      <c r="Z1231" s="803"/>
      <c r="AA1231" s="803"/>
      <c r="AB1231" s="803"/>
      <c r="AC1231" s="803"/>
      <c r="AD1231" s="803"/>
      <c r="AE1231" s="110"/>
      <c r="AF1231" s="110"/>
      <c r="AG1231" s="110"/>
    </row>
    <row r="1232">
      <c r="A1232" s="803"/>
      <c r="B1232" s="676">
        <f t="shared" si="1"/>
        <v>1229</v>
      </c>
      <c r="C1232" s="965"/>
      <c r="D1232" s="201"/>
      <c r="E1232" s="201"/>
      <c r="F1232" s="201"/>
      <c r="G1232" s="132" t="s">
        <v>5324</v>
      </c>
      <c r="H1232" s="201"/>
      <c r="I1232" s="201"/>
      <c r="J1232" s="201"/>
      <c r="K1232" s="132"/>
      <c r="L1232" s="132" t="s">
        <v>4664</v>
      </c>
      <c r="M1232" s="132" t="s">
        <v>156</v>
      </c>
      <c r="N1232" s="131"/>
      <c r="O1232" s="783" t="s">
        <v>84</v>
      </c>
      <c r="P1232" s="783" t="s">
        <v>86</v>
      </c>
      <c r="Q1232" s="783" t="s">
        <v>86</v>
      </c>
      <c r="R1232" s="783" t="s">
        <v>86</v>
      </c>
      <c r="S1232" s="132" t="s">
        <v>101</v>
      </c>
      <c r="T1232" s="131"/>
      <c r="U1232" s="131"/>
      <c r="V1232" s="803"/>
      <c r="W1232" s="803"/>
      <c r="X1232" s="803"/>
      <c r="Y1232" s="803"/>
      <c r="Z1232" s="803"/>
      <c r="AA1232" s="803"/>
      <c r="AB1232" s="803"/>
      <c r="AC1232" s="803"/>
      <c r="AD1232" s="803"/>
      <c r="AE1232" s="110"/>
      <c r="AF1232" s="110"/>
      <c r="AG1232" s="110"/>
    </row>
    <row r="1233">
      <c r="A1233" s="803"/>
      <c r="B1233" s="676">
        <f t="shared" si="1"/>
        <v>1230</v>
      </c>
      <c r="C1233" s="965"/>
      <c r="D1233" s="201"/>
      <c r="E1233" s="201"/>
      <c r="F1233" s="201"/>
      <c r="G1233" s="132" t="s">
        <v>863</v>
      </c>
      <c r="H1233" s="201"/>
      <c r="I1233" s="201"/>
      <c r="J1233" s="201"/>
      <c r="K1233" s="132"/>
      <c r="L1233" s="132" t="s">
        <v>4552</v>
      </c>
      <c r="M1233" s="132" t="s">
        <v>173</v>
      </c>
      <c r="N1233" s="131"/>
      <c r="O1233" s="783" t="s">
        <v>84</v>
      </c>
      <c r="P1233" s="783" t="s">
        <v>86</v>
      </c>
      <c r="Q1233" s="783" t="s">
        <v>86</v>
      </c>
      <c r="R1233" s="783" t="s">
        <v>86</v>
      </c>
      <c r="S1233" s="132" t="s">
        <v>101</v>
      </c>
      <c r="T1233" s="131"/>
      <c r="U1233" s="131"/>
      <c r="V1233" s="803"/>
      <c r="W1233" s="803"/>
      <c r="X1233" s="803"/>
      <c r="Y1233" s="803"/>
      <c r="Z1233" s="803"/>
      <c r="AA1233" s="803"/>
      <c r="AB1233" s="803"/>
      <c r="AC1233" s="803"/>
      <c r="AD1233" s="803"/>
      <c r="AE1233" s="110"/>
      <c r="AF1233" s="110"/>
      <c r="AG1233" s="110"/>
    </row>
    <row r="1234">
      <c r="A1234" s="803"/>
      <c r="B1234" s="676">
        <f t="shared" si="1"/>
        <v>1231</v>
      </c>
      <c r="C1234" s="965"/>
      <c r="D1234" s="201"/>
      <c r="E1234" s="201"/>
      <c r="F1234" s="201"/>
      <c r="G1234" s="132" t="s">
        <v>451</v>
      </c>
      <c r="H1234" s="201"/>
      <c r="I1234" s="201"/>
      <c r="J1234" s="201"/>
      <c r="K1234" s="132"/>
      <c r="L1234" s="132" t="s">
        <v>4354</v>
      </c>
      <c r="M1234" s="132" t="s">
        <v>5325</v>
      </c>
      <c r="N1234" s="131"/>
      <c r="O1234" s="783" t="s">
        <v>84</v>
      </c>
      <c r="P1234" s="783" t="s">
        <v>86</v>
      </c>
      <c r="Q1234" s="783" t="s">
        <v>86</v>
      </c>
      <c r="R1234" s="783" t="s">
        <v>86</v>
      </c>
      <c r="S1234" s="132" t="s">
        <v>101</v>
      </c>
      <c r="T1234" s="131"/>
      <c r="U1234" s="131"/>
      <c r="V1234" s="803"/>
      <c r="W1234" s="803"/>
      <c r="X1234" s="803"/>
      <c r="Y1234" s="803"/>
      <c r="Z1234" s="803"/>
      <c r="AA1234" s="803"/>
      <c r="AB1234" s="803"/>
      <c r="AC1234" s="803"/>
      <c r="AD1234" s="803"/>
      <c r="AE1234" s="110"/>
      <c r="AF1234" s="110"/>
      <c r="AG1234" s="110"/>
    </row>
    <row r="1235">
      <c r="A1235" s="803"/>
      <c r="B1235" s="676">
        <f t="shared" si="1"/>
        <v>1232</v>
      </c>
      <c r="C1235" s="965"/>
      <c r="D1235" s="201"/>
      <c r="E1235" s="132" t="s">
        <v>244</v>
      </c>
      <c r="F1235" s="201"/>
      <c r="G1235" s="201"/>
      <c r="H1235" s="201"/>
      <c r="I1235" s="201"/>
      <c r="J1235" s="201"/>
      <c r="K1235" s="132"/>
      <c r="L1235" s="132" t="s">
        <v>5326</v>
      </c>
      <c r="M1235" s="132" t="s">
        <v>1958</v>
      </c>
      <c r="N1235" s="131"/>
      <c r="O1235" s="783" t="s">
        <v>84</v>
      </c>
      <c r="P1235" s="783" t="s">
        <v>86</v>
      </c>
      <c r="Q1235" s="783" t="s">
        <v>86</v>
      </c>
      <c r="R1235" s="783" t="s">
        <v>86</v>
      </c>
      <c r="S1235" s="132" t="s">
        <v>101</v>
      </c>
      <c r="T1235" s="131"/>
      <c r="U1235" s="131"/>
      <c r="V1235" s="803"/>
      <c r="W1235" s="803"/>
      <c r="X1235" s="803"/>
      <c r="Y1235" s="803"/>
      <c r="Z1235" s="803"/>
      <c r="AA1235" s="803"/>
      <c r="AB1235" s="803"/>
      <c r="AC1235" s="803"/>
      <c r="AD1235" s="803"/>
      <c r="AE1235" s="110"/>
      <c r="AF1235" s="110"/>
      <c r="AG1235" s="110"/>
    </row>
    <row r="1236">
      <c r="A1236" s="803"/>
      <c r="B1236" s="676">
        <f t="shared" si="1"/>
        <v>1233</v>
      </c>
      <c r="C1236" s="965"/>
      <c r="D1236" s="201"/>
      <c r="E1236" s="132" t="s">
        <v>5327</v>
      </c>
      <c r="F1236" s="132" t="s">
        <v>5328</v>
      </c>
      <c r="G1236" s="201"/>
      <c r="H1236" s="201"/>
      <c r="I1236" s="201"/>
      <c r="J1236" s="201"/>
      <c r="K1236" s="132"/>
      <c r="L1236" s="132" t="s">
        <v>4219</v>
      </c>
      <c r="M1236" s="132" t="s">
        <v>5329</v>
      </c>
      <c r="N1236" s="131"/>
      <c r="O1236" s="783" t="s">
        <v>84</v>
      </c>
      <c r="P1236" s="783" t="s">
        <v>86</v>
      </c>
      <c r="Q1236" s="783" t="s">
        <v>86</v>
      </c>
      <c r="R1236" s="783" t="s">
        <v>86</v>
      </c>
      <c r="S1236" s="132" t="s">
        <v>101</v>
      </c>
      <c r="T1236" s="131"/>
      <c r="U1236" s="131"/>
      <c r="V1236" s="803"/>
      <c r="W1236" s="803"/>
      <c r="X1236" s="803"/>
      <c r="Y1236" s="803"/>
      <c r="Z1236" s="803"/>
      <c r="AA1236" s="803"/>
      <c r="AB1236" s="803"/>
      <c r="AC1236" s="803"/>
      <c r="AD1236" s="803"/>
      <c r="AE1236" s="110"/>
      <c r="AF1236" s="110"/>
      <c r="AG1236" s="110"/>
    </row>
    <row r="1237">
      <c r="A1237" s="803"/>
      <c r="B1237" s="676">
        <f t="shared" si="1"/>
        <v>1234</v>
      </c>
      <c r="C1237" s="965"/>
      <c r="D1237" s="201"/>
      <c r="E1237" s="201"/>
      <c r="F1237" s="132" t="s">
        <v>5330</v>
      </c>
      <c r="G1237" s="201"/>
      <c r="H1237" s="201"/>
      <c r="I1237" s="201"/>
      <c r="J1237" s="201"/>
      <c r="K1237" s="132"/>
      <c r="L1237" s="132" t="s">
        <v>4222</v>
      </c>
      <c r="M1237" s="132" t="s">
        <v>5331</v>
      </c>
      <c r="N1237" s="131"/>
      <c r="O1237" s="783" t="s">
        <v>84</v>
      </c>
      <c r="P1237" s="783" t="s">
        <v>86</v>
      </c>
      <c r="Q1237" s="783" t="s">
        <v>86</v>
      </c>
      <c r="R1237" s="783" t="s">
        <v>86</v>
      </c>
      <c r="S1237" s="132" t="s">
        <v>101</v>
      </c>
      <c r="T1237" s="131"/>
      <c r="U1237" s="131"/>
      <c r="V1237" s="803"/>
      <c r="W1237" s="803"/>
      <c r="X1237" s="803"/>
      <c r="Y1237" s="803"/>
      <c r="Z1237" s="803"/>
      <c r="AA1237" s="803"/>
      <c r="AB1237" s="803"/>
      <c r="AC1237" s="803"/>
      <c r="AD1237" s="803"/>
      <c r="AE1237" s="110"/>
      <c r="AF1237" s="110"/>
      <c r="AG1237" s="110"/>
    </row>
    <row r="1238">
      <c r="A1238" s="803"/>
      <c r="B1238" s="676">
        <f t="shared" si="1"/>
        <v>1235</v>
      </c>
      <c r="C1238" s="965"/>
      <c r="D1238" s="201"/>
      <c r="E1238" s="132" t="s">
        <v>5332</v>
      </c>
      <c r="F1238" s="132" t="s">
        <v>5333</v>
      </c>
      <c r="G1238" s="201"/>
      <c r="H1238" s="201"/>
      <c r="I1238" s="201"/>
      <c r="J1238" s="201"/>
      <c r="K1238" s="132"/>
      <c r="L1238" s="132" t="s">
        <v>5334</v>
      </c>
      <c r="M1238" s="132" t="s">
        <v>5335</v>
      </c>
      <c r="N1238" s="131"/>
      <c r="O1238" s="783" t="s">
        <v>84</v>
      </c>
      <c r="P1238" s="783" t="s">
        <v>86</v>
      </c>
      <c r="Q1238" s="783" t="s">
        <v>86</v>
      </c>
      <c r="R1238" s="783" t="s">
        <v>86</v>
      </c>
      <c r="S1238" s="132" t="s">
        <v>101</v>
      </c>
      <c r="T1238" s="131"/>
      <c r="U1238" s="131"/>
      <c r="V1238" s="803"/>
      <c r="W1238" s="803"/>
      <c r="X1238" s="803"/>
      <c r="Y1238" s="803"/>
      <c r="Z1238" s="803"/>
      <c r="AA1238" s="803"/>
      <c r="AB1238" s="803"/>
      <c r="AC1238" s="803"/>
      <c r="AD1238" s="803"/>
      <c r="AE1238" s="110"/>
      <c r="AF1238" s="110"/>
      <c r="AG1238" s="110"/>
    </row>
    <row r="1239">
      <c r="A1239" s="803"/>
      <c r="B1239" s="676">
        <f t="shared" si="1"/>
        <v>1236</v>
      </c>
      <c r="C1239" s="965"/>
      <c r="D1239" s="201"/>
      <c r="E1239" s="132" t="s">
        <v>3989</v>
      </c>
      <c r="F1239" s="132" t="s">
        <v>5336</v>
      </c>
      <c r="G1239" s="201"/>
      <c r="H1239" s="201"/>
      <c r="I1239" s="201"/>
      <c r="J1239" s="201"/>
      <c r="K1239" s="132"/>
      <c r="L1239" s="132" t="s">
        <v>4083</v>
      </c>
      <c r="M1239" s="132" t="s">
        <v>4084</v>
      </c>
      <c r="N1239" s="131"/>
      <c r="O1239" s="783" t="s">
        <v>84</v>
      </c>
      <c r="P1239" s="783" t="s">
        <v>86</v>
      </c>
      <c r="Q1239" s="783" t="s">
        <v>86</v>
      </c>
      <c r="R1239" s="783" t="s">
        <v>86</v>
      </c>
      <c r="S1239" s="132" t="s">
        <v>101</v>
      </c>
      <c r="T1239" s="131"/>
      <c r="U1239" s="131"/>
      <c r="V1239" s="803"/>
      <c r="W1239" s="803"/>
      <c r="X1239" s="803"/>
      <c r="Y1239" s="803"/>
      <c r="Z1239" s="803"/>
      <c r="AA1239" s="803"/>
      <c r="AB1239" s="803"/>
      <c r="AC1239" s="803"/>
      <c r="AD1239" s="803"/>
      <c r="AE1239" s="110"/>
      <c r="AF1239" s="110"/>
      <c r="AG1239" s="110"/>
    </row>
    <row r="1240">
      <c r="A1240" s="803"/>
      <c r="B1240" s="676">
        <f t="shared" si="1"/>
        <v>1237</v>
      </c>
      <c r="C1240" s="965"/>
      <c r="D1240" s="201"/>
      <c r="E1240" s="201"/>
      <c r="F1240" s="132" t="s">
        <v>5337</v>
      </c>
      <c r="G1240" s="132" t="s">
        <v>1093</v>
      </c>
      <c r="H1240" s="201"/>
      <c r="I1240" s="201"/>
      <c r="J1240" s="201"/>
      <c r="K1240" s="132"/>
      <c r="L1240" s="132" t="s">
        <v>5338</v>
      </c>
      <c r="M1240" s="132" t="s">
        <v>5316</v>
      </c>
      <c r="N1240" s="131"/>
      <c r="O1240" s="783" t="s">
        <v>84</v>
      </c>
      <c r="P1240" s="783" t="s">
        <v>86</v>
      </c>
      <c r="Q1240" s="783" t="s">
        <v>86</v>
      </c>
      <c r="R1240" s="783" t="s">
        <v>86</v>
      </c>
      <c r="S1240" s="132" t="s">
        <v>101</v>
      </c>
      <c r="T1240" s="131"/>
      <c r="U1240" s="131"/>
      <c r="V1240" s="803"/>
      <c r="W1240" s="803"/>
      <c r="X1240" s="803"/>
      <c r="Y1240" s="803"/>
      <c r="Z1240" s="803"/>
      <c r="AA1240" s="803"/>
      <c r="AB1240" s="803"/>
      <c r="AC1240" s="803"/>
      <c r="AD1240" s="803"/>
      <c r="AE1240" s="110"/>
      <c r="AF1240" s="110"/>
      <c r="AG1240" s="110"/>
    </row>
    <row r="1241">
      <c r="A1241" s="803"/>
      <c r="B1241" s="676">
        <f t="shared" si="1"/>
        <v>1238</v>
      </c>
      <c r="C1241" s="965"/>
      <c r="D1241" s="201"/>
      <c r="E1241" s="201"/>
      <c r="F1241" s="201"/>
      <c r="G1241" s="201"/>
      <c r="H1241" s="201"/>
      <c r="I1241" s="201"/>
      <c r="J1241" s="201"/>
      <c r="K1241" s="132"/>
      <c r="L1241" s="132" t="s">
        <v>4012</v>
      </c>
      <c r="M1241" s="132" t="s">
        <v>5339</v>
      </c>
      <c r="N1241" s="131"/>
      <c r="O1241" s="783" t="s">
        <v>84</v>
      </c>
      <c r="P1241" s="783" t="s">
        <v>86</v>
      </c>
      <c r="Q1241" s="783" t="s">
        <v>86</v>
      </c>
      <c r="R1241" s="783" t="s">
        <v>86</v>
      </c>
      <c r="S1241" s="132" t="s">
        <v>101</v>
      </c>
      <c r="T1241" s="131"/>
      <c r="U1241" s="131"/>
      <c r="V1241" s="803"/>
      <c r="W1241" s="803"/>
      <c r="X1241" s="803"/>
      <c r="Y1241" s="803"/>
      <c r="Z1241" s="803"/>
      <c r="AA1241" s="803"/>
      <c r="AB1241" s="803"/>
      <c r="AC1241" s="803"/>
      <c r="AD1241" s="803"/>
      <c r="AE1241" s="110"/>
      <c r="AF1241" s="110"/>
      <c r="AG1241" s="110"/>
    </row>
    <row r="1242">
      <c r="A1242" s="803"/>
      <c r="B1242" s="676">
        <f t="shared" si="1"/>
        <v>1239</v>
      </c>
      <c r="C1242" s="965"/>
      <c r="D1242" s="201"/>
      <c r="E1242" s="201"/>
      <c r="F1242" s="201"/>
      <c r="G1242" s="132" t="s">
        <v>5340</v>
      </c>
      <c r="H1242" s="201"/>
      <c r="I1242" s="201"/>
      <c r="J1242" s="201"/>
      <c r="K1242" s="132"/>
      <c r="L1242" s="132" t="s">
        <v>5341</v>
      </c>
      <c r="M1242" s="132" t="s">
        <v>5342</v>
      </c>
      <c r="N1242" s="131"/>
      <c r="O1242" s="783" t="s">
        <v>84</v>
      </c>
      <c r="P1242" s="783" t="s">
        <v>86</v>
      </c>
      <c r="Q1242" s="783" t="s">
        <v>86</v>
      </c>
      <c r="R1242" s="783" t="s">
        <v>86</v>
      </c>
      <c r="S1242" s="132" t="s">
        <v>101</v>
      </c>
      <c r="T1242" s="131"/>
      <c r="U1242" s="131"/>
      <c r="V1242" s="803"/>
      <c r="W1242" s="803"/>
      <c r="X1242" s="803"/>
      <c r="Y1242" s="803"/>
      <c r="Z1242" s="803"/>
      <c r="AA1242" s="803"/>
      <c r="AB1242" s="803"/>
      <c r="AC1242" s="803"/>
      <c r="AD1242" s="803"/>
      <c r="AE1242" s="110"/>
      <c r="AF1242" s="110"/>
      <c r="AG1242" s="110"/>
    </row>
    <row r="1243">
      <c r="A1243" s="803"/>
      <c r="B1243" s="676">
        <f t="shared" si="1"/>
        <v>1240</v>
      </c>
      <c r="C1243" s="965"/>
      <c r="D1243" s="201"/>
      <c r="E1243" s="201"/>
      <c r="F1243" s="201"/>
      <c r="G1243" s="132" t="s">
        <v>244</v>
      </c>
      <c r="H1243" s="201"/>
      <c r="I1243" s="201"/>
      <c r="J1243" s="201"/>
      <c r="K1243" s="132"/>
      <c r="L1243" s="132" t="s">
        <v>5343</v>
      </c>
      <c r="M1243" s="132" t="s">
        <v>1958</v>
      </c>
      <c r="N1243" s="131"/>
      <c r="O1243" s="783" t="s">
        <v>84</v>
      </c>
      <c r="P1243" s="783" t="s">
        <v>86</v>
      </c>
      <c r="Q1243" s="783" t="s">
        <v>86</v>
      </c>
      <c r="R1243" s="783" t="s">
        <v>86</v>
      </c>
      <c r="S1243" s="132" t="s">
        <v>101</v>
      </c>
      <c r="T1243" s="131"/>
      <c r="U1243" s="131"/>
      <c r="V1243" s="803"/>
      <c r="W1243" s="803"/>
      <c r="X1243" s="803"/>
      <c r="Y1243" s="803"/>
      <c r="Z1243" s="803"/>
      <c r="AA1243" s="803"/>
      <c r="AB1243" s="803"/>
      <c r="AC1243" s="803"/>
      <c r="AD1243" s="803"/>
      <c r="AE1243" s="110"/>
      <c r="AF1243" s="110"/>
      <c r="AG1243" s="110"/>
    </row>
    <row r="1244">
      <c r="A1244" s="803"/>
      <c r="B1244" s="676">
        <f t="shared" si="1"/>
        <v>1241</v>
      </c>
      <c r="C1244" s="965"/>
      <c r="D1244" s="201"/>
      <c r="E1244" s="201"/>
      <c r="F1244" s="132" t="s">
        <v>5344</v>
      </c>
      <c r="G1244" s="201"/>
      <c r="H1244" s="201"/>
      <c r="I1244" s="201"/>
      <c r="J1244" s="201"/>
      <c r="K1244" s="132"/>
      <c r="L1244" s="132" t="s">
        <v>5345</v>
      </c>
      <c r="M1244" s="132" t="s">
        <v>5346</v>
      </c>
      <c r="N1244" s="131"/>
      <c r="O1244" s="783" t="s">
        <v>84</v>
      </c>
      <c r="P1244" s="783" t="s">
        <v>86</v>
      </c>
      <c r="Q1244" s="783" t="s">
        <v>86</v>
      </c>
      <c r="R1244" s="783" t="s">
        <v>86</v>
      </c>
      <c r="S1244" s="132" t="s">
        <v>101</v>
      </c>
      <c r="T1244" s="131"/>
      <c r="U1244" s="131"/>
      <c r="V1244" s="803"/>
      <c r="W1244" s="803"/>
      <c r="X1244" s="803"/>
      <c r="Y1244" s="803"/>
      <c r="Z1244" s="803"/>
      <c r="AA1244" s="803"/>
      <c r="AB1244" s="803"/>
      <c r="AC1244" s="803"/>
      <c r="AD1244" s="803"/>
      <c r="AE1244" s="110"/>
      <c r="AF1244" s="110"/>
      <c r="AG1244" s="110"/>
    </row>
    <row r="1245">
      <c r="A1245" s="803"/>
      <c r="B1245" s="676">
        <f t="shared" si="1"/>
        <v>1242</v>
      </c>
      <c r="C1245" s="965"/>
      <c r="D1245" s="201"/>
      <c r="E1245" s="197" t="s">
        <v>252</v>
      </c>
      <c r="F1245" s="951">
        <v>10.0</v>
      </c>
      <c r="G1245" s="201"/>
      <c r="H1245" s="201"/>
      <c r="I1245" s="201"/>
      <c r="J1245" s="201"/>
      <c r="K1245" s="132"/>
      <c r="L1245" s="132" t="s">
        <v>3952</v>
      </c>
      <c r="M1245" s="132" t="s">
        <v>4388</v>
      </c>
      <c r="N1245" s="131"/>
      <c r="O1245" s="783" t="s">
        <v>84</v>
      </c>
      <c r="P1245" s="783" t="s">
        <v>86</v>
      </c>
      <c r="Q1245" s="783" t="s">
        <v>86</v>
      </c>
      <c r="R1245" s="783" t="s">
        <v>86</v>
      </c>
      <c r="S1245" s="132" t="s">
        <v>101</v>
      </c>
      <c r="T1245" s="131"/>
      <c r="U1245" s="131"/>
      <c r="V1245" s="803"/>
      <c r="W1245" s="803"/>
      <c r="X1245" s="803"/>
      <c r="Y1245" s="803"/>
      <c r="Z1245" s="803"/>
      <c r="AA1245" s="803"/>
      <c r="AB1245" s="803"/>
      <c r="AC1245" s="803"/>
      <c r="AD1245" s="803"/>
      <c r="AE1245" s="110"/>
      <c r="AF1245" s="110"/>
      <c r="AG1245" s="110"/>
    </row>
    <row r="1246">
      <c r="A1246" s="803"/>
      <c r="B1246" s="676">
        <f t="shared" si="1"/>
        <v>1243</v>
      </c>
      <c r="C1246" s="965"/>
      <c r="D1246" s="201"/>
      <c r="E1246" s="137"/>
      <c r="F1246" s="951">
        <v>30.0</v>
      </c>
      <c r="G1246" s="201"/>
      <c r="H1246" s="201"/>
      <c r="I1246" s="201"/>
      <c r="J1246" s="201"/>
      <c r="K1246" s="132"/>
      <c r="L1246" s="132" t="s">
        <v>3955</v>
      </c>
      <c r="M1246" s="132" t="s">
        <v>4389</v>
      </c>
      <c r="N1246" s="131"/>
      <c r="O1246" s="783" t="s">
        <v>84</v>
      </c>
      <c r="P1246" s="783" t="s">
        <v>86</v>
      </c>
      <c r="Q1246" s="783" t="s">
        <v>86</v>
      </c>
      <c r="R1246" s="783" t="s">
        <v>86</v>
      </c>
      <c r="S1246" s="132" t="s">
        <v>101</v>
      </c>
      <c r="T1246" s="131"/>
      <c r="U1246" s="131"/>
      <c r="V1246" s="803"/>
      <c r="W1246" s="803"/>
      <c r="X1246" s="803"/>
      <c r="Y1246" s="803"/>
      <c r="Z1246" s="803"/>
      <c r="AA1246" s="803"/>
      <c r="AB1246" s="803"/>
      <c r="AC1246" s="803"/>
      <c r="AD1246" s="803"/>
      <c r="AE1246" s="110"/>
      <c r="AF1246" s="110"/>
      <c r="AG1246" s="110"/>
    </row>
    <row r="1247">
      <c r="A1247" s="803"/>
      <c r="B1247" s="676">
        <f t="shared" si="1"/>
        <v>1244</v>
      </c>
      <c r="C1247" s="965"/>
      <c r="D1247" s="201"/>
      <c r="E1247" s="137"/>
      <c r="F1247" s="951">
        <v>50.0</v>
      </c>
      <c r="G1247" s="201"/>
      <c r="H1247" s="201"/>
      <c r="I1247" s="201"/>
      <c r="J1247" s="201"/>
      <c r="K1247" s="132"/>
      <c r="L1247" s="132" t="s">
        <v>3958</v>
      </c>
      <c r="M1247" s="132" t="s">
        <v>4390</v>
      </c>
      <c r="N1247" s="131"/>
      <c r="O1247" s="783" t="s">
        <v>84</v>
      </c>
      <c r="P1247" s="783" t="s">
        <v>86</v>
      </c>
      <c r="Q1247" s="783" t="s">
        <v>86</v>
      </c>
      <c r="R1247" s="783" t="s">
        <v>86</v>
      </c>
      <c r="S1247" s="132" t="s">
        <v>101</v>
      </c>
      <c r="T1247" s="131"/>
      <c r="U1247" s="131"/>
      <c r="V1247" s="803"/>
      <c r="W1247" s="803"/>
      <c r="X1247" s="803"/>
      <c r="Y1247" s="803"/>
      <c r="Z1247" s="803"/>
      <c r="AA1247" s="803"/>
      <c r="AB1247" s="803"/>
      <c r="AC1247" s="803"/>
      <c r="AD1247" s="803"/>
      <c r="AE1247" s="110"/>
      <c r="AF1247" s="110"/>
      <c r="AG1247" s="110"/>
    </row>
    <row r="1248">
      <c r="A1248" s="803"/>
      <c r="B1248" s="676">
        <f t="shared" si="1"/>
        <v>1245</v>
      </c>
      <c r="C1248" s="965"/>
      <c r="D1248" s="201"/>
      <c r="E1248" s="197" t="s">
        <v>824</v>
      </c>
      <c r="F1248" s="820" t="s">
        <v>1174</v>
      </c>
      <c r="G1248" s="201"/>
      <c r="H1248" s="201"/>
      <c r="I1248" s="201"/>
      <c r="J1248" s="201"/>
      <c r="K1248" s="132"/>
      <c r="L1248" s="132" t="s">
        <v>3965</v>
      </c>
      <c r="M1248" s="132" t="s">
        <v>3966</v>
      </c>
      <c r="N1248" s="131"/>
      <c r="O1248" s="783" t="s">
        <v>84</v>
      </c>
      <c r="P1248" s="783" t="s">
        <v>86</v>
      </c>
      <c r="Q1248" s="783" t="s">
        <v>86</v>
      </c>
      <c r="R1248" s="783" t="s">
        <v>86</v>
      </c>
      <c r="S1248" s="132" t="s">
        <v>101</v>
      </c>
      <c r="T1248" s="131"/>
      <c r="U1248" s="131"/>
      <c r="V1248" s="803"/>
      <c r="W1248" s="803"/>
      <c r="X1248" s="803"/>
      <c r="Y1248" s="803"/>
      <c r="Z1248" s="803"/>
      <c r="AA1248" s="803"/>
      <c r="AB1248" s="803"/>
      <c r="AC1248" s="803"/>
      <c r="AD1248" s="803"/>
      <c r="AE1248" s="110"/>
      <c r="AF1248" s="110"/>
      <c r="AG1248" s="110"/>
    </row>
    <row r="1249">
      <c r="A1249" s="803"/>
      <c r="B1249" s="676">
        <f t="shared" si="1"/>
        <v>1246</v>
      </c>
      <c r="C1249" s="965"/>
      <c r="D1249" s="201"/>
      <c r="E1249" s="137"/>
      <c r="F1249" s="820" t="s">
        <v>3967</v>
      </c>
      <c r="G1249" s="201"/>
      <c r="H1249" s="201"/>
      <c r="I1249" s="201"/>
      <c r="J1249" s="201"/>
      <c r="K1249" s="132"/>
      <c r="L1249" s="132" t="s">
        <v>3968</v>
      </c>
      <c r="M1249" s="132" t="s">
        <v>3969</v>
      </c>
      <c r="N1249" s="131"/>
      <c r="O1249" s="783" t="s">
        <v>84</v>
      </c>
      <c r="P1249" s="783" t="s">
        <v>86</v>
      </c>
      <c r="Q1249" s="783" t="s">
        <v>86</v>
      </c>
      <c r="R1249" s="783" t="s">
        <v>86</v>
      </c>
      <c r="S1249" s="132" t="s">
        <v>101</v>
      </c>
      <c r="T1249" s="131"/>
      <c r="U1249" s="131"/>
      <c r="V1249" s="803"/>
      <c r="W1249" s="803"/>
      <c r="X1249" s="803"/>
      <c r="Y1249" s="803"/>
      <c r="Z1249" s="803"/>
      <c r="AA1249" s="803"/>
      <c r="AB1249" s="803"/>
      <c r="AC1249" s="803"/>
      <c r="AD1249" s="803"/>
      <c r="AE1249" s="110"/>
      <c r="AF1249" s="110"/>
      <c r="AG1249" s="110"/>
    </row>
    <row r="1250">
      <c r="A1250" s="803"/>
      <c r="B1250" s="676">
        <f t="shared" si="1"/>
        <v>1247</v>
      </c>
      <c r="C1250" s="965"/>
      <c r="D1250" s="201"/>
      <c r="E1250" s="137"/>
      <c r="F1250" s="820" t="s">
        <v>3970</v>
      </c>
      <c r="G1250" s="201"/>
      <c r="H1250" s="201"/>
      <c r="I1250" s="201"/>
      <c r="J1250" s="201"/>
      <c r="K1250" s="132"/>
      <c r="L1250" s="132" t="s">
        <v>3971</v>
      </c>
      <c r="M1250" s="132" t="s">
        <v>3972</v>
      </c>
      <c r="N1250" s="131"/>
      <c r="O1250" s="783" t="s">
        <v>84</v>
      </c>
      <c r="P1250" s="783" t="s">
        <v>86</v>
      </c>
      <c r="Q1250" s="783" t="s">
        <v>86</v>
      </c>
      <c r="R1250" s="783" t="s">
        <v>86</v>
      </c>
      <c r="S1250" s="132" t="s">
        <v>101</v>
      </c>
      <c r="T1250" s="131"/>
      <c r="U1250" s="131"/>
      <c r="V1250" s="803"/>
      <c r="W1250" s="803"/>
      <c r="X1250" s="803"/>
      <c r="Y1250" s="803"/>
      <c r="Z1250" s="803"/>
      <c r="AA1250" s="803"/>
      <c r="AB1250" s="803"/>
      <c r="AC1250" s="803"/>
      <c r="AD1250" s="803"/>
      <c r="AE1250" s="110"/>
      <c r="AF1250" s="110"/>
      <c r="AG1250" s="110"/>
    </row>
    <row r="1251">
      <c r="A1251" s="803"/>
      <c r="B1251" s="676">
        <f t="shared" si="1"/>
        <v>1248</v>
      </c>
      <c r="C1251" s="965"/>
      <c r="D1251" s="201"/>
      <c r="E1251" s="137"/>
      <c r="F1251" s="820" t="s">
        <v>3973</v>
      </c>
      <c r="G1251" s="201"/>
      <c r="H1251" s="201"/>
      <c r="I1251" s="201"/>
      <c r="J1251" s="201"/>
      <c r="K1251" s="132"/>
      <c r="L1251" s="132" t="s">
        <v>3974</v>
      </c>
      <c r="M1251" s="132" t="s">
        <v>3975</v>
      </c>
      <c r="N1251" s="131"/>
      <c r="O1251" s="783" t="s">
        <v>84</v>
      </c>
      <c r="P1251" s="783" t="s">
        <v>86</v>
      </c>
      <c r="Q1251" s="783" t="s">
        <v>86</v>
      </c>
      <c r="R1251" s="783" t="s">
        <v>86</v>
      </c>
      <c r="S1251" s="132" t="s">
        <v>101</v>
      </c>
      <c r="T1251" s="131"/>
      <c r="U1251" s="131"/>
      <c r="V1251" s="803"/>
      <c r="W1251" s="803"/>
      <c r="X1251" s="803"/>
      <c r="Y1251" s="803"/>
      <c r="Z1251" s="803"/>
      <c r="AA1251" s="803"/>
      <c r="AB1251" s="803"/>
      <c r="AC1251" s="803"/>
      <c r="AD1251" s="803"/>
      <c r="AE1251" s="110"/>
      <c r="AF1251" s="110"/>
      <c r="AG1251" s="110"/>
    </row>
    <row r="1252">
      <c r="A1252" s="803"/>
      <c r="B1252" s="676">
        <f t="shared" si="1"/>
        <v>1249</v>
      </c>
      <c r="C1252" s="965"/>
      <c r="D1252" s="201"/>
      <c r="E1252" s="137"/>
      <c r="F1252" s="820" t="s">
        <v>3976</v>
      </c>
      <c r="G1252" s="201"/>
      <c r="H1252" s="201"/>
      <c r="I1252" s="201"/>
      <c r="J1252" s="201"/>
      <c r="K1252" s="132"/>
      <c r="L1252" s="132" t="s">
        <v>3977</v>
      </c>
      <c r="M1252" s="132" t="s">
        <v>3978</v>
      </c>
      <c r="N1252" s="131"/>
      <c r="O1252" s="783" t="s">
        <v>84</v>
      </c>
      <c r="P1252" s="783" t="s">
        <v>86</v>
      </c>
      <c r="Q1252" s="783" t="s">
        <v>86</v>
      </c>
      <c r="R1252" s="783" t="s">
        <v>86</v>
      </c>
      <c r="S1252" s="132" t="s">
        <v>101</v>
      </c>
      <c r="T1252" s="131"/>
      <c r="U1252" s="131"/>
      <c r="V1252" s="803"/>
      <c r="W1252" s="803"/>
      <c r="X1252" s="803"/>
      <c r="Y1252" s="803"/>
      <c r="Z1252" s="803"/>
      <c r="AA1252" s="803"/>
      <c r="AB1252" s="803"/>
      <c r="AC1252" s="803"/>
      <c r="AD1252" s="803"/>
      <c r="AE1252" s="110"/>
      <c r="AF1252" s="110"/>
      <c r="AG1252" s="110"/>
    </row>
    <row r="1253">
      <c r="A1253" s="803"/>
      <c r="B1253" s="676">
        <f t="shared" si="1"/>
        <v>1250</v>
      </c>
      <c r="C1253" s="965"/>
      <c r="D1253" s="911" t="s">
        <v>5298</v>
      </c>
      <c r="E1253" s="1005" t="s">
        <v>5347</v>
      </c>
      <c r="F1253" s="908"/>
      <c r="G1253" s="955"/>
      <c r="H1253" s="955"/>
      <c r="I1253" s="955"/>
      <c r="J1253" s="955"/>
      <c r="K1253" s="911"/>
      <c r="L1253" s="911" t="s">
        <v>5348</v>
      </c>
      <c r="M1253" s="911" t="s">
        <v>5349</v>
      </c>
      <c r="N1253" s="131"/>
      <c r="O1253" s="783" t="s">
        <v>84</v>
      </c>
      <c r="P1253" s="783" t="s">
        <v>86</v>
      </c>
      <c r="Q1253" s="783" t="s">
        <v>86</v>
      </c>
      <c r="R1253" s="783" t="s">
        <v>86</v>
      </c>
      <c r="S1253" s="132" t="s">
        <v>157</v>
      </c>
      <c r="T1253" s="131"/>
      <c r="U1253" s="131"/>
      <c r="V1253" s="803"/>
      <c r="W1253" s="803"/>
      <c r="X1253" s="803"/>
      <c r="Y1253" s="803"/>
      <c r="Z1253" s="803"/>
      <c r="AA1253" s="803"/>
      <c r="AB1253" s="803"/>
      <c r="AC1253" s="803"/>
      <c r="AD1253" s="803"/>
      <c r="AE1253" s="110"/>
      <c r="AF1253" s="110"/>
      <c r="AG1253" s="110"/>
    </row>
    <row r="1254">
      <c r="A1254" s="803"/>
      <c r="B1254" s="676">
        <f t="shared" si="1"/>
        <v>1251</v>
      </c>
      <c r="C1254" s="965"/>
      <c r="D1254" s="955"/>
      <c r="E1254" s="1005" t="s">
        <v>5350</v>
      </c>
      <c r="F1254" s="908"/>
      <c r="G1254" s="955"/>
      <c r="H1254" s="955"/>
      <c r="I1254" s="955"/>
      <c r="J1254" s="955"/>
      <c r="K1254" s="911"/>
      <c r="L1254" s="911" t="s">
        <v>5351</v>
      </c>
      <c r="M1254" s="911" t="s">
        <v>5352</v>
      </c>
      <c r="N1254" s="131"/>
      <c r="O1254" s="783" t="s">
        <v>84</v>
      </c>
      <c r="P1254" s="783" t="s">
        <v>86</v>
      </c>
      <c r="Q1254" s="783" t="s">
        <v>86</v>
      </c>
      <c r="R1254" s="783" t="s">
        <v>86</v>
      </c>
      <c r="S1254" s="132" t="s">
        <v>157</v>
      </c>
      <c r="T1254" s="131"/>
      <c r="U1254" s="131"/>
      <c r="V1254" s="803"/>
      <c r="W1254" s="803"/>
      <c r="X1254" s="803"/>
      <c r="Y1254" s="803"/>
      <c r="Z1254" s="803"/>
      <c r="AA1254" s="803"/>
      <c r="AB1254" s="803"/>
      <c r="AC1254" s="803"/>
      <c r="AD1254" s="803"/>
      <c r="AE1254" s="110"/>
      <c r="AF1254" s="110"/>
      <c r="AG1254" s="110"/>
    </row>
    <row r="1255">
      <c r="A1255" s="803"/>
      <c r="B1255" s="676">
        <f t="shared" si="1"/>
        <v>1252</v>
      </c>
      <c r="C1255" s="1006" t="s">
        <v>5353</v>
      </c>
      <c r="D1255" s="132" t="s">
        <v>5354</v>
      </c>
      <c r="E1255" s="132" t="s">
        <v>5355</v>
      </c>
      <c r="F1255" s="132"/>
      <c r="G1255" s="201"/>
      <c r="H1255" s="201"/>
      <c r="I1255" s="201"/>
      <c r="J1255" s="201"/>
      <c r="K1255" s="132"/>
      <c r="L1255" s="132" t="s">
        <v>5356</v>
      </c>
      <c r="M1255" s="132" t="s">
        <v>5357</v>
      </c>
      <c r="N1255" s="131"/>
      <c r="O1255" s="783" t="s">
        <v>84</v>
      </c>
      <c r="P1255" s="783" t="s">
        <v>84</v>
      </c>
      <c r="Q1255" s="783" t="s">
        <v>85</v>
      </c>
      <c r="R1255" s="783" t="s">
        <v>85</v>
      </c>
      <c r="S1255" s="132" t="s">
        <v>5358</v>
      </c>
      <c r="T1255" s="132" t="s">
        <v>5359</v>
      </c>
      <c r="U1255" s="131"/>
      <c r="V1255" s="803"/>
      <c r="W1255" s="803"/>
      <c r="X1255" s="803"/>
      <c r="Y1255" s="803"/>
      <c r="Z1255" s="803"/>
      <c r="AA1255" s="803"/>
      <c r="AB1255" s="803"/>
      <c r="AC1255" s="803"/>
      <c r="AD1255" s="803"/>
      <c r="AE1255" s="110"/>
      <c r="AF1255" s="110"/>
      <c r="AG1255" s="110"/>
    </row>
    <row r="1256">
      <c r="A1256" s="803"/>
      <c r="B1256" s="676">
        <f t="shared" si="1"/>
        <v>1253</v>
      </c>
      <c r="C1256" s="938"/>
      <c r="D1256" s="201"/>
      <c r="E1256" s="201"/>
      <c r="F1256" s="132" t="s">
        <v>5360</v>
      </c>
      <c r="G1256" s="132" t="s">
        <v>5361</v>
      </c>
      <c r="H1256" s="201"/>
      <c r="I1256" s="201"/>
      <c r="J1256" s="201"/>
      <c r="K1256" s="132"/>
      <c r="L1256" s="132" t="s">
        <v>4552</v>
      </c>
      <c r="M1256" s="132" t="s">
        <v>156</v>
      </c>
      <c r="N1256" s="131"/>
      <c r="O1256" s="783" t="s">
        <v>84</v>
      </c>
      <c r="P1256" s="783" t="s">
        <v>84</v>
      </c>
      <c r="Q1256" s="783" t="s">
        <v>85</v>
      </c>
      <c r="R1256" s="783" t="s">
        <v>85</v>
      </c>
      <c r="S1256" s="132" t="s">
        <v>5358</v>
      </c>
      <c r="T1256" s="131"/>
      <c r="U1256" s="131"/>
      <c r="V1256" s="803"/>
      <c r="W1256" s="803"/>
      <c r="X1256" s="803"/>
      <c r="Y1256" s="803"/>
      <c r="Z1256" s="803"/>
      <c r="AA1256" s="803"/>
      <c r="AB1256" s="803"/>
      <c r="AC1256" s="803"/>
      <c r="AD1256" s="803"/>
      <c r="AE1256" s="110"/>
      <c r="AF1256" s="110"/>
      <c r="AG1256" s="110"/>
    </row>
    <row r="1257">
      <c r="A1257" s="803"/>
      <c r="B1257" s="676">
        <f t="shared" si="1"/>
        <v>1254</v>
      </c>
      <c r="C1257" s="938"/>
      <c r="D1257" s="201"/>
      <c r="E1257" s="201"/>
      <c r="F1257" s="132"/>
      <c r="G1257" s="132" t="s">
        <v>3617</v>
      </c>
      <c r="H1257" s="132" t="s">
        <v>1999</v>
      </c>
      <c r="I1257" s="201"/>
      <c r="J1257" s="201"/>
      <c r="K1257" s="132"/>
      <c r="L1257" s="132" t="s">
        <v>5078</v>
      </c>
      <c r="M1257" s="132" t="s">
        <v>5362</v>
      </c>
      <c r="N1257" s="131"/>
      <c r="O1257" s="783" t="s">
        <v>84</v>
      </c>
      <c r="P1257" s="783" t="s">
        <v>84</v>
      </c>
      <c r="Q1257" s="783" t="s">
        <v>85</v>
      </c>
      <c r="R1257" s="783" t="s">
        <v>85</v>
      </c>
      <c r="S1257" s="132" t="s">
        <v>5358</v>
      </c>
      <c r="T1257" s="131"/>
      <c r="U1257" s="131"/>
      <c r="V1257" s="803"/>
      <c r="W1257" s="803"/>
      <c r="X1257" s="803"/>
      <c r="Y1257" s="803"/>
      <c r="Z1257" s="803"/>
      <c r="AA1257" s="803"/>
      <c r="AB1257" s="803"/>
      <c r="AC1257" s="803"/>
      <c r="AD1257" s="803"/>
      <c r="AE1257" s="110"/>
      <c r="AF1257" s="110"/>
      <c r="AG1257" s="110"/>
    </row>
    <row r="1258">
      <c r="A1258" s="803"/>
      <c r="B1258" s="676">
        <f t="shared" si="1"/>
        <v>1255</v>
      </c>
      <c r="C1258" s="938"/>
      <c r="D1258" s="201"/>
      <c r="E1258" s="201"/>
      <c r="F1258" s="132"/>
      <c r="G1258" s="201"/>
      <c r="H1258" s="201"/>
      <c r="I1258" s="132" t="s">
        <v>5363</v>
      </c>
      <c r="J1258" s="201"/>
      <c r="K1258" s="132"/>
      <c r="L1258" s="132" t="s">
        <v>4226</v>
      </c>
      <c r="M1258" s="132" t="s">
        <v>4084</v>
      </c>
      <c r="N1258" s="131"/>
      <c r="O1258" s="783" t="s">
        <v>84</v>
      </c>
      <c r="P1258" s="783" t="s">
        <v>84</v>
      </c>
      <c r="Q1258" s="783" t="s">
        <v>85</v>
      </c>
      <c r="R1258" s="783" t="s">
        <v>85</v>
      </c>
      <c r="S1258" s="132" t="s">
        <v>5358</v>
      </c>
      <c r="T1258" s="131"/>
      <c r="U1258" s="131"/>
      <c r="V1258" s="803"/>
      <c r="W1258" s="803"/>
      <c r="X1258" s="803"/>
      <c r="Y1258" s="803"/>
      <c r="Z1258" s="803"/>
      <c r="AA1258" s="803"/>
      <c r="AB1258" s="803"/>
      <c r="AC1258" s="803"/>
      <c r="AD1258" s="803"/>
      <c r="AE1258" s="110"/>
      <c r="AF1258" s="110"/>
      <c r="AG1258" s="110"/>
    </row>
    <row r="1259">
      <c r="A1259" s="803"/>
      <c r="B1259" s="676">
        <f t="shared" si="1"/>
        <v>1256</v>
      </c>
      <c r="C1259" s="938"/>
      <c r="D1259" s="201"/>
      <c r="E1259" s="201"/>
      <c r="F1259" s="132"/>
      <c r="G1259" s="201"/>
      <c r="H1259" s="132" t="s">
        <v>2002</v>
      </c>
      <c r="I1259" s="201"/>
      <c r="J1259" s="201"/>
      <c r="K1259" s="132"/>
      <c r="L1259" s="132" t="s">
        <v>5078</v>
      </c>
      <c r="M1259" s="132" t="s">
        <v>5362</v>
      </c>
      <c r="N1259" s="131"/>
      <c r="O1259" s="783" t="s">
        <v>84</v>
      </c>
      <c r="P1259" s="783" t="s">
        <v>84</v>
      </c>
      <c r="Q1259" s="783" t="s">
        <v>85</v>
      </c>
      <c r="R1259" s="783" t="s">
        <v>85</v>
      </c>
      <c r="S1259" s="132" t="s">
        <v>5358</v>
      </c>
      <c r="T1259" s="131"/>
      <c r="U1259" s="131"/>
      <c r="V1259" s="803"/>
      <c r="W1259" s="803"/>
      <c r="X1259" s="803"/>
      <c r="Y1259" s="803"/>
      <c r="Z1259" s="803"/>
      <c r="AA1259" s="803"/>
      <c r="AB1259" s="803"/>
      <c r="AC1259" s="803"/>
      <c r="AD1259" s="803"/>
      <c r="AE1259" s="110"/>
      <c r="AF1259" s="110"/>
      <c r="AG1259" s="110"/>
    </row>
    <row r="1260">
      <c r="A1260" s="803"/>
      <c r="B1260" s="676">
        <f t="shared" si="1"/>
        <v>1257</v>
      </c>
      <c r="C1260" s="938"/>
      <c r="D1260" s="201"/>
      <c r="E1260" s="201"/>
      <c r="F1260" s="132"/>
      <c r="G1260" s="201"/>
      <c r="H1260" s="132" t="s">
        <v>2161</v>
      </c>
      <c r="I1260" s="201"/>
      <c r="J1260" s="201"/>
      <c r="K1260" s="132"/>
      <c r="L1260" s="132" t="s">
        <v>173</v>
      </c>
      <c r="M1260" s="132" t="s">
        <v>5364</v>
      </c>
      <c r="N1260" s="131"/>
      <c r="O1260" s="783" t="s">
        <v>84</v>
      </c>
      <c r="P1260" s="783" t="s">
        <v>84</v>
      </c>
      <c r="Q1260" s="783" t="s">
        <v>85</v>
      </c>
      <c r="R1260" s="783" t="s">
        <v>85</v>
      </c>
      <c r="S1260" s="132" t="s">
        <v>5358</v>
      </c>
      <c r="T1260" s="131"/>
      <c r="U1260" s="131"/>
      <c r="V1260" s="803"/>
      <c r="W1260" s="803"/>
      <c r="X1260" s="803"/>
      <c r="Y1260" s="803"/>
      <c r="Z1260" s="803"/>
      <c r="AA1260" s="803"/>
      <c r="AB1260" s="803"/>
      <c r="AC1260" s="803"/>
      <c r="AD1260" s="803"/>
      <c r="AE1260" s="110"/>
      <c r="AF1260" s="110"/>
      <c r="AG1260" s="110"/>
    </row>
    <row r="1261">
      <c r="A1261" s="803"/>
      <c r="B1261" s="676">
        <f t="shared" si="1"/>
        <v>1258</v>
      </c>
      <c r="C1261" s="938"/>
      <c r="D1261" s="201"/>
      <c r="E1261" s="201"/>
      <c r="F1261" s="132"/>
      <c r="G1261" s="201"/>
      <c r="H1261" s="132" t="s">
        <v>5365</v>
      </c>
      <c r="I1261" s="132" t="s">
        <v>298</v>
      </c>
      <c r="J1261" s="201"/>
      <c r="K1261" s="132"/>
      <c r="L1261" s="132" t="s">
        <v>5076</v>
      </c>
      <c r="M1261" s="132" t="s">
        <v>4560</v>
      </c>
      <c r="N1261" s="131"/>
      <c r="O1261" s="783" t="s">
        <v>84</v>
      </c>
      <c r="P1261" s="783" t="s">
        <v>84</v>
      </c>
      <c r="Q1261" s="783" t="s">
        <v>85</v>
      </c>
      <c r="R1261" s="783" t="s">
        <v>85</v>
      </c>
      <c r="S1261" s="132" t="s">
        <v>5358</v>
      </c>
      <c r="T1261" s="131"/>
      <c r="U1261" s="131"/>
      <c r="V1261" s="803"/>
      <c r="W1261" s="803"/>
      <c r="X1261" s="803"/>
      <c r="Y1261" s="803"/>
      <c r="Z1261" s="803"/>
      <c r="AA1261" s="803"/>
      <c r="AB1261" s="803"/>
      <c r="AC1261" s="803"/>
      <c r="AD1261" s="803"/>
      <c r="AE1261" s="110"/>
      <c r="AF1261" s="110"/>
      <c r="AG1261" s="110"/>
    </row>
    <row r="1262">
      <c r="A1262" s="803"/>
      <c r="B1262" s="676">
        <f t="shared" si="1"/>
        <v>1259</v>
      </c>
      <c r="C1262" s="938"/>
      <c r="D1262" s="201"/>
      <c r="E1262" s="201"/>
      <c r="F1262" s="132"/>
      <c r="G1262" s="201"/>
      <c r="H1262" s="201"/>
      <c r="I1262" s="132" t="s">
        <v>5366</v>
      </c>
      <c r="J1262" s="201"/>
      <c r="K1262" s="132"/>
      <c r="L1262" s="132" t="s">
        <v>173</v>
      </c>
      <c r="M1262" s="132" t="s">
        <v>173</v>
      </c>
      <c r="N1262" s="131"/>
      <c r="O1262" s="783" t="s">
        <v>84</v>
      </c>
      <c r="P1262" s="783" t="s">
        <v>84</v>
      </c>
      <c r="Q1262" s="783" t="s">
        <v>85</v>
      </c>
      <c r="R1262" s="783" t="s">
        <v>85</v>
      </c>
      <c r="S1262" s="132" t="s">
        <v>5358</v>
      </c>
      <c r="T1262" s="131"/>
      <c r="U1262" s="131"/>
      <c r="V1262" s="803"/>
      <c r="W1262" s="803"/>
      <c r="X1262" s="803"/>
      <c r="Y1262" s="803"/>
      <c r="Z1262" s="803"/>
      <c r="AA1262" s="803"/>
      <c r="AB1262" s="803"/>
      <c r="AC1262" s="803"/>
      <c r="AD1262" s="803"/>
      <c r="AE1262" s="110"/>
      <c r="AF1262" s="110"/>
      <c r="AG1262" s="110"/>
    </row>
    <row r="1263">
      <c r="A1263" s="803"/>
      <c r="B1263" s="676">
        <f t="shared" si="1"/>
        <v>1260</v>
      </c>
      <c r="C1263" s="938"/>
      <c r="D1263" s="201"/>
      <c r="E1263" s="201"/>
      <c r="F1263" s="132"/>
      <c r="G1263" s="201"/>
      <c r="H1263" s="201"/>
      <c r="I1263" s="132" t="s">
        <v>548</v>
      </c>
      <c r="J1263" s="201"/>
      <c r="K1263" s="132"/>
      <c r="L1263" s="132" t="s">
        <v>173</v>
      </c>
      <c r="M1263" s="132" t="s">
        <v>173</v>
      </c>
      <c r="N1263" s="131"/>
      <c r="O1263" s="783" t="s">
        <v>84</v>
      </c>
      <c r="P1263" s="783" t="s">
        <v>84</v>
      </c>
      <c r="Q1263" s="783" t="s">
        <v>85</v>
      </c>
      <c r="R1263" s="783" t="s">
        <v>85</v>
      </c>
      <c r="S1263" s="132" t="s">
        <v>5358</v>
      </c>
      <c r="T1263" s="131"/>
      <c r="U1263" s="131"/>
      <c r="V1263" s="803"/>
      <c r="W1263" s="803"/>
      <c r="X1263" s="803"/>
      <c r="Y1263" s="803"/>
      <c r="Z1263" s="803"/>
      <c r="AA1263" s="803"/>
      <c r="AB1263" s="803"/>
      <c r="AC1263" s="803"/>
      <c r="AD1263" s="803"/>
      <c r="AE1263" s="110"/>
      <c r="AF1263" s="110"/>
      <c r="AG1263" s="110"/>
    </row>
    <row r="1264">
      <c r="A1264" s="803"/>
      <c r="B1264" s="676">
        <f t="shared" si="1"/>
        <v>1261</v>
      </c>
      <c r="C1264" s="938"/>
      <c r="D1264" s="201"/>
      <c r="E1264" s="201"/>
      <c r="F1264" s="132"/>
      <c r="G1264" s="201"/>
      <c r="H1264" s="201"/>
      <c r="I1264" s="132" t="s">
        <v>3425</v>
      </c>
      <c r="J1264" s="201"/>
      <c r="K1264" s="132"/>
      <c r="L1264" s="132" t="s">
        <v>173</v>
      </c>
      <c r="M1264" s="132" t="s">
        <v>173</v>
      </c>
      <c r="N1264" s="131"/>
      <c r="O1264" s="783" t="s">
        <v>84</v>
      </c>
      <c r="P1264" s="783" t="s">
        <v>84</v>
      </c>
      <c r="Q1264" s="783" t="s">
        <v>85</v>
      </c>
      <c r="R1264" s="783" t="s">
        <v>85</v>
      </c>
      <c r="S1264" s="132" t="s">
        <v>5358</v>
      </c>
      <c r="T1264" s="131"/>
      <c r="U1264" s="131"/>
      <c r="V1264" s="803"/>
      <c r="W1264" s="803"/>
      <c r="X1264" s="803"/>
      <c r="Y1264" s="803"/>
      <c r="Z1264" s="803"/>
      <c r="AA1264" s="803"/>
      <c r="AB1264" s="803"/>
      <c r="AC1264" s="803"/>
      <c r="AD1264" s="803"/>
      <c r="AE1264" s="110"/>
      <c r="AF1264" s="110"/>
      <c r="AG1264" s="110"/>
    </row>
    <row r="1265">
      <c r="A1265" s="803"/>
      <c r="B1265" s="676">
        <f t="shared" si="1"/>
        <v>1262</v>
      </c>
      <c r="C1265" s="938"/>
      <c r="D1265" s="201"/>
      <c r="E1265" s="201"/>
      <c r="F1265" s="132"/>
      <c r="G1265" s="132" t="s">
        <v>5367</v>
      </c>
      <c r="H1265" s="132" t="s">
        <v>5368</v>
      </c>
      <c r="I1265" s="201"/>
      <c r="J1265" s="201"/>
      <c r="K1265" s="132"/>
      <c r="L1265" s="132" t="s">
        <v>4083</v>
      </c>
      <c r="M1265" s="132" t="s">
        <v>4084</v>
      </c>
      <c r="N1265" s="131"/>
      <c r="O1265" s="783" t="s">
        <v>84</v>
      </c>
      <c r="P1265" s="783" t="s">
        <v>84</v>
      </c>
      <c r="Q1265" s="783" t="s">
        <v>85</v>
      </c>
      <c r="R1265" s="783" t="s">
        <v>85</v>
      </c>
      <c r="S1265" s="132" t="s">
        <v>5358</v>
      </c>
      <c r="T1265" s="131"/>
      <c r="U1265" s="131"/>
      <c r="V1265" s="803"/>
      <c r="W1265" s="803"/>
      <c r="X1265" s="803"/>
      <c r="Y1265" s="803"/>
      <c r="Z1265" s="803"/>
      <c r="AA1265" s="803"/>
      <c r="AB1265" s="803"/>
      <c r="AC1265" s="803"/>
      <c r="AD1265" s="803"/>
      <c r="AE1265" s="110"/>
      <c r="AF1265" s="110"/>
      <c r="AG1265" s="110"/>
    </row>
    <row r="1266">
      <c r="A1266" s="803"/>
      <c r="B1266" s="676">
        <f t="shared" si="1"/>
        <v>1263</v>
      </c>
      <c r="C1266" s="938"/>
      <c r="D1266" s="201"/>
      <c r="E1266" s="201"/>
      <c r="F1266" s="132"/>
      <c r="G1266" s="132" t="s">
        <v>5369</v>
      </c>
      <c r="H1266" s="132" t="s">
        <v>5370</v>
      </c>
      <c r="I1266" s="201"/>
      <c r="J1266" s="201"/>
      <c r="K1266" s="132"/>
      <c r="L1266" s="132" t="s">
        <v>173</v>
      </c>
      <c r="M1266" s="132" t="s">
        <v>173</v>
      </c>
      <c r="N1266" s="131"/>
      <c r="O1266" s="783" t="s">
        <v>84</v>
      </c>
      <c r="P1266" s="783" t="s">
        <v>84</v>
      </c>
      <c r="Q1266" s="783" t="s">
        <v>85</v>
      </c>
      <c r="R1266" s="783" t="s">
        <v>85</v>
      </c>
      <c r="S1266" s="132" t="s">
        <v>5358</v>
      </c>
      <c r="T1266" s="131"/>
      <c r="U1266" s="131"/>
      <c r="V1266" s="803"/>
      <c r="W1266" s="803"/>
      <c r="X1266" s="803"/>
      <c r="Y1266" s="803"/>
      <c r="Z1266" s="803"/>
      <c r="AA1266" s="803"/>
      <c r="AB1266" s="803"/>
      <c r="AC1266" s="803"/>
      <c r="AD1266" s="803"/>
      <c r="AE1266" s="110"/>
      <c r="AF1266" s="110"/>
      <c r="AG1266" s="110"/>
    </row>
    <row r="1267">
      <c r="A1267" s="803"/>
      <c r="B1267" s="676">
        <f t="shared" si="1"/>
        <v>1264</v>
      </c>
      <c r="C1267" s="938"/>
      <c r="D1267" s="201"/>
      <c r="E1267" s="201"/>
      <c r="F1267" s="132"/>
      <c r="G1267" s="132" t="s">
        <v>3678</v>
      </c>
      <c r="H1267" s="132" t="s">
        <v>2675</v>
      </c>
      <c r="I1267" s="201"/>
      <c r="J1267" s="201"/>
      <c r="K1267" s="132"/>
      <c r="L1267" s="132" t="s">
        <v>4552</v>
      </c>
      <c r="M1267" s="132" t="s">
        <v>156</v>
      </c>
      <c r="N1267" s="131"/>
      <c r="O1267" s="783" t="s">
        <v>84</v>
      </c>
      <c r="P1267" s="783" t="s">
        <v>84</v>
      </c>
      <c r="Q1267" s="783" t="s">
        <v>85</v>
      </c>
      <c r="R1267" s="783" t="s">
        <v>85</v>
      </c>
      <c r="S1267" s="132" t="s">
        <v>5358</v>
      </c>
      <c r="T1267" s="131"/>
      <c r="U1267" s="131"/>
      <c r="V1267" s="803"/>
      <c r="W1267" s="803"/>
      <c r="X1267" s="803"/>
      <c r="Y1267" s="803"/>
      <c r="Z1267" s="803"/>
      <c r="AA1267" s="803"/>
      <c r="AB1267" s="803"/>
      <c r="AC1267" s="803"/>
      <c r="AD1267" s="803"/>
      <c r="AE1267" s="110"/>
      <c r="AF1267" s="110"/>
      <c r="AG1267" s="110"/>
    </row>
    <row r="1268">
      <c r="A1268" s="803"/>
      <c r="B1268" s="676">
        <f t="shared" si="1"/>
        <v>1265</v>
      </c>
      <c r="C1268" s="938"/>
      <c r="D1268" s="201"/>
      <c r="E1268" s="201"/>
      <c r="F1268" s="132"/>
      <c r="G1268" s="201"/>
      <c r="H1268" s="132" t="s">
        <v>2678</v>
      </c>
      <c r="I1268" s="201"/>
      <c r="J1268" s="201"/>
      <c r="K1268" s="132"/>
      <c r="L1268" s="132" t="s">
        <v>4537</v>
      </c>
      <c r="M1268" s="132" t="s">
        <v>5371</v>
      </c>
      <c r="N1268" s="131"/>
      <c r="O1268" s="783" t="s">
        <v>84</v>
      </c>
      <c r="P1268" s="783" t="s">
        <v>84</v>
      </c>
      <c r="Q1268" s="783" t="s">
        <v>85</v>
      </c>
      <c r="R1268" s="783" t="s">
        <v>85</v>
      </c>
      <c r="S1268" s="132" t="s">
        <v>5358</v>
      </c>
      <c r="T1268" s="131"/>
      <c r="U1268" s="131"/>
      <c r="V1268" s="803"/>
      <c r="W1268" s="803"/>
      <c r="X1268" s="803"/>
      <c r="Y1268" s="803"/>
      <c r="Z1268" s="803"/>
      <c r="AA1268" s="803"/>
      <c r="AB1268" s="803"/>
      <c r="AC1268" s="803"/>
      <c r="AD1268" s="803"/>
      <c r="AE1268" s="110"/>
      <c r="AF1268" s="110"/>
      <c r="AG1268" s="110"/>
    </row>
    <row r="1269">
      <c r="A1269" s="803"/>
      <c r="B1269" s="676">
        <f t="shared" si="1"/>
        <v>1266</v>
      </c>
      <c r="C1269" s="938"/>
      <c r="D1269" s="201"/>
      <c r="E1269" s="201"/>
      <c r="F1269" s="132"/>
      <c r="G1269" s="132" t="s">
        <v>1857</v>
      </c>
      <c r="H1269" s="201"/>
      <c r="I1269" s="201"/>
      <c r="J1269" s="201"/>
      <c r="K1269" s="132"/>
      <c r="L1269" s="132" t="s">
        <v>4580</v>
      </c>
      <c r="M1269" s="132" t="s">
        <v>5372</v>
      </c>
      <c r="N1269" s="131"/>
      <c r="O1269" s="783" t="s">
        <v>84</v>
      </c>
      <c r="P1269" s="783" t="s">
        <v>84</v>
      </c>
      <c r="Q1269" s="783" t="s">
        <v>85</v>
      </c>
      <c r="R1269" s="783" t="s">
        <v>85</v>
      </c>
      <c r="S1269" s="132" t="s">
        <v>5358</v>
      </c>
      <c r="T1269" s="131"/>
      <c r="U1269" s="131"/>
      <c r="V1269" s="803"/>
      <c r="W1269" s="803"/>
      <c r="X1269" s="803"/>
      <c r="Y1269" s="803"/>
      <c r="Z1269" s="803"/>
      <c r="AA1269" s="803"/>
      <c r="AB1269" s="803"/>
      <c r="AC1269" s="803"/>
      <c r="AD1269" s="803"/>
      <c r="AE1269" s="110"/>
      <c r="AF1269" s="110"/>
      <c r="AG1269" s="110"/>
    </row>
    <row r="1270">
      <c r="A1270" s="803"/>
      <c r="B1270" s="676">
        <f t="shared" si="1"/>
        <v>1267</v>
      </c>
      <c r="C1270" s="938"/>
      <c r="D1270" s="201"/>
      <c r="E1270" s="132" t="s">
        <v>1503</v>
      </c>
      <c r="F1270" s="132" t="s">
        <v>5361</v>
      </c>
      <c r="G1270" s="201"/>
      <c r="H1270" s="201"/>
      <c r="I1270" s="201"/>
      <c r="J1270" s="201"/>
      <c r="K1270" s="132"/>
      <c r="L1270" s="132" t="s">
        <v>3797</v>
      </c>
      <c r="M1270" s="132" t="s">
        <v>3798</v>
      </c>
      <c r="N1270" s="131"/>
      <c r="O1270" s="783" t="s">
        <v>84</v>
      </c>
      <c r="P1270" s="783" t="s">
        <v>84</v>
      </c>
      <c r="Q1270" s="783" t="s">
        <v>85</v>
      </c>
      <c r="R1270" s="783" t="s">
        <v>85</v>
      </c>
      <c r="S1270" s="132" t="s">
        <v>5358</v>
      </c>
      <c r="T1270" s="131"/>
      <c r="U1270" s="131"/>
      <c r="V1270" s="803"/>
      <c r="W1270" s="803"/>
      <c r="X1270" s="803"/>
      <c r="Y1270" s="803"/>
      <c r="Z1270" s="803"/>
      <c r="AA1270" s="803"/>
      <c r="AB1270" s="803"/>
      <c r="AC1270" s="803"/>
      <c r="AD1270" s="803"/>
      <c r="AE1270" s="110"/>
      <c r="AF1270" s="110"/>
      <c r="AG1270" s="110"/>
    </row>
    <row r="1271">
      <c r="A1271" s="803"/>
      <c r="B1271" s="676">
        <f t="shared" si="1"/>
        <v>1268</v>
      </c>
      <c r="C1271" s="938"/>
      <c r="D1271" s="201"/>
      <c r="E1271" s="201"/>
      <c r="F1271" s="132" t="s">
        <v>2675</v>
      </c>
      <c r="G1271" s="201"/>
      <c r="H1271" s="201"/>
      <c r="I1271" s="201"/>
      <c r="J1271" s="201"/>
      <c r="K1271" s="132"/>
      <c r="L1271" s="132" t="s">
        <v>173</v>
      </c>
      <c r="M1271" s="132" t="s">
        <v>173</v>
      </c>
      <c r="N1271" s="131"/>
      <c r="O1271" s="783" t="s">
        <v>84</v>
      </c>
      <c r="P1271" s="783" t="s">
        <v>84</v>
      </c>
      <c r="Q1271" s="783" t="s">
        <v>85</v>
      </c>
      <c r="R1271" s="783" t="s">
        <v>85</v>
      </c>
      <c r="S1271" s="132" t="s">
        <v>5358</v>
      </c>
      <c r="T1271" s="131"/>
      <c r="U1271" s="131"/>
      <c r="V1271" s="803"/>
      <c r="W1271" s="803"/>
      <c r="X1271" s="803"/>
      <c r="Y1271" s="803"/>
      <c r="Z1271" s="803"/>
      <c r="AA1271" s="803"/>
      <c r="AB1271" s="803"/>
      <c r="AC1271" s="803"/>
      <c r="AD1271" s="803"/>
      <c r="AE1271" s="110"/>
      <c r="AF1271" s="110"/>
      <c r="AG1271" s="110"/>
    </row>
    <row r="1272">
      <c r="A1272" s="803"/>
      <c r="B1272" s="676">
        <f t="shared" si="1"/>
        <v>1269</v>
      </c>
      <c r="C1272" s="938"/>
      <c r="D1272" s="201"/>
      <c r="E1272" s="201"/>
      <c r="F1272" s="132"/>
      <c r="G1272" s="132" t="s">
        <v>771</v>
      </c>
      <c r="H1272" s="201"/>
      <c r="I1272" s="201"/>
      <c r="J1272" s="201"/>
      <c r="K1272" s="132"/>
      <c r="L1272" s="132" t="s">
        <v>5373</v>
      </c>
      <c r="M1272" s="132" t="s">
        <v>5374</v>
      </c>
      <c r="N1272" s="131"/>
      <c r="O1272" s="783" t="s">
        <v>84</v>
      </c>
      <c r="P1272" s="783" t="s">
        <v>84</v>
      </c>
      <c r="Q1272" s="783" t="s">
        <v>85</v>
      </c>
      <c r="R1272" s="783" t="s">
        <v>85</v>
      </c>
      <c r="S1272" s="132" t="s">
        <v>5358</v>
      </c>
      <c r="T1272" s="131"/>
      <c r="U1272" s="131"/>
      <c r="V1272" s="803"/>
      <c r="W1272" s="803"/>
      <c r="X1272" s="803"/>
      <c r="Y1272" s="803"/>
      <c r="Z1272" s="803"/>
      <c r="AA1272" s="803"/>
      <c r="AB1272" s="803"/>
      <c r="AC1272" s="803"/>
      <c r="AD1272" s="803"/>
      <c r="AE1272" s="110"/>
      <c r="AF1272" s="110"/>
      <c r="AG1272" s="110"/>
    </row>
    <row r="1273">
      <c r="A1273" s="803"/>
      <c r="B1273" s="676">
        <f t="shared" si="1"/>
        <v>1270</v>
      </c>
      <c r="C1273" s="938"/>
      <c r="D1273" s="201"/>
      <c r="E1273" s="201"/>
      <c r="F1273" s="132" t="s">
        <v>2678</v>
      </c>
      <c r="G1273" s="201"/>
      <c r="H1273" s="201"/>
      <c r="I1273" s="201"/>
      <c r="J1273" s="201"/>
      <c r="K1273" s="132"/>
      <c r="L1273" s="132" t="s">
        <v>5375</v>
      </c>
      <c r="M1273" s="132" t="s">
        <v>3798</v>
      </c>
      <c r="N1273" s="131"/>
      <c r="O1273" s="783" t="s">
        <v>84</v>
      </c>
      <c r="P1273" s="783" t="s">
        <v>84</v>
      </c>
      <c r="Q1273" s="783" t="s">
        <v>85</v>
      </c>
      <c r="R1273" s="783" t="s">
        <v>85</v>
      </c>
      <c r="S1273" s="132" t="s">
        <v>5358</v>
      </c>
      <c r="T1273" s="131"/>
      <c r="U1273" s="131"/>
      <c r="V1273" s="803"/>
      <c r="W1273" s="803"/>
      <c r="X1273" s="803"/>
      <c r="Y1273" s="803"/>
      <c r="Z1273" s="803"/>
      <c r="AA1273" s="803"/>
      <c r="AB1273" s="803"/>
      <c r="AC1273" s="803"/>
      <c r="AD1273" s="803"/>
      <c r="AE1273" s="110"/>
      <c r="AF1273" s="110"/>
      <c r="AG1273" s="110"/>
    </row>
    <row r="1274">
      <c r="A1274" s="803"/>
      <c r="B1274" s="676">
        <f t="shared" si="1"/>
        <v>1271</v>
      </c>
      <c r="C1274" s="938"/>
      <c r="D1274" s="201"/>
      <c r="E1274" s="201"/>
      <c r="F1274" s="201"/>
      <c r="G1274" s="132" t="s">
        <v>869</v>
      </c>
      <c r="H1274" s="201"/>
      <c r="I1274" s="201"/>
      <c r="J1274" s="201"/>
      <c r="K1274" s="132"/>
      <c r="L1274" s="132" t="s">
        <v>5376</v>
      </c>
      <c r="M1274" s="132" t="s">
        <v>5377</v>
      </c>
      <c r="N1274" s="131"/>
      <c r="O1274" s="783" t="s">
        <v>84</v>
      </c>
      <c r="P1274" s="783" t="s">
        <v>84</v>
      </c>
      <c r="Q1274" s="783" t="s">
        <v>85</v>
      </c>
      <c r="R1274" s="783" t="s">
        <v>85</v>
      </c>
      <c r="S1274" s="132" t="s">
        <v>5358</v>
      </c>
      <c r="T1274" s="131"/>
      <c r="U1274" s="131"/>
      <c r="V1274" s="803"/>
      <c r="W1274" s="803"/>
      <c r="X1274" s="803"/>
      <c r="Y1274" s="803"/>
      <c r="Z1274" s="803"/>
      <c r="AA1274" s="803"/>
      <c r="AB1274" s="803"/>
      <c r="AC1274" s="803"/>
      <c r="AD1274" s="803"/>
      <c r="AE1274" s="110"/>
      <c r="AF1274" s="110"/>
      <c r="AG1274" s="110"/>
    </row>
    <row r="1275">
      <c r="A1275" s="803"/>
      <c r="B1275" s="676">
        <f t="shared" si="1"/>
        <v>1272</v>
      </c>
      <c r="C1275" s="938"/>
      <c r="D1275" s="201"/>
      <c r="E1275" s="132" t="s">
        <v>3684</v>
      </c>
      <c r="F1275" s="132" t="s">
        <v>3174</v>
      </c>
      <c r="G1275" s="201"/>
      <c r="H1275" s="201"/>
      <c r="I1275" s="201"/>
      <c r="J1275" s="201"/>
      <c r="K1275" s="132"/>
      <c r="L1275" s="132" t="s">
        <v>5378</v>
      </c>
      <c r="M1275" s="132" t="s">
        <v>5379</v>
      </c>
      <c r="N1275" s="131"/>
      <c r="O1275" s="783" t="s">
        <v>84</v>
      </c>
      <c r="P1275" s="783" t="s">
        <v>84</v>
      </c>
      <c r="Q1275" s="783" t="s">
        <v>85</v>
      </c>
      <c r="R1275" s="783" t="s">
        <v>85</v>
      </c>
      <c r="S1275" s="132" t="s">
        <v>5358</v>
      </c>
      <c r="T1275" s="131"/>
      <c r="U1275" s="131"/>
      <c r="V1275" s="803"/>
      <c r="W1275" s="803"/>
      <c r="X1275" s="803"/>
      <c r="Y1275" s="803"/>
      <c r="Z1275" s="803"/>
      <c r="AA1275" s="803"/>
      <c r="AB1275" s="803"/>
      <c r="AC1275" s="803"/>
      <c r="AD1275" s="803"/>
      <c r="AE1275" s="110"/>
      <c r="AF1275" s="110"/>
      <c r="AG1275" s="110"/>
    </row>
    <row r="1276">
      <c r="A1276" s="803"/>
      <c r="B1276" s="676">
        <f t="shared" si="1"/>
        <v>1273</v>
      </c>
      <c r="C1276" s="938"/>
      <c r="D1276" s="201"/>
      <c r="E1276" s="201"/>
      <c r="F1276" s="201"/>
      <c r="G1276" s="132" t="s">
        <v>431</v>
      </c>
      <c r="H1276" s="201"/>
      <c r="I1276" s="201"/>
      <c r="J1276" s="201"/>
      <c r="K1276" s="132"/>
      <c r="L1276" s="132" t="s">
        <v>5380</v>
      </c>
      <c r="M1276" s="132" t="s">
        <v>5381</v>
      </c>
      <c r="N1276" s="131"/>
      <c r="O1276" s="783" t="s">
        <v>84</v>
      </c>
      <c r="P1276" s="783" t="s">
        <v>84</v>
      </c>
      <c r="Q1276" s="783" t="s">
        <v>85</v>
      </c>
      <c r="R1276" s="783" t="s">
        <v>85</v>
      </c>
      <c r="S1276" s="132" t="s">
        <v>5358</v>
      </c>
      <c r="T1276" s="131"/>
      <c r="U1276" s="131"/>
      <c r="V1276" s="803"/>
      <c r="W1276" s="803"/>
      <c r="X1276" s="803"/>
      <c r="Y1276" s="803"/>
      <c r="Z1276" s="803"/>
      <c r="AA1276" s="803"/>
      <c r="AB1276" s="803"/>
      <c r="AC1276" s="803"/>
      <c r="AD1276" s="803"/>
      <c r="AE1276" s="110"/>
      <c r="AF1276" s="110"/>
      <c r="AG1276" s="110"/>
    </row>
    <row r="1277">
      <c r="A1277" s="803"/>
      <c r="B1277" s="676">
        <f t="shared" si="1"/>
        <v>1274</v>
      </c>
      <c r="C1277" s="938"/>
      <c r="D1277" s="201"/>
      <c r="E1277" s="201"/>
      <c r="F1277" s="132" t="s">
        <v>5382</v>
      </c>
      <c r="G1277" s="201"/>
      <c r="H1277" s="201"/>
      <c r="I1277" s="201"/>
      <c r="J1277" s="201"/>
      <c r="K1277" s="132"/>
      <c r="L1277" s="132" t="s">
        <v>5383</v>
      </c>
      <c r="M1277" s="132" t="s">
        <v>5384</v>
      </c>
      <c r="N1277" s="131"/>
      <c r="O1277" s="783" t="s">
        <v>84</v>
      </c>
      <c r="P1277" s="783" t="s">
        <v>84</v>
      </c>
      <c r="Q1277" s="783" t="s">
        <v>85</v>
      </c>
      <c r="R1277" s="783" t="s">
        <v>85</v>
      </c>
      <c r="S1277" s="132" t="s">
        <v>5358</v>
      </c>
      <c r="T1277" s="131"/>
      <c r="U1277" s="131"/>
      <c r="V1277" s="803"/>
      <c r="W1277" s="803"/>
      <c r="X1277" s="803"/>
      <c r="Y1277" s="803"/>
      <c r="Z1277" s="803"/>
      <c r="AA1277" s="803"/>
      <c r="AB1277" s="803"/>
      <c r="AC1277" s="803"/>
      <c r="AD1277" s="803"/>
      <c r="AE1277" s="110"/>
      <c r="AF1277" s="110"/>
      <c r="AG1277" s="110"/>
    </row>
    <row r="1278">
      <c r="A1278" s="803"/>
      <c r="B1278" s="676">
        <f t="shared" si="1"/>
        <v>1275</v>
      </c>
      <c r="C1278" s="938"/>
      <c r="D1278" s="201"/>
      <c r="E1278" s="201"/>
      <c r="F1278" s="201"/>
      <c r="G1278" s="132" t="s">
        <v>5385</v>
      </c>
      <c r="H1278" s="132" t="s">
        <v>5361</v>
      </c>
      <c r="I1278" s="201"/>
      <c r="J1278" s="201"/>
      <c r="K1278" s="132"/>
      <c r="L1278" s="132" t="s">
        <v>4552</v>
      </c>
      <c r="M1278" s="132" t="s">
        <v>156</v>
      </c>
      <c r="N1278" s="131"/>
      <c r="O1278" s="783" t="s">
        <v>84</v>
      </c>
      <c r="P1278" s="783" t="s">
        <v>84</v>
      </c>
      <c r="Q1278" s="783" t="s">
        <v>85</v>
      </c>
      <c r="R1278" s="783" t="s">
        <v>85</v>
      </c>
      <c r="S1278" s="132" t="s">
        <v>5358</v>
      </c>
      <c r="T1278" s="131"/>
      <c r="U1278" s="131"/>
      <c r="V1278" s="803"/>
      <c r="W1278" s="803"/>
      <c r="X1278" s="803"/>
      <c r="Y1278" s="803"/>
      <c r="Z1278" s="803"/>
      <c r="AA1278" s="803"/>
      <c r="AB1278" s="803"/>
      <c r="AC1278" s="803"/>
      <c r="AD1278" s="803"/>
      <c r="AE1278" s="110"/>
      <c r="AF1278" s="110"/>
      <c r="AG1278" s="110"/>
    </row>
    <row r="1279">
      <c r="A1279" s="803"/>
      <c r="B1279" s="676">
        <f t="shared" si="1"/>
        <v>1276</v>
      </c>
      <c r="C1279" s="938"/>
      <c r="D1279" s="201"/>
      <c r="E1279" s="201"/>
      <c r="F1279" s="201"/>
      <c r="G1279" s="201"/>
      <c r="H1279" s="132" t="s">
        <v>3617</v>
      </c>
      <c r="I1279" s="132" t="s">
        <v>1999</v>
      </c>
      <c r="J1279" s="201"/>
      <c r="K1279" s="132"/>
      <c r="L1279" s="132" t="s">
        <v>5078</v>
      </c>
      <c r="M1279" s="132" t="s">
        <v>5362</v>
      </c>
      <c r="N1279" s="131"/>
      <c r="O1279" s="783" t="s">
        <v>84</v>
      </c>
      <c r="P1279" s="783" t="s">
        <v>84</v>
      </c>
      <c r="Q1279" s="783" t="s">
        <v>85</v>
      </c>
      <c r="R1279" s="783" t="s">
        <v>85</v>
      </c>
      <c r="S1279" s="132" t="s">
        <v>5358</v>
      </c>
      <c r="T1279" s="131"/>
      <c r="U1279" s="131"/>
      <c r="V1279" s="803"/>
      <c r="W1279" s="803"/>
      <c r="X1279" s="803"/>
      <c r="Y1279" s="803"/>
      <c r="Z1279" s="803"/>
      <c r="AA1279" s="803"/>
      <c r="AB1279" s="803"/>
      <c r="AC1279" s="803"/>
      <c r="AD1279" s="803"/>
      <c r="AE1279" s="110"/>
      <c r="AF1279" s="110"/>
      <c r="AG1279" s="110"/>
    </row>
    <row r="1280">
      <c r="A1280" s="803"/>
      <c r="B1280" s="676">
        <f t="shared" si="1"/>
        <v>1277</v>
      </c>
      <c r="C1280" s="938"/>
      <c r="D1280" s="201"/>
      <c r="E1280" s="201"/>
      <c r="F1280" s="201"/>
      <c r="G1280" s="201"/>
      <c r="H1280" s="201"/>
      <c r="I1280" s="201"/>
      <c r="J1280" s="132" t="s">
        <v>5363</v>
      </c>
      <c r="K1280" s="132"/>
      <c r="L1280" s="132" t="s">
        <v>4226</v>
      </c>
      <c r="M1280" s="132" t="s">
        <v>4084</v>
      </c>
      <c r="N1280" s="131"/>
      <c r="O1280" s="783" t="s">
        <v>84</v>
      </c>
      <c r="P1280" s="783" t="s">
        <v>84</v>
      </c>
      <c r="Q1280" s="783" t="s">
        <v>85</v>
      </c>
      <c r="R1280" s="783" t="s">
        <v>85</v>
      </c>
      <c r="S1280" s="132" t="s">
        <v>5358</v>
      </c>
      <c r="T1280" s="131"/>
      <c r="U1280" s="131"/>
      <c r="V1280" s="803"/>
      <c r="W1280" s="803"/>
      <c r="X1280" s="803"/>
      <c r="Y1280" s="803"/>
      <c r="Z1280" s="803"/>
      <c r="AA1280" s="803"/>
      <c r="AB1280" s="803"/>
      <c r="AC1280" s="803"/>
      <c r="AD1280" s="803"/>
      <c r="AE1280" s="110"/>
      <c r="AF1280" s="110"/>
      <c r="AG1280" s="110"/>
    </row>
    <row r="1281">
      <c r="A1281" s="803"/>
      <c r="B1281" s="676">
        <f t="shared" si="1"/>
        <v>1278</v>
      </c>
      <c r="C1281" s="938"/>
      <c r="D1281" s="201"/>
      <c r="E1281" s="201"/>
      <c r="F1281" s="201"/>
      <c r="G1281" s="201"/>
      <c r="H1281" s="201"/>
      <c r="I1281" s="132" t="s">
        <v>2002</v>
      </c>
      <c r="J1281" s="201"/>
      <c r="K1281" s="132"/>
      <c r="L1281" s="132" t="s">
        <v>5078</v>
      </c>
      <c r="M1281" s="132" t="s">
        <v>5362</v>
      </c>
      <c r="N1281" s="131"/>
      <c r="O1281" s="783" t="s">
        <v>84</v>
      </c>
      <c r="P1281" s="783" t="s">
        <v>84</v>
      </c>
      <c r="Q1281" s="783" t="s">
        <v>85</v>
      </c>
      <c r="R1281" s="783" t="s">
        <v>85</v>
      </c>
      <c r="S1281" s="132" t="s">
        <v>5358</v>
      </c>
      <c r="T1281" s="131"/>
      <c r="U1281" s="131"/>
      <c r="V1281" s="803"/>
      <c r="W1281" s="803"/>
      <c r="X1281" s="803"/>
      <c r="Y1281" s="803"/>
      <c r="Z1281" s="803"/>
      <c r="AA1281" s="803"/>
      <c r="AB1281" s="803"/>
      <c r="AC1281" s="803"/>
      <c r="AD1281" s="803"/>
      <c r="AE1281" s="110"/>
      <c r="AF1281" s="110"/>
      <c r="AG1281" s="110"/>
    </row>
    <row r="1282">
      <c r="A1282" s="803"/>
      <c r="B1282" s="676">
        <f t="shared" si="1"/>
        <v>1279</v>
      </c>
      <c r="C1282" s="938"/>
      <c r="D1282" s="201"/>
      <c r="E1282" s="201"/>
      <c r="F1282" s="201"/>
      <c r="G1282" s="201"/>
      <c r="H1282" s="201"/>
      <c r="I1282" s="132" t="s">
        <v>2161</v>
      </c>
      <c r="J1282" s="201"/>
      <c r="K1282" s="132"/>
      <c r="L1282" s="132" t="s">
        <v>173</v>
      </c>
      <c r="M1282" s="132" t="s">
        <v>5364</v>
      </c>
      <c r="N1282" s="131"/>
      <c r="O1282" s="783" t="s">
        <v>84</v>
      </c>
      <c r="P1282" s="783" t="s">
        <v>84</v>
      </c>
      <c r="Q1282" s="783" t="s">
        <v>85</v>
      </c>
      <c r="R1282" s="783" t="s">
        <v>85</v>
      </c>
      <c r="S1282" s="132" t="s">
        <v>5358</v>
      </c>
      <c r="T1282" s="131"/>
      <c r="U1282" s="131"/>
      <c r="V1282" s="803"/>
      <c r="W1282" s="803"/>
      <c r="X1282" s="803"/>
      <c r="Y1282" s="803"/>
      <c r="Z1282" s="803"/>
      <c r="AA1282" s="803"/>
      <c r="AB1282" s="803"/>
      <c r="AC1282" s="803"/>
      <c r="AD1282" s="803"/>
      <c r="AE1282" s="110"/>
      <c r="AF1282" s="110"/>
      <c r="AG1282" s="110"/>
    </row>
    <row r="1283">
      <c r="A1283" s="803"/>
      <c r="B1283" s="676">
        <f t="shared" si="1"/>
        <v>1280</v>
      </c>
      <c r="C1283" s="938"/>
      <c r="D1283" s="201"/>
      <c r="E1283" s="201"/>
      <c r="F1283" s="201"/>
      <c r="G1283" s="201"/>
      <c r="H1283" s="201"/>
      <c r="I1283" s="132" t="s">
        <v>5365</v>
      </c>
      <c r="J1283" s="132" t="s">
        <v>298</v>
      </c>
      <c r="K1283" s="132"/>
      <c r="L1283" s="132" t="s">
        <v>5076</v>
      </c>
      <c r="M1283" s="132" t="s">
        <v>4560</v>
      </c>
      <c r="N1283" s="131"/>
      <c r="O1283" s="783" t="s">
        <v>84</v>
      </c>
      <c r="P1283" s="783" t="s">
        <v>84</v>
      </c>
      <c r="Q1283" s="783" t="s">
        <v>85</v>
      </c>
      <c r="R1283" s="783" t="s">
        <v>85</v>
      </c>
      <c r="S1283" s="132" t="s">
        <v>5358</v>
      </c>
      <c r="T1283" s="131"/>
      <c r="U1283" s="131"/>
      <c r="V1283" s="803"/>
      <c r="W1283" s="803"/>
      <c r="X1283" s="803"/>
      <c r="Y1283" s="803"/>
      <c r="Z1283" s="803"/>
      <c r="AA1283" s="803"/>
      <c r="AB1283" s="803"/>
      <c r="AC1283" s="803"/>
      <c r="AD1283" s="803"/>
      <c r="AE1283" s="110"/>
      <c r="AF1283" s="110"/>
      <c r="AG1283" s="110"/>
    </row>
    <row r="1284">
      <c r="A1284" s="803"/>
      <c r="B1284" s="676">
        <f t="shared" si="1"/>
        <v>1281</v>
      </c>
      <c r="C1284" s="938"/>
      <c r="D1284" s="201"/>
      <c r="E1284" s="201"/>
      <c r="F1284" s="201"/>
      <c r="G1284" s="201"/>
      <c r="H1284" s="201"/>
      <c r="I1284" s="201"/>
      <c r="J1284" s="132" t="s">
        <v>5366</v>
      </c>
      <c r="K1284" s="132"/>
      <c r="L1284" s="132" t="s">
        <v>173</v>
      </c>
      <c r="M1284" s="132" t="s">
        <v>173</v>
      </c>
      <c r="N1284" s="131"/>
      <c r="O1284" s="783" t="s">
        <v>84</v>
      </c>
      <c r="P1284" s="783" t="s">
        <v>84</v>
      </c>
      <c r="Q1284" s="783" t="s">
        <v>85</v>
      </c>
      <c r="R1284" s="783" t="s">
        <v>85</v>
      </c>
      <c r="S1284" s="132" t="s">
        <v>5358</v>
      </c>
      <c r="T1284" s="131"/>
      <c r="U1284" s="131"/>
      <c r="V1284" s="803"/>
      <c r="W1284" s="803"/>
      <c r="X1284" s="803"/>
      <c r="Y1284" s="803"/>
      <c r="Z1284" s="803"/>
      <c r="AA1284" s="803"/>
      <c r="AB1284" s="803"/>
      <c r="AC1284" s="803"/>
      <c r="AD1284" s="803"/>
      <c r="AE1284" s="110"/>
      <c r="AF1284" s="110"/>
      <c r="AG1284" s="110"/>
    </row>
    <row r="1285">
      <c r="A1285" s="803"/>
      <c r="B1285" s="676">
        <f t="shared" si="1"/>
        <v>1282</v>
      </c>
      <c r="C1285" s="938"/>
      <c r="D1285" s="201"/>
      <c r="E1285" s="201"/>
      <c r="F1285" s="201"/>
      <c r="G1285" s="201"/>
      <c r="H1285" s="201"/>
      <c r="I1285" s="201"/>
      <c r="J1285" s="132" t="s">
        <v>548</v>
      </c>
      <c r="K1285" s="132"/>
      <c r="L1285" s="132" t="s">
        <v>173</v>
      </c>
      <c r="M1285" s="132" t="s">
        <v>173</v>
      </c>
      <c r="N1285" s="131"/>
      <c r="O1285" s="783" t="s">
        <v>84</v>
      </c>
      <c r="P1285" s="783" t="s">
        <v>84</v>
      </c>
      <c r="Q1285" s="783" t="s">
        <v>85</v>
      </c>
      <c r="R1285" s="783" t="s">
        <v>85</v>
      </c>
      <c r="S1285" s="132" t="s">
        <v>5358</v>
      </c>
      <c r="T1285" s="131"/>
      <c r="U1285" s="131"/>
      <c r="V1285" s="803"/>
      <c r="W1285" s="803"/>
      <c r="X1285" s="803"/>
      <c r="Y1285" s="803"/>
      <c r="Z1285" s="803"/>
      <c r="AA1285" s="803"/>
      <c r="AB1285" s="803"/>
      <c r="AC1285" s="803"/>
      <c r="AD1285" s="803"/>
      <c r="AE1285" s="110"/>
      <c r="AF1285" s="110"/>
      <c r="AG1285" s="110"/>
    </row>
    <row r="1286">
      <c r="A1286" s="803"/>
      <c r="B1286" s="676">
        <f t="shared" si="1"/>
        <v>1283</v>
      </c>
      <c r="C1286" s="938"/>
      <c r="D1286" s="201"/>
      <c r="E1286" s="201"/>
      <c r="F1286" s="201"/>
      <c r="G1286" s="201"/>
      <c r="H1286" s="201"/>
      <c r="I1286" s="201"/>
      <c r="J1286" s="132" t="s">
        <v>3425</v>
      </c>
      <c r="K1286" s="132"/>
      <c r="L1286" s="132" t="s">
        <v>173</v>
      </c>
      <c r="M1286" s="132" t="s">
        <v>173</v>
      </c>
      <c r="N1286" s="131"/>
      <c r="O1286" s="783" t="s">
        <v>84</v>
      </c>
      <c r="P1286" s="783" t="s">
        <v>84</v>
      </c>
      <c r="Q1286" s="783" t="s">
        <v>85</v>
      </c>
      <c r="R1286" s="783" t="s">
        <v>85</v>
      </c>
      <c r="S1286" s="132" t="s">
        <v>5358</v>
      </c>
      <c r="T1286" s="131"/>
      <c r="U1286" s="131"/>
      <c r="V1286" s="803"/>
      <c r="W1286" s="803"/>
      <c r="X1286" s="803"/>
      <c r="Y1286" s="803"/>
      <c r="Z1286" s="803"/>
      <c r="AA1286" s="803"/>
      <c r="AB1286" s="803"/>
      <c r="AC1286" s="803"/>
      <c r="AD1286" s="803"/>
      <c r="AE1286" s="110"/>
      <c r="AF1286" s="110"/>
      <c r="AG1286" s="110"/>
    </row>
    <row r="1287">
      <c r="A1287" s="803"/>
      <c r="B1287" s="676">
        <f t="shared" si="1"/>
        <v>1284</v>
      </c>
      <c r="C1287" s="938"/>
      <c r="D1287" s="201"/>
      <c r="E1287" s="201"/>
      <c r="F1287" s="201"/>
      <c r="G1287" s="201"/>
      <c r="H1287" s="132" t="s">
        <v>5367</v>
      </c>
      <c r="I1287" s="132" t="s">
        <v>5368</v>
      </c>
      <c r="J1287" s="201"/>
      <c r="K1287" s="132"/>
      <c r="L1287" s="132" t="s">
        <v>4083</v>
      </c>
      <c r="M1287" s="132" t="s">
        <v>4084</v>
      </c>
      <c r="N1287" s="131"/>
      <c r="O1287" s="783" t="s">
        <v>84</v>
      </c>
      <c r="P1287" s="783" t="s">
        <v>84</v>
      </c>
      <c r="Q1287" s="783" t="s">
        <v>85</v>
      </c>
      <c r="R1287" s="783" t="s">
        <v>85</v>
      </c>
      <c r="S1287" s="132" t="s">
        <v>5358</v>
      </c>
      <c r="T1287" s="131"/>
      <c r="U1287" s="131"/>
      <c r="V1287" s="803"/>
      <c r="W1287" s="803"/>
      <c r="X1287" s="803"/>
      <c r="Y1287" s="803"/>
      <c r="Z1287" s="803"/>
      <c r="AA1287" s="803"/>
      <c r="AB1287" s="803"/>
      <c r="AC1287" s="803"/>
      <c r="AD1287" s="803"/>
      <c r="AE1287" s="110"/>
      <c r="AF1287" s="110"/>
      <c r="AG1287" s="110"/>
    </row>
    <row r="1288">
      <c r="A1288" s="803"/>
      <c r="B1288" s="676">
        <f t="shared" si="1"/>
        <v>1285</v>
      </c>
      <c r="C1288" s="938"/>
      <c r="D1288" s="201"/>
      <c r="E1288" s="201"/>
      <c r="F1288" s="201"/>
      <c r="G1288" s="201"/>
      <c r="H1288" s="132" t="s">
        <v>5369</v>
      </c>
      <c r="I1288" s="132" t="s">
        <v>5370</v>
      </c>
      <c r="J1288" s="201"/>
      <c r="K1288" s="132"/>
      <c r="L1288" s="132" t="s">
        <v>173</v>
      </c>
      <c r="M1288" s="132" t="s">
        <v>173</v>
      </c>
      <c r="N1288" s="131"/>
      <c r="O1288" s="783" t="s">
        <v>84</v>
      </c>
      <c r="P1288" s="783" t="s">
        <v>84</v>
      </c>
      <c r="Q1288" s="783" t="s">
        <v>85</v>
      </c>
      <c r="R1288" s="783" t="s">
        <v>85</v>
      </c>
      <c r="S1288" s="132" t="s">
        <v>5358</v>
      </c>
      <c r="T1288" s="131"/>
      <c r="U1288" s="131"/>
      <c r="V1288" s="803"/>
      <c r="W1288" s="803"/>
      <c r="X1288" s="803"/>
      <c r="Y1288" s="803"/>
      <c r="Z1288" s="803"/>
      <c r="AA1288" s="803"/>
      <c r="AB1288" s="803"/>
      <c r="AC1288" s="803"/>
      <c r="AD1288" s="803"/>
      <c r="AE1288" s="110"/>
      <c r="AF1288" s="110"/>
      <c r="AG1288" s="110"/>
    </row>
    <row r="1289">
      <c r="A1289" s="803"/>
      <c r="B1289" s="676">
        <f t="shared" si="1"/>
        <v>1286</v>
      </c>
      <c r="C1289" s="938"/>
      <c r="D1289" s="201"/>
      <c r="E1289" s="201"/>
      <c r="F1289" s="201"/>
      <c r="G1289" s="201"/>
      <c r="H1289" s="132" t="s">
        <v>3678</v>
      </c>
      <c r="I1289" s="132" t="s">
        <v>2675</v>
      </c>
      <c r="J1289" s="201"/>
      <c r="K1289" s="132"/>
      <c r="L1289" s="132" t="s">
        <v>4552</v>
      </c>
      <c r="M1289" s="132" t="s">
        <v>156</v>
      </c>
      <c r="N1289" s="131"/>
      <c r="O1289" s="783" t="s">
        <v>84</v>
      </c>
      <c r="P1289" s="783" t="s">
        <v>84</v>
      </c>
      <c r="Q1289" s="783" t="s">
        <v>85</v>
      </c>
      <c r="R1289" s="783" t="s">
        <v>85</v>
      </c>
      <c r="S1289" s="132" t="s">
        <v>5358</v>
      </c>
      <c r="T1289" s="131"/>
      <c r="U1289" s="131"/>
      <c r="V1289" s="803"/>
      <c r="W1289" s="803"/>
      <c r="X1289" s="803"/>
      <c r="Y1289" s="803"/>
      <c r="Z1289" s="803"/>
      <c r="AA1289" s="803"/>
      <c r="AB1289" s="803"/>
      <c r="AC1289" s="803"/>
      <c r="AD1289" s="803"/>
      <c r="AE1289" s="110"/>
      <c r="AF1289" s="110"/>
      <c r="AG1289" s="110"/>
    </row>
    <row r="1290">
      <c r="A1290" s="803"/>
      <c r="B1290" s="676">
        <f t="shared" si="1"/>
        <v>1287</v>
      </c>
      <c r="C1290" s="938"/>
      <c r="D1290" s="201"/>
      <c r="E1290" s="201"/>
      <c r="F1290" s="201"/>
      <c r="G1290" s="201"/>
      <c r="H1290" s="201"/>
      <c r="I1290" s="132" t="s">
        <v>2678</v>
      </c>
      <c r="J1290" s="201"/>
      <c r="K1290" s="132"/>
      <c r="L1290" s="132" t="s">
        <v>4537</v>
      </c>
      <c r="M1290" s="132" t="s">
        <v>5371</v>
      </c>
      <c r="N1290" s="131"/>
      <c r="O1290" s="783" t="s">
        <v>84</v>
      </c>
      <c r="P1290" s="783" t="s">
        <v>84</v>
      </c>
      <c r="Q1290" s="783" t="s">
        <v>85</v>
      </c>
      <c r="R1290" s="783" t="s">
        <v>85</v>
      </c>
      <c r="S1290" s="132" t="s">
        <v>5358</v>
      </c>
      <c r="T1290" s="131"/>
      <c r="U1290" s="131"/>
      <c r="V1290" s="803"/>
      <c r="W1290" s="803"/>
      <c r="X1290" s="803"/>
      <c r="Y1290" s="803"/>
      <c r="Z1290" s="803"/>
      <c r="AA1290" s="803"/>
      <c r="AB1290" s="803"/>
      <c r="AC1290" s="803"/>
      <c r="AD1290" s="803"/>
      <c r="AE1290" s="110"/>
      <c r="AF1290" s="110"/>
      <c r="AG1290" s="110"/>
    </row>
    <row r="1291">
      <c r="A1291" s="803"/>
      <c r="B1291" s="676">
        <f t="shared" si="1"/>
        <v>1288</v>
      </c>
      <c r="C1291" s="938"/>
      <c r="D1291" s="201"/>
      <c r="E1291" s="201"/>
      <c r="F1291" s="201"/>
      <c r="G1291" s="201"/>
      <c r="H1291" s="132" t="s">
        <v>451</v>
      </c>
      <c r="I1291" s="201"/>
      <c r="J1291" s="201"/>
      <c r="K1291" s="132"/>
      <c r="L1291" s="132" t="s">
        <v>4354</v>
      </c>
      <c r="M1291" s="132" t="s">
        <v>5386</v>
      </c>
      <c r="N1291" s="131"/>
      <c r="O1291" s="783" t="s">
        <v>84</v>
      </c>
      <c r="P1291" s="783" t="s">
        <v>84</v>
      </c>
      <c r="Q1291" s="783" t="s">
        <v>85</v>
      </c>
      <c r="R1291" s="783" t="s">
        <v>85</v>
      </c>
      <c r="S1291" s="132" t="s">
        <v>5358</v>
      </c>
      <c r="T1291" s="131"/>
      <c r="U1291" s="131"/>
      <c r="V1291" s="803"/>
      <c r="W1291" s="803"/>
      <c r="X1291" s="803"/>
      <c r="Y1291" s="803"/>
      <c r="Z1291" s="803"/>
      <c r="AA1291" s="803"/>
      <c r="AB1291" s="803"/>
      <c r="AC1291" s="803"/>
      <c r="AD1291" s="803"/>
      <c r="AE1291" s="110"/>
      <c r="AF1291" s="110"/>
      <c r="AG1291" s="110"/>
    </row>
    <row r="1292">
      <c r="A1292" s="803"/>
      <c r="B1292" s="676">
        <f t="shared" si="1"/>
        <v>1289</v>
      </c>
      <c r="C1292" s="938"/>
      <c r="D1292" s="201"/>
      <c r="E1292" s="197" t="s">
        <v>252</v>
      </c>
      <c r="F1292" s="951">
        <v>10.0</v>
      </c>
      <c r="G1292" s="201"/>
      <c r="H1292" s="201"/>
      <c r="I1292" s="201"/>
      <c r="J1292" s="201"/>
      <c r="K1292" s="132"/>
      <c r="L1292" s="132" t="s">
        <v>3952</v>
      </c>
      <c r="M1292" s="132" t="s">
        <v>4388</v>
      </c>
      <c r="N1292" s="131"/>
      <c r="O1292" s="783" t="s">
        <v>84</v>
      </c>
      <c r="P1292" s="783" t="s">
        <v>84</v>
      </c>
      <c r="Q1292" s="783" t="s">
        <v>85</v>
      </c>
      <c r="R1292" s="783" t="s">
        <v>85</v>
      </c>
      <c r="S1292" s="132" t="s">
        <v>5358</v>
      </c>
      <c r="T1292" s="131"/>
      <c r="U1292" s="131"/>
      <c r="V1292" s="803"/>
      <c r="W1292" s="803"/>
      <c r="X1292" s="803"/>
      <c r="Y1292" s="803"/>
      <c r="Z1292" s="803"/>
      <c r="AA1292" s="803"/>
      <c r="AB1292" s="803"/>
      <c r="AC1292" s="803"/>
      <c r="AD1292" s="803"/>
      <c r="AE1292" s="110"/>
      <c r="AF1292" s="110"/>
      <c r="AG1292" s="110"/>
    </row>
    <row r="1293">
      <c r="A1293" s="803"/>
      <c r="B1293" s="676">
        <f t="shared" si="1"/>
        <v>1290</v>
      </c>
      <c r="C1293" s="938"/>
      <c r="D1293" s="201"/>
      <c r="E1293" s="137"/>
      <c r="F1293" s="951">
        <v>30.0</v>
      </c>
      <c r="G1293" s="201"/>
      <c r="H1293" s="201"/>
      <c r="I1293" s="201"/>
      <c r="J1293" s="201"/>
      <c r="K1293" s="132"/>
      <c r="L1293" s="132" t="s">
        <v>3955</v>
      </c>
      <c r="M1293" s="132" t="s">
        <v>4389</v>
      </c>
      <c r="N1293" s="131"/>
      <c r="O1293" s="783" t="s">
        <v>84</v>
      </c>
      <c r="P1293" s="783" t="s">
        <v>84</v>
      </c>
      <c r="Q1293" s="783" t="s">
        <v>85</v>
      </c>
      <c r="R1293" s="783" t="s">
        <v>85</v>
      </c>
      <c r="S1293" s="132" t="s">
        <v>5358</v>
      </c>
      <c r="T1293" s="131"/>
      <c r="U1293" s="131"/>
      <c r="V1293" s="803"/>
      <c r="W1293" s="803"/>
      <c r="X1293" s="803"/>
      <c r="Y1293" s="803"/>
      <c r="Z1293" s="803"/>
      <c r="AA1293" s="803"/>
      <c r="AB1293" s="803"/>
      <c r="AC1293" s="803"/>
      <c r="AD1293" s="803"/>
      <c r="AE1293" s="110"/>
      <c r="AF1293" s="110"/>
      <c r="AG1293" s="110"/>
    </row>
    <row r="1294">
      <c r="A1294" s="803"/>
      <c r="B1294" s="676">
        <f t="shared" si="1"/>
        <v>1291</v>
      </c>
      <c r="C1294" s="938"/>
      <c r="D1294" s="201"/>
      <c r="E1294" s="137"/>
      <c r="F1294" s="951">
        <v>50.0</v>
      </c>
      <c r="G1294" s="201"/>
      <c r="H1294" s="201"/>
      <c r="I1294" s="201"/>
      <c r="J1294" s="201"/>
      <c r="K1294" s="132"/>
      <c r="L1294" s="132" t="s">
        <v>3958</v>
      </c>
      <c r="M1294" s="132" t="s">
        <v>4390</v>
      </c>
      <c r="N1294" s="131"/>
      <c r="O1294" s="783" t="s">
        <v>84</v>
      </c>
      <c r="P1294" s="783" t="s">
        <v>84</v>
      </c>
      <c r="Q1294" s="783" t="s">
        <v>85</v>
      </c>
      <c r="R1294" s="783" t="s">
        <v>85</v>
      </c>
      <c r="S1294" s="132" t="s">
        <v>5358</v>
      </c>
      <c r="T1294" s="131"/>
      <c r="U1294" s="131"/>
      <c r="V1294" s="803"/>
      <c r="W1294" s="803"/>
      <c r="X1294" s="803"/>
      <c r="Y1294" s="803"/>
      <c r="Z1294" s="803"/>
      <c r="AA1294" s="803"/>
      <c r="AB1294" s="803"/>
      <c r="AC1294" s="803"/>
      <c r="AD1294" s="803"/>
      <c r="AE1294" s="110"/>
      <c r="AF1294" s="110"/>
      <c r="AG1294" s="110"/>
    </row>
    <row r="1295">
      <c r="A1295" s="803"/>
      <c r="B1295" s="676">
        <f t="shared" si="1"/>
        <v>1292</v>
      </c>
      <c r="C1295" s="938"/>
      <c r="D1295" s="201"/>
      <c r="E1295" s="197" t="s">
        <v>824</v>
      </c>
      <c r="F1295" s="820" t="s">
        <v>1174</v>
      </c>
      <c r="G1295" s="201"/>
      <c r="H1295" s="201"/>
      <c r="I1295" s="201"/>
      <c r="J1295" s="201"/>
      <c r="K1295" s="132"/>
      <c r="L1295" s="132" t="s">
        <v>3965</v>
      </c>
      <c r="M1295" s="132" t="s">
        <v>3966</v>
      </c>
      <c r="N1295" s="131"/>
      <c r="O1295" s="783" t="s">
        <v>85</v>
      </c>
      <c r="P1295" s="783" t="s">
        <v>84</v>
      </c>
      <c r="Q1295" s="783" t="s">
        <v>85</v>
      </c>
      <c r="R1295" s="783" t="s">
        <v>85</v>
      </c>
      <c r="S1295" s="132" t="s">
        <v>5387</v>
      </c>
      <c r="T1295" s="132" t="s">
        <v>5388</v>
      </c>
      <c r="U1295" s="131"/>
      <c r="V1295" s="803"/>
      <c r="W1295" s="803"/>
      <c r="X1295" s="803"/>
      <c r="Y1295" s="803"/>
      <c r="Z1295" s="803"/>
      <c r="AA1295" s="803"/>
      <c r="AB1295" s="803"/>
      <c r="AC1295" s="803"/>
      <c r="AD1295" s="803"/>
      <c r="AE1295" s="110"/>
      <c r="AF1295" s="110"/>
      <c r="AG1295" s="110"/>
    </row>
    <row r="1296">
      <c r="A1296" s="803"/>
      <c r="B1296" s="676">
        <f t="shared" si="1"/>
        <v>1293</v>
      </c>
      <c r="C1296" s="938"/>
      <c r="D1296" s="201"/>
      <c r="E1296" s="137"/>
      <c r="F1296" s="820" t="s">
        <v>3967</v>
      </c>
      <c r="G1296" s="201"/>
      <c r="H1296" s="201"/>
      <c r="I1296" s="201"/>
      <c r="J1296" s="201"/>
      <c r="K1296" s="132"/>
      <c r="L1296" s="132" t="s">
        <v>3968</v>
      </c>
      <c r="M1296" s="132" t="s">
        <v>3969</v>
      </c>
      <c r="N1296" s="131"/>
      <c r="O1296" s="783" t="s">
        <v>85</v>
      </c>
      <c r="P1296" s="783" t="s">
        <v>84</v>
      </c>
      <c r="Q1296" s="783" t="s">
        <v>85</v>
      </c>
      <c r="R1296" s="783" t="s">
        <v>85</v>
      </c>
      <c r="S1296" s="132" t="s">
        <v>5387</v>
      </c>
      <c r="T1296" s="132" t="s">
        <v>5388</v>
      </c>
      <c r="U1296" s="131"/>
      <c r="V1296" s="803"/>
      <c r="W1296" s="803"/>
      <c r="X1296" s="803"/>
      <c r="Y1296" s="803"/>
      <c r="Z1296" s="803"/>
      <c r="AA1296" s="803"/>
      <c r="AB1296" s="803"/>
      <c r="AC1296" s="803"/>
      <c r="AD1296" s="803"/>
      <c r="AE1296" s="110"/>
      <c r="AF1296" s="110"/>
      <c r="AG1296" s="110"/>
    </row>
    <row r="1297">
      <c r="A1297" s="803"/>
      <c r="B1297" s="676">
        <f t="shared" si="1"/>
        <v>1294</v>
      </c>
      <c r="C1297" s="938"/>
      <c r="D1297" s="201"/>
      <c r="E1297" s="137"/>
      <c r="F1297" s="820" t="s">
        <v>3970</v>
      </c>
      <c r="G1297" s="201"/>
      <c r="H1297" s="201"/>
      <c r="I1297" s="201"/>
      <c r="J1297" s="201"/>
      <c r="K1297" s="132"/>
      <c r="L1297" s="132" t="s">
        <v>3971</v>
      </c>
      <c r="M1297" s="132" t="s">
        <v>3972</v>
      </c>
      <c r="N1297" s="131"/>
      <c r="O1297" s="783" t="s">
        <v>85</v>
      </c>
      <c r="P1297" s="783" t="s">
        <v>84</v>
      </c>
      <c r="Q1297" s="783" t="s">
        <v>85</v>
      </c>
      <c r="R1297" s="783" t="s">
        <v>85</v>
      </c>
      <c r="S1297" s="132" t="s">
        <v>5387</v>
      </c>
      <c r="T1297" s="132" t="s">
        <v>5388</v>
      </c>
      <c r="U1297" s="131"/>
      <c r="V1297" s="803"/>
      <c r="W1297" s="803"/>
      <c r="X1297" s="803"/>
      <c r="Y1297" s="803"/>
      <c r="Z1297" s="803"/>
      <c r="AA1297" s="803"/>
      <c r="AB1297" s="803"/>
      <c r="AC1297" s="803"/>
      <c r="AD1297" s="803"/>
      <c r="AE1297" s="110"/>
      <c r="AF1297" s="110"/>
      <c r="AG1297" s="110"/>
    </row>
    <row r="1298">
      <c r="A1298" s="803"/>
      <c r="B1298" s="676">
        <f t="shared" si="1"/>
        <v>1295</v>
      </c>
      <c r="C1298" s="938"/>
      <c r="D1298" s="201"/>
      <c r="E1298" s="137"/>
      <c r="F1298" s="820" t="s">
        <v>3973</v>
      </c>
      <c r="G1298" s="201"/>
      <c r="H1298" s="201"/>
      <c r="I1298" s="201"/>
      <c r="J1298" s="201"/>
      <c r="K1298" s="132"/>
      <c r="L1298" s="132" t="s">
        <v>3974</v>
      </c>
      <c r="M1298" s="132" t="s">
        <v>3975</v>
      </c>
      <c r="N1298" s="131"/>
      <c r="O1298" s="783" t="s">
        <v>85</v>
      </c>
      <c r="P1298" s="783" t="s">
        <v>84</v>
      </c>
      <c r="Q1298" s="783" t="s">
        <v>85</v>
      </c>
      <c r="R1298" s="783" t="s">
        <v>85</v>
      </c>
      <c r="S1298" s="132" t="s">
        <v>5387</v>
      </c>
      <c r="T1298" s="132" t="s">
        <v>5388</v>
      </c>
      <c r="U1298" s="131"/>
      <c r="V1298" s="803"/>
      <c r="W1298" s="803"/>
      <c r="X1298" s="803"/>
      <c r="Y1298" s="803"/>
      <c r="Z1298" s="803"/>
      <c r="AA1298" s="803"/>
      <c r="AB1298" s="803"/>
      <c r="AC1298" s="803"/>
      <c r="AD1298" s="803"/>
      <c r="AE1298" s="110"/>
      <c r="AF1298" s="110"/>
      <c r="AG1298" s="110"/>
    </row>
    <row r="1299">
      <c r="A1299" s="803"/>
      <c r="B1299" s="676">
        <f t="shared" si="1"/>
        <v>1296</v>
      </c>
      <c r="C1299" s="938"/>
      <c r="D1299" s="201"/>
      <c r="E1299" s="137"/>
      <c r="F1299" s="820" t="s">
        <v>3976</v>
      </c>
      <c r="G1299" s="201"/>
      <c r="H1299" s="201"/>
      <c r="I1299" s="201"/>
      <c r="J1299" s="201"/>
      <c r="K1299" s="132"/>
      <c r="L1299" s="132" t="s">
        <v>3977</v>
      </c>
      <c r="M1299" s="132" t="s">
        <v>3978</v>
      </c>
      <c r="N1299" s="131"/>
      <c r="O1299" s="783" t="s">
        <v>85</v>
      </c>
      <c r="P1299" s="783" t="s">
        <v>84</v>
      </c>
      <c r="Q1299" s="783" t="s">
        <v>85</v>
      </c>
      <c r="R1299" s="783" t="s">
        <v>85</v>
      </c>
      <c r="S1299" s="132" t="s">
        <v>5387</v>
      </c>
      <c r="T1299" s="132" t="s">
        <v>5388</v>
      </c>
      <c r="U1299" s="131"/>
      <c r="V1299" s="803"/>
      <c r="W1299" s="803"/>
      <c r="X1299" s="803"/>
      <c r="Y1299" s="803"/>
      <c r="Z1299" s="803"/>
      <c r="AA1299" s="803"/>
      <c r="AB1299" s="803"/>
      <c r="AC1299" s="803"/>
      <c r="AD1299" s="803"/>
      <c r="AE1299" s="110"/>
      <c r="AF1299" s="110"/>
      <c r="AG1299" s="110"/>
    </row>
    <row r="1300">
      <c r="A1300" s="803"/>
      <c r="B1300" s="676">
        <f t="shared" si="1"/>
        <v>1297</v>
      </c>
      <c r="C1300" s="938"/>
      <c r="D1300" s="201"/>
      <c r="E1300" s="132" t="s">
        <v>5389</v>
      </c>
      <c r="F1300" s="132" t="s">
        <v>5390</v>
      </c>
      <c r="G1300" s="132" t="s">
        <v>5391</v>
      </c>
      <c r="H1300" s="201"/>
      <c r="I1300" s="201"/>
      <c r="J1300" s="201"/>
      <c r="K1300" s="132"/>
      <c r="L1300" s="132" t="s">
        <v>5392</v>
      </c>
      <c r="M1300" s="132" t="s">
        <v>5393</v>
      </c>
      <c r="N1300" s="131"/>
      <c r="O1300" s="783" t="s">
        <v>84</v>
      </c>
      <c r="P1300" s="783" t="s">
        <v>84</v>
      </c>
      <c r="Q1300" s="783" t="s">
        <v>85</v>
      </c>
      <c r="R1300" s="783" t="s">
        <v>85</v>
      </c>
      <c r="S1300" s="132" t="s">
        <v>5387</v>
      </c>
      <c r="T1300" s="131"/>
      <c r="U1300" s="131"/>
      <c r="V1300" s="803"/>
      <c r="W1300" s="803"/>
      <c r="X1300" s="803"/>
      <c r="Y1300" s="803"/>
      <c r="Z1300" s="803"/>
      <c r="AA1300" s="803"/>
      <c r="AB1300" s="803"/>
      <c r="AC1300" s="803"/>
      <c r="AD1300" s="803"/>
      <c r="AE1300" s="110"/>
      <c r="AF1300" s="110"/>
      <c r="AG1300" s="110"/>
    </row>
    <row r="1301">
      <c r="A1301" s="803"/>
      <c r="B1301" s="676">
        <f t="shared" si="1"/>
        <v>1298</v>
      </c>
      <c r="C1301" s="938"/>
      <c r="D1301" s="201"/>
      <c r="E1301" s="201"/>
      <c r="F1301" s="201"/>
      <c r="G1301" s="132" t="s">
        <v>5394</v>
      </c>
      <c r="H1301" s="201"/>
      <c r="I1301" s="201"/>
      <c r="J1301" s="201"/>
      <c r="K1301" s="132"/>
      <c r="L1301" s="132" t="s">
        <v>5395</v>
      </c>
      <c r="M1301" s="132" t="s">
        <v>173</v>
      </c>
      <c r="N1301" s="131"/>
      <c r="O1301" s="783" t="s">
        <v>85</v>
      </c>
      <c r="P1301" s="783" t="s">
        <v>84</v>
      </c>
      <c r="Q1301" s="783" t="s">
        <v>85</v>
      </c>
      <c r="R1301" s="783" t="s">
        <v>85</v>
      </c>
      <c r="S1301" s="132" t="s">
        <v>5387</v>
      </c>
      <c r="T1301" s="132" t="s">
        <v>5388</v>
      </c>
      <c r="U1301" s="131"/>
      <c r="V1301" s="803"/>
      <c r="W1301" s="803"/>
      <c r="X1301" s="803"/>
      <c r="Y1301" s="803"/>
      <c r="Z1301" s="803"/>
      <c r="AA1301" s="803"/>
      <c r="AB1301" s="803"/>
      <c r="AC1301" s="803"/>
      <c r="AD1301" s="803"/>
      <c r="AE1301" s="110"/>
      <c r="AF1301" s="110"/>
      <c r="AG1301" s="110"/>
    </row>
    <row r="1302">
      <c r="A1302" s="803"/>
      <c r="B1302" s="676">
        <f t="shared" si="1"/>
        <v>1299</v>
      </c>
      <c r="C1302" s="938"/>
      <c r="D1302" s="201"/>
      <c r="E1302" s="201"/>
      <c r="F1302" s="132" t="s">
        <v>5396</v>
      </c>
      <c r="G1302" s="132" t="s">
        <v>5391</v>
      </c>
      <c r="H1302" s="201"/>
      <c r="I1302" s="201"/>
      <c r="J1302" s="201"/>
      <c r="K1302" s="132"/>
      <c r="L1302" s="132" t="s">
        <v>5397</v>
      </c>
      <c r="M1302" s="132" t="s">
        <v>173</v>
      </c>
      <c r="N1302" s="831" t="s">
        <v>5398</v>
      </c>
      <c r="O1302" s="783" t="s">
        <v>84</v>
      </c>
      <c r="P1302" s="783" t="s">
        <v>84</v>
      </c>
      <c r="Q1302" s="783" t="s">
        <v>85</v>
      </c>
      <c r="R1302" s="783" t="s">
        <v>85</v>
      </c>
      <c r="S1302" s="132" t="s">
        <v>5387</v>
      </c>
      <c r="T1302" s="131"/>
      <c r="U1302" s="131"/>
      <c r="V1302" s="803"/>
      <c r="W1302" s="803"/>
      <c r="X1302" s="803"/>
      <c r="Y1302" s="803"/>
      <c r="Z1302" s="803"/>
      <c r="AA1302" s="803"/>
      <c r="AB1302" s="803"/>
      <c r="AC1302" s="803"/>
      <c r="AD1302" s="803"/>
      <c r="AE1302" s="110"/>
      <c r="AF1302" s="110"/>
      <c r="AG1302" s="110"/>
    </row>
    <row r="1303">
      <c r="A1303" s="803"/>
      <c r="B1303" s="676">
        <f t="shared" si="1"/>
        <v>1300</v>
      </c>
      <c r="C1303" s="938"/>
      <c r="D1303" s="201"/>
      <c r="E1303" s="201"/>
      <c r="F1303" s="201"/>
      <c r="G1303" s="132" t="s">
        <v>5394</v>
      </c>
      <c r="H1303" s="201"/>
      <c r="I1303" s="201"/>
      <c r="J1303" s="201"/>
      <c r="K1303" s="132"/>
      <c r="L1303" s="132" t="s">
        <v>5399</v>
      </c>
      <c r="M1303" s="132" t="s">
        <v>5400</v>
      </c>
      <c r="N1303" s="131"/>
      <c r="O1303" s="783" t="s">
        <v>85</v>
      </c>
      <c r="P1303" s="783" t="s">
        <v>84</v>
      </c>
      <c r="Q1303" s="783" t="s">
        <v>85</v>
      </c>
      <c r="R1303" s="783" t="s">
        <v>85</v>
      </c>
      <c r="S1303" s="132" t="s">
        <v>5387</v>
      </c>
      <c r="T1303" s="132" t="s">
        <v>5388</v>
      </c>
      <c r="U1303" s="131"/>
      <c r="V1303" s="803"/>
      <c r="W1303" s="803"/>
      <c r="X1303" s="803"/>
      <c r="Y1303" s="803"/>
      <c r="Z1303" s="803"/>
      <c r="AA1303" s="803"/>
      <c r="AB1303" s="803"/>
      <c r="AC1303" s="803"/>
      <c r="AD1303" s="803"/>
      <c r="AE1303" s="110"/>
      <c r="AF1303" s="110"/>
      <c r="AG1303" s="110"/>
    </row>
    <row r="1304">
      <c r="A1304" s="803"/>
      <c r="B1304" s="676">
        <f t="shared" si="1"/>
        <v>1301</v>
      </c>
      <c r="C1304" s="938"/>
      <c r="D1304" s="132" t="s">
        <v>5401</v>
      </c>
      <c r="E1304" s="132" t="s">
        <v>5402</v>
      </c>
      <c r="F1304" s="201"/>
      <c r="G1304" s="201"/>
      <c r="H1304" s="201"/>
      <c r="I1304" s="201"/>
      <c r="J1304" s="201"/>
      <c r="K1304" s="132"/>
      <c r="L1304" s="132" t="s">
        <v>4083</v>
      </c>
      <c r="M1304" s="132" t="s">
        <v>4084</v>
      </c>
      <c r="N1304" s="131"/>
      <c r="O1304" s="783" t="s">
        <v>85</v>
      </c>
      <c r="P1304" s="783" t="s">
        <v>84</v>
      </c>
      <c r="Q1304" s="783" t="s">
        <v>85</v>
      </c>
      <c r="R1304" s="783" t="s">
        <v>85</v>
      </c>
      <c r="S1304" s="132" t="s">
        <v>5387</v>
      </c>
      <c r="T1304" s="132" t="s">
        <v>5388</v>
      </c>
      <c r="U1304" s="131"/>
      <c r="V1304" s="803"/>
      <c r="W1304" s="803"/>
      <c r="X1304" s="803"/>
      <c r="Y1304" s="803"/>
      <c r="Z1304" s="803"/>
      <c r="AA1304" s="803"/>
      <c r="AB1304" s="803"/>
      <c r="AC1304" s="803"/>
      <c r="AD1304" s="803"/>
      <c r="AE1304" s="110"/>
      <c r="AF1304" s="110"/>
      <c r="AG1304" s="110"/>
    </row>
    <row r="1305">
      <c r="A1305" s="803"/>
      <c r="B1305" s="676">
        <f t="shared" si="1"/>
        <v>1302</v>
      </c>
      <c r="C1305" s="938"/>
      <c r="D1305" s="132"/>
      <c r="E1305" s="911" t="s">
        <v>5298</v>
      </c>
      <c r="F1305" s="955"/>
      <c r="G1305" s="955"/>
      <c r="H1305" s="955"/>
      <c r="I1305" s="955"/>
      <c r="J1305" s="955"/>
      <c r="K1305" s="911"/>
      <c r="L1305" s="911" t="s">
        <v>5403</v>
      </c>
      <c r="M1305" s="911" t="s">
        <v>5404</v>
      </c>
      <c r="N1305" s="131"/>
      <c r="O1305" s="783" t="s">
        <v>84</v>
      </c>
      <c r="P1305" s="783" t="s">
        <v>86</v>
      </c>
      <c r="Q1305" s="783" t="s">
        <v>86</v>
      </c>
      <c r="R1305" s="783" t="s">
        <v>86</v>
      </c>
      <c r="S1305" s="132" t="s">
        <v>157</v>
      </c>
      <c r="T1305" s="131"/>
      <c r="U1305" s="131"/>
      <c r="V1305" s="803"/>
      <c r="W1305" s="803"/>
      <c r="X1305" s="803"/>
      <c r="Y1305" s="803"/>
      <c r="Z1305" s="803"/>
      <c r="AA1305" s="803"/>
      <c r="AB1305" s="803"/>
      <c r="AC1305" s="803"/>
      <c r="AD1305" s="803"/>
      <c r="AE1305" s="110"/>
      <c r="AF1305" s="110"/>
      <c r="AG1305" s="110"/>
    </row>
    <row r="1306">
      <c r="A1306" s="803"/>
      <c r="B1306" s="676">
        <f t="shared" si="1"/>
        <v>1303</v>
      </c>
      <c r="C1306" s="938"/>
      <c r="D1306" s="132" t="s">
        <v>5405</v>
      </c>
      <c r="E1306" s="132" t="s">
        <v>2465</v>
      </c>
      <c r="F1306" s="201"/>
      <c r="G1306" s="201"/>
      <c r="H1306" s="201"/>
      <c r="I1306" s="201"/>
      <c r="J1306" s="201"/>
      <c r="K1306" s="132"/>
      <c r="L1306" s="132" t="s">
        <v>173</v>
      </c>
      <c r="M1306" s="132" t="s">
        <v>173</v>
      </c>
      <c r="N1306" s="131"/>
      <c r="O1306" s="783" t="s">
        <v>85</v>
      </c>
      <c r="P1306" s="783" t="s">
        <v>84</v>
      </c>
      <c r="Q1306" s="783" t="s">
        <v>85</v>
      </c>
      <c r="R1306" s="783" t="s">
        <v>85</v>
      </c>
      <c r="S1306" s="132" t="s">
        <v>5387</v>
      </c>
      <c r="T1306" s="132" t="s">
        <v>5388</v>
      </c>
      <c r="U1306" s="131"/>
      <c r="V1306" s="803"/>
      <c r="W1306" s="803"/>
      <c r="X1306" s="803"/>
      <c r="Y1306" s="803"/>
      <c r="Z1306" s="803"/>
      <c r="AA1306" s="803"/>
      <c r="AB1306" s="803"/>
      <c r="AC1306" s="803"/>
      <c r="AD1306" s="803"/>
      <c r="AE1306" s="110"/>
      <c r="AF1306" s="110"/>
      <c r="AG1306" s="110"/>
    </row>
    <row r="1307">
      <c r="A1307" s="803"/>
      <c r="B1307" s="676">
        <f t="shared" si="1"/>
        <v>1304</v>
      </c>
      <c r="C1307" s="938"/>
      <c r="D1307" s="132"/>
      <c r="E1307" s="911" t="s">
        <v>5298</v>
      </c>
      <c r="F1307" s="955"/>
      <c r="G1307" s="955"/>
      <c r="H1307" s="955"/>
      <c r="I1307" s="955"/>
      <c r="J1307" s="955"/>
      <c r="K1307" s="911"/>
      <c r="L1307" s="911" t="s">
        <v>5406</v>
      </c>
      <c r="M1307" s="911" t="s">
        <v>5407</v>
      </c>
      <c r="N1307" s="131"/>
      <c r="O1307" s="783" t="s">
        <v>84</v>
      </c>
      <c r="P1307" s="783" t="s">
        <v>86</v>
      </c>
      <c r="Q1307" s="783" t="s">
        <v>86</v>
      </c>
      <c r="R1307" s="783" t="s">
        <v>86</v>
      </c>
      <c r="S1307" s="132" t="s">
        <v>157</v>
      </c>
      <c r="T1307" s="131"/>
      <c r="U1307" s="131"/>
      <c r="V1307" s="803"/>
      <c r="W1307" s="803"/>
      <c r="X1307" s="803"/>
      <c r="Y1307" s="803"/>
      <c r="Z1307" s="803"/>
      <c r="AA1307" s="803"/>
      <c r="AB1307" s="803"/>
      <c r="AC1307" s="803"/>
      <c r="AD1307" s="803"/>
      <c r="AE1307" s="110"/>
      <c r="AF1307" s="110"/>
      <c r="AG1307" s="110"/>
    </row>
    <row r="1308">
      <c r="A1308" s="803"/>
      <c r="B1308" s="676">
        <f t="shared" si="1"/>
        <v>1305</v>
      </c>
      <c r="C1308" s="938"/>
      <c r="D1308" s="132" t="s">
        <v>5408</v>
      </c>
      <c r="E1308" s="132" t="s">
        <v>5409</v>
      </c>
      <c r="F1308" s="201"/>
      <c r="G1308" s="201"/>
      <c r="H1308" s="201"/>
      <c r="I1308" s="201"/>
      <c r="J1308" s="201"/>
      <c r="K1308" s="132"/>
      <c r="L1308" s="132" t="s">
        <v>173</v>
      </c>
      <c r="M1308" s="132" t="s">
        <v>173</v>
      </c>
      <c r="N1308" s="131"/>
      <c r="O1308" s="783" t="s">
        <v>85</v>
      </c>
      <c r="P1308" s="783" t="s">
        <v>84</v>
      </c>
      <c r="Q1308" s="783" t="s">
        <v>85</v>
      </c>
      <c r="R1308" s="783" t="s">
        <v>85</v>
      </c>
      <c r="S1308" s="132" t="s">
        <v>5387</v>
      </c>
      <c r="T1308" s="132" t="s">
        <v>5388</v>
      </c>
      <c r="U1308" s="131"/>
      <c r="V1308" s="803"/>
      <c r="W1308" s="803"/>
      <c r="X1308" s="803"/>
      <c r="Y1308" s="803"/>
      <c r="Z1308" s="803"/>
      <c r="AA1308" s="803"/>
      <c r="AB1308" s="803"/>
      <c r="AC1308" s="803"/>
      <c r="AD1308" s="803"/>
      <c r="AE1308" s="110"/>
      <c r="AF1308" s="110"/>
      <c r="AG1308" s="110"/>
    </row>
    <row r="1309">
      <c r="A1309" s="803"/>
      <c r="B1309" s="676">
        <f t="shared" si="1"/>
        <v>1306</v>
      </c>
      <c r="C1309" s="938"/>
      <c r="D1309" s="132"/>
      <c r="E1309" s="132"/>
      <c r="F1309" s="911" t="s">
        <v>5298</v>
      </c>
      <c r="G1309" s="955"/>
      <c r="H1309" s="955"/>
      <c r="I1309" s="955"/>
      <c r="J1309" s="955"/>
      <c r="K1309" s="911"/>
      <c r="L1309" s="911" t="s">
        <v>5406</v>
      </c>
      <c r="M1309" s="911" t="s">
        <v>5410</v>
      </c>
      <c r="N1309" s="131"/>
      <c r="O1309" s="783" t="s">
        <v>84</v>
      </c>
      <c r="P1309" s="783" t="s">
        <v>86</v>
      </c>
      <c r="Q1309" s="783" t="s">
        <v>86</v>
      </c>
      <c r="R1309" s="783" t="s">
        <v>86</v>
      </c>
      <c r="S1309" s="132" t="s">
        <v>157</v>
      </c>
      <c r="T1309" s="131"/>
      <c r="U1309" s="131"/>
      <c r="V1309" s="803"/>
      <c r="W1309" s="803"/>
      <c r="X1309" s="803"/>
      <c r="Y1309" s="803"/>
      <c r="Z1309" s="803"/>
      <c r="AA1309" s="803"/>
      <c r="AB1309" s="803"/>
      <c r="AC1309" s="803"/>
      <c r="AD1309" s="803"/>
      <c r="AE1309" s="110"/>
      <c r="AF1309" s="110"/>
      <c r="AG1309" s="110"/>
    </row>
    <row r="1310">
      <c r="A1310" s="803"/>
      <c r="B1310" s="676">
        <f t="shared" si="1"/>
        <v>1307</v>
      </c>
      <c r="C1310" s="938"/>
      <c r="D1310" s="201"/>
      <c r="E1310" s="132" t="s">
        <v>5411</v>
      </c>
      <c r="F1310" s="201"/>
      <c r="G1310" s="201"/>
      <c r="H1310" s="201"/>
      <c r="I1310" s="201"/>
      <c r="J1310" s="201"/>
      <c r="K1310" s="132"/>
      <c r="L1310" s="132" t="s">
        <v>173</v>
      </c>
      <c r="M1310" s="132" t="s">
        <v>173</v>
      </c>
      <c r="N1310" s="131"/>
      <c r="O1310" s="783" t="s">
        <v>85</v>
      </c>
      <c r="P1310" s="783" t="s">
        <v>84</v>
      </c>
      <c r="Q1310" s="783" t="s">
        <v>85</v>
      </c>
      <c r="R1310" s="783" t="s">
        <v>85</v>
      </c>
      <c r="S1310" s="132" t="s">
        <v>5387</v>
      </c>
      <c r="T1310" s="132" t="s">
        <v>5388</v>
      </c>
      <c r="U1310" s="131"/>
      <c r="V1310" s="803"/>
      <c r="W1310" s="803"/>
      <c r="X1310" s="803"/>
      <c r="Y1310" s="803"/>
      <c r="Z1310" s="803"/>
      <c r="AA1310" s="803"/>
      <c r="AB1310" s="803"/>
      <c r="AC1310" s="803"/>
      <c r="AD1310" s="803"/>
      <c r="AE1310" s="110"/>
      <c r="AF1310" s="110"/>
      <c r="AG1310" s="110"/>
    </row>
    <row r="1311">
      <c r="A1311" s="803"/>
      <c r="B1311" s="676">
        <f t="shared" si="1"/>
        <v>1308</v>
      </c>
      <c r="C1311" s="938"/>
      <c r="D1311" s="201"/>
      <c r="E1311" s="132"/>
      <c r="F1311" s="911" t="s">
        <v>5298</v>
      </c>
      <c r="G1311" s="955"/>
      <c r="H1311" s="955"/>
      <c r="I1311" s="955"/>
      <c r="J1311" s="955"/>
      <c r="K1311" s="911"/>
      <c r="L1311" s="911" t="s">
        <v>5412</v>
      </c>
      <c r="M1311" s="911" t="s">
        <v>5413</v>
      </c>
      <c r="N1311" s="131"/>
      <c r="O1311" s="783" t="s">
        <v>84</v>
      </c>
      <c r="P1311" s="783" t="s">
        <v>86</v>
      </c>
      <c r="Q1311" s="783" t="s">
        <v>86</v>
      </c>
      <c r="R1311" s="783" t="s">
        <v>86</v>
      </c>
      <c r="S1311" s="132" t="s">
        <v>157</v>
      </c>
      <c r="T1311" s="131"/>
      <c r="U1311" s="131"/>
      <c r="V1311" s="803"/>
      <c r="W1311" s="803"/>
      <c r="X1311" s="803"/>
      <c r="Y1311" s="803"/>
      <c r="Z1311" s="803"/>
      <c r="AA1311" s="803"/>
      <c r="AB1311" s="803"/>
      <c r="AC1311" s="803"/>
      <c r="AD1311" s="803"/>
      <c r="AE1311" s="110"/>
      <c r="AF1311" s="110"/>
      <c r="AG1311" s="110"/>
    </row>
    <row r="1312">
      <c r="A1312" s="803"/>
      <c r="B1312" s="676">
        <f t="shared" si="1"/>
        <v>1309</v>
      </c>
      <c r="C1312" s="938"/>
      <c r="D1312" s="132" t="s">
        <v>5414</v>
      </c>
      <c r="E1312" s="132" t="s">
        <v>5415</v>
      </c>
      <c r="F1312" s="201"/>
      <c r="G1312" s="201"/>
      <c r="H1312" s="201"/>
      <c r="I1312" s="201"/>
      <c r="J1312" s="201"/>
      <c r="K1312" s="132"/>
      <c r="L1312" s="132" t="s">
        <v>173</v>
      </c>
      <c r="M1312" s="132" t="s">
        <v>173</v>
      </c>
      <c r="N1312" s="131"/>
      <c r="O1312" s="783" t="s">
        <v>85</v>
      </c>
      <c r="P1312" s="783" t="s">
        <v>84</v>
      </c>
      <c r="Q1312" s="783" t="s">
        <v>85</v>
      </c>
      <c r="R1312" s="783" t="s">
        <v>85</v>
      </c>
      <c r="S1312" s="132" t="s">
        <v>5387</v>
      </c>
      <c r="T1312" s="132" t="s">
        <v>5388</v>
      </c>
      <c r="U1312" s="131"/>
      <c r="V1312" s="803"/>
      <c r="W1312" s="803"/>
      <c r="X1312" s="803"/>
      <c r="Y1312" s="803"/>
      <c r="Z1312" s="803"/>
      <c r="AA1312" s="803"/>
      <c r="AB1312" s="803"/>
      <c r="AC1312" s="803"/>
      <c r="AD1312" s="803"/>
      <c r="AE1312" s="110"/>
      <c r="AF1312" s="110"/>
      <c r="AG1312" s="110"/>
    </row>
    <row r="1313">
      <c r="A1313" s="803"/>
      <c r="B1313" s="676">
        <f t="shared" si="1"/>
        <v>1310</v>
      </c>
      <c r="C1313" s="938"/>
      <c r="D1313" s="132"/>
      <c r="E1313" s="132"/>
      <c r="F1313" s="911" t="s">
        <v>5298</v>
      </c>
      <c r="G1313" s="955"/>
      <c r="H1313" s="955"/>
      <c r="I1313" s="955"/>
      <c r="J1313" s="955"/>
      <c r="K1313" s="911"/>
      <c r="L1313" s="911" t="s">
        <v>5416</v>
      </c>
      <c r="M1313" s="911" t="s">
        <v>5417</v>
      </c>
      <c r="N1313" s="131"/>
      <c r="O1313" s="783" t="s">
        <v>84</v>
      </c>
      <c r="P1313" s="783" t="s">
        <v>86</v>
      </c>
      <c r="Q1313" s="783" t="s">
        <v>86</v>
      </c>
      <c r="R1313" s="783" t="s">
        <v>86</v>
      </c>
      <c r="S1313" s="132" t="s">
        <v>157</v>
      </c>
      <c r="T1313" s="131"/>
      <c r="U1313" s="131"/>
      <c r="V1313" s="803"/>
      <c r="W1313" s="803"/>
      <c r="X1313" s="803"/>
      <c r="Y1313" s="803"/>
      <c r="Z1313" s="803"/>
      <c r="AA1313" s="803"/>
      <c r="AB1313" s="803"/>
      <c r="AC1313" s="803"/>
      <c r="AD1313" s="803"/>
      <c r="AE1313" s="110"/>
      <c r="AF1313" s="110"/>
      <c r="AG1313" s="110"/>
    </row>
    <row r="1314">
      <c r="A1314" s="803"/>
      <c r="B1314" s="676">
        <f t="shared" si="1"/>
        <v>1311</v>
      </c>
      <c r="C1314" s="938"/>
      <c r="D1314" s="132" t="s">
        <v>5418</v>
      </c>
      <c r="E1314" s="197" t="s">
        <v>4070</v>
      </c>
      <c r="F1314" s="131"/>
      <c r="G1314" s="132"/>
      <c r="H1314" s="131"/>
      <c r="I1314" s="131"/>
      <c r="J1314" s="131"/>
      <c r="K1314" s="132"/>
      <c r="L1314" s="132" t="s">
        <v>4071</v>
      </c>
      <c r="M1314" s="132" t="s">
        <v>5419</v>
      </c>
      <c r="N1314" s="131"/>
      <c r="O1314" s="783" t="s">
        <v>84</v>
      </c>
      <c r="P1314" s="783" t="s">
        <v>84</v>
      </c>
      <c r="Q1314" s="783" t="s">
        <v>85</v>
      </c>
      <c r="R1314" s="783" t="s">
        <v>85</v>
      </c>
      <c r="S1314" s="132" t="s">
        <v>5387</v>
      </c>
      <c r="T1314" s="131"/>
      <c r="U1314" s="131"/>
      <c r="V1314" s="803"/>
      <c r="W1314" s="803"/>
      <c r="X1314" s="803"/>
      <c r="Y1314" s="803"/>
      <c r="Z1314" s="803"/>
      <c r="AA1314" s="803"/>
      <c r="AB1314" s="803"/>
      <c r="AC1314" s="803"/>
      <c r="AD1314" s="803"/>
      <c r="AE1314" s="110"/>
      <c r="AF1314" s="110"/>
      <c r="AG1314" s="110"/>
    </row>
    <row r="1315">
      <c r="A1315" s="803"/>
      <c r="B1315" s="676">
        <f t="shared" si="1"/>
        <v>1312</v>
      </c>
      <c r="C1315" s="938"/>
      <c r="D1315" s="201"/>
      <c r="E1315" s="820"/>
      <c r="F1315" s="132" t="s">
        <v>5420</v>
      </c>
      <c r="G1315" s="132"/>
      <c r="H1315" s="131"/>
      <c r="I1315" s="131"/>
      <c r="J1315" s="131"/>
      <c r="K1315" s="132"/>
      <c r="L1315" s="132" t="s">
        <v>4012</v>
      </c>
      <c r="M1315" s="132" t="s">
        <v>5421</v>
      </c>
      <c r="N1315" s="131"/>
      <c r="O1315" s="783" t="s">
        <v>84</v>
      </c>
      <c r="P1315" s="783" t="s">
        <v>84</v>
      </c>
      <c r="Q1315" s="783" t="s">
        <v>85</v>
      </c>
      <c r="R1315" s="783" t="s">
        <v>85</v>
      </c>
      <c r="S1315" s="132" t="s">
        <v>5387</v>
      </c>
      <c r="T1315" s="131"/>
      <c r="U1315" s="131"/>
      <c r="V1315" s="803"/>
      <c r="W1315" s="803"/>
      <c r="X1315" s="803"/>
      <c r="Y1315" s="803"/>
      <c r="Z1315" s="803"/>
      <c r="AA1315" s="803"/>
      <c r="AB1315" s="803"/>
      <c r="AC1315" s="803"/>
      <c r="AD1315" s="803"/>
      <c r="AE1315" s="110"/>
      <c r="AF1315" s="110"/>
      <c r="AG1315" s="110"/>
    </row>
    <row r="1316">
      <c r="A1316" s="803"/>
      <c r="B1316" s="676">
        <f t="shared" si="1"/>
        <v>1313</v>
      </c>
      <c r="C1316" s="938"/>
      <c r="D1316" s="201"/>
      <c r="E1316" s="197" t="s">
        <v>1786</v>
      </c>
      <c r="F1316" s="131"/>
      <c r="G1316" s="132"/>
      <c r="H1316" s="131"/>
      <c r="I1316" s="131"/>
      <c r="J1316" s="131"/>
      <c r="K1316" s="132"/>
      <c r="L1316" s="132" t="s">
        <v>4075</v>
      </c>
      <c r="M1316" s="132" t="s">
        <v>5422</v>
      </c>
      <c r="N1316" s="131"/>
      <c r="O1316" s="783" t="s">
        <v>84</v>
      </c>
      <c r="P1316" s="783" t="s">
        <v>84</v>
      </c>
      <c r="Q1316" s="783" t="s">
        <v>85</v>
      </c>
      <c r="R1316" s="783" t="s">
        <v>85</v>
      </c>
      <c r="S1316" s="132" t="s">
        <v>5387</v>
      </c>
      <c r="T1316" s="131"/>
      <c r="U1316" s="131"/>
      <c r="V1316" s="803"/>
      <c r="W1316" s="803"/>
      <c r="X1316" s="803"/>
      <c r="Y1316" s="803"/>
      <c r="Z1316" s="803"/>
      <c r="AA1316" s="803"/>
      <c r="AB1316" s="803"/>
      <c r="AC1316" s="803"/>
      <c r="AD1316" s="803"/>
      <c r="AE1316" s="110"/>
      <c r="AF1316" s="110"/>
      <c r="AG1316" s="110"/>
    </row>
    <row r="1317">
      <c r="A1317" s="803"/>
      <c r="B1317" s="676">
        <f t="shared" si="1"/>
        <v>1314</v>
      </c>
      <c r="C1317" s="938"/>
      <c r="D1317" s="201"/>
      <c r="E1317" s="820"/>
      <c r="F1317" s="132" t="s">
        <v>5423</v>
      </c>
      <c r="G1317" s="131"/>
      <c r="H1317" s="131"/>
      <c r="I1317" s="131"/>
      <c r="J1317" s="131"/>
      <c r="K1317" s="132"/>
      <c r="L1317" s="132" t="s">
        <v>4012</v>
      </c>
      <c r="M1317" s="132" t="s">
        <v>5424</v>
      </c>
      <c r="N1317" s="131"/>
      <c r="O1317" s="783" t="s">
        <v>84</v>
      </c>
      <c r="P1317" s="783" t="s">
        <v>84</v>
      </c>
      <c r="Q1317" s="783" t="s">
        <v>85</v>
      </c>
      <c r="R1317" s="783" t="s">
        <v>85</v>
      </c>
      <c r="S1317" s="132" t="s">
        <v>5387</v>
      </c>
      <c r="T1317" s="131"/>
      <c r="U1317" s="131"/>
      <c r="V1317" s="803"/>
      <c r="W1317" s="803"/>
      <c r="X1317" s="803"/>
      <c r="Y1317" s="803"/>
      <c r="Z1317" s="803"/>
      <c r="AA1317" s="803"/>
      <c r="AB1317" s="803"/>
      <c r="AC1317" s="803"/>
      <c r="AD1317" s="803"/>
      <c r="AE1317" s="110"/>
      <c r="AF1317" s="110"/>
      <c r="AG1317" s="110"/>
    </row>
    <row r="1318">
      <c r="A1318" s="803"/>
      <c r="B1318" s="676">
        <f t="shared" si="1"/>
        <v>1315</v>
      </c>
      <c r="C1318" s="1007"/>
      <c r="D1318" s="699"/>
      <c r="E1318" s="197" t="s">
        <v>1352</v>
      </c>
      <c r="F1318" s="131"/>
      <c r="G1318" s="131"/>
      <c r="H1318" s="131"/>
      <c r="I1318" s="131"/>
      <c r="J1318" s="131"/>
      <c r="K1318" s="132"/>
      <c r="L1318" s="132" t="s">
        <v>4079</v>
      </c>
      <c r="M1318" s="132" t="s">
        <v>5425</v>
      </c>
      <c r="N1318" s="131"/>
      <c r="O1318" s="783" t="s">
        <v>84</v>
      </c>
      <c r="P1318" s="783" t="s">
        <v>84</v>
      </c>
      <c r="Q1318" s="783" t="s">
        <v>85</v>
      </c>
      <c r="R1318" s="783" t="s">
        <v>85</v>
      </c>
      <c r="S1318" s="132" t="s">
        <v>5387</v>
      </c>
      <c r="T1318" s="131"/>
      <c r="U1318" s="131"/>
      <c r="V1318" s="803"/>
      <c r="W1318" s="803"/>
      <c r="X1318" s="803"/>
      <c r="Y1318" s="803"/>
      <c r="Z1318" s="803"/>
      <c r="AA1318" s="803"/>
      <c r="AB1318" s="803"/>
      <c r="AC1318" s="803"/>
      <c r="AD1318" s="803"/>
      <c r="AE1318" s="110"/>
      <c r="AF1318" s="110"/>
      <c r="AG1318" s="110"/>
    </row>
    <row r="1319">
      <c r="A1319" s="803"/>
      <c r="B1319" s="127">
        <f t="shared" si="1"/>
        <v>1316</v>
      </c>
      <c r="C1319" s="1008" t="s">
        <v>5426</v>
      </c>
      <c r="D1319" s="146" t="s">
        <v>5427</v>
      </c>
      <c r="E1319" s="130" t="s">
        <v>5428</v>
      </c>
      <c r="F1319" s="201"/>
      <c r="G1319" s="201"/>
      <c r="H1319" s="201"/>
      <c r="I1319" s="201"/>
      <c r="J1319" s="201"/>
      <c r="K1319" s="132"/>
      <c r="L1319" s="132" t="s">
        <v>4083</v>
      </c>
      <c r="M1319" s="132" t="s">
        <v>4084</v>
      </c>
      <c r="N1319" s="131"/>
      <c r="O1319" s="783" t="s">
        <v>84</v>
      </c>
      <c r="P1319" s="783" t="s">
        <v>84</v>
      </c>
      <c r="Q1319" s="783" t="s">
        <v>85</v>
      </c>
      <c r="R1319" s="783" t="s">
        <v>86</v>
      </c>
      <c r="S1319" s="132" t="s">
        <v>115</v>
      </c>
      <c r="T1319" s="132" t="s">
        <v>5429</v>
      </c>
      <c r="U1319" s="131"/>
      <c r="V1319" s="803"/>
      <c r="W1319" s="803"/>
      <c r="X1319" s="803"/>
      <c r="Y1319" s="803"/>
      <c r="Z1319" s="803"/>
      <c r="AA1319" s="803"/>
      <c r="AB1319" s="803"/>
      <c r="AC1319" s="803"/>
      <c r="AD1319" s="803"/>
      <c r="AE1319" s="110"/>
      <c r="AF1319" s="110"/>
      <c r="AG1319" s="110"/>
    </row>
    <row r="1320">
      <c r="A1320" s="803"/>
      <c r="B1320" s="127">
        <f t="shared" si="1"/>
        <v>1317</v>
      </c>
      <c r="C1320" s="1009"/>
      <c r="D1320" s="149"/>
      <c r="E1320" s="1010" t="s">
        <v>5298</v>
      </c>
      <c r="F1320" s="955"/>
      <c r="G1320" s="955"/>
      <c r="H1320" s="955"/>
      <c r="I1320" s="955"/>
      <c r="J1320" s="955"/>
      <c r="K1320" s="911"/>
      <c r="L1320" s="911" t="s">
        <v>5430</v>
      </c>
      <c r="M1320" s="911" t="s">
        <v>5431</v>
      </c>
      <c r="N1320" s="995" t="s">
        <v>5432</v>
      </c>
      <c r="O1320" s="783" t="s">
        <v>84</v>
      </c>
      <c r="P1320" s="783" t="s">
        <v>84</v>
      </c>
      <c r="Q1320" s="783" t="s">
        <v>86</v>
      </c>
      <c r="R1320" s="783" t="s">
        <v>86</v>
      </c>
      <c r="S1320" s="132" t="s">
        <v>104</v>
      </c>
      <c r="T1320" s="132" t="s">
        <v>5433</v>
      </c>
      <c r="U1320" s="131"/>
      <c r="V1320" s="803"/>
      <c r="W1320" s="803"/>
      <c r="X1320" s="803"/>
      <c r="Y1320" s="803"/>
      <c r="Z1320" s="803"/>
      <c r="AA1320" s="803"/>
      <c r="AB1320" s="803"/>
      <c r="AC1320" s="803"/>
      <c r="AD1320" s="803"/>
      <c r="AE1320" s="110"/>
      <c r="AF1320" s="110"/>
      <c r="AG1320" s="110"/>
    </row>
    <row r="1321">
      <c r="A1321" s="803"/>
      <c r="B1321" s="127">
        <f t="shared" si="1"/>
        <v>1318</v>
      </c>
      <c r="C1321" s="1011"/>
      <c r="D1321" s="192" t="s">
        <v>5434</v>
      </c>
      <c r="E1321" s="246" t="s">
        <v>4070</v>
      </c>
      <c r="F1321" s="175"/>
      <c r="G1321" s="132"/>
      <c r="H1321" s="131"/>
      <c r="I1321" s="131"/>
      <c r="J1321" s="131"/>
      <c r="K1321" s="132"/>
      <c r="L1321" s="132" t="s">
        <v>4071</v>
      </c>
      <c r="M1321" s="132" t="s">
        <v>5435</v>
      </c>
      <c r="N1321" s="131"/>
      <c r="O1321" s="783" t="s">
        <v>84</v>
      </c>
      <c r="P1321" s="783" t="s">
        <v>84</v>
      </c>
      <c r="Q1321" s="783" t="s">
        <v>85</v>
      </c>
      <c r="R1321" s="783" t="s">
        <v>86</v>
      </c>
      <c r="S1321" s="132" t="s">
        <v>115</v>
      </c>
      <c r="T1321" s="131"/>
      <c r="U1321" s="131"/>
      <c r="V1321" s="803"/>
      <c r="W1321" s="803"/>
      <c r="X1321" s="803"/>
      <c r="Y1321" s="803"/>
      <c r="Z1321" s="803"/>
      <c r="AA1321" s="803"/>
      <c r="AB1321" s="803"/>
      <c r="AC1321" s="803"/>
      <c r="AD1321" s="803"/>
      <c r="AE1321" s="110"/>
      <c r="AF1321" s="110"/>
      <c r="AG1321" s="110"/>
    </row>
    <row r="1322">
      <c r="A1322" s="803"/>
      <c r="B1322" s="127">
        <f t="shared" si="1"/>
        <v>1319</v>
      </c>
      <c r="C1322" s="1011"/>
      <c r="D1322" s="867"/>
      <c r="E1322" s="902"/>
      <c r="F1322" s="130" t="s">
        <v>5436</v>
      </c>
      <c r="G1322" s="132"/>
      <c r="H1322" s="131"/>
      <c r="I1322" s="131"/>
      <c r="J1322" s="131"/>
      <c r="K1322" s="132"/>
      <c r="L1322" s="132" t="s">
        <v>4012</v>
      </c>
      <c r="M1322" s="132" t="s">
        <v>5437</v>
      </c>
      <c r="N1322" s="131"/>
      <c r="O1322" s="783" t="s">
        <v>84</v>
      </c>
      <c r="P1322" s="783" t="s">
        <v>84</v>
      </c>
      <c r="Q1322" s="783" t="s">
        <v>85</v>
      </c>
      <c r="R1322" s="783" t="s">
        <v>86</v>
      </c>
      <c r="S1322" s="132" t="s">
        <v>115</v>
      </c>
      <c r="T1322" s="131"/>
      <c r="U1322" s="131"/>
      <c r="V1322" s="803"/>
      <c r="W1322" s="803"/>
      <c r="X1322" s="803"/>
      <c r="Y1322" s="803"/>
      <c r="Z1322" s="803"/>
      <c r="AA1322" s="803"/>
      <c r="AB1322" s="803"/>
      <c r="AC1322" s="803"/>
      <c r="AD1322" s="803"/>
      <c r="AE1322" s="110"/>
      <c r="AF1322" s="110"/>
      <c r="AG1322" s="110"/>
    </row>
    <row r="1323">
      <c r="A1323" s="803"/>
      <c r="B1323" s="127">
        <f t="shared" si="1"/>
        <v>1320</v>
      </c>
      <c r="C1323" s="1011"/>
      <c r="D1323" s="867"/>
      <c r="E1323" s="246" t="s">
        <v>1786</v>
      </c>
      <c r="F1323" s="175"/>
      <c r="G1323" s="132"/>
      <c r="H1323" s="131"/>
      <c r="I1323" s="131"/>
      <c r="J1323" s="131"/>
      <c r="K1323" s="132"/>
      <c r="L1323" s="132" t="s">
        <v>4075</v>
      </c>
      <c r="M1323" s="132" t="s">
        <v>5438</v>
      </c>
      <c r="N1323" s="131"/>
      <c r="O1323" s="783" t="s">
        <v>84</v>
      </c>
      <c r="P1323" s="783" t="s">
        <v>84</v>
      </c>
      <c r="Q1323" s="783" t="s">
        <v>85</v>
      </c>
      <c r="R1323" s="783" t="s">
        <v>86</v>
      </c>
      <c r="S1323" s="132" t="s">
        <v>115</v>
      </c>
      <c r="T1323" s="131"/>
      <c r="U1323" s="131"/>
      <c r="V1323" s="803"/>
      <c r="W1323" s="803"/>
      <c r="X1323" s="803"/>
      <c r="Y1323" s="803"/>
      <c r="Z1323" s="803"/>
      <c r="AA1323" s="803"/>
      <c r="AB1323" s="803"/>
      <c r="AC1323" s="803"/>
      <c r="AD1323" s="803"/>
      <c r="AE1323" s="110"/>
      <c r="AF1323" s="110"/>
      <c r="AG1323" s="110"/>
    </row>
    <row r="1324">
      <c r="A1324" s="803"/>
      <c r="B1324" s="127">
        <f t="shared" si="1"/>
        <v>1321</v>
      </c>
      <c r="C1324" s="1011"/>
      <c r="D1324" s="867"/>
      <c r="E1324" s="902"/>
      <c r="F1324" s="130" t="s">
        <v>5439</v>
      </c>
      <c r="G1324" s="131"/>
      <c r="H1324" s="131"/>
      <c r="I1324" s="131"/>
      <c r="J1324" s="131"/>
      <c r="K1324" s="132"/>
      <c r="L1324" s="132" t="s">
        <v>4012</v>
      </c>
      <c r="M1324" s="132" t="s">
        <v>5440</v>
      </c>
      <c r="N1324" s="131"/>
      <c r="O1324" s="783" t="s">
        <v>84</v>
      </c>
      <c r="P1324" s="783" t="s">
        <v>84</v>
      </c>
      <c r="Q1324" s="783" t="s">
        <v>85</v>
      </c>
      <c r="R1324" s="783" t="s">
        <v>86</v>
      </c>
      <c r="S1324" s="132" t="s">
        <v>115</v>
      </c>
      <c r="T1324" s="131"/>
      <c r="U1324" s="131"/>
      <c r="V1324" s="803"/>
      <c r="W1324" s="803"/>
      <c r="X1324" s="803"/>
      <c r="Y1324" s="803"/>
      <c r="Z1324" s="803"/>
      <c r="AA1324" s="803"/>
      <c r="AB1324" s="803"/>
      <c r="AC1324" s="803"/>
      <c r="AD1324" s="803"/>
      <c r="AE1324" s="110"/>
      <c r="AF1324" s="110"/>
      <c r="AG1324" s="110"/>
    </row>
    <row r="1325">
      <c r="A1325" s="803"/>
      <c r="B1325" s="127">
        <f t="shared" si="1"/>
        <v>1322</v>
      </c>
      <c r="C1325" s="1011"/>
      <c r="D1325" s="960"/>
      <c r="E1325" s="246" t="s">
        <v>1352</v>
      </c>
      <c r="F1325" s="175"/>
      <c r="G1325" s="131"/>
      <c r="H1325" s="131"/>
      <c r="I1325" s="131"/>
      <c r="J1325" s="131"/>
      <c r="K1325" s="132"/>
      <c r="L1325" s="132" t="s">
        <v>4079</v>
      </c>
      <c r="M1325" s="132" t="s">
        <v>5441</v>
      </c>
      <c r="N1325" s="131"/>
      <c r="O1325" s="783" t="s">
        <v>84</v>
      </c>
      <c r="P1325" s="783" t="s">
        <v>84</v>
      </c>
      <c r="Q1325" s="783" t="s">
        <v>85</v>
      </c>
      <c r="R1325" s="783" t="s">
        <v>86</v>
      </c>
      <c r="S1325" s="132" t="s">
        <v>115</v>
      </c>
      <c r="T1325" s="131"/>
      <c r="U1325" s="131"/>
      <c r="V1325" s="803"/>
      <c r="W1325" s="803"/>
      <c r="X1325" s="803"/>
      <c r="Y1325" s="803"/>
      <c r="Z1325" s="803"/>
      <c r="AA1325" s="803"/>
      <c r="AB1325" s="803"/>
      <c r="AC1325" s="803"/>
      <c r="AD1325" s="803"/>
      <c r="AE1325" s="110"/>
      <c r="AF1325" s="110"/>
      <c r="AG1325" s="110"/>
    </row>
    <row r="1326">
      <c r="A1326" s="803"/>
      <c r="B1326" s="127">
        <f t="shared" si="1"/>
        <v>1323</v>
      </c>
      <c r="C1326" s="1011"/>
      <c r="D1326" s="193" t="s">
        <v>5442</v>
      </c>
      <c r="E1326" s="146" t="s">
        <v>5443</v>
      </c>
      <c r="F1326" s="863"/>
      <c r="G1326" s="201"/>
      <c r="H1326" s="201"/>
      <c r="I1326" s="201"/>
      <c r="J1326" s="201"/>
      <c r="K1326" s="132"/>
      <c r="L1326" s="132" t="s">
        <v>5444</v>
      </c>
      <c r="M1326" s="132" t="s">
        <v>5445</v>
      </c>
      <c r="N1326" s="131"/>
      <c r="O1326" s="783" t="s">
        <v>84</v>
      </c>
      <c r="P1326" s="783" t="s">
        <v>84</v>
      </c>
      <c r="Q1326" s="783" t="s">
        <v>85</v>
      </c>
      <c r="R1326" s="783" t="s">
        <v>86</v>
      </c>
      <c r="S1326" s="132" t="s">
        <v>115</v>
      </c>
      <c r="T1326" s="131"/>
      <c r="U1326" s="131"/>
      <c r="V1326" s="803"/>
      <c r="W1326" s="803"/>
      <c r="X1326" s="803"/>
      <c r="Y1326" s="803"/>
      <c r="Z1326" s="803"/>
      <c r="AA1326" s="803"/>
      <c r="AB1326" s="803"/>
      <c r="AC1326" s="803"/>
      <c r="AD1326" s="803"/>
      <c r="AE1326" s="110"/>
      <c r="AF1326" s="110"/>
      <c r="AG1326" s="110"/>
    </row>
    <row r="1327">
      <c r="A1327" s="803"/>
      <c r="B1327" s="127">
        <f t="shared" si="1"/>
        <v>1324</v>
      </c>
      <c r="C1327" s="1011"/>
      <c r="D1327" s="867"/>
      <c r="E1327" s="867"/>
      <c r="F1327" s="146" t="s">
        <v>5446</v>
      </c>
      <c r="G1327" s="130" t="s">
        <v>5447</v>
      </c>
      <c r="H1327" s="201"/>
      <c r="I1327" s="201"/>
      <c r="J1327" s="201"/>
      <c r="K1327" s="132"/>
      <c r="L1327" s="132" t="s">
        <v>4552</v>
      </c>
      <c r="M1327" s="132" t="s">
        <v>156</v>
      </c>
      <c r="N1327" s="131"/>
      <c r="O1327" s="783" t="s">
        <v>84</v>
      </c>
      <c r="P1327" s="783" t="s">
        <v>84</v>
      </c>
      <c r="Q1327" s="783" t="s">
        <v>85</v>
      </c>
      <c r="R1327" s="783" t="s">
        <v>86</v>
      </c>
      <c r="S1327" s="132" t="s">
        <v>115</v>
      </c>
      <c r="T1327" s="131"/>
      <c r="U1327" s="131"/>
      <c r="V1327" s="803"/>
      <c r="W1327" s="803"/>
      <c r="X1327" s="803"/>
      <c r="Y1327" s="803"/>
      <c r="Z1327" s="803"/>
      <c r="AA1327" s="803"/>
      <c r="AB1327" s="803"/>
      <c r="AC1327" s="803"/>
      <c r="AD1327" s="803"/>
      <c r="AE1327" s="110"/>
      <c r="AF1327" s="110"/>
      <c r="AG1327" s="110"/>
    </row>
    <row r="1328">
      <c r="A1328" s="803"/>
      <c r="B1328" s="127">
        <f t="shared" si="1"/>
        <v>1325</v>
      </c>
      <c r="C1328" s="1011"/>
      <c r="D1328" s="867"/>
      <c r="E1328" s="867"/>
      <c r="F1328" s="205"/>
      <c r="G1328" s="130" t="s">
        <v>5448</v>
      </c>
      <c r="H1328" s="201"/>
      <c r="I1328" s="201"/>
      <c r="J1328" s="201"/>
      <c r="K1328" s="132"/>
      <c r="L1328" s="132" t="s">
        <v>5449</v>
      </c>
      <c r="M1328" s="132" t="s">
        <v>2520</v>
      </c>
      <c r="N1328" s="131"/>
      <c r="O1328" s="783" t="s">
        <v>84</v>
      </c>
      <c r="P1328" s="783" t="s">
        <v>84</v>
      </c>
      <c r="Q1328" s="783" t="s">
        <v>85</v>
      </c>
      <c r="R1328" s="783" t="s">
        <v>86</v>
      </c>
      <c r="S1328" s="132" t="s">
        <v>115</v>
      </c>
      <c r="T1328" s="131"/>
      <c r="U1328" s="131"/>
      <c r="V1328" s="803"/>
      <c r="W1328" s="803"/>
      <c r="X1328" s="803"/>
      <c r="Y1328" s="803"/>
      <c r="Z1328" s="803"/>
      <c r="AA1328" s="803"/>
      <c r="AB1328" s="803"/>
      <c r="AC1328" s="803"/>
      <c r="AD1328" s="803"/>
      <c r="AE1328" s="110"/>
      <c r="AF1328" s="110"/>
      <c r="AG1328" s="110"/>
    </row>
    <row r="1329">
      <c r="A1329" s="803"/>
      <c r="B1329" s="127">
        <f t="shared" si="1"/>
        <v>1326</v>
      </c>
      <c r="C1329" s="1011"/>
      <c r="D1329" s="867"/>
      <c r="E1329" s="867"/>
      <c r="F1329" s="205"/>
      <c r="G1329" s="130" t="s">
        <v>4572</v>
      </c>
      <c r="H1329" s="201"/>
      <c r="I1329" s="201"/>
      <c r="J1329" s="201"/>
      <c r="K1329" s="132"/>
      <c r="L1329" s="132" t="s">
        <v>4664</v>
      </c>
      <c r="M1329" s="132" t="s">
        <v>156</v>
      </c>
      <c r="N1329" s="131"/>
      <c r="O1329" s="783" t="s">
        <v>84</v>
      </c>
      <c r="P1329" s="783" t="s">
        <v>84</v>
      </c>
      <c r="Q1329" s="783" t="s">
        <v>85</v>
      </c>
      <c r="R1329" s="783" t="s">
        <v>86</v>
      </c>
      <c r="S1329" s="132" t="s">
        <v>115</v>
      </c>
      <c r="T1329" s="131"/>
      <c r="U1329" s="131"/>
      <c r="V1329" s="803"/>
      <c r="W1329" s="803"/>
      <c r="X1329" s="803"/>
      <c r="Y1329" s="803"/>
      <c r="Z1329" s="803"/>
      <c r="AA1329" s="803"/>
      <c r="AB1329" s="803"/>
      <c r="AC1329" s="803"/>
      <c r="AD1329" s="803"/>
      <c r="AE1329" s="110"/>
      <c r="AF1329" s="110"/>
      <c r="AG1329" s="110"/>
    </row>
    <row r="1330">
      <c r="A1330" s="803"/>
      <c r="B1330" s="127">
        <f t="shared" si="1"/>
        <v>1327</v>
      </c>
      <c r="C1330" s="1011"/>
      <c r="D1330" s="867"/>
      <c r="E1330" s="867"/>
      <c r="F1330" s="205"/>
      <c r="G1330" s="130" t="s">
        <v>4575</v>
      </c>
      <c r="H1330" s="201"/>
      <c r="I1330" s="201"/>
      <c r="J1330" s="201"/>
      <c r="K1330" s="132"/>
      <c r="L1330" s="132" t="s">
        <v>5076</v>
      </c>
      <c r="M1330" s="132" t="s">
        <v>4560</v>
      </c>
      <c r="N1330" s="131"/>
      <c r="O1330" s="783" t="s">
        <v>84</v>
      </c>
      <c r="P1330" s="783" t="s">
        <v>84</v>
      </c>
      <c r="Q1330" s="783" t="s">
        <v>85</v>
      </c>
      <c r="R1330" s="783" t="s">
        <v>86</v>
      </c>
      <c r="S1330" s="132" t="s">
        <v>115</v>
      </c>
      <c r="T1330" s="131"/>
      <c r="U1330" s="131"/>
      <c r="V1330" s="803"/>
      <c r="W1330" s="803"/>
      <c r="X1330" s="803"/>
      <c r="Y1330" s="803"/>
      <c r="Z1330" s="803"/>
      <c r="AA1330" s="803"/>
      <c r="AB1330" s="803"/>
      <c r="AC1330" s="803"/>
      <c r="AD1330" s="803"/>
      <c r="AE1330" s="110"/>
      <c r="AF1330" s="110"/>
      <c r="AG1330" s="110"/>
    </row>
    <row r="1331">
      <c r="A1331" s="803"/>
      <c r="B1331" s="127">
        <f t="shared" si="1"/>
        <v>1328</v>
      </c>
      <c r="C1331" s="1011"/>
      <c r="D1331" s="867"/>
      <c r="E1331" s="867"/>
      <c r="F1331" s="207"/>
      <c r="G1331" s="130" t="s">
        <v>451</v>
      </c>
      <c r="H1331" s="201"/>
      <c r="I1331" s="201"/>
      <c r="J1331" s="201"/>
      <c r="K1331" s="132"/>
      <c r="L1331" s="132" t="s">
        <v>4354</v>
      </c>
      <c r="M1331" s="132" t="s">
        <v>5450</v>
      </c>
      <c r="N1331" s="131"/>
      <c r="O1331" s="783" t="s">
        <v>84</v>
      </c>
      <c r="P1331" s="783" t="s">
        <v>84</v>
      </c>
      <c r="Q1331" s="783" t="s">
        <v>85</v>
      </c>
      <c r="R1331" s="783" t="s">
        <v>86</v>
      </c>
      <c r="S1331" s="132" t="s">
        <v>115</v>
      </c>
      <c r="T1331" s="131"/>
      <c r="U1331" s="131"/>
      <c r="V1331" s="803"/>
      <c r="W1331" s="803"/>
      <c r="X1331" s="803"/>
      <c r="Y1331" s="803"/>
      <c r="Z1331" s="803"/>
      <c r="AA1331" s="803"/>
      <c r="AB1331" s="803"/>
      <c r="AC1331" s="803"/>
      <c r="AD1331" s="803"/>
      <c r="AE1331" s="110"/>
      <c r="AF1331" s="110"/>
      <c r="AG1331" s="110"/>
    </row>
    <row r="1332">
      <c r="A1332" s="803"/>
      <c r="B1332" s="127">
        <f t="shared" si="1"/>
        <v>1329</v>
      </c>
      <c r="C1332" s="1011"/>
      <c r="D1332" s="867"/>
      <c r="E1332" s="132" t="s">
        <v>5451</v>
      </c>
      <c r="F1332" s="204"/>
      <c r="G1332" s="201"/>
      <c r="H1332" s="201"/>
      <c r="I1332" s="201"/>
      <c r="J1332" s="201"/>
      <c r="K1332" s="132"/>
      <c r="L1332" s="132" t="s">
        <v>4083</v>
      </c>
      <c r="M1332" s="132" t="s">
        <v>4084</v>
      </c>
      <c r="N1332" s="131"/>
      <c r="O1332" s="783" t="s">
        <v>84</v>
      </c>
      <c r="P1332" s="783" t="s">
        <v>84</v>
      </c>
      <c r="Q1332" s="783" t="s">
        <v>85</v>
      </c>
      <c r="R1332" s="783" t="s">
        <v>86</v>
      </c>
      <c r="S1332" s="132" t="s">
        <v>115</v>
      </c>
      <c r="T1332" s="131"/>
      <c r="U1332" s="131"/>
      <c r="V1332" s="803"/>
      <c r="W1332" s="803"/>
      <c r="X1332" s="803"/>
      <c r="Y1332" s="803"/>
      <c r="Z1332" s="803"/>
      <c r="AA1332" s="803"/>
      <c r="AB1332" s="803"/>
      <c r="AC1332" s="803"/>
      <c r="AD1332" s="803"/>
      <c r="AE1332" s="110"/>
      <c r="AF1332" s="110"/>
      <c r="AG1332" s="110"/>
    </row>
    <row r="1333">
      <c r="A1333" s="803"/>
      <c r="B1333" s="127">
        <f t="shared" si="1"/>
        <v>1330</v>
      </c>
      <c r="C1333" s="1011"/>
      <c r="D1333" s="867"/>
      <c r="E1333" s="149" t="s">
        <v>5452</v>
      </c>
      <c r="F1333" s="863"/>
      <c r="G1333" s="201"/>
      <c r="H1333" s="201"/>
      <c r="I1333" s="201"/>
      <c r="J1333" s="201"/>
      <c r="K1333" s="132"/>
      <c r="L1333" s="132" t="s">
        <v>5453</v>
      </c>
      <c r="M1333" s="132" t="s">
        <v>5454</v>
      </c>
      <c r="N1333" s="131"/>
      <c r="O1333" s="783" t="s">
        <v>84</v>
      </c>
      <c r="P1333" s="783" t="s">
        <v>84</v>
      </c>
      <c r="Q1333" s="783" t="s">
        <v>85</v>
      </c>
      <c r="R1333" s="783" t="s">
        <v>86</v>
      </c>
      <c r="S1333" s="132" t="s">
        <v>115</v>
      </c>
      <c r="T1333" s="131"/>
      <c r="U1333" s="131"/>
      <c r="V1333" s="803"/>
      <c r="W1333" s="803"/>
      <c r="X1333" s="803"/>
      <c r="Y1333" s="803"/>
      <c r="Z1333" s="803"/>
      <c r="AA1333" s="803"/>
      <c r="AB1333" s="803"/>
      <c r="AC1333" s="803"/>
      <c r="AD1333" s="803"/>
      <c r="AE1333" s="110"/>
      <c r="AF1333" s="110"/>
      <c r="AG1333" s="110"/>
    </row>
    <row r="1334">
      <c r="A1334" s="803"/>
      <c r="B1334" s="127">
        <f t="shared" si="1"/>
        <v>1331</v>
      </c>
      <c r="C1334" s="1011"/>
      <c r="D1334" s="867"/>
      <c r="E1334" s="867"/>
      <c r="F1334" s="146" t="s">
        <v>5455</v>
      </c>
      <c r="G1334" s="130" t="s">
        <v>5447</v>
      </c>
      <c r="H1334" s="201"/>
      <c r="I1334" s="201"/>
      <c r="J1334" s="201"/>
      <c r="K1334" s="132"/>
      <c r="L1334" s="132" t="s">
        <v>4552</v>
      </c>
      <c r="M1334" s="132" t="s">
        <v>156</v>
      </c>
      <c r="N1334" s="131"/>
      <c r="O1334" s="783" t="s">
        <v>84</v>
      </c>
      <c r="P1334" s="783" t="s">
        <v>84</v>
      </c>
      <c r="Q1334" s="783" t="s">
        <v>85</v>
      </c>
      <c r="R1334" s="783" t="s">
        <v>86</v>
      </c>
      <c r="S1334" s="132" t="s">
        <v>115</v>
      </c>
      <c r="T1334" s="131"/>
      <c r="U1334" s="131"/>
      <c r="V1334" s="803"/>
      <c r="W1334" s="803"/>
      <c r="X1334" s="803"/>
      <c r="Y1334" s="803"/>
      <c r="Z1334" s="803"/>
      <c r="AA1334" s="803"/>
      <c r="AB1334" s="803"/>
      <c r="AC1334" s="803"/>
      <c r="AD1334" s="803"/>
      <c r="AE1334" s="110"/>
      <c r="AF1334" s="110"/>
      <c r="AG1334" s="110"/>
    </row>
    <row r="1335">
      <c r="A1335" s="803"/>
      <c r="B1335" s="127">
        <f t="shared" si="1"/>
        <v>1332</v>
      </c>
      <c r="C1335" s="1011"/>
      <c r="D1335" s="867"/>
      <c r="E1335" s="867"/>
      <c r="F1335" s="205"/>
      <c r="G1335" s="130" t="s">
        <v>5448</v>
      </c>
      <c r="H1335" s="201"/>
      <c r="I1335" s="201"/>
      <c r="J1335" s="201"/>
      <c r="K1335" s="132"/>
      <c r="L1335" s="132" t="s">
        <v>5449</v>
      </c>
      <c r="M1335" s="132" t="s">
        <v>2520</v>
      </c>
      <c r="N1335" s="131"/>
      <c r="O1335" s="783" t="s">
        <v>84</v>
      </c>
      <c r="P1335" s="783" t="s">
        <v>84</v>
      </c>
      <c r="Q1335" s="783" t="s">
        <v>85</v>
      </c>
      <c r="R1335" s="783" t="s">
        <v>86</v>
      </c>
      <c r="S1335" s="132" t="s">
        <v>115</v>
      </c>
      <c r="T1335" s="131"/>
      <c r="U1335" s="131"/>
      <c r="V1335" s="803"/>
      <c r="W1335" s="803"/>
      <c r="X1335" s="803"/>
      <c r="Y1335" s="803"/>
      <c r="Z1335" s="803"/>
      <c r="AA1335" s="803"/>
      <c r="AB1335" s="803"/>
      <c r="AC1335" s="803"/>
      <c r="AD1335" s="803"/>
      <c r="AE1335" s="110"/>
      <c r="AF1335" s="110"/>
      <c r="AG1335" s="110"/>
    </row>
    <row r="1336">
      <c r="A1336" s="803"/>
      <c r="B1336" s="127">
        <f t="shared" si="1"/>
        <v>1333</v>
      </c>
      <c r="C1336" s="1011"/>
      <c r="D1336" s="867"/>
      <c r="E1336" s="867"/>
      <c r="F1336" s="205"/>
      <c r="G1336" s="130" t="s">
        <v>4572</v>
      </c>
      <c r="H1336" s="201"/>
      <c r="I1336" s="201"/>
      <c r="J1336" s="201"/>
      <c r="K1336" s="132"/>
      <c r="L1336" s="132" t="s">
        <v>4664</v>
      </c>
      <c r="M1336" s="132" t="s">
        <v>156</v>
      </c>
      <c r="N1336" s="131"/>
      <c r="O1336" s="783" t="s">
        <v>84</v>
      </c>
      <c r="P1336" s="783" t="s">
        <v>84</v>
      </c>
      <c r="Q1336" s="783" t="s">
        <v>85</v>
      </c>
      <c r="R1336" s="783" t="s">
        <v>86</v>
      </c>
      <c r="S1336" s="132" t="s">
        <v>115</v>
      </c>
      <c r="T1336" s="131"/>
      <c r="U1336" s="131"/>
      <c r="V1336" s="803"/>
      <c r="W1336" s="803"/>
      <c r="X1336" s="803"/>
      <c r="Y1336" s="803"/>
      <c r="Z1336" s="803"/>
      <c r="AA1336" s="803"/>
      <c r="AB1336" s="803"/>
      <c r="AC1336" s="803"/>
      <c r="AD1336" s="803"/>
      <c r="AE1336" s="110"/>
      <c r="AF1336" s="110"/>
      <c r="AG1336" s="110"/>
    </row>
    <row r="1337">
      <c r="A1337" s="803"/>
      <c r="B1337" s="127">
        <f t="shared" si="1"/>
        <v>1334</v>
      </c>
      <c r="C1337" s="1011"/>
      <c r="D1337" s="867"/>
      <c r="E1337" s="867"/>
      <c r="F1337" s="205"/>
      <c r="G1337" s="130" t="s">
        <v>4575</v>
      </c>
      <c r="H1337" s="201"/>
      <c r="I1337" s="201"/>
      <c r="J1337" s="201"/>
      <c r="K1337" s="132"/>
      <c r="L1337" s="132" t="s">
        <v>5076</v>
      </c>
      <c r="M1337" s="132" t="s">
        <v>4560</v>
      </c>
      <c r="N1337" s="131"/>
      <c r="O1337" s="783" t="s">
        <v>84</v>
      </c>
      <c r="P1337" s="783" t="s">
        <v>84</v>
      </c>
      <c r="Q1337" s="783" t="s">
        <v>85</v>
      </c>
      <c r="R1337" s="783" t="s">
        <v>86</v>
      </c>
      <c r="S1337" s="132" t="s">
        <v>115</v>
      </c>
      <c r="T1337" s="131"/>
      <c r="U1337" s="131"/>
      <c r="V1337" s="803"/>
      <c r="W1337" s="803"/>
      <c r="X1337" s="803"/>
      <c r="Y1337" s="803"/>
      <c r="Z1337" s="803"/>
      <c r="AA1337" s="803"/>
      <c r="AB1337" s="803"/>
      <c r="AC1337" s="803"/>
      <c r="AD1337" s="803"/>
      <c r="AE1337" s="110"/>
      <c r="AF1337" s="110"/>
      <c r="AG1337" s="110"/>
    </row>
    <row r="1338">
      <c r="A1338" s="803"/>
      <c r="B1338" s="127">
        <f t="shared" si="1"/>
        <v>1335</v>
      </c>
      <c r="C1338" s="1011"/>
      <c r="D1338" s="867"/>
      <c r="E1338" s="960"/>
      <c r="F1338" s="207"/>
      <c r="G1338" s="130" t="s">
        <v>451</v>
      </c>
      <c r="H1338" s="201"/>
      <c r="I1338" s="201"/>
      <c r="J1338" s="201"/>
      <c r="K1338" s="132"/>
      <c r="L1338" s="132" t="s">
        <v>4354</v>
      </c>
      <c r="M1338" s="132" t="s">
        <v>5456</v>
      </c>
      <c r="N1338" s="131"/>
      <c r="O1338" s="783" t="s">
        <v>84</v>
      </c>
      <c r="P1338" s="783" t="s">
        <v>84</v>
      </c>
      <c r="Q1338" s="783" t="s">
        <v>85</v>
      </c>
      <c r="R1338" s="783" t="s">
        <v>86</v>
      </c>
      <c r="S1338" s="132" t="s">
        <v>115</v>
      </c>
      <c r="T1338" s="131"/>
      <c r="U1338" s="131"/>
      <c r="V1338" s="803"/>
      <c r="W1338" s="803"/>
      <c r="X1338" s="803"/>
      <c r="Y1338" s="803"/>
      <c r="Z1338" s="803"/>
      <c r="AA1338" s="803"/>
      <c r="AB1338" s="803"/>
      <c r="AC1338" s="803"/>
      <c r="AD1338" s="803"/>
      <c r="AE1338" s="110"/>
      <c r="AF1338" s="110"/>
      <c r="AG1338" s="110"/>
    </row>
    <row r="1339">
      <c r="A1339" s="803"/>
      <c r="B1339" s="127">
        <f t="shared" si="1"/>
        <v>1336</v>
      </c>
      <c r="C1339" s="1011"/>
      <c r="D1339" s="867"/>
      <c r="E1339" s="248" t="s">
        <v>252</v>
      </c>
      <c r="F1339" s="914">
        <v>10.0</v>
      </c>
      <c r="G1339" s="201"/>
      <c r="H1339" s="201"/>
      <c r="I1339" s="201"/>
      <c r="J1339" s="201"/>
      <c r="K1339" s="132"/>
      <c r="L1339" s="132" t="s">
        <v>3952</v>
      </c>
      <c r="M1339" s="132" t="s">
        <v>4388</v>
      </c>
      <c r="N1339" s="131"/>
      <c r="O1339" s="783" t="s">
        <v>84</v>
      </c>
      <c r="P1339" s="783" t="s">
        <v>84</v>
      </c>
      <c r="Q1339" s="783" t="s">
        <v>85</v>
      </c>
      <c r="R1339" s="783" t="s">
        <v>86</v>
      </c>
      <c r="S1339" s="132" t="s">
        <v>115</v>
      </c>
      <c r="T1339" s="131"/>
      <c r="U1339" s="131"/>
      <c r="V1339" s="803"/>
      <c r="W1339" s="803"/>
      <c r="X1339" s="803"/>
      <c r="Y1339" s="803"/>
      <c r="Z1339" s="803"/>
      <c r="AA1339" s="803"/>
      <c r="AB1339" s="803"/>
      <c r="AC1339" s="803"/>
      <c r="AD1339" s="803"/>
      <c r="AE1339" s="110"/>
      <c r="AF1339" s="110"/>
      <c r="AG1339" s="110"/>
    </row>
    <row r="1340">
      <c r="A1340" s="803"/>
      <c r="B1340" s="127">
        <f t="shared" si="1"/>
        <v>1337</v>
      </c>
      <c r="C1340" s="1011"/>
      <c r="D1340" s="867"/>
      <c r="E1340" s="300"/>
      <c r="F1340" s="915">
        <v>30.0</v>
      </c>
      <c r="G1340" s="201"/>
      <c r="H1340" s="201"/>
      <c r="I1340" s="201"/>
      <c r="J1340" s="201"/>
      <c r="K1340" s="132"/>
      <c r="L1340" s="132" t="s">
        <v>3955</v>
      </c>
      <c r="M1340" s="132" t="s">
        <v>4389</v>
      </c>
      <c r="N1340" s="131"/>
      <c r="O1340" s="783" t="s">
        <v>84</v>
      </c>
      <c r="P1340" s="783" t="s">
        <v>84</v>
      </c>
      <c r="Q1340" s="783" t="s">
        <v>85</v>
      </c>
      <c r="R1340" s="783" t="s">
        <v>86</v>
      </c>
      <c r="S1340" s="132" t="s">
        <v>115</v>
      </c>
      <c r="T1340" s="131"/>
      <c r="U1340" s="131"/>
      <c r="V1340" s="803"/>
      <c r="W1340" s="803"/>
      <c r="X1340" s="803"/>
      <c r="Y1340" s="803"/>
      <c r="Z1340" s="803"/>
      <c r="AA1340" s="803"/>
      <c r="AB1340" s="803"/>
      <c r="AC1340" s="803"/>
      <c r="AD1340" s="803"/>
      <c r="AE1340" s="110"/>
      <c r="AF1340" s="110"/>
      <c r="AG1340" s="110"/>
    </row>
    <row r="1341">
      <c r="A1341" s="803"/>
      <c r="B1341" s="127">
        <f t="shared" si="1"/>
        <v>1338</v>
      </c>
      <c r="C1341" s="1011"/>
      <c r="D1341" s="867"/>
      <c r="E1341" s="301"/>
      <c r="F1341" s="915">
        <v>50.0</v>
      </c>
      <c r="G1341" s="201"/>
      <c r="H1341" s="201"/>
      <c r="I1341" s="201"/>
      <c r="J1341" s="201"/>
      <c r="K1341" s="132"/>
      <c r="L1341" s="132" t="s">
        <v>3958</v>
      </c>
      <c r="M1341" s="132" t="s">
        <v>4390</v>
      </c>
      <c r="N1341" s="131"/>
      <c r="O1341" s="783" t="s">
        <v>84</v>
      </c>
      <c r="P1341" s="783" t="s">
        <v>84</v>
      </c>
      <c r="Q1341" s="783" t="s">
        <v>85</v>
      </c>
      <c r="R1341" s="783" t="s">
        <v>86</v>
      </c>
      <c r="S1341" s="132" t="s">
        <v>115</v>
      </c>
      <c r="T1341" s="131"/>
      <c r="U1341" s="131"/>
      <c r="V1341" s="803"/>
      <c r="W1341" s="803"/>
      <c r="X1341" s="803"/>
      <c r="Y1341" s="803"/>
      <c r="Z1341" s="803"/>
      <c r="AA1341" s="803"/>
      <c r="AB1341" s="803"/>
      <c r="AC1341" s="803"/>
      <c r="AD1341" s="803"/>
      <c r="AE1341" s="110"/>
      <c r="AF1341" s="110"/>
      <c r="AG1341" s="110"/>
    </row>
    <row r="1342">
      <c r="A1342" s="803"/>
      <c r="B1342" s="127">
        <f t="shared" si="1"/>
        <v>1339</v>
      </c>
      <c r="C1342" s="1011"/>
      <c r="D1342" s="867"/>
      <c r="E1342" s="248" t="s">
        <v>824</v>
      </c>
      <c r="F1342" s="903" t="s">
        <v>1174</v>
      </c>
      <c r="G1342" s="201"/>
      <c r="H1342" s="201"/>
      <c r="I1342" s="201"/>
      <c r="J1342" s="201"/>
      <c r="K1342" s="132"/>
      <c r="L1342" s="132" t="s">
        <v>3965</v>
      </c>
      <c r="M1342" s="132" t="s">
        <v>3966</v>
      </c>
      <c r="N1342" s="131"/>
      <c r="O1342" s="783" t="s">
        <v>84</v>
      </c>
      <c r="P1342" s="783" t="s">
        <v>84</v>
      </c>
      <c r="Q1342" s="783" t="s">
        <v>85</v>
      </c>
      <c r="R1342" s="783" t="s">
        <v>86</v>
      </c>
      <c r="S1342" s="132" t="s">
        <v>115</v>
      </c>
      <c r="T1342" s="131"/>
      <c r="U1342" s="131"/>
      <c r="V1342" s="803"/>
      <c r="W1342" s="803"/>
      <c r="X1342" s="803"/>
      <c r="Y1342" s="803"/>
      <c r="Z1342" s="803"/>
      <c r="AA1342" s="803"/>
      <c r="AB1342" s="803"/>
      <c r="AC1342" s="803"/>
      <c r="AD1342" s="803"/>
      <c r="AE1342" s="110"/>
      <c r="AF1342" s="110"/>
      <c r="AG1342" s="110"/>
    </row>
    <row r="1343">
      <c r="A1343" s="803"/>
      <c r="B1343" s="127">
        <f t="shared" si="1"/>
        <v>1340</v>
      </c>
      <c r="C1343" s="1011"/>
      <c r="D1343" s="867"/>
      <c r="E1343" s="300"/>
      <c r="F1343" s="903" t="s">
        <v>3967</v>
      </c>
      <c r="G1343" s="201"/>
      <c r="H1343" s="201"/>
      <c r="I1343" s="201"/>
      <c r="J1343" s="201"/>
      <c r="K1343" s="132"/>
      <c r="L1343" s="132" t="s">
        <v>3968</v>
      </c>
      <c r="M1343" s="132" t="s">
        <v>3969</v>
      </c>
      <c r="N1343" s="131"/>
      <c r="O1343" s="783" t="s">
        <v>84</v>
      </c>
      <c r="P1343" s="783" t="s">
        <v>84</v>
      </c>
      <c r="Q1343" s="783" t="s">
        <v>85</v>
      </c>
      <c r="R1343" s="783" t="s">
        <v>86</v>
      </c>
      <c r="S1343" s="132" t="s">
        <v>115</v>
      </c>
      <c r="T1343" s="131"/>
      <c r="U1343" s="131"/>
      <c r="V1343" s="803"/>
      <c r="W1343" s="803"/>
      <c r="X1343" s="803"/>
      <c r="Y1343" s="803"/>
      <c r="Z1343" s="803"/>
      <c r="AA1343" s="803"/>
      <c r="AB1343" s="803"/>
      <c r="AC1343" s="803"/>
      <c r="AD1343" s="803"/>
      <c r="AE1343" s="110"/>
      <c r="AF1343" s="110"/>
      <c r="AG1343" s="110"/>
    </row>
    <row r="1344">
      <c r="A1344" s="803"/>
      <c r="B1344" s="127">
        <f t="shared" si="1"/>
        <v>1341</v>
      </c>
      <c r="C1344" s="1011"/>
      <c r="D1344" s="867"/>
      <c r="E1344" s="300"/>
      <c r="F1344" s="903" t="s">
        <v>3970</v>
      </c>
      <c r="G1344" s="201"/>
      <c r="H1344" s="201"/>
      <c r="I1344" s="201"/>
      <c r="J1344" s="201"/>
      <c r="K1344" s="132"/>
      <c r="L1344" s="132" t="s">
        <v>3971</v>
      </c>
      <c r="M1344" s="132" t="s">
        <v>3972</v>
      </c>
      <c r="N1344" s="131"/>
      <c r="O1344" s="783" t="s">
        <v>84</v>
      </c>
      <c r="P1344" s="783" t="s">
        <v>84</v>
      </c>
      <c r="Q1344" s="783" t="s">
        <v>85</v>
      </c>
      <c r="R1344" s="783" t="s">
        <v>86</v>
      </c>
      <c r="S1344" s="132" t="s">
        <v>115</v>
      </c>
      <c r="T1344" s="131"/>
      <c r="U1344" s="131"/>
      <c r="V1344" s="803"/>
      <c r="W1344" s="803"/>
      <c r="X1344" s="803"/>
      <c r="Y1344" s="803"/>
      <c r="Z1344" s="803"/>
      <c r="AA1344" s="803"/>
      <c r="AB1344" s="803"/>
      <c r="AC1344" s="803"/>
      <c r="AD1344" s="803"/>
      <c r="AE1344" s="110"/>
      <c r="AF1344" s="110"/>
      <c r="AG1344" s="110"/>
    </row>
    <row r="1345">
      <c r="A1345" s="803"/>
      <c r="B1345" s="127">
        <f t="shared" si="1"/>
        <v>1342</v>
      </c>
      <c r="C1345" s="1011"/>
      <c r="D1345" s="867"/>
      <c r="E1345" s="300"/>
      <c r="F1345" s="903" t="s">
        <v>3973</v>
      </c>
      <c r="G1345" s="201"/>
      <c r="H1345" s="201"/>
      <c r="I1345" s="201"/>
      <c r="J1345" s="201"/>
      <c r="K1345" s="132"/>
      <c r="L1345" s="132" t="s">
        <v>3974</v>
      </c>
      <c r="M1345" s="132" t="s">
        <v>3975</v>
      </c>
      <c r="N1345" s="131"/>
      <c r="O1345" s="783" t="s">
        <v>84</v>
      </c>
      <c r="P1345" s="783" t="s">
        <v>84</v>
      </c>
      <c r="Q1345" s="783" t="s">
        <v>85</v>
      </c>
      <c r="R1345" s="783" t="s">
        <v>86</v>
      </c>
      <c r="S1345" s="132" t="s">
        <v>115</v>
      </c>
      <c r="T1345" s="131"/>
      <c r="U1345" s="131"/>
      <c r="V1345" s="803"/>
      <c r="W1345" s="803"/>
      <c r="X1345" s="803"/>
      <c r="Y1345" s="803"/>
      <c r="Z1345" s="803"/>
      <c r="AA1345" s="803"/>
      <c r="AB1345" s="803"/>
      <c r="AC1345" s="803"/>
      <c r="AD1345" s="803"/>
      <c r="AE1345" s="110"/>
      <c r="AF1345" s="110"/>
      <c r="AG1345" s="110"/>
    </row>
    <row r="1346">
      <c r="A1346" s="803"/>
      <c r="B1346" s="127">
        <f t="shared" si="1"/>
        <v>1343</v>
      </c>
      <c r="C1346" s="1012"/>
      <c r="D1346" s="960"/>
      <c r="E1346" s="301"/>
      <c r="F1346" s="904" t="s">
        <v>3976</v>
      </c>
      <c r="G1346" s="201"/>
      <c r="H1346" s="201"/>
      <c r="I1346" s="201"/>
      <c r="J1346" s="201"/>
      <c r="K1346" s="132"/>
      <c r="L1346" s="132" t="s">
        <v>3977</v>
      </c>
      <c r="M1346" s="132" t="s">
        <v>3978</v>
      </c>
      <c r="N1346" s="131"/>
      <c r="O1346" s="783" t="s">
        <v>84</v>
      </c>
      <c r="P1346" s="783" t="s">
        <v>84</v>
      </c>
      <c r="Q1346" s="783" t="s">
        <v>85</v>
      </c>
      <c r="R1346" s="783" t="s">
        <v>86</v>
      </c>
      <c r="S1346" s="132" t="s">
        <v>115</v>
      </c>
      <c r="T1346" s="131"/>
      <c r="U1346" s="131"/>
      <c r="V1346" s="803"/>
      <c r="W1346" s="803"/>
      <c r="X1346" s="803"/>
      <c r="Y1346" s="803"/>
      <c r="Z1346" s="803"/>
      <c r="AA1346" s="803"/>
      <c r="AB1346" s="803"/>
      <c r="AC1346" s="803"/>
      <c r="AD1346" s="803"/>
      <c r="AE1346" s="110"/>
      <c r="AF1346" s="110"/>
      <c r="AG1346" s="110"/>
    </row>
    <row r="1347">
      <c r="A1347" s="803"/>
      <c r="B1347" s="127">
        <f t="shared" si="1"/>
        <v>1344</v>
      </c>
      <c r="C1347" s="1013" t="s">
        <v>5457</v>
      </c>
      <c r="D1347" s="193" t="s">
        <v>5458</v>
      </c>
      <c r="E1347" s="193" t="s">
        <v>1387</v>
      </c>
      <c r="F1347" s="146" t="s">
        <v>5459</v>
      </c>
      <c r="G1347" s="863"/>
      <c r="H1347" s="201"/>
      <c r="I1347" s="201"/>
      <c r="J1347" s="201"/>
      <c r="K1347" s="131"/>
      <c r="L1347" s="132" t="s">
        <v>4859</v>
      </c>
      <c r="M1347" s="132" t="s">
        <v>5460</v>
      </c>
      <c r="N1347" s="132"/>
      <c r="O1347" s="783" t="s">
        <v>84</v>
      </c>
      <c r="P1347" s="783" t="s">
        <v>86</v>
      </c>
      <c r="Q1347" s="783" t="s">
        <v>86</v>
      </c>
      <c r="R1347" s="783" t="s">
        <v>86</v>
      </c>
      <c r="S1347" s="132" t="s">
        <v>104</v>
      </c>
      <c r="T1347" s="131"/>
      <c r="U1347" s="131"/>
      <c r="V1347" s="803"/>
      <c r="W1347" s="803"/>
      <c r="X1347" s="803"/>
      <c r="Y1347" s="803"/>
      <c r="Z1347" s="803"/>
      <c r="AA1347" s="803"/>
      <c r="AB1347" s="803"/>
      <c r="AC1347" s="803"/>
      <c r="AD1347" s="803"/>
      <c r="AE1347" s="110"/>
      <c r="AF1347" s="110"/>
      <c r="AG1347" s="110"/>
    </row>
    <row r="1348">
      <c r="A1348" s="803"/>
      <c r="B1348" s="127">
        <f t="shared" si="1"/>
        <v>1345</v>
      </c>
      <c r="C1348" s="196"/>
      <c r="D1348" s="867"/>
      <c r="E1348" s="867"/>
      <c r="F1348" s="867"/>
      <c r="G1348" s="146" t="s">
        <v>5461</v>
      </c>
      <c r="H1348" s="130" t="s">
        <v>5462</v>
      </c>
      <c r="I1348" s="201"/>
      <c r="J1348" s="201"/>
      <c r="K1348" s="131"/>
      <c r="L1348" s="132" t="s">
        <v>4552</v>
      </c>
      <c r="M1348" s="132" t="s">
        <v>156</v>
      </c>
      <c r="N1348" s="131"/>
      <c r="O1348" s="783" t="s">
        <v>84</v>
      </c>
      <c r="P1348" s="783" t="s">
        <v>86</v>
      </c>
      <c r="Q1348" s="783" t="s">
        <v>86</v>
      </c>
      <c r="R1348" s="783" t="s">
        <v>86</v>
      </c>
      <c r="S1348" s="132" t="s">
        <v>104</v>
      </c>
      <c r="T1348" s="131"/>
      <c r="U1348" s="131"/>
      <c r="V1348" s="803"/>
      <c r="W1348" s="803"/>
      <c r="X1348" s="803"/>
      <c r="Y1348" s="803"/>
      <c r="Z1348" s="803"/>
      <c r="AA1348" s="803"/>
      <c r="AB1348" s="803"/>
      <c r="AC1348" s="803"/>
      <c r="AD1348" s="803"/>
      <c r="AE1348" s="110"/>
      <c r="AF1348" s="110"/>
      <c r="AG1348" s="110"/>
    </row>
    <row r="1349">
      <c r="A1349" s="803"/>
      <c r="B1349" s="127">
        <f t="shared" si="1"/>
        <v>1346</v>
      </c>
      <c r="C1349" s="196"/>
      <c r="D1349" s="867"/>
      <c r="E1349" s="867"/>
      <c r="F1349" s="867"/>
      <c r="G1349" s="205"/>
      <c r="H1349" s="129" t="s">
        <v>148</v>
      </c>
      <c r="I1349" s="201"/>
      <c r="J1349" s="201"/>
      <c r="K1349" s="131"/>
      <c r="L1349" s="132" t="s">
        <v>5463</v>
      </c>
      <c r="M1349" s="132" t="s">
        <v>2520</v>
      </c>
      <c r="N1349" s="131"/>
      <c r="O1349" s="783" t="s">
        <v>84</v>
      </c>
      <c r="P1349" s="783" t="s">
        <v>86</v>
      </c>
      <c r="Q1349" s="783" t="s">
        <v>86</v>
      </c>
      <c r="R1349" s="783" t="s">
        <v>86</v>
      </c>
      <c r="S1349" s="132" t="s">
        <v>104</v>
      </c>
      <c r="T1349" s="131"/>
      <c r="U1349" s="131"/>
      <c r="V1349" s="803"/>
      <c r="W1349" s="803"/>
      <c r="X1349" s="803"/>
      <c r="Y1349" s="803"/>
      <c r="Z1349" s="803"/>
      <c r="AA1349" s="803"/>
      <c r="AB1349" s="803"/>
      <c r="AC1349" s="803"/>
      <c r="AD1349" s="803"/>
      <c r="AE1349" s="110"/>
      <c r="AF1349" s="110"/>
      <c r="AG1349" s="110"/>
    </row>
    <row r="1350">
      <c r="A1350" s="803"/>
      <c r="B1350" s="127">
        <f t="shared" si="1"/>
        <v>1347</v>
      </c>
      <c r="C1350" s="196"/>
      <c r="D1350" s="867"/>
      <c r="E1350" s="867"/>
      <c r="F1350" s="867"/>
      <c r="G1350" s="867"/>
      <c r="H1350" s="146" t="s">
        <v>5464</v>
      </c>
      <c r="I1350" s="863"/>
      <c r="J1350" s="201"/>
      <c r="K1350" s="131"/>
      <c r="L1350" s="132" t="s">
        <v>5465</v>
      </c>
      <c r="M1350" s="132" t="s">
        <v>2520</v>
      </c>
      <c r="N1350" s="131"/>
      <c r="O1350" s="783" t="s">
        <v>84</v>
      </c>
      <c r="P1350" s="783" t="s">
        <v>86</v>
      </c>
      <c r="Q1350" s="783" t="s">
        <v>86</v>
      </c>
      <c r="R1350" s="783" t="s">
        <v>86</v>
      </c>
      <c r="S1350" s="132" t="s">
        <v>104</v>
      </c>
      <c r="T1350" s="131"/>
      <c r="U1350" s="131"/>
      <c r="V1350" s="803"/>
      <c r="W1350" s="803"/>
      <c r="X1350" s="803"/>
      <c r="Y1350" s="803"/>
      <c r="Z1350" s="803"/>
      <c r="AA1350" s="803"/>
      <c r="AB1350" s="803"/>
      <c r="AC1350" s="803"/>
      <c r="AD1350" s="803"/>
      <c r="AE1350" s="110"/>
      <c r="AF1350" s="110"/>
      <c r="AG1350" s="110"/>
    </row>
    <row r="1351">
      <c r="A1351" s="803"/>
      <c r="B1351" s="127">
        <f t="shared" si="1"/>
        <v>1348</v>
      </c>
      <c r="C1351" s="196"/>
      <c r="D1351" s="867"/>
      <c r="E1351" s="867"/>
      <c r="F1351" s="867"/>
      <c r="G1351" s="867"/>
      <c r="H1351" s="867"/>
      <c r="I1351" s="146" t="s">
        <v>5466</v>
      </c>
      <c r="J1351" s="130" t="s">
        <v>5467</v>
      </c>
      <c r="K1351" s="131"/>
      <c r="L1351" s="132" t="s">
        <v>5468</v>
      </c>
      <c r="M1351" s="132" t="s">
        <v>2520</v>
      </c>
      <c r="N1351" s="131"/>
      <c r="O1351" s="783" t="s">
        <v>84</v>
      </c>
      <c r="P1351" s="783" t="s">
        <v>86</v>
      </c>
      <c r="Q1351" s="783" t="s">
        <v>86</v>
      </c>
      <c r="R1351" s="783" t="s">
        <v>86</v>
      </c>
      <c r="S1351" s="132" t="s">
        <v>104</v>
      </c>
      <c r="T1351" s="131"/>
      <c r="U1351" s="131"/>
      <c r="V1351" s="803"/>
      <c r="W1351" s="803"/>
      <c r="X1351" s="803"/>
      <c r="Y1351" s="803"/>
      <c r="Z1351" s="803"/>
      <c r="AA1351" s="803"/>
      <c r="AB1351" s="803"/>
      <c r="AC1351" s="803"/>
      <c r="AD1351" s="803"/>
      <c r="AE1351" s="110"/>
      <c r="AF1351" s="110"/>
      <c r="AG1351" s="110"/>
    </row>
    <row r="1352">
      <c r="A1352" s="803"/>
      <c r="B1352" s="127">
        <f t="shared" si="1"/>
        <v>1349</v>
      </c>
      <c r="C1352" s="196"/>
      <c r="D1352" s="867"/>
      <c r="E1352" s="867"/>
      <c r="F1352" s="867"/>
      <c r="G1352" s="867"/>
      <c r="H1352" s="193"/>
      <c r="I1352" s="155"/>
      <c r="J1352" s="130" t="s">
        <v>5469</v>
      </c>
      <c r="K1352" s="131"/>
      <c r="L1352" s="132" t="s">
        <v>4226</v>
      </c>
      <c r="M1352" s="132" t="s">
        <v>5470</v>
      </c>
      <c r="N1352" s="131"/>
      <c r="O1352" s="783" t="s">
        <v>84</v>
      </c>
      <c r="P1352" s="783" t="s">
        <v>86</v>
      </c>
      <c r="Q1352" s="783" t="s">
        <v>86</v>
      </c>
      <c r="R1352" s="783" t="s">
        <v>86</v>
      </c>
      <c r="S1352" s="132" t="s">
        <v>104</v>
      </c>
      <c r="T1352" s="131"/>
      <c r="U1352" s="131"/>
      <c r="V1352" s="803"/>
      <c r="W1352" s="803"/>
      <c r="X1352" s="803"/>
      <c r="Y1352" s="803"/>
      <c r="Z1352" s="803"/>
      <c r="AA1352" s="803"/>
      <c r="AB1352" s="803"/>
      <c r="AC1352" s="803"/>
      <c r="AD1352" s="803"/>
      <c r="AE1352" s="110"/>
      <c r="AF1352" s="110"/>
      <c r="AG1352" s="110"/>
    </row>
    <row r="1353">
      <c r="A1353" s="803"/>
      <c r="B1353" s="127">
        <f t="shared" si="1"/>
        <v>1350</v>
      </c>
      <c r="C1353" s="196"/>
      <c r="D1353" s="867"/>
      <c r="E1353" s="867"/>
      <c r="F1353" s="867"/>
      <c r="G1353" s="867"/>
      <c r="H1353" s="149"/>
      <c r="I1353" s="142" t="s">
        <v>5471</v>
      </c>
      <c r="J1353" s="132" t="s">
        <v>5472</v>
      </c>
      <c r="K1353" s="131"/>
      <c r="L1353" s="132" t="s">
        <v>5473</v>
      </c>
      <c r="M1353" s="132" t="s">
        <v>2520</v>
      </c>
      <c r="N1353" s="131"/>
      <c r="O1353" s="783" t="s">
        <v>84</v>
      </c>
      <c r="P1353" s="783" t="s">
        <v>86</v>
      </c>
      <c r="Q1353" s="783" t="s">
        <v>86</v>
      </c>
      <c r="R1353" s="783" t="s">
        <v>86</v>
      </c>
      <c r="S1353" s="132" t="s">
        <v>104</v>
      </c>
      <c r="T1353" s="131"/>
      <c r="U1353" s="131"/>
      <c r="V1353" s="803"/>
      <c r="W1353" s="803"/>
      <c r="X1353" s="803"/>
      <c r="Y1353" s="803"/>
      <c r="Z1353" s="803"/>
      <c r="AA1353" s="803"/>
      <c r="AB1353" s="803"/>
      <c r="AC1353" s="803"/>
      <c r="AD1353" s="803"/>
      <c r="AE1353" s="110"/>
      <c r="AF1353" s="110"/>
      <c r="AG1353" s="110"/>
    </row>
    <row r="1354">
      <c r="A1354" s="803"/>
      <c r="B1354" s="127">
        <f t="shared" si="1"/>
        <v>1351</v>
      </c>
      <c r="C1354" s="196"/>
      <c r="D1354" s="867"/>
      <c r="E1354" s="867"/>
      <c r="F1354" s="867"/>
      <c r="G1354" s="867"/>
      <c r="H1354" s="149"/>
      <c r="I1354" s="130" t="s">
        <v>5474</v>
      </c>
      <c r="J1354" s="201"/>
      <c r="K1354" s="131"/>
      <c r="L1354" s="132" t="s">
        <v>5475</v>
      </c>
      <c r="M1354" s="132" t="s">
        <v>5476</v>
      </c>
      <c r="N1354" s="131"/>
      <c r="O1354" s="783" t="s">
        <v>84</v>
      </c>
      <c r="P1354" s="783" t="s">
        <v>86</v>
      </c>
      <c r="Q1354" s="783" t="s">
        <v>86</v>
      </c>
      <c r="R1354" s="783" t="s">
        <v>86</v>
      </c>
      <c r="S1354" s="132" t="s">
        <v>104</v>
      </c>
      <c r="T1354" s="131"/>
      <c r="U1354" s="131"/>
      <c r="V1354" s="803"/>
      <c r="W1354" s="803"/>
      <c r="X1354" s="803"/>
      <c r="Y1354" s="803"/>
      <c r="Z1354" s="803"/>
      <c r="AA1354" s="803"/>
      <c r="AB1354" s="803"/>
      <c r="AC1354" s="803"/>
      <c r="AD1354" s="803"/>
      <c r="AE1354" s="110"/>
      <c r="AF1354" s="110"/>
      <c r="AG1354" s="110"/>
    </row>
    <row r="1355">
      <c r="A1355" s="803"/>
      <c r="B1355" s="127">
        <f t="shared" si="1"/>
        <v>1352</v>
      </c>
      <c r="C1355" s="196"/>
      <c r="D1355" s="867"/>
      <c r="E1355" s="867"/>
      <c r="F1355" s="867"/>
      <c r="G1355" s="867"/>
      <c r="H1355" s="155"/>
      <c r="I1355" s="130" t="s">
        <v>5477</v>
      </c>
      <c r="J1355" s="132" t="s">
        <v>354</v>
      </c>
      <c r="K1355" s="131"/>
      <c r="L1355" s="132" t="s">
        <v>5478</v>
      </c>
      <c r="M1355" s="132" t="s">
        <v>2520</v>
      </c>
      <c r="N1355" s="131"/>
      <c r="O1355" s="783" t="s">
        <v>85</v>
      </c>
      <c r="P1355" s="783" t="s">
        <v>86</v>
      </c>
      <c r="Q1355" s="783" t="s">
        <v>86</v>
      </c>
      <c r="R1355" s="783" t="s">
        <v>86</v>
      </c>
      <c r="S1355" s="132" t="s">
        <v>104</v>
      </c>
      <c r="T1355" s="132" t="s">
        <v>5479</v>
      </c>
      <c r="U1355" s="995" t="s">
        <v>5480</v>
      </c>
      <c r="V1355" s="803"/>
      <c r="W1355" s="803"/>
      <c r="X1355" s="803"/>
      <c r="Y1355" s="803"/>
      <c r="Z1355" s="803"/>
      <c r="AA1355" s="803"/>
      <c r="AB1355" s="803"/>
      <c r="AC1355" s="803"/>
      <c r="AD1355" s="803"/>
      <c r="AE1355" s="110"/>
      <c r="AF1355" s="110"/>
      <c r="AG1355" s="110"/>
    </row>
    <row r="1356">
      <c r="A1356" s="803"/>
      <c r="B1356" s="127">
        <f t="shared" si="1"/>
        <v>1353</v>
      </c>
      <c r="C1356" s="196"/>
      <c r="D1356" s="867"/>
      <c r="E1356" s="867"/>
      <c r="F1356" s="867"/>
      <c r="G1356" s="205"/>
      <c r="H1356" s="142" t="s">
        <v>5481</v>
      </c>
      <c r="I1356" s="201"/>
      <c r="J1356" s="201"/>
      <c r="K1356" s="131"/>
      <c r="L1356" s="132" t="s">
        <v>5482</v>
      </c>
      <c r="M1356" s="132" t="s">
        <v>2520</v>
      </c>
      <c r="N1356" s="131"/>
      <c r="O1356" s="783" t="s">
        <v>84</v>
      </c>
      <c r="P1356" s="783" t="s">
        <v>86</v>
      </c>
      <c r="Q1356" s="783" t="s">
        <v>86</v>
      </c>
      <c r="R1356" s="783" t="s">
        <v>86</v>
      </c>
      <c r="S1356" s="132" t="s">
        <v>104</v>
      </c>
      <c r="T1356" s="131"/>
      <c r="U1356" s="131"/>
      <c r="V1356" s="803"/>
      <c r="W1356" s="803"/>
      <c r="X1356" s="803"/>
      <c r="Y1356" s="803"/>
      <c r="Z1356" s="803"/>
      <c r="AA1356" s="803"/>
      <c r="AB1356" s="803"/>
      <c r="AC1356" s="803"/>
      <c r="AD1356" s="803"/>
      <c r="AE1356" s="110"/>
      <c r="AF1356" s="110"/>
      <c r="AG1356" s="110"/>
    </row>
    <row r="1357">
      <c r="A1357" s="803"/>
      <c r="B1357" s="127">
        <f t="shared" si="1"/>
        <v>1354</v>
      </c>
      <c r="C1357" s="196"/>
      <c r="D1357" s="867"/>
      <c r="E1357" s="867"/>
      <c r="F1357" s="867"/>
      <c r="G1357" s="205"/>
      <c r="H1357" s="130" t="s">
        <v>5483</v>
      </c>
      <c r="I1357" s="132" t="s">
        <v>354</v>
      </c>
      <c r="J1357" s="131"/>
      <c r="K1357" s="131"/>
      <c r="L1357" s="132" t="s">
        <v>5478</v>
      </c>
      <c r="M1357" s="132" t="s">
        <v>2520</v>
      </c>
      <c r="N1357" s="131"/>
      <c r="O1357" s="783" t="s">
        <v>84</v>
      </c>
      <c r="P1357" s="783" t="s">
        <v>86</v>
      </c>
      <c r="Q1357" s="783" t="s">
        <v>86</v>
      </c>
      <c r="R1357" s="783" t="s">
        <v>86</v>
      </c>
      <c r="S1357" s="132" t="s">
        <v>104</v>
      </c>
      <c r="T1357" s="131"/>
      <c r="U1357" s="131"/>
      <c r="V1357" s="803"/>
      <c r="W1357" s="803"/>
      <c r="X1357" s="803"/>
      <c r="Y1357" s="803"/>
      <c r="Z1357" s="803"/>
      <c r="AA1357" s="803"/>
      <c r="AB1357" s="803"/>
      <c r="AC1357" s="803"/>
      <c r="AD1357" s="803"/>
      <c r="AE1357" s="110"/>
      <c r="AF1357" s="110"/>
      <c r="AG1357" s="110"/>
    </row>
    <row r="1358">
      <c r="A1358" s="803"/>
      <c r="B1358" s="127">
        <f t="shared" si="1"/>
        <v>1355</v>
      </c>
      <c r="C1358" s="196"/>
      <c r="D1358" s="867"/>
      <c r="E1358" s="867"/>
      <c r="F1358" s="867"/>
      <c r="G1358" s="207"/>
      <c r="H1358" s="130" t="s">
        <v>5484</v>
      </c>
      <c r="I1358" s="132" t="s">
        <v>354</v>
      </c>
      <c r="J1358" s="131"/>
      <c r="K1358" s="131"/>
      <c r="L1358" s="132" t="s">
        <v>173</v>
      </c>
      <c r="M1358" s="132" t="s">
        <v>173</v>
      </c>
      <c r="N1358" s="131"/>
      <c r="O1358" s="783" t="s">
        <v>84</v>
      </c>
      <c r="P1358" s="783" t="s">
        <v>86</v>
      </c>
      <c r="Q1358" s="783" t="s">
        <v>86</v>
      </c>
      <c r="R1358" s="783" t="s">
        <v>86</v>
      </c>
      <c r="S1358" s="132" t="s">
        <v>104</v>
      </c>
      <c r="T1358" s="131"/>
      <c r="U1358" s="131"/>
      <c r="V1358" s="803"/>
      <c r="W1358" s="803"/>
      <c r="X1358" s="803"/>
      <c r="Y1358" s="803"/>
      <c r="Z1358" s="803"/>
      <c r="AA1358" s="803"/>
      <c r="AB1358" s="803"/>
      <c r="AC1358" s="803"/>
      <c r="AD1358" s="803"/>
      <c r="AE1358" s="110"/>
      <c r="AF1358" s="110"/>
      <c r="AG1358" s="110"/>
    </row>
    <row r="1359">
      <c r="A1359" s="803"/>
      <c r="B1359" s="127">
        <f t="shared" si="1"/>
        <v>1356</v>
      </c>
      <c r="C1359" s="196"/>
      <c r="D1359" s="867"/>
      <c r="E1359" s="867"/>
      <c r="F1359" s="867"/>
      <c r="G1359" s="149" t="s">
        <v>108</v>
      </c>
      <c r="H1359" s="130" t="s">
        <v>5485</v>
      </c>
      <c r="I1359" s="201"/>
      <c r="J1359" s="201"/>
      <c r="K1359" s="131"/>
      <c r="L1359" s="132" t="s">
        <v>4552</v>
      </c>
      <c r="M1359" s="132" t="s">
        <v>156</v>
      </c>
      <c r="N1359" s="131"/>
      <c r="O1359" s="783" t="s">
        <v>84</v>
      </c>
      <c r="P1359" s="783" t="s">
        <v>86</v>
      </c>
      <c r="Q1359" s="783" t="s">
        <v>86</v>
      </c>
      <c r="R1359" s="783" t="s">
        <v>86</v>
      </c>
      <c r="S1359" s="132" t="s">
        <v>104</v>
      </c>
      <c r="T1359" s="131"/>
      <c r="U1359" s="131"/>
      <c r="V1359" s="803"/>
      <c r="W1359" s="803"/>
      <c r="X1359" s="803"/>
      <c r="Y1359" s="803"/>
      <c r="Z1359" s="803"/>
      <c r="AA1359" s="803"/>
      <c r="AB1359" s="803"/>
      <c r="AC1359" s="803"/>
      <c r="AD1359" s="803"/>
      <c r="AE1359" s="110"/>
      <c r="AF1359" s="110"/>
      <c r="AG1359" s="110"/>
    </row>
    <row r="1360">
      <c r="A1360" s="803"/>
      <c r="B1360" s="127">
        <f t="shared" si="1"/>
        <v>1357</v>
      </c>
      <c r="C1360" s="196"/>
      <c r="D1360" s="867"/>
      <c r="E1360" s="867"/>
      <c r="F1360" s="867"/>
      <c r="G1360" s="205"/>
      <c r="H1360" s="129" t="s">
        <v>1936</v>
      </c>
      <c r="I1360" s="201"/>
      <c r="J1360" s="201"/>
      <c r="K1360" s="131"/>
      <c r="L1360" s="132" t="s">
        <v>5486</v>
      </c>
      <c r="M1360" s="132" t="s">
        <v>2520</v>
      </c>
      <c r="N1360" s="131"/>
      <c r="O1360" s="783" t="s">
        <v>84</v>
      </c>
      <c r="P1360" s="783" t="s">
        <v>86</v>
      </c>
      <c r="Q1360" s="783" t="s">
        <v>86</v>
      </c>
      <c r="R1360" s="783" t="s">
        <v>86</v>
      </c>
      <c r="S1360" s="132" t="s">
        <v>104</v>
      </c>
      <c r="T1360" s="132" t="s">
        <v>5487</v>
      </c>
      <c r="U1360" s="131"/>
      <c r="V1360" s="803"/>
      <c r="W1360" s="803"/>
      <c r="X1360" s="803"/>
      <c r="Y1360" s="803"/>
      <c r="Z1360" s="803"/>
      <c r="AA1360" s="803"/>
      <c r="AB1360" s="803"/>
      <c r="AC1360" s="803"/>
      <c r="AD1360" s="803"/>
      <c r="AE1360" s="110"/>
      <c r="AF1360" s="110"/>
      <c r="AG1360" s="110"/>
    </row>
    <row r="1361">
      <c r="A1361" s="803"/>
      <c r="B1361" s="127">
        <f t="shared" si="1"/>
        <v>1358</v>
      </c>
      <c r="C1361" s="196"/>
      <c r="D1361" s="867"/>
      <c r="E1361" s="867"/>
      <c r="F1361" s="867"/>
      <c r="G1361" s="867"/>
      <c r="H1361" s="146" t="s">
        <v>5488</v>
      </c>
      <c r="I1361" s="822"/>
      <c r="J1361" s="201"/>
      <c r="K1361" s="131"/>
      <c r="L1361" s="132" t="s">
        <v>4226</v>
      </c>
      <c r="M1361" s="132" t="s">
        <v>5489</v>
      </c>
      <c r="N1361" s="131"/>
      <c r="O1361" s="783" t="s">
        <v>84</v>
      </c>
      <c r="P1361" s="783" t="s">
        <v>86</v>
      </c>
      <c r="Q1361" s="783" t="s">
        <v>86</v>
      </c>
      <c r="R1361" s="783" t="s">
        <v>86</v>
      </c>
      <c r="S1361" s="132" t="s">
        <v>104</v>
      </c>
      <c r="T1361" s="131"/>
      <c r="U1361" s="131"/>
      <c r="V1361" s="803"/>
      <c r="W1361" s="803"/>
      <c r="X1361" s="803"/>
      <c r="Y1361" s="803"/>
      <c r="Z1361" s="803"/>
      <c r="AA1361" s="803"/>
      <c r="AB1361" s="803"/>
      <c r="AC1361" s="803"/>
      <c r="AD1361" s="803"/>
      <c r="AE1361" s="110"/>
      <c r="AF1361" s="110"/>
      <c r="AG1361" s="110"/>
    </row>
    <row r="1362">
      <c r="A1362" s="803"/>
      <c r="B1362" s="127">
        <f t="shared" si="1"/>
        <v>1359</v>
      </c>
      <c r="C1362" s="196"/>
      <c r="D1362" s="867"/>
      <c r="E1362" s="867"/>
      <c r="F1362" s="867"/>
      <c r="G1362" s="867"/>
      <c r="H1362" s="205"/>
      <c r="I1362" s="130" t="s">
        <v>5490</v>
      </c>
      <c r="J1362" s="201"/>
      <c r="K1362" s="131"/>
      <c r="L1362" s="132" t="s">
        <v>4664</v>
      </c>
      <c r="M1362" s="132" t="s">
        <v>156</v>
      </c>
      <c r="N1362" s="131"/>
      <c r="O1362" s="783" t="s">
        <v>84</v>
      </c>
      <c r="P1362" s="783" t="s">
        <v>86</v>
      </c>
      <c r="Q1362" s="783" t="s">
        <v>86</v>
      </c>
      <c r="R1362" s="783" t="s">
        <v>86</v>
      </c>
      <c r="S1362" s="132" t="s">
        <v>104</v>
      </c>
      <c r="T1362" s="131"/>
      <c r="U1362" s="131"/>
      <c r="V1362" s="803"/>
      <c r="W1362" s="803"/>
      <c r="X1362" s="803"/>
      <c r="Y1362" s="803"/>
      <c r="Z1362" s="803"/>
      <c r="AA1362" s="803"/>
      <c r="AB1362" s="803"/>
      <c r="AC1362" s="803"/>
      <c r="AD1362" s="803"/>
      <c r="AE1362" s="110"/>
      <c r="AF1362" s="110"/>
      <c r="AG1362" s="110"/>
    </row>
    <row r="1363">
      <c r="A1363" s="803"/>
      <c r="B1363" s="127">
        <f t="shared" si="1"/>
        <v>1360</v>
      </c>
      <c r="C1363" s="196"/>
      <c r="D1363" s="867"/>
      <c r="E1363" s="867"/>
      <c r="F1363" s="867"/>
      <c r="G1363" s="867"/>
      <c r="H1363" s="207"/>
      <c r="I1363" s="130" t="s">
        <v>5491</v>
      </c>
      <c r="J1363" s="201"/>
      <c r="K1363" s="131"/>
      <c r="L1363" s="132" t="s">
        <v>5492</v>
      </c>
      <c r="M1363" s="132" t="s">
        <v>5493</v>
      </c>
      <c r="N1363" s="131"/>
      <c r="O1363" s="783" t="s">
        <v>84</v>
      </c>
      <c r="P1363" s="783" t="s">
        <v>86</v>
      </c>
      <c r="Q1363" s="783" t="s">
        <v>86</v>
      </c>
      <c r="R1363" s="783" t="s">
        <v>86</v>
      </c>
      <c r="S1363" s="132" t="s">
        <v>104</v>
      </c>
      <c r="T1363" s="131"/>
      <c r="U1363" s="131"/>
      <c r="V1363" s="803"/>
      <c r="W1363" s="803"/>
      <c r="X1363" s="803"/>
      <c r="Y1363" s="803"/>
      <c r="Z1363" s="803"/>
      <c r="AA1363" s="803"/>
      <c r="AB1363" s="803"/>
      <c r="AC1363" s="803"/>
      <c r="AD1363" s="803"/>
      <c r="AE1363" s="110"/>
      <c r="AF1363" s="110"/>
      <c r="AG1363" s="110"/>
    </row>
    <row r="1364">
      <c r="A1364" s="803"/>
      <c r="B1364" s="127">
        <f t="shared" si="1"/>
        <v>1361</v>
      </c>
      <c r="C1364" s="196"/>
      <c r="D1364" s="867"/>
      <c r="E1364" s="867"/>
      <c r="F1364" s="867"/>
      <c r="G1364" s="867"/>
      <c r="H1364" s="149" t="s">
        <v>5494</v>
      </c>
      <c r="I1364" s="822"/>
      <c r="J1364" s="201"/>
      <c r="K1364" s="131"/>
      <c r="L1364" s="132" t="s">
        <v>4226</v>
      </c>
      <c r="M1364" s="132" t="s">
        <v>5489</v>
      </c>
      <c r="N1364" s="131"/>
      <c r="O1364" s="783" t="s">
        <v>84</v>
      </c>
      <c r="P1364" s="783" t="s">
        <v>86</v>
      </c>
      <c r="Q1364" s="783" t="s">
        <v>86</v>
      </c>
      <c r="R1364" s="783" t="s">
        <v>86</v>
      </c>
      <c r="S1364" s="132" t="s">
        <v>104</v>
      </c>
      <c r="T1364" s="131"/>
      <c r="U1364" s="131"/>
      <c r="V1364" s="803"/>
      <c r="W1364" s="803"/>
      <c r="X1364" s="803"/>
      <c r="Y1364" s="803"/>
      <c r="Z1364" s="803"/>
      <c r="AA1364" s="803"/>
      <c r="AB1364" s="803"/>
      <c r="AC1364" s="803"/>
      <c r="AD1364" s="803"/>
      <c r="AE1364" s="110"/>
      <c r="AF1364" s="110"/>
      <c r="AG1364" s="110"/>
    </row>
    <row r="1365">
      <c r="A1365" s="803"/>
      <c r="B1365" s="127">
        <f t="shared" si="1"/>
        <v>1362</v>
      </c>
      <c r="C1365" s="196"/>
      <c r="D1365" s="867"/>
      <c r="E1365" s="867"/>
      <c r="F1365" s="867"/>
      <c r="G1365" s="867"/>
      <c r="H1365" s="205"/>
      <c r="I1365" s="130" t="s">
        <v>5490</v>
      </c>
      <c r="J1365" s="201"/>
      <c r="K1365" s="131"/>
      <c r="L1365" s="132" t="s">
        <v>4664</v>
      </c>
      <c r="M1365" s="132" t="s">
        <v>156</v>
      </c>
      <c r="N1365" s="131"/>
      <c r="O1365" s="783" t="s">
        <v>84</v>
      </c>
      <c r="P1365" s="783" t="s">
        <v>86</v>
      </c>
      <c r="Q1365" s="783" t="s">
        <v>86</v>
      </c>
      <c r="R1365" s="783" t="s">
        <v>86</v>
      </c>
      <c r="S1365" s="132" t="s">
        <v>104</v>
      </c>
      <c r="T1365" s="131"/>
      <c r="U1365" s="131"/>
      <c r="V1365" s="803"/>
      <c r="W1365" s="803"/>
      <c r="X1365" s="803"/>
      <c r="Y1365" s="803"/>
      <c r="Z1365" s="803"/>
      <c r="AA1365" s="803"/>
      <c r="AB1365" s="803"/>
      <c r="AC1365" s="803"/>
      <c r="AD1365" s="803"/>
      <c r="AE1365" s="110"/>
      <c r="AF1365" s="110"/>
      <c r="AG1365" s="110"/>
    </row>
    <row r="1366">
      <c r="A1366" s="803"/>
      <c r="B1366" s="127">
        <f t="shared" si="1"/>
        <v>1363</v>
      </c>
      <c r="C1366" s="196"/>
      <c r="D1366" s="867"/>
      <c r="E1366" s="867"/>
      <c r="F1366" s="867"/>
      <c r="G1366" s="867"/>
      <c r="H1366" s="207"/>
      <c r="I1366" s="130" t="s">
        <v>5491</v>
      </c>
      <c r="J1366" s="201"/>
      <c r="K1366" s="131"/>
      <c r="L1366" s="132" t="s">
        <v>5492</v>
      </c>
      <c r="M1366" s="132" t="s">
        <v>5493</v>
      </c>
      <c r="N1366" s="131"/>
      <c r="O1366" s="783" t="s">
        <v>84</v>
      </c>
      <c r="P1366" s="783" t="s">
        <v>86</v>
      </c>
      <c r="Q1366" s="783" t="s">
        <v>86</v>
      </c>
      <c r="R1366" s="783" t="s">
        <v>86</v>
      </c>
      <c r="S1366" s="132" t="s">
        <v>104</v>
      </c>
      <c r="T1366" s="131"/>
      <c r="U1366" s="131"/>
      <c r="V1366" s="803"/>
      <c r="W1366" s="803"/>
      <c r="X1366" s="803"/>
      <c r="Y1366" s="803"/>
      <c r="Z1366" s="803"/>
      <c r="AA1366" s="803"/>
      <c r="AB1366" s="803"/>
      <c r="AC1366" s="803"/>
      <c r="AD1366" s="803"/>
      <c r="AE1366" s="110"/>
      <c r="AF1366" s="110"/>
      <c r="AG1366" s="110"/>
    </row>
    <row r="1367">
      <c r="A1367" s="803"/>
      <c r="B1367" s="127">
        <f t="shared" si="1"/>
        <v>1364</v>
      </c>
      <c r="C1367" s="196"/>
      <c r="D1367" s="867"/>
      <c r="E1367" s="867"/>
      <c r="F1367" s="867"/>
      <c r="G1367" s="867"/>
      <c r="H1367" s="149" t="s">
        <v>1315</v>
      </c>
      <c r="I1367" s="822"/>
      <c r="J1367" s="201"/>
      <c r="K1367" s="131"/>
      <c r="L1367" s="132" t="s">
        <v>4226</v>
      </c>
      <c r="M1367" s="132" t="s">
        <v>5489</v>
      </c>
      <c r="N1367" s="131"/>
      <c r="O1367" s="783" t="s">
        <v>84</v>
      </c>
      <c r="P1367" s="783" t="s">
        <v>86</v>
      </c>
      <c r="Q1367" s="783" t="s">
        <v>86</v>
      </c>
      <c r="R1367" s="783" t="s">
        <v>86</v>
      </c>
      <c r="S1367" s="132" t="s">
        <v>104</v>
      </c>
      <c r="T1367" s="131"/>
      <c r="U1367" s="131"/>
      <c r="V1367" s="803"/>
      <c r="W1367" s="803"/>
      <c r="X1367" s="803"/>
      <c r="Y1367" s="803"/>
      <c r="Z1367" s="803"/>
      <c r="AA1367" s="803"/>
      <c r="AB1367" s="803"/>
      <c r="AC1367" s="803"/>
      <c r="AD1367" s="803"/>
      <c r="AE1367" s="110"/>
      <c r="AF1367" s="110"/>
      <c r="AG1367" s="110"/>
    </row>
    <row r="1368">
      <c r="A1368" s="803"/>
      <c r="B1368" s="127">
        <f t="shared" si="1"/>
        <v>1365</v>
      </c>
      <c r="C1368" s="196"/>
      <c r="D1368" s="867"/>
      <c r="E1368" s="867"/>
      <c r="F1368" s="867"/>
      <c r="G1368" s="867"/>
      <c r="H1368" s="205"/>
      <c r="I1368" s="130" t="s">
        <v>5490</v>
      </c>
      <c r="J1368" s="201"/>
      <c r="K1368" s="131"/>
      <c r="L1368" s="132" t="s">
        <v>4664</v>
      </c>
      <c r="M1368" s="132" t="s">
        <v>156</v>
      </c>
      <c r="N1368" s="131"/>
      <c r="O1368" s="783" t="s">
        <v>84</v>
      </c>
      <c r="P1368" s="783" t="s">
        <v>86</v>
      </c>
      <c r="Q1368" s="783" t="s">
        <v>86</v>
      </c>
      <c r="R1368" s="783" t="s">
        <v>86</v>
      </c>
      <c r="S1368" s="132" t="s">
        <v>104</v>
      </c>
      <c r="T1368" s="131"/>
      <c r="U1368" s="131"/>
      <c r="V1368" s="803"/>
      <c r="W1368" s="803"/>
      <c r="X1368" s="803"/>
      <c r="Y1368" s="803"/>
      <c r="Z1368" s="803"/>
      <c r="AA1368" s="803"/>
      <c r="AB1368" s="803"/>
      <c r="AC1368" s="803"/>
      <c r="AD1368" s="803"/>
      <c r="AE1368" s="110"/>
      <c r="AF1368" s="110"/>
      <c r="AG1368" s="110"/>
    </row>
    <row r="1369">
      <c r="A1369" s="803"/>
      <c r="B1369" s="127">
        <f t="shared" si="1"/>
        <v>1366</v>
      </c>
      <c r="C1369" s="196"/>
      <c r="D1369" s="867"/>
      <c r="E1369" s="867"/>
      <c r="F1369" s="867"/>
      <c r="G1369" s="867"/>
      <c r="H1369" s="207"/>
      <c r="I1369" s="130" t="s">
        <v>5491</v>
      </c>
      <c r="J1369" s="201"/>
      <c r="K1369" s="131"/>
      <c r="L1369" s="132" t="s">
        <v>5492</v>
      </c>
      <c r="M1369" s="132" t="s">
        <v>5493</v>
      </c>
      <c r="N1369" s="131"/>
      <c r="O1369" s="783" t="s">
        <v>84</v>
      </c>
      <c r="P1369" s="783" t="s">
        <v>86</v>
      </c>
      <c r="Q1369" s="783" t="s">
        <v>86</v>
      </c>
      <c r="R1369" s="783" t="s">
        <v>86</v>
      </c>
      <c r="S1369" s="132" t="s">
        <v>104</v>
      </c>
      <c r="T1369" s="131"/>
      <c r="U1369" s="131"/>
      <c r="V1369" s="803"/>
      <c r="W1369" s="803"/>
      <c r="X1369" s="803"/>
      <c r="Y1369" s="803"/>
      <c r="Z1369" s="803"/>
      <c r="AA1369" s="803"/>
      <c r="AB1369" s="803"/>
      <c r="AC1369" s="803"/>
      <c r="AD1369" s="803"/>
      <c r="AE1369" s="110"/>
      <c r="AF1369" s="110"/>
      <c r="AG1369" s="110"/>
    </row>
    <row r="1370">
      <c r="A1370" s="803"/>
      <c r="B1370" s="127">
        <f t="shared" si="1"/>
        <v>1367</v>
      </c>
      <c r="C1370" s="196"/>
      <c r="D1370" s="867"/>
      <c r="E1370" s="867"/>
      <c r="F1370" s="867"/>
      <c r="G1370" s="205"/>
      <c r="H1370" s="142" t="s">
        <v>1363</v>
      </c>
      <c r="I1370" s="201"/>
      <c r="J1370" s="201"/>
      <c r="K1370" s="131"/>
      <c r="L1370" s="132" t="s">
        <v>674</v>
      </c>
      <c r="M1370" s="132" t="s">
        <v>5495</v>
      </c>
      <c r="N1370" s="131"/>
      <c r="O1370" s="783" t="s">
        <v>84</v>
      </c>
      <c r="P1370" s="783" t="s">
        <v>86</v>
      </c>
      <c r="Q1370" s="783" t="s">
        <v>86</v>
      </c>
      <c r="R1370" s="783" t="s">
        <v>86</v>
      </c>
      <c r="S1370" s="132" t="s">
        <v>104</v>
      </c>
      <c r="T1370" s="131"/>
      <c r="U1370" s="131"/>
      <c r="V1370" s="803"/>
      <c r="W1370" s="803"/>
      <c r="X1370" s="803"/>
      <c r="Y1370" s="803"/>
      <c r="Z1370" s="803"/>
      <c r="AA1370" s="803"/>
      <c r="AB1370" s="803"/>
      <c r="AC1370" s="803"/>
      <c r="AD1370" s="803"/>
      <c r="AE1370" s="110"/>
      <c r="AF1370" s="110"/>
      <c r="AG1370" s="110"/>
    </row>
    <row r="1371">
      <c r="A1371" s="803"/>
      <c r="B1371" s="127">
        <f t="shared" si="1"/>
        <v>1368</v>
      </c>
      <c r="C1371" s="196"/>
      <c r="D1371" s="867"/>
      <c r="E1371" s="867"/>
      <c r="F1371" s="867"/>
      <c r="G1371" s="205"/>
      <c r="H1371" s="130" t="s">
        <v>1364</v>
      </c>
      <c r="I1371" s="201"/>
      <c r="J1371" s="201"/>
      <c r="K1371" s="131"/>
      <c r="L1371" s="132" t="s">
        <v>173</v>
      </c>
      <c r="M1371" s="132" t="s">
        <v>5496</v>
      </c>
      <c r="N1371" s="131"/>
      <c r="O1371" s="783" t="s">
        <v>84</v>
      </c>
      <c r="P1371" s="783" t="s">
        <v>86</v>
      </c>
      <c r="Q1371" s="783" t="s">
        <v>86</v>
      </c>
      <c r="R1371" s="783" t="s">
        <v>86</v>
      </c>
      <c r="S1371" s="132" t="s">
        <v>104</v>
      </c>
      <c r="T1371" s="131"/>
      <c r="U1371" s="131"/>
      <c r="V1371" s="803"/>
      <c r="W1371" s="803"/>
      <c r="X1371" s="803"/>
      <c r="Y1371" s="803"/>
      <c r="Z1371" s="803"/>
      <c r="AA1371" s="803"/>
      <c r="AB1371" s="803"/>
      <c r="AC1371" s="803"/>
      <c r="AD1371" s="803"/>
      <c r="AE1371" s="110"/>
      <c r="AF1371" s="110"/>
      <c r="AG1371" s="110"/>
    </row>
    <row r="1372">
      <c r="A1372" s="803"/>
      <c r="B1372" s="127">
        <f t="shared" si="1"/>
        <v>1369</v>
      </c>
      <c r="C1372" s="196"/>
      <c r="D1372" s="867"/>
      <c r="E1372" s="867"/>
      <c r="F1372" s="867"/>
      <c r="G1372" s="205"/>
      <c r="H1372" s="130" t="s">
        <v>1365</v>
      </c>
      <c r="I1372" s="201"/>
      <c r="J1372" s="201"/>
      <c r="K1372" s="131"/>
      <c r="L1372" s="132" t="s">
        <v>173</v>
      </c>
      <c r="M1372" s="132" t="s">
        <v>5497</v>
      </c>
      <c r="N1372" s="131"/>
      <c r="O1372" s="783" t="s">
        <v>85</v>
      </c>
      <c r="P1372" s="783" t="s">
        <v>86</v>
      </c>
      <c r="Q1372" s="783" t="s">
        <v>86</v>
      </c>
      <c r="R1372" s="783" t="s">
        <v>86</v>
      </c>
      <c r="S1372" s="132" t="s">
        <v>104</v>
      </c>
      <c r="T1372" s="132" t="s">
        <v>5498</v>
      </c>
      <c r="U1372" s="995" t="s">
        <v>5499</v>
      </c>
      <c r="V1372" s="803"/>
      <c r="W1372" s="803"/>
      <c r="X1372" s="803"/>
      <c r="Y1372" s="803"/>
      <c r="Z1372" s="803"/>
      <c r="AA1372" s="803"/>
      <c r="AB1372" s="803"/>
      <c r="AC1372" s="803"/>
      <c r="AD1372" s="803"/>
      <c r="AE1372" s="110"/>
      <c r="AF1372" s="110"/>
      <c r="AG1372" s="110"/>
    </row>
    <row r="1373">
      <c r="A1373" s="803"/>
      <c r="B1373" s="127">
        <f t="shared" si="1"/>
        <v>1370</v>
      </c>
      <c r="C1373" s="196"/>
      <c r="D1373" s="867"/>
      <c r="E1373" s="867"/>
      <c r="F1373" s="867"/>
      <c r="G1373" s="205"/>
      <c r="H1373" s="130" t="s">
        <v>405</v>
      </c>
      <c r="I1373" s="201"/>
      <c r="J1373" s="201"/>
      <c r="K1373" s="131"/>
      <c r="L1373" s="132" t="s">
        <v>173</v>
      </c>
      <c r="M1373" s="132" t="s">
        <v>5495</v>
      </c>
      <c r="N1373" s="131"/>
      <c r="O1373" s="783" t="s">
        <v>84</v>
      </c>
      <c r="P1373" s="783" t="s">
        <v>86</v>
      </c>
      <c r="Q1373" s="783" t="s">
        <v>86</v>
      </c>
      <c r="R1373" s="783" t="s">
        <v>86</v>
      </c>
      <c r="S1373" s="132" t="s">
        <v>104</v>
      </c>
      <c r="T1373" s="131"/>
      <c r="U1373" s="131"/>
      <c r="V1373" s="803"/>
      <c r="W1373" s="803"/>
      <c r="X1373" s="803"/>
      <c r="Y1373" s="803"/>
      <c r="Z1373" s="803"/>
      <c r="AA1373" s="803"/>
      <c r="AB1373" s="803"/>
      <c r="AC1373" s="803"/>
      <c r="AD1373" s="803"/>
      <c r="AE1373" s="110"/>
      <c r="AF1373" s="110"/>
      <c r="AG1373" s="110"/>
    </row>
    <row r="1374">
      <c r="A1374" s="803"/>
      <c r="B1374" s="127">
        <f t="shared" si="1"/>
        <v>1371</v>
      </c>
      <c r="C1374" s="196"/>
      <c r="D1374" s="867"/>
      <c r="E1374" s="867"/>
      <c r="F1374" s="867"/>
      <c r="G1374" s="205"/>
      <c r="H1374" s="130" t="s">
        <v>158</v>
      </c>
      <c r="I1374" s="201"/>
      <c r="J1374" s="201"/>
      <c r="K1374" s="131"/>
      <c r="L1374" s="132" t="s">
        <v>4552</v>
      </c>
      <c r="M1374" s="132" t="s">
        <v>156</v>
      </c>
      <c r="N1374" s="131"/>
      <c r="O1374" s="783" t="s">
        <v>84</v>
      </c>
      <c r="P1374" s="783" t="s">
        <v>86</v>
      </c>
      <c r="Q1374" s="783" t="s">
        <v>86</v>
      </c>
      <c r="R1374" s="783" t="s">
        <v>86</v>
      </c>
      <c r="S1374" s="132" t="s">
        <v>104</v>
      </c>
      <c r="T1374" s="131"/>
      <c r="U1374" s="131"/>
      <c r="V1374" s="803"/>
      <c r="W1374" s="803"/>
      <c r="X1374" s="803"/>
      <c r="Y1374" s="803"/>
      <c r="Z1374" s="803"/>
      <c r="AA1374" s="803"/>
      <c r="AB1374" s="803"/>
      <c r="AC1374" s="803"/>
      <c r="AD1374" s="803"/>
      <c r="AE1374" s="110"/>
      <c r="AF1374" s="110"/>
      <c r="AG1374" s="110"/>
    </row>
    <row r="1375">
      <c r="A1375" s="803"/>
      <c r="B1375" s="127">
        <f t="shared" si="1"/>
        <v>1372</v>
      </c>
      <c r="C1375" s="196"/>
      <c r="D1375" s="867"/>
      <c r="E1375" s="867"/>
      <c r="F1375" s="867"/>
      <c r="G1375" s="205"/>
      <c r="H1375" s="129" t="s">
        <v>154</v>
      </c>
      <c r="I1375" s="201"/>
      <c r="J1375" s="201"/>
      <c r="K1375" s="131"/>
      <c r="L1375" s="132" t="s">
        <v>173</v>
      </c>
      <c r="M1375" s="132" t="s">
        <v>173</v>
      </c>
      <c r="N1375" s="131"/>
      <c r="O1375" s="783" t="s">
        <v>84</v>
      </c>
      <c r="P1375" s="783" t="s">
        <v>86</v>
      </c>
      <c r="Q1375" s="783" t="s">
        <v>86</v>
      </c>
      <c r="R1375" s="783" t="s">
        <v>86</v>
      </c>
      <c r="S1375" s="132" t="s">
        <v>104</v>
      </c>
      <c r="T1375" s="131"/>
      <c r="U1375" s="131"/>
      <c r="V1375" s="803"/>
      <c r="W1375" s="803"/>
      <c r="X1375" s="803"/>
      <c r="Y1375" s="803"/>
      <c r="Z1375" s="803"/>
      <c r="AA1375" s="803"/>
      <c r="AB1375" s="803"/>
      <c r="AC1375" s="803"/>
      <c r="AD1375" s="803"/>
      <c r="AE1375" s="110"/>
      <c r="AF1375" s="110"/>
      <c r="AG1375" s="110"/>
    </row>
    <row r="1376">
      <c r="A1376" s="803"/>
      <c r="B1376" s="127">
        <f t="shared" si="1"/>
        <v>1373</v>
      </c>
      <c r="C1376" s="196"/>
      <c r="D1376" s="867"/>
      <c r="E1376" s="867"/>
      <c r="F1376" s="867"/>
      <c r="G1376" s="867"/>
      <c r="H1376" s="146" t="s">
        <v>408</v>
      </c>
      <c r="I1376" s="822"/>
      <c r="J1376" s="201"/>
      <c r="K1376" s="131"/>
      <c r="L1376" s="132" t="s">
        <v>173</v>
      </c>
      <c r="M1376" s="132" t="s">
        <v>173</v>
      </c>
      <c r="N1376" s="131"/>
      <c r="O1376" s="783" t="s">
        <v>84</v>
      </c>
      <c r="P1376" s="783" t="s">
        <v>86</v>
      </c>
      <c r="Q1376" s="783" t="s">
        <v>86</v>
      </c>
      <c r="R1376" s="783" t="s">
        <v>86</v>
      </c>
      <c r="S1376" s="132" t="s">
        <v>104</v>
      </c>
      <c r="T1376" s="131"/>
      <c r="U1376" s="131"/>
      <c r="V1376" s="803"/>
      <c r="W1376" s="803"/>
      <c r="X1376" s="803"/>
      <c r="Y1376" s="803"/>
      <c r="Z1376" s="803"/>
      <c r="AA1376" s="803"/>
      <c r="AB1376" s="803"/>
      <c r="AC1376" s="803"/>
      <c r="AD1376" s="803"/>
      <c r="AE1376" s="110"/>
      <c r="AF1376" s="110"/>
      <c r="AG1376" s="110"/>
    </row>
    <row r="1377">
      <c r="A1377" s="803"/>
      <c r="B1377" s="127">
        <f t="shared" si="1"/>
        <v>1374</v>
      </c>
      <c r="C1377" s="196"/>
      <c r="D1377" s="867"/>
      <c r="E1377" s="867"/>
      <c r="F1377" s="867"/>
      <c r="G1377" s="867"/>
      <c r="H1377" s="207"/>
      <c r="I1377" s="130" t="s">
        <v>771</v>
      </c>
      <c r="J1377" s="201"/>
      <c r="K1377" s="131"/>
      <c r="L1377" s="132" t="s">
        <v>4226</v>
      </c>
      <c r="M1377" s="132" t="s">
        <v>5500</v>
      </c>
      <c r="N1377" s="131"/>
      <c r="O1377" s="783" t="s">
        <v>84</v>
      </c>
      <c r="P1377" s="783" t="s">
        <v>86</v>
      </c>
      <c r="Q1377" s="783" t="s">
        <v>86</v>
      </c>
      <c r="R1377" s="783" t="s">
        <v>86</v>
      </c>
      <c r="S1377" s="132" t="s">
        <v>104</v>
      </c>
      <c r="T1377" s="131"/>
      <c r="U1377" s="131"/>
      <c r="V1377" s="803"/>
      <c r="W1377" s="803"/>
      <c r="X1377" s="803"/>
      <c r="Y1377" s="803"/>
      <c r="Z1377" s="803"/>
      <c r="AA1377" s="803"/>
      <c r="AB1377" s="803"/>
      <c r="AC1377" s="803"/>
      <c r="AD1377" s="803"/>
      <c r="AE1377" s="110"/>
      <c r="AF1377" s="110"/>
      <c r="AG1377" s="110"/>
    </row>
    <row r="1378">
      <c r="A1378" s="803"/>
      <c r="B1378" s="127">
        <f t="shared" si="1"/>
        <v>1375</v>
      </c>
      <c r="C1378" s="196"/>
      <c r="D1378" s="867"/>
      <c r="E1378" s="867"/>
      <c r="F1378" s="867"/>
      <c r="G1378" s="205"/>
      <c r="H1378" s="142" t="s">
        <v>791</v>
      </c>
      <c r="I1378" s="132" t="s">
        <v>5501</v>
      </c>
      <c r="J1378" s="201"/>
      <c r="K1378" s="131"/>
      <c r="L1378" s="132" t="s">
        <v>173</v>
      </c>
      <c r="M1378" s="132" t="s">
        <v>4084</v>
      </c>
      <c r="N1378" s="131"/>
      <c r="O1378" s="783" t="s">
        <v>84</v>
      </c>
      <c r="P1378" s="783" t="s">
        <v>86</v>
      </c>
      <c r="Q1378" s="783" t="s">
        <v>86</v>
      </c>
      <c r="R1378" s="783" t="s">
        <v>86</v>
      </c>
      <c r="S1378" s="132" t="s">
        <v>104</v>
      </c>
      <c r="T1378" s="131"/>
      <c r="U1378" s="131"/>
      <c r="V1378" s="803"/>
      <c r="W1378" s="803"/>
      <c r="X1378" s="803"/>
      <c r="Y1378" s="803"/>
      <c r="Z1378" s="803"/>
      <c r="AA1378" s="803"/>
      <c r="AB1378" s="803"/>
      <c r="AC1378" s="803"/>
      <c r="AD1378" s="803"/>
      <c r="AE1378" s="110"/>
      <c r="AF1378" s="110"/>
      <c r="AG1378" s="110"/>
    </row>
    <row r="1379">
      <c r="A1379" s="803"/>
      <c r="B1379" s="127">
        <f t="shared" si="1"/>
        <v>1376</v>
      </c>
      <c r="C1379" s="196"/>
      <c r="D1379" s="867"/>
      <c r="E1379" s="867"/>
      <c r="F1379" s="867"/>
      <c r="G1379" s="205"/>
      <c r="H1379" s="130" t="s">
        <v>3763</v>
      </c>
      <c r="I1379" s="201"/>
      <c r="J1379" s="201"/>
      <c r="K1379" s="131"/>
      <c r="L1379" s="132" t="s">
        <v>4552</v>
      </c>
      <c r="M1379" s="132" t="s">
        <v>156</v>
      </c>
      <c r="N1379" s="131"/>
      <c r="O1379" s="783" t="s">
        <v>84</v>
      </c>
      <c r="P1379" s="783" t="s">
        <v>86</v>
      </c>
      <c r="Q1379" s="783" t="s">
        <v>86</v>
      </c>
      <c r="R1379" s="783" t="s">
        <v>86</v>
      </c>
      <c r="S1379" s="132" t="s">
        <v>104</v>
      </c>
      <c r="T1379" s="131"/>
      <c r="U1379" s="131"/>
      <c r="V1379" s="803"/>
      <c r="W1379" s="803"/>
      <c r="X1379" s="803"/>
      <c r="Y1379" s="803"/>
      <c r="Z1379" s="803"/>
      <c r="AA1379" s="803"/>
      <c r="AB1379" s="803"/>
      <c r="AC1379" s="803"/>
      <c r="AD1379" s="803"/>
      <c r="AE1379" s="110"/>
      <c r="AF1379" s="110"/>
      <c r="AG1379" s="110"/>
    </row>
    <row r="1380">
      <c r="A1380" s="803"/>
      <c r="B1380" s="127">
        <f t="shared" si="1"/>
        <v>1377</v>
      </c>
      <c r="C1380" s="196"/>
      <c r="D1380" s="867"/>
      <c r="E1380" s="867"/>
      <c r="F1380" s="867"/>
      <c r="G1380" s="205"/>
      <c r="H1380" s="130" t="s">
        <v>3764</v>
      </c>
      <c r="I1380" s="201"/>
      <c r="J1380" s="201"/>
      <c r="K1380" s="131"/>
      <c r="L1380" s="132" t="s">
        <v>173</v>
      </c>
      <c r="M1380" s="132" t="s">
        <v>173</v>
      </c>
      <c r="N1380" s="131"/>
      <c r="O1380" s="783" t="s">
        <v>84</v>
      </c>
      <c r="P1380" s="783" t="s">
        <v>86</v>
      </c>
      <c r="Q1380" s="783" t="s">
        <v>86</v>
      </c>
      <c r="R1380" s="783" t="s">
        <v>86</v>
      </c>
      <c r="S1380" s="132" t="s">
        <v>104</v>
      </c>
      <c r="T1380" s="131"/>
      <c r="U1380" s="131"/>
      <c r="V1380" s="803"/>
      <c r="W1380" s="803"/>
      <c r="X1380" s="803"/>
      <c r="Y1380" s="803"/>
      <c r="Z1380" s="803"/>
      <c r="AA1380" s="803"/>
      <c r="AB1380" s="803"/>
      <c r="AC1380" s="803"/>
      <c r="AD1380" s="803"/>
      <c r="AE1380" s="110"/>
      <c r="AF1380" s="110"/>
      <c r="AG1380" s="110"/>
    </row>
    <row r="1381">
      <c r="A1381" s="803"/>
      <c r="B1381" s="127">
        <f t="shared" si="1"/>
        <v>1378</v>
      </c>
      <c r="C1381" s="196"/>
      <c r="D1381" s="867"/>
      <c r="E1381" s="867"/>
      <c r="F1381" s="867"/>
      <c r="G1381" s="205"/>
      <c r="H1381" s="130" t="s">
        <v>3887</v>
      </c>
      <c r="I1381" s="201"/>
      <c r="J1381" s="201"/>
      <c r="K1381" s="131"/>
      <c r="L1381" s="132" t="s">
        <v>5502</v>
      </c>
      <c r="M1381" s="132" t="s">
        <v>5503</v>
      </c>
      <c r="N1381" s="131"/>
      <c r="O1381" s="783" t="s">
        <v>84</v>
      </c>
      <c r="P1381" s="783" t="s">
        <v>86</v>
      </c>
      <c r="Q1381" s="783" t="s">
        <v>86</v>
      </c>
      <c r="R1381" s="783" t="s">
        <v>86</v>
      </c>
      <c r="S1381" s="132" t="s">
        <v>104</v>
      </c>
      <c r="T1381" s="131"/>
      <c r="U1381" s="131"/>
      <c r="V1381" s="803"/>
      <c r="W1381" s="803"/>
      <c r="X1381" s="803"/>
      <c r="Y1381" s="803"/>
      <c r="Z1381" s="803"/>
      <c r="AA1381" s="803"/>
      <c r="AB1381" s="803"/>
      <c r="AC1381" s="803"/>
      <c r="AD1381" s="803"/>
      <c r="AE1381" s="110"/>
      <c r="AF1381" s="110"/>
      <c r="AG1381" s="110"/>
    </row>
    <row r="1382">
      <c r="A1382" s="803"/>
      <c r="B1382" s="127">
        <f t="shared" si="1"/>
        <v>1379</v>
      </c>
      <c r="C1382" s="196"/>
      <c r="D1382" s="867"/>
      <c r="E1382" s="867"/>
      <c r="F1382" s="867"/>
      <c r="G1382" s="205"/>
      <c r="H1382" s="130" t="s">
        <v>5504</v>
      </c>
      <c r="I1382" s="132" t="s">
        <v>773</v>
      </c>
      <c r="J1382" s="201"/>
      <c r="K1382" s="131"/>
      <c r="L1382" s="132" t="s">
        <v>4226</v>
      </c>
      <c r="M1382" s="132" t="s">
        <v>4084</v>
      </c>
      <c r="N1382" s="131"/>
      <c r="O1382" s="783" t="s">
        <v>84</v>
      </c>
      <c r="P1382" s="783" t="s">
        <v>86</v>
      </c>
      <c r="Q1382" s="783" t="s">
        <v>86</v>
      </c>
      <c r="R1382" s="783" t="s">
        <v>86</v>
      </c>
      <c r="S1382" s="132" t="s">
        <v>104</v>
      </c>
      <c r="T1382" s="131"/>
      <c r="U1382" s="131"/>
      <c r="V1382" s="803"/>
      <c r="W1382" s="803"/>
      <c r="X1382" s="803"/>
      <c r="Y1382" s="803"/>
      <c r="Z1382" s="803"/>
      <c r="AA1382" s="803"/>
      <c r="AB1382" s="803"/>
      <c r="AC1382" s="803"/>
      <c r="AD1382" s="803"/>
      <c r="AE1382" s="110"/>
      <c r="AF1382" s="110"/>
      <c r="AG1382" s="110"/>
    </row>
    <row r="1383">
      <c r="A1383" s="803"/>
      <c r="B1383" s="127">
        <f t="shared" si="1"/>
        <v>1380</v>
      </c>
      <c r="C1383" s="196"/>
      <c r="D1383" s="867"/>
      <c r="E1383" s="867"/>
      <c r="F1383" s="867"/>
      <c r="G1383" s="205"/>
      <c r="H1383" s="130" t="s">
        <v>1391</v>
      </c>
      <c r="I1383" s="132" t="s">
        <v>5505</v>
      </c>
      <c r="J1383" s="201"/>
      <c r="K1383" s="131"/>
      <c r="L1383" s="132" t="s">
        <v>173</v>
      </c>
      <c r="M1383" s="132" t="s">
        <v>173</v>
      </c>
      <c r="N1383" s="131"/>
      <c r="O1383" s="783" t="s">
        <v>84</v>
      </c>
      <c r="P1383" s="783" t="s">
        <v>86</v>
      </c>
      <c r="Q1383" s="783" t="s">
        <v>86</v>
      </c>
      <c r="R1383" s="783" t="s">
        <v>86</v>
      </c>
      <c r="S1383" s="132" t="s">
        <v>104</v>
      </c>
      <c r="T1383" s="131"/>
      <c r="U1383" s="131"/>
      <c r="V1383" s="803"/>
      <c r="W1383" s="803"/>
      <c r="X1383" s="803"/>
      <c r="Y1383" s="803"/>
      <c r="Z1383" s="803"/>
      <c r="AA1383" s="803"/>
      <c r="AB1383" s="803"/>
      <c r="AC1383" s="803"/>
      <c r="AD1383" s="803"/>
      <c r="AE1383" s="110"/>
      <c r="AF1383" s="110"/>
      <c r="AG1383" s="110"/>
    </row>
    <row r="1384">
      <c r="A1384" s="803"/>
      <c r="B1384" s="127">
        <f t="shared" si="1"/>
        <v>1381</v>
      </c>
      <c r="C1384" s="196"/>
      <c r="D1384" s="867"/>
      <c r="E1384" s="867"/>
      <c r="F1384" s="867"/>
      <c r="G1384" s="205"/>
      <c r="H1384" s="130" t="s">
        <v>1392</v>
      </c>
      <c r="I1384" s="132" t="s">
        <v>5506</v>
      </c>
      <c r="J1384" s="201"/>
      <c r="K1384" s="131"/>
      <c r="L1384" s="132" t="s">
        <v>173</v>
      </c>
      <c r="M1384" s="132" t="s">
        <v>173</v>
      </c>
      <c r="N1384" s="131"/>
      <c r="O1384" s="783" t="s">
        <v>84</v>
      </c>
      <c r="P1384" s="783" t="s">
        <v>86</v>
      </c>
      <c r="Q1384" s="783" t="s">
        <v>86</v>
      </c>
      <c r="R1384" s="783" t="s">
        <v>86</v>
      </c>
      <c r="S1384" s="132" t="s">
        <v>104</v>
      </c>
      <c r="T1384" s="131"/>
      <c r="U1384" s="131"/>
      <c r="V1384" s="803"/>
      <c r="W1384" s="803"/>
      <c r="X1384" s="803"/>
      <c r="Y1384" s="803"/>
      <c r="Z1384" s="803"/>
      <c r="AA1384" s="803"/>
      <c r="AB1384" s="803"/>
      <c r="AC1384" s="803"/>
      <c r="AD1384" s="803"/>
      <c r="AE1384" s="110"/>
      <c r="AF1384" s="110"/>
      <c r="AG1384" s="110"/>
    </row>
    <row r="1385">
      <c r="A1385" s="803"/>
      <c r="B1385" s="127">
        <f t="shared" si="1"/>
        <v>1382</v>
      </c>
      <c r="C1385" s="196"/>
      <c r="D1385" s="867"/>
      <c r="E1385" s="867"/>
      <c r="F1385" s="867"/>
      <c r="G1385" s="205"/>
      <c r="H1385" s="130" t="s">
        <v>3751</v>
      </c>
      <c r="I1385" s="132" t="s">
        <v>5507</v>
      </c>
      <c r="J1385" s="201"/>
      <c r="K1385" s="131"/>
      <c r="L1385" s="132" t="s">
        <v>173</v>
      </c>
      <c r="M1385" s="132" t="s">
        <v>173</v>
      </c>
      <c r="N1385" s="131"/>
      <c r="O1385" s="783" t="s">
        <v>84</v>
      </c>
      <c r="P1385" s="783" t="s">
        <v>86</v>
      </c>
      <c r="Q1385" s="783" t="s">
        <v>86</v>
      </c>
      <c r="R1385" s="783" t="s">
        <v>86</v>
      </c>
      <c r="S1385" s="132" t="s">
        <v>104</v>
      </c>
      <c r="T1385" s="131"/>
      <c r="U1385" s="131"/>
      <c r="V1385" s="803"/>
      <c r="W1385" s="803"/>
      <c r="X1385" s="803"/>
      <c r="Y1385" s="803"/>
      <c r="Z1385" s="803"/>
      <c r="AA1385" s="803"/>
      <c r="AB1385" s="803"/>
      <c r="AC1385" s="803"/>
      <c r="AD1385" s="803"/>
      <c r="AE1385" s="110"/>
      <c r="AF1385" s="110"/>
      <c r="AG1385" s="110"/>
    </row>
    <row r="1386">
      <c r="A1386" s="803"/>
      <c r="B1386" s="127">
        <f t="shared" si="1"/>
        <v>1383</v>
      </c>
      <c r="C1386" s="196"/>
      <c r="D1386" s="867"/>
      <c r="E1386" s="867"/>
      <c r="F1386" s="867"/>
      <c r="G1386" s="207"/>
      <c r="H1386" s="129" t="s">
        <v>5508</v>
      </c>
      <c r="I1386" s="132" t="s">
        <v>5509</v>
      </c>
      <c r="J1386" s="201"/>
      <c r="K1386" s="131"/>
      <c r="L1386" s="132" t="s">
        <v>173</v>
      </c>
      <c r="M1386" s="132" t="s">
        <v>173</v>
      </c>
      <c r="N1386" s="131"/>
      <c r="O1386" s="783" t="s">
        <v>84</v>
      </c>
      <c r="P1386" s="783" t="s">
        <v>86</v>
      </c>
      <c r="Q1386" s="783" t="s">
        <v>86</v>
      </c>
      <c r="R1386" s="783" t="s">
        <v>86</v>
      </c>
      <c r="S1386" s="132" t="s">
        <v>104</v>
      </c>
      <c r="T1386" s="131"/>
      <c r="U1386" s="131"/>
      <c r="V1386" s="803"/>
      <c r="W1386" s="803"/>
      <c r="X1386" s="803"/>
      <c r="Y1386" s="803"/>
      <c r="Z1386" s="803"/>
      <c r="AA1386" s="803"/>
      <c r="AB1386" s="803"/>
      <c r="AC1386" s="803"/>
      <c r="AD1386" s="803"/>
      <c r="AE1386" s="110"/>
      <c r="AF1386" s="110"/>
      <c r="AG1386" s="110"/>
    </row>
    <row r="1387">
      <c r="A1387" s="803"/>
      <c r="B1387" s="127">
        <f t="shared" si="1"/>
        <v>1384</v>
      </c>
      <c r="C1387" s="196"/>
      <c r="D1387" s="867"/>
      <c r="E1387" s="867"/>
      <c r="F1387" s="867"/>
      <c r="G1387" s="193" t="s">
        <v>456</v>
      </c>
      <c r="H1387" s="146" t="s">
        <v>5510</v>
      </c>
      <c r="I1387" s="129"/>
      <c r="J1387" s="201"/>
      <c r="K1387" s="131"/>
      <c r="L1387" s="132" t="s">
        <v>173</v>
      </c>
      <c r="M1387" s="132" t="s">
        <v>5511</v>
      </c>
      <c r="N1387" s="131"/>
      <c r="O1387" s="783" t="s">
        <v>84</v>
      </c>
      <c r="P1387" s="783" t="s">
        <v>86</v>
      </c>
      <c r="Q1387" s="783" t="s">
        <v>86</v>
      </c>
      <c r="R1387" s="783" t="s">
        <v>86</v>
      </c>
      <c r="S1387" s="132" t="s">
        <v>104</v>
      </c>
      <c r="T1387" s="131"/>
      <c r="U1387" s="131"/>
      <c r="V1387" s="803"/>
      <c r="W1387" s="803"/>
      <c r="X1387" s="803"/>
      <c r="Y1387" s="803"/>
      <c r="Z1387" s="803"/>
      <c r="AA1387" s="803"/>
      <c r="AB1387" s="803"/>
      <c r="AC1387" s="803"/>
      <c r="AD1387" s="803"/>
      <c r="AE1387" s="110"/>
      <c r="AF1387" s="110"/>
      <c r="AG1387" s="110"/>
    </row>
    <row r="1388">
      <c r="A1388" s="803"/>
      <c r="B1388" s="127">
        <f t="shared" si="1"/>
        <v>1385</v>
      </c>
      <c r="C1388" s="196"/>
      <c r="D1388" s="867"/>
      <c r="E1388" s="867"/>
      <c r="F1388" s="867"/>
      <c r="G1388" s="867"/>
      <c r="H1388" s="867"/>
      <c r="I1388" s="146" t="s">
        <v>5512</v>
      </c>
      <c r="J1388" s="130" t="s">
        <v>517</v>
      </c>
      <c r="K1388" s="131"/>
      <c r="L1388" s="132" t="s">
        <v>674</v>
      </c>
      <c r="M1388" s="132" t="s">
        <v>5513</v>
      </c>
      <c r="N1388" s="131"/>
      <c r="O1388" s="783" t="s">
        <v>84</v>
      </c>
      <c r="P1388" s="783" t="s">
        <v>86</v>
      </c>
      <c r="Q1388" s="783" t="s">
        <v>86</v>
      </c>
      <c r="R1388" s="783" t="s">
        <v>86</v>
      </c>
      <c r="S1388" s="132" t="s">
        <v>104</v>
      </c>
      <c r="T1388" s="131"/>
      <c r="U1388" s="131"/>
      <c r="V1388" s="803"/>
      <c r="W1388" s="803"/>
      <c r="X1388" s="803"/>
      <c r="Y1388" s="803"/>
      <c r="Z1388" s="803"/>
      <c r="AA1388" s="803"/>
      <c r="AB1388" s="803"/>
      <c r="AC1388" s="803"/>
      <c r="AD1388" s="803"/>
      <c r="AE1388" s="110"/>
      <c r="AF1388" s="110"/>
      <c r="AG1388" s="110"/>
    </row>
    <row r="1389">
      <c r="A1389" s="803"/>
      <c r="B1389" s="127">
        <f t="shared" si="1"/>
        <v>1386</v>
      </c>
      <c r="C1389" s="196"/>
      <c r="D1389" s="867"/>
      <c r="E1389" s="867"/>
      <c r="F1389" s="867"/>
      <c r="G1389" s="867"/>
      <c r="H1389" s="867"/>
      <c r="I1389" s="205"/>
      <c r="J1389" s="130" t="s">
        <v>5514</v>
      </c>
      <c r="K1389" s="131"/>
      <c r="L1389" s="132" t="s">
        <v>4552</v>
      </c>
      <c r="M1389" s="132" t="s">
        <v>156</v>
      </c>
      <c r="N1389" s="131"/>
      <c r="O1389" s="783" t="s">
        <v>84</v>
      </c>
      <c r="P1389" s="783" t="s">
        <v>86</v>
      </c>
      <c r="Q1389" s="783" t="s">
        <v>86</v>
      </c>
      <c r="R1389" s="783" t="s">
        <v>86</v>
      </c>
      <c r="S1389" s="132" t="s">
        <v>104</v>
      </c>
      <c r="T1389" s="131"/>
      <c r="U1389" s="131"/>
      <c r="V1389" s="803"/>
      <c r="W1389" s="803"/>
      <c r="X1389" s="803"/>
      <c r="Y1389" s="803"/>
      <c r="Z1389" s="803"/>
      <c r="AA1389" s="803"/>
      <c r="AB1389" s="803"/>
      <c r="AC1389" s="803"/>
      <c r="AD1389" s="803"/>
      <c r="AE1389" s="110"/>
      <c r="AF1389" s="110"/>
      <c r="AG1389" s="110"/>
    </row>
    <row r="1390">
      <c r="A1390" s="803"/>
      <c r="B1390" s="127">
        <f t="shared" si="1"/>
        <v>1387</v>
      </c>
      <c r="C1390" s="196"/>
      <c r="D1390" s="867"/>
      <c r="E1390" s="867"/>
      <c r="F1390" s="867"/>
      <c r="G1390" s="867"/>
      <c r="H1390" s="867"/>
      <c r="I1390" s="205"/>
      <c r="J1390" s="129" t="s">
        <v>5515</v>
      </c>
      <c r="K1390" s="131"/>
      <c r="L1390" s="132" t="s">
        <v>5516</v>
      </c>
      <c r="M1390" s="132" t="s">
        <v>5517</v>
      </c>
      <c r="N1390" s="131"/>
      <c r="O1390" s="783" t="s">
        <v>84</v>
      </c>
      <c r="P1390" s="783" t="s">
        <v>86</v>
      </c>
      <c r="Q1390" s="783" t="s">
        <v>86</v>
      </c>
      <c r="R1390" s="783" t="s">
        <v>86</v>
      </c>
      <c r="S1390" s="132" t="s">
        <v>104</v>
      </c>
      <c r="T1390" s="131"/>
      <c r="U1390" s="131"/>
      <c r="V1390" s="803"/>
      <c r="W1390" s="803"/>
      <c r="X1390" s="803"/>
      <c r="Y1390" s="803"/>
      <c r="Z1390" s="803"/>
      <c r="AA1390" s="803"/>
      <c r="AB1390" s="803"/>
      <c r="AC1390" s="803"/>
      <c r="AD1390" s="803"/>
      <c r="AE1390" s="110"/>
      <c r="AF1390" s="110"/>
      <c r="AG1390" s="110"/>
    </row>
    <row r="1391">
      <c r="A1391" s="803"/>
      <c r="B1391" s="127">
        <f t="shared" si="1"/>
        <v>1388</v>
      </c>
      <c r="C1391" s="196"/>
      <c r="D1391" s="867"/>
      <c r="E1391" s="867"/>
      <c r="F1391" s="867"/>
      <c r="G1391" s="867"/>
      <c r="H1391" s="867"/>
      <c r="I1391" s="867"/>
      <c r="J1391" s="146" t="s">
        <v>5518</v>
      </c>
      <c r="K1391" s="175"/>
      <c r="L1391" s="132" t="s">
        <v>4226</v>
      </c>
      <c r="M1391" s="132" t="s">
        <v>5519</v>
      </c>
      <c r="N1391" s="131"/>
      <c r="O1391" s="783" t="s">
        <v>84</v>
      </c>
      <c r="P1391" s="783" t="s">
        <v>86</v>
      </c>
      <c r="Q1391" s="783" t="s">
        <v>86</v>
      </c>
      <c r="R1391" s="783" t="s">
        <v>86</v>
      </c>
      <c r="S1391" s="132" t="s">
        <v>104</v>
      </c>
      <c r="T1391" s="131"/>
      <c r="U1391" s="131"/>
      <c r="V1391" s="803"/>
      <c r="W1391" s="803"/>
      <c r="X1391" s="803"/>
      <c r="Y1391" s="803"/>
      <c r="Z1391" s="803"/>
      <c r="AA1391" s="803"/>
      <c r="AB1391" s="803"/>
      <c r="AC1391" s="803"/>
      <c r="AD1391" s="803"/>
      <c r="AE1391" s="110"/>
      <c r="AF1391" s="110"/>
      <c r="AG1391" s="110"/>
    </row>
    <row r="1392">
      <c r="A1392" s="803"/>
      <c r="B1392" s="127">
        <f t="shared" si="1"/>
        <v>1389</v>
      </c>
      <c r="C1392" s="196"/>
      <c r="D1392" s="867"/>
      <c r="E1392" s="867"/>
      <c r="F1392" s="867"/>
      <c r="G1392" s="867"/>
      <c r="H1392" s="867"/>
      <c r="I1392" s="867"/>
      <c r="J1392" s="205"/>
      <c r="K1392" s="130" t="s">
        <v>5520</v>
      </c>
      <c r="L1392" s="132" t="s">
        <v>5492</v>
      </c>
      <c r="M1392" s="132" t="s">
        <v>5521</v>
      </c>
      <c r="N1392" s="131"/>
      <c r="O1392" s="783" t="s">
        <v>84</v>
      </c>
      <c r="P1392" s="783" t="s">
        <v>86</v>
      </c>
      <c r="Q1392" s="783" t="s">
        <v>86</v>
      </c>
      <c r="R1392" s="783" t="s">
        <v>86</v>
      </c>
      <c r="S1392" s="132" t="s">
        <v>104</v>
      </c>
      <c r="T1392" s="131"/>
      <c r="U1392" s="131"/>
      <c r="V1392" s="803"/>
      <c r="W1392" s="803"/>
      <c r="X1392" s="803"/>
      <c r="Y1392" s="803"/>
      <c r="Z1392" s="803"/>
      <c r="AA1392" s="803"/>
      <c r="AB1392" s="803"/>
      <c r="AC1392" s="803"/>
      <c r="AD1392" s="803"/>
      <c r="AE1392" s="110"/>
      <c r="AF1392" s="110"/>
      <c r="AG1392" s="110"/>
    </row>
    <row r="1393">
      <c r="A1393" s="803"/>
      <c r="B1393" s="127">
        <f t="shared" si="1"/>
        <v>1390</v>
      </c>
      <c r="C1393" s="196"/>
      <c r="D1393" s="867"/>
      <c r="E1393" s="867"/>
      <c r="F1393" s="867"/>
      <c r="G1393" s="960"/>
      <c r="H1393" s="867"/>
      <c r="I1393" s="960"/>
      <c r="J1393" s="207"/>
      <c r="K1393" s="130" t="s">
        <v>5469</v>
      </c>
      <c r="L1393" s="132" t="s">
        <v>4226</v>
      </c>
      <c r="M1393" s="132" t="s">
        <v>5470</v>
      </c>
      <c r="N1393" s="131"/>
      <c r="O1393" s="783" t="s">
        <v>84</v>
      </c>
      <c r="P1393" s="783" t="s">
        <v>86</v>
      </c>
      <c r="Q1393" s="783" t="s">
        <v>86</v>
      </c>
      <c r="R1393" s="783" t="s">
        <v>86</v>
      </c>
      <c r="S1393" s="132" t="s">
        <v>104</v>
      </c>
      <c r="T1393" s="131"/>
      <c r="U1393" s="131"/>
      <c r="V1393" s="803"/>
      <c r="W1393" s="803"/>
      <c r="X1393" s="803"/>
      <c r="Y1393" s="803"/>
      <c r="Z1393" s="803"/>
      <c r="AA1393" s="803"/>
      <c r="AB1393" s="803"/>
      <c r="AC1393" s="803"/>
      <c r="AD1393" s="803"/>
      <c r="AE1393" s="110"/>
      <c r="AF1393" s="110"/>
      <c r="AG1393" s="110"/>
    </row>
    <row r="1394">
      <c r="A1394" s="803"/>
      <c r="B1394" s="127">
        <f t="shared" si="1"/>
        <v>1391</v>
      </c>
      <c r="C1394" s="196"/>
      <c r="D1394" s="867"/>
      <c r="E1394" s="867"/>
      <c r="F1394" s="867"/>
      <c r="G1394" s="193" t="s">
        <v>527</v>
      </c>
      <c r="H1394" s="146" t="s">
        <v>5522</v>
      </c>
      <c r="I1394" s="140"/>
      <c r="J1394" s="207"/>
      <c r="K1394" s="131"/>
      <c r="L1394" s="132" t="s">
        <v>173</v>
      </c>
      <c r="M1394" s="132" t="s">
        <v>5511</v>
      </c>
      <c r="N1394" s="131"/>
      <c r="O1394" s="783" t="s">
        <v>84</v>
      </c>
      <c r="P1394" s="783" t="s">
        <v>86</v>
      </c>
      <c r="Q1394" s="783" t="s">
        <v>86</v>
      </c>
      <c r="R1394" s="783" t="s">
        <v>86</v>
      </c>
      <c r="S1394" s="132" t="s">
        <v>104</v>
      </c>
      <c r="T1394" s="131"/>
      <c r="U1394" s="131"/>
      <c r="V1394" s="803"/>
      <c r="W1394" s="803"/>
      <c r="X1394" s="803"/>
      <c r="Y1394" s="803"/>
      <c r="Z1394" s="803"/>
      <c r="AA1394" s="803"/>
      <c r="AB1394" s="803"/>
      <c r="AC1394" s="803"/>
      <c r="AD1394" s="803"/>
      <c r="AE1394" s="110"/>
      <c r="AF1394" s="110"/>
      <c r="AG1394" s="110"/>
    </row>
    <row r="1395">
      <c r="A1395" s="803"/>
      <c r="B1395" s="127">
        <f t="shared" si="1"/>
        <v>1392</v>
      </c>
      <c r="C1395" s="196"/>
      <c r="D1395" s="867"/>
      <c r="E1395" s="867"/>
      <c r="F1395" s="867"/>
      <c r="G1395" s="867"/>
      <c r="H1395" s="867"/>
      <c r="I1395" s="146" t="s">
        <v>5512</v>
      </c>
      <c r="J1395" s="129" t="s">
        <v>5514</v>
      </c>
      <c r="K1395" s="131"/>
      <c r="L1395" s="132" t="s">
        <v>4552</v>
      </c>
      <c r="M1395" s="132" t="s">
        <v>156</v>
      </c>
      <c r="N1395" s="131"/>
      <c r="O1395" s="783" t="s">
        <v>84</v>
      </c>
      <c r="P1395" s="783" t="s">
        <v>86</v>
      </c>
      <c r="Q1395" s="783" t="s">
        <v>86</v>
      </c>
      <c r="R1395" s="783" t="s">
        <v>86</v>
      </c>
      <c r="S1395" s="132" t="s">
        <v>104</v>
      </c>
      <c r="T1395" s="131"/>
      <c r="U1395" s="131"/>
      <c r="V1395" s="803"/>
      <c r="W1395" s="803"/>
      <c r="X1395" s="803"/>
      <c r="Y1395" s="803"/>
      <c r="Z1395" s="803"/>
      <c r="AA1395" s="803"/>
      <c r="AB1395" s="803"/>
      <c r="AC1395" s="803"/>
      <c r="AD1395" s="803"/>
      <c r="AE1395" s="110"/>
      <c r="AF1395" s="110"/>
      <c r="AG1395" s="110"/>
    </row>
    <row r="1396">
      <c r="A1396" s="803"/>
      <c r="B1396" s="127">
        <f t="shared" si="1"/>
        <v>1393</v>
      </c>
      <c r="C1396" s="196"/>
      <c r="D1396" s="867"/>
      <c r="E1396" s="867"/>
      <c r="F1396" s="867"/>
      <c r="G1396" s="867"/>
      <c r="H1396" s="867"/>
      <c r="I1396" s="867"/>
      <c r="J1396" s="146" t="s">
        <v>5523</v>
      </c>
      <c r="K1396" s="175"/>
      <c r="L1396" s="132" t="s">
        <v>674</v>
      </c>
      <c r="M1396" s="132" t="s">
        <v>5524</v>
      </c>
      <c r="N1396" s="131"/>
      <c r="O1396" s="783" t="s">
        <v>84</v>
      </c>
      <c r="P1396" s="783" t="s">
        <v>86</v>
      </c>
      <c r="Q1396" s="783" t="s">
        <v>86</v>
      </c>
      <c r="R1396" s="783" t="s">
        <v>86</v>
      </c>
      <c r="S1396" s="132" t="s">
        <v>104</v>
      </c>
      <c r="T1396" s="131"/>
      <c r="U1396" s="131"/>
      <c r="V1396" s="803"/>
      <c r="W1396" s="803"/>
      <c r="X1396" s="803"/>
      <c r="Y1396" s="803"/>
      <c r="Z1396" s="803"/>
      <c r="AA1396" s="803"/>
      <c r="AB1396" s="803"/>
      <c r="AC1396" s="803"/>
      <c r="AD1396" s="803"/>
      <c r="AE1396" s="110"/>
      <c r="AF1396" s="110"/>
      <c r="AG1396" s="110"/>
    </row>
    <row r="1397">
      <c r="A1397" s="803"/>
      <c r="B1397" s="127">
        <f t="shared" si="1"/>
        <v>1394</v>
      </c>
      <c r="C1397" s="196"/>
      <c r="D1397" s="867"/>
      <c r="E1397" s="867"/>
      <c r="F1397" s="867"/>
      <c r="G1397" s="867"/>
      <c r="H1397" s="867"/>
      <c r="I1397" s="867"/>
      <c r="J1397" s="205"/>
      <c r="K1397" s="130" t="s">
        <v>5525</v>
      </c>
      <c r="L1397" s="132" t="s">
        <v>5526</v>
      </c>
      <c r="M1397" s="132" t="s">
        <v>5527</v>
      </c>
      <c r="N1397" s="131"/>
      <c r="O1397" s="783" t="s">
        <v>84</v>
      </c>
      <c r="P1397" s="783" t="s">
        <v>86</v>
      </c>
      <c r="Q1397" s="783" t="s">
        <v>86</v>
      </c>
      <c r="R1397" s="783" t="s">
        <v>86</v>
      </c>
      <c r="S1397" s="132" t="s">
        <v>104</v>
      </c>
      <c r="T1397" s="131"/>
      <c r="U1397" s="131"/>
      <c r="V1397" s="803"/>
      <c r="W1397" s="803"/>
      <c r="X1397" s="803"/>
      <c r="Y1397" s="803"/>
      <c r="Z1397" s="803"/>
      <c r="AA1397" s="803"/>
      <c r="AB1397" s="803"/>
      <c r="AC1397" s="803"/>
      <c r="AD1397" s="803"/>
      <c r="AE1397" s="110"/>
      <c r="AF1397" s="110"/>
      <c r="AG1397" s="110"/>
    </row>
    <row r="1398">
      <c r="A1398" s="803"/>
      <c r="B1398" s="127">
        <f t="shared" si="1"/>
        <v>1395</v>
      </c>
      <c r="C1398" s="196"/>
      <c r="D1398" s="867"/>
      <c r="E1398" s="867"/>
      <c r="F1398" s="867"/>
      <c r="G1398" s="867"/>
      <c r="H1398" s="867"/>
      <c r="I1398" s="867"/>
      <c r="J1398" s="207"/>
      <c r="K1398" s="130" t="s">
        <v>5528</v>
      </c>
      <c r="L1398" s="132" t="s">
        <v>5478</v>
      </c>
      <c r="M1398" s="132" t="s">
        <v>2520</v>
      </c>
      <c r="N1398" s="131"/>
      <c r="O1398" s="783" t="s">
        <v>84</v>
      </c>
      <c r="P1398" s="783" t="s">
        <v>86</v>
      </c>
      <c r="Q1398" s="783" t="s">
        <v>86</v>
      </c>
      <c r="R1398" s="783" t="s">
        <v>86</v>
      </c>
      <c r="S1398" s="132" t="s">
        <v>104</v>
      </c>
      <c r="T1398" s="131"/>
      <c r="U1398" s="131"/>
      <c r="V1398" s="803"/>
      <c r="W1398" s="803"/>
      <c r="X1398" s="803"/>
      <c r="Y1398" s="803"/>
      <c r="Z1398" s="803"/>
      <c r="AA1398" s="803"/>
      <c r="AB1398" s="803"/>
      <c r="AC1398" s="803"/>
      <c r="AD1398" s="803"/>
      <c r="AE1398" s="110"/>
      <c r="AF1398" s="110"/>
      <c r="AG1398" s="110"/>
    </row>
    <row r="1399">
      <c r="A1399" s="803"/>
      <c r="B1399" s="127">
        <f t="shared" si="1"/>
        <v>1396</v>
      </c>
      <c r="C1399" s="196"/>
      <c r="D1399" s="867"/>
      <c r="E1399" s="867"/>
      <c r="F1399" s="867"/>
      <c r="G1399" s="867"/>
      <c r="H1399" s="867"/>
      <c r="I1399" s="205"/>
      <c r="J1399" s="142" t="s">
        <v>524</v>
      </c>
      <c r="K1399" s="131"/>
      <c r="L1399" s="132" t="s">
        <v>674</v>
      </c>
      <c r="M1399" s="132" t="s">
        <v>5529</v>
      </c>
      <c r="N1399" s="131"/>
      <c r="O1399" s="783" t="s">
        <v>84</v>
      </c>
      <c r="P1399" s="783" t="s">
        <v>86</v>
      </c>
      <c r="Q1399" s="783" t="s">
        <v>86</v>
      </c>
      <c r="R1399" s="783" t="s">
        <v>86</v>
      </c>
      <c r="S1399" s="132" t="s">
        <v>104</v>
      </c>
      <c r="T1399" s="131"/>
      <c r="U1399" s="131"/>
      <c r="V1399" s="803"/>
      <c r="W1399" s="803"/>
      <c r="X1399" s="803"/>
      <c r="Y1399" s="803"/>
      <c r="Z1399" s="803"/>
      <c r="AA1399" s="803"/>
      <c r="AB1399" s="803"/>
      <c r="AC1399" s="803"/>
      <c r="AD1399" s="803"/>
      <c r="AE1399" s="110"/>
      <c r="AF1399" s="110"/>
      <c r="AG1399" s="110"/>
    </row>
    <row r="1400">
      <c r="A1400" s="803"/>
      <c r="B1400" s="127">
        <f t="shared" si="1"/>
        <v>1397</v>
      </c>
      <c r="C1400" s="196"/>
      <c r="D1400" s="867"/>
      <c r="E1400" s="867"/>
      <c r="F1400" s="867"/>
      <c r="G1400" s="688"/>
      <c r="H1400" s="960"/>
      <c r="I1400" s="207"/>
      <c r="J1400" s="130" t="s">
        <v>5515</v>
      </c>
      <c r="K1400" s="131"/>
      <c r="L1400" s="132" t="s">
        <v>5516</v>
      </c>
      <c r="M1400" s="132" t="s">
        <v>5530</v>
      </c>
      <c r="N1400" s="131"/>
      <c r="O1400" s="783" t="s">
        <v>84</v>
      </c>
      <c r="P1400" s="783" t="s">
        <v>86</v>
      </c>
      <c r="Q1400" s="783" t="s">
        <v>86</v>
      </c>
      <c r="R1400" s="783" t="s">
        <v>86</v>
      </c>
      <c r="S1400" s="132" t="s">
        <v>104</v>
      </c>
      <c r="T1400" s="131"/>
      <c r="U1400" s="131"/>
      <c r="V1400" s="803"/>
      <c r="W1400" s="803"/>
      <c r="X1400" s="803"/>
      <c r="Y1400" s="803"/>
      <c r="Z1400" s="803"/>
      <c r="AA1400" s="803"/>
      <c r="AB1400" s="803"/>
      <c r="AC1400" s="803"/>
      <c r="AD1400" s="803"/>
      <c r="AE1400" s="110"/>
      <c r="AF1400" s="110"/>
      <c r="AG1400" s="110"/>
    </row>
    <row r="1401">
      <c r="A1401" s="803"/>
      <c r="B1401" s="127">
        <f t="shared" si="1"/>
        <v>1398</v>
      </c>
      <c r="C1401" s="196"/>
      <c r="D1401" s="867"/>
      <c r="E1401" s="867"/>
      <c r="F1401" s="867"/>
      <c r="G1401" s="193" t="s">
        <v>5531</v>
      </c>
      <c r="H1401" s="149" t="s">
        <v>5532</v>
      </c>
      <c r="I1401" s="204"/>
      <c r="J1401" s="201"/>
      <c r="K1401" s="131"/>
      <c r="L1401" s="132" t="s">
        <v>4226</v>
      </c>
      <c r="M1401" s="132" t="s">
        <v>5511</v>
      </c>
      <c r="N1401" s="131"/>
      <c r="O1401" s="783" t="s">
        <v>84</v>
      </c>
      <c r="P1401" s="783" t="s">
        <v>86</v>
      </c>
      <c r="Q1401" s="783" t="s">
        <v>86</v>
      </c>
      <c r="R1401" s="783" t="s">
        <v>86</v>
      </c>
      <c r="S1401" s="132" t="s">
        <v>104</v>
      </c>
      <c r="T1401" s="131"/>
      <c r="U1401" s="131"/>
      <c r="V1401" s="803"/>
      <c r="W1401" s="803"/>
      <c r="X1401" s="803"/>
      <c r="Y1401" s="803"/>
      <c r="Z1401" s="803"/>
      <c r="AA1401" s="803"/>
      <c r="AB1401" s="803"/>
      <c r="AC1401" s="803"/>
      <c r="AD1401" s="803"/>
      <c r="AE1401" s="110"/>
      <c r="AF1401" s="110"/>
      <c r="AG1401" s="110"/>
    </row>
    <row r="1402">
      <c r="A1402" s="803"/>
      <c r="B1402" s="127">
        <f t="shared" si="1"/>
        <v>1399</v>
      </c>
      <c r="C1402" s="196"/>
      <c r="D1402" s="867"/>
      <c r="E1402" s="867"/>
      <c r="F1402" s="867"/>
      <c r="G1402" s="960"/>
      <c r="H1402" s="207"/>
      <c r="I1402" s="130" t="s">
        <v>5512</v>
      </c>
      <c r="J1402" s="132" t="s">
        <v>5533</v>
      </c>
      <c r="K1402" s="131"/>
      <c r="L1402" s="132" t="s">
        <v>674</v>
      </c>
      <c r="M1402" s="132" t="s">
        <v>5534</v>
      </c>
      <c r="N1402" s="131"/>
      <c r="O1402" s="783" t="s">
        <v>84</v>
      </c>
      <c r="P1402" s="783" t="s">
        <v>86</v>
      </c>
      <c r="Q1402" s="783" t="s">
        <v>86</v>
      </c>
      <c r="R1402" s="783" t="s">
        <v>86</v>
      </c>
      <c r="S1402" s="132" t="s">
        <v>104</v>
      </c>
      <c r="T1402" s="131"/>
      <c r="U1402" s="131"/>
      <c r="V1402" s="803"/>
      <c r="W1402" s="803"/>
      <c r="X1402" s="803"/>
      <c r="Y1402" s="803"/>
      <c r="Z1402" s="803"/>
      <c r="AA1402" s="803"/>
      <c r="AB1402" s="803"/>
      <c r="AC1402" s="803"/>
      <c r="AD1402" s="803"/>
      <c r="AE1402" s="110"/>
      <c r="AF1402" s="110"/>
      <c r="AG1402" s="110"/>
    </row>
    <row r="1403">
      <c r="A1403" s="803"/>
      <c r="B1403" s="127">
        <f t="shared" si="1"/>
        <v>1400</v>
      </c>
      <c r="C1403" s="196"/>
      <c r="D1403" s="867"/>
      <c r="E1403" s="867"/>
      <c r="F1403" s="207"/>
      <c r="G1403" s="142" t="s">
        <v>451</v>
      </c>
      <c r="H1403" s="207"/>
      <c r="I1403" s="201"/>
      <c r="J1403" s="201"/>
      <c r="K1403" s="131"/>
      <c r="L1403" s="132" t="s">
        <v>4354</v>
      </c>
      <c r="M1403" s="132" t="s">
        <v>5535</v>
      </c>
      <c r="N1403" s="131"/>
      <c r="O1403" s="783" t="s">
        <v>84</v>
      </c>
      <c r="P1403" s="783" t="s">
        <v>86</v>
      </c>
      <c r="Q1403" s="783" t="s">
        <v>86</v>
      </c>
      <c r="R1403" s="783" t="s">
        <v>86</v>
      </c>
      <c r="S1403" s="132" t="s">
        <v>104</v>
      </c>
      <c r="T1403" s="131"/>
      <c r="U1403" s="131"/>
      <c r="V1403" s="803"/>
      <c r="W1403" s="803"/>
      <c r="X1403" s="803"/>
      <c r="Y1403" s="803"/>
      <c r="Z1403" s="803"/>
      <c r="AA1403" s="803"/>
      <c r="AB1403" s="803"/>
      <c r="AC1403" s="803"/>
      <c r="AD1403" s="803"/>
      <c r="AE1403" s="110"/>
      <c r="AF1403" s="110"/>
      <c r="AG1403" s="110"/>
    </row>
    <row r="1404">
      <c r="A1404" s="803"/>
      <c r="B1404" s="127">
        <f t="shared" si="1"/>
        <v>1401</v>
      </c>
      <c r="C1404" s="196"/>
      <c r="D1404" s="867"/>
      <c r="E1404" s="205"/>
      <c r="F1404" s="140" t="s">
        <v>5536</v>
      </c>
      <c r="G1404" s="863"/>
      <c r="H1404" s="699"/>
      <c r="I1404" s="201"/>
      <c r="J1404" s="201"/>
      <c r="K1404" s="131"/>
      <c r="L1404" s="132" t="s">
        <v>5537</v>
      </c>
      <c r="M1404" s="132" t="s">
        <v>5538</v>
      </c>
      <c r="N1404" s="131"/>
      <c r="O1404" s="783" t="s">
        <v>84</v>
      </c>
      <c r="P1404" s="783" t="s">
        <v>86</v>
      </c>
      <c r="Q1404" s="783" t="s">
        <v>86</v>
      </c>
      <c r="R1404" s="783" t="s">
        <v>86</v>
      </c>
      <c r="S1404" s="132" t="s">
        <v>104</v>
      </c>
      <c r="T1404" s="131"/>
      <c r="U1404" s="131"/>
      <c r="V1404" s="803"/>
      <c r="W1404" s="803"/>
      <c r="X1404" s="803"/>
      <c r="Y1404" s="803"/>
      <c r="Z1404" s="803"/>
      <c r="AA1404" s="803"/>
      <c r="AB1404" s="803"/>
      <c r="AC1404" s="803"/>
      <c r="AD1404" s="803"/>
      <c r="AE1404" s="110"/>
      <c r="AF1404" s="110"/>
      <c r="AG1404" s="110"/>
    </row>
    <row r="1405">
      <c r="A1405" s="803"/>
      <c r="B1405" s="127">
        <f t="shared" si="1"/>
        <v>1402</v>
      </c>
      <c r="C1405" s="196"/>
      <c r="D1405" s="867"/>
      <c r="E1405" s="205"/>
      <c r="F1405" s="803"/>
      <c r="G1405" s="192" t="s">
        <v>5539</v>
      </c>
      <c r="H1405" s="146" t="s">
        <v>1786</v>
      </c>
      <c r="I1405" s="822"/>
      <c r="J1405" s="201"/>
      <c r="K1405" s="131"/>
      <c r="L1405" s="132" t="s">
        <v>4075</v>
      </c>
      <c r="M1405" s="132" t="s">
        <v>5540</v>
      </c>
      <c r="N1405" s="131"/>
      <c r="O1405" s="783" t="s">
        <v>84</v>
      </c>
      <c r="P1405" s="783" t="s">
        <v>86</v>
      </c>
      <c r="Q1405" s="783" t="s">
        <v>86</v>
      </c>
      <c r="R1405" s="783" t="s">
        <v>86</v>
      </c>
      <c r="S1405" s="132" t="s">
        <v>104</v>
      </c>
      <c r="T1405" s="131"/>
      <c r="U1405" s="131"/>
      <c r="V1405" s="803"/>
      <c r="W1405" s="803"/>
      <c r="X1405" s="803"/>
      <c r="Y1405" s="803"/>
      <c r="Z1405" s="803"/>
      <c r="AA1405" s="803"/>
      <c r="AB1405" s="803"/>
      <c r="AC1405" s="803"/>
      <c r="AD1405" s="803"/>
      <c r="AE1405" s="110"/>
      <c r="AF1405" s="110"/>
      <c r="AG1405" s="110"/>
    </row>
    <row r="1406">
      <c r="A1406" s="803"/>
      <c r="B1406" s="127">
        <f t="shared" si="1"/>
        <v>1403</v>
      </c>
      <c r="C1406" s="196"/>
      <c r="D1406" s="867"/>
      <c r="E1406" s="205"/>
      <c r="F1406" s="803"/>
      <c r="G1406" s="867"/>
      <c r="H1406" s="205"/>
      <c r="I1406" s="898" t="s">
        <v>5541</v>
      </c>
      <c r="J1406" s="998"/>
      <c r="K1406" s="900"/>
      <c r="L1406" s="900"/>
      <c r="M1406" s="900"/>
      <c r="N1406" s="132" t="s">
        <v>5542</v>
      </c>
      <c r="O1406" s="783" t="s">
        <v>86</v>
      </c>
      <c r="P1406" s="783" t="s">
        <v>86</v>
      </c>
      <c r="Q1406" s="783" t="s">
        <v>86</v>
      </c>
      <c r="R1406" s="783" t="s">
        <v>86</v>
      </c>
      <c r="S1406" s="131"/>
      <c r="T1406" s="131"/>
      <c r="U1406" s="131"/>
      <c r="V1406" s="803"/>
      <c r="W1406" s="803"/>
      <c r="X1406" s="803"/>
      <c r="Y1406" s="803"/>
      <c r="Z1406" s="803"/>
      <c r="AA1406" s="803"/>
      <c r="AB1406" s="803"/>
      <c r="AC1406" s="803"/>
      <c r="AD1406" s="803"/>
      <c r="AE1406" s="110"/>
      <c r="AF1406" s="110"/>
      <c r="AG1406" s="110"/>
    </row>
    <row r="1407">
      <c r="A1407" s="803"/>
      <c r="B1407" s="127">
        <f t="shared" si="1"/>
        <v>1404</v>
      </c>
      <c r="C1407" s="196"/>
      <c r="D1407" s="867"/>
      <c r="E1407" s="205"/>
      <c r="F1407" s="803"/>
      <c r="G1407" s="867"/>
      <c r="H1407" s="205"/>
      <c r="I1407" s="130" t="s">
        <v>451</v>
      </c>
      <c r="J1407" s="201"/>
      <c r="K1407" s="131"/>
      <c r="L1407" s="132" t="s">
        <v>4354</v>
      </c>
      <c r="M1407" s="132" t="s">
        <v>5543</v>
      </c>
      <c r="N1407" s="131"/>
      <c r="O1407" s="783" t="s">
        <v>84</v>
      </c>
      <c r="P1407" s="783" t="s">
        <v>86</v>
      </c>
      <c r="Q1407" s="783" t="s">
        <v>86</v>
      </c>
      <c r="R1407" s="783" t="s">
        <v>86</v>
      </c>
      <c r="S1407" s="132" t="s">
        <v>104</v>
      </c>
      <c r="T1407" s="131"/>
      <c r="U1407" s="131"/>
      <c r="V1407" s="803"/>
      <c r="W1407" s="803"/>
      <c r="X1407" s="803"/>
      <c r="Y1407" s="803"/>
      <c r="Z1407" s="803"/>
      <c r="AA1407" s="803"/>
      <c r="AB1407" s="803"/>
      <c r="AC1407" s="803"/>
      <c r="AD1407" s="803"/>
      <c r="AE1407" s="110"/>
      <c r="AF1407" s="110"/>
      <c r="AG1407" s="110"/>
    </row>
    <row r="1408">
      <c r="A1408" s="803"/>
      <c r="B1408" s="127">
        <f t="shared" si="1"/>
        <v>1405</v>
      </c>
      <c r="C1408" s="196"/>
      <c r="D1408" s="867"/>
      <c r="E1408" s="205"/>
      <c r="F1408" s="803"/>
      <c r="G1408" s="867"/>
      <c r="H1408" s="146" t="s">
        <v>1081</v>
      </c>
      <c r="I1408" s="130" t="s">
        <v>5544</v>
      </c>
      <c r="J1408" s="201"/>
      <c r="K1408" s="131"/>
      <c r="L1408" s="132" t="s">
        <v>5545</v>
      </c>
      <c r="M1408" s="132" t="s">
        <v>5546</v>
      </c>
      <c r="N1408" s="131"/>
      <c r="O1408" s="783" t="s">
        <v>84</v>
      </c>
      <c r="P1408" s="783" t="s">
        <v>86</v>
      </c>
      <c r="Q1408" s="783" t="s">
        <v>86</v>
      </c>
      <c r="R1408" s="783" t="s">
        <v>86</v>
      </c>
      <c r="S1408" s="132" t="s">
        <v>104</v>
      </c>
      <c r="T1408" s="131"/>
      <c r="U1408" s="131"/>
      <c r="V1408" s="803"/>
      <c r="W1408" s="803"/>
      <c r="X1408" s="803"/>
      <c r="Y1408" s="803"/>
      <c r="Z1408" s="803"/>
      <c r="AA1408" s="803"/>
      <c r="AB1408" s="803"/>
      <c r="AC1408" s="803"/>
      <c r="AD1408" s="803"/>
      <c r="AE1408" s="110"/>
      <c r="AF1408" s="110"/>
      <c r="AG1408" s="110"/>
    </row>
    <row r="1409">
      <c r="A1409" s="803"/>
      <c r="B1409" s="127">
        <f t="shared" si="1"/>
        <v>1406</v>
      </c>
      <c r="C1409" s="196"/>
      <c r="D1409" s="867"/>
      <c r="E1409" s="205"/>
      <c r="F1409" s="803"/>
      <c r="G1409" s="867"/>
      <c r="H1409" s="205"/>
      <c r="I1409" s="130" t="s">
        <v>5547</v>
      </c>
      <c r="J1409" s="201"/>
      <c r="K1409" s="131"/>
      <c r="L1409" s="132" t="s">
        <v>5548</v>
      </c>
      <c r="M1409" s="132" t="s">
        <v>5549</v>
      </c>
      <c r="N1409" s="131"/>
      <c r="O1409" s="783" t="s">
        <v>84</v>
      </c>
      <c r="P1409" s="783" t="s">
        <v>86</v>
      </c>
      <c r="Q1409" s="783" t="s">
        <v>86</v>
      </c>
      <c r="R1409" s="783" t="s">
        <v>86</v>
      </c>
      <c r="S1409" s="132" t="s">
        <v>104</v>
      </c>
      <c r="T1409" s="131"/>
      <c r="U1409" s="131"/>
      <c r="V1409" s="803"/>
      <c r="W1409" s="803"/>
      <c r="X1409" s="803"/>
      <c r="Y1409" s="803"/>
      <c r="Z1409" s="803"/>
      <c r="AA1409" s="803"/>
      <c r="AB1409" s="803"/>
      <c r="AC1409" s="803"/>
      <c r="AD1409" s="803"/>
      <c r="AE1409" s="110"/>
      <c r="AF1409" s="110"/>
      <c r="AG1409" s="110"/>
    </row>
    <row r="1410">
      <c r="A1410" s="803"/>
      <c r="B1410" s="127">
        <f t="shared" si="1"/>
        <v>1407</v>
      </c>
      <c r="C1410" s="196"/>
      <c r="D1410" s="867"/>
      <c r="E1410" s="205"/>
      <c r="F1410" s="803"/>
      <c r="G1410" s="867"/>
      <c r="H1410" s="205"/>
      <c r="I1410" s="130" t="s">
        <v>5550</v>
      </c>
      <c r="J1410" s="201"/>
      <c r="K1410" s="131"/>
      <c r="L1410" s="132" t="s">
        <v>5551</v>
      </c>
      <c r="M1410" s="132" t="s">
        <v>5552</v>
      </c>
      <c r="N1410" s="131"/>
      <c r="O1410" s="783" t="s">
        <v>84</v>
      </c>
      <c r="P1410" s="783" t="s">
        <v>86</v>
      </c>
      <c r="Q1410" s="783" t="s">
        <v>86</v>
      </c>
      <c r="R1410" s="783" t="s">
        <v>86</v>
      </c>
      <c r="S1410" s="132" t="s">
        <v>104</v>
      </c>
      <c r="T1410" s="131"/>
      <c r="U1410" s="131"/>
      <c r="V1410" s="803"/>
      <c r="W1410" s="803"/>
      <c r="X1410" s="803"/>
      <c r="Y1410" s="803"/>
      <c r="Z1410" s="803"/>
      <c r="AA1410" s="803"/>
      <c r="AB1410" s="803"/>
      <c r="AC1410" s="803"/>
      <c r="AD1410" s="803"/>
      <c r="AE1410" s="110"/>
      <c r="AF1410" s="110"/>
      <c r="AG1410" s="110"/>
    </row>
    <row r="1411">
      <c r="A1411" s="803"/>
      <c r="B1411" s="127">
        <f t="shared" si="1"/>
        <v>1408</v>
      </c>
      <c r="C1411" s="196"/>
      <c r="D1411" s="867"/>
      <c r="E1411" s="205"/>
      <c r="F1411" s="803"/>
      <c r="G1411" s="960"/>
      <c r="H1411" s="207"/>
      <c r="I1411" s="130" t="s">
        <v>244</v>
      </c>
      <c r="J1411" s="201"/>
      <c r="K1411" s="131"/>
      <c r="L1411" s="132" t="s">
        <v>5343</v>
      </c>
      <c r="M1411" s="132" t="s">
        <v>5553</v>
      </c>
      <c r="N1411" s="131"/>
      <c r="O1411" s="783" t="s">
        <v>84</v>
      </c>
      <c r="P1411" s="783" t="s">
        <v>86</v>
      </c>
      <c r="Q1411" s="783" t="s">
        <v>86</v>
      </c>
      <c r="R1411" s="783" t="s">
        <v>86</v>
      </c>
      <c r="S1411" s="132" t="s">
        <v>104</v>
      </c>
      <c r="T1411" s="131"/>
      <c r="U1411" s="131"/>
      <c r="V1411" s="803"/>
      <c r="W1411" s="803"/>
      <c r="X1411" s="803"/>
      <c r="Y1411" s="803"/>
      <c r="Z1411" s="803"/>
      <c r="AA1411" s="803"/>
      <c r="AB1411" s="803"/>
      <c r="AC1411" s="803"/>
      <c r="AD1411" s="803"/>
      <c r="AE1411" s="110"/>
      <c r="AF1411" s="110"/>
      <c r="AG1411" s="110"/>
    </row>
    <row r="1412">
      <c r="A1412" s="803"/>
      <c r="B1412" s="127">
        <f t="shared" si="1"/>
        <v>1409</v>
      </c>
      <c r="C1412" s="196"/>
      <c r="D1412" s="867"/>
      <c r="E1412" s="205"/>
      <c r="F1412" s="202"/>
      <c r="G1412" s="140" t="s">
        <v>5554</v>
      </c>
      <c r="H1412" s="155" t="s">
        <v>5555</v>
      </c>
      <c r="I1412" s="201"/>
      <c r="J1412" s="201"/>
      <c r="K1412" s="131"/>
      <c r="L1412" s="132" t="s">
        <v>5556</v>
      </c>
      <c r="M1412" s="132" t="s">
        <v>5557</v>
      </c>
      <c r="N1412" s="132" t="s">
        <v>5558</v>
      </c>
      <c r="O1412" s="783" t="s">
        <v>85</v>
      </c>
      <c r="P1412" s="783" t="s">
        <v>86</v>
      </c>
      <c r="Q1412" s="783" t="s">
        <v>86</v>
      </c>
      <c r="R1412" s="783" t="s">
        <v>86</v>
      </c>
      <c r="S1412" s="132" t="s">
        <v>104</v>
      </c>
      <c r="T1412" s="132" t="s">
        <v>5559</v>
      </c>
      <c r="U1412" s="831" t="s">
        <v>5560</v>
      </c>
      <c r="V1412" s="803"/>
      <c r="W1412" s="803"/>
      <c r="X1412" s="803"/>
      <c r="Y1412" s="803"/>
      <c r="Z1412" s="803"/>
      <c r="AA1412" s="803"/>
      <c r="AB1412" s="803"/>
      <c r="AC1412" s="803"/>
      <c r="AD1412" s="803"/>
      <c r="AE1412" s="110"/>
      <c r="AF1412" s="110"/>
      <c r="AG1412" s="110"/>
    </row>
    <row r="1413">
      <c r="A1413" s="803"/>
      <c r="B1413" s="127">
        <f t="shared" si="1"/>
        <v>1410</v>
      </c>
      <c r="C1413" s="196"/>
      <c r="D1413" s="867"/>
      <c r="E1413" s="205"/>
      <c r="F1413" s="202"/>
      <c r="G1413" s="129" t="s">
        <v>5561</v>
      </c>
      <c r="H1413" s="130" t="s">
        <v>5562</v>
      </c>
      <c r="I1413" s="201"/>
      <c r="J1413" s="201"/>
      <c r="K1413" s="131"/>
      <c r="L1413" s="132" t="s">
        <v>5563</v>
      </c>
      <c r="M1413" s="132" t="s">
        <v>5564</v>
      </c>
      <c r="N1413" s="131"/>
      <c r="O1413" s="783" t="s">
        <v>84</v>
      </c>
      <c r="P1413" s="783" t="s">
        <v>86</v>
      </c>
      <c r="Q1413" s="783" t="s">
        <v>86</v>
      </c>
      <c r="R1413" s="783" t="s">
        <v>86</v>
      </c>
      <c r="S1413" s="132" t="s">
        <v>104</v>
      </c>
      <c r="T1413" s="131"/>
      <c r="U1413" s="131"/>
      <c r="V1413" s="803"/>
      <c r="W1413" s="803"/>
      <c r="X1413" s="803"/>
      <c r="Y1413" s="803"/>
      <c r="Z1413" s="803"/>
      <c r="AA1413" s="803"/>
      <c r="AB1413" s="803"/>
      <c r="AC1413" s="803"/>
      <c r="AD1413" s="803"/>
      <c r="AE1413" s="110"/>
      <c r="AF1413" s="110"/>
      <c r="AG1413" s="110"/>
    </row>
    <row r="1414">
      <c r="A1414" s="803"/>
      <c r="B1414" s="127">
        <f t="shared" si="1"/>
        <v>1411</v>
      </c>
      <c r="C1414" s="196"/>
      <c r="D1414" s="867"/>
      <c r="E1414" s="205"/>
      <c r="F1414" s="202"/>
      <c r="G1414" s="202"/>
      <c r="H1414" s="130" t="s">
        <v>5565</v>
      </c>
      <c r="I1414" s="201"/>
      <c r="J1414" s="201"/>
      <c r="K1414" s="131"/>
      <c r="L1414" s="132" t="s">
        <v>5566</v>
      </c>
      <c r="M1414" s="132" t="s">
        <v>5567</v>
      </c>
      <c r="N1414" s="131"/>
      <c r="O1414" s="783" t="s">
        <v>84</v>
      </c>
      <c r="P1414" s="783" t="s">
        <v>86</v>
      </c>
      <c r="Q1414" s="783" t="s">
        <v>86</v>
      </c>
      <c r="R1414" s="783" t="s">
        <v>86</v>
      </c>
      <c r="S1414" s="132" t="s">
        <v>104</v>
      </c>
      <c r="T1414" s="131"/>
      <c r="U1414" s="131"/>
      <c r="V1414" s="803"/>
      <c r="W1414" s="803"/>
      <c r="X1414" s="803"/>
      <c r="Y1414" s="803"/>
      <c r="Z1414" s="803"/>
      <c r="AA1414" s="803"/>
      <c r="AB1414" s="803"/>
      <c r="AC1414" s="803"/>
      <c r="AD1414" s="803"/>
      <c r="AE1414" s="110"/>
      <c r="AF1414" s="110"/>
      <c r="AG1414" s="110"/>
    </row>
    <row r="1415">
      <c r="A1415" s="803"/>
      <c r="B1415" s="127">
        <f t="shared" si="1"/>
        <v>1412</v>
      </c>
      <c r="C1415" s="196"/>
      <c r="D1415" s="867"/>
      <c r="E1415" s="205"/>
      <c r="F1415" s="202"/>
      <c r="G1415" s="202"/>
      <c r="H1415" s="130" t="s">
        <v>5568</v>
      </c>
      <c r="I1415" s="201"/>
      <c r="J1415" s="201"/>
      <c r="K1415" s="131"/>
      <c r="L1415" s="132" t="s">
        <v>173</v>
      </c>
      <c r="M1415" s="132" t="s">
        <v>173</v>
      </c>
      <c r="N1415" s="131"/>
      <c r="O1415" s="783" t="s">
        <v>84</v>
      </c>
      <c r="P1415" s="783" t="s">
        <v>86</v>
      </c>
      <c r="Q1415" s="783" t="s">
        <v>86</v>
      </c>
      <c r="R1415" s="783" t="s">
        <v>86</v>
      </c>
      <c r="S1415" s="132" t="s">
        <v>104</v>
      </c>
      <c r="T1415" s="131"/>
      <c r="U1415" s="131"/>
      <c r="V1415" s="803"/>
      <c r="W1415" s="803"/>
      <c r="X1415" s="803"/>
      <c r="Y1415" s="803"/>
      <c r="Z1415" s="803"/>
      <c r="AA1415" s="803"/>
      <c r="AB1415" s="803"/>
      <c r="AC1415" s="803"/>
      <c r="AD1415" s="803"/>
      <c r="AE1415" s="110"/>
      <c r="AF1415" s="110"/>
      <c r="AG1415" s="110"/>
    </row>
    <row r="1416">
      <c r="A1416" s="803"/>
      <c r="B1416" s="127">
        <f t="shared" si="1"/>
        <v>1413</v>
      </c>
      <c r="C1416" s="196"/>
      <c r="D1416" s="867"/>
      <c r="E1416" s="205"/>
      <c r="F1416" s="202"/>
      <c r="G1416" s="202"/>
      <c r="H1416" s="130" t="s">
        <v>5569</v>
      </c>
      <c r="I1416" s="201"/>
      <c r="J1416" s="201"/>
      <c r="K1416" s="131"/>
      <c r="L1416" s="132" t="s">
        <v>5570</v>
      </c>
      <c r="M1416" s="132" t="s">
        <v>5571</v>
      </c>
      <c r="N1416" s="131"/>
      <c r="O1416" s="783" t="s">
        <v>84</v>
      </c>
      <c r="P1416" s="783" t="s">
        <v>86</v>
      </c>
      <c r="Q1416" s="783" t="s">
        <v>86</v>
      </c>
      <c r="R1416" s="783" t="s">
        <v>86</v>
      </c>
      <c r="S1416" s="132" t="s">
        <v>104</v>
      </c>
      <c r="T1416" s="131"/>
      <c r="U1416" s="131"/>
      <c r="V1416" s="803"/>
      <c r="W1416" s="803"/>
      <c r="X1416" s="803"/>
      <c r="Y1416" s="803"/>
      <c r="Z1416" s="803"/>
      <c r="AA1416" s="803"/>
      <c r="AB1416" s="803"/>
      <c r="AC1416" s="803"/>
      <c r="AD1416" s="803"/>
      <c r="AE1416" s="110"/>
      <c r="AF1416" s="110"/>
      <c r="AG1416" s="110"/>
    </row>
    <row r="1417">
      <c r="A1417" s="803"/>
      <c r="B1417" s="127">
        <f t="shared" si="1"/>
        <v>1414</v>
      </c>
      <c r="C1417" s="196"/>
      <c r="D1417" s="867"/>
      <c r="E1417" s="205"/>
      <c r="F1417" s="202"/>
      <c r="G1417" s="202"/>
      <c r="H1417" s="130" t="s">
        <v>5572</v>
      </c>
      <c r="I1417" s="201"/>
      <c r="J1417" s="201"/>
      <c r="K1417" s="131"/>
      <c r="L1417" s="132" t="s">
        <v>5573</v>
      </c>
      <c r="M1417" s="132" t="s">
        <v>173</v>
      </c>
      <c r="N1417" s="131"/>
      <c r="O1417" s="783" t="s">
        <v>84</v>
      </c>
      <c r="P1417" s="783" t="s">
        <v>86</v>
      </c>
      <c r="Q1417" s="783" t="s">
        <v>86</v>
      </c>
      <c r="R1417" s="783" t="s">
        <v>86</v>
      </c>
      <c r="S1417" s="132" t="s">
        <v>104</v>
      </c>
      <c r="T1417" s="131"/>
      <c r="U1417" s="131"/>
      <c r="V1417" s="803"/>
      <c r="W1417" s="803"/>
      <c r="X1417" s="803"/>
      <c r="Y1417" s="803"/>
      <c r="Z1417" s="803"/>
      <c r="AA1417" s="803"/>
      <c r="AB1417" s="803"/>
      <c r="AC1417" s="803"/>
      <c r="AD1417" s="803"/>
      <c r="AE1417" s="110"/>
      <c r="AF1417" s="110"/>
      <c r="AG1417" s="110"/>
    </row>
    <row r="1418">
      <c r="A1418" s="803"/>
      <c r="B1418" s="127">
        <f t="shared" si="1"/>
        <v>1415</v>
      </c>
      <c r="C1418" s="196"/>
      <c r="D1418" s="867"/>
      <c r="E1418" s="207"/>
      <c r="F1418" s="204"/>
      <c r="G1418" s="204"/>
      <c r="H1418" s="130" t="s">
        <v>5574</v>
      </c>
      <c r="I1418" s="201"/>
      <c r="J1418" s="201"/>
      <c r="K1418" s="131"/>
      <c r="L1418" s="132" t="s">
        <v>5575</v>
      </c>
      <c r="M1418" s="132" t="s">
        <v>5576</v>
      </c>
      <c r="N1418" s="131"/>
      <c r="O1418" s="783" t="s">
        <v>84</v>
      </c>
      <c r="P1418" s="783" t="s">
        <v>86</v>
      </c>
      <c r="Q1418" s="783" t="s">
        <v>86</v>
      </c>
      <c r="R1418" s="783" t="s">
        <v>86</v>
      </c>
      <c r="S1418" s="132" t="s">
        <v>104</v>
      </c>
      <c r="T1418" s="131"/>
      <c r="U1418" s="131"/>
      <c r="V1418" s="803"/>
      <c r="W1418" s="803"/>
      <c r="X1418" s="803"/>
      <c r="Y1418" s="803"/>
      <c r="Z1418" s="803"/>
      <c r="AA1418" s="803"/>
      <c r="AB1418" s="803"/>
      <c r="AC1418" s="803"/>
      <c r="AD1418" s="803"/>
      <c r="AE1418" s="110"/>
      <c r="AF1418" s="110"/>
      <c r="AG1418" s="110"/>
    </row>
    <row r="1419">
      <c r="A1419" s="803"/>
      <c r="B1419" s="127">
        <f t="shared" si="1"/>
        <v>1416</v>
      </c>
      <c r="C1419" s="196"/>
      <c r="D1419" s="867"/>
      <c r="E1419" s="193" t="s">
        <v>5577</v>
      </c>
      <c r="F1419" s="149" t="s">
        <v>5459</v>
      </c>
      <c r="G1419" s="202"/>
      <c r="H1419" s="201"/>
      <c r="I1419" s="201"/>
      <c r="J1419" s="201"/>
      <c r="K1419" s="131"/>
      <c r="L1419" s="132" t="s">
        <v>4859</v>
      </c>
      <c r="M1419" s="132" t="s">
        <v>5460</v>
      </c>
      <c r="N1419" s="131"/>
      <c r="O1419" s="783" t="s">
        <v>84</v>
      </c>
      <c r="P1419" s="783" t="s">
        <v>86</v>
      </c>
      <c r="Q1419" s="783" t="s">
        <v>86</v>
      </c>
      <c r="R1419" s="783" t="s">
        <v>86</v>
      </c>
      <c r="S1419" s="132" t="s">
        <v>104</v>
      </c>
      <c r="T1419" s="131"/>
      <c r="U1419" s="131"/>
      <c r="V1419" s="803"/>
      <c r="W1419" s="803"/>
      <c r="X1419" s="803"/>
      <c r="Y1419" s="803"/>
      <c r="Z1419" s="803"/>
      <c r="AA1419" s="803"/>
      <c r="AB1419" s="803"/>
      <c r="AC1419" s="803"/>
      <c r="AD1419" s="803"/>
      <c r="AE1419" s="110"/>
      <c r="AF1419" s="110"/>
      <c r="AG1419" s="110"/>
    </row>
    <row r="1420">
      <c r="A1420" s="803"/>
      <c r="B1420" s="127">
        <f t="shared" si="1"/>
        <v>1417</v>
      </c>
      <c r="C1420" s="196"/>
      <c r="D1420" s="867"/>
      <c r="E1420" s="867"/>
      <c r="F1420" s="867"/>
      <c r="G1420" s="146" t="s">
        <v>5461</v>
      </c>
      <c r="H1420" s="130" t="s">
        <v>5462</v>
      </c>
      <c r="I1420" s="201"/>
      <c r="J1420" s="201"/>
      <c r="K1420" s="131"/>
      <c r="L1420" s="132" t="s">
        <v>4552</v>
      </c>
      <c r="M1420" s="132" t="s">
        <v>156</v>
      </c>
      <c r="N1420" s="131"/>
      <c r="O1420" s="783" t="s">
        <v>84</v>
      </c>
      <c r="P1420" s="783" t="s">
        <v>86</v>
      </c>
      <c r="Q1420" s="783" t="s">
        <v>86</v>
      </c>
      <c r="R1420" s="783" t="s">
        <v>86</v>
      </c>
      <c r="S1420" s="132" t="s">
        <v>104</v>
      </c>
      <c r="T1420" s="131"/>
      <c r="U1420" s="131"/>
      <c r="V1420" s="803"/>
      <c r="W1420" s="803"/>
      <c r="X1420" s="803"/>
      <c r="Y1420" s="803"/>
      <c r="Z1420" s="803"/>
      <c r="AA1420" s="803"/>
      <c r="AB1420" s="803"/>
      <c r="AC1420" s="803"/>
      <c r="AD1420" s="803"/>
      <c r="AE1420" s="110"/>
      <c r="AF1420" s="110"/>
      <c r="AG1420" s="110"/>
    </row>
    <row r="1421">
      <c r="A1421" s="803"/>
      <c r="B1421" s="127">
        <f t="shared" si="1"/>
        <v>1418</v>
      </c>
      <c r="C1421" s="196"/>
      <c r="D1421" s="867"/>
      <c r="E1421" s="867"/>
      <c r="F1421" s="867"/>
      <c r="G1421" s="205"/>
      <c r="H1421" s="129" t="s">
        <v>148</v>
      </c>
      <c r="I1421" s="201"/>
      <c r="J1421" s="201"/>
      <c r="K1421" s="131"/>
      <c r="L1421" s="132" t="s">
        <v>5463</v>
      </c>
      <c r="M1421" s="132" t="s">
        <v>2520</v>
      </c>
      <c r="N1421" s="131"/>
      <c r="O1421" s="783" t="s">
        <v>84</v>
      </c>
      <c r="P1421" s="783" t="s">
        <v>86</v>
      </c>
      <c r="Q1421" s="783" t="s">
        <v>86</v>
      </c>
      <c r="R1421" s="783" t="s">
        <v>86</v>
      </c>
      <c r="S1421" s="132" t="s">
        <v>104</v>
      </c>
      <c r="T1421" s="131"/>
      <c r="U1421" s="131"/>
      <c r="V1421" s="803"/>
      <c r="W1421" s="803"/>
      <c r="X1421" s="803"/>
      <c r="Y1421" s="803"/>
      <c r="Z1421" s="803"/>
      <c r="AA1421" s="803"/>
      <c r="AB1421" s="803"/>
      <c r="AC1421" s="803"/>
      <c r="AD1421" s="803"/>
      <c r="AE1421" s="110"/>
      <c r="AF1421" s="110"/>
      <c r="AG1421" s="110"/>
    </row>
    <row r="1422">
      <c r="A1422" s="803"/>
      <c r="B1422" s="127">
        <f t="shared" si="1"/>
        <v>1419</v>
      </c>
      <c r="C1422" s="196"/>
      <c r="D1422" s="867"/>
      <c r="E1422" s="867"/>
      <c r="F1422" s="867"/>
      <c r="G1422" s="867"/>
      <c r="H1422" s="146" t="s">
        <v>5464</v>
      </c>
      <c r="I1422" s="863"/>
      <c r="J1422" s="201"/>
      <c r="K1422" s="131"/>
      <c r="L1422" s="132" t="s">
        <v>5465</v>
      </c>
      <c r="M1422" s="132" t="s">
        <v>2520</v>
      </c>
      <c r="N1422" s="131"/>
      <c r="O1422" s="783" t="s">
        <v>84</v>
      </c>
      <c r="P1422" s="783" t="s">
        <v>86</v>
      </c>
      <c r="Q1422" s="783" t="s">
        <v>86</v>
      </c>
      <c r="R1422" s="783" t="s">
        <v>86</v>
      </c>
      <c r="S1422" s="132" t="s">
        <v>104</v>
      </c>
      <c r="T1422" s="131"/>
      <c r="U1422" s="131"/>
      <c r="V1422" s="803"/>
      <c r="W1422" s="803"/>
      <c r="X1422" s="803"/>
      <c r="Y1422" s="803"/>
      <c r="Z1422" s="803"/>
      <c r="AA1422" s="803"/>
      <c r="AB1422" s="803"/>
      <c r="AC1422" s="803"/>
      <c r="AD1422" s="803"/>
      <c r="AE1422" s="110"/>
      <c r="AF1422" s="110"/>
      <c r="AG1422" s="110"/>
    </row>
    <row r="1423">
      <c r="A1423" s="803"/>
      <c r="B1423" s="127">
        <f t="shared" si="1"/>
        <v>1420</v>
      </c>
      <c r="C1423" s="196"/>
      <c r="D1423" s="867"/>
      <c r="E1423" s="867"/>
      <c r="F1423" s="867"/>
      <c r="G1423" s="867"/>
      <c r="H1423" s="867"/>
      <c r="I1423" s="146" t="s">
        <v>5466</v>
      </c>
      <c r="J1423" s="130" t="s">
        <v>5467</v>
      </c>
      <c r="K1423" s="131"/>
      <c r="L1423" s="132" t="s">
        <v>5468</v>
      </c>
      <c r="M1423" s="132" t="s">
        <v>2520</v>
      </c>
      <c r="N1423" s="131"/>
      <c r="O1423" s="783" t="s">
        <v>84</v>
      </c>
      <c r="P1423" s="783" t="s">
        <v>86</v>
      </c>
      <c r="Q1423" s="783" t="s">
        <v>86</v>
      </c>
      <c r="R1423" s="783" t="s">
        <v>86</v>
      </c>
      <c r="S1423" s="132" t="s">
        <v>104</v>
      </c>
      <c r="T1423" s="131"/>
      <c r="U1423" s="131"/>
      <c r="V1423" s="803"/>
      <c r="W1423" s="803"/>
      <c r="X1423" s="803"/>
      <c r="Y1423" s="803"/>
      <c r="Z1423" s="803"/>
      <c r="AA1423" s="803"/>
      <c r="AB1423" s="803"/>
      <c r="AC1423" s="803"/>
      <c r="AD1423" s="803"/>
      <c r="AE1423" s="110"/>
      <c r="AF1423" s="110"/>
      <c r="AG1423" s="110"/>
    </row>
    <row r="1424">
      <c r="A1424" s="803"/>
      <c r="B1424" s="127">
        <f t="shared" si="1"/>
        <v>1421</v>
      </c>
      <c r="C1424" s="196"/>
      <c r="D1424" s="867"/>
      <c r="E1424" s="867"/>
      <c r="F1424" s="867"/>
      <c r="G1424" s="867"/>
      <c r="H1424" s="193"/>
      <c r="I1424" s="155"/>
      <c r="J1424" s="130" t="s">
        <v>5469</v>
      </c>
      <c r="K1424" s="131"/>
      <c r="L1424" s="132" t="s">
        <v>4226</v>
      </c>
      <c r="M1424" s="132" t="s">
        <v>5470</v>
      </c>
      <c r="N1424" s="131"/>
      <c r="O1424" s="783" t="s">
        <v>84</v>
      </c>
      <c r="P1424" s="783" t="s">
        <v>86</v>
      </c>
      <c r="Q1424" s="783" t="s">
        <v>86</v>
      </c>
      <c r="R1424" s="783" t="s">
        <v>86</v>
      </c>
      <c r="S1424" s="132" t="s">
        <v>104</v>
      </c>
      <c r="T1424" s="131"/>
      <c r="U1424" s="131"/>
      <c r="V1424" s="803"/>
      <c r="W1424" s="803"/>
      <c r="X1424" s="803"/>
      <c r="Y1424" s="803"/>
      <c r="Z1424" s="803"/>
      <c r="AA1424" s="803"/>
      <c r="AB1424" s="803"/>
      <c r="AC1424" s="803"/>
      <c r="AD1424" s="803"/>
      <c r="AE1424" s="110"/>
      <c r="AF1424" s="110"/>
      <c r="AG1424" s="110"/>
    </row>
    <row r="1425">
      <c r="A1425" s="803"/>
      <c r="B1425" s="127">
        <f t="shared" si="1"/>
        <v>1422</v>
      </c>
      <c r="C1425" s="196"/>
      <c r="D1425" s="867"/>
      <c r="E1425" s="867"/>
      <c r="F1425" s="867"/>
      <c r="G1425" s="867"/>
      <c r="H1425" s="149"/>
      <c r="I1425" s="142" t="s">
        <v>5471</v>
      </c>
      <c r="J1425" s="132" t="s">
        <v>5472</v>
      </c>
      <c r="K1425" s="131"/>
      <c r="L1425" s="132" t="s">
        <v>5473</v>
      </c>
      <c r="M1425" s="132" t="s">
        <v>2520</v>
      </c>
      <c r="N1425" s="131"/>
      <c r="O1425" s="783" t="s">
        <v>84</v>
      </c>
      <c r="P1425" s="783" t="s">
        <v>86</v>
      </c>
      <c r="Q1425" s="783" t="s">
        <v>86</v>
      </c>
      <c r="R1425" s="783" t="s">
        <v>86</v>
      </c>
      <c r="S1425" s="132" t="s">
        <v>104</v>
      </c>
      <c r="T1425" s="131"/>
      <c r="U1425" s="131"/>
      <c r="V1425" s="803"/>
      <c r="W1425" s="803"/>
      <c r="X1425" s="803"/>
      <c r="Y1425" s="803"/>
      <c r="Z1425" s="803"/>
      <c r="AA1425" s="803"/>
      <c r="AB1425" s="803"/>
      <c r="AC1425" s="803"/>
      <c r="AD1425" s="803"/>
      <c r="AE1425" s="110"/>
      <c r="AF1425" s="110"/>
      <c r="AG1425" s="110"/>
    </row>
    <row r="1426">
      <c r="A1426" s="803"/>
      <c r="B1426" s="127">
        <f t="shared" si="1"/>
        <v>1423</v>
      </c>
      <c r="C1426" s="196"/>
      <c r="D1426" s="867"/>
      <c r="E1426" s="867"/>
      <c r="F1426" s="867"/>
      <c r="G1426" s="867"/>
      <c r="H1426" s="149"/>
      <c r="I1426" s="130" t="s">
        <v>5474</v>
      </c>
      <c r="J1426" s="201"/>
      <c r="K1426" s="131"/>
      <c r="L1426" s="132" t="s">
        <v>5475</v>
      </c>
      <c r="M1426" s="132" t="s">
        <v>5476</v>
      </c>
      <c r="N1426" s="131"/>
      <c r="O1426" s="783" t="s">
        <v>84</v>
      </c>
      <c r="P1426" s="783" t="s">
        <v>86</v>
      </c>
      <c r="Q1426" s="783" t="s">
        <v>86</v>
      </c>
      <c r="R1426" s="783" t="s">
        <v>86</v>
      </c>
      <c r="S1426" s="132" t="s">
        <v>104</v>
      </c>
      <c r="T1426" s="131"/>
      <c r="U1426" s="131"/>
      <c r="V1426" s="803"/>
      <c r="W1426" s="803"/>
      <c r="X1426" s="803"/>
      <c r="Y1426" s="803"/>
      <c r="Z1426" s="803"/>
      <c r="AA1426" s="803"/>
      <c r="AB1426" s="803"/>
      <c r="AC1426" s="803"/>
      <c r="AD1426" s="803"/>
      <c r="AE1426" s="110"/>
      <c r="AF1426" s="110"/>
      <c r="AG1426" s="110"/>
    </row>
    <row r="1427">
      <c r="A1427" s="803"/>
      <c r="B1427" s="127">
        <f t="shared" si="1"/>
        <v>1424</v>
      </c>
      <c r="C1427" s="196"/>
      <c r="D1427" s="867"/>
      <c r="E1427" s="867"/>
      <c r="F1427" s="867"/>
      <c r="G1427" s="867"/>
      <c r="H1427" s="155"/>
      <c r="I1427" s="130" t="s">
        <v>5477</v>
      </c>
      <c r="J1427" s="132" t="s">
        <v>354</v>
      </c>
      <c r="K1427" s="131"/>
      <c r="L1427" s="132" t="s">
        <v>5478</v>
      </c>
      <c r="M1427" s="132" t="s">
        <v>2520</v>
      </c>
      <c r="N1427" s="131"/>
      <c r="O1427" s="783" t="s">
        <v>84</v>
      </c>
      <c r="P1427" s="783" t="s">
        <v>86</v>
      </c>
      <c r="Q1427" s="783" t="s">
        <v>86</v>
      </c>
      <c r="R1427" s="783" t="s">
        <v>86</v>
      </c>
      <c r="S1427" s="132" t="s">
        <v>104</v>
      </c>
      <c r="T1427" s="131"/>
      <c r="U1427" s="131"/>
      <c r="V1427" s="803"/>
      <c r="W1427" s="803"/>
      <c r="X1427" s="803"/>
      <c r="Y1427" s="803"/>
      <c r="Z1427" s="803"/>
      <c r="AA1427" s="803"/>
      <c r="AB1427" s="803"/>
      <c r="AC1427" s="803"/>
      <c r="AD1427" s="803"/>
      <c r="AE1427" s="110"/>
      <c r="AF1427" s="110"/>
      <c r="AG1427" s="110"/>
    </row>
    <row r="1428">
      <c r="A1428" s="803"/>
      <c r="B1428" s="127">
        <f t="shared" si="1"/>
        <v>1425</v>
      </c>
      <c r="C1428" s="196"/>
      <c r="D1428" s="867"/>
      <c r="E1428" s="867"/>
      <c r="F1428" s="867"/>
      <c r="G1428" s="205"/>
      <c r="H1428" s="142" t="s">
        <v>5481</v>
      </c>
      <c r="I1428" s="201"/>
      <c r="J1428" s="201"/>
      <c r="K1428" s="131"/>
      <c r="L1428" s="132" t="s">
        <v>5482</v>
      </c>
      <c r="M1428" s="132" t="s">
        <v>2520</v>
      </c>
      <c r="N1428" s="131"/>
      <c r="O1428" s="783" t="s">
        <v>84</v>
      </c>
      <c r="P1428" s="783" t="s">
        <v>86</v>
      </c>
      <c r="Q1428" s="783" t="s">
        <v>86</v>
      </c>
      <c r="R1428" s="783" t="s">
        <v>86</v>
      </c>
      <c r="S1428" s="132" t="s">
        <v>104</v>
      </c>
      <c r="T1428" s="131"/>
      <c r="U1428" s="131"/>
      <c r="V1428" s="803"/>
      <c r="W1428" s="803"/>
      <c r="X1428" s="803"/>
      <c r="Y1428" s="803"/>
      <c r="Z1428" s="803"/>
      <c r="AA1428" s="803"/>
      <c r="AB1428" s="803"/>
      <c r="AC1428" s="803"/>
      <c r="AD1428" s="803"/>
      <c r="AE1428" s="110"/>
      <c r="AF1428" s="110"/>
      <c r="AG1428" s="110"/>
    </row>
    <row r="1429">
      <c r="A1429" s="803"/>
      <c r="B1429" s="127">
        <f t="shared" si="1"/>
        <v>1426</v>
      </c>
      <c r="C1429" s="196"/>
      <c r="D1429" s="867"/>
      <c r="E1429" s="867"/>
      <c r="F1429" s="867"/>
      <c r="G1429" s="205"/>
      <c r="H1429" s="130" t="s">
        <v>5483</v>
      </c>
      <c r="I1429" s="132" t="s">
        <v>354</v>
      </c>
      <c r="J1429" s="131"/>
      <c r="K1429" s="131"/>
      <c r="L1429" s="132" t="s">
        <v>5478</v>
      </c>
      <c r="M1429" s="132" t="s">
        <v>2520</v>
      </c>
      <c r="N1429" s="131"/>
      <c r="O1429" s="783" t="s">
        <v>84</v>
      </c>
      <c r="P1429" s="783" t="s">
        <v>86</v>
      </c>
      <c r="Q1429" s="783" t="s">
        <v>86</v>
      </c>
      <c r="R1429" s="783" t="s">
        <v>86</v>
      </c>
      <c r="S1429" s="132" t="s">
        <v>104</v>
      </c>
      <c r="T1429" s="131"/>
      <c r="U1429" s="131"/>
      <c r="V1429" s="803"/>
      <c r="W1429" s="803"/>
      <c r="X1429" s="803"/>
      <c r="Y1429" s="803"/>
      <c r="Z1429" s="803"/>
      <c r="AA1429" s="803"/>
      <c r="AB1429" s="803"/>
      <c r="AC1429" s="803"/>
      <c r="AD1429" s="803"/>
      <c r="AE1429" s="110"/>
      <c r="AF1429" s="110"/>
      <c r="AG1429" s="110"/>
    </row>
    <row r="1430">
      <c r="A1430" s="803"/>
      <c r="B1430" s="127">
        <f t="shared" si="1"/>
        <v>1427</v>
      </c>
      <c r="C1430" s="196"/>
      <c r="D1430" s="867"/>
      <c r="E1430" s="867"/>
      <c r="F1430" s="867"/>
      <c r="G1430" s="207"/>
      <c r="H1430" s="130" t="s">
        <v>5484</v>
      </c>
      <c r="I1430" s="132" t="s">
        <v>354</v>
      </c>
      <c r="J1430" s="131"/>
      <c r="K1430" s="131"/>
      <c r="L1430" s="132" t="s">
        <v>173</v>
      </c>
      <c r="M1430" s="132" t="s">
        <v>173</v>
      </c>
      <c r="N1430" s="131"/>
      <c r="O1430" s="783" t="s">
        <v>84</v>
      </c>
      <c r="P1430" s="783" t="s">
        <v>86</v>
      </c>
      <c r="Q1430" s="783" t="s">
        <v>86</v>
      </c>
      <c r="R1430" s="783" t="s">
        <v>86</v>
      </c>
      <c r="S1430" s="132" t="s">
        <v>104</v>
      </c>
      <c r="T1430" s="131"/>
      <c r="U1430" s="131"/>
      <c r="V1430" s="803"/>
      <c r="W1430" s="803"/>
      <c r="X1430" s="803"/>
      <c r="Y1430" s="803"/>
      <c r="Z1430" s="803"/>
      <c r="AA1430" s="803"/>
      <c r="AB1430" s="803"/>
      <c r="AC1430" s="803"/>
      <c r="AD1430" s="803"/>
      <c r="AE1430" s="110"/>
      <c r="AF1430" s="110"/>
      <c r="AG1430" s="110"/>
    </row>
    <row r="1431">
      <c r="A1431" s="803"/>
      <c r="B1431" s="127">
        <f t="shared" si="1"/>
        <v>1428</v>
      </c>
      <c r="C1431" s="196"/>
      <c r="D1431" s="867"/>
      <c r="E1431" s="867"/>
      <c r="F1431" s="867"/>
      <c r="G1431" s="149" t="s">
        <v>108</v>
      </c>
      <c r="H1431" s="129" t="s">
        <v>5485</v>
      </c>
      <c r="I1431" s="201"/>
      <c r="J1431" s="201"/>
      <c r="K1431" s="131"/>
      <c r="L1431" s="132" t="s">
        <v>4552</v>
      </c>
      <c r="M1431" s="132" t="s">
        <v>156</v>
      </c>
      <c r="N1431" s="131"/>
      <c r="O1431" s="783" t="s">
        <v>84</v>
      </c>
      <c r="P1431" s="783" t="s">
        <v>86</v>
      </c>
      <c r="Q1431" s="783" t="s">
        <v>86</v>
      </c>
      <c r="R1431" s="783" t="s">
        <v>86</v>
      </c>
      <c r="S1431" s="132" t="s">
        <v>104</v>
      </c>
      <c r="T1431" s="131"/>
      <c r="U1431" s="131"/>
      <c r="V1431" s="803"/>
      <c r="W1431" s="803"/>
      <c r="X1431" s="803"/>
      <c r="Y1431" s="803"/>
      <c r="Z1431" s="803"/>
      <c r="AA1431" s="803"/>
      <c r="AB1431" s="803"/>
      <c r="AC1431" s="803"/>
      <c r="AD1431" s="803"/>
      <c r="AE1431" s="110"/>
      <c r="AF1431" s="110"/>
      <c r="AG1431" s="110"/>
    </row>
    <row r="1432">
      <c r="A1432" s="803"/>
      <c r="B1432" s="127">
        <f t="shared" si="1"/>
        <v>1429</v>
      </c>
      <c r="C1432" s="196"/>
      <c r="D1432" s="867"/>
      <c r="E1432" s="867"/>
      <c r="F1432" s="867"/>
      <c r="G1432" s="867"/>
      <c r="H1432" s="146" t="s">
        <v>1999</v>
      </c>
      <c r="I1432" s="822"/>
      <c r="J1432" s="201"/>
      <c r="K1432" s="131"/>
      <c r="L1432" s="132" t="s">
        <v>4226</v>
      </c>
      <c r="M1432" s="132" t="s">
        <v>5489</v>
      </c>
      <c r="N1432" s="131"/>
      <c r="O1432" s="783" t="s">
        <v>84</v>
      </c>
      <c r="P1432" s="783" t="s">
        <v>86</v>
      </c>
      <c r="Q1432" s="783" t="s">
        <v>86</v>
      </c>
      <c r="R1432" s="783" t="s">
        <v>86</v>
      </c>
      <c r="S1432" s="132" t="s">
        <v>104</v>
      </c>
      <c r="T1432" s="131"/>
      <c r="U1432" s="131"/>
      <c r="V1432" s="803"/>
      <c r="W1432" s="803"/>
      <c r="X1432" s="803"/>
      <c r="Y1432" s="803"/>
      <c r="Z1432" s="803"/>
      <c r="AA1432" s="803"/>
      <c r="AB1432" s="803"/>
      <c r="AC1432" s="803"/>
      <c r="AD1432" s="803"/>
      <c r="AE1432" s="110"/>
      <c r="AF1432" s="110"/>
      <c r="AG1432" s="110"/>
    </row>
    <row r="1433">
      <c r="A1433" s="803"/>
      <c r="B1433" s="127">
        <f t="shared" si="1"/>
        <v>1430</v>
      </c>
      <c r="C1433" s="196"/>
      <c r="D1433" s="867"/>
      <c r="E1433" s="867"/>
      <c r="F1433" s="867"/>
      <c r="G1433" s="867"/>
      <c r="H1433" s="205"/>
      <c r="I1433" s="130" t="s">
        <v>5490</v>
      </c>
      <c r="J1433" s="201"/>
      <c r="K1433" s="131"/>
      <c r="L1433" s="132" t="s">
        <v>4664</v>
      </c>
      <c r="M1433" s="132" t="s">
        <v>156</v>
      </c>
      <c r="N1433" s="131"/>
      <c r="O1433" s="783" t="s">
        <v>84</v>
      </c>
      <c r="P1433" s="783" t="s">
        <v>86</v>
      </c>
      <c r="Q1433" s="783" t="s">
        <v>86</v>
      </c>
      <c r="R1433" s="783" t="s">
        <v>86</v>
      </c>
      <c r="S1433" s="132" t="s">
        <v>104</v>
      </c>
      <c r="T1433" s="131"/>
      <c r="U1433" s="131"/>
      <c r="V1433" s="803"/>
      <c r="W1433" s="803"/>
      <c r="X1433" s="803"/>
      <c r="Y1433" s="803"/>
      <c r="Z1433" s="803"/>
      <c r="AA1433" s="803"/>
      <c r="AB1433" s="803"/>
      <c r="AC1433" s="803"/>
      <c r="AD1433" s="803"/>
      <c r="AE1433" s="110"/>
      <c r="AF1433" s="110"/>
      <c r="AG1433" s="110"/>
    </row>
    <row r="1434">
      <c r="A1434" s="803"/>
      <c r="B1434" s="127">
        <f t="shared" si="1"/>
        <v>1431</v>
      </c>
      <c r="C1434" s="196"/>
      <c r="D1434" s="867"/>
      <c r="E1434" s="867"/>
      <c r="F1434" s="867"/>
      <c r="G1434" s="867"/>
      <c r="H1434" s="205"/>
      <c r="I1434" s="130" t="s">
        <v>5491</v>
      </c>
      <c r="J1434" s="201"/>
      <c r="K1434" s="131"/>
      <c r="L1434" s="132" t="s">
        <v>5492</v>
      </c>
      <c r="M1434" s="132" t="s">
        <v>5578</v>
      </c>
      <c r="N1434" s="131"/>
      <c r="O1434" s="783" t="s">
        <v>84</v>
      </c>
      <c r="P1434" s="783" t="s">
        <v>86</v>
      </c>
      <c r="Q1434" s="783" t="s">
        <v>86</v>
      </c>
      <c r="R1434" s="783" t="s">
        <v>86</v>
      </c>
      <c r="S1434" s="132" t="s">
        <v>104</v>
      </c>
      <c r="T1434" s="131"/>
      <c r="U1434" s="131"/>
      <c r="V1434" s="803"/>
      <c r="W1434" s="803"/>
      <c r="X1434" s="803"/>
      <c r="Y1434" s="803"/>
      <c r="Z1434" s="803"/>
      <c r="AA1434" s="803"/>
      <c r="AB1434" s="803"/>
      <c r="AC1434" s="803"/>
      <c r="AD1434" s="803"/>
      <c r="AE1434" s="110"/>
      <c r="AF1434" s="110"/>
      <c r="AG1434" s="110"/>
    </row>
    <row r="1435">
      <c r="A1435" s="803"/>
      <c r="B1435" s="127">
        <f t="shared" si="1"/>
        <v>1432</v>
      </c>
      <c r="C1435" s="196"/>
      <c r="D1435" s="867"/>
      <c r="E1435" s="867"/>
      <c r="F1435" s="867"/>
      <c r="G1435" s="867"/>
      <c r="H1435" s="146" t="s">
        <v>2002</v>
      </c>
      <c r="I1435" s="822"/>
      <c r="J1435" s="201"/>
      <c r="K1435" s="131"/>
      <c r="L1435" s="132" t="s">
        <v>4226</v>
      </c>
      <c r="M1435" s="132" t="s">
        <v>5489</v>
      </c>
      <c r="N1435" s="131"/>
      <c r="O1435" s="783" t="s">
        <v>84</v>
      </c>
      <c r="P1435" s="783" t="s">
        <v>86</v>
      </c>
      <c r="Q1435" s="783" t="s">
        <v>86</v>
      </c>
      <c r="R1435" s="783" t="s">
        <v>86</v>
      </c>
      <c r="S1435" s="132" t="s">
        <v>104</v>
      </c>
      <c r="T1435" s="131"/>
      <c r="U1435" s="131"/>
      <c r="V1435" s="803"/>
      <c r="W1435" s="803"/>
      <c r="X1435" s="803"/>
      <c r="Y1435" s="803"/>
      <c r="Z1435" s="803"/>
      <c r="AA1435" s="803"/>
      <c r="AB1435" s="803"/>
      <c r="AC1435" s="803"/>
      <c r="AD1435" s="803"/>
      <c r="AE1435" s="110"/>
      <c r="AF1435" s="110"/>
      <c r="AG1435" s="110"/>
    </row>
    <row r="1436">
      <c r="A1436" s="803"/>
      <c r="B1436" s="127">
        <f t="shared" si="1"/>
        <v>1433</v>
      </c>
      <c r="C1436" s="196"/>
      <c r="D1436" s="867"/>
      <c r="E1436" s="867"/>
      <c r="F1436" s="867"/>
      <c r="G1436" s="867"/>
      <c r="H1436" s="205"/>
      <c r="I1436" s="130" t="s">
        <v>5490</v>
      </c>
      <c r="J1436" s="201"/>
      <c r="K1436" s="131"/>
      <c r="L1436" s="132" t="s">
        <v>4664</v>
      </c>
      <c r="M1436" s="132" t="s">
        <v>156</v>
      </c>
      <c r="N1436" s="131"/>
      <c r="O1436" s="783" t="s">
        <v>84</v>
      </c>
      <c r="P1436" s="783" t="s">
        <v>86</v>
      </c>
      <c r="Q1436" s="783" t="s">
        <v>86</v>
      </c>
      <c r="R1436" s="783" t="s">
        <v>86</v>
      </c>
      <c r="S1436" s="132" t="s">
        <v>104</v>
      </c>
      <c r="T1436" s="131"/>
      <c r="U1436" s="131"/>
      <c r="V1436" s="803"/>
      <c r="W1436" s="803"/>
      <c r="X1436" s="803"/>
      <c r="Y1436" s="803"/>
      <c r="Z1436" s="803"/>
      <c r="AA1436" s="803"/>
      <c r="AB1436" s="803"/>
      <c r="AC1436" s="803"/>
      <c r="AD1436" s="803"/>
      <c r="AE1436" s="110"/>
      <c r="AF1436" s="110"/>
      <c r="AG1436" s="110"/>
    </row>
    <row r="1437">
      <c r="A1437" s="803"/>
      <c r="B1437" s="127">
        <f t="shared" si="1"/>
        <v>1434</v>
      </c>
      <c r="C1437" s="196"/>
      <c r="D1437" s="867"/>
      <c r="E1437" s="867"/>
      <c r="F1437" s="867"/>
      <c r="G1437" s="867"/>
      <c r="H1437" s="205"/>
      <c r="I1437" s="130" t="s">
        <v>5491</v>
      </c>
      <c r="J1437" s="201"/>
      <c r="K1437" s="131"/>
      <c r="L1437" s="132" t="s">
        <v>5492</v>
      </c>
      <c r="M1437" s="132" t="s">
        <v>5578</v>
      </c>
      <c r="N1437" s="131"/>
      <c r="O1437" s="783" t="s">
        <v>84</v>
      </c>
      <c r="P1437" s="783" t="s">
        <v>86</v>
      </c>
      <c r="Q1437" s="783" t="s">
        <v>86</v>
      </c>
      <c r="R1437" s="783" t="s">
        <v>86</v>
      </c>
      <c r="S1437" s="132" t="s">
        <v>104</v>
      </c>
      <c r="T1437" s="131"/>
      <c r="U1437" s="131"/>
      <c r="V1437" s="803"/>
      <c r="W1437" s="803"/>
      <c r="X1437" s="803"/>
      <c r="Y1437" s="803"/>
      <c r="Z1437" s="803"/>
      <c r="AA1437" s="803"/>
      <c r="AB1437" s="803"/>
      <c r="AC1437" s="803"/>
      <c r="AD1437" s="803"/>
      <c r="AE1437" s="110"/>
      <c r="AF1437" s="110"/>
      <c r="AG1437" s="110"/>
    </row>
    <row r="1438">
      <c r="A1438" s="803"/>
      <c r="B1438" s="127">
        <f t="shared" si="1"/>
        <v>1435</v>
      </c>
      <c r="C1438" s="196"/>
      <c r="D1438" s="867"/>
      <c r="E1438" s="867"/>
      <c r="F1438" s="867"/>
      <c r="G1438" s="867"/>
      <c r="H1438" s="146" t="s">
        <v>2161</v>
      </c>
      <c r="I1438" s="822"/>
      <c r="J1438" s="201"/>
      <c r="K1438" s="131"/>
      <c r="L1438" s="132" t="s">
        <v>4226</v>
      </c>
      <c r="M1438" s="132" t="s">
        <v>5489</v>
      </c>
      <c r="N1438" s="131"/>
      <c r="O1438" s="783" t="s">
        <v>84</v>
      </c>
      <c r="P1438" s="783" t="s">
        <v>86</v>
      </c>
      <c r="Q1438" s="783" t="s">
        <v>86</v>
      </c>
      <c r="R1438" s="783" t="s">
        <v>86</v>
      </c>
      <c r="S1438" s="132" t="s">
        <v>104</v>
      </c>
      <c r="T1438" s="131"/>
      <c r="U1438" s="131"/>
      <c r="V1438" s="803"/>
      <c r="W1438" s="803"/>
      <c r="X1438" s="803"/>
      <c r="Y1438" s="803"/>
      <c r="Z1438" s="803"/>
      <c r="AA1438" s="803"/>
      <c r="AB1438" s="803"/>
      <c r="AC1438" s="803"/>
      <c r="AD1438" s="803"/>
      <c r="AE1438" s="110"/>
      <c r="AF1438" s="110"/>
      <c r="AG1438" s="110"/>
    </row>
    <row r="1439">
      <c r="A1439" s="803"/>
      <c r="B1439" s="127">
        <f t="shared" si="1"/>
        <v>1436</v>
      </c>
      <c r="C1439" s="196"/>
      <c r="D1439" s="867"/>
      <c r="E1439" s="867"/>
      <c r="F1439" s="867"/>
      <c r="G1439" s="867"/>
      <c r="H1439" s="205"/>
      <c r="I1439" s="130" t="s">
        <v>5490</v>
      </c>
      <c r="J1439" s="201"/>
      <c r="K1439" s="131"/>
      <c r="L1439" s="132" t="s">
        <v>4664</v>
      </c>
      <c r="M1439" s="132" t="s">
        <v>156</v>
      </c>
      <c r="N1439" s="131"/>
      <c r="O1439" s="783" t="s">
        <v>84</v>
      </c>
      <c r="P1439" s="783" t="s">
        <v>86</v>
      </c>
      <c r="Q1439" s="783" t="s">
        <v>86</v>
      </c>
      <c r="R1439" s="783" t="s">
        <v>86</v>
      </c>
      <c r="S1439" s="132" t="s">
        <v>104</v>
      </c>
      <c r="T1439" s="131"/>
      <c r="U1439" s="131"/>
      <c r="V1439" s="803"/>
      <c r="W1439" s="803"/>
      <c r="X1439" s="803"/>
      <c r="Y1439" s="803"/>
      <c r="Z1439" s="803"/>
      <c r="AA1439" s="803"/>
      <c r="AB1439" s="803"/>
      <c r="AC1439" s="803"/>
      <c r="AD1439" s="803"/>
      <c r="AE1439" s="110"/>
      <c r="AF1439" s="110"/>
      <c r="AG1439" s="110"/>
    </row>
    <row r="1440">
      <c r="A1440" s="803"/>
      <c r="B1440" s="127">
        <f t="shared" si="1"/>
        <v>1437</v>
      </c>
      <c r="C1440" s="196"/>
      <c r="D1440" s="867"/>
      <c r="E1440" s="867"/>
      <c r="F1440" s="867"/>
      <c r="G1440" s="867"/>
      <c r="H1440" s="205"/>
      <c r="I1440" s="130" t="s">
        <v>5491</v>
      </c>
      <c r="J1440" s="201"/>
      <c r="K1440" s="131"/>
      <c r="L1440" s="132" t="s">
        <v>5492</v>
      </c>
      <c r="M1440" s="132" t="s">
        <v>5578</v>
      </c>
      <c r="N1440" s="131"/>
      <c r="O1440" s="783" t="s">
        <v>84</v>
      </c>
      <c r="P1440" s="783" t="s">
        <v>86</v>
      </c>
      <c r="Q1440" s="783" t="s">
        <v>86</v>
      </c>
      <c r="R1440" s="783" t="s">
        <v>86</v>
      </c>
      <c r="S1440" s="132" t="s">
        <v>104</v>
      </c>
      <c r="T1440" s="131"/>
      <c r="U1440" s="131"/>
      <c r="V1440" s="803"/>
      <c r="W1440" s="803"/>
      <c r="X1440" s="803"/>
      <c r="Y1440" s="803"/>
      <c r="Z1440" s="803"/>
      <c r="AA1440" s="803"/>
      <c r="AB1440" s="803"/>
      <c r="AC1440" s="803"/>
      <c r="AD1440" s="803"/>
      <c r="AE1440" s="110"/>
      <c r="AF1440" s="110"/>
      <c r="AG1440" s="110"/>
    </row>
    <row r="1441">
      <c r="A1441" s="803"/>
      <c r="B1441" s="127">
        <f t="shared" si="1"/>
        <v>1438</v>
      </c>
      <c r="C1441" s="196"/>
      <c r="D1441" s="867"/>
      <c r="E1441" s="867"/>
      <c r="F1441" s="867"/>
      <c r="G1441" s="867"/>
      <c r="H1441" s="146" t="s">
        <v>1315</v>
      </c>
      <c r="I1441" s="822"/>
      <c r="J1441" s="201"/>
      <c r="K1441" s="131"/>
      <c r="L1441" s="132" t="s">
        <v>4226</v>
      </c>
      <c r="M1441" s="132" t="s">
        <v>5489</v>
      </c>
      <c r="N1441" s="131"/>
      <c r="O1441" s="783" t="s">
        <v>84</v>
      </c>
      <c r="P1441" s="783" t="s">
        <v>86</v>
      </c>
      <c r="Q1441" s="783" t="s">
        <v>86</v>
      </c>
      <c r="R1441" s="783" t="s">
        <v>86</v>
      </c>
      <c r="S1441" s="132" t="s">
        <v>104</v>
      </c>
      <c r="T1441" s="131"/>
      <c r="U1441" s="131"/>
      <c r="V1441" s="803"/>
      <c r="W1441" s="803"/>
      <c r="X1441" s="803"/>
      <c r="Y1441" s="803"/>
      <c r="Z1441" s="803"/>
      <c r="AA1441" s="803"/>
      <c r="AB1441" s="803"/>
      <c r="AC1441" s="803"/>
      <c r="AD1441" s="803"/>
      <c r="AE1441" s="110"/>
      <c r="AF1441" s="110"/>
      <c r="AG1441" s="110"/>
    </row>
    <row r="1442">
      <c r="A1442" s="803"/>
      <c r="B1442" s="127">
        <f t="shared" si="1"/>
        <v>1439</v>
      </c>
      <c r="C1442" s="196"/>
      <c r="D1442" s="867"/>
      <c r="E1442" s="867"/>
      <c r="F1442" s="867"/>
      <c r="G1442" s="867"/>
      <c r="H1442" s="205"/>
      <c r="I1442" s="130" t="s">
        <v>5490</v>
      </c>
      <c r="J1442" s="201"/>
      <c r="K1442" s="131"/>
      <c r="L1442" s="132" t="s">
        <v>4664</v>
      </c>
      <c r="M1442" s="132" t="s">
        <v>156</v>
      </c>
      <c r="N1442" s="131"/>
      <c r="O1442" s="783" t="s">
        <v>84</v>
      </c>
      <c r="P1442" s="783" t="s">
        <v>86</v>
      </c>
      <c r="Q1442" s="783" t="s">
        <v>86</v>
      </c>
      <c r="R1442" s="783" t="s">
        <v>86</v>
      </c>
      <c r="S1442" s="132" t="s">
        <v>104</v>
      </c>
      <c r="T1442" s="131"/>
      <c r="U1442" s="131"/>
      <c r="V1442" s="803"/>
      <c r="W1442" s="803"/>
      <c r="X1442" s="803"/>
      <c r="Y1442" s="803"/>
      <c r="Z1442" s="803"/>
      <c r="AA1442" s="803"/>
      <c r="AB1442" s="803"/>
      <c r="AC1442" s="803"/>
      <c r="AD1442" s="803"/>
      <c r="AE1442" s="110"/>
      <c r="AF1442" s="110"/>
      <c r="AG1442" s="110"/>
    </row>
    <row r="1443">
      <c r="A1443" s="803"/>
      <c r="B1443" s="127">
        <f t="shared" si="1"/>
        <v>1440</v>
      </c>
      <c r="C1443" s="196"/>
      <c r="D1443" s="867"/>
      <c r="E1443" s="867"/>
      <c r="F1443" s="867"/>
      <c r="G1443" s="867"/>
      <c r="H1443" s="205"/>
      <c r="I1443" s="130" t="s">
        <v>5491</v>
      </c>
      <c r="J1443" s="201"/>
      <c r="K1443" s="131"/>
      <c r="L1443" s="132" t="s">
        <v>5492</v>
      </c>
      <c r="M1443" s="132" t="s">
        <v>5578</v>
      </c>
      <c r="N1443" s="131"/>
      <c r="O1443" s="783" t="s">
        <v>84</v>
      </c>
      <c r="P1443" s="783" t="s">
        <v>86</v>
      </c>
      <c r="Q1443" s="783" t="s">
        <v>86</v>
      </c>
      <c r="R1443" s="783" t="s">
        <v>86</v>
      </c>
      <c r="S1443" s="132" t="s">
        <v>104</v>
      </c>
      <c r="T1443" s="131"/>
      <c r="U1443" s="131"/>
      <c r="V1443" s="803"/>
      <c r="W1443" s="803"/>
      <c r="X1443" s="803"/>
      <c r="Y1443" s="803"/>
      <c r="Z1443" s="803"/>
      <c r="AA1443" s="803"/>
      <c r="AB1443" s="803"/>
      <c r="AC1443" s="803"/>
      <c r="AD1443" s="803"/>
      <c r="AE1443" s="110"/>
      <c r="AF1443" s="110"/>
      <c r="AG1443" s="110"/>
    </row>
    <row r="1444">
      <c r="A1444" s="803"/>
      <c r="B1444" s="127">
        <f t="shared" si="1"/>
        <v>1441</v>
      </c>
      <c r="C1444" s="196"/>
      <c r="D1444" s="867"/>
      <c r="E1444" s="867"/>
      <c r="F1444" s="867"/>
      <c r="G1444" s="867"/>
      <c r="H1444" s="146" t="s">
        <v>407</v>
      </c>
      <c r="I1444" s="822"/>
      <c r="J1444" s="201"/>
      <c r="K1444" s="131"/>
      <c r="L1444" s="132" t="s">
        <v>4226</v>
      </c>
      <c r="M1444" s="132" t="s">
        <v>5489</v>
      </c>
      <c r="N1444" s="131"/>
      <c r="O1444" s="783" t="s">
        <v>84</v>
      </c>
      <c r="P1444" s="783" t="s">
        <v>86</v>
      </c>
      <c r="Q1444" s="783" t="s">
        <v>86</v>
      </c>
      <c r="R1444" s="783" t="s">
        <v>86</v>
      </c>
      <c r="S1444" s="132" t="s">
        <v>104</v>
      </c>
      <c r="T1444" s="131"/>
      <c r="U1444" s="131"/>
      <c r="V1444" s="803"/>
      <c r="W1444" s="803"/>
      <c r="X1444" s="803"/>
      <c r="Y1444" s="803"/>
      <c r="Z1444" s="803"/>
      <c r="AA1444" s="803"/>
      <c r="AB1444" s="803"/>
      <c r="AC1444" s="803"/>
      <c r="AD1444" s="803"/>
      <c r="AE1444" s="110"/>
      <c r="AF1444" s="110"/>
      <c r="AG1444" s="110"/>
    </row>
    <row r="1445">
      <c r="A1445" s="803"/>
      <c r="B1445" s="127">
        <f t="shared" si="1"/>
        <v>1442</v>
      </c>
      <c r="C1445" s="196"/>
      <c r="D1445" s="867"/>
      <c r="E1445" s="867"/>
      <c r="F1445" s="867"/>
      <c r="G1445" s="867"/>
      <c r="H1445" s="205"/>
      <c r="I1445" s="130" t="s">
        <v>5490</v>
      </c>
      <c r="J1445" s="201"/>
      <c r="K1445" s="131"/>
      <c r="L1445" s="132" t="s">
        <v>4664</v>
      </c>
      <c r="M1445" s="132" t="s">
        <v>156</v>
      </c>
      <c r="N1445" s="131"/>
      <c r="O1445" s="783" t="s">
        <v>84</v>
      </c>
      <c r="P1445" s="783" t="s">
        <v>86</v>
      </c>
      <c r="Q1445" s="783" t="s">
        <v>86</v>
      </c>
      <c r="R1445" s="783" t="s">
        <v>86</v>
      </c>
      <c r="S1445" s="132" t="s">
        <v>104</v>
      </c>
      <c r="T1445" s="131"/>
      <c r="U1445" s="131"/>
      <c r="V1445" s="803"/>
      <c r="W1445" s="803"/>
      <c r="X1445" s="803"/>
      <c r="Y1445" s="803"/>
      <c r="Z1445" s="803"/>
      <c r="AA1445" s="803"/>
      <c r="AB1445" s="803"/>
      <c r="AC1445" s="803"/>
      <c r="AD1445" s="803"/>
      <c r="AE1445" s="110"/>
      <c r="AF1445" s="110"/>
      <c r="AG1445" s="110"/>
    </row>
    <row r="1446">
      <c r="A1446" s="803"/>
      <c r="B1446" s="127">
        <f t="shared" si="1"/>
        <v>1443</v>
      </c>
      <c r="C1446" s="196"/>
      <c r="D1446" s="867"/>
      <c r="E1446" s="867"/>
      <c r="F1446" s="867"/>
      <c r="G1446" s="867"/>
      <c r="H1446" s="205"/>
      <c r="I1446" s="130" t="s">
        <v>5491</v>
      </c>
      <c r="J1446" s="201"/>
      <c r="K1446" s="131"/>
      <c r="L1446" s="132" t="s">
        <v>5492</v>
      </c>
      <c r="M1446" s="132" t="s">
        <v>5578</v>
      </c>
      <c r="N1446" s="131"/>
      <c r="O1446" s="783" t="s">
        <v>84</v>
      </c>
      <c r="P1446" s="783" t="s">
        <v>86</v>
      </c>
      <c r="Q1446" s="783" t="s">
        <v>86</v>
      </c>
      <c r="R1446" s="783" t="s">
        <v>86</v>
      </c>
      <c r="S1446" s="132" t="s">
        <v>104</v>
      </c>
      <c r="T1446" s="131"/>
      <c r="U1446" s="131"/>
      <c r="V1446" s="803"/>
      <c r="W1446" s="803"/>
      <c r="X1446" s="803"/>
      <c r="Y1446" s="803"/>
      <c r="Z1446" s="803"/>
      <c r="AA1446" s="803"/>
      <c r="AB1446" s="803"/>
      <c r="AC1446" s="803"/>
      <c r="AD1446" s="803"/>
      <c r="AE1446" s="110"/>
      <c r="AF1446" s="110"/>
      <c r="AG1446" s="110"/>
    </row>
    <row r="1447">
      <c r="A1447" s="803"/>
      <c r="B1447" s="127">
        <f t="shared" si="1"/>
        <v>1444</v>
      </c>
      <c r="C1447" s="196"/>
      <c r="D1447" s="867"/>
      <c r="E1447" s="867"/>
      <c r="F1447" s="867"/>
      <c r="G1447" s="867"/>
      <c r="H1447" s="146" t="s">
        <v>2803</v>
      </c>
      <c r="I1447" s="822"/>
      <c r="J1447" s="201"/>
      <c r="K1447" s="131"/>
      <c r="L1447" s="132" t="s">
        <v>674</v>
      </c>
      <c r="M1447" s="132" t="s">
        <v>5579</v>
      </c>
      <c r="N1447" s="131"/>
      <c r="O1447" s="783" t="s">
        <v>84</v>
      </c>
      <c r="P1447" s="783" t="s">
        <v>86</v>
      </c>
      <c r="Q1447" s="783" t="s">
        <v>86</v>
      </c>
      <c r="R1447" s="783" t="s">
        <v>86</v>
      </c>
      <c r="S1447" s="132" t="s">
        <v>104</v>
      </c>
      <c r="T1447" s="131"/>
      <c r="U1447" s="131"/>
      <c r="V1447" s="803"/>
      <c r="W1447" s="803"/>
      <c r="X1447" s="803"/>
      <c r="Y1447" s="803"/>
      <c r="Z1447" s="803"/>
      <c r="AA1447" s="803"/>
      <c r="AB1447" s="803"/>
      <c r="AC1447" s="803"/>
      <c r="AD1447" s="803"/>
      <c r="AE1447" s="110"/>
      <c r="AF1447" s="110"/>
      <c r="AG1447" s="110"/>
    </row>
    <row r="1448">
      <c r="A1448" s="803"/>
      <c r="B1448" s="127">
        <f t="shared" si="1"/>
        <v>1445</v>
      </c>
      <c r="C1448" s="196"/>
      <c r="D1448" s="867"/>
      <c r="E1448" s="867"/>
      <c r="F1448" s="867"/>
      <c r="G1448" s="867"/>
      <c r="H1448" s="155"/>
      <c r="I1448" s="130" t="s">
        <v>2679</v>
      </c>
      <c r="J1448" s="201"/>
      <c r="K1448" s="131"/>
      <c r="L1448" s="132" t="s">
        <v>4226</v>
      </c>
      <c r="M1448" s="132" t="s">
        <v>4084</v>
      </c>
      <c r="N1448" s="131"/>
      <c r="O1448" s="783" t="s">
        <v>84</v>
      </c>
      <c r="P1448" s="783" t="s">
        <v>86</v>
      </c>
      <c r="Q1448" s="783" t="s">
        <v>86</v>
      </c>
      <c r="R1448" s="783" t="s">
        <v>86</v>
      </c>
      <c r="S1448" s="132" t="s">
        <v>104</v>
      </c>
      <c r="T1448" s="131"/>
      <c r="U1448" s="131"/>
      <c r="V1448" s="803"/>
      <c r="W1448" s="803"/>
      <c r="X1448" s="803"/>
      <c r="Y1448" s="803"/>
      <c r="Z1448" s="803"/>
      <c r="AA1448" s="803"/>
      <c r="AB1448" s="803"/>
      <c r="AC1448" s="803"/>
      <c r="AD1448" s="803"/>
      <c r="AE1448" s="110"/>
      <c r="AF1448" s="110"/>
      <c r="AG1448" s="110"/>
    </row>
    <row r="1449">
      <c r="A1449" s="803"/>
      <c r="B1449" s="127">
        <f t="shared" si="1"/>
        <v>1446</v>
      </c>
      <c r="C1449" s="196"/>
      <c r="D1449" s="867"/>
      <c r="E1449" s="867"/>
      <c r="F1449" s="867"/>
      <c r="G1449" s="205"/>
      <c r="H1449" s="140" t="s">
        <v>2678</v>
      </c>
      <c r="I1449" s="201"/>
      <c r="J1449" s="201"/>
      <c r="K1449" s="131"/>
      <c r="L1449" s="132" t="s">
        <v>674</v>
      </c>
      <c r="M1449" s="132" t="s">
        <v>5580</v>
      </c>
      <c r="N1449" s="131"/>
      <c r="O1449" s="783" t="s">
        <v>84</v>
      </c>
      <c r="P1449" s="783" t="s">
        <v>86</v>
      </c>
      <c r="Q1449" s="783" t="s">
        <v>86</v>
      </c>
      <c r="R1449" s="783" t="s">
        <v>86</v>
      </c>
      <c r="S1449" s="132" t="s">
        <v>104</v>
      </c>
      <c r="T1449" s="131"/>
      <c r="U1449" s="131"/>
      <c r="V1449" s="803"/>
      <c r="W1449" s="803"/>
      <c r="X1449" s="803"/>
      <c r="Y1449" s="803"/>
      <c r="Z1449" s="803"/>
      <c r="AA1449" s="803"/>
      <c r="AB1449" s="803"/>
      <c r="AC1449" s="803"/>
      <c r="AD1449" s="803"/>
      <c r="AE1449" s="110"/>
      <c r="AF1449" s="110"/>
      <c r="AG1449" s="110"/>
    </row>
    <row r="1450">
      <c r="A1450" s="803"/>
      <c r="B1450" s="127">
        <f t="shared" si="1"/>
        <v>1447</v>
      </c>
      <c r="C1450" s="196"/>
      <c r="D1450" s="867"/>
      <c r="E1450" s="867"/>
      <c r="F1450" s="867"/>
      <c r="G1450" s="867"/>
      <c r="H1450" s="146" t="s">
        <v>2465</v>
      </c>
      <c r="I1450" s="822"/>
      <c r="J1450" s="201"/>
      <c r="K1450" s="131"/>
      <c r="L1450" s="132" t="s">
        <v>4552</v>
      </c>
      <c r="M1450" s="132" t="s">
        <v>156</v>
      </c>
      <c r="N1450" s="131"/>
      <c r="O1450" s="783" t="s">
        <v>84</v>
      </c>
      <c r="P1450" s="783" t="s">
        <v>86</v>
      </c>
      <c r="Q1450" s="783" t="s">
        <v>86</v>
      </c>
      <c r="R1450" s="783" t="s">
        <v>86</v>
      </c>
      <c r="S1450" s="132" t="s">
        <v>104</v>
      </c>
      <c r="T1450" s="131"/>
      <c r="U1450" s="131"/>
      <c r="V1450" s="803"/>
      <c r="W1450" s="803"/>
      <c r="X1450" s="803"/>
      <c r="Y1450" s="803"/>
      <c r="Z1450" s="803"/>
      <c r="AA1450" s="803"/>
      <c r="AB1450" s="803"/>
      <c r="AC1450" s="803"/>
      <c r="AD1450" s="803"/>
      <c r="AE1450" s="110"/>
      <c r="AF1450" s="110"/>
      <c r="AG1450" s="110"/>
    </row>
    <row r="1451">
      <c r="A1451" s="803"/>
      <c r="B1451" s="127">
        <f t="shared" si="1"/>
        <v>1448</v>
      </c>
      <c r="C1451" s="196"/>
      <c r="D1451" s="867"/>
      <c r="E1451" s="867"/>
      <c r="F1451" s="867"/>
      <c r="G1451" s="867"/>
      <c r="H1451" s="155"/>
      <c r="I1451" s="130" t="s">
        <v>771</v>
      </c>
      <c r="J1451" s="201"/>
      <c r="K1451" s="131"/>
      <c r="L1451" s="132" t="s">
        <v>4226</v>
      </c>
      <c r="M1451" s="132" t="s">
        <v>5500</v>
      </c>
      <c r="N1451" s="131"/>
      <c r="O1451" s="783" t="s">
        <v>84</v>
      </c>
      <c r="P1451" s="783" t="s">
        <v>86</v>
      </c>
      <c r="Q1451" s="783" t="s">
        <v>86</v>
      </c>
      <c r="R1451" s="783" t="s">
        <v>86</v>
      </c>
      <c r="S1451" s="132" t="s">
        <v>104</v>
      </c>
      <c r="T1451" s="131"/>
      <c r="U1451" s="131"/>
      <c r="V1451" s="803"/>
      <c r="W1451" s="803"/>
      <c r="X1451" s="803"/>
      <c r="Y1451" s="803"/>
      <c r="Z1451" s="803"/>
      <c r="AA1451" s="803"/>
      <c r="AB1451" s="803"/>
      <c r="AC1451" s="803"/>
      <c r="AD1451" s="803"/>
      <c r="AE1451" s="110"/>
      <c r="AF1451" s="110"/>
      <c r="AG1451" s="110"/>
    </row>
    <row r="1452">
      <c r="A1452" s="803"/>
      <c r="B1452" s="127">
        <f t="shared" si="1"/>
        <v>1449</v>
      </c>
      <c r="C1452" s="196"/>
      <c r="D1452" s="867"/>
      <c r="E1452" s="867"/>
      <c r="F1452" s="867"/>
      <c r="G1452" s="205"/>
      <c r="H1452" s="140" t="s">
        <v>2673</v>
      </c>
      <c r="I1452" s="201"/>
      <c r="J1452" s="201"/>
      <c r="K1452" s="131"/>
      <c r="L1452" s="132" t="s">
        <v>4552</v>
      </c>
      <c r="M1452" s="132" t="s">
        <v>156</v>
      </c>
      <c r="N1452" s="131"/>
      <c r="O1452" s="783" t="s">
        <v>84</v>
      </c>
      <c r="P1452" s="783" t="s">
        <v>86</v>
      </c>
      <c r="Q1452" s="783" t="s">
        <v>86</v>
      </c>
      <c r="R1452" s="783" t="s">
        <v>86</v>
      </c>
      <c r="S1452" s="132" t="s">
        <v>104</v>
      </c>
      <c r="T1452" s="131"/>
      <c r="U1452" s="131"/>
      <c r="V1452" s="803"/>
      <c r="W1452" s="803"/>
      <c r="X1452" s="803"/>
      <c r="Y1452" s="803"/>
      <c r="Z1452" s="803"/>
      <c r="AA1452" s="803"/>
      <c r="AB1452" s="803"/>
      <c r="AC1452" s="803"/>
      <c r="AD1452" s="803"/>
      <c r="AE1452" s="110"/>
      <c r="AF1452" s="110"/>
      <c r="AG1452" s="110"/>
    </row>
    <row r="1453">
      <c r="A1453" s="803"/>
      <c r="B1453" s="127">
        <f t="shared" si="1"/>
        <v>1450</v>
      </c>
      <c r="C1453" s="196"/>
      <c r="D1453" s="867"/>
      <c r="E1453" s="867"/>
      <c r="F1453" s="867"/>
      <c r="G1453" s="867"/>
      <c r="H1453" s="146" t="s">
        <v>405</v>
      </c>
      <c r="I1453" s="822"/>
      <c r="J1453" s="201"/>
      <c r="K1453" s="131"/>
      <c r="L1453" s="132" t="s">
        <v>674</v>
      </c>
      <c r="M1453" s="132" t="s">
        <v>5495</v>
      </c>
      <c r="N1453" s="131"/>
      <c r="O1453" s="783" t="s">
        <v>84</v>
      </c>
      <c r="P1453" s="783" t="s">
        <v>86</v>
      </c>
      <c r="Q1453" s="783" t="s">
        <v>86</v>
      </c>
      <c r="R1453" s="783" t="s">
        <v>86</v>
      </c>
      <c r="S1453" s="132" t="s">
        <v>104</v>
      </c>
      <c r="T1453" s="131"/>
      <c r="U1453" s="131"/>
      <c r="V1453" s="803"/>
      <c r="W1453" s="803"/>
      <c r="X1453" s="803"/>
      <c r="Y1453" s="803"/>
      <c r="Z1453" s="803"/>
      <c r="AA1453" s="803"/>
      <c r="AB1453" s="803"/>
      <c r="AC1453" s="803"/>
      <c r="AD1453" s="803"/>
      <c r="AE1453" s="110"/>
      <c r="AF1453" s="110"/>
      <c r="AG1453" s="110"/>
    </row>
    <row r="1454">
      <c r="A1454" s="803"/>
      <c r="B1454" s="127">
        <f t="shared" si="1"/>
        <v>1451</v>
      </c>
      <c r="C1454" s="196"/>
      <c r="D1454" s="867"/>
      <c r="E1454" s="867"/>
      <c r="F1454" s="867"/>
      <c r="G1454" s="867"/>
      <c r="H1454" s="149"/>
      <c r="I1454" s="130" t="s">
        <v>773</v>
      </c>
      <c r="J1454" s="201"/>
      <c r="K1454" s="131"/>
      <c r="L1454" s="132" t="s">
        <v>4226</v>
      </c>
      <c r="M1454" s="132" t="s">
        <v>4084</v>
      </c>
      <c r="N1454" s="131"/>
      <c r="O1454" s="783" t="s">
        <v>84</v>
      </c>
      <c r="P1454" s="783" t="s">
        <v>86</v>
      </c>
      <c r="Q1454" s="783" t="s">
        <v>86</v>
      </c>
      <c r="R1454" s="783" t="s">
        <v>86</v>
      </c>
      <c r="S1454" s="132" t="s">
        <v>104</v>
      </c>
      <c r="T1454" s="131"/>
      <c r="U1454" s="131"/>
      <c r="V1454" s="803"/>
      <c r="W1454" s="803"/>
      <c r="X1454" s="803"/>
      <c r="Y1454" s="803"/>
      <c r="Z1454" s="803"/>
      <c r="AA1454" s="803"/>
      <c r="AB1454" s="803"/>
      <c r="AC1454" s="803"/>
      <c r="AD1454" s="803"/>
      <c r="AE1454" s="110"/>
      <c r="AF1454" s="110"/>
      <c r="AG1454" s="110"/>
    </row>
    <row r="1455">
      <c r="A1455" s="803"/>
      <c r="B1455" s="127">
        <f t="shared" si="1"/>
        <v>1452</v>
      </c>
      <c r="C1455" s="196"/>
      <c r="D1455" s="867"/>
      <c r="E1455" s="867"/>
      <c r="F1455" s="867"/>
      <c r="G1455" s="867"/>
      <c r="H1455" s="146" t="s">
        <v>3589</v>
      </c>
      <c r="I1455" s="822"/>
      <c r="J1455" s="201"/>
      <c r="K1455" s="131"/>
      <c r="L1455" s="132" t="s">
        <v>674</v>
      </c>
      <c r="M1455" s="132" t="s">
        <v>5495</v>
      </c>
      <c r="N1455" s="131"/>
      <c r="O1455" s="783" t="s">
        <v>84</v>
      </c>
      <c r="P1455" s="783" t="s">
        <v>86</v>
      </c>
      <c r="Q1455" s="783" t="s">
        <v>86</v>
      </c>
      <c r="R1455" s="783" t="s">
        <v>86</v>
      </c>
      <c r="S1455" s="132" t="s">
        <v>104</v>
      </c>
      <c r="T1455" s="131"/>
      <c r="U1455" s="131"/>
      <c r="V1455" s="803"/>
      <c r="W1455" s="803"/>
      <c r="X1455" s="803"/>
      <c r="Y1455" s="803"/>
      <c r="Z1455" s="803"/>
      <c r="AA1455" s="803"/>
      <c r="AB1455" s="803"/>
      <c r="AC1455" s="803"/>
      <c r="AD1455" s="803"/>
      <c r="AE1455" s="110"/>
      <c r="AF1455" s="110"/>
      <c r="AG1455" s="110"/>
    </row>
    <row r="1456">
      <c r="A1456" s="803"/>
      <c r="B1456" s="127">
        <f t="shared" si="1"/>
        <v>1453</v>
      </c>
      <c r="C1456" s="196"/>
      <c r="D1456" s="867"/>
      <c r="E1456" s="867"/>
      <c r="F1456" s="867"/>
      <c r="G1456" s="867"/>
      <c r="H1456" s="149"/>
      <c r="I1456" s="130" t="s">
        <v>773</v>
      </c>
      <c r="J1456" s="201"/>
      <c r="K1456" s="131"/>
      <c r="L1456" s="132" t="s">
        <v>4226</v>
      </c>
      <c r="M1456" s="132" t="s">
        <v>4084</v>
      </c>
      <c r="N1456" s="131"/>
      <c r="O1456" s="783" t="s">
        <v>84</v>
      </c>
      <c r="P1456" s="783" t="s">
        <v>86</v>
      </c>
      <c r="Q1456" s="783" t="s">
        <v>86</v>
      </c>
      <c r="R1456" s="783" t="s">
        <v>86</v>
      </c>
      <c r="S1456" s="132" t="s">
        <v>104</v>
      </c>
      <c r="T1456" s="131"/>
      <c r="U1456" s="131"/>
      <c r="V1456" s="803"/>
      <c r="W1456" s="803"/>
      <c r="X1456" s="803"/>
      <c r="Y1456" s="803"/>
      <c r="Z1456" s="803"/>
      <c r="AA1456" s="803"/>
      <c r="AB1456" s="803"/>
      <c r="AC1456" s="803"/>
      <c r="AD1456" s="803"/>
      <c r="AE1456" s="110"/>
      <c r="AF1456" s="110"/>
      <c r="AG1456" s="110"/>
    </row>
    <row r="1457">
      <c r="A1457" s="803"/>
      <c r="B1457" s="127">
        <f t="shared" si="1"/>
        <v>1454</v>
      </c>
      <c r="C1457" s="196"/>
      <c r="D1457" s="867"/>
      <c r="E1457" s="867"/>
      <c r="F1457" s="867"/>
      <c r="G1457" s="867"/>
      <c r="H1457" s="146" t="s">
        <v>404</v>
      </c>
      <c r="I1457" s="822"/>
      <c r="J1457" s="201"/>
      <c r="K1457" s="131"/>
      <c r="L1457" s="132" t="s">
        <v>674</v>
      </c>
      <c r="M1457" s="132" t="s">
        <v>5495</v>
      </c>
      <c r="N1457" s="131"/>
      <c r="O1457" s="783" t="s">
        <v>84</v>
      </c>
      <c r="P1457" s="783" t="s">
        <v>86</v>
      </c>
      <c r="Q1457" s="783" t="s">
        <v>86</v>
      </c>
      <c r="R1457" s="783" t="s">
        <v>86</v>
      </c>
      <c r="S1457" s="132" t="s">
        <v>104</v>
      </c>
      <c r="T1457" s="131"/>
      <c r="U1457" s="131"/>
      <c r="V1457" s="803"/>
      <c r="W1457" s="803"/>
      <c r="X1457" s="803"/>
      <c r="Y1457" s="803"/>
      <c r="Z1457" s="803"/>
      <c r="AA1457" s="803"/>
      <c r="AB1457" s="803"/>
      <c r="AC1457" s="803"/>
      <c r="AD1457" s="803"/>
      <c r="AE1457" s="110"/>
      <c r="AF1457" s="110"/>
      <c r="AG1457" s="110"/>
    </row>
    <row r="1458">
      <c r="A1458" s="803"/>
      <c r="B1458" s="127">
        <f t="shared" si="1"/>
        <v>1455</v>
      </c>
      <c r="C1458" s="196"/>
      <c r="D1458" s="867"/>
      <c r="E1458" s="867"/>
      <c r="F1458" s="867"/>
      <c r="G1458" s="867"/>
      <c r="H1458" s="207"/>
      <c r="I1458" s="130" t="s">
        <v>773</v>
      </c>
      <c r="J1458" s="201"/>
      <c r="K1458" s="131"/>
      <c r="L1458" s="132" t="s">
        <v>4226</v>
      </c>
      <c r="M1458" s="132" t="s">
        <v>4084</v>
      </c>
      <c r="N1458" s="131"/>
      <c r="O1458" s="783" t="s">
        <v>84</v>
      </c>
      <c r="P1458" s="783" t="s">
        <v>86</v>
      </c>
      <c r="Q1458" s="783" t="s">
        <v>86</v>
      </c>
      <c r="R1458" s="783" t="s">
        <v>86</v>
      </c>
      <c r="S1458" s="132" t="s">
        <v>104</v>
      </c>
      <c r="T1458" s="131"/>
      <c r="U1458" s="131"/>
      <c r="V1458" s="803"/>
      <c r="W1458" s="803"/>
      <c r="X1458" s="803"/>
      <c r="Y1458" s="803"/>
      <c r="Z1458" s="803"/>
      <c r="AA1458" s="803"/>
      <c r="AB1458" s="803"/>
      <c r="AC1458" s="803"/>
      <c r="AD1458" s="803"/>
      <c r="AE1458" s="110"/>
      <c r="AF1458" s="110"/>
      <c r="AG1458" s="110"/>
    </row>
    <row r="1459">
      <c r="A1459" s="803"/>
      <c r="B1459" s="127">
        <f t="shared" si="1"/>
        <v>1456</v>
      </c>
      <c r="C1459" s="196"/>
      <c r="D1459" s="867"/>
      <c r="E1459" s="867"/>
      <c r="F1459" s="867"/>
      <c r="G1459" s="205"/>
      <c r="H1459" s="142" t="s">
        <v>298</v>
      </c>
      <c r="I1459" s="132"/>
      <c r="J1459" s="201"/>
      <c r="K1459" s="131"/>
      <c r="L1459" s="132" t="s">
        <v>4552</v>
      </c>
      <c r="M1459" s="132" t="s">
        <v>156</v>
      </c>
      <c r="N1459" s="131"/>
      <c r="O1459" s="783" t="s">
        <v>84</v>
      </c>
      <c r="P1459" s="783" t="s">
        <v>86</v>
      </c>
      <c r="Q1459" s="783" t="s">
        <v>86</v>
      </c>
      <c r="R1459" s="783" t="s">
        <v>86</v>
      </c>
      <c r="S1459" s="132" t="s">
        <v>104</v>
      </c>
      <c r="T1459" s="131"/>
      <c r="U1459" s="131"/>
      <c r="V1459" s="803"/>
      <c r="W1459" s="803"/>
      <c r="X1459" s="803"/>
      <c r="Y1459" s="803"/>
      <c r="Z1459" s="803"/>
      <c r="AA1459" s="803"/>
      <c r="AB1459" s="803"/>
      <c r="AC1459" s="803"/>
      <c r="AD1459" s="803"/>
      <c r="AE1459" s="110"/>
      <c r="AF1459" s="110"/>
      <c r="AG1459" s="110"/>
    </row>
    <row r="1460">
      <c r="A1460" s="803"/>
      <c r="B1460" s="127">
        <f t="shared" si="1"/>
        <v>1457</v>
      </c>
      <c r="C1460" s="196"/>
      <c r="D1460" s="867"/>
      <c r="E1460" s="867"/>
      <c r="F1460" s="867"/>
      <c r="G1460" s="205"/>
      <c r="H1460" s="130" t="s">
        <v>301</v>
      </c>
      <c r="I1460" s="132"/>
      <c r="J1460" s="201"/>
      <c r="K1460" s="131"/>
      <c r="L1460" s="132" t="s">
        <v>173</v>
      </c>
      <c r="M1460" s="132" t="s">
        <v>173</v>
      </c>
      <c r="N1460" s="131"/>
      <c r="O1460" s="783" t="s">
        <v>84</v>
      </c>
      <c r="P1460" s="783" t="s">
        <v>86</v>
      </c>
      <c r="Q1460" s="783" t="s">
        <v>86</v>
      </c>
      <c r="R1460" s="783" t="s">
        <v>86</v>
      </c>
      <c r="S1460" s="132" t="s">
        <v>104</v>
      </c>
      <c r="T1460" s="131"/>
      <c r="U1460" s="131"/>
      <c r="V1460" s="803"/>
      <c r="W1460" s="803"/>
      <c r="X1460" s="803"/>
      <c r="Y1460" s="803"/>
      <c r="Z1460" s="803"/>
      <c r="AA1460" s="803"/>
      <c r="AB1460" s="803"/>
      <c r="AC1460" s="803"/>
      <c r="AD1460" s="803"/>
      <c r="AE1460" s="110"/>
      <c r="AF1460" s="110"/>
      <c r="AG1460" s="110"/>
    </row>
    <row r="1461">
      <c r="A1461" s="803"/>
      <c r="B1461" s="127">
        <f t="shared" si="1"/>
        <v>1458</v>
      </c>
      <c r="C1461" s="196"/>
      <c r="D1461" s="867"/>
      <c r="E1461" s="867"/>
      <c r="F1461" s="867"/>
      <c r="G1461" s="205"/>
      <c r="H1461" s="130" t="s">
        <v>154</v>
      </c>
      <c r="I1461" s="132"/>
      <c r="J1461" s="201"/>
      <c r="K1461" s="131"/>
      <c r="L1461" s="132" t="s">
        <v>173</v>
      </c>
      <c r="M1461" s="132" t="s">
        <v>173</v>
      </c>
      <c r="N1461" s="131"/>
      <c r="O1461" s="783" t="s">
        <v>84</v>
      </c>
      <c r="P1461" s="783" t="s">
        <v>86</v>
      </c>
      <c r="Q1461" s="783" t="s">
        <v>86</v>
      </c>
      <c r="R1461" s="783" t="s">
        <v>86</v>
      </c>
      <c r="S1461" s="132" t="s">
        <v>104</v>
      </c>
      <c r="T1461" s="131"/>
      <c r="U1461" s="131"/>
      <c r="V1461" s="803"/>
      <c r="W1461" s="803"/>
      <c r="X1461" s="803"/>
      <c r="Y1461" s="803"/>
      <c r="Z1461" s="803"/>
      <c r="AA1461" s="803"/>
      <c r="AB1461" s="803"/>
      <c r="AC1461" s="803"/>
      <c r="AD1461" s="803"/>
      <c r="AE1461" s="110"/>
      <c r="AF1461" s="110"/>
      <c r="AG1461" s="110"/>
    </row>
    <row r="1462">
      <c r="A1462" s="803"/>
      <c r="B1462" s="127">
        <f t="shared" si="1"/>
        <v>1459</v>
      </c>
      <c r="C1462" s="196"/>
      <c r="D1462" s="867"/>
      <c r="E1462" s="867"/>
      <c r="F1462" s="867"/>
      <c r="G1462" s="205"/>
      <c r="H1462" s="129" t="s">
        <v>158</v>
      </c>
      <c r="I1462" s="132"/>
      <c r="J1462" s="201"/>
      <c r="K1462" s="131"/>
      <c r="L1462" s="132" t="s">
        <v>173</v>
      </c>
      <c r="M1462" s="132" t="s">
        <v>173</v>
      </c>
      <c r="N1462" s="131"/>
      <c r="O1462" s="783" t="s">
        <v>84</v>
      </c>
      <c r="P1462" s="783" t="s">
        <v>86</v>
      </c>
      <c r="Q1462" s="783" t="s">
        <v>86</v>
      </c>
      <c r="R1462" s="783" t="s">
        <v>86</v>
      </c>
      <c r="S1462" s="132" t="s">
        <v>104</v>
      </c>
      <c r="T1462" s="131"/>
      <c r="U1462" s="131"/>
      <c r="V1462" s="803"/>
      <c r="W1462" s="803"/>
      <c r="X1462" s="803"/>
      <c r="Y1462" s="803"/>
      <c r="Z1462" s="803"/>
      <c r="AA1462" s="803"/>
      <c r="AB1462" s="803"/>
      <c r="AC1462" s="803"/>
      <c r="AD1462" s="803"/>
      <c r="AE1462" s="110"/>
      <c r="AF1462" s="110"/>
      <c r="AG1462" s="110"/>
    </row>
    <row r="1463">
      <c r="A1463" s="803"/>
      <c r="B1463" s="127">
        <f t="shared" si="1"/>
        <v>1460</v>
      </c>
      <c r="C1463" s="196"/>
      <c r="D1463" s="867"/>
      <c r="E1463" s="867"/>
      <c r="F1463" s="867"/>
      <c r="G1463" s="867"/>
      <c r="H1463" s="146" t="s">
        <v>408</v>
      </c>
      <c r="I1463" s="130"/>
      <c r="J1463" s="201"/>
      <c r="K1463" s="131"/>
      <c r="L1463" s="132" t="s">
        <v>173</v>
      </c>
      <c r="M1463" s="132" t="s">
        <v>173</v>
      </c>
      <c r="N1463" s="131"/>
      <c r="O1463" s="783" t="s">
        <v>84</v>
      </c>
      <c r="P1463" s="783" t="s">
        <v>86</v>
      </c>
      <c r="Q1463" s="783" t="s">
        <v>86</v>
      </c>
      <c r="R1463" s="783" t="s">
        <v>86</v>
      </c>
      <c r="S1463" s="132" t="s">
        <v>104</v>
      </c>
      <c r="T1463" s="131"/>
      <c r="U1463" s="131"/>
      <c r="V1463" s="803"/>
      <c r="W1463" s="803"/>
      <c r="X1463" s="803"/>
      <c r="Y1463" s="803"/>
      <c r="Z1463" s="803"/>
      <c r="AA1463" s="803"/>
      <c r="AB1463" s="803"/>
      <c r="AC1463" s="803"/>
      <c r="AD1463" s="803"/>
      <c r="AE1463" s="110"/>
      <c r="AF1463" s="110"/>
      <c r="AG1463" s="110"/>
    </row>
    <row r="1464">
      <c r="A1464" s="803"/>
      <c r="B1464" s="127">
        <f t="shared" si="1"/>
        <v>1461</v>
      </c>
      <c r="C1464" s="196"/>
      <c r="D1464" s="867"/>
      <c r="E1464" s="867"/>
      <c r="F1464" s="867"/>
      <c r="G1464" s="867"/>
      <c r="H1464" s="155"/>
      <c r="I1464" s="130" t="s">
        <v>771</v>
      </c>
      <c r="J1464" s="201"/>
      <c r="K1464" s="131"/>
      <c r="L1464" s="132" t="s">
        <v>4226</v>
      </c>
      <c r="M1464" s="132" t="s">
        <v>5500</v>
      </c>
      <c r="N1464" s="131"/>
      <c r="O1464" s="783" t="s">
        <v>84</v>
      </c>
      <c r="P1464" s="783" t="s">
        <v>86</v>
      </c>
      <c r="Q1464" s="783" t="s">
        <v>86</v>
      </c>
      <c r="R1464" s="783" t="s">
        <v>86</v>
      </c>
      <c r="S1464" s="132" t="s">
        <v>104</v>
      </c>
      <c r="T1464" s="131"/>
      <c r="U1464" s="131"/>
      <c r="V1464" s="803"/>
      <c r="W1464" s="803"/>
      <c r="X1464" s="803"/>
      <c r="Y1464" s="803"/>
      <c r="Z1464" s="803"/>
      <c r="AA1464" s="803"/>
      <c r="AB1464" s="803"/>
      <c r="AC1464" s="803"/>
      <c r="AD1464" s="803"/>
      <c r="AE1464" s="110"/>
      <c r="AF1464" s="110"/>
      <c r="AG1464" s="110"/>
    </row>
    <row r="1465">
      <c r="A1465" s="803"/>
      <c r="B1465" s="127">
        <f t="shared" si="1"/>
        <v>1462</v>
      </c>
      <c r="C1465" s="196"/>
      <c r="D1465" s="867"/>
      <c r="E1465" s="867"/>
      <c r="F1465" s="867"/>
      <c r="G1465" s="205"/>
      <c r="H1465" s="140" t="s">
        <v>791</v>
      </c>
      <c r="I1465" s="132" t="s">
        <v>5501</v>
      </c>
      <c r="J1465" s="201"/>
      <c r="K1465" s="131"/>
      <c r="L1465" s="132" t="s">
        <v>173</v>
      </c>
      <c r="M1465" s="132" t="s">
        <v>4084</v>
      </c>
      <c r="N1465" s="131"/>
      <c r="O1465" s="783" t="s">
        <v>84</v>
      </c>
      <c r="P1465" s="783" t="s">
        <v>86</v>
      </c>
      <c r="Q1465" s="783" t="s">
        <v>86</v>
      </c>
      <c r="R1465" s="783" t="s">
        <v>86</v>
      </c>
      <c r="S1465" s="132" t="s">
        <v>104</v>
      </c>
      <c r="T1465" s="131"/>
      <c r="U1465" s="131"/>
      <c r="V1465" s="803"/>
      <c r="W1465" s="803"/>
      <c r="X1465" s="803"/>
      <c r="Y1465" s="803"/>
      <c r="Z1465" s="803"/>
      <c r="AA1465" s="803"/>
      <c r="AB1465" s="803"/>
      <c r="AC1465" s="803"/>
      <c r="AD1465" s="803"/>
      <c r="AE1465" s="110"/>
      <c r="AF1465" s="110"/>
      <c r="AG1465" s="110"/>
    </row>
    <row r="1466">
      <c r="A1466" s="803"/>
      <c r="B1466" s="127">
        <f t="shared" si="1"/>
        <v>1463</v>
      </c>
      <c r="C1466" s="196"/>
      <c r="D1466" s="867"/>
      <c r="E1466" s="867"/>
      <c r="F1466" s="867"/>
      <c r="G1466" s="867"/>
      <c r="H1466" s="146" t="s">
        <v>2675</v>
      </c>
      <c r="I1466" s="130"/>
      <c r="J1466" s="201"/>
      <c r="K1466" s="131"/>
      <c r="L1466" s="132" t="s">
        <v>4552</v>
      </c>
      <c r="M1466" s="132" t="s">
        <v>156</v>
      </c>
      <c r="N1466" s="131"/>
      <c r="O1466" s="783" t="s">
        <v>84</v>
      </c>
      <c r="P1466" s="783" t="s">
        <v>86</v>
      </c>
      <c r="Q1466" s="783" t="s">
        <v>86</v>
      </c>
      <c r="R1466" s="783" t="s">
        <v>86</v>
      </c>
      <c r="S1466" s="132" t="s">
        <v>104</v>
      </c>
      <c r="T1466" s="131"/>
      <c r="U1466" s="131"/>
      <c r="V1466" s="803"/>
      <c r="W1466" s="803"/>
      <c r="X1466" s="803"/>
      <c r="Y1466" s="803"/>
      <c r="Z1466" s="803"/>
      <c r="AA1466" s="803"/>
      <c r="AB1466" s="803"/>
      <c r="AC1466" s="803"/>
      <c r="AD1466" s="803"/>
      <c r="AE1466" s="110"/>
      <c r="AF1466" s="110"/>
      <c r="AG1466" s="110"/>
    </row>
    <row r="1467">
      <c r="A1467" s="803"/>
      <c r="B1467" s="127">
        <f t="shared" si="1"/>
        <v>1464</v>
      </c>
      <c r="C1467" s="196"/>
      <c r="D1467" s="867"/>
      <c r="E1467" s="867"/>
      <c r="F1467" s="867"/>
      <c r="G1467" s="867"/>
      <c r="H1467" s="155"/>
      <c r="I1467" s="130" t="s">
        <v>771</v>
      </c>
      <c r="J1467" s="201"/>
      <c r="K1467" s="131"/>
      <c r="L1467" s="132" t="s">
        <v>4226</v>
      </c>
      <c r="M1467" s="132" t="s">
        <v>5500</v>
      </c>
      <c r="N1467" s="131"/>
      <c r="O1467" s="783" t="s">
        <v>84</v>
      </c>
      <c r="P1467" s="783" t="s">
        <v>86</v>
      </c>
      <c r="Q1467" s="783" t="s">
        <v>86</v>
      </c>
      <c r="R1467" s="783" t="s">
        <v>86</v>
      </c>
      <c r="S1467" s="132" t="s">
        <v>104</v>
      </c>
      <c r="T1467" s="131"/>
      <c r="U1467" s="131"/>
      <c r="V1467" s="803"/>
      <c r="W1467" s="803"/>
      <c r="X1467" s="803"/>
      <c r="Y1467" s="803"/>
      <c r="Z1467" s="803"/>
      <c r="AA1467" s="803"/>
      <c r="AB1467" s="803"/>
      <c r="AC1467" s="803"/>
      <c r="AD1467" s="803"/>
      <c r="AE1467" s="110"/>
      <c r="AF1467" s="110"/>
      <c r="AG1467" s="110"/>
    </row>
    <row r="1468">
      <c r="A1468" s="803"/>
      <c r="B1468" s="127">
        <f t="shared" si="1"/>
        <v>1465</v>
      </c>
      <c r="C1468" s="196"/>
      <c r="D1468" s="867"/>
      <c r="E1468" s="867"/>
      <c r="F1468" s="867"/>
      <c r="G1468" s="205"/>
      <c r="H1468" s="142" t="s">
        <v>3763</v>
      </c>
      <c r="I1468" s="201"/>
      <c r="J1468" s="201"/>
      <c r="K1468" s="131"/>
      <c r="L1468" s="132" t="s">
        <v>4552</v>
      </c>
      <c r="M1468" s="132" t="s">
        <v>156</v>
      </c>
      <c r="N1468" s="131"/>
      <c r="O1468" s="783" t="s">
        <v>84</v>
      </c>
      <c r="P1468" s="783" t="s">
        <v>86</v>
      </c>
      <c r="Q1468" s="783" t="s">
        <v>86</v>
      </c>
      <c r="R1468" s="783" t="s">
        <v>86</v>
      </c>
      <c r="S1468" s="132" t="s">
        <v>104</v>
      </c>
      <c r="T1468" s="131"/>
      <c r="U1468" s="131"/>
      <c r="V1468" s="803"/>
      <c r="W1468" s="803"/>
      <c r="X1468" s="803"/>
      <c r="Y1468" s="803"/>
      <c r="Z1468" s="803"/>
      <c r="AA1468" s="803"/>
      <c r="AB1468" s="803"/>
      <c r="AC1468" s="803"/>
      <c r="AD1468" s="803"/>
      <c r="AE1468" s="110"/>
      <c r="AF1468" s="110"/>
      <c r="AG1468" s="110"/>
    </row>
    <row r="1469">
      <c r="A1469" s="803"/>
      <c r="B1469" s="127">
        <f t="shared" si="1"/>
        <v>1466</v>
      </c>
      <c r="C1469" s="196"/>
      <c r="D1469" s="867"/>
      <c r="E1469" s="867"/>
      <c r="F1469" s="867"/>
      <c r="G1469" s="205"/>
      <c r="H1469" s="130" t="s">
        <v>3764</v>
      </c>
      <c r="I1469" s="201"/>
      <c r="J1469" s="201"/>
      <c r="K1469" s="131"/>
      <c r="L1469" s="132" t="s">
        <v>173</v>
      </c>
      <c r="M1469" s="132" t="s">
        <v>173</v>
      </c>
      <c r="N1469" s="131"/>
      <c r="O1469" s="783" t="s">
        <v>84</v>
      </c>
      <c r="P1469" s="783" t="s">
        <v>86</v>
      </c>
      <c r="Q1469" s="783" t="s">
        <v>86</v>
      </c>
      <c r="R1469" s="783" t="s">
        <v>86</v>
      </c>
      <c r="S1469" s="132" t="s">
        <v>104</v>
      </c>
      <c r="T1469" s="131"/>
      <c r="U1469" s="131"/>
      <c r="V1469" s="803"/>
      <c r="W1469" s="803"/>
      <c r="X1469" s="803"/>
      <c r="Y1469" s="803"/>
      <c r="Z1469" s="803"/>
      <c r="AA1469" s="803"/>
      <c r="AB1469" s="803"/>
      <c r="AC1469" s="803"/>
      <c r="AD1469" s="803"/>
      <c r="AE1469" s="110"/>
      <c r="AF1469" s="110"/>
      <c r="AG1469" s="110"/>
    </row>
    <row r="1470">
      <c r="A1470" s="803"/>
      <c r="B1470" s="127">
        <f t="shared" si="1"/>
        <v>1467</v>
      </c>
      <c r="C1470" s="196"/>
      <c r="D1470" s="867"/>
      <c r="E1470" s="867"/>
      <c r="F1470" s="867"/>
      <c r="G1470" s="205"/>
      <c r="H1470" s="130" t="s">
        <v>3751</v>
      </c>
      <c r="I1470" s="132" t="s">
        <v>5507</v>
      </c>
      <c r="J1470" s="201"/>
      <c r="K1470" s="131"/>
      <c r="L1470" s="132" t="s">
        <v>4226</v>
      </c>
      <c r="M1470" s="132" t="s">
        <v>4084</v>
      </c>
      <c r="N1470" s="131"/>
      <c r="O1470" s="783" t="s">
        <v>84</v>
      </c>
      <c r="P1470" s="783" t="s">
        <v>86</v>
      </c>
      <c r="Q1470" s="783" t="s">
        <v>86</v>
      </c>
      <c r="R1470" s="783" t="s">
        <v>86</v>
      </c>
      <c r="S1470" s="132" t="s">
        <v>104</v>
      </c>
      <c r="T1470" s="131"/>
      <c r="U1470" s="131"/>
      <c r="V1470" s="803"/>
      <c r="W1470" s="803"/>
      <c r="X1470" s="803"/>
      <c r="Y1470" s="803"/>
      <c r="Z1470" s="803"/>
      <c r="AA1470" s="803"/>
      <c r="AB1470" s="803"/>
      <c r="AC1470" s="803"/>
      <c r="AD1470" s="803"/>
      <c r="AE1470" s="110"/>
      <c r="AF1470" s="110"/>
      <c r="AG1470" s="110"/>
    </row>
    <row r="1471">
      <c r="A1471" s="803"/>
      <c r="B1471" s="127">
        <f t="shared" si="1"/>
        <v>1468</v>
      </c>
      <c r="C1471" s="196"/>
      <c r="D1471" s="867"/>
      <c r="E1471" s="867"/>
      <c r="F1471" s="867"/>
      <c r="G1471" s="205"/>
      <c r="H1471" s="130" t="s">
        <v>2693</v>
      </c>
      <c r="I1471" s="132" t="s">
        <v>5581</v>
      </c>
      <c r="J1471" s="201"/>
      <c r="K1471" s="131"/>
      <c r="L1471" s="132" t="s">
        <v>173</v>
      </c>
      <c r="M1471" s="132" t="s">
        <v>173</v>
      </c>
      <c r="N1471" s="131"/>
      <c r="O1471" s="783" t="s">
        <v>84</v>
      </c>
      <c r="P1471" s="783" t="s">
        <v>86</v>
      </c>
      <c r="Q1471" s="783" t="s">
        <v>86</v>
      </c>
      <c r="R1471" s="783" t="s">
        <v>86</v>
      </c>
      <c r="S1471" s="132" t="s">
        <v>104</v>
      </c>
      <c r="T1471" s="131"/>
      <c r="U1471" s="131"/>
      <c r="V1471" s="803"/>
      <c r="W1471" s="803"/>
      <c r="X1471" s="803"/>
      <c r="Y1471" s="803"/>
      <c r="Z1471" s="803"/>
      <c r="AA1471" s="803"/>
      <c r="AB1471" s="803"/>
      <c r="AC1471" s="803"/>
      <c r="AD1471" s="803"/>
      <c r="AE1471" s="110"/>
      <c r="AF1471" s="110"/>
      <c r="AG1471" s="110"/>
    </row>
    <row r="1472">
      <c r="A1472" s="803"/>
      <c r="B1472" s="127">
        <f t="shared" si="1"/>
        <v>1469</v>
      </c>
      <c r="C1472" s="196"/>
      <c r="D1472" s="867"/>
      <c r="E1472" s="867"/>
      <c r="F1472" s="867"/>
      <c r="G1472" s="205"/>
      <c r="H1472" s="130" t="s">
        <v>3425</v>
      </c>
      <c r="I1472" s="132" t="s">
        <v>5582</v>
      </c>
      <c r="J1472" s="201"/>
      <c r="K1472" s="131"/>
      <c r="L1472" s="132" t="s">
        <v>173</v>
      </c>
      <c r="M1472" s="132" t="s">
        <v>173</v>
      </c>
      <c r="N1472" s="131"/>
      <c r="O1472" s="783" t="s">
        <v>84</v>
      </c>
      <c r="P1472" s="783" t="s">
        <v>86</v>
      </c>
      <c r="Q1472" s="783" t="s">
        <v>86</v>
      </c>
      <c r="R1472" s="783" t="s">
        <v>86</v>
      </c>
      <c r="S1472" s="132" t="s">
        <v>104</v>
      </c>
      <c r="T1472" s="131"/>
      <c r="U1472" s="131"/>
      <c r="V1472" s="803"/>
      <c r="W1472" s="803"/>
      <c r="X1472" s="803"/>
      <c r="Y1472" s="803"/>
      <c r="Z1472" s="803"/>
      <c r="AA1472" s="803"/>
      <c r="AB1472" s="803"/>
      <c r="AC1472" s="803"/>
      <c r="AD1472" s="803"/>
      <c r="AE1472" s="110"/>
      <c r="AF1472" s="110"/>
      <c r="AG1472" s="110"/>
    </row>
    <row r="1473">
      <c r="A1473" s="803"/>
      <c r="B1473" s="127">
        <f t="shared" si="1"/>
        <v>1470</v>
      </c>
      <c r="C1473" s="196"/>
      <c r="D1473" s="867"/>
      <c r="E1473" s="867"/>
      <c r="F1473" s="867"/>
      <c r="G1473" s="205"/>
      <c r="H1473" s="130" t="s">
        <v>1391</v>
      </c>
      <c r="I1473" s="132" t="s">
        <v>5505</v>
      </c>
      <c r="J1473" s="201"/>
      <c r="K1473" s="131"/>
      <c r="L1473" s="132" t="s">
        <v>173</v>
      </c>
      <c r="M1473" s="132" t="s">
        <v>173</v>
      </c>
      <c r="N1473" s="131"/>
      <c r="O1473" s="783" t="s">
        <v>84</v>
      </c>
      <c r="P1473" s="783" t="s">
        <v>86</v>
      </c>
      <c r="Q1473" s="783" t="s">
        <v>86</v>
      </c>
      <c r="R1473" s="783" t="s">
        <v>86</v>
      </c>
      <c r="S1473" s="132" t="s">
        <v>104</v>
      </c>
      <c r="T1473" s="131"/>
      <c r="U1473" s="131"/>
      <c r="V1473" s="803"/>
      <c r="W1473" s="803"/>
      <c r="X1473" s="803"/>
      <c r="Y1473" s="803"/>
      <c r="Z1473" s="803"/>
      <c r="AA1473" s="803"/>
      <c r="AB1473" s="803"/>
      <c r="AC1473" s="803"/>
      <c r="AD1473" s="803"/>
      <c r="AE1473" s="110"/>
      <c r="AF1473" s="110"/>
      <c r="AG1473" s="110"/>
    </row>
    <row r="1474">
      <c r="A1474" s="803"/>
      <c r="B1474" s="127">
        <f t="shared" si="1"/>
        <v>1471</v>
      </c>
      <c r="C1474" s="196"/>
      <c r="D1474" s="867"/>
      <c r="E1474" s="867"/>
      <c r="F1474" s="867"/>
      <c r="G1474" s="207"/>
      <c r="H1474" s="129" t="s">
        <v>1392</v>
      </c>
      <c r="I1474" s="132" t="s">
        <v>5506</v>
      </c>
      <c r="J1474" s="201"/>
      <c r="K1474" s="131"/>
      <c r="L1474" s="132" t="s">
        <v>173</v>
      </c>
      <c r="M1474" s="132" t="s">
        <v>173</v>
      </c>
      <c r="N1474" s="131"/>
      <c r="O1474" s="783" t="s">
        <v>84</v>
      </c>
      <c r="P1474" s="783" t="s">
        <v>86</v>
      </c>
      <c r="Q1474" s="783" t="s">
        <v>86</v>
      </c>
      <c r="R1474" s="783" t="s">
        <v>86</v>
      </c>
      <c r="S1474" s="132" t="s">
        <v>104</v>
      </c>
      <c r="T1474" s="131"/>
      <c r="U1474" s="131"/>
      <c r="V1474" s="803"/>
      <c r="W1474" s="803"/>
      <c r="X1474" s="803"/>
      <c r="Y1474" s="803"/>
      <c r="Z1474" s="803"/>
      <c r="AA1474" s="803"/>
      <c r="AB1474" s="803"/>
      <c r="AC1474" s="803"/>
      <c r="AD1474" s="803"/>
      <c r="AE1474" s="110"/>
      <c r="AF1474" s="110"/>
      <c r="AG1474" s="110"/>
    </row>
    <row r="1475">
      <c r="A1475" s="803"/>
      <c r="B1475" s="127">
        <f t="shared" si="1"/>
        <v>1472</v>
      </c>
      <c r="C1475" s="196"/>
      <c r="D1475" s="867"/>
      <c r="E1475" s="867"/>
      <c r="F1475" s="867"/>
      <c r="G1475" s="193" t="s">
        <v>456</v>
      </c>
      <c r="H1475" s="146" t="s">
        <v>5510</v>
      </c>
      <c r="I1475" s="129"/>
      <c r="J1475" s="201"/>
      <c r="K1475" s="131"/>
      <c r="L1475" s="132" t="s">
        <v>173</v>
      </c>
      <c r="M1475" s="132" t="s">
        <v>5511</v>
      </c>
      <c r="N1475" s="131"/>
      <c r="O1475" s="783" t="s">
        <v>84</v>
      </c>
      <c r="P1475" s="783" t="s">
        <v>86</v>
      </c>
      <c r="Q1475" s="783" t="s">
        <v>86</v>
      </c>
      <c r="R1475" s="783" t="s">
        <v>86</v>
      </c>
      <c r="S1475" s="132" t="s">
        <v>104</v>
      </c>
      <c r="T1475" s="131"/>
      <c r="U1475" s="131"/>
      <c r="V1475" s="803"/>
      <c r="W1475" s="803"/>
      <c r="X1475" s="803"/>
      <c r="Y1475" s="803"/>
      <c r="Z1475" s="803"/>
      <c r="AA1475" s="803"/>
      <c r="AB1475" s="803"/>
      <c r="AC1475" s="803"/>
      <c r="AD1475" s="803"/>
      <c r="AE1475" s="110"/>
      <c r="AF1475" s="110"/>
      <c r="AG1475" s="110"/>
    </row>
    <row r="1476">
      <c r="A1476" s="803"/>
      <c r="B1476" s="127">
        <f t="shared" si="1"/>
        <v>1473</v>
      </c>
      <c r="C1476" s="196"/>
      <c r="D1476" s="867"/>
      <c r="E1476" s="867"/>
      <c r="F1476" s="867"/>
      <c r="G1476" s="867"/>
      <c r="H1476" s="867"/>
      <c r="I1476" s="146" t="s">
        <v>5512</v>
      </c>
      <c r="J1476" s="130" t="s">
        <v>517</v>
      </c>
      <c r="K1476" s="131"/>
      <c r="L1476" s="132" t="s">
        <v>674</v>
      </c>
      <c r="M1476" s="132" t="s">
        <v>5513</v>
      </c>
      <c r="N1476" s="131"/>
      <c r="O1476" s="783" t="s">
        <v>84</v>
      </c>
      <c r="P1476" s="783" t="s">
        <v>86</v>
      </c>
      <c r="Q1476" s="783" t="s">
        <v>86</v>
      </c>
      <c r="R1476" s="783" t="s">
        <v>86</v>
      </c>
      <c r="S1476" s="132" t="s">
        <v>104</v>
      </c>
      <c r="T1476" s="131"/>
      <c r="U1476" s="131"/>
      <c r="V1476" s="803"/>
      <c r="W1476" s="803"/>
      <c r="X1476" s="803"/>
      <c r="Y1476" s="803"/>
      <c r="Z1476" s="803"/>
      <c r="AA1476" s="803"/>
      <c r="AB1476" s="803"/>
      <c r="AC1476" s="803"/>
      <c r="AD1476" s="803"/>
      <c r="AE1476" s="110"/>
      <c r="AF1476" s="110"/>
      <c r="AG1476" s="110"/>
    </row>
    <row r="1477">
      <c r="A1477" s="803"/>
      <c r="B1477" s="127">
        <f t="shared" si="1"/>
        <v>1474</v>
      </c>
      <c r="C1477" s="196"/>
      <c r="D1477" s="867"/>
      <c r="E1477" s="867"/>
      <c r="F1477" s="867"/>
      <c r="G1477" s="867"/>
      <c r="H1477" s="867"/>
      <c r="I1477" s="205"/>
      <c r="J1477" s="130" t="s">
        <v>5514</v>
      </c>
      <c r="K1477" s="131"/>
      <c r="L1477" s="132" t="s">
        <v>4552</v>
      </c>
      <c r="M1477" s="132" t="s">
        <v>156</v>
      </c>
      <c r="N1477" s="131"/>
      <c r="O1477" s="783" t="s">
        <v>84</v>
      </c>
      <c r="P1477" s="783" t="s">
        <v>86</v>
      </c>
      <c r="Q1477" s="783" t="s">
        <v>86</v>
      </c>
      <c r="R1477" s="783" t="s">
        <v>86</v>
      </c>
      <c r="S1477" s="132" t="s">
        <v>104</v>
      </c>
      <c r="T1477" s="131"/>
      <c r="U1477" s="131"/>
      <c r="V1477" s="803"/>
      <c r="W1477" s="803"/>
      <c r="X1477" s="803"/>
      <c r="Y1477" s="803"/>
      <c r="Z1477" s="803"/>
      <c r="AA1477" s="803"/>
      <c r="AB1477" s="803"/>
      <c r="AC1477" s="803"/>
      <c r="AD1477" s="803"/>
      <c r="AE1477" s="110"/>
      <c r="AF1477" s="110"/>
      <c r="AG1477" s="110"/>
    </row>
    <row r="1478">
      <c r="A1478" s="803"/>
      <c r="B1478" s="127">
        <f t="shared" si="1"/>
        <v>1475</v>
      </c>
      <c r="C1478" s="196"/>
      <c r="D1478" s="867"/>
      <c r="E1478" s="867"/>
      <c r="F1478" s="867"/>
      <c r="G1478" s="867"/>
      <c r="H1478" s="867"/>
      <c r="I1478" s="205"/>
      <c r="J1478" s="129" t="s">
        <v>5515</v>
      </c>
      <c r="K1478" s="131"/>
      <c r="L1478" s="132" t="s">
        <v>5516</v>
      </c>
      <c r="M1478" s="132" t="s">
        <v>5517</v>
      </c>
      <c r="N1478" s="131"/>
      <c r="O1478" s="783" t="s">
        <v>84</v>
      </c>
      <c r="P1478" s="783" t="s">
        <v>86</v>
      </c>
      <c r="Q1478" s="783" t="s">
        <v>86</v>
      </c>
      <c r="R1478" s="783" t="s">
        <v>86</v>
      </c>
      <c r="S1478" s="132" t="s">
        <v>104</v>
      </c>
      <c r="T1478" s="131"/>
      <c r="U1478" s="131"/>
      <c r="V1478" s="803"/>
      <c r="W1478" s="803"/>
      <c r="X1478" s="803"/>
      <c r="Y1478" s="803"/>
      <c r="Z1478" s="803"/>
      <c r="AA1478" s="803"/>
      <c r="AB1478" s="803"/>
      <c r="AC1478" s="803"/>
      <c r="AD1478" s="803"/>
      <c r="AE1478" s="110"/>
      <c r="AF1478" s="110"/>
      <c r="AG1478" s="110"/>
    </row>
    <row r="1479">
      <c r="A1479" s="803"/>
      <c r="B1479" s="127">
        <f t="shared" si="1"/>
        <v>1476</v>
      </c>
      <c r="C1479" s="196"/>
      <c r="D1479" s="867"/>
      <c r="E1479" s="867"/>
      <c r="F1479" s="867"/>
      <c r="G1479" s="867"/>
      <c r="H1479" s="867"/>
      <c r="I1479" s="867"/>
      <c r="J1479" s="146" t="s">
        <v>5518</v>
      </c>
      <c r="K1479" s="175"/>
      <c r="L1479" s="132" t="s">
        <v>4226</v>
      </c>
      <c r="M1479" s="132" t="s">
        <v>5519</v>
      </c>
      <c r="N1479" s="131"/>
      <c r="O1479" s="783" t="s">
        <v>84</v>
      </c>
      <c r="P1479" s="783" t="s">
        <v>86</v>
      </c>
      <c r="Q1479" s="783" t="s">
        <v>86</v>
      </c>
      <c r="R1479" s="783" t="s">
        <v>86</v>
      </c>
      <c r="S1479" s="132" t="s">
        <v>104</v>
      </c>
      <c r="T1479" s="131"/>
      <c r="U1479" s="131"/>
      <c r="V1479" s="803"/>
      <c r="W1479" s="803"/>
      <c r="X1479" s="803"/>
      <c r="Y1479" s="803"/>
      <c r="Z1479" s="803"/>
      <c r="AA1479" s="803"/>
      <c r="AB1479" s="803"/>
      <c r="AC1479" s="803"/>
      <c r="AD1479" s="803"/>
      <c r="AE1479" s="110"/>
      <c r="AF1479" s="110"/>
      <c r="AG1479" s="110"/>
    </row>
    <row r="1480">
      <c r="A1480" s="803"/>
      <c r="B1480" s="127">
        <f t="shared" si="1"/>
        <v>1477</v>
      </c>
      <c r="C1480" s="196"/>
      <c r="D1480" s="867"/>
      <c r="E1480" s="867"/>
      <c r="F1480" s="867"/>
      <c r="G1480" s="867"/>
      <c r="H1480" s="867"/>
      <c r="I1480" s="867"/>
      <c r="J1480" s="205"/>
      <c r="K1480" s="130" t="s">
        <v>5520</v>
      </c>
      <c r="L1480" s="132" t="s">
        <v>5492</v>
      </c>
      <c r="M1480" s="132" t="s">
        <v>5521</v>
      </c>
      <c r="N1480" s="131"/>
      <c r="O1480" s="783" t="s">
        <v>84</v>
      </c>
      <c r="P1480" s="783" t="s">
        <v>86</v>
      </c>
      <c r="Q1480" s="783" t="s">
        <v>86</v>
      </c>
      <c r="R1480" s="783" t="s">
        <v>86</v>
      </c>
      <c r="S1480" s="132" t="s">
        <v>104</v>
      </c>
      <c r="T1480" s="131"/>
      <c r="U1480" s="131"/>
      <c r="V1480" s="803"/>
      <c r="W1480" s="803"/>
      <c r="X1480" s="803"/>
      <c r="Y1480" s="803"/>
      <c r="Z1480" s="803"/>
      <c r="AA1480" s="803"/>
      <c r="AB1480" s="803"/>
      <c r="AC1480" s="803"/>
      <c r="AD1480" s="803"/>
      <c r="AE1480" s="110"/>
      <c r="AF1480" s="110"/>
      <c r="AG1480" s="110"/>
    </row>
    <row r="1481">
      <c r="A1481" s="803"/>
      <c r="B1481" s="127">
        <f t="shared" si="1"/>
        <v>1478</v>
      </c>
      <c r="C1481" s="196"/>
      <c r="D1481" s="867"/>
      <c r="E1481" s="867"/>
      <c r="F1481" s="867"/>
      <c r="G1481" s="867"/>
      <c r="H1481" s="867"/>
      <c r="I1481" s="867"/>
      <c r="J1481" s="207"/>
      <c r="K1481" s="130" t="s">
        <v>5469</v>
      </c>
      <c r="L1481" s="132" t="s">
        <v>4226</v>
      </c>
      <c r="M1481" s="132" t="s">
        <v>5470</v>
      </c>
      <c r="N1481" s="131"/>
      <c r="O1481" s="783" t="s">
        <v>84</v>
      </c>
      <c r="P1481" s="783" t="s">
        <v>86</v>
      </c>
      <c r="Q1481" s="783" t="s">
        <v>86</v>
      </c>
      <c r="R1481" s="783" t="s">
        <v>86</v>
      </c>
      <c r="S1481" s="132" t="s">
        <v>104</v>
      </c>
      <c r="T1481" s="131"/>
      <c r="U1481" s="131"/>
      <c r="V1481" s="803"/>
      <c r="W1481" s="803"/>
      <c r="X1481" s="803"/>
      <c r="Y1481" s="803"/>
      <c r="Z1481" s="803"/>
      <c r="AA1481" s="803"/>
      <c r="AB1481" s="803"/>
      <c r="AC1481" s="803"/>
      <c r="AD1481" s="803"/>
      <c r="AE1481" s="110"/>
      <c r="AF1481" s="110"/>
      <c r="AG1481" s="110"/>
    </row>
    <row r="1482">
      <c r="A1482" s="803"/>
      <c r="B1482" s="127">
        <f t="shared" si="1"/>
        <v>1479</v>
      </c>
      <c r="C1482" s="196"/>
      <c r="D1482" s="867"/>
      <c r="E1482" s="867"/>
      <c r="F1482" s="867"/>
      <c r="G1482" s="960"/>
      <c r="H1482" s="867"/>
      <c r="I1482" s="207"/>
      <c r="J1482" s="142" t="s">
        <v>524</v>
      </c>
      <c r="K1482" s="132"/>
      <c r="L1482" s="132" t="s">
        <v>4537</v>
      </c>
      <c r="M1482" s="132" t="s">
        <v>5529</v>
      </c>
      <c r="N1482" s="131"/>
      <c r="O1482" s="783" t="s">
        <v>84</v>
      </c>
      <c r="P1482" s="783" t="s">
        <v>86</v>
      </c>
      <c r="Q1482" s="783" t="s">
        <v>86</v>
      </c>
      <c r="R1482" s="783" t="s">
        <v>86</v>
      </c>
      <c r="S1482" s="132" t="s">
        <v>104</v>
      </c>
      <c r="T1482" s="131"/>
      <c r="U1482" s="131"/>
      <c r="V1482" s="803"/>
      <c r="W1482" s="803"/>
      <c r="X1482" s="803"/>
      <c r="Y1482" s="803"/>
      <c r="Z1482" s="803"/>
      <c r="AA1482" s="803"/>
      <c r="AB1482" s="803"/>
      <c r="AC1482" s="803"/>
      <c r="AD1482" s="803"/>
      <c r="AE1482" s="110"/>
      <c r="AF1482" s="110"/>
      <c r="AG1482" s="110"/>
    </row>
    <row r="1483">
      <c r="A1483" s="803"/>
      <c r="B1483" s="127">
        <f t="shared" si="1"/>
        <v>1480</v>
      </c>
      <c r="C1483" s="196"/>
      <c r="D1483" s="867"/>
      <c r="E1483" s="867"/>
      <c r="F1483" s="867"/>
      <c r="G1483" s="193" t="s">
        <v>527</v>
      </c>
      <c r="H1483" s="146" t="s">
        <v>5522</v>
      </c>
      <c r="I1483" s="140"/>
      <c r="J1483" s="201"/>
      <c r="K1483" s="131"/>
      <c r="L1483" s="132" t="s">
        <v>173</v>
      </c>
      <c r="M1483" s="132" t="s">
        <v>5511</v>
      </c>
      <c r="N1483" s="131"/>
      <c r="O1483" s="783" t="s">
        <v>84</v>
      </c>
      <c r="P1483" s="783" t="s">
        <v>86</v>
      </c>
      <c r="Q1483" s="783" t="s">
        <v>86</v>
      </c>
      <c r="R1483" s="783" t="s">
        <v>86</v>
      </c>
      <c r="S1483" s="132" t="s">
        <v>104</v>
      </c>
      <c r="T1483" s="131"/>
      <c r="U1483" s="131"/>
      <c r="V1483" s="803"/>
      <c r="W1483" s="803"/>
      <c r="X1483" s="803"/>
      <c r="Y1483" s="803"/>
      <c r="Z1483" s="803"/>
      <c r="AA1483" s="803"/>
      <c r="AB1483" s="803"/>
      <c r="AC1483" s="803"/>
      <c r="AD1483" s="803"/>
      <c r="AE1483" s="110"/>
      <c r="AF1483" s="110"/>
      <c r="AG1483" s="110"/>
    </row>
    <row r="1484">
      <c r="A1484" s="803"/>
      <c r="B1484" s="127">
        <f t="shared" si="1"/>
        <v>1481</v>
      </c>
      <c r="C1484" s="196"/>
      <c r="D1484" s="867"/>
      <c r="E1484" s="867"/>
      <c r="F1484" s="867"/>
      <c r="G1484" s="867"/>
      <c r="H1484" s="867"/>
      <c r="I1484" s="146" t="s">
        <v>5512</v>
      </c>
      <c r="J1484" s="129" t="s">
        <v>5514</v>
      </c>
      <c r="K1484" s="131"/>
      <c r="L1484" s="132" t="s">
        <v>4552</v>
      </c>
      <c r="M1484" s="132" t="s">
        <v>156</v>
      </c>
      <c r="N1484" s="131"/>
      <c r="O1484" s="783" t="s">
        <v>84</v>
      </c>
      <c r="P1484" s="783" t="s">
        <v>86</v>
      </c>
      <c r="Q1484" s="783" t="s">
        <v>86</v>
      </c>
      <c r="R1484" s="783" t="s">
        <v>86</v>
      </c>
      <c r="S1484" s="132" t="s">
        <v>104</v>
      </c>
      <c r="T1484" s="131"/>
      <c r="U1484" s="131"/>
      <c r="V1484" s="803"/>
      <c r="W1484" s="803"/>
      <c r="X1484" s="803"/>
      <c r="Y1484" s="803"/>
      <c r="Z1484" s="803"/>
      <c r="AA1484" s="803"/>
      <c r="AB1484" s="803"/>
      <c r="AC1484" s="803"/>
      <c r="AD1484" s="803"/>
      <c r="AE1484" s="110"/>
      <c r="AF1484" s="110"/>
      <c r="AG1484" s="110"/>
    </row>
    <row r="1485">
      <c r="A1485" s="803"/>
      <c r="B1485" s="127">
        <f t="shared" si="1"/>
        <v>1482</v>
      </c>
      <c r="C1485" s="196"/>
      <c r="D1485" s="867"/>
      <c r="E1485" s="867"/>
      <c r="F1485" s="867"/>
      <c r="G1485" s="867"/>
      <c r="H1485" s="867"/>
      <c r="I1485" s="867"/>
      <c r="J1485" s="146" t="s">
        <v>5523</v>
      </c>
      <c r="K1485" s="175"/>
      <c r="L1485" s="132" t="s">
        <v>674</v>
      </c>
      <c r="M1485" s="132" t="s">
        <v>5524</v>
      </c>
      <c r="N1485" s="131"/>
      <c r="O1485" s="783" t="s">
        <v>84</v>
      </c>
      <c r="P1485" s="783" t="s">
        <v>86</v>
      </c>
      <c r="Q1485" s="783" t="s">
        <v>86</v>
      </c>
      <c r="R1485" s="783" t="s">
        <v>86</v>
      </c>
      <c r="S1485" s="132" t="s">
        <v>104</v>
      </c>
      <c r="T1485" s="131"/>
      <c r="U1485" s="131"/>
      <c r="V1485" s="803"/>
      <c r="W1485" s="803"/>
      <c r="X1485" s="803"/>
      <c r="Y1485" s="803"/>
      <c r="Z1485" s="803"/>
      <c r="AA1485" s="803"/>
      <c r="AB1485" s="803"/>
      <c r="AC1485" s="803"/>
      <c r="AD1485" s="803"/>
      <c r="AE1485" s="110"/>
      <c r="AF1485" s="110"/>
      <c r="AG1485" s="110"/>
    </row>
    <row r="1486">
      <c r="A1486" s="803"/>
      <c r="B1486" s="127">
        <f t="shared" si="1"/>
        <v>1483</v>
      </c>
      <c r="C1486" s="196"/>
      <c r="D1486" s="867"/>
      <c r="E1486" s="867"/>
      <c r="F1486" s="867"/>
      <c r="G1486" s="867"/>
      <c r="H1486" s="867"/>
      <c r="I1486" s="867"/>
      <c r="J1486" s="205"/>
      <c r="K1486" s="130" t="s">
        <v>5525</v>
      </c>
      <c r="L1486" s="132" t="s">
        <v>5526</v>
      </c>
      <c r="M1486" s="132" t="s">
        <v>5527</v>
      </c>
      <c r="N1486" s="131"/>
      <c r="O1486" s="783" t="s">
        <v>84</v>
      </c>
      <c r="P1486" s="783" t="s">
        <v>86</v>
      </c>
      <c r="Q1486" s="783" t="s">
        <v>86</v>
      </c>
      <c r="R1486" s="783" t="s">
        <v>86</v>
      </c>
      <c r="S1486" s="132" t="s">
        <v>104</v>
      </c>
      <c r="T1486" s="131"/>
      <c r="U1486" s="131"/>
      <c r="V1486" s="803"/>
      <c r="W1486" s="803"/>
      <c r="X1486" s="803"/>
      <c r="Y1486" s="803"/>
      <c r="Z1486" s="803"/>
      <c r="AA1486" s="803"/>
      <c r="AB1486" s="803"/>
      <c r="AC1486" s="803"/>
      <c r="AD1486" s="803"/>
      <c r="AE1486" s="110"/>
      <c r="AF1486" s="110"/>
      <c r="AG1486" s="110"/>
    </row>
    <row r="1487">
      <c r="A1487" s="803"/>
      <c r="B1487" s="127">
        <f t="shared" si="1"/>
        <v>1484</v>
      </c>
      <c r="C1487" s="196"/>
      <c r="D1487" s="867"/>
      <c r="E1487" s="867"/>
      <c r="F1487" s="867"/>
      <c r="G1487" s="867"/>
      <c r="H1487" s="867"/>
      <c r="I1487" s="867"/>
      <c r="J1487" s="207"/>
      <c r="K1487" s="130" t="s">
        <v>5528</v>
      </c>
      <c r="L1487" s="132" t="s">
        <v>5478</v>
      </c>
      <c r="M1487" s="132" t="s">
        <v>2520</v>
      </c>
      <c r="N1487" s="131"/>
      <c r="O1487" s="783" t="s">
        <v>84</v>
      </c>
      <c r="P1487" s="783" t="s">
        <v>86</v>
      </c>
      <c r="Q1487" s="783" t="s">
        <v>86</v>
      </c>
      <c r="R1487" s="783" t="s">
        <v>86</v>
      </c>
      <c r="S1487" s="132" t="s">
        <v>104</v>
      </c>
      <c r="T1487" s="131"/>
      <c r="U1487" s="131"/>
      <c r="V1487" s="803"/>
      <c r="W1487" s="803"/>
      <c r="X1487" s="803"/>
      <c r="Y1487" s="803"/>
      <c r="Z1487" s="803"/>
      <c r="AA1487" s="803"/>
      <c r="AB1487" s="803"/>
      <c r="AC1487" s="803"/>
      <c r="AD1487" s="803"/>
      <c r="AE1487" s="110"/>
      <c r="AF1487" s="110"/>
      <c r="AG1487" s="110"/>
    </row>
    <row r="1488">
      <c r="A1488" s="803"/>
      <c r="B1488" s="127">
        <f t="shared" si="1"/>
        <v>1485</v>
      </c>
      <c r="C1488" s="196"/>
      <c r="D1488" s="867"/>
      <c r="E1488" s="867"/>
      <c r="F1488" s="867"/>
      <c r="G1488" s="867"/>
      <c r="H1488" s="867"/>
      <c r="I1488" s="205"/>
      <c r="J1488" s="142" t="s">
        <v>524</v>
      </c>
      <c r="K1488" s="131"/>
      <c r="L1488" s="132" t="s">
        <v>674</v>
      </c>
      <c r="M1488" s="132" t="s">
        <v>5529</v>
      </c>
      <c r="N1488" s="131"/>
      <c r="O1488" s="783" t="s">
        <v>84</v>
      </c>
      <c r="P1488" s="783" t="s">
        <v>86</v>
      </c>
      <c r="Q1488" s="783" t="s">
        <v>86</v>
      </c>
      <c r="R1488" s="783" t="s">
        <v>86</v>
      </c>
      <c r="S1488" s="132" t="s">
        <v>104</v>
      </c>
      <c r="T1488" s="131"/>
      <c r="U1488" s="131"/>
      <c r="V1488" s="803"/>
      <c r="W1488" s="803"/>
      <c r="X1488" s="803"/>
      <c r="Y1488" s="803"/>
      <c r="Z1488" s="803"/>
      <c r="AA1488" s="803"/>
      <c r="AB1488" s="803"/>
      <c r="AC1488" s="803"/>
      <c r="AD1488" s="803"/>
      <c r="AE1488" s="110"/>
      <c r="AF1488" s="110"/>
      <c r="AG1488" s="110"/>
    </row>
    <row r="1489">
      <c r="A1489" s="803"/>
      <c r="B1489" s="127">
        <f t="shared" si="1"/>
        <v>1486</v>
      </c>
      <c r="C1489" s="196"/>
      <c r="D1489" s="867"/>
      <c r="E1489" s="867"/>
      <c r="F1489" s="867"/>
      <c r="G1489" s="193"/>
      <c r="H1489" s="867"/>
      <c r="I1489" s="205"/>
      <c r="J1489" s="130" t="s">
        <v>3425</v>
      </c>
      <c r="K1489" s="131"/>
      <c r="L1489" s="132" t="s">
        <v>5076</v>
      </c>
      <c r="M1489" s="132" t="s">
        <v>4560</v>
      </c>
      <c r="N1489" s="131"/>
      <c r="O1489" s="783" t="s">
        <v>84</v>
      </c>
      <c r="P1489" s="783" t="s">
        <v>86</v>
      </c>
      <c r="Q1489" s="783" t="s">
        <v>86</v>
      </c>
      <c r="R1489" s="783" t="s">
        <v>86</v>
      </c>
      <c r="S1489" s="132" t="s">
        <v>104</v>
      </c>
      <c r="T1489" s="131"/>
      <c r="U1489" s="131"/>
      <c r="V1489" s="803"/>
      <c r="W1489" s="803"/>
      <c r="X1489" s="803"/>
      <c r="Y1489" s="803"/>
      <c r="Z1489" s="803"/>
      <c r="AA1489" s="803"/>
      <c r="AB1489" s="803"/>
      <c r="AC1489" s="803"/>
      <c r="AD1489" s="803"/>
      <c r="AE1489" s="110"/>
      <c r="AF1489" s="110"/>
      <c r="AG1489" s="110"/>
    </row>
    <row r="1490">
      <c r="A1490" s="803"/>
      <c r="B1490" s="127">
        <f t="shared" si="1"/>
        <v>1487</v>
      </c>
      <c r="C1490" s="196"/>
      <c r="D1490" s="867"/>
      <c r="E1490" s="867"/>
      <c r="F1490" s="867"/>
      <c r="G1490" s="688"/>
      <c r="H1490" s="960"/>
      <c r="I1490" s="207"/>
      <c r="J1490" s="130" t="s">
        <v>5515</v>
      </c>
      <c r="K1490" s="131"/>
      <c r="L1490" s="132" t="s">
        <v>5516</v>
      </c>
      <c r="M1490" s="132" t="s">
        <v>5530</v>
      </c>
      <c r="N1490" s="131"/>
      <c r="O1490" s="783" t="s">
        <v>84</v>
      </c>
      <c r="P1490" s="783" t="s">
        <v>86</v>
      </c>
      <c r="Q1490" s="783" t="s">
        <v>86</v>
      </c>
      <c r="R1490" s="783" t="s">
        <v>86</v>
      </c>
      <c r="S1490" s="132" t="s">
        <v>104</v>
      </c>
      <c r="T1490" s="131"/>
      <c r="U1490" s="131"/>
      <c r="V1490" s="803"/>
      <c r="W1490" s="803"/>
      <c r="X1490" s="803"/>
      <c r="Y1490" s="803"/>
      <c r="Z1490" s="803"/>
      <c r="AA1490" s="803"/>
      <c r="AB1490" s="803"/>
      <c r="AC1490" s="803"/>
      <c r="AD1490" s="803"/>
      <c r="AE1490" s="110"/>
      <c r="AF1490" s="110"/>
      <c r="AG1490" s="110"/>
    </row>
    <row r="1491">
      <c r="A1491" s="803"/>
      <c r="B1491" s="127">
        <f t="shared" si="1"/>
        <v>1488</v>
      </c>
      <c r="C1491" s="196"/>
      <c r="D1491" s="867"/>
      <c r="E1491" s="867"/>
      <c r="F1491" s="867"/>
      <c r="G1491" s="193" t="s">
        <v>5531</v>
      </c>
      <c r="H1491" s="149" t="s">
        <v>5532</v>
      </c>
      <c r="I1491" s="204"/>
      <c r="J1491" s="201"/>
      <c r="K1491" s="131"/>
      <c r="L1491" s="132" t="s">
        <v>4226</v>
      </c>
      <c r="M1491" s="132" t="s">
        <v>5511</v>
      </c>
      <c r="N1491" s="131"/>
      <c r="O1491" s="783" t="s">
        <v>84</v>
      </c>
      <c r="P1491" s="783" t="s">
        <v>86</v>
      </c>
      <c r="Q1491" s="783" t="s">
        <v>86</v>
      </c>
      <c r="R1491" s="783" t="s">
        <v>86</v>
      </c>
      <c r="S1491" s="132" t="s">
        <v>104</v>
      </c>
      <c r="T1491" s="131"/>
      <c r="U1491" s="131"/>
      <c r="V1491" s="803"/>
      <c r="W1491" s="803"/>
      <c r="X1491" s="803"/>
      <c r="Y1491" s="803"/>
      <c r="Z1491" s="803"/>
      <c r="AA1491" s="803"/>
      <c r="AB1491" s="803"/>
      <c r="AC1491" s="803"/>
      <c r="AD1491" s="803"/>
      <c r="AE1491" s="110"/>
      <c r="AF1491" s="110"/>
      <c r="AG1491" s="110"/>
    </row>
    <row r="1492">
      <c r="A1492" s="803"/>
      <c r="B1492" s="127">
        <f t="shared" si="1"/>
        <v>1489</v>
      </c>
      <c r="C1492" s="196"/>
      <c r="D1492" s="867"/>
      <c r="E1492" s="867"/>
      <c r="F1492" s="867"/>
      <c r="G1492" s="960"/>
      <c r="H1492" s="207"/>
      <c r="I1492" s="130" t="s">
        <v>5512</v>
      </c>
      <c r="J1492" s="132" t="s">
        <v>5533</v>
      </c>
      <c r="K1492" s="131"/>
      <c r="L1492" s="132" t="s">
        <v>674</v>
      </c>
      <c r="M1492" s="132" t="s">
        <v>5534</v>
      </c>
      <c r="N1492" s="131"/>
      <c r="O1492" s="783" t="s">
        <v>84</v>
      </c>
      <c r="P1492" s="783" t="s">
        <v>86</v>
      </c>
      <c r="Q1492" s="783" t="s">
        <v>86</v>
      </c>
      <c r="R1492" s="783" t="s">
        <v>86</v>
      </c>
      <c r="S1492" s="132" t="s">
        <v>104</v>
      </c>
      <c r="T1492" s="131"/>
      <c r="U1492" s="131"/>
      <c r="V1492" s="803"/>
      <c r="W1492" s="803"/>
      <c r="X1492" s="803"/>
      <c r="Y1492" s="803"/>
      <c r="Z1492" s="803"/>
      <c r="AA1492" s="803"/>
      <c r="AB1492" s="803"/>
      <c r="AC1492" s="803"/>
      <c r="AD1492" s="803"/>
      <c r="AE1492" s="110"/>
      <c r="AF1492" s="110"/>
      <c r="AG1492" s="110"/>
    </row>
    <row r="1493">
      <c r="A1493" s="803"/>
      <c r="B1493" s="127">
        <f t="shared" si="1"/>
        <v>1490</v>
      </c>
      <c r="C1493" s="196"/>
      <c r="D1493" s="867"/>
      <c r="E1493" s="867"/>
      <c r="F1493" s="207"/>
      <c r="G1493" s="142" t="s">
        <v>451</v>
      </c>
      <c r="H1493" s="207"/>
      <c r="I1493" s="201"/>
      <c r="J1493" s="201"/>
      <c r="K1493" s="131"/>
      <c r="L1493" s="132" t="s">
        <v>4354</v>
      </c>
      <c r="M1493" s="132" t="s">
        <v>5535</v>
      </c>
      <c r="N1493" s="131"/>
      <c r="O1493" s="783" t="s">
        <v>84</v>
      </c>
      <c r="P1493" s="783" t="s">
        <v>86</v>
      </c>
      <c r="Q1493" s="783" t="s">
        <v>86</v>
      </c>
      <c r="R1493" s="783" t="s">
        <v>86</v>
      </c>
      <c r="S1493" s="132" t="s">
        <v>104</v>
      </c>
      <c r="T1493" s="131"/>
      <c r="U1493" s="131"/>
      <c r="V1493" s="803"/>
      <c r="W1493" s="803"/>
      <c r="X1493" s="803"/>
      <c r="Y1493" s="803"/>
      <c r="Z1493" s="803"/>
      <c r="AA1493" s="803"/>
      <c r="AB1493" s="803"/>
      <c r="AC1493" s="803"/>
      <c r="AD1493" s="803"/>
      <c r="AE1493" s="110"/>
      <c r="AF1493" s="110"/>
      <c r="AG1493" s="110"/>
    </row>
    <row r="1494">
      <c r="A1494" s="803"/>
      <c r="B1494" s="127">
        <f t="shared" si="1"/>
        <v>1491</v>
      </c>
      <c r="C1494" s="196"/>
      <c r="D1494" s="867"/>
      <c r="E1494" s="205"/>
      <c r="F1494" s="140" t="s">
        <v>5536</v>
      </c>
      <c r="G1494" s="863"/>
      <c r="H1494" s="699"/>
      <c r="I1494" s="201"/>
      <c r="J1494" s="201"/>
      <c r="K1494" s="131"/>
      <c r="L1494" s="132" t="s">
        <v>5537</v>
      </c>
      <c r="M1494" s="132" t="s">
        <v>5538</v>
      </c>
      <c r="N1494" s="131"/>
      <c r="O1494" s="783" t="s">
        <v>84</v>
      </c>
      <c r="P1494" s="783" t="s">
        <v>86</v>
      </c>
      <c r="Q1494" s="783" t="s">
        <v>86</v>
      </c>
      <c r="R1494" s="783" t="s">
        <v>86</v>
      </c>
      <c r="S1494" s="132" t="s">
        <v>104</v>
      </c>
      <c r="T1494" s="131"/>
      <c r="U1494" s="131"/>
      <c r="V1494" s="803"/>
      <c r="W1494" s="803"/>
      <c r="X1494" s="803"/>
      <c r="Y1494" s="803"/>
      <c r="Z1494" s="803"/>
      <c r="AA1494" s="803"/>
      <c r="AB1494" s="803"/>
      <c r="AC1494" s="803"/>
      <c r="AD1494" s="803"/>
      <c r="AE1494" s="110"/>
      <c r="AF1494" s="110"/>
      <c r="AG1494" s="110"/>
    </row>
    <row r="1495">
      <c r="A1495" s="803"/>
      <c r="B1495" s="127">
        <f t="shared" si="1"/>
        <v>1492</v>
      </c>
      <c r="C1495" s="196"/>
      <c r="D1495" s="867"/>
      <c r="E1495" s="205"/>
      <c r="F1495" s="803"/>
      <c r="G1495" s="192" t="s">
        <v>5539</v>
      </c>
      <c r="H1495" s="146" t="s">
        <v>1786</v>
      </c>
      <c r="I1495" s="822"/>
      <c r="J1495" s="201"/>
      <c r="K1495" s="131"/>
      <c r="L1495" s="132" t="s">
        <v>4075</v>
      </c>
      <c r="M1495" s="132" t="s">
        <v>5540</v>
      </c>
      <c r="N1495" s="131"/>
      <c r="O1495" s="783" t="s">
        <v>84</v>
      </c>
      <c r="P1495" s="783" t="s">
        <v>86</v>
      </c>
      <c r="Q1495" s="783" t="s">
        <v>86</v>
      </c>
      <c r="R1495" s="783" t="s">
        <v>86</v>
      </c>
      <c r="S1495" s="132" t="s">
        <v>104</v>
      </c>
      <c r="T1495" s="131"/>
      <c r="U1495" s="131"/>
      <c r="V1495" s="803"/>
      <c r="W1495" s="803"/>
      <c r="X1495" s="803"/>
      <c r="Y1495" s="803"/>
      <c r="Z1495" s="803"/>
      <c r="AA1495" s="803"/>
      <c r="AB1495" s="803"/>
      <c r="AC1495" s="803"/>
      <c r="AD1495" s="803"/>
      <c r="AE1495" s="110"/>
      <c r="AF1495" s="110"/>
      <c r="AG1495" s="110"/>
    </row>
    <row r="1496">
      <c r="A1496" s="803"/>
      <c r="B1496" s="127">
        <f t="shared" si="1"/>
        <v>1493</v>
      </c>
      <c r="C1496" s="196"/>
      <c r="D1496" s="867"/>
      <c r="E1496" s="205"/>
      <c r="F1496" s="803"/>
      <c r="G1496" s="867"/>
      <c r="H1496" s="205"/>
      <c r="I1496" s="898" t="s">
        <v>5541</v>
      </c>
      <c r="J1496" s="998"/>
      <c r="K1496" s="900"/>
      <c r="L1496" s="900"/>
      <c r="M1496" s="900"/>
      <c r="N1496" s="132" t="s">
        <v>5542</v>
      </c>
      <c r="O1496" s="783" t="s">
        <v>86</v>
      </c>
      <c r="P1496" s="783" t="s">
        <v>86</v>
      </c>
      <c r="Q1496" s="783" t="s">
        <v>86</v>
      </c>
      <c r="R1496" s="783" t="s">
        <v>86</v>
      </c>
      <c r="S1496" s="131"/>
      <c r="T1496" s="131"/>
      <c r="U1496" s="131"/>
      <c r="V1496" s="803"/>
      <c r="W1496" s="803"/>
      <c r="X1496" s="803"/>
      <c r="Y1496" s="803"/>
      <c r="Z1496" s="803"/>
      <c r="AA1496" s="803"/>
      <c r="AB1496" s="803"/>
      <c r="AC1496" s="803"/>
      <c r="AD1496" s="803"/>
      <c r="AE1496" s="110"/>
      <c r="AF1496" s="110"/>
      <c r="AG1496" s="110"/>
    </row>
    <row r="1497">
      <c r="A1497" s="803"/>
      <c r="B1497" s="127">
        <f t="shared" si="1"/>
        <v>1494</v>
      </c>
      <c r="C1497" s="196"/>
      <c r="D1497" s="867"/>
      <c r="E1497" s="205"/>
      <c r="F1497" s="803"/>
      <c r="G1497" s="867"/>
      <c r="H1497" s="205"/>
      <c r="I1497" s="130" t="s">
        <v>451</v>
      </c>
      <c r="J1497" s="201"/>
      <c r="K1497" s="131"/>
      <c r="L1497" s="132" t="s">
        <v>4354</v>
      </c>
      <c r="M1497" s="132" t="s">
        <v>5543</v>
      </c>
      <c r="N1497" s="131"/>
      <c r="O1497" s="783" t="s">
        <v>84</v>
      </c>
      <c r="P1497" s="783" t="s">
        <v>86</v>
      </c>
      <c r="Q1497" s="783" t="s">
        <v>86</v>
      </c>
      <c r="R1497" s="783" t="s">
        <v>86</v>
      </c>
      <c r="S1497" s="132" t="s">
        <v>104</v>
      </c>
      <c r="T1497" s="131"/>
      <c r="U1497" s="131"/>
      <c r="V1497" s="803"/>
      <c r="W1497" s="803"/>
      <c r="X1497" s="803"/>
      <c r="Y1497" s="803"/>
      <c r="Z1497" s="803"/>
      <c r="AA1497" s="803"/>
      <c r="AB1497" s="803"/>
      <c r="AC1497" s="803"/>
      <c r="AD1497" s="803"/>
      <c r="AE1497" s="110"/>
      <c r="AF1497" s="110"/>
      <c r="AG1497" s="110"/>
    </row>
    <row r="1498">
      <c r="A1498" s="803"/>
      <c r="B1498" s="127">
        <f t="shared" si="1"/>
        <v>1495</v>
      </c>
      <c r="C1498" s="196"/>
      <c r="D1498" s="867"/>
      <c r="E1498" s="205"/>
      <c r="F1498" s="803"/>
      <c r="G1498" s="867"/>
      <c r="H1498" s="146" t="s">
        <v>1081</v>
      </c>
      <c r="I1498" s="130" t="s">
        <v>5544</v>
      </c>
      <c r="J1498" s="201"/>
      <c r="K1498" s="131"/>
      <c r="L1498" s="132" t="s">
        <v>5545</v>
      </c>
      <c r="M1498" s="132" t="s">
        <v>5546</v>
      </c>
      <c r="N1498" s="131"/>
      <c r="O1498" s="783" t="s">
        <v>84</v>
      </c>
      <c r="P1498" s="783" t="s">
        <v>86</v>
      </c>
      <c r="Q1498" s="783" t="s">
        <v>86</v>
      </c>
      <c r="R1498" s="783" t="s">
        <v>86</v>
      </c>
      <c r="S1498" s="132" t="s">
        <v>104</v>
      </c>
      <c r="T1498" s="131"/>
      <c r="U1498" s="131"/>
      <c r="V1498" s="803"/>
      <c r="W1498" s="803"/>
      <c r="X1498" s="803"/>
      <c r="Y1498" s="803"/>
      <c r="Z1498" s="803"/>
      <c r="AA1498" s="803"/>
      <c r="AB1498" s="803"/>
      <c r="AC1498" s="803"/>
      <c r="AD1498" s="803"/>
      <c r="AE1498" s="110"/>
      <c r="AF1498" s="110"/>
      <c r="AG1498" s="110"/>
    </row>
    <row r="1499">
      <c r="A1499" s="803"/>
      <c r="B1499" s="127">
        <f t="shared" si="1"/>
        <v>1496</v>
      </c>
      <c r="C1499" s="196"/>
      <c r="D1499" s="867"/>
      <c r="E1499" s="205"/>
      <c r="F1499" s="803"/>
      <c r="G1499" s="867"/>
      <c r="H1499" s="205"/>
      <c r="I1499" s="130" t="s">
        <v>5547</v>
      </c>
      <c r="J1499" s="201"/>
      <c r="K1499" s="131"/>
      <c r="L1499" s="132" t="s">
        <v>5548</v>
      </c>
      <c r="M1499" s="132" t="s">
        <v>5549</v>
      </c>
      <c r="N1499" s="131"/>
      <c r="O1499" s="783" t="s">
        <v>84</v>
      </c>
      <c r="P1499" s="783" t="s">
        <v>86</v>
      </c>
      <c r="Q1499" s="783" t="s">
        <v>86</v>
      </c>
      <c r="R1499" s="783" t="s">
        <v>86</v>
      </c>
      <c r="S1499" s="132" t="s">
        <v>104</v>
      </c>
      <c r="T1499" s="131"/>
      <c r="U1499" s="131"/>
      <c r="V1499" s="803"/>
      <c r="W1499" s="803"/>
      <c r="X1499" s="803"/>
      <c r="Y1499" s="803"/>
      <c r="Z1499" s="803"/>
      <c r="AA1499" s="803"/>
      <c r="AB1499" s="803"/>
      <c r="AC1499" s="803"/>
      <c r="AD1499" s="803"/>
      <c r="AE1499" s="110"/>
      <c r="AF1499" s="110"/>
      <c r="AG1499" s="110"/>
    </row>
    <row r="1500">
      <c r="A1500" s="803"/>
      <c r="B1500" s="127">
        <f t="shared" si="1"/>
        <v>1497</v>
      </c>
      <c r="C1500" s="196"/>
      <c r="D1500" s="867"/>
      <c r="E1500" s="205"/>
      <c r="F1500" s="803"/>
      <c r="G1500" s="867"/>
      <c r="H1500" s="205"/>
      <c r="I1500" s="130" t="s">
        <v>5550</v>
      </c>
      <c r="J1500" s="201"/>
      <c r="K1500" s="131"/>
      <c r="L1500" s="132" t="s">
        <v>5551</v>
      </c>
      <c r="M1500" s="132" t="s">
        <v>5552</v>
      </c>
      <c r="N1500" s="131"/>
      <c r="O1500" s="783" t="s">
        <v>84</v>
      </c>
      <c r="P1500" s="783" t="s">
        <v>86</v>
      </c>
      <c r="Q1500" s="783" t="s">
        <v>86</v>
      </c>
      <c r="R1500" s="783" t="s">
        <v>86</v>
      </c>
      <c r="S1500" s="132" t="s">
        <v>104</v>
      </c>
      <c r="T1500" s="131"/>
      <c r="U1500" s="131"/>
      <c r="V1500" s="803"/>
      <c r="W1500" s="803"/>
      <c r="X1500" s="803"/>
      <c r="Y1500" s="803"/>
      <c r="Z1500" s="803"/>
      <c r="AA1500" s="803"/>
      <c r="AB1500" s="803"/>
      <c r="AC1500" s="803"/>
      <c r="AD1500" s="803"/>
      <c r="AE1500" s="110"/>
      <c r="AF1500" s="110"/>
      <c r="AG1500" s="110"/>
    </row>
    <row r="1501">
      <c r="A1501" s="803"/>
      <c r="B1501" s="127">
        <f t="shared" si="1"/>
        <v>1498</v>
      </c>
      <c r="C1501" s="196"/>
      <c r="D1501" s="867"/>
      <c r="E1501" s="205"/>
      <c r="F1501" s="803"/>
      <c r="G1501" s="960"/>
      <c r="H1501" s="207"/>
      <c r="I1501" s="130" t="s">
        <v>244</v>
      </c>
      <c r="J1501" s="201"/>
      <c r="K1501" s="131"/>
      <c r="L1501" s="132" t="s">
        <v>5343</v>
      </c>
      <c r="M1501" s="132" t="s">
        <v>5553</v>
      </c>
      <c r="N1501" s="131"/>
      <c r="O1501" s="783" t="s">
        <v>84</v>
      </c>
      <c r="P1501" s="783" t="s">
        <v>86</v>
      </c>
      <c r="Q1501" s="783" t="s">
        <v>86</v>
      </c>
      <c r="R1501" s="783" t="s">
        <v>86</v>
      </c>
      <c r="S1501" s="132" t="s">
        <v>104</v>
      </c>
      <c r="T1501" s="131"/>
      <c r="U1501" s="131"/>
      <c r="V1501" s="803"/>
      <c r="W1501" s="803"/>
      <c r="X1501" s="803"/>
      <c r="Y1501" s="803"/>
      <c r="Z1501" s="803"/>
      <c r="AA1501" s="803"/>
      <c r="AB1501" s="803"/>
      <c r="AC1501" s="803"/>
      <c r="AD1501" s="803"/>
      <c r="AE1501" s="110"/>
      <c r="AF1501" s="110"/>
      <c r="AG1501" s="110"/>
    </row>
    <row r="1502">
      <c r="A1502" s="803"/>
      <c r="B1502" s="127">
        <f t="shared" si="1"/>
        <v>1499</v>
      </c>
      <c r="C1502" s="196"/>
      <c r="D1502" s="867"/>
      <c r="E1502" s="205"/>
      <c r="F1502" s="202"/>
      <c r="G1502" s="140" t="s">
        <v>5554</v>
      </c>
      <c r="H1502" s="155" t="s">
        <v>5555</v>
      </c>
      <c r="I1502" s="201"/>
      <c r="J1502" s="201"/>
      <c r="K1502" s="131"/>
      <c r="L1502" s="132" t="s">
        <v>5556</v>
      </c>
      <c r="M1502" s="132" t="s">
        <v>5583</v>
      </c>
      <c r="N1502" s="132"/>
      <c r="O1502" s="783" t="s">
        <v>84</v>
      </c>
      <c r="P1502" s="783" t="s">
        <v>86</v>
      </c>
      <c r="Q1502" s="783" t="s">
        <v>86</v>
      </c>
      <c r="R1502" s="783" t="s">
        <v>86</v>
      </c>
      <c r="S1502" s="132" t="s">
        <v>104</v>
      </c>
      <c r="T1502" s="131"/>
      <c r="U1502" s="131"/>
      <c r="V1502" s="803"/>
      <c r="W1502" s="803"/>
      <c r="X1502" s="803"/>
      <c r="Y1502" s="803"/>
      <c r="Z1502" s="803"/>
      <c r="AA1502" s="803"/>
      <c r="AB1502" s="803"/>
      <c r="AC1502" s="803"/>
      <c r="AD1502" s="803"/>
      <c r="AE1502" s="110"/>
      <c r="AF1502" s="110"/>
      <c r="AG1502" s="110"/>
    </row>
    <row r="1503">
      <c r="A1503" s="803"/>
      <c r="B1503" s="127">
        <f t="shared" si="1"/>
        <v>1500</v>
      </c>
      <c r="C1503" s="196"/>
      <c r="D1503" s="867"/>
      <c r="E1503" s="205"/>
      <c r="F1503" s="202"/>
      <c r="G1503" s="129" t="s">
        <v>5561</v>
      </c>
      <c r="H1503" s="130" t="s">
        <v>5562</v>
      </c>
      <c r="I1503" s="201"/>
      <c r="J1503" s="201"/>
      <c r="K1503" s="131"/>
      <c r="L1503" s="132" t="s">
        <v>5563</v>
      </c>
      <c r="M1503" s="132" t="s">
        <v>5564</v>
      </c>
      <c r="N1503" s="131"/>
      <c r="O1503" s="783" t="s">
        <v>84</v>
      </c>
      <c r="P1503" s="783" t="s">
        <v>86</v>
      </c>
      <c r="Q1503" s="783" t="s">
        <v>86</v>
      </c>
      <c r="R1503" s="783" t="s">
        <v>86</v>
      </c>
      <c r="S1503" s="132" t="s">
        <v>104</v>
      </c>
      <c r="T1503" s="131"/>
      <c r="U1503" s="131"/>
      <c r="V1503" s="803"/>
      <c r="W1503" s="803"/>
      <c r="X1503" s="803"/>
      <c r="Y1503" s="803"/>
      <c r="Z1503" s="803"/>
      <c r="AA1503" s="803"/>
      <c r="AB1503" s="803"/>
      <c r="AC1503" s="803"/>
      <c r="AD1503" s="803"/>
      <c r="AE1503" s="110"/>
      <c r="AF1503" s="110"/>
      <c r="AG1503" s="110"/>
    </row>
    <row r="1504">
      <c r="A1504" s="803"/>
      <c r="B1504" s="127">
        <f t="shared" si="1"/>
        <v>1501</v>
      </c>
      <c r="C1504" s="196"/>
      <c r="D1504" s="867"/>
      <c r="E1504" s="205"/>
      <c r="F1504" s="202"/>
      <c r="G1504" s="202"/>
      <c r="H1504" s="130" t="s">
        <v>5565</v>
      </c>
      <c r="I1504" s="201"/>
      <c r="J1504" s="201"/>
      <c r="K1504" s="131"/>
      <c r="L1504" s="132" t="s">
        <v>5566</v>
      </c>
      <c r="M1504" s="132" t="s">
        <v>5567</v>
      </c>
      <c r="N1504" s="131"/>
      <c r="O1504" s="783" t="s">
        <v>84</v>
      </c>
      <c r="P1504" s="783" t="s">
        <v>86</v>
      </c>
      <c r="Q1504" s="783" t="s">
        <v>86</v>
      </c>
      <c r="R1504" s="783" t="s">
        <v>86</v>
      </c>
      <c r="S1504" s="132" t="s">
        <v>104</v>
      </c>
      <c r="T1504" s="131"/>
      <c r="U1504" s="131"/>
      <c r="V1504" s="803"/>
      <c r="W1504" s="803"/>
      <c r="X1504" s="803"/>
      <c r="Y1504" s="803"/>
      <c r="Z1504" s="803"/>
      <c r="AA1504" s="803"/>
      <c r="AB1504" s="803"/>
      <c r="AC1504" s="803"/>
      <c r="AD1504" s="803"/>
      <c r="AE1504" s="110"/>
      <c r="AF1504" s="110"/>
      <c r="AG1504" s="110"/>
    </row>
    <row r="1505">
      <c r="A1505" s="803"/>
      <c r="B1505" s="127">
        <f t="shared" si="1"/>
        <v>1502</v>
      </c>
      <c r="C1505" s="196"/>
      <c r="D1505" s="867"/>
      <c r="E1505" s="205"/>
      <c r="F1505" s="202"/>
      <c r="G1505" s="202"/>
      <c r="H1505" s="130" t="s">
        <v>5568</v>
      </c>
      <c r="I1505" s="201"/>
      <c r="J1505" s="201"/>
      <c r="K1505" s="131"/>
      <c r="L1505" s="132" t="s">
        <v>173</v>
      </c>
      <c r="M1505" s="132" t="s">
        <v>173</v>
      </c>
      <c r="N1505" s="131"/>
      <c r="O1505" s="783" t="s">
        <v>84</v>
      </c>
      <c r="P1505" s="783" t="s">
        <v>86</v>
      </c>
      <c r="Q1505" s="783" t="s">
        <v>86</v>
      </c>
      <c r="R1505" s="783" t="s">
        <v>86</v>
      </c>
      <c r="S1505" s="132" t="s">
        <v>157</v>
      </c>
      <c r="T1505" s="131"/>
      <c r="U1505" s="131"/>
      <c r="V1505" s="803"/>
      <c r="W1505" s="803"/>
      <c r="X1505" s="803"/>
      <c r="Y1505" s="803"/>
      <c r="Z1505" s="803"/>
      <c r="AA1505" s="803"/>
      <c r="AB1505" s="803"/>
      <c r="AC1505" s="803"/>
      <c r="AD1505" s="803"/>
      <c r="AE1505" s="110"/>
      <c r="AF1505" s="110"/>
      <c r="AG1505" s="110"/>
    </row>
    <row r="1506">
      <c r="A1506" s="803"/>
      <c r="B1506" s="127">
        <f t="shared" si="1"/>
        <v>1503</v>
      </c>
      <c r="C1506" s="196"/>
      <c r="D1506" s="867"/>
      <c r="E1506" s="205"/>
      <c r="F1506" s="202"/>
      <c r="G1506" s="202"/>
      <c r="H1506" s="130" t="s">
        <v>5569</v>
      </c>
      <c r="I1506" s="201"/>
      <c r="J1506" s="201"/>
      <c r="K1506" s="131"/>
      <c r="L1506" s="132" t="s">
        <v>5570</v>
      </c>
      <c r="M1506" s="132" t="s">
        <v>5571</v>
      </c>
      <c r="N1506" s="131"/>
      <c r="O1506" s="783" t="s">
        <v>84</v>
      </c>
      <c r="P1506" s="783" t="s">
        <v>86</v>
      </c>
      <c r="Q1506" s="783" t="s">
        <v>86</v>
      </c>
      <c r="R1506" s="783" t="s">
        <v>86</v>
      </c>
      <c r="S1506" s="132" t="s">
        <v>104</v>
      </c>
      <c r="T1506" s="131"/>
      <c r="U1506" s="131"/>
      <c r="V1506" s="803"/>
      <c r="W1506" s="803"/>
      <c r="X1506" s="803"/>
      <c r="Y1506" s="803"/>
      <c r="Z1506" s="803"/>
      <c r="AA1506" s="803"/>
      <c r="AB1506" s="803"/>
      <c r="AC1506" s="803"/>
      <c r="AD1506" s="803"/>
      <c r="AE1506" s="110"/>
      <c r="AF1506" s="110"/>
      <c r="AG1506" s="110"/>
    </row>
    <row r="1507">
      <c r="A1507" s="803"/>
      <c r="B1507" s="127">
        <f t="shared" si="1"/>
        <v>1504</v>
      </c>
      <c r="C1507" s="196"/>
      <c r="D1507" s="867"/>
      <c r="E1507" s="205"/>
      <c r="F1507" s="202"/>
      <c r="G1507" s="202"/>
      <c r="H1507" s="130" t="s">
        <v>5572</v>
      </c>
      <c r="I1507" s="201"/>
      <c r="J1507" s="201"/>
      <c r="K1507" s="131"/>
      <c r="L1507" s="132" t="s">
        <v>5573</v>
      </c>
      <c r="M1507" s="132" t="s">
        <v>173</v>
      </c>
      <c r="N1507" s="131"/>
      <c r="O1507" s="783" t="s">
        <v>84</v>
      </c>
      <c r="P1507" s="783" t="s">
        <v>86</v>
      </c>
      <c r="Q1507" s="783" t="s">
        <v>86</v>
      </c>
      <c r="R1507" s="783" t="s">
        <v>86</v>
      </c>
      <c r="S1507" s="132" t="s">
        <v>104</v>
      </c>
      <c r="T1507" s="131"/>
      <c r="U1507" s="131"/>
      <c r="V1507" s="803"/>
      <c r="W1507" s="803"/>
      <c r="X1507" s="803"/>
      <c r="Y1507" s="803"/>
      <c r="Z1507" s="803"/>
      <c r="AA1507" s="803"/>
      <c r="AB1507" s="803"/>
      <c r="AC1507" s="803"/>
      <c r="AD1507" s="803"/>
      <c r="AE1507" s="110"/>
      <c r="AF1507" s="110"/>
      <c r="AG1507" s="110"/>
    </row>
    <row r="1508">
      <c r="A1508" s="803"/>
      <c r="B1508" s="127">
        <f t="shared" si="1"/>
        <v>1505</v>
      </c>
      <c r="C1508" s="196"/>
      <c r="D1508" s="867"/>
      <c r="E1508" s="207"/>
      <c r="F1508" s="204"/>
      <c r="G1508" s="204"/>
      <c r="H1508" s="130" t="s">
        <v>5574</v>
      </c>
      <c r="I1508" s="201"/>
      <c r="J1508" s="201"/>
      <c r="K1508" s="131"/>
      <c r="L1508" s="132" t="s">
        <v>5575</v>
      </c>
      <c r="M1508" s="132" t="s">
        <v>5576</v>
      </c>
      <c r="N1508" s="131"/>
      <c r="O1508" s="783" t="s">
        <v>84</v>
      </c>
      <c r="P1508" s="783" t="s">
        <v>86</v>
      </c>
      <c r="Q1508" s="783" t="s">
        <v>86</v>
      </c>
      <c r="R1508" s="783" t="s">
        <v>86</v>
      </c>
      <c r="S1508" s="132" t="s">
        <v>104</v>
      </c>
      <c r="T1508" s="131"/>
      <c r="U1508" s="131"/>
      <c r="V1508" s="803"/>
      <c r="W1508" s="803"/>
      <c r="X1508" s="803"/>
      <c r="Y1508" s="803"/>
      <c r="Z1508" s="803"/>
      <c r="AA1508" s="803"/>
      <c r="AB1508" s="803"/>
      <c r="AC1508" s="803"/>
      <c r="AD1508" s="803"/>
      <c r="AE1508" s="110"/>
      <c r="AF1508" s="110"/>
      <c r="AG1508" s="110"/>
    </row>
    <row r="1509">
      <c r="A1509" s="803"/>
      <c r="B1509" s="127">
        <f t="shared" si="1"/>
        <v>1506</v>
      </c>
      <c r="C1509" s="196"/>
      <c r="D1509" s="192" t="s">
        <v>5584</v>
      </c>
      <c r="E1509" s="149" t="s">
        <v>1387</v>
      </c>
      <c r="F1509" s="140" t="s">
        <v>5585</v>
      </c>
      <c r="G1509" s="207"/>
      <c r="H1509" s="201"/>
      <c r="I1509" s="201"/>
      <c r="J1509" s="201"/>
      <c r="K1509" s="131"/>
      <c r="L1509" s="132" t="s">
        <v>5586</v>
      </c>
      <c r="M1509" s="132" t="s">
        <v>5587</v>
      </c>
      <c r="N1509" s="131"/>
      <c r="O1509" s="783" t="s">
        <v>84</v>
      </c>
      <c r="P1509" s="783" t="s">
        <v>86</v>
      </c>
      <c r="Q1509" s="783" t="s">
        <v>86</v>
      </c>
      <c r="R1509" s="783" t="s">
        <v>86</v>
      </c>
      <c r="S1509" s="132" t="s">
        <v>104</v>
      </c>
      <c r="T1509" s="131"/>
      <c r="U1509" s="131"/>
      <c r="V1509" s="803"/>
      <c r="W1509" s="803"/>
      <c r="X1509" s="803"/>
      <c r="Y1509" s="803"/>
      <c r="Z1509" s="803"/>
      <c r="AA1509" s="803"/>
      <c r="AB1509" s="803"/>
      <c r="AC1509" s="803"/>
      <c r="AD1509" s="803"/>
      <c r="AE1509" s="110"/>
      <c r="AF1509" s="110"/>
      <c r="AG1509" s="110"/>
    </row>
    <row r="1510">
      <c r="A1510" s="803"/>
      <c r="B1510" s="127">
        <f t="shared" si="1"/>
        <v>1507</v>
      </c>
      <c r="C1510" s="196"/>
      <c r="D1510" s="867"/>
      <c r="E1510" s="867"/>
      <c r="F1510" s="146" t="s">
        <v>5588</v>
      </c>
      <c r="G1510" s="130" t="s">
        <v>5562</v>
      </c>
      <c r="H1510" s="201"/>
      <c r="I1510" s="201"/>
      <c r="J1510" s="201"/>
      <c r="K1510" s="131"/>
      <c r="L1510" s="132" t="s">
        <v>5563</v>
      </c>
      <c r="M1510" s="132" t="s">
        <v>5564</v>
      </c>
      <c r="N1510" s="131"/>
      <c r="O1510" s="783" t="s">
        <v>84</v>
      </c>
      <c r="P1510" s="783" t="s">
        <v>86</v>
      </c>
      <c r="Q1510" s="783" t="s">
        <v>86</v>
      </c>
      <c r="R1510" s="783" t="s">
        <v>86</v>
      </c>
      <c r="S1510" s="132" t="s">
        <v>104</v>
      </c>
      <c r="T1510" s="131"/>
      <c r="U1510" s="131"/>
      <c r="V1510" s="803"/>
      <c r="W1510" s="803"/>
      <c r="X1510" s="803"/>
      <c r="Y1510" s="803"/>
      <c r="Z1510" s="803"/>
      <c r="AA1510" s="803"/>
      <c r="AB1510" s="803"/>
      <c r="AC1510" s="803"/>
      <c r="AD1510" s="803"/>
      <c r="AE1510" s="110"/>
      <c r="AF1510" s="110"/>
      <c r="AG1510" s="110"/>
    </row>
    <row r="1511">
      <c r="A1511" s="803"/>
      <c r="B1511" s="127">
        <f t="shared" si="1"/>
        <v>1508</v>
      </c>
      <c r="C1511" s="196"/>
      <c r="D1511" s="867"/>
      <c r="E1511" s="867"/>
      <c r="F1511" s="149"/>
      <c r="G1511" s="130" t="s">
        <v>5565</v>
      </c>
      <c r="H1511" s="201"/>
      <c r="I1511" s="201"/>
      <c r="J1511" s="201"/>
      <c r="K1511" s="131"/>
      <c r="L1511" s="132" t="s">
        <v>5566</v>
      </c>
      <c r="M1511" s="132" t="s">
        <v>5567</v>
      </c>
      <c r="N1511" s="131"/>
      <c r="O1511" s="783" t="s">
        <v>84</v>
      </c>
      <c r="P1511" s="783" t="s">
        <v>86</v>
      </c>
      <c r="Q1511" s="783" t="s">
        <v>86</v>
      </c>
      <c r="R1511" s="783" t="s">
        <v>86</v>
      </c>
      <c r="S1511" s="132" t="s">
        <v>104</v>
      </c>
      <c r="T1511" s="131"/>
      <c r="U1511" s="131"/>
      <c r="V1511" s="803"/>
      <c r="W1511" s="803"/>
      <c r="X1511" s="803"/>
      <c r="Y1511" s="803"/>
      <c r="Z1511" s="803"/>
      <c r="AA1511" s="803"/>
      <c r="AB1511" s="803"/>
      <c r="AC1511" s="803"/>
      <c r="AD1511" s="803"/>
      <c r="AE1511" s="110"/>
      <c r="AF1511" s="110"/>
      <c r="AG1511" s="110"/>
    </row>
    <row r="1512">
      <c r="A1512" s="803"/>
      <c r="B1512" s="127">
        <f t="shared" si="1"/>
        <v>1509</v>
      </c>
      <c r="C1512" s="196"/>
      <c r="D1512" s="867"/>
      <c r="E1512" s="867"/>
      <c r="F1512" s="149"/>
      <c r="G1512" s="130" t="s">
        <v>5568</v>
      </c>
      <c r="H1512" s="201"/>
      <c r="I1512" s="201"/>
      <c r="J1512" s="201"/>
      <c r="K1512" s="131"/>
      <c r="L1512" s="132" t="s">
        <v>173</v>
      </c>
      <c r="M1512" s="132" t="s">
        <v>173</v>
      </c>
      <c r="N1512" s="131"/>
      <c r="O1512" s="783" t="s">
        <v>84</v>
      </c>
      <c r="P1512" s="783" t="s">
        <v>86</v>
      </c>
      <c r="Q1512" s="783" t="s">
        <v>86</v>
      </c>
      <c r="R1512" s="783" t="s">
        <v>86</v>
      </c>
      <c r="S1512" s="132" t="s">
        <v>104</v>
      </c>
      <c r="T1512" s="131"/>
      <c r="U1512" s="131"/>
      <c r="V1512" s="803"/>
      <c r="W1512" s="803"/>
      <c r="X1512" s="803"/>
      <c r="Y1512" s="803"/>
      <c r="Z1512" s="803"/>
      <c r="AA1512" s="803"/>
      <c r="AB1512" s="803"/>
      <c r="AC1512" s="803"/>
      <c r="AD1512" s="803"/>
      <c r="AE1512" s="110"/>
      <c r="AF1512" s="110"/>
      <c r="AG1512" s="110"/>
    </row>
    <row r="1513">
      <c r="A1513" s="803"/>
      <c r="B1513" s="127">
        <f t="shared" si="1"/>
        <v>1510</v>
      </c>
      <c r="C1513" s="196"/>
      <c r="D1513" s="867"/>
      <c r="E1513" s="867"/>
      <c r="F1513" s="149"/>
      <c r="G1513" s="130" t="s">
        <v>5569</v>
      </c>
      <c r="H1513" s="201"/>
      <c r="I1513" s="201"/>
      <c r="J1513" s="201"/>
      <c r="K1513" s="131"/>
      <c r="L1513" s="132" t="s">
        <v>5570</v>
      </c>
      <c r="M1513" s="132" t="s">
        <v>5571</v>
      </c>
      <c r="N1513" s="131"/>
      <c r="O1513" s="783" t="s">
        <v>84</v>
      </c>
      <c r="P1513" s="783" t="s">
        <v>86</v>
      </c>
      <c r="Q1513" s="783" t="s">
        <v>86</v>
      </c>
      <c r="R1513" s="783" t="s">
        <v>86</v>
      </c>
      <c r="S1513" s="132" t="s">
        <v>104</v>
      </c>
      <c r="T1513" s="131"/>
      <c r="U1513" s="131"/>
      <c r="V1513" s="803"/>
      <c r="W1513" s="803"/>
      <c r="X1513" s="803"/>
      <c r="Y1513" s="803"/>
      <c r="Z1513" s="803"/>
      <c r="AA1513" s="803"/>
      <c r="AB1513" s="803"/>
      <c r="AC1513" s="803"/>
      <c r="AD1513" s="803"/>
      <c r="AE1513" s="110"/>
      <c r="AF1513" s="110"/>
      <c r="AG1513" s="110"/>
    </row>
    <row r="1514">
      <c r="A1514" s="803"/>
      <c r="B1514" s="127">
        <f t="shared" si="1"/>
        <v>1511</v>
      </c>
      <c r="C1514" s="196"/>
      <c r="D1514" s="867"/>
      <c r="E1514" s="867"/>
      <c r="F1514" s="149"/>
      <c r="G1514" s="130" t="s">
        <v>5572</v>
      </c>
      <c r="H1514" s="201"/>
      <c r="I1514" s="201"/>
      <c r="J1514" s="201"/>
      <c r="K1514" s="131"/>
      <c r="L1514" s="132" t="s">
        <v>5573</v>
      </c>
      <c r="M1514" s="132" t="s">
        <v>173</v>
      </c>
      <c r="N1514" s="131"/>
      <c r="O1514" s="783" t="s">
        <v>84</v>
      </c>
      <c r="P1514" s="783" t="s">
        <v>86</v>
      </c>
      <c r="Q1514" s="783" t="s">
        <v>86</v>
      </c>
      <c r="R1514" s="783" t="s">
        <v>86</v>
      </c>
      <c r="S1514" s="132" t="s">
        <v>104</v>
      </c>
      <c r="T1514" s="131"/>
      <c r="U1514" s="131"/>
      <c r="V1514" s="803"/>
      <c r="W1514" s="803"/>
      <c r="X1514" s="803"/>
      <c r="Y1514" s="803"/>
      <c r="Z1514" s="803"/>
      <c r="AA1514" s="803"/>
      <c r="AB1514" s="803"/>
      <c r="AC1514" s="803"/>
      <c r="AD1514" s="803"/>
      <c r="AE1514" s="110"/>
      <c r="AF1514" s="110"/>
      <c r="AG1514" s="110"/>
    </row>
    <row r="1515">
      <c r="A1515" s="803"/>
      <c r="B1515" s="127">
        <f t="shared" si="1"/>
        <v>1512</v>
      </c>
      <c r="C1515" s="196"/>
      <c r="D1515" s="867"/>
      <c r="E1515" s="867"/>
      <c r="F1515" s="155"/>
      <c r="G1515" s="130" t="s">
        <v>5574</v>
      </c>
      <c r="H1515" s="201"/>
      <c r="I1515" s="201"/>
      <c r="J1515" s="201"/>
      <c r="K1515" s="131"/>
      <c r="L1515" s="132" t="s">
        <v>5575</v>
      </c>
      <c r="M1515" s="132" t="s">
        <v>5576</v>
      </c>
      <c r="N1515" s="131"/>
      <c r="O1515" s="783" t="s">
        <v>84</v>
      </c>
      <c r="P1515" s="783" t="s">
        <v>86</v>
      </c>
      <c r="Q1515" s="783" t="s">
        <v>86</v>
      </c>
      <c r="R1515" s="783" t="s">
        <v>86</v>
      </c>
      <c r="S1515" s="132" t="s">
        <v>104</v>
      </c>
      <c r="T1515" s="131"/>
      <c r="U1515" s="131"/>
      <c r="V1515" s="803"/>
      <c r="W1515" s="803"/>
      <c r="X1515" s="803"/>
      <c r="Y1515" s="803"/>
      <c r="Z1515" s="803"/>
      <c r="AA1515" s="803"/>
      <c r="AB1515" s="803"/>
      <c r="AC1515" s="803"/>
      <c r="AD1515" s="803"/>
      <c r="AE1515" s="110"/>
      <c r="AF1515" s="110"/>
      <c r="AG1515" s="110"/>
    </row>
    <row r="1516">
      <c r="A1516" s="803"/>
      <c r="B1516" s="127">
        <f t="shared" si="1"/>
        <v>1513</v>
      </c>
      <c r="C1516" s="196"/>
      <c r="D1516" s="867"/>
      <c r="E1516" s="146" t="s">
        <v>5577</v>
      </c>
      <c r="F1516" s="140" t="s">
        <v>5585</v>
      </c>
      <c r="G1516" s="201"/>
      <c r="H1516" s="201"/>
      <c r="I1516" s="201"/>
      <c r="J1516" s="201"/>
      <c r="K1516" s="131"/>
      <c r="L1516" s="132" t="s">
        <v>5586</v>
      </c>
      <c r="M1516" s="132" t="s">
        <v>5587</v>
      </c>
      <c r="N1516" s="131"/>
      <c r="O1516" s="783" t="s">
        <v>84</v>
      </c>
      <c r="P1516" s="783" t="s">
        <v>86</v>
      </c>
      <c r="Q1516" s="783" t="s">
        <v>86</v>
      </c>
      <c r="R1516" s="783" t="s">
        <v>86</v>
      </c>
      <c r="S1516" s="132" t="s">
        <v>104</v>
      </c>
      <c r="T1516" s="131"/>
      <c r="U1516" s="131"/>
      <c r="V1516" s="803"/>
      <c r="W1516" s="803"/>
      <c r="X1516" s="803"/>
      <c r="Y1516" s="803"/>
      <c r="Z1516" s="803"/>
      <c r="AA1516" s="803"/>
      <c r="AB1516" s="803"/>
      <c r="AC1516" s="803"/>
      <c r="AD1516" s="803"/>
      <c r="AE1516" s="110"/>
      <c r="AF1516" s="110"/>
      <c r="AG1516" s="110"/>
    </row>
    <row r="1517">
      <c r="A1517" s="803"/>
      <c r="B1517" s="127">
        <f t="shared" si="1"/>
        <v>1514</v>
      </c>
      <c r="C1517" s="196"/>
      <c r="D1517" s="867"/>
      <c r="E1517" s="867"/>
      <c r="F1517" s="146" t="s">
        <v>5588</v>
      </c>
      <c r="G1517" s="130" t="s">
        <v>5562</v>
      </c>
      <c r="H1517" s="201"/>
      <c r="I1517" s="201"/>
      <c r="J1517" s="201"/>
      <c r="K1517" s="131"/>
      <c r="L1517" s="132" t="s">
        <v>5563</v>
      </c>
      <c r="M1517" s="132" t="s">
        <v>5564</v>
      </c>
      <c r="N1517" s="131"/>
      <c r="O1517" s="783" t="s">
        <v>84</v>
      </c>
      <c r="P1517" s="783" t="s">
        <v>86</v>
      </c>
      <c r="Q1517" s="783" t="s">
        <v>86</v>
      </c>
      <c r="R1517" s="783" t="s">
        <v>86</v>
      </c>
      <c r="S1517" s="132" t="s">
        <v>104</v>
      </c>
      <c r="T1517" s="131"/>
      <c r="U1517" s="131"/>
      <c r="V1517" s="803"/>
      <c r="W1517" s="803"/>
      <c r="X1517" s="803"/>
      <c r="Y1517" s="803"/>
      <c r="Z1517" s="803"/>
      <c r="AA1517" s="803"/>
      <c r="AB1517" s="803"/>
      <c r="AC1517" s="803"/>
      <c r="AD1517" s="803"/>
      <c r="AE1517" s="110"/>
      <c r="AF1517" s="110"/>
      <c r="AG1517" s="110"/>
    </row>
    <row r="1518">
      <c r="A1518" s="803"/>
      <c r="B1518" s="127">
        <f t="shared" si="1"/>
        <v>1515</v>
      </c>
      <c r="C1518" s="196"/>
      <c r="D1518" s="867"/>
      <c r="E1518" s="867"/>
      <c r="F1518" s="205"/>
      <c r="G1518" s="130" t="s">
        <v>5565</v>
      </c>
      <c r="H1518" s="201"/>
      <c r="I1518" s="201"/>
      <c r="J1518" s="201"/>
      <c r="K1518" s="131"/>
      <c r="L1518" s="132" t="s">
        <v>5566</v>
      </c>
      <c r="M1518" s="132" t="s">
        <v>5567</v>
      </c>
      <c r="N1518" s="131"/>
      <c r="O1518" s="783" t="s">
        <v>84</v>
      </c>
      <c r="P1518" s="783" t="s">
        <v>86</v>
      </c>
      <c r="Q1518" s="783" t="s">
        <v>86</v>
      </c>
      <c r="R1518" s="783" t="s">
        <v>86</v>
      </c>
      <c r="S1518" s="132" t="s">
        <v>104</v>
      </c>
      <c r="T1518" s="131"/>
      <c r="U1518" s="131"/>
      <c r="V1518" s="803"/>
      <c r="W1518" s="803"/>
      <c r="X1518" s="803"/>
      <c r="Y1518" s="803"/>
      <c r="Z1518" s="803"/>
      <c r="AA1518" s="803"/>
      <c r="AB1518" s="803"/>
      <c r="AC1518" s="803"/>
      <c r="AD1518" s="803"/>
      <c r="AE1518" s="110"/>
      <c r="AF1518" s="110"/>
      <c r="AG1518" s="110"/>
    </row>
    <row r="1519">
      <c r="A1519" s="803"/>
      <c r="B1519" s="127">
        <f t="shared" si="1"/>
        <v>1516</v>
      </c>
      <c r="C1519" s="196"/>
      <c r="D1519" s="867"/>
      <c r="E1519" s="867"/>
      <c r="F1519" s="205"/>
      <c r="G1519" s="130" t="s">
        <v>5568</v>
      </c>
      <c r="H1519" s="201"/>
      <c r="I1519" s="201"/>
      <c r="J1519" s="201"/>
      <c r="K1519" s="131"/>
      <c r="L1519" s="132" t="s">
        <v>173</v>
      </c>
      <c r="M1519" s="132" t="s">
        <v>173</v>
      </c>
      <c r="N1519" s="131"/>
      <c r="O1519" s="783" t="s">
        <v>84</v>
      </c>
      <c r="P1519" s="783" t="s">
        <v>86</v>
      </c>
      <c r="Q1519" s="783" t="s">
        <v>86</v>
      </c>
      <c r="R1519" s="783" t="s">
        <v>86</v>
      </c>
      <c r="S1519" s="132" t="s">
        <v>157</v>
      </c>
      <c r="T1519" s="131"/>
      <c r="U1519" s="131"/>
      <c r="V1519" s="803"/>
      <c r="W1519" s="803"/>
      <c r="X1519" s="803"/>
      <c r="Y1519" s="803"/>
      <c r="Z1519" s="803"/>
      <c r="AA1519" s="803"/>
      <c r="AB1519" s="803"/>
      <c r="AC1519" s="803"/>
      <c r="AD1519" s="803"/>
      <c r="AE1519" s="110"/>
      <c r="AF1519" s="110"/>
      <c r="AG1519" s="110"/>
    </row>
    <row r="1520">
      <c r="A1520" s="803"/>
      <c r="B1520" s="127">
        <f t="shared" si="1"/>
        <v>1517</v>
      </c>
      <c r="C1520" s="196"/>
      <c r="D1520" s="867"/>
      <c r="E1520" s="867"/>
      <c r="F1520" s="205"/>
      <c r="G1520" s="130" t="s">
        <v>5569</v>
      </c>
      <c r="H1520" s="201"/>
      <c r="I1520" s="201"/>
      <c r="J1520" s="201"/>
      <c r="K1520" s="131"/>
      <c r="L1520" s="132" t="s">
        <v>5570</v>
      </c>
      <c r="M1520" s="132" t="s">
        <v>5571</v>
      </c>
      <c r="N1520" s="131"/>
      <c r="O1520" s="783" t="s">
        <v>84</v>
      </c>
      <c r="P1520" s="783" t="s">
        <v>86</v>
      </c>
      <c r="Q1520" s="783" t="s">
        <v>86</v>
      </c>
      <c r="R1520" s="783" t="s">
        <v>86</v>
      </c>
      <c r="S1520" s="132" t="s">
        <v>104</v>
      </c>
      <c r="T1520" s="131"/>
      <c r="U1520" s="131"/>
      <c r="V1520" s="803"/>
      <c r="W1520" s="803"/>
      <c r="X1520" s="803"/>
      <c r="Y1520" s="803"/>
      <c r="Z1520" s="803"/>
      <c r="AA1520" s="803"/>
      <c r="AB1520" s="803"/>
      <c r="AC1520" s="803"/>
      <c r="AD1520" s="803"/>
      <c r="AE1520" s="110"/>
      <c r="AF1520" s="110"/>
      <c r="AG1520" s="110"/>
    </row>
    <row r="1521">
      <c r="A1521" s="803"/>
      <c r="B1521" s="127">
        <f t="shared" si="1"/>
        <v>1518</v>
      </c>
      <c r="C1521" s="196"/>
      <c r="D1521" s="867"/>
      <c r="E1521" s="867"/>
      <c r="F1521" s="205"/>
      <c r="G1521" s="130" t="s">
        <v>5572</v>
      </c>
      <c r="H1521" s="201"/>
      <c r="I1521" s="201"/>
      <c r="J1521" s="201"/>
      <c r="K1521" s="131"/>
      <c r="L1521" s="132" t="s">
        <v>5573</v>
      </c>
      <c r="M1521" s="132" t="s">
        <v>173</v>
      </c>
      <c r="N1521" s="131"/>
      <c r="O1521" s="783" t="s">
        <v>84</v>
      </c>
      <c r="P1521" s="783" t="s">
        <v>86</v>
      </c>
      <c r="Q1521" s="783" t="s">
        <v>86</v>
      </c>
      <c r="R1521" s="783" t="s">
        <v>86</v>
      </c>
      <c r="S1521" s="132" t="s">
        <v>104</v>
      </c>
      <c r="T1521" s="131"/>
      <c r="U1521" s="131"/>
      <c r="V1521" s="803"/>
      <c r="W1521" s="803"/>
      <c r="X1521" s="803"/>
      <c r="Y1521" s="803"/>
      <c r="Z1521" s="803"/>
      <c r="AA1521" s="803"/>
      <c r="AB1521" s="803"/>
      <c r="AC1521" s="803"/>
      <c r="AD1521" s="803"/>
      <c r="AE1521" s="110"/>
      <c r="AF1521" s="110"/>
      <c r="AG1521" s="110"/>
    </row>
    <row r="1522">
      <c r="A1522" s="803"/>
      <c r="B1522" s="127">
        <f t="shared" si="1"/>
        <v>1519</v>
      </c>
      <c r="C1522" s="196"/>
      <c r="D1522" s="867"/>
      <c r="E1522" s="960"/>
      <c r="F1522" s="207"/>
      <c r="G1522" s="130" t="s">
        <v>5574</v>
      </c>
      <c r="H1522" s="201"/>
      <c r="I1522" s="201"/>
      <c r="J1522" s="201"/>
      <c r="K1522" s="131"/>
      <c r="L1522" s="132" t="s">
        <v>5575</v>
      </c>
      <c r="M1522" s="132" t="s">
        <v>5576</v>
      </c>
      <c r="N1522" s="131"/>
      <c r="O1522" s="783" t="s">
        <v>84</v>
      </c>
      <c r="P1522" s="783" t="s">
        <v>86</v>
      </c>
      <c r="Q1522" s="783" t="s">
        <v>86</v>
      </c>
      <c r="R1522" s="783" t="s">
        <v>86</v>
      </c>
      <c r="S1522" s="132" t="s">
        <v>104</v>
      </c>
      <c r="T1522" s="131"/>
      <c r="U1522" s="131"/>
      <c r="V1522" s="803"/>
      <c r="W1522" s="803"/>
      <c r="X1522" s="803"/>
      <c r="Y1522" s="803"/>
      <c r="Z1522" s="803"/>
      <c r="AA1522" s="803"/>
      <c r="AB1522" s="803"/>
      <c r="AC1522" s="803"/>
      <c r="AD1522" s="803"/>
      <c r="AE1522" s="110"/>
      <c r="AF1522" s="110"/>
      <c r="AG1522" s="110"/>
    </row>
    <row r="1523">
      <c r="A1523" s="803"/>
      <c r="B1523" s="127">
        <f t="shared" si="1"/>
        <v>1520</v>
      </c>
      <c r="C1523" s="196"/>
      <c r="D1523" s="192" t="s">
        <v>5589</v>
      </c>
      <c r="E1523" s="149" t="s">
        <v>5459</v>
      </c>
      <c r="F1523" s="202"/>
      <c r="G1523" s="201"/>
      <c r="H1523" s="201"/>
      <c r="I1523" s="201"/>
      <c r="J1523" s="201"/>
      <c r="K1523" s="131"/>
      <c r="L1523" s="132" t="s">
        <v>4859</v>
      </c>
      <c r="M1523" s="132" t="s">
        <v>5590</v>
      </c>
      <c r="N1523" s="131"/>
      <c r="O1523" s="783" t="s">
        <v>84</v>
      </c>
      <c r="P1523" s="783" t="s">
        <v>86</v>
      </c>
      <c r="Q1523" s="783" t="s">
        <v>86</v>
      </c>
      <c r="R1523" s="783" t="s">
        <v>86</v>
      </c>
      <c r="S1523" s="132" t="s">
        <v>104</v>
      </c>
      <c r="T1523" s="131"/>
      <c r="U1523" s="131"/>
      <c r="V1523" s="803"/>
      <c r="W1523" s="803"/>
      <c r="X1523" s="803"/>
      <c r="Y1523" s="803"/>
      <c r="Z1523" s="803"/>
      <c r="AA1523" s="803"/>
      <c r="AB1523" s="803"/>
      <c r="AC1523" s="803"/>
      <c r="AD1523" s="803"/>
      <c r="AE1523" s="110"/>
      <c r="AF1523" s="110"/>
      <c r="AG1523" s="110"/>
    </row>
    <row r="1524">
      <c r="A1524" s="803"/>
      <c r="B1524" s="127">
        <f t="shared" si="1"/>
        <v>1521</v>
      </c>
      <c r="C1524" s="196"/>
      <c r="D1524" s="867"/>
      <c r="E1524" s="867"/>
      <c r="F1524" s="146" t="s">
        <v>5591</v>
      </c>
      <c r="G1524" s="130" t="s">
        <v>5592</v>
      </c>
      <c r="H1524" s="201"/>
      <c r="I1524" s="201"/>
      <c r="J1524" s="201"/>
      <c r="K1524" s="131"/>
      <c r="L1524" s="132" t="s">
        <v>4552</v>
      </c>
      <c r="M1524" s="132" t="s">
        <v>156</v>
      </c>
      <c r="N1524" s="131"/>
      <c r="O1524" s="783" t="s">
        <v>84</v>
      </c>
      <c r="P1524" s="783" t="s">
        <v>86</v>
      </c>
      <c r="Q1524" s="783" t="s">
        <v>86</v>
      </c>
      <c r="R1524" s="783" t="s">
        <v>86</v>
      </c>
      <c r="S1524" s="132" t="s">
        <v>104</v>
      </c>
      <c r="T1524" s="131"/>
      <c r="U1524" s="131"/>
      <c r="V1524" s="803"/>
      <c r="W1524" s="803"/>
      <c r="X1524" s="803"/>
      <c r="Y1524" s="803"/>
      <c r="Z1524" s="803"/>
      <c r="AA1524" s="803"/>
      <c r="AB1524" s="803"/>
      <c r="AC1524" s="803"/>
      <c r="AD1524" s="803"/>
      <c r="AE1524" s="110"/>
      <c r="AF1524" s="110"/>
      <c r="AG1524" s="110"/>
    </row>
    <row r="1525">
      <c r="A1525" s="803"/>
      <c r="B1525" s="127">
        <f t="shared" si="1"/>
        <v>1522</v>
      </c>
      <c r="C1525" s="196"/>
      <c r="D1525" s="867"/>
      <c r="E1525" s="867"/>
      <c r="F1525" s="205"/>
      <c r="G1525" s="130" t="s">
        <v>5289</v>
      </c>
      <c r="H1525" s="201"/>
      <c r="I1525" s="201"/>
      <c r="J1525" s="201"/>
      <c r="K1525" s="131"/>
      <c r="L1525" s="132" t="s">
        <v>173</v>
      </c>
      <c r="M1525" s="132" t="s">
        <v>173</v>
      </c>
      <c r="N1525" s="131"/>
      <c r="O1525" s="783" t="s">
        <v>84</v>
      </c>
      <c r="P1525" s="783" t="s">
        <v>86</v>
      </c>
      <c r="Q1525" s="783" t="s">
        <v>86</v>
      </c>
      <c r="R1525" s="783" t="s">
        <v>86</v>
      </c>
      <c r="S1525" s="132" t="s">
        <v>104</v>
      </c>
      <c r="T1525" s="131"/>
      <c r="U1525" s="131"/>
      <c r="V1525" s="803"/>
      <c r="W1525" s="803"/>
      <c r="X1525" s="803"/>
      <c r="Y1525" s="803"/>
      <c r="Z1525" s="803"/>
      <c r="AA1525" s="803"/>
      <c r="AB1525" s="803"/>
      <c r="AC1525" s="803"/>
      <c r="AD1525" s="803"/>
      <c r="AE1525" s="110"/>
      <c r="AF1525" s="110"/>
      <c r="AG1525" s="110"/>
    </row>
    <row r="1526">
      <c r="A1526" s="803"/>
      <c r="B1526" s="127">
        <f t="shared" si="1"/>
        <v>1523</v>
      </c>
      <c r="C1526" s="196"/>
      <c r="D1526" s="867"/>
      <c r="E1526" s="867"/>
      <c r="F1526" s="205"/>
      <c r="G1526" s="130" t="s">
        <v>5593</v>
      </c>
      <c r="H1526" s="201"/>
      <c r="I1526" s="201"/>
      <c r="J1526" s="201"/>
      <c r="K1526" s="131"/>
      <c r="L1526" s="132" t="s">
        <v>674</v>
      </c>
      <c r="M1526" s="132" t="s">
        <v>5594</v>
      </c>
      <c r="N1526" s="131"/>
      <c r="O1526" s="783" t="s">
        <v>84</v>
      </c>
      <c r="P1526" s="783" t="s">
        <v>86</v>
      </c>
      <c r="Q1526" s="783" t="s">
        <v>86</v>
      </c>
      <c r="R1526" s="783" t="s">
        <v>86</v>
      </c>
      <c r="S1526" s="132" t="s">
        <v>104</v>
      </c>
      <c r="T1526" s="131"/>
      <c r="U1526" s="131"/>
      <c r="V1526" s="803"/>
      <c r="W1526" s="803"/>
      <c r="X1526" s="803"/>
      <c r="Y1526" s="803"/>
      <c r="Z1526" s="803"/>
      <c r="AA1526" s="803"/>
      <c r="AB1526" s="803"/>
      <c r="AC1526" s="803"/>
      <c r="AD1526" s="803"/>
      <c r="AE1526" s="110"/>
      <c r="AF1526" s="110"/>
      <c r="AG1526" s="110"/>
    </row>
    <row r="1527">
      <c r="A1527" s="803"/>
      <c r="B1527" s="127">
        <f t="shared" si="1"/>
        <v>1524</v>
      </c>
      <c r="C1527" s="196"/>
      <c r="D1527" s="867"/>
      <c r="E1527" s="867"/>
      <c r="F1527" s="205"/>
      <c r="G1527" s="130" t="s">
        <v>5595</v>
      </c>
      <c r="H1527" s="201"/>
      <c r="I1527" s="201"/>
      <c r="J1527" s="201"/>
      <c r="K1527" s="131"/>
      <c r="L1527" s="132" t="s">
        <v>173</v>
      </c>
      <c r="M1527" s="132" t="s">
        <v>5596</v>
      </c>
      <c r="N1527" s="131"/>
      <c r="O1527" s="783" t="s">
        <v>84</v>
      </c>
      <c r="P1527" s="783" t="s">
        <v>86</v>
      </c>
      <c r="Q1527" s="783" t="s">
        <v>86</v>
      </c>
      <c r="R1527" s="783" t="s">
        <v>86</v>
      </c>
      <c r="S1527" s="132" t="s">
        <v>104</v>
      </c>
      <c r="T1527" s="131"/>
      <c r="U1527" s="131"/>
      <c r="V1527" s="803"/>
      <c r="W1527" s="803"/>
      <c r="X1527" s="803"/>
      <c r="Y1527" s="803"/>
      <c r="Z1527" s="803"/>
      <c r="AA1527" s="803"/>
      <c r="AB1527" s="803"/>
      <c r="AC1527" s="803"/>
      <c r="AD1527" s="803"/>
      <c r="AE1527" s="110"/>
      <c r="AF1527" s="110"/>
      <c r="AG1527" s="110"/>
    </row>
    <row r="1528">
      <c r="A1528" s="803"/>
      <c r="B1528" s="127">
        <f t="shared" si="1"/>
        <v>1525</v>
      </c>
      <c r="C1528" s="196"/>
      <c r="D1528" s="867"/>
      <c r="E1528" s="867"/>
      <c r="F1528" s="205"/>
      <c r="G1528" s="130" t="s">
        <v>5597</v>
      </c>
      <c r="H1528" s="201"/>
      <c r="I1528" s="201"/>
      <c r="J1528" s="201"/>
      <c r="K1528" s="131"/>
      <c r="L1528" s="132" t="s">
        <v>4552</v>
      </c>
      <c r="M1528" s="132" t="s">
        <v>156</v>
      </c>
      <c r="N1528" s="131"/>
      <c r="O1528" s="783" t="s">
        <v>84</v>
      </c>
      <c r="P1528" s="783" t="s">
        <v>86</v>
      </c>
      <c r="Q1528" s="783" t="s">
        <v>86</v>
      </c>
      <c r="R1528" s="783" t="s">
        <v>86</v>
      </c>
      <c r="S1528" s="132" t="s">
        <v>104</v>
      </c>
      <c r="T1528" s="131"/>
      <c r="U1528" s="131"/>
      <c r="V1528" s="803"/>
      <c r="W1528" s="803"/>
      <c r="X1528" s="803"/>
      <c r="Y1528" s="803"/>
      <c r="Z1528" s="803"/>
      <c r="AA1528" s="803"/>
      <c r="AB1528" s="803"/>
      <c r="AC1528" s="803"/>
      <c r="AD1528" s="803"/>
      <c r="AE1528" s="110"/>
      <c r="AF1528" s="110"/>
      <c r="AG1528" s="110"/>
    </row>
    <row r="1529">
      <c r="A1529" s="803"/>
      <c r="B1529" s="127">
        <f t="shared" si="1"/>
        <v>1526</v>
      </c>
      <c r="C1529" s="196"/>
      <c r="D1529" s="867"/>
      <c r="E1529" s="867"/>
      <c r="F1529" s="205"/>
      <c r="G1529" s="130" t="s">
        <v>5598</v>
      </c>
      <c r="H1529" s="201"/>
      <c r="I1529" s="201"/>
      <c r="J1529" s="201"/>
      <c r="K1529" s="131"/>
      <c r="L1529" s="132" t="s">
        <v>173</v>
      </c>
      <c r="M1529" s="132" t="s">
        <v>173</v>
      </c>
      <c r="N1529" s="131"/>
      <c r="O1529" s="783" t="s">
        <v>84</v>
      </c>
      <c r="P1529" s="783" t="s">
        <v>86</v>
      </c>
      <c r="Q1529" s="783" t="s">
        <v>86</v>
      </c>
      <c r="R1529" s="783" t="s">
        <v>86</v>
      </c>
      <c r="S1529" s="132" t="s">
        <v>104</v>
      </c>
      <c r="T1529" s="131"/>
      <c r="U1529" s="131"/>
      <c r="V1529" s="803"/>
      <c r="W1529" s="803"/>
      <c r="X1529" s="803"/>
      <c r="Y1529" s="803"/>
      <c r="Z1529" s="803"/>
      <c r="AA1529" s="803"/>
      <c r="AB1529" s="803"/>
      <c r="AC1529" s="803"/>
      <c r="AD1529" s="803"/>
      <c r="AE1529" s="110"/>
      <c r="AF1529" s="110"/>
      <c r="AG1529" s="110"/>
    </row>
    <row r="1530">
      <c r="A1530" s="803"/>
      <c r="B1530" s="127">
        <f t="shared" si="1"/>
        <v>1527</v>
      </c>
      <c r="C1530" s="196"/>
      <c r="D1530" s="867"/>
      <c r="E1530" s="867"/>
      <c r="F1530" s="205"/>
      <c r="G1530" s="130" t="s">
        <v>5599</v>
      </c>
      <c r="H1530" s="201"/>
      <c r="I1530" s="201"/>
      <c r="J1530" s="201"/>
      <c r="K1530" s="131"/>
      <c r="L1530" s="132" t="s">
        <v>674</v>
      </c>
      <c r="M1530" s="132" t="s">
        <v>5600</v>
      </c>
      <c r="N1530" s="131"/>
      <c r="O1530" s="783" t="s">
        <v>84</v>
      </c>
      <c r="P1530" s="783" t="s">
        <v>86</v>
      </c>
      <c r="Q1530" s="783" t="s">
        <v>86</v>
      </c>
      <c r="R1530" s="783" t="s">
        <v>86</v>
      </c>
      <c r="S1530" s="132" t="s">
        <v>104</v>
      </c>
      <c r="T1530" s="131"/>
      <c r="U1530" s="131"/>
      <c r="V1530" s="803"/>
      <c r="W1530" s="803"/>
      <c r="X1530" s="803"/>
      <c r="Y1530" s="803"/>
      <c r="Z1530" s="803"/>
      <c r="AA1530" s="803"/>
      <c r="AB1530" s="803"/>
      <c r="AC1530" s="803"/>
      <c r="AD1530" s="803"/>
      <c r="AE1530" s="110"/>
      <c r="AF1530" s="110"/>
      <c r="AG1530" s="110"/>
    </row>
    <row r="1531">
      <c r="A1531" s="803"/>
      <c r="B1531" s="127">
        <f t="shared" si="1"/>
        <v>1528</v>
      </c>
      <c r="C1531" s="196"/>
      <c r="D1531" s="867"/>
      <c r="E1531" s="867"/>
      <c r="F1531" s="205"/>
      <c r="G1531" s="130" t="s">
        <v>5601</v>
      </c>
      <c r="H1531" s="201"/>
      <c r="I1531" s="201"/>
      <c r="J1531" s="201"/>
      <c r="K1531" s="131"/>
      <c r="L1531" s="132" t="s">
        <v>4552</v>
      </c>
      <c r="M1531" s="132" t="s">
        <v>156</v>
      </c>
      <c r="N1531" s="132" t="s">
        <v>5602</v>
      </c>
      <c r="O1531" s="783" t="s">
        <v>84</v>
      </c>
      <c r="P1531" s="783" t="s">
        <v>86</v>
      </c>
      <c r="Q1531" s="783" t="s">
        <v>86</v>
      </c>
      <c r="R1531" s="783" t="s">
        <v>86</v>
      </c>
      <c r="S1531" s="132" t="s">
        <v>104</v>
      </c>
      <c r="T1531" s="131"/>
      <c r="U1531" s="131"/>
      <c r="V1531" s="803"/>
      <c r="W1531" s="803"/>
      <c r="X1531" s="803"/>
      <c r="Y1531" s="803"/>
      <c r="Z1531" s="803"/>
      <c r="AA1531" s="803"/>
      <c r="AB1531" s="803"/>
      <c r="AC1531" s="803"/>
      <c r="AD1531" s="803"/>
      <c r="AE1531" s="110"/>
      <c r="AF1531" s="110"/>
      <c r="AG1531" s="110"/>
    </row>
    <row r="1532">
      <c r="A1532" s="803"/>
      <c r="B1532" s="127">
        <f t="shared" si="1"/>
        <v>1529</v>
      </c>
      <c r="C1532" s="196"/>
      <c r="D1532" s="867"/>
      <c r="E1532" s="867"/>
      <c r="F1532" s="205"/>
      <c r="G1532" s="130" t="s">
        <v>1237</v>
      </c>
      <c r="H1532" s="201"/>
      <c r="I1532" s="201"/>
      <c r="J1532" s="201"/>
      <c r="K1532" s="131"/>
      <c r="L1532" s="132" t="s">
        <v>173</v>
      </c>
      <c r="M1532" s="132" t="s">
        <v>173</v>
      </c>
      <c r="N1532" s="132" t="s">
        <v>5603</v>
      </c>
      <c r="O1532" s="783" t="s">
        <v>84</v>
      </c>
      <c r="P1532" s="783" t="s">
        <v>86</v>
      </c>
      <c r="Q1532" s="783" t="s">
        <v>86</v>
      </c>
      <c r="R1532" s="783" t="s">
        <v>86</v>
      </c>
      <c r="S1532" s="132" t="s">
        <v>104</v>
      </c>
      <c r="T1532" s="131"/>
      <c r="U1532" s="131"/>
      <c r="V1532" s="803"/>
      <c r="W1532" s="803"/>
      <c r="X1532" s="803"/>
      <c r="Y1532" s="803"/>
      <c r="Z1532" s="803"/>
      <c r="AA1532" s="803"/>
      <c r="AB1532" s="803"/>
      <c r="AC1532" s="803"/>
      <c r="AD1532" s="803"/>
      <c r="AE1532" s="110"/>
      <c r="AF1532" s="110"/>
      <c r="AG1532" s="110"/>
    </row>
    <row r="1533">
      <c r="A1533" s="803"/>
      <c r="B1533" s="127">
        <f t="shared" si="1"/>
        <v>1530</v>
      </c>
      <c r="C1533" s="196"/>
      <c r="D1533" s="867"/>
      <c r="E1533" s="867"/>
      <c r="F1533" s="205"/>
      <c r="G1533" s="130" t="s">
        <v>5604</v>
      </c>
      <c r="H1533" s="201"/>
      <c r="I1533" s="201"/>
      <c r="J1533" s="201"/>
      <c r="K1533" s="131"/>
      <c r="L1533" s="132" t="s">
        <v>173</v>
      </c>
      <c r="M1533" s="132" t="s">
        <v>173</v>
      </c>
      <c r="N1533" s="131"/>
      <c r="O1533" s="783" t="s">
        <v>84</v>
      </c>
      <c r="P1533" s="783" t="s">
        <v>86</v>
      </c>
      <c r="Q1533" s="783" t="s">
        <v>86</v>
      </c>
      <c r="R1533" s="783" t="s">
        <v>86</v>
      </c>
      <c r="S1533" s="132" t="s">
        <v>104</v>
      </c>
      <c r="T1533" s="131"/>
      <c r="U1533" s="131"/>
      <c r="V1533" s="803"/>
      <c r="W1533" s="803"/>
      <c r="X1533" s="803"/>
      <c r="Y1533" s="803"/>
      <c r="Z1533" s="803"/>
      <c r="AA1533" s="803"/>
      <c r="AB1533" s="803"/>
      <c r="AC1533" s="803"/>
      <c r="AD1533" s="803"/>
      <c r="AE1533" s="110"/>
      <c r="AF1533" s="110"/>
      <c r="AG1533" s="110"/>
    </row>
    <row r="1534">
      <c r="A1534" s="803"/>
      <c r="B1534" s="127">
        <f t="shared" si="1"/>
        <v>1531</v>
      </c>
      <c r="C1534" s="196"/>
      <c r="D1534" s="867"/>
      <c r="E1534" s="960"/>
      <c r="F1534" s="207"/>
      <c r="G1534" s="130" t="s">
        <v>451</v>
      </c>
      <c r="H1534" s="201"/>
      <c r="I1534" s="201"/>
      <c r="J1534" s="201"/>
      <c r="K1534" s="131"/>
      <c r="L1534" s="132" t="s">
        <v>4354</v>
      </c>
      <c r="M1534" s="132" t="s">
        <v>5605</v>
      </c>
      <c r="N1534" s="131"/>
      <c r="O1534" s="783" t="s">
        <v>84</v>
      </c>
      <c r="P1534" s="783" t="s">
        <v>86</v>
      </c>
      <c r="Q1534" s="783" t="s">
        <v>86</v>
      </c>
      <c r="R1534" s="783" t="s">
        <v>86</v>
      </c>
      <c r="S1534" s="132" t="s">
        <v>104</v>
      </c>
      <c r="T1534" s="131"/>
      <c r="U1534" s="131"/>
      <c r="V1534" s="803"/>
      <c r="W1534" s="803"/>
      <c r="X1534" s="803"/>
      <c r="Y1534" s="803"/>
      <c r="Z1534" s="803"/>
      <c r="AA1534" s="803"/>
      <c r="AB1534" s="803"/>
      <c r="AC1534" s="803"/>
      <c r="AD1534" s="803"/>
      <c r="AE1534" s="110"/>
      <c r="AF1534" s="110"/>
      <c r="AG1534" s="110"/>
    </row>
    <row r="1535">
      <c r="A1535" s="803"/>
      <c r="B1535" s="127">
        <f t="shared" si="1"/>
        <v>1532</v>
      </c>
      <c r="C1535" s="196"/>
      <c r="D1535" s="867"/>
      <c r="E1535" s="149" t="s">
        <v>5606</v>
      </c>
      <c r="F1535" s="202"/>
      <c r="G1535" s="699"/>
      <c r="H1535" s="201"/>
      <c r="I1535" s="201"/>
      <c r="J1535" s="201"/>
      <c r="K1535" s="131"/>
      <c r="L1535" s="132" t="s">
        <v>5607</v>
      </c>
      <c r="M1535" s="132" t="s">
        <v>5538</v>
      </c>
      <c r="N1535" s="131"/>
      <c r="O1535" s="783" t="s">
        <v>84</v>
      </c>
      <c r="P1535" s="783" t="s">
        <v>86</v>
      </c>
      <c r="Q1535" s="783" t="s">
        <v>86</v>
      </c>
      <c r="R1535" s="783" t="s">
        <v>86</v>
      </c>
      <c r="S1535" s="132" t="s">
        <v>104</v>
      </c>
      <c r="T1535" s="131"/>
      <c r="U1535" s="131"/>
      <c r="V1535" s="803"/>
      <c r="W1535" s="803"/>
      <c r="X1535" s="803"/>
      <c r="Y1535" s="803"/>
      <c r="Z1535" s="803"/>
      <c r="AA1535" s="803"/>
      <c r="AB1535" s="803"/>
      <c r="AC1535" s="803"/>
      <c r="AD1535" s="803"/>
      <c r="AE1535" s="110"/>
      <c r="AF1535" s="110"/>
      <c r="AG1535" s="110"/>
    </row>
    <row r="1536">
      <c r="A1536" s="803"/>
      <c r="B1536" s="127">
        <f t="shared" si="1"/>
        <v>1533</v>
      </c>
      <c r="C1536" s="196"/>
      <c r="D1536" s="867"/>
      <c r="E1536" s="867"/>
      <c r="F1536" s="192" t="s">
        <v>5539</v>
      </c>
      <c r="G1536" s="146" t="s">
        <v>1786</v>
      </c>
      <c r="H1536" s="822"/>
      <c r="I1536" s="201"/>
      <c r="J1536" s="201"/>
      <c r="K1536" s="131"/>
      <c r="L1536" s="132" t="s">
        <v>4075</v>
      </c>
      <c r="M1536" s="132" t="s">
        <v>5540</v>
      </c>
      <c r="N1536" s="131"/>
      <c r="O1536" s="783" t="s">
        <v>84</v>
      </c>
      <c r="P1536" s="783" t="s">
        <v>86</v>
      </c>
      <c r="Q1536" s="783" t="s">
        <v>86</v>
      </c>
      <c r="R1536" s="783" t="s">
        <v>86</v>
      </c>
      <c r="S1536" s="132" t="s">
        <v>104</v>
      </c>
      <c r="T1536" s="131"/>
      <c r="U1536" s="131"/>
      <c r="V1536" s="803"/>
      <c r="W1536" s="803"/>
      <c r="X1536" s="803"/>
      <c r="Y1536" s="803"/>
      <c r="Z1536" s="803"/>
      <c r="AA1536" s="803"/>
      <c r="AB1536" s="803"/>
      <c r="AC1536" s="803"/>
      <c r="AD1536" s="803"/>
      <c r="AE1536" s="110"/>
      <c r="AF1536" s="110"/>
      <c r="AG1536" s="110"/>
    </row>
    <row r="1537">
      <c r="A1537" s="803"/>
      <c r="B1537" s="127">
        <f t="shared" si="1"/>
        <v>1534</v>
      </c>
      <c r="C1537" s="196"/>
      <c r="D1537" s="867"/>
      <c r="E1537" s="867"/>
      <c r="F1537" s="867"/>
      <c r="G1537" s="205"/>
      <c r="H1537" s="898" t="s">
        <v>5541</v>
      </c>
      <c r="I1537" s="998"/>
      <c r="J1537" s="900"/>
      <c r="K1537" s="900"/>
      <c r="L1537" s="900"/>
      <c r="M1537" s="900"/>
      <c r="N1537" s="132" t="s">
        <v>5542</v>
      </c>
      <c r="O1537" s="783" t="s">
        <v>86</v>
      </c>
      <c r="P1537" s="783" t="s">
        <v>86</v>
      </c>
      <c r="Q1537" s="783" t="s">
        <v>86</v>
      </c>
      <c r="R1537" s="783" t="s">
        <v>86</v>
      </c>
      <c r="S1537" s="131"/>
      <c r="T1537" s="131"/>
      <c r="U1537" s="131"/>
      <c r="V1537" s="803"/>
      <c r="W1537" s="803"/>
      <c r="X1537" s="803"/>
      <c r="Y1537" s="803"/>
      <c r="Z1537" s="803"/>
      <c r="AA1537" s="803"/>
      <c r="AB1537" s="803"/>
      <c r="AC1537" s="803"/>
      <c r="AD1537" s="803"/>
      <c r="AE1537" s="110"/>
      <c r="AF1537" s="110"/>
      <c r="AG1537" s="110"/>
    </row>
    <row r="1538">
      <c r="A1538" s="803"/>
      <c r="B1538" s="127">
        <f t="shared" si="1"/>
        <v>1535</v>
      </c>
      <c r="C1538" s="196"/>
      <c r="D1538" s="867"/>
      <c r="E1538" s="867"/>
      <c r="F1538" s="867"/>
      <c r="G1538" s="207"/>
      <c r="H1538" s="130" t="s">
        <v>451</v>
      </c>
      <c r="I1538" s="132"/>
      <c r="J1538" s="201"/>
      <c r="K1538" s="131"/>
      <c r="L1538" s="132" t="s">
        <v>4354</v>
      </c>
      <c r="M1538" s="132" t="s">
        <v>5608</v>
      </c>
      <c r="N1538" s="131"/>
      <c r="O1538" s="783" t="s">
        <v>84</v>
      </c>
      <c r="P1538" s="783" t="s">
        <v>86</v>
      </c>
      <c r="Q1538" s="783" t="s">
        <v>86</v>
      </c>
      <c r="R1538" s="783" t="s">
        <v>86</v>
      </c>
      <c r="S1538" s="132" t="s">
        <v>104</v>
      </c>
      <c r="T1538" s="131"/>
      <c r="U1538" s="131"/>
      <c r="V1538" s="803"/>
      <c r="W1538" s="803"/>
      <c r="X1538" s="803"/>
      <c r="Y1538" s="803"/>
      <c r="Z1538" s="803"/>
      <c r="AA1538" s="803"/>
      <c r="AB1538" s="803"/>
      <c r="AC1538" s="803"/>
      <c r="AD1538" s="803"/>
      <c r="AE1538" s="110"/>
      <c r="AF1538" s="110"/>
      <c r="AG1538" s="110"/>
    </row>
    <row r="1539">
      <c r="A1539" s="803"/>
      <c r="B1539" s="127">
        <f t="shared" si="1"/>
        <v>1536</v>
      </c>
      <c r="C1539" s="196"/>
      <c r="D1539" s="867"/>
      <c r="E1539" s="867"/>
      <c r="F1539" s="205"/>
      <c r="G1539" s="142" t="s">
        <v>5609</v>
      </c>
      <c r="H1539" s="201"/>
      <c r="I1539" s="201"/>
      <c r="J1539" s="201"/>
      <c r="K1539" s="131"/>
      <c r="L1539" s="132" t="s">
        <v>5610</v>
      </c>
      <c r="M1539" s="132" t="s">
        <v>5611</v>
      </c>
      <c r="N1539" s="131"/>
      <c r="O1539" s="783" t="s">
        <v>84</v>
      </c>
      <c r="P1539" s="783" t="s">
        <v>86</v>
      </c>
      <c r="Q1539" s="783" t="s">
        <v>86</v>
      </c>
      <c r="R1539" s="783" t="s">
        <v>86</v>
      </c>
      <c r="S1539" s="132" t="s">
        <v>104</v>
      </c>
      <c r="T1539" s="131"/>
      <c r="U1539" s="131"/>
      <c r="V1539" s="803"/>
      <c r="W1539" s="803"/>
      <c r="X1539" s="803"/>
      <c r="Y1539" s="803"/>
      <c r="Z1539" s="803"/>
      <c r="AA1539" s="803"/>
      <c r="AB1539" s="803"/>
      <c r="AC1539" s="803"/>
      <c r="AD1539" s="803"/>
      <c r="AE1539" s="110"/>
      <c r="AF1539" s="110"/>
      <c r="AG1539" s="110"/>
    </row>
    <row r="1540">
      <c r="A1540" s="803"/>
      <c r="B1540" s="127">
        <f t="shared" si="1"/>
        <v>1537</v>
      </c>
      <c r="C1540" s="1014"/>
      <c r="D1540" s="960"/>
      <c r="E1540" s="960"/>
      <c r="F1540" s="207"/>
      <c r="G1540" s="130" t="s">
        <v>244</v>
      </c>
      <c r="H1540" s="201"/>
      <c r="I1540" s="201"/>
      <c r="J1540" s="201"/>
      <c r="K1540" s="131"/>
      <c r="L1540" s="132" t="s">
        <v>5343</v>
      </c>
      <c r="M1540" s="132" t="s">
        <v>5612</v>
      </c>
      <c r="N1540" s="131"/>
      <c r="O1540" s="783" t="s">
        <v>84</v>
      </c>
      <c r="P1540" s="783" t="s">
        <v>86</v>
      </c>
      <c r="Q1540" s="783" t="s">
        <v>86</v>
      </c>
      <c r="R1540" s="783" t="s">
        <v>86</v>
      </c>
      <c r="S1540" s="132" t="s">
        <v>104</v>
      </c>
      <c r="T1540" s="131"/>
      <c r="U1540" s="131"/>
      <c r="V1540" s="803"/>
      <c r="W1540" s="803"/>
      <c r="X1540" s="803"/>
      <c r="Y1540" s="803"/>
      <c r="Z1540" s="803"/>
      <c r="AA1540" s="803"/>
      <c r="AB1540" s="803"/>
      <c r="AC1540" s="803"/>
      <c r="AD1540" s="803"/>
      <c r="AE1540" s="110"/>
      <c r="AF1540" s="110"/>
      <c r="AG1540" s="110"/>
    </row>
    <row r="1541">
      <c r="A1541" s="803"/>
      <c r="B1541" s="127">
        <f t="shared" si="1"/>
        <v>1538</v>
      </c>
      <c r="C1541" s="150" t="s">
        <v>410</v>
      </c>
      <c r="D1541" s="140" t="s">
        <v>5459</v>
      </c>
      <c r="E1541" s="202"/>
      <c r="F1541" s="207"/>
      <c r="G1541" s="201"/>
      <c r="H1541" s="201"/>
      <c r="I1541" s="201"/>
      <c r="J1541" s="201"/>
      <c r="K1541" s="132"/>
      <c r="L1541" s="132" t="s">
        <v>5613</v>
      </c>
      <c r="M1541" s="132" t="s">
        <v>5614</v>
      </c>
      <c r="N1541" s="131"/>
      <c r="O1541" s="783" t="s">
        <v>84</v>
      </c>
      <c r="P1541" s="783" t="s">
        <v>86</v>
      </c>
      <c r="Q1541" s="783" t="s">
        <v>86</v>
      </c>
      <c r="R1541" s="783" t="s">
        <v>86</v>
      </c>
      <c r="S1541" s="132" t="s">
        <v>101</v>
      </c>
      <c r="T1541" s="131"/>
      <c r="U1541" s="131"/>
      <c r="V1541" s="803"/>
      <c r="W1541" s="803"/>
      <c r="X1541" s="803"/>
      <c r="Y1541" s="803"/>
      <c r="Z1541" s="803"/>
      <c r="AA1541" s="803"/>
      <c r="AB1541" s="803"/>
      <c r="AC1541" s="803"/>
      <c r="AD1541" s="803"/>
      <c r="AE1541" s="110"/>
      <c r="AF1541" s="110"/>
      <c r="AG1541" s="110"/>
    </row>
    <row r="1542">
      <c r="A1542" s="803"/>
      <c r="B1542" s="127">
        <f t="shared" si="1"/>
        <v>1539</v>
      </c>
      <c r="C1542" s="147"/>
      <c r="D1542" s="202"/>
      <c r="E1542" s="129" t="s">
        <v>5615</v>
      </c>
      <c r="F1542" s="130" t="s">
        <v>789</v>
      </c>
      <c r="G1542" s="201"/>
      <c r="H1542" s="201"/>
      <c r="I1542" s="201"/>
      <c r="J1542" s="201"/>
      <c r="K1542" s="132"/>
      <c r="L1542" s="132" t="s">
        <v>4552</v>
      </c>
      <c r="M1542" s="132" t="s">
        <v>156</v>
      </c>
      <c r="N1542" s="131"/>
      <c r="O1542" s="783" t="s">
        <v>84</v>
      </c>
      <c r="P1542" s="783" t="s">
        <v>86</v>
      </c>
      <c r="Q1542" s="783" t="s">
        <v>86</v>
      </c>
      <c r="R1542" s="783" t="s">
        <v>86</v>
      </c>
      <c r="S1542" s="132" t="s">
        <v>101</v>
      </c>
      <c r="T1542" s="131"/>
      <c r="U1542" s="131"/>
      <c r="V1542" s="803"/>
      <c r="W1542" s="803"/>
      <c r="X1542" s="803"/>
      <c r="Y1542" s="803"/>
      <c r="Z1542" s="803"/>
      <c r="AA1542" s="803"/>
      <c r="AB1542" s="803"/>
      <c r="AC1542" s="803"/>
      <c r="AD1542" s="803"/>
      <c r="AE1542" s="110"/>
      <c r="AF1542" s="110"/>
      <c r="AG1542" s="110"/>
    </row>
    <row r="1543">
      <c r="A1543" s="803"/>
      <c r="B1543" s="127">
        <f t="shared" si="1"/>
        <v>1540</v>
      </c>
      <c r="C1543" s="147"/>
      <c r="D1543" s="202"/>
      <c r="E1543" s="202"/>
      <c r="F1543" s="130" t="s">
        <v>790</v>
      </c>
      <c r="G1543" s="201"/>
      <c r="H1543" s="201"/>
      <c r="I1543" s="201"/>
      <c r="J1543" s="201"/>
      <c r="K1543" s="132"/>
      <c r="L1543" s="132" t="s">
        <v>173</v>
      </c>
      <c r="M1543" s="132" t="s">
        <v>173</v>
      </c>
      <c r="N1543" s="131"/>
      <c r="O1543" s="783" t="s">
        <v>84</v>
      </c>
      <c r="P1543" s="783" t="s">
        <v>86</v>
      </c>
      <c r="Q1543" s="783" t="s">
        <v>86</v>
      </c>
      <c r="R1543" s="783" t="s">
        <v>86</v>
      </c>
      <c r="S1543" s="132" t="s">
        <v>101</v>
      </c>
      <c r="T1543" s="131"/>
      <c r="U1543" s="131"/>
      <c r="V1543" s="803"/>
      <c r="W1543" s="803"/>
      <c r="X1543" s="803"/>
      <c r="Y1543" s="803"/>
      <c r="Z1543" s="803"/>
      <c r="AA1543" s="803"/>
      <c r="AB1543" s="803"/>
      <c r="AC1543" s="803"/>
      <c r="AD1543" s="803"/>
      <c r="AE1543" s="110"/>
      <c r="AF1543" s="110"/>
      <c r="AG1543" s="110"/>
    </row>
    <row r="1544">
      <c r="A1544" s="803"/>
      <c r="B1544" s="127">
        <f t="shared" si="1"/>
        <v>1541</v>
      </c>
      <c r="C1544" s="147"/>
      <c r="D1544" s="202"/>
      <c r="E1544" s="202"/>
      <c r="F1544" s="130" t="s">
        <v>5289</v>
      </c>
      <c r="G1544" s="201"/>
      <c r="H1544" s="201"/>
      <c r="I1544" s="201"/>
      <c r="J1544" s="201"/>
      <c r="K1544" s="132"/>
      <c r="L1544" s="132" t="s">
        <v>173</v>
      </c>
      <c r="M1544" s="132" t="s">
        <v>173</v>
      </c>
      <c r="N1544" s="131"/>
      <c r="O1544" s="783" t="s">
        <v>84</v>
      </c>
      <c r="P1544" s="783" t="s">
        <v>86</v>
      </c>
      <c r="Q1544" s="783" t="s">
        <v>86</v>
      </c>
      <c r="R1544" s="783" t="s">
        <v>86</v>
      </c>
      <c r="S1544" s="132" t="s">
        <v>101</v>
      </c>
      <c r="T1544" s="131"/>
      <c r="U1544" s="131"/>
      <c r="V1544" s="803"/>
      <c r="W1544" s="803"/>
      <c r="X1544" s="803"/>
      <c r="Y1544" s="803"/>
      <c r="Z1544" s="803"/>
      <c r="AA1544" s="803"/>
      <c r="AB1544" s="803"/>
      <c r="AC1544" s="803"/>
      <c r="AD1544" s="803"/>
      <c r="AE1544" s="110"/>
      <c r="AF1544" s="110"/>
      <c r="AG1544" s="110"/>
    </row>
    <row r="1545">
      <c r="A1545" s="803"/>
      <c r="B1545" s="127">
        <f t="shared" si="1"/>
        <v>1542</v>
      </c>
      <c r="C1545" s="147"/>
      <c r="D1545" s="202"/>
      <c r="E1545" s="202"/>
      <c r="F1545" s="129" t="s">
        <v>5616</v>
      </c>
      <c r="G1545" s="699"/>
      <c r="H1545" s="699"/>
      <c r="I1545" s="699"/>
      <c r="J1545" s="201"/>
      <c r="K1545" s="132"/>
      <c r="L1545" s="132" t="s">
        <v>4226</v>
      </c>
      <c r="M1545" s="132" t="s">
        <v>4084</v>
      </c>
      <c r="N1545" s="131"/>
      <c r="O1545" s="783" t="s">
        <v>84</v>
      </c>
      <c r="P1545" s="783" t="s">
        <v>86</v>
      </c>
      <c r="Q1545" s="783" t="s">
        <v>86</v>
      </c>
      <c r="R1545" s="783" t="s">
        <v>86</v>
      </c>
      <c r="S1545" s="132" t="s">
        <v>101</v>
      </c>
      <c r="T1545" s="131"/>
      <c r="U1545" s="131"/>
      <c r="V1545" s="803"/>
      <c r="W1545" s="803"/>
      <c r="X1545" s="803"/>
      <c r="Y1545" s="803"/>
      <c r="Z1545" s="803"/>
      <c r="AA1545" s="803"/>
      <c r="AB1545" s="803"/>
      <c r="AC1545" s="803"/>
      <c r="AD1545" s="803"/>
      <c r="AE1545" s="110"/>
      <c r="AF1545" s="110"/>
      <c r="AG1545" s="110"/>
    </row>
    <row r="1546">
      <c r="A1546" s="803"/>
      <c r="B1546" s="127">
        <f t="shared" si="1"/>
        <v>1543</v>
      </c>
      <c r="C1546" s="147"/>
      <c r="D1546" s="202"/>
      <c r="E1546" s="803"/>
      <c r="F1546" s="192" t="s">
        <v>5617</v>
      </c>
      <c r="G1546" s="192" t="s">
        <v>5618</v>
      </c>
      <c r="H1546" s="146" t="s">
        <v>5619</v>
      </c>
      <c r="I1546" s="146" t="s">
        <v>5620</v>
      </c>
      <c r="J1546" s="822"/>
      <c r="K1546" s="132"/>
      <c r="L1546" s="132" t="s">
        <v>5621</v>
      </c>
      <c r="M1546" s="132" t="s">
        <v>5622</v>
      </c>
      <c r="N1546" s="131"/>
      <c r="O1546" s="783" t="s">
        <v>84</v>
      </c>
      <c r="P1546" s="783" t="s">
        <v>86</v>
      </c>
      <c r="Q1546" s="783" t="s">
        <v>86</v>
      </c>
      <c r="R1546" s="783" t="s">
        <v>86</v>
      </c>
      <c r="S1546" s="132" t="s">
        <v>101</v>
      </c>
      <c r="T1546" s="131"/>
      <c r="U1546" s="131"/>
      <c r="V1546" s="803"/>
      <c r="W1546" s="803"/>
      <c r="X1546" s="803"/>
      <c r="Y1546" s="803"/>
      <c r="Z1546" s="803"/>
      <c r="AA1546" s="803"/>
      <c r="AB1546" s="803"/>
      <c r="AC1546" s="803"/>
      <c r="AD1546" s="803"/>
      <c r="AE1546" s="110"/>
      <c r="AF1546" s="110"/>
      <c r="AG1546" s="110"/>
    </row>
    <row r="1547">
      <c r="A1547" s="803"/>
      <c r="B1547" s="127">
        <f t="shared" si="1"/>
        <v>1544</v>
      </c>
      <c r="C1547" s="147"/>
      <c r="D1547" s="202"/>
      <c r="E1547" s="803"/>
      <c r="F1547" s="867"/>
      <c r="G1547" s="867"/>
      <c r="H1547" s="205"/>
      <c r="I1547" s="205"/>
      <c r="J1547" s="130" t="s">
        <v>5623</v>
      </c>
      <c r="K1547" s="132"/>
      <c r="L1547" s="132" t="s">
        <v>4226</v>
      </c>
      <c r="M1547" s="132" t="s">
        <v>4084</v>
      </c>
      <c r="N1547" s="131"/>
      <c r="O1547" s="783" t="s">
        <v>84</v>
      </c>
      <c r="P1547" s="783" t="s">
        <v>86</v>
      </c>
      <c r="Q1547" s="783" t="s">
        <v>86</v>
      </c>
      <c r="R1547" s="783" t="s">
        <v>86</v>
      </c>
      <c r="S1547" s="132" t="s">
        <v>101</v>
      </c>
      <c r="T1547" s="131"/>
      <c r="U1547" s="131"/>
      <c r="V1547" s="803"/>
      <c r="W1547" s="803"/>
      <c r="X1547" s="803"/>
      <c r="Y1547" s="803"/>
      <c r="Z1547" s="803"/>
      <c r="AA1547" s="803"/>
      <c r="AB1547" s="803"/>
      <c r="AC1547" s="803"/>
      <c r="AD1547" s="803"/>
      <c r="AE1547" s="110"/>
      <c r="AF1547" s="110"/>
      <c r="AG1547" s="110"/>
    </row>
    <row r="1548">
      <c r="A1548" s="803"/>
      <c r="B1548" s="127">
        <f t="shared" si="1"/>
        <v>1545</v>
      </c>
      <c r="C1548" s="147"/>
      <c r="D1548" s="202"/>
      <c r="E1548" s="803"/>
      <c r="F1548" s="867"/>
      <c r="G1548" s="867"/>
      <c r="H1548" s="205"/>
      <c r="I1548" s="205"/>
      <c r="J1548" s="130" t="s">
        <v>5624</v>
      </c>
      <c r="K1548" s="132"/>
      <c r="L1548" s="132" t="s">
        <v>173</v>
      </c>
      <c r="M1548" s="132" t="s">
        <v>173</v>
      </c>
      <c r="N1548" s="131"/>
      <c r="O1548" s="783" t="s">
        <v>84</v>
      </c>
      <c r="P1548" s="783" t="s">
        <v>86</v>
      </c>
      <c r="Q1548" s="783" t="s">
        <v>86</v>
      </c>
      <c r="R1548" s="783" t="s">
        <v>86</v>
      </c>
      <c r="S1548" s="132" t="s">
        <v>101</v>
      </c>
      <c r="T1548" s="131"/>
      <c r="U1548" s="131"/>
      <c r="V1548" s="803"/>
      <c r="W1548" s="803"/>
      <c r="X1548" s="803"/>
      <c r="Y1548" s="803"/>
      <c r="Z1548" s="803"/>
      <c r="AA1548" s="803"/>
      <c r="AB1548" s="803"/>
      <c r="AC1548" s="803"/>
      <c r="AD1548" s="803"/>
      <c r="AE1548" s="110"/>
      <c r="AF1548" s="110"/>
      <c r="AG1548" s="110"/>
    </row>
    <row r="1549">
      <c r="A1549" s="803"/>
      <c r="B1549" s="127">
        <f t="shared" si="1"/>
        <v>1546</v>
      </c>
      <c r="C1549" s="147"/>
      <c r="D1549" s="202"/>
      <c r="E1549" s="803"/>
      <c r="F1549" s="867"/>
      <c r="G1549" s="867"/>
      <c r="H1549" s="205"/>
      <c r="I1549" s="205"/>
      <c r="J1549" s="130" t="s">
        <v>244</v>
      </c>
      <c r="K1549" s="132"/>
      <c r="L1549" s="132" t="s">
        <v>5343</v>
      </c>
      <c r="M1549" s="132" t="s">
        <v>5625</v>
      </c>
      <c r="N1549" s="131"/>
      <c r="O1549" s="783" t="s">
        <v>84</v>
      </c>
      <c r="P1549" s="783" t="s">
        <v>86</v>
      </c>
      <c r="Q1549" s="783" t="s">
        <v>86</v>
      </c>
      <c r="R1549" s="783" t="s">
        <v>86</v>
      </c>
      <c r="S1549" s="132" t="s">
        <v>101</v>
      </c>
      <c r="T1549" s="131"/>
      <c r="U1549" s="131"/>
      <c r="V1549" s="803"/>
      <c r="W1549" s="803"/>
      <c r="X1549" s="803"/>
      <c r="Y1549" s="803"/>
      <c r="Z1549" s="803"/>
      <c r="AA1549" s="803"/>
      <c r="AB1549" s="803"/>
      <c r="AC1549" s="803"/>
      <c r="AD1549" s="803"/>
      <c r="AE1549" s="110"/>
      <c r="AF1549" s="110"/>
      <c r="AG1549" s="110"/>
    </row>
    <row r="1550">
      <c r="A1550" s="803"/>
      <c r="B1550" s="127">
        <f t="shared" si="1"/>
        <v>1547</v>
      </c>
      <c r="C1550" s="147"/>
      <c r="D1550" s="202"/>
      <c r="E1550" s="803"/>
      <c r="F1550" s="867"/>
      <c r="G1550" s="193"/>
      <c r="H1550" s="146" t="s">
        <v>5626</v>
      </c>
      <c r="I1550" s="146" t="s">
        <v>5627</v>
      </c>
      <c r="J1550" s="822"/>
      <c r="K1550" s="132"/>
      <c r="L1550" s="132" t="s">
        <v>5628</v>
      </c>
      <c r="M1550" s="132" t="s">
        <v>5629</v>
      </c>
      <c r="N1550" s="131"/>
      <c r="O1550" s="783" t="s">
        <v>84</v>
      </c>
      <c r="P1550" s="783" t="s">
        <v>86</v>
      </c>
      <c r="Q1550" s="783" t="s">
        <v>86</v>
      </c>
      <c r="R1550" s="783" t="s">
        <v>86</v>
      </c>
      <c r="S1550" s="132" t="s">
        <v>101</v>
      </c>
      <c r="T1550" s="131"/>
      <c r="U1550" s="131"/>
      <c r="V1550" s="803"/>
      <c r="W1550" s="803"/>
      <c r="X1550" s="803"/>
      <c r="Y1550" s="803"/>
      <c r="Z1550" s="803"/>
      <c r="AA1550" s="803"/>
      <c r="AB1550" s="803"/>
      <c r="AC1550" s="803"/>
      <c r="AD1550" s="803"/>
      <c r="AE1550" s="110"/>
      <c r="AF1550" s="110"/>
      <c r="AG1550" s="110"/>
    </row>
    <row r="1551">
      <c r="A1551" s="803"/>
      <c r="B1551" s="127">
        <f t="shared" si="1"/>
        <v>1548</v>
      </c>
      <c r="C1551" s="147"/>
      <c r="D1551" s="202"/>
      <c r="E1551" s="803"/>
      <c r="F1551" s="867"/>
      <c r="G1551" s="867"/>
      <c r="H1551" s="205"/>
      <c r="I1551" s="205"/>
      <c r="J1551" s="130" t="s">
        <v>5623</v>
      </c>
      <c r="K1551" s="132"/>
      <c r="L1551" s="132" t="s">
        <v>4226</v>
      </c>
      <c r="M1551" s="132" t="s">
        <v>4084</v>
      </c>
      <c r="N1551" s="131"/>
      <c r="O1551" s="783" t="s">
        <v>84</v>
      </c>
      <c r="P1551" s="783" t="s">
        <v>86</v>
      </c>
      <c r="Q1551" s="783" t="s">
        <v>86</v>
      </c>
      <c r="R1551" s="783" t="s">
        <v>86</v>
      </c>
      <c r="S1551" s="132" t="s">
        <v>101</v>
      </c>
      <c r="T1551" s="131"/>
      <c r="U1551" s="131"/>
      <c r="V1551" s="803"/>
      <c r="W1551" s="803"/>
      <c r="X1551" s="803"/>
      <c r="Y1551" s="803"/>
      <c r="Z1551" s="803"/>
      <c r="AA1551" s="803"/>
      <c r="AB1551" s="803"/>
      <c r="AC1551" s="803"/>
      <c r="AD1551" s="803"/>
      <c r="AE1551" s="110"/>
      <c r="AF1551" s="110"/>
      <c r="AG1551" s="110"/>
    </row>
    <row r="1552">
      <c r="A1552" s="803"/>
      <c r="B1552" s="127">
        <f t="shared" si="1"/>
        <v>1549</v>
      </c>
      <c r="C1552" s="147"/>
      <c r="D1552" s="202"/>
      <c r="E1552" s="803"/>
      <c r="F1552" s="867"/>
      <c r="G1552" s="867"/>
      <c r="H1552" s="205"/>
      <c r="I1552" s="205"/>
      <c r="J1552" s="130" t="s">
        <v>5624</v>
      </c>
      <c r="K1552" s="132"/>
      <c r="L1552" s="132" t="s">
        <v>173</v>
      </c>
      <c r="M1552" s="132" t="s">
        <v>173</v>
      </c>
      <c r="N1552" s="131"/>
      <c r="O1552" s="783" t="s">
        <v>84</v>
      </c>
      <c r="P1552" s="783" t="s">
        <v>86</v>
      </c>
      <c r="Q1552" s="783" t="s">
        <v>86</v>
      </c>
      <c r="R1552" s="783" t="s">
        <v>86</v>
      </c>
      <c r="S1552" s="132" t="s">
        <v>101</v>
      </c>
      <c r="T1552" s="131"/>
      <c r="U1552" s="131"/>
      <c r="V1552" s="803"/>
      <c r="W1552" s="803"/>
      <c r="X1552" s="803"/>
      <c r="Y1552" s="803"/>
      <c r="Z1552" s="803"/>
      <c r="AA1552" s="803"/>
      <c r="AB1552" s="803"/>
      <c r="AC1552" s="803"/>
      <c r="AD1552" s="803"/>
      <c r="AE1552" s="110"/>
      <c r="AF1552" s="110"/>
      <c r="AG1552" s="110"/>
    </row>
    <row r="1553">
      <c r="A1553" s="803"/>
      <c r="B1553" s="127">
        <f t="shared" si="1"/>
        <v>1550</v>
      </c>
      <c r="C1553" s="147"/>
      <c r="D1553" s="202"/>
      <c r="E1553" s="803"/>
      <c r="F1553" s="867"/>
      <c r="G1553" s="867"/>
      <c r="H1553" s="207"/>
      <c r="I1553" s="207"/>
      <c r="J1553" s="130" t="s">
        <v>244</v>
      </c>
      <c r="K1553" s="132"/>
      <c r="L1553" s="132" t="s">
        <v>5343</v>
      </c>
      <c r="M1553" s="132" t="s">
        <v>5630</v>
      </c>
      <c r="N1553" s="131"/>
      <c r="O1553" s="783" t="s">
        <v>84</v>
      </c>
      <c r="P1553" s="783" t="s">
        <v>86</v>
      </c>
      <c r="Q1553" s="783" t="s">
        <v>86</v>
      </c>
      <c r="R1553" s="783" t="s">
        <v>86</v>
      </c>
      <c r="S1553" s="132" t="s">
        <v>101</v>
      </c>
      <c r="T1553" s="131"/>
      <c r="U1553" s="131"/>
      <c r="V1553" s="803"/>
      <c r="W1553" s="803"/>
      <c r="X1553" s="803"/>
      <c r="Y1553" s="803"/>
      <c r="Z1553" s="803"/>
      <c r="AA1553" s="803"/>
      <c r="AB1553" s="803"/>
      <c r="AC1553" s="803"/>
      <c r="AD1553" s="803"/>
      <c r="AE1553" s="110"/>
      <c r="AF1553" s="110"/>
      <c r="AG1553" s="110"/>
    </row>
    <row r="1554">
      <c r="A1554" s="803"/>
      <c r="B1554" s="127">
        <f t="shared" si="1"/>
        <v>1551</v>
      </c>
      <c r="C1554" s="147"/>
      <c r="D1554" s="202"/>
      <c r="E1554" s="803"/>
      <c r="F1554" s="867"/>
      <c r="G1554" s="146" t="s">
        <v>5631</v>
      </c>
      <c r="H1554" s="204"/>
      <c r="I1554" s="207"/>
      <c r="J1554" s="201"/>
      <c r="K1554" s="132"/>
      <c r="L1554" s="132" t="s">
        <v>4226</v>
      </c>
      <c r="M1554" s="132" t="s">
        <v>4084</v>
      </c>
      <c r="N1554" s="131"/>
      <c r="O1554" s="783" t="s">
        <v>84</v>
      </c>
      <c r="P1554" s="783" t="s">
        <v>86</v>
      </c>
      <c r="Q1554" s="783" t="s">
        <v>86</v>
      </c>
      <c r="R1554" s="783" t="s">
        <v>86</v>
      </c>
      <c r="S1554" s="132" t="s">
        <v>101</v>
      </c>
      <c r="T1554" s="131"/>
      <c r="U1554" s="131"/>
      <c r="V1554" s="803"/>
      <c r="W1554" s="803"/>
      <c r="X1554" s="803"/>
      <c r="Y1554" s="803"/>
      <c r="Z1554" s="803"/>
      <c r="AA1554" s="803"/>
      <c r="AB1554" s="803"/>
      <c r="AC1554" s="803"/>
      <c r="AD1554" s="803"/>
      <c r="AE1554" s="110"/>
      <c r="AF1554" s="110"/>
      <c r="AG1554" s="110"/>
    </row>
    <row r="1555">
      <c r="A1555" s="803"/>
      <c r="B1555" s="127">
        <f t="shared" si="1"/>
        <v>1552</v>
      </c>
      <c r="C1555" s="147"/>
      <c r="D1555" s="202"/>
      <c r="E1555" s="803"/>
      <c r="F1555" s="867"/>
      <c r="G1555" s="205"/>
      <c r="H1555" s="130" t="s">
        <v>5632</v>
      </c>
      <c r="I1555" s="201"/>
      <c r="J1555" s="201"/>
      <c r="K1555" s="132"/>
      <c r="L1555" s="132" t="s">
        <v>173</v>
      </c>
      <c r="M1555" s="132" t="s">
        <v>173</v>
      </c>
      <c r="N1555" s="131"/>
      <c r="O1555" s="783" t="s">
        <v>84</v>
      </c>
      <c r="P1555" s="783" t="s">
        <v>86</v>
      </c>
      <c r="Q1555" s="783" t="s">
        <v>86</v>
      </c>
      <c r="R1555" s="783" t="s">
        <v>86</v>
      </c>
      <c r="S1555" s="132" t="s">
        <v>101</v>
      </c>
      <c r="T1555" s="131"/>
      <c r="U1555" s="131"/>
      <c r="V1555" s="803"/>
      <c r="W1555" s="803"/>
      <c r="X1555" s="803"/>
      <c r="Y1555" s="803"/>
      <c r="Z1555" s="803"/>
      <c r="AA1555" s="803"/>
      <c r="AB1555" s="803"/>
      <c r="AC1555" s="803"/>
      <c r="AD1555" s="803"/>
      <c r="AE1555" s="110"/>
      <c r="AF1555" s="110"/>
      <c r="AG1555" s="110"/>
    </row>
    <row r="1556">
      <c r="A1556" s="803"/>
      <c r="B1556" s="127">
        <f t="shared" si="1"/>
        <v>1553</v>
      </c>
      <c r="C1556" s="147"/>
      <c r="D1556" s="202"/>
      <c r="E1556" s="803"/>
      <c r="F1556" s="960"/>
      <c r="G1556" s="207"/>
      <c r="H1556" s="130" t="s">
        <v>637</v>
      </c>
      <c r="I1556" s="201"/>
      <c r="J1556" s="201"/>
      <c r="K1556" s="132"/>
      <c r="L1556" s="132" t="s">
        <v>173</v>
      </c>
      <c r="M1556" s="132" t="s">
        <v>173</v>
      </c>
      <c r="N1556" s="131"/>
      <c r="O1556" s="783" t="s">
        <v>84</v>
      </c>
      <c r="P1556" s="783" t="s">
        <v>86</v>
      </c>
      <c r="Q1556" s="783" t="s">
        <v>86</v>
      </c>
      <c r="R1556" s="783" t="s">
        <v>86</v>
      </c>
      <c r="S1556" s="132" t="s">
        <v>101</v>
      </c>
      <c r="T1556" s="131"/>
      <c r="U1556" s="131"/>
      <c r="V1556" s="803"/>
      <c r="W1556" s="803"/>
      <c r="X1556" s="803"/>
      <c r="Y1556" s="803"/>
      <c r="Z1556" s="803"/>
      <c r="AA1556" s="803"/>
      <c r="AB1556" s="803"/>
      <c r="AC1556" s="803"/>
      <c r="AD1556" s="803"/>
      <c r="AE1556" s="110"/>
      <c r="AF1556" s="110"/>
      <c r="AG1556" s="110"/>
    </row>
    <row r="1557">
      <c r="A1557" s="803"/>
      <c r="B1557" s="127">
        <f t="shared" si="1"/>
        <v>1554</v>
      </c>
      <c r="C1557" s="147"/>
      <c r="D1557" s="202"/>
      <c r="E1557" s="204"/>
      <c r="F1557" s="142" t="s">
        <v>451</v>
      </c>
      <c r="G1557" s="207"/>
      <c r="H1557" s="201"/>
      <c r="I1557" s="201"/>
      <c r="J1557" s="201"/>
      <c r="K1557" s="132"/>
      <c r="L1557" s="132" t="s">
        <v>4354</v>
      </c>
      <c r="M1557" s="132" t="s">
        <v>5633</v>
      </c>
      <c r="N1557" s="131"/>
      <c r="O1557" s="783" t="s">
        <v>84</v>
      </c>
      <c r="P1557" s="783" t="s">
        <v>86</v>
      </c>
      <c r="Q1557" s="783" t="s">
        <v>86</v>
      </c>
      <c r="R1557" s="783" t="s">
        <v>86</v>
      </c>
      <c r="S1557" s="132" t="s">
        <v>101</v>
      </c>
      <c r="T1557" s="131"/>
      <c r="U1557" s="131"/>
      <c r="V1557" s="803"/>
      <c r="W1557" s="803"/>
      <c r="X1557" s="803"/>
      <c r="Y1557" s="803"/>
      <c r="Z1557" s="803"/>
      <c r="AA1557" s="803"/>
      <c r="AB1557" s="803"/>
      <c r="AC1557" s="803"/>
      <c r="AD1557" s="803"/>
      <c r="AE1557" s="110"/>
      <c r="AF1557" s="110"/>
      <c r="AG1557" s="110"/>
    </row>
    <row r="1558">
      <c r="A1558" s="803"/>
      <c r="B1558" s="127">
        <f t="shared" si="1"/>
        <v>1555</v>
      </c>
      <c r="C1558" s="147"/>
      <c r="D1558" s="129" t="s">
        <v>5634</v>
      </c>
      <c r="E1558" s="140"/>
      <c r="F1558" s="201"/>
      <c r="G1558" s="201"/>
      <c r="H1558" s="201"/>
      <c r="I1558" s="201"/>
      <c r="J1558" s="201"/>
      <c r="K1558" s="132"/>
      <c r="L1558" s="132" t="s">
        <v>5635</v>
      </c>
      <c r="M1558" s="132" t="s">
        <v>5636</v>
      </c>
      <c r="N1558" s="131"/>
      <c r="O1558" s="783" t="s">
        <v>84</v>
      </c>
      <c r="P1558" s="783" t="s">
        <v>86</v>
      </c>
      <c r="Q1558" s="783" t="s">
        <v>86</v>
      </c>
      <c r="R1558" s="783" t="s">
        <v>86</v>
      </c>
      <c r="S1558" s="132" t="s">
        <v>101</v>
      </c>
      <c r="T1558" s="131"/>
      <c r="U1558" s="131"/>
      <c r="V1558" s="803"/>
      <c r="W1558" s="803"/>
      <c r="X1558" s="803"/>
      <c r="Y1558" s="803"/>
      <c r="Z1558" s="803"/>
      <c r="AA1558" s="803"/>
      <c r="AB1558" s="803"/>
      <c r="AC1558" s="803"/>
      <c r="AD1558" s="803"/>
      <c r="AE1558" s="110"/>
      <c r="AF1558" s="110"/>
      <c r="AG1558" s="110"/>
    </row>
    <row r="1559">
      <c r="A1559" s="803"/>
      <c r="B1559" s="127">
        <f t="shared" si="1"/>
        <v>1556</v>
      </c>
      <c r="C1559" s="147"/>
      <c r="D1559" s="202"/>
      <c r="E1559" s="129" t="s">
        <v>5637</v>
      </c>
      <c r="F1559" s="130" t="s">
        <v>789</v>
      </c>
      <c r="G1559" s="201"/>
      <c r="H1559" s="201"/>
      <c r="I1559" s="201"/>
      <c r="J1559" s="201"/>
      <c r="K1559" s="132"/>
      <c r="L1559" s="132" t="s">
        <v>4552</v>
      </c>
      <c r="M1559" s="132" t="s">
        <v>156</v>
      </c>
      <c r="N1559" s="131"/>
      <c r="O1559" s="783" t="s">
        <v>84</v>
      </c>
      <c r="P1559" s="783" t="s">
        <v>86</v>
      </c>
      <c r="Q1559" s="783" t="s">
        <v>86</v>
      </c>
      <c r="R1559" s="783" t="s">
        <v>86</v>
      </c>
      <c r="S1559" s="132" t="s">
        <v>101</v>
      </c>
      <c r="T1559" s="131"/>
      <c r="U1559" s="131"/>
      <c r="V1559" s="803"/>
      <c r="W1559" s="803"/>
      <c r="X1559" s="803"/>
      <c r="Y1559" s="803"/>
      <c r="Z1559" s="803"/>
      <c r="AA1559" s="803"/>
      <c r="AB1559" s="803"/>
      <c r="AC1559" s="803"/>
      <c r="AD1559" s="803"/>
      <c r="AE1559" s="110"/>
      <c r="AF1559" s="110"/>
      <c r="AG1559" s="110"/>
    </row>
    <row r="1560">
      <c r="A1560" s="803"/>
      <c r="B1560" s="127">
        <f t="shared" si="1"/>
        <v>1557</v>
      </c>
      <c r="C1560" s="147"/>
      <c r="D1560" s="202"/>
      <c r="E1560" s="202"/>
      <c r="F1560" s="130" t="s">
        <v>790</v>
      </c>
      <c r="G1560" s="201"/>
      <c r="H1560" s="201"/>
      <c r="I1560" s="201"/>
      <c r="J1560" s="201"/>
      <c r="K1560" s="132"/>
      <c r="L1560" s="132" t="s">
        <v>173</v>
      </c>
      <c r="M1560" s="132" t="s">
        <v>173</v>
      </c>
      <c r="N1560" s="131"/>
      <c r="O1560" s="783" t="s">
        <v>84</v>
      </c>
      <c r="P1560" s="783" t="s">
        <v>86</v>
      </c>
      <c r="Q1560" s="783" t="s">
        <v>86</v>
      </c>
      <c r="R1560" s="783" t="s">
        <v>86</v>
      </c>
      <c r="S1560" s="132" t="s">
        <v>101</v>
      </c>
      <c r="T1560" s="131"/>
      <c r="U1560" s="131"/>
      <c r="V1560" s="803"/>
      <c r="W1560" s="803"/>
      <c r="X1560" s="803"/>
      <c r="Y1560" s="803"/>
      <c r="Z1560" s="803"/>
      <c r="AA1560" s="803"/>
      <c r="AB1560" s="803"/>
      <c r="AC1560" s="803"/>
      <c r="AD1560" s="803"/>
      <c r="AE1560" s="110"/>
      <c r="AF1560" s="110"/>
      <c r="AG1560" s="110"/>
    </row>
    <row r="1561">
      <c r="A1561" s="803"/>
      <c r="B1561" s="127">
        <f t="shared" si="1"/>
        <v>1558</v>
      </c>
      <c r="C1561" s="147"/>
      <c r="D1561" s="202"/>
      <c r="E1561" s="202"/>
      <c r="F1561" s="130" t="s">
        <v>5289</v>
      </c>
      <c r="G1561" s="201"/>
      <c r="H1561" s="201"/>
      <c r="I1561" s="201"/>
      <c r="J1561" s="201"/>
      <c r="K1561" s="132"/>
      <c r="L1561" s="132" t="s">
        <v>173</v>
      </c>
      <c r="M1561" s="132" t="s">
        <v>173</v>
      </c>
      <c r="N1561" s="131"/>
      <c r="O1561" s="783" t="s">
        <v>84</v>
      </c>
      <c r="P1561" s="783" t="s">
        <v>86</v>
      </c>
      <c r="Q1561" s="783" t="s">
        <v>86</v>
      </c>
      <c r="R1561" s="783" t="s">
        <v>86</v>
      </c>
      <c r="S1561" s="132" t="s">
        <v>101</v>
      </c>
      <c r="T1561" s="131"/>
      <c r="U1561" s="131"/>
      <c r="V1561" s="803"/>
      <c r="W1561" s="803"/>
      <c r="X1561" s="803"/>
      <c r="Y1561" s="803"/>
      <c r="Z1561" s="803"/>
      <c r="AA1561" s="803"/>
      <c r="AB1561" s="803"/>
      <c r="AC1561" s="803"/>
      <c r="AD1561" s="803"/>
      <c r="AE1561" s="110"/>
      <c r="AF1561" s="110"/>
      <c r="AG1561" s="110"/>
    </row>
    <row r="1562">
      <c r="A1562" s="803"/>
      <c r="B1562" s="127">
        <f t="shared" si="1"/>
        <v>1559</v>
      </c>
      <c r="C1562" s="147"/>
      <c r="D1562" s="202"/>
      <c r="E1562" s="202"/>
      <c r="F1562" s="129" t="s">
        <v>5616</v>
      </c>
      <c r="G1562" s="699"/>
      <c r="H1562" s="699"/>
      <c r="I1562" s="699"/>
      <c r="J1562" s="201"/>
      <c r="K1562" s="132"/>
      <c r="L1562" s="132" t="s">
        <v>4226</v>
      </c>
      <c r="M1562" s="132" t="s">
        <v>4084</v>
      </c>
      <c r="N1562" s="131"/>
      <c r="O1562" s="783" t="s">
        <v>84</v>
      </c>
      <c r="P1562" s="783" t="s">
        <v>86</v>
      </c>
      <c r="Q1562" s="783" t="s">
        <v>86</v>
      </c>
      <c r="R1562" s="783" t="s">
        <v>86</v>
      </c>
      <c r="S1562" s="132" t="s">
        <v>101</v>
      </c>
      <c r="T1562" s="131"/>
      <c r="U1562" s="131"/>
      <c r="V1562" s="803"/>
      <c r="W1562" s="803"/>
      <c r="X1562" s="803"/>
      <c r="Y1562" s="803"/>
      <c r="Z1562" s="803"/>
      <c r="AA1562" s="803"/>
      <c r="AB1562" s="803"/>
      <c r="AC1562" s="803"/>
      <c r="AD1562" s="803"/>
      <c r="AE1562" s="110"/>
      <c r="AF1562" s="110"/>
      <c r="AG1562" s="110"/>
    </row>
    <row r="1563">
      <c r="A1563" s="803"/>
      <c r="B1563" s="127">
        <f t="shared" si="1"/>
        <v>1560</v>
      </c>
      <c r="C1563" s="147"/>
      <c r="D1563" s="202"/>
      <c r="E1563" s="803"/>
      <c r="F1563" s="192" t="s">
        <v>5617</v>
      </c>
      <c r="G1563" s="192" t="s">
        <v>5618</v>
      </c>
      <c r="H1563" s="146" t="s">
        <v>5619</v>
      </c>
      <c r="I1563" s="146" t="s">
        <v>5620</v>
      </c>
      <c r="J1563" s="822"/>
      <c r="K1563" s="132"/>
      <c r="L1563" s="132" t="s">
        <v>5621</v>
      </c>
      <c r="M1563" s="132" t="s">
        <v>5622</v>
      </c>
      <c r="N1563" s="131"/>
      <c r="O1563" s="783" t="s">
        <v>84</v>
      </c>
      <c r="P1563" s="783" t="s">
        <v>86</v>
      </c>
      <c r="Q1563" s="783" t="s">
        <v>86</v>
      </c>
      <c r="R1563" s="783" t="s">
        <v>86</v>
      </c>
      <c r="S1563" s="132" t="s">
        <v>101</v>
      </c>
      <c r="T1563" s="131"/>
      <c r="U1563" s="131"/>
      <c r="V1563" s="803"/>
      <c r="W1563" s="803"/>
      <c r="X1563" s="803"/>
      <c r="Y1563" s="803"/>
      <c r="Z1563" s="803"/>
      <c r="AA1563" s="803"/>
      <c r="AB1563" s="803"/>
      <c r="AC1563" s="803"/>
      <c r="AD1563" s="803"/>
      <c r="AE1563" s="110"/>
      <c r="AF1563" s="110"/>
      <c r="AG1563" s="110"/>
    </row>
    <row r="1564">
      <c r="A1564" s="803"/>
      <c r="B1564" s="127">
        <f t="shared" si="1"/>
        <v>1561</v>
      </c>
      <c r="C1564" s="147"/>
      <c r="D1564" s="202"/>
      <c r="E1564" s="803"/>
      <c r="F1564" s="867"/>
      <c r="G1564" s="867"/>
      <c r="H1564" s="205"/>
      <c r="I1564" s="205"/>
      <c r="J1564" s="130" t="s">
        <v>5623</v>
      </c>
      <c r="K1564" s="132"/>
      <c r="L1564" s="132" t="s">
        <v>4226</v>
      </c>
      <c r="M1564" s="132" t="s">
        <v>4084</v>
      </c>
      <c r="N1564" s="131"/>
      <c r="O1564" s="783" t="s">
        <v>84</v>
      </c>
      <c r="P1564" s="783" t="s">
        <v>86</v>
      </c>
      <c r="Q1564" s="783" t="s">
        <v>86</v>
      </c>
      <c r="R1564" s="783" t="s">
        <v>86</v>
      </c>
      <c r="S1564" s="132" t="s">
        <v>101</v>
      </c>
      <c r="T1564" s="131"/>
      <c r="U1564" s="131"/>
      <c r="V1564" s="803"/>
      <c r="W1564" s="803"/>
      <c r="X1564" s="803"/>
      <c r="Y1564" s="803"/>
      <c r="Z1564" s="803"/>
      <c r="AA1564" s="803"/>
      <c r="AB1564" s="803"/>
      <c r="AC1564" s="803"/>
      <c r="AD1564" s="803"/>
      <c r="AE1564" s="110"/>
      <c r="AF1564" s="110"/>
      <c r="AG1564" s="110"/>
    </row>
    <row r="1565">
      <c r="A1565" s="803"/>
      <c r="B1565" s="127">
        <f t="shared" si="1"/>
        <v>1562</v>
      </c>
      <c r="C1565" s="147"/>
      <c r="D1565" s="202"/>
      <c r="E1565" s="803"/>
      <c r="F1565" s="867"/>
      <c r="G1565" s="867"/>
      <c r="H1565" s="205"/>
      <c r="I1565" s="205"/>
      <c r="J1565" s="130" t="s">
        <v>5624</v>
      </c>
      <c r="K1565" s="132"/>
      <c r="L1565" s="132" t="s">
        <v>173</v>
      </c>
      <c r="M1565" s="132" t="s">
        <v>173</v>
      </c>
      <c r="N1565" s="131"/>
      <c r="O1565" s="783" t="s">
        <v>84</v>
      </c>
      <c r="P1565" s="783" t="s">
        <v>86</v>
      </c>
      <c r="Q1565" s="783" t="s">
        <v>86</v>
      </c>
      <c r="R1565" s="783" t="s">
        <v>86</v>
      </c>
      <c r="S1565" s="132" t="s">
        <v>101</v>
      </c>
      <c r="T1565" s="131"/>
      <c r="U1565" s="131"/>
      <c r="V1565" s="803"/>
      <c r="W1565" s="803"/>
      <c r="X1565" s="803"/>
      <c r="Y1565" s="803"/>
      <c r="Z1565" s="803"/>
      <c r="AA1565" s="803"/>
      <c r="AB1565" s="803"/>
      <c r="AC1565" s="803"/>
      <c r="AD1565" s="803"/>
      <c r="AE1565" s="110"/>
      <c r="AF1565" s="110"/>
      <c r="AG1565" s="110"/>
    </row>
    <row r="1566">
      <c r="A1566" s="803"/>
      <c r="B1566" s="127">
        <f t="shared" si="1"/>
        <v>1563</v>
      </c>
      <c r="C1566" s="147"/>
      <c r="D1566" s="202"/>
      <c r="E1566" s="803"/>
      <c r="F1566" s="867"/>
      <c r="G1566" s="867"/>
      <c r="H1566" s="207"/>
      <c r="I1566" s="207"/>
      <c r="J1566" s="130" t="s">
        <v>244</v>
      </c>
      <c r="K1566" s="132"/>
      <c r="L1566" s="132" t="s">
        <v>5343</v>
      </c>
      <c r="M1566" s="132" t="s">
        <v>5625</v>
      </c>
      <c r="N1566" s="131"/>
      <c r="O1566" s="783" t="s">
        <v>84</v>
      </c>
      <c r="P1566" s="783" t="s">
        <v>86</v>
      </c>
      <c r="Q1566" s="783" t="s">
        <v>86</v>
      </c>
      <c r="R1566" s="783" t="s">
        <v>86</v>
      </c>
      <c r="S1566" s="132" t="s">
        <v>101</v>
      </c>
      <c r="T1566" s="131"/>
      <c r="U1566" s="131"/>
      <c r="V1566" s="803"/>
      <c r="W1566" s="803"/>
      <c r="X1566" s="803"/>
      <c r="Y1566" s="803"/>
      <c r="Z1566" s="803"/>
      <c r="AA1566" s="803"/>
      <c r="AB1566" s="803"/>
      <c r="AC1566" s="803"/>
      <c r="AD1566" s="803"/>
      <c r="AE1566" s="110"/>
      <c r="AF1566" s="110"/>
      <c r="AG1566" s="110"/>
    </row>
    <row r="1567">
      <c r="A1567" s="803"/>
      <c r="B1567" s="127">
        <f t="shared" si="1"/>
        <v>1564</v>
      </c>
      <c r="C1567" s="147"/>
      <c r="D1567" s="202"/>
      <c r="E1567" s="803"/>
      <c r="F1567" s="867"/>
      <c r="G1567" s="193"/>
      <c r="H1567" s="149" t="s">
        <v>5626</v>
      </c>
      <c r="I1567" s="149" t="s">
        <v>5627</v>
      </c>
      <c r="J1567" s="822"/>
      <c r="K1567" s="132"/>
      <c r="L1567" s="132" t="s">
        <v>5628</v>
      </c>
      <c r="M1567" s="132" t="s">
        <v>5629</v>
      </c>
      <c r="N1567" s="131"/>
      <c r="O1567" s="783" t="s">
        <v>84</v>
      </c>
      <c r="P1567" s="783" t="s">
        <v>86</v>
      </c>
      <c r="Q1567" s="783" t="s">
        <v>86</v>
      </c>
      <c r="R1567" s="783" t="s">
        <v>86</v>
      </c>
      <c r="S1567" s="132" t="s">
        <v>101</v>
      </c>
      <c r="T1567" s="131"/>
      <c r="U1567" s="131"/>
      <c r="V1567" s="803"/>
      <c r="W1567" s="803"/>
      <c r="X1567" s="803"/>
      <c r="Y1567" s="803"/>
      <c r="Z1567" s="803"/>
      <c r="AA1567" s="803"/>
      <c r="AB1567" s="803"/>
      <c r="AC1567" s="803"/>
      <c r="AD1567" s="803"/>
      <c r="AE1567" s="110"/>
      <c r="AF1567" s="110"/>
      <c r="AG1567" s="110"/>
    </row>
    <row r="1568">
      <c r="A1568" s="803"/>
      <c r="B1568" s="127">
        <f t="shared" si="1"/>
        <v>1565</v>
      </c>
      <c r="C1568" s="147"/>
      <c r="D1568" s="202"/>
      <c r="E1568" s="803"/>
      <c r="F1568" s="867"/>
      <c r="G1568" s="867"/>
      <c r="H1568" s="205"/>
      <c r="I1568" s="205"/>
      <c r="J1568" s="130" t="s">
        <v>5623</v>
      </c>
      <c r="K1568" s="132"/>
      <c r="L1568" s="132" t="s">
        <v>4226</v>
      </c>
      <c r="M1568" s="132" t="s">
        <v>4084</v>
      </c>
      <c r="N1568" s="131"/>
      <c r="O1568" s="783" t="s">
        <v>84</v>
      </c>
      <c r="P1568" s="783" t="s">
        <v>86</v>
      </c>
      <c r="Q1568" s="783" t="s">
        <v>86</v>
      </c>
      <c r="R1568" s="783" t="s">
        <v>86</v>
      </c>
      <c r="S1568" s="132" t="s">
        <v>101</v>
      </c>
      <c r="T1568" s="131"/>
      <c r="U1568" s="131"/>
      <c r="V1568" s="803"/>
      <c r="W1568" s="803"/>
      <c r="X1568" s="803"/>
      <c r="Y1568" s="803"/>
      <c r="Z1568" s="803"/>
      <c r="AA1568" s="803"/>
      <c r="AB1568" s="803"/>
      <c r="AC1568" s="803"/>
      <c r="AD1568" s="803"/>
      <c r="AE1568" s="110"/>
      <c r="AF1568" s="110"/>
      <c r="AG1568" s="110"/>
    </row>
    <row r="1569">
      <c r="A1569" s="803"/>
      <c r="B1569" s="127">
        <f t="shared" si="1"/>
        <v>1566</v>
      </c>
      <c r="C1569" s="147"/>
      <c r="D1569" s="202"/>
      <c r="E1569" s="803"/>
      <c r="F1569" s="867"/>
      <c r="G1569" s="867"/>
      <c r="H1569" s="205"/>
      <c r="I1569" s="205"/>
      <c r="J1569" s="130" t="s">
        <v>5624</v>
      </c>
      <c r="K1569" s="132"/>
      <c r="L1569" s="132" t="s">
        <v>173</v>
      </c>
      <c r="M1569" s="132" t="s">
        <v>173</v>
      </c>
      <c r="N1569" s="131"/>
      <c r="O1569" s="783" t="s">
        <v>84</v>
      </c>
      <c r="P1569" s="783" t="s">
        <v>86</v>
      </c>
      <c r="Q1569" s="783" t="s">
        <v>86</v>
      </c>
      <c r="R1569" s="783" t="s">
        <v>86</v>
      </c>
      <c r="S1569" s="132" t="s">
        <v>101</v>
      </c>
      <c r="T1569" s="131"/>
      <c r="U1569" s="131"/>
      <c r="V1569" s="803"/>
      <c r="W1569" s="803"/>
      <c r="X1569" s="803"/>
      <c r="Y1569" s="803"/>
      <c r="Z1569" s="803"/>
      <c r="AA1569" s="803"/>
      <c r="AB1569" s="803"/>
      <c r="AC1569" s="803"/>
      <c r="AD1569" s="803"/>
      <c r="AE1569" s="110"/>
      <c r="AF1569" s="110"/>
      <c r="AG1569" s="110"/>
    </row>
    <row r="1570">
      <c r="A1570" s="803"/>
      <c r="B1570" s="127">
        <f t="shared" si="1"/>
        <v>1567</v>
      </c>
      <c r="C1570" s="147"/>
      <c r="D1570" s="202"/>
      <c r="E1570" s="803"/>
      <c r="F1570" s="867"/>
      <c r="G1570" s="867"/>
      <c r="H1570" s="205"/>
      <c r="I1570" s="205"/>
      <c r="J1570" s="130" t="s">
        <v>244</v>
      </c>
      <c r="K1570" s="132"/>
      <c r="L1570" s="132" t="s">
        <v>5343</v>
      </c>
      <c r="M1570" s="132" t="s">
        <v>5630</v>
      </c>
      <c r="N1570" s="131"/>
      <c r="O1570" s="783" t="s">
        <v>84</v>
      </c>
      <c r="P1570" s="783" t="s">
        <v>86</v>
      </c>
      <c r="Q1570" s="783" t="s">
        <v>86</v>
      </c>
      <c r="R1570" s="783" t="s">
        <v>86</v>
      </c>
      <c r="S1570" s="132" t="s">
        <v>101</v>
      </c>
      <c r="T1570" s="131"/>
      <c r="U1570" s="131"/>
      <c r="V1570" s="803"/>
      <c r="W1570" s="803"/>
      <c r="X1570" s="803"/>
      <c r="Y1570" s="803"/>
      <c r="Z1570" s="803"/>
      <c r="AA1570" s="803"/>
      <c r="AB1570" s="803"/>
      <c r="AC1570" s="803"/>
      <c r="AD1570" s="803"/>
      <c r="AE1570" s="110"/>
      <c r="AF1570" s="110"/>
      <c r="AG1570" s="110"/>
    </row>
    <row r="1571">
      <c r="A1571" s="803"/>
      <c r="B1571" s="127">
        <f t="shared" si="1"/>
        <v>1568</v>
      </c>
      <c r="C1571" s="147"/>
      <c r="D1571" s="202"/>
      <c r="E1571" s="803"/>
      <c r="F1571" s="867"/>
      <c r="G1571" s="192" t="s">
        <v>5631</v>
      </c>
      <c r="H1571" s="699"/>
      <c r="I1571" s="699"/>
      <c r="J1571" s="822"/>
      <c r="K1571" s="132"/>
      <c r="L1571" s="132" t="s">
        <v>4226</v>
      </c>
      <c r="M1571" s="132" t="s">
        <v>4084</v>
      </c>
      <c r="N1571" s="131"/>
      <c r="O1571" s="783" t="s">
        <v>84</v>
      </c>
      <c r="P1571" s="783" t="s">
        <v>86</v>
      </c>
      <c r="Q1571" s="783" t="s">
        <v>86</v>
      </c>
      <c r="R1571" s="783" t="s">
        <v>86</v>
      </c>
      <c r="S1571" s="132" t="s">
        <v>101</v>
      </c>
      <c r="T1571" s="131"/>
      <c r="U1571" s="131"/>
      <c r="V1571" s="803"/>
      <c r="W1571" s="803"/>
      <c r="X1571" s="803"/>
      <c r="Y1571" s="803"/>
      <c r="Z1571" s="803"/>
      <c r="AA1571" s="803"/>
      <c r="AB1571" s="803"/>
      <c r="AC1571" s="803"/>
      <c r="AD1571" s="803"/>
      <c r="AE1571" s="110"/>
      <c r="AF1571" s="110"/>
      <c r="AG1571" s="110"/>
    </row>
    <row r="1572">
      <c r="A1572" s="803"/>
      <c r="B1572" s="127">
        <f t="shared" si="1"/>
        <v>1569</v>
      </c>
      <c r="C1572" s="147"/>
      <c r="D1572" s="202"/>
      <c r="E1572" s="803"/>
      <c r="F1572" s="867"/>
      <c r="G1572" s="867"/>
      <c r="H1572" s="132" t="s">
        <v>5632</v>
      </c>
      <c r="I1572" s="822"/>
      <c r="J1572" s="822"/>
      <c r="K1572" s="132"/>
      <c r="L1572" s="132" t="s">
        <v>173</v>
      </c>
      <c r="M1572" s="132" t="s">
        <v>173</v>
      </c>
      <c r="N1572" s="131"/>
      <c r="O1572" s="783" t="s">
        <v>84</v>
      </c>
      <c r="P1572" s="783" t="s">
        <v>86</v>
      </c>
      <c r="Q1572" s="783" t="s">
        <v>86</v>
      </c>
      <c r="R1572" s="783" t="s">
        <v>86</v>
      </c>
      <c r="S1572" s="132" t="s">
        <v>101</v>
      </c>
      <c r="T1572" s="131"/>
      <c r="U1572" s="131"/>
      <c r="V1572" s="803"/>
      <c r="W1572" s="803"/>
      <c r="X1572" s="803"/>
      <c r="Y1572" s="803"/>
      <c r="Z1572" s="803"/>
      <c r="AA1572" s="803"/>
      <c r="AB1572" s="803"/>
      <c r="AC1572" s="803"/>
      <c r="AD1572" s="803"/>
      <c r="AE1572" s="110"/>
      <c r="AF1572" s="110"/>
      <c r="AG1572" s="110"/>
    </row>
    <row r="1573">
      <c r="A1573" s="803"/>
      <c r="B1573" s="127">
        <f t="shared" si="1"/>
        <v>1570</v>
      </c>
      <c r="C1573" s="147"/>
      <c r="D1573" s="202"/>
      <c r="E1573" s="803"/>
      <c r="F1573" s="960"/>
      <c r="G1573" s="960"/>
      <c r="H1573" s="155" t="s">
        <v>637</v>
      </c>
      <c r="I1573" s="822"/>
      <c r="J1573" s="822"/>
      <c r="K1573" s="132"/>
      <c r="L1573" s="132" t="s">
        <v>173</v>
      </c>
      <c r="M1573" s="132" t="s">
        <v>173</v>
      </c>
      <c r="N1573" s="131"/>
      <c r="O1573" s="783" t="s">
        <v>84</v>
      </c>
      <c r="P1573" s="783" t="s">
        <v>86</v>
      </c>
      <c r="Q1573" s="783" t="s">
        <v>86</v>
      </c>
      <c r="R1573" s="783" t="s">
        <v>86</v>
      </c>
      <c r="S1573" s="132" t="s">
        <v>101</v>
      </c>
      <c r="T1573" s="131"/>
      <c r="U1573" s="131"/>
      <c r="V1573" s="803"/>
      <c r="W1573" s="803"/>
      <c r="X1573" s="803"/>
      <c r="Y1573" s="803"/>
      <c r="Z1573" s="803"/>
      <c r="AA1573" s="803"/>
      <c r="AB1573" s="803"/>
      <c r="AC1573" s="803"/>
      <c r="AD1573" s="803"/>
      <c r="AE1573" s="110"/>
      <c r="AF1573" s="110"/>
      <c r="AG1573" s="110"/>
    </row>
    <row r="1574">
      <c r="A1574" s="803"/>
      <c r="B1574" s="127">
        <f t="shared" si="1"/>
        <v>1571</v>
      </c>
      <c r="C1574" s="147"/>
      <c r="D1574" s="202"/>
      <c r="E1574" s="202"/>
      <c r="F1574" s="142" t="s">
        <v>451</v>
      </c>
      <c r="G1574" s="207"/>
      <c r="H1574" s="207"/>
      <c r="I1574" s="207"/>
      <c r="J1574" s="201"/>
      <c r="K1574" s="132"/>
      <c r="L1574" s="132" t="s">
        <v>4354</v>
      </c>
      <c r="M1574" s="132" t="s">
        <v>5638</v>
      </c>
      <c r="N1574" s="131"/>
      <c r="O1574" s="783" t="s">
        <v>84</v>
      </c>
      <c r="P1574" s="783" t="s">
        <v>86</v>
      </c>
      <c r="Q1574" s="783" t="s">
        <v>86</v>
      </c>
      <c r="R1574" s="783" t="s">
        <v>86</v>
      </c>
      <c r="S1574" s="132" t="s">
        <v>101</v>
      </c>
      <c r="T1574" s="131"/>
      <c r="U1574" s="131"/>
      <c r="V1574" s="803"/>
      <c r="W1574" s="803"/>
      <c r="X1574" s="803"/>
      <c r="Y1574" s="803"/>
      <c r="Z1574" s="803"/>
      <c r="AA1574" s="803"/>
      <c r="AB1574" s="803"/>
      <c r="AC1574" s="803"/>
      <c r="AD1574" s="803"/>
      <c r="AE1574" s="110"/>
      <c r="AF1574" s="110"/>
      <c r="AG1574" s="110"/>
    </row>
    <row r="1575">
      <c r="A1575" s="803"/>
      <c r="B1575" s="127">
        <f t="shared" si="1"/>
        <v>1572</v>
      </c>
      <c r="C1575" s="147"/>
      <c r="D1575" s="202"/>
      <c r="E1575" s="204"/>
      <c r="F1575" s="130" t="s">
        <v>1352</v>
      </c>
      <c r="G1575" s="201"/>
      <c r="H1575" s="201"/>
      <c r="I1575" s="201"/>
      <c r="J1575" s="201"/>
      <c r="K1575" s="132"/>
      <c r="L1575" s="132" t="s">
        <v>4079</v>
      </c>
      <c r="M1575" s="132" t="s">
        <v>5639</v>
      </c>
      <c r="N1575" s="131"/>
      <c r="O1575" s="783" t="s">
        <v>84</v>
      </c>
      <c r="P1575" s="783" t="s">
        <v>86</v>
      </c>
      <c r="Q1575" s="783" t="s">
        <v>86</v>
      </c>
      <c r="R1575" s="783" t="s">
        <v>86</v>
      </c>
      <c r="S1575" s="132" t="s">
        <v>101</v>
      </c>
      <c r="T1575" s="131"/>
      <c r="U1575" s="131"/>
      <c r="V1575" s="803"/>
      <c r="W1575" s="803"/>
      <c r="X1575" s="803"/>
      <c r="Y1575" s="803"/>
      <c r="Z1575" s="803"/>
      <c r="AA1575" s="803"/>
      <c r="AB1575" s="803"/>
      <c r="AC1575" s="803"/>
      <c r="AD1575" s="803"/>
      <c r="AE1575" s="110"/>
      <c r="AF1575" s="110"/>
      <c r="AG1575" s="110"/>
    </row>
    <row r="1576">
      <c r="A1576" s="803"/>
      <c r="B1576" s="127">
        <f t="shared" si="1"/>
        <v>1573</v>
      </c>
      <c r="C1576" s="147"/>
      <c r="D1576" s="202"/>
      <c r="E1576" s="142" t="s">
        <v>5640</v>
      </c>
      <c r="F1576" s="201"/>
      <c r="G1576" s="201"/>
      <c r="H1576" s="201"/>
      <c r="I1576" s="201"/>
      <c r="J1576" s="201"/>
      <c r="K1576" s="132"/>
      <c r="L1576" s="132" t="s">
        <v>5641</v>
      </c>
      <c r="M1576" s="132" t="s">
        <v>5642</v>
      </c>
      <c r="N1576" s="131"/>
      <c r="O1576" s="783" t="s">
        <v>84</v>
      </c>
      <c r="P1576" s="783" t="s">
        <v>86</v>
      </c>
      <c r="Q1576" s="783" t="s">
        <v>86</v>
      </c>
      <c r="R1576" s="783" t="s">
        <v>86</v>
      </c>
      <c r="S1576" s="132" t="s">
        <v>101</v>
      </c>
      <c r="T1576" s="131"/>
      <c r="U1576" s="131"/>
      <c r="V1576" s="803"/>
      <c r="W1576" s="803"/>
      <c r="X1576" s="803"/>
      <c r="Y1576" s="803"/>
      <c r="Z1576" s="803"/>
      <c r="AA1576" s="803"/>
      <c r="AB1576" s="803"/>
      <c r="AC1576" s="803"/>
      <c r="AD1576" s="803"/>
      <c r="AE1576" s="110"/>
      <c r="AF1576" s="110"/>
      <c r="AG1576" s="110"/>
    </row>
    <row r="1577">
      <c r="A1577" s="803"/>
      <c r="B1577" s="127">
        <f t="shared" si="1"/>
        <v>1574</v>
      </c>
      <c r="C1577" s="147"/>
      <c r="D1577" s="202"/>
      <c r="E1577" s="129" t="s">
        <v>5643</v>
      </c>
      <c r="F1577" s="201"/>
      <c r="G1577" s="201"/>
      <c r="H1577" s="201"/>
      <c r="I1577" s="201"/>
      <c r="J1577" s="201"/>
      <c r="K1577" s="132"/>
      <c r="L1577" s="132" t="s">
        <v>4083</v>
      </c>
      <c r="M1577" s="132" t="s">
        <v>4084</v>
      </c>
      <c r="N1577" s="131"/>
      <c r="O1577" s="783" t="s">
        <v>84</v>
      </c>
      <c r="P1577" s="783" t="s">
        <v>86</v>
      </c>
      <c r="Q1577" s="783" t="s">
        <v>86</v>
      </c>
      <c r="R1577" s="783" t="s">
        <v>86</v>
      </c>
      <c r="S1577" s="132" t="s">
        <v>101</v>
      </c>
      <c r="T1577" s="131"/>
      <c r="U1577" s="131"/>
      <c r="V1577" s="803"/>
      <c r="W1577" s="803"/>
      <c r="X1577" s="803"/>
      <c r="Y1577" s="803"/>
      <c r="Z1577" s="803"/>
      <c r="AA1577" s="803"/>
      <c r="AB1577" s="803"/>
      <c r="AC1577" s="803"/>
      <c r="AD1577" s="803"/>
      <c r="AE1577" s="110"/>
      <c r="AF1577" s="110"/>
      <c r="AG1577" s="110"/>
    </row>
    <row r="1578">
      <c r="A1578" s="803"/>
      <c r="B1578" s="127">
        <f t="shared" si="1"/>
        <v>1575</v>
      </c>
      <c r="C1578" s="147"/>
      <c r="D1578" s="202"/>
      <c r="E1578" s="129" t="s">
        <v>5644</v>
      </c>
      <c r="F1578" s="863"/>
      <c r="G1578" s="699"/>
      <c r="H1578" s="201"/>
      <c r="I1578" s="201"/>
      <c r="J1578" s="201"/>
      <c r="K1578" s="132"/>
      <c r="L1578" s="132" t="s">
        <v>5645</v>
      </c>
      <c r="M1578" s="132" t="s">
        <v>5646</v>
      </c>
      <c r="N1578" s="131"/>
      <c r="O1578" s="783" t="s">
        <v>84</v>
      </c>
      <c r="P1578" s="783" t="s">
        <v>86</v>
      </c>
      <c r="Q1578" s="783" t="s">
        <v>86</v>
      </c>
      <c r="R1578" s="783" t="s">
        <v>86</v>
      </c>
      <c r="S1578" s="132" t="s">
        <v>101</v>
      </c>
      <c r="T1578" s="131"/>
      <c r="U1578" s="131"/>
      <c r="V1578" s="803"/>
      <c r="W1578" s="803"/>
      <c r="X1578" s="803"/>
      <c r="Y1578" s="803"/>
      <c r="Z1578" s="803"/>
      <c r="AA1578" s="803"/>
      <c r="AB1578" s="803"/>
      <c r="AC1578" s="803"/>
      <c r="AD1578" s="803"/>
      <c r="AE1578" s="110"/>
      <c r="AF1578" s="110"/>
      <c r="AG1578" s="110"/>
    </row>
    <row r="1579">
      <c r="A1579" s="803"/>
      <c r="B1579" s="127">
        <f t="shared" si="1"/>
        <v>1576</v>
      </c>
      <c r="C1579" s="147"/>
      <c r="D1579" s="202"/>
      <c r="E1579" s="202"/>
      <c r="F1579" s="145" t="s">
        <v>5647</v>
      </c>
      <c r="G1579" s="146" t="s">
        <v>1325</v>
      </c>
      <c r="H1579" s="130" t="s">
        <v>789</v>
      </c>
      <c r="I1579" s="201"/>
      <c r="J1579" s="201"/>
      <c r="K1579" s="132"/>
      <c r="L1579" s="132" t="s">
        <v>4552</v>
      </c>
      <c r="M1579" s="132" t="s">
        <v>3798</v>
      </c>
      <c r="N1579" s="131"/>
      <c r="O1579" s="783" t="s">
        <v>84</v>
      </c>
      <c r="P1579" s="783" t="s">
        <v>86</v>
      </c>
      <c r="Q1579" s="783" t="s">
        <v>86</v>
      </c>
      <c r="R1579" s="783" t="s">
        <v>86</v>
      </c>
      <c r="S1579" s="132" t="s">
        <v>101</v>
      </c>
      <c r="T1579" s="131"/>
      <c r="U1579" s="131"/>
      <c r="V1579" s="803"/>
      <c r="W1579" s="803"/>
      <c r="X1579" s="803"/>
      <c r="Y1579" s="803"/>
      <c r="Z1579" s="803"/>
      <c r="AA1579" s="803"/>
      <c r="AB1579" s="803"/>
      <c r="AC1579" s="803"/>
      <c r="AD1579" s="803"/>
      <c r="AE1579" s="110"/>
      <c r="AF1579" s="110"/>
      <c r="AG1579" s="110"/>
    </row>
    <row r="1580">
      <c r="A1580" s="803"/>
      <c r="B1580" s="127">
        <f t="shared" si="1"/>
        <v>1577</v>
      </c>
      <c r="C1580" s="147"/>
      <c r="D1580" s="202"/>
      <c r="E1580" s="202"/>
      <c r="F1580" s="803"/>
      <c r="G1580" s="205"/>
      <c r="H1580" s="130" t="s">
        <v>790</v>
      </c>
      <c r="I1580" s="201"/>
      <c r="J1580" s="201"/>
      <c r="K1580" s="132"/>
      <c r="L1580" s="132" t="s">
        <v>173</v>
      </c>
      <c r="M1580" s="132" t="s">
        <v>173</v>
      </c>
      <c r="N1580" s="131"/>
      <c r="O1580" s="783" t="s">
        <v>84</v>
      </c>
      <c r="P1580" s="783" t="s">
        <v>86</v>
      </c>
      <c r="Q1580" s="783" t="s">
        <v>86</v>
      </c>
      <c r="R1580" s="783" t="s">
        <v>86</v>
      </c>
      <c r="S1580" s="132" t="s">
        <v>101</v>
      </c>
      <c r="T1580" s="131"/>
      <c r="U1580" s="131"/>
      <c r="V1580" s="803"/>
      <c r="W1580" s="803"/>
      <c r="X1580" s="803"/>
      <c r="Y1580" s="803"/>
      <c r="Z1580" s="803"/>
      <c r="AA1580" s="803"/>
      <c r="AB1580" s="803"/>
      <c r="AC1580" s="803"/>
      <c r="AD1580" s="803"/>
      <c r="AE1580" s="110"/>
      <c r="AF1580" s="110"/>
      <c r="AG1580" s="110"/>
    </row>
    <row r="1581">
      <c r="A1581" s="803"/>
      <c r="B1581" s="127">
        <f t="shared" si="1"/>
        <v>1578</v>
      </c>
      <c r="C1581" s="147"/>
      <c r="D1581" s="202"/>
      <c r="E1581" s="202"/>
      <c r="F1581" s="803"/>
      <c r="G1581" s="146" t="s">
        <v>5459</v>
      </c>
      <c r="H1581" s="863"/>
      <c r="I1581" s="201"/>
      <c r="J1581" s="201"/>
      <c r="K1581" s="132"/>
      <c r="L1581" s="132" t="s">
        <v>4859</v>
      </c>
      <c r="M1581" s="132" t="s">
        <v>5648</v>
      </c>
      <c r="N1581" s="131"/>
      <c r="O1581" s="783" t="s">
        <v>84</v>
      </c>
      <c r="P1581" s="783" t="s">
        <v>86</v>
      </c>
      <c r="Q1581" s="783" t="s">
        <v>86</v>
      </c>
      <c r="R1581" s="783" t="s">
        <v>86</v>
      </c>
      <c r="S1581" s="132" t="s">
        <v>101</v>
      </c>
      <c r="T1581" s="131"/>
      <c r="U1581" s="131"/>
      <c r="V1581" s="803"/>
      <c r="W1581" s="803"/>
      <c r="X1581" s="803"/>
      <c r="Y1581" s="803"/>
      <c r="Z1581" s="803"/>
      <c r="AA1581" s="803"/>
      <c r="AB1581" s="803"/>
      <c r="AC1581" s="803"/>
      <c r="AD1581" s="803"/>
      <c r="AE1581" s="110"/>
      <c r="AF1581" s="110"/>
      <c r="AG1581" s="110"/>
    </row>
    <row r="1582">
      <c r="A1582" s="803"/>
      <c r="B1582" s="127">
        <f t="shared" si="1"/>
        <v>1579</v>
      </c>
      <c r="C1582" s="147"/>
      <c r="D1582" s="202"/>
      <c r="E1582" s="202"/>
      <c r="F1582" s="803"/>
      <c r="G1582" s="867"/>
      <c r="H1582" s="146" t="s">
        <v>5649</v>
      </c>
      <c r="I1582" s="130" t="s">
        <v>789</v>
      </c>
      <c r="J1582" s="201"/>
      <c r="K1582" s="132"/>
      <c r="L1582" s="132" t="s">
        <v>4552</v>
      </c>
      <c r="M1582" s="132" t="s">
        <v>156</v>
      </c>
      <c r="N1582" s="131"/>
      <c r="O1582" s="783" t="s">
        <v>84</v>
      </c>
      <c r="P1582" s="783" t="s">
        <v>86</v>
      </c>
      <c r="Q1582" s="783" t="s">
        <v>86</v>
      </c>
      <c r="R1582" s="783" t="s">
        <v>86</v>
      </c>
      <c r="S1582" s="132" t="s">
        <v>101</v>
      </c>
      <c r="T1582" s="131"/>
      <c r="U1582" s="131"/>
      <c r="V1582" s="803"/>
      <c r="W1582" s="803"/>
      <c r="X1582" s="803"/>
      <c r="Y1582" s="803"/>
      <c r="Z1582" s="803"/>
      <c r="AA1582" s="803"/>
      <c r="AB1582" s="803"/>
      <c r="AC1582" s="803"/>
      <c r="AD1582" s="803"/>
      <c r="AE1582" s="110"/>
      <c r="AF1582" s="110"/>
      <c r="AG1582" s="110"/>
    </row>
    <row r="1583">
      <c r="A1583" s="803"/>
      <c r="B1583" s="127">
        <f t="shared" si="1"/>
        <v>1580</v>
      </c>
      <c r="C1583" s="147"/>
      <c r="D1583" s="202"/>
      <c r="E1583" s="202"/>
      <c r="F1583" s="803"/>
      <c r="G1583" s="867"/>
      <c r="H1583" s="205"/>
      <c r="I1583" s="130" t="s">
        <v>790</v>
      </c>
      <c r="J1583" s="201"/>
      <c r="K1583" s="132"/>
      <c r="L1583" s="132" t="s">
        <v>173</v>
      </c>
      <c r="M1583" s="132" t="s">
        <v>173</v>
      </c>
      <c r="N1583" s="131"/>
      <c r="O1583" s="783" t="s">
        <v>84</v>
      </c>
      <c r="P1583" s="783" t="s">
        <v>86</v>
      </c>
      <c r="Q1583" s="783" t="s">
        <v>86</v>
      </c>
      <c r="R1583" s="783" t="s">
        <v>86</v>
      </c>
      <c r="S1583" s="132" t="s">
        <v>101</v>
      </c>
      <c r="T1583" s="131"/>
      <c r="U1583" s="131"/>
      <c r="V1583" s="803"/>
      <c r="W1583" s="803"/>
      <c r="X1583" s="803"/>
      <c r="Y1583" s="803"/>
      <c r="Z1583" s="803"/>
      <c r="AA1583" s="803"/>
      <c r="AB1583" s="803"/>
      <c r="AC1583" s="803"/>
      <c r="AD1583" s="803"/>
      <c r="AE1583" s="110"/>
      <c r="AF1583" s="110"/>
      <c r="AG1583" s="110"/>
    </row>
    <row r="1584">
      <c r="A1584" s="803"/>
      <c r="B1584" s="127">
        <f t="shared" si="1"/>
        <v>1581</v>
      </c>
      <c r="C1584" s="147"/>
      <c r="D1584" s="202"/>
      <c r="E1584" s="140"/>
      <c r="F1584" s="803"/>
      <c r="G1584" s="867"/>
      <c r="H1584" s="205"/>
      <c r="I1584" s="130" t="s">
        <v>5650</v>
      </c>
      <c r="J1584" s="201"/>
      <c r="K1584" s="132"/>
      <c r="L1584" s="132" t="s">
        <v>4664</v>
      </c>
      <c r="M1584" s="132" t="s">
        <v>156</v>
      </c>
      <c r="N1584" s="131"/>
      <c r="O1584" s="783" t="s">
        <v>84</v>
      </c>
      <c r="P1584" s="783" t="s">
        <v>86</v>
      </c>
      <c r="Q1584" s="783" t="s">
        <v>86</v>
      </c>
      <c r="R1584" s="783" t="s">
        <v>86</v>
      </c>
      <c r="S1584" s="132" t="s">
        <v>101</v>
      </c>
      <c r="T1584" s="131"/>
      <c r="U1584" s="131"/>
      <c r="V1584" s="803"/>
      <c r="W1584" s="803"/>
      <c r="X1584" s="803"/>
      <c r="Y1584" s="803"/>
      <c r="Z1584" s="803"/>
      <c r="AA1584" s="803"/>
      <c r="AB1584" s="803"/>
      <c r="AC1584" s="803"/>
      <c r="AD1584" s="803"/>
      <c r="AE1584" s="110"/>
      <c r="AF1584" s="110"/>
      <c r="AG1584" s="110"/>
    </row>
    <row r="1585">
      <c r="A1585" s="803"/>
      <c r="B1585" s="127">
        <f t="shared" si="1"/>
        <v>1582</v>
      </c>
      <c r="C1585" s="147"/>
      <c r="D1585" s="202"/>
      <c r="E1585" s="202"/>
      <c r="F1585" s="803"/>
      <c r="G1585" s="867"/>
      <c r="H1585" s="205"/>
      <c r="I1585" s="130" t="s">
        <v>451</v>
      </c>
      <c r="J1585" s="201"/>
      <c r="K1585" s="132"/>
      <c r="L1585" s="132" t="s">
        <v>4354</v>
      </c>
      <c r="M1585" s="132" t="s">
        <v>5651</v>
      </c>
      <c r="N1585" s="131"/>
      <c r="O1585" s="783" t="s">
        <v>84</v>
      </c>
      <c r="P1585" s="783" t="s">
        <v>86</v>
      </c>
      <c r="Q1585" s="783" t="s">
        <v>86</v>
      </c>
      <c r="R1585" s="783" t="s">
        <v>86</v>
      </c>
      <c r="S1585" s="132" t="s">
        <v>101</v>
      </c>
      <c r="T1585" s="131"/>
      <c r="U1585" s="131"/>
      <c r="V1585" s="803"/>
      <c r="W1585" s="803"/>
      <c r="X1585" s="803"/>
      <c r="Y1585" s="803"/>
      <c r="Z1585" s="803"/>
      <c r="AA1585" s="803"/>
      <c r="AB1585" s="803"/>
      <c r="AC1585" s="803"/>
      <c r="AD1585" s="803"/>
      <c r="AE1585" s="110"/>
      <c r="AF1585" s="110"/>
      <c r="AG1585" s="110"/>
    </row>
    <row r="1586">
      <c r="A1586" s="803"/>
      <c r="B1586" s="127">
        <f t="shared" si="1"/>
        <v>1583</v>
      </c>
      <c r="C1586" s="147"/>
      <c r="D1586" s="202"/>
      <c r="E1586" s="202"/>
      <c r="F1586" s="803"/>
      <c r="G1586" s="192" t="s">
        <v>1761</v>
      </c>
      <c r="H1586" s="246" t="s">
        <v>5652</v>
      </c>
      <c r="I1586" s="337" t="s">
        <v>3874</v>
      </c>
      <c r="J1586" s="485"/>
      <c r="K1586" s="137"/>
      <c r="L1586" s="132" t="s">
        <v>4900</v>
      </c>
      <c r="M1586" s="132" t="s">
        <v>3876</v>
      </c>
      <c r="N1586" s="131"/>
      <c r="O1586" s="783" t="s">
        <v>84</v>
      </c>
      <c r="P1586" s="783" t="s">
        <v>86</v>
      </c>
      <c r="Q1586" s="783" t="s">
        <v>86</v>
      </c>
      <c r="R1586" s="783" t="s">
        <v>86</v>
      </c>
      <c r="S1586" s="132" t="s">
        <v>101</v>
      </c>
      <c r="T1586" s="131"/>
      <c r="U1586" s="131"/>
      <c r="V1586" s="803"/>
      <c r="W1586" s="803"/>
      <c r="X1586" s="803"/>
      <c r="Y1586" s="803"/>
      <c r="Z1586" s="803"/>
      <c r="AA1586" s="803"/>
      <c r="AB1586" s="803"/>
      <c r="AC1586" s="803"/>
      <c r="AD1586" s="803"/>
      <c r="AE1586" s="110"/>
      <c r="AF1586" s="110"/>
      <c r="AG1586" s="110"/>
    </row>
    <row r="1587">
      <c r="A1587" s="803"/>
      <c r="B1587" s="127">
        <f t="shared" si="1"/>
        <v>1584</v>
      </c>
      <c r="C1587" s="147"/>
      <c r="D1587" s="202"/>
      <c r="E1587" s="202"/>
      <c r="F1587" s="803"/>
      <c r="G1587" s="191"/>
      <c r="H1587" s="191"/>
      <c r="I1587" s="846" t="s">
        <v>3907</v>
      </c>
      <c r="J1587" s="246" t="s">
        <v>3908</v>
      </c>
      <c r="K1587" s="243" t="s">
        <v>3909</v>
      </c>
      <c r="L1587" s="132" t="s">
        <v>3910</v>
      </c>
      <c r="M1587" s="132" t="s">
        <v>3911</v>
      </c>
      <c r="N1587" s="131"/>
      <c r="O1587" s="783" t="s">
        <v>84</v>
      </c>
      <c r="P1587" s="783" t="s">
        <v>86</v>
      </c>
      <c r="Q1587" s="783" t="s">
        <v>86</v>
      </c>
      <c r="R1587" s="783" t="s">
        <v>86</v>
      </c>
      <c r="S1587" s="132" t="s">
        <v>101</v>
      </c>
      <c r="T1587" s="131"/>
      <c r="U1587" s="131"/>
      <c r="V1587" s="803"/>
      <c r="W1587" s="803"/>
      <c r="X1587" s="803"/>
      <c r="Y1587" s="803"/>
      <c r="Z1587" s="803"/>
      <c r="AA1587" s="803"/>
      <c r="AB1587" s="803"/>
      <c r="AC1587" s="803"/>
      <c r="AD1587" s="803"/>
      <c r="AE1587" s="110"/>
      <c r="AF1587" s="110"/>
      <c r="AG1587" s="110"/>
    </row>
    <row r="1588">
      <c r="A1588" s="803"/>
      <c r="B1588" s="127">
        <f t="shared" si="1"/>
        <v>1585</v>
      </c>
      <c r="C1588" s="147"/>
      <c r="D1588" s="202"/>
      <c r="E1588" s="202"/>
      <c r="F1588" s="803"/>
      <c r="G1588" s="194"/>
      <c r="H1588" s="194"/>
      <c r="I1588" s="906"/>
      <c r="J1588" s="301"/>
      <c r="K1588" s="243" t="s">
        <v>3912</v>
      </c>
      <c r="L1588" s="132" t="s">
        <v>3910</v>
      </c>
      <c r="M1588" s="132" t="s">
        <v>3911</v>
      </c>
      <c r="N1588" s="131"/>
      <c r="O1588" s="783" t="s">
        <v>84</v>
      </c>
      <c r="P1588" s="783" t="s">
        <v>86</v>
      </c>
      <c r="Q1588" s="783" t="s">
        <v>86</v>
      </c>
      <c r="R1588" s="783" t="s">
        <v>86</v>
      </c>
      <c r="S1588" s="132" t="s">
        <v>101</v>
      </c>
      <c r="T1588" s="131"/>
      <c r="U1588" s="131"/>
      <c r="V1588" s="803"/>
      <c r="W1588" s="803"/>
      <c r="X1588" s="803"/>
      <c r="Y1588" s="803"/>
      <c r="Z1588" s="803"/>
      <c r="AA1588" s="803"/>
      <c r="AB1588" s="803"/>
      <c r="AC1588" s="803"/>
      <c r="AD1588" s="803"/>
      <c r="AE1588" s="110"/>
      <c r="AF1588" s="110"/>
      <c r="AG1588" s="110"/>
    </row>
    <row r="1589">
      <c r="A1589" s="803"/>
      <c r="B1589" s="127">
        <f t="shared" si="1"/>
        <v>1586</v>
      </c>
      <c r="C1589" s="147"/>
      <c r="D1589" s="202"/>
      <c r="E1589" s="202"/>
      <c r="F1589" s="803"/>
      <c r="G1589" s="905" t="s">
        <v>3568</v>
      </c>
      <c r="H1589" s="149" t="s">
        <v>4129</v>
      </c>
      <c r="I1589" s="142" t="s">
        <v>3568</v>
      </c>
      <c r="J1589" s="153"/>
      <c r="K1589" s="131"/>
      <c r="L1589" s="132" t="s">
        <v>4130</v>
      </c>
      <c r="M1589" s="132" t="s">
        <v>3922</v>
      </c>
      <c r="N1589" s="131"/>
      <c r="O1589" s="783" t="s">
        <v>84</v>
      </c>
      <c r="P1589" s="783" t="s">
        <v>86</v>
      </c>
      <c r="Q1589" s="783" t="s">
        <v>86</v>
      </c>
      <c r="R1589" s="783" t="s">
        <v>86</v>
      </c>
      <c r="S1589" s="132" t="s">
        <v>101</v>
      </c>
      <c r="T1589" s="131"/>
      <c r="U1589" s="131"/>
      <c r="V1589" s="803"/>
      <c r="W1589" s="803"/>
      <c r="X1589" s="803"/>
      <c r="Y1589" s="803"/>
      <c r="Z1589" s="803"/>
      <c r="AA1589" s="803"/>
      <c r="AB1589" s="803"/>
      <c r="AC1589" s="803"/>
      <c r="AD1589" s="803"/>
      <c r="AE1589" s="110"/>
      <c r="AF1589" s="110"/>
      <c r="AG1589" s="110"/>
    </row>
    <row r="1590">
      <c r="A1590" s="803"/>
      <c r="B1590" s="127">
        <f t="shared" si="1"/>
        <v>1587</v>
      </c>
      <c r="C1590" s="147"/>
      <c r="D1590" s="202"/>
      <c r="E1590" s="202"/>
      <c r="F1590" s="803"/>
      <c r="G1590" s="191"/>
      <c r="H1590" s="155"/>
      <c r="I1590" s="903" t="s">
        <v>3907</v>
      </c>
      <c r="J1590" s="197" t="s">
        <v>4131</v>
      </c>
      <c r="K1590" s="820" t="s">
        <v>507</v>
      </c>
      <c r="L1590" s="132" t="s">
        <v>3910</v>
      </c>
      <c r="M1590" s="132" t="s">
        <v>3911</v>
      </c>
      <c r="N1590" s="131"/>
      <c r="O1590" s="783" t="s">
        <v>84</v>
      </c>
      <c r="P1590" s="783" t="s">
        <v>86</v>
      </c>
      <c r="Q1590" s="783" t="s">
        <v>86</v>
      </c>
      <c r="R1590" s="783" t="s">
        <v>86</v>
      </c>
      <c r="S1590" s="132" t="s">
        <v>101</v>
      </c>
      <c r="T1590" s="131"/>
      <c r="U1590" s="131"/>
      <c r="V1590" s="803"/>
      <c r="W1590" s="803"/>
      <c r="X1590" s="803"/>
      <c r="Y1590" s="803"/>
      <c r="Z1590" s="803"/>
      <c r="AA1590" s="803"/>
      <c r="AB1590" s="803"/>
      <c r="AC1590" s="803"/>
      <c r="AD1590" s="803"/>
      <c r="AE1590" s="110"/>
      <c r="AF1590" s="110"/>
      <c r="AG1590" s="110"/>
    </row>
    <row r="1591">
      <c r="A1591" s="803"/>
      <c r="B1591" s="127">
        <f t="shared" si="1"/>
        <v>1588</v>
      </c>
      <c r="C1591" s="147"/>
      <c r="D1591" s="202"/>
      <c r="E1591" s="202"/>
      <c r="F1591" s="803"/>
      <c r="G1591" s="132" t="s">
        <v>5653</v>
      </c>
      <c r="H1591" s="204"/>
      <c r="I1591" s="201"/>
      <c r="J1591" s="201"/>
      <c r="K1591" s="131"/>
      <c r="L1591" s="132" t="s">
        <v>5343</v>
      </c>
      <c r="M1591" s="132" t="s">
        <v>5654</v>
      </c>
      <c r="N1591" s="131"/>
      <c r="O1591" s="783" t="s">
        <v>84</v>
      </c>
      <c r="P1591" s="783" t="s">
        <v>86</v>
      </c>
      <c r="Q1591" s="783" t="s">
        <v>86</v>
      </c>
      <c r="R1591" s="783" t="s">
        <v>86</v>
      </c>
      <c r="S1591" s="132" t="s">
        <v>101</v>
      </c>
      <c r="T1591" s="131"/>
      <c r="U1591" s="131"/>
      <c r="V1591" s="803"/>
      <c r="W1591" s="803"/>
      <c r="X1591" s="803"/>
      <c r="Y1591" s="803"/>
      <c r="Z1591" s="803"/>
      <c r="AA1591" s="803"/>
      <c r="AB1591" s="803"/>
      <c r="AC1591" s="803"/>
      <c r="AD1591" s="803"/>
      <c r="AE1591" s="110"/>
      <c r="AF1591" s="110"/>
      <c r="AG1591" s="110"/>
    </row>
    <row r="1592">
      <c r="A1592" s="803"/>
      <c r="B1592" s="127">
        <f t="shared" si="1"/>
        <v>1589</v>
      </c>
      <c r="C1592" s="147"/>
      <c r="D1592" s="202"/>
      <c r="E1592" s="202"/>
      <c r="F1592" s="803"/>
      <c r="G1592" s="149" t="s">
        <v>1034</v>
      </c>
      <c r="H1592" s="863"/>
      <c r="I1592" s="201"/>
      <c r="J1592" s="201"/>
      <c r="K1592" s="131"/>
      <c r="L1592" s="132" t="s">
        <v>5655</v>
      </c>
      <c r="M1592" s="132" t="s">
        <v>5656</v>
      </c>
      <c r="N1592" s="131"/>
      <c r="O1592" s="783" t="s">
        <v>84</v>
      </c>
      <c r="P1592" s="783" t="s">
        <v>86</v>
      </c>
      <c r="Q1592" s="783" t="s">
        <v>86</v>
      </c>
      <c r="R1592" s="783" t="s">
        <v>86</v>
      </c>
      <c r="S1592" s="132" t="s">
        <v>101</v>
      </c>
      <c r="T1592" s="131"/>
      <c r="U1592" s="131"/>
      <c r="V1592" s="803"/>
      <c r="W1592" s="803"/>
      <c r="X1592" s="803"/>
      <c r="Y1592" s="803"/>
      <c r="Z1592" s="803"/>
      <c r="AA1592" s="803"/>
      <c r="AB1592" s="803"/>
      <c r="AC1592" s="803"/>
      <c r="AD1592" s="803"/>
      <c r="AE1592" s="110"/>
      <c r="AF1592" s="110"/>
      <c r="AG1592" s="110"/>
    </row>
    <row r="1593">
      <c r="A1593" s="803"/>
      <c r="B1593" s="127">
        <f t="shared" si="1"/>
        <v>1590</v>
      </c>
      <c r="C1593" s="147"/>
      <c r="D1593" s="202"/>
      <c r="E1593" s="202"/>
      <c r="F1593" s="803"/>
      <c r="G1593" s="867"/>
      <c r="H1593" s="146" t="s">
        <v>5637</v>
      </c>
      <c r="I1593" s="130" t="s">
        <v>789</v>
      </c>
      <c r="J1593" s="201"/>
      <c r="K1593" s="131"/>
      <c r="L1593" s="132" t="s">
        <v>4552</v>
      </c>
      <c r="M1593" s="132" t="s">
        <v>156</v>
      </c>
      <c r="N1593" s="131"/>
      <c r="O1593" s="783" t="s">
        <v>84</v>
      </c>
      <c r="P1593" s="783" t="s">
        <v>86</v>
      </c>
      <c r="Q1593" s="783" t="s">
        <v>86</v>
      </c>
      <c r="R1593" s="783" t="s">
        <v>86</v>
      </c>
      <c r="S1593" s="132" t="s">
        <v>101</v>
      </c>
      <c r="T1593" s="131"/>
      <c r="U1593" s="131"/>
      <c r="V1593" s="803"/>
      <c r="W1593" s="803"/>
      <c r="X1593" s="803"/>
      <c r="Y1593" s="803"/>
      <c r="Z1593" s="803"/>
      <c r="AA1593" s="803"/>
      <c r="AB1593" s="803"/>
      <c r="AC1593" s="803"/>
      <c r="AD1593" s="803"/>
      <c r="AE1593" s="110"/>
      <c r="AF1593" s="110"/>
      <c r="AG1593" s="110"/>
    </row>
    <row r="1594">
      <c r="A1594" s="803"/>
      <c r="B1594" s="127">
        <f t="shared" si="1"/>
        <v>1591</v>
      </c>
      <c r="C1594" s="147"/>
      <c r="D1594" s="202"/>
      <c r="E1594" s="202"/>
      <c r="F1594" s="803"/>
      <c r="G1594" s="867"/>
      <c r="H1594" s="205"/>
      <c r="I1594" s="130" t="s">
        <v>790</v>
      </c>
      <c r="J1594" s="201"/>
      <c r="K1594" s="131"/>
      <c r="L1594" s="132" t="s">
        <v>173</v>
      </c>
      <c r="M1594" s="132" t="s">
        <v>173</v>
      </c>
      <c r="N1594" s="131"/>
      <c r="O1594" s="783" t="s">
        <v>84</v>
      </c>
      <c r="P1594" s="783" t="s">
        <v>86</v>
      </c>
      <c r="Q1594" s="783" t="s">
        <v>86</v>
      </c>
      <c r="R1594" s="783" t="s">
        <v>86</v>
      </c>
      <c r="S1594" s="132" t="s">
        <v>101</v>
      </c>
      <c r="T1594" s="131"/>
      <c r="U1594" s="131"/>
      <c r="V1594" s="803"/>
      <c r="W1594" s="803"/>
      <c r="X1594" s="803"/>
      <c r="Y1594" s="803"/>
      <c r="Z1594" s="803"/>
      <c r="AA1594" s="803"/>
      <c r="AB1594" s="803"/>
      <c r="AC1594" s="803"/>
      <c r="AD1594" s="803"/>
      <c r="AE1594" s="110"/>
      <c r="AF1594" s="110"/>
      <c r="AG1594" s="110"/>
    </row>
    <row r="1595">
      <c r="A1595" s="803"/>
      <c r="B1595" s="127">
        <f t="shared" si="1"/>
        <v>1592</v>
      </c>
      <c r="C1595" s="147"/>
      <c r="D1595" s="202"/>
      <c r="E1595" s="202"/>
      <c r="F1595" s="803"/>
      <c r="G1595" s="867"/>
      <c r="H1595" s="205"/>
      <c r="I1595" s="130" t="s">
        <v>5650</v>
      </c>
      <c r="J1595" s="201"/>
      <c r="K1595" s="131"/>
      <c r="L1595" s="132" t="s">
        <v>4664</v>
      </c>
      <c r="M1595" s="132" t="s">
        <v>156</v>
      </c>
      <c r="N1595" s="131"/>
      <c r="O1595" s="783" t="s">
        <v>84</v>
      </c>
      <c r="P1595" s="783" t="s">
        <v>86</v>
      </c>
      <c r="Q1595" s="783" t="s">
        <v>86</v>
      </c>
      <c r="R1595" s="783" t="s">
        <v>86</v>
      </c>
      <c r="S1595" s="132" t="s">
        <v>101</v>
      </c>
      <c r="T1595" s="131"/>
      <c r="U1595" s="131"/>
      <c r="V1595" s="803"/>
      <c r="W1595" s="803"/>
      <c r="X1595" s="803"/>
      <c r="Y1595" s="803"/>
      <c r="Z1595" s="803"/>
      <c r="AA1595" s="803"/>
      <c r="AB1595" s="803"/>
      <c r="AC1595" s="803"/>
      <c r="AD1595" s="803"/>
      <c r="AE1595" s="110"/>
      <c r="AF1595" s="110"/>
      <c r="AG1595" s="110"/>
    </row>
    <row r="1596">
      <c r="A1596" s="803"/>
      <c r="B1596" s="127">
        <f t="shared" si="1"/>
        <v>1593</v>
      </c>
      <c r="C1596" s="147"/>
      <c r="D1596" s="202"/>
      <c r="E1596" s="202"/>
      <c r="F1596" s="803"/>
      <c r="G1596" s="867"/>
      <c r="H1596" s="205"/>
      <c r="I1596" s="130" t="s">
        <v>5657</v>
      </c>
      <c r="J1596" s="201"/>
      <c r="K1596" s="131"/>
      <c r="L1596" s="132" t="s">
        <v>5267</v>
      </c>
      <c r="M1596" s="132" t="s">
        <v>5658</v>
      </c>
      <c r="N1596" s="131"/>
      <c r="O1596" s="783" t="s">
        <v>84</v>
      </c>
      <c r="P1596" s="783" t="s">
        <v>86</v>
      </c>
      <c r="Q1596" s="783" t="s">
        <v>86</v>
      </c>
      <c r="R1596" s="783" t="s">
        <v>86</v>
      </c>
      <c r="S1596" s="132" t="s">
        <v>101</v>
      </c>
      <c r="T1596" s="131"/>
      <c r="U1596" s="131"/>
      <c r="V1596" s="803"/>
      <c r="W1596" s="803"/>
      <c r="X1596" s="803"/>
      <c r="Y1596" s="803"/>
      <c r="Z1596" s="803"/>
      <c r="AA1596" s="803"/>
      <c r="AB1596" s="803"/>
      <c r="AC1596" s="803"/>
      <c r="AD1596" s="803"/>
      <c r="AE1596" s="110"/>
      <c r="AF1596" s="110"/>
      <c r="AG1596" s="110"/>
    </row>
    <row r="1597">
      <c r="A1597" s="803"/>
      <c r="B1597" s="127">
        <f t="shared" si="1"/>
        <v>1594</v>
      </c>
      <c r="C1597" s="147"/>
      <c r="D1597" s="202"/>
      <c r="E1597" s="202"/>
      <c r="F1597" s="803"/>
      <c r="G1597" s="193"/>
      <c r="H1597" s="205"/>
      <c r="I1597" s="130" t="s">
        <v>5659</v>
      </c>
      <c r="J1597" s="201"/>
      <c r="K1597" s="131"/>
      <c r="L1597" s="132" t="s">
        <v>173</v>
      </c>
      <c r="M1597" s="132" t="s">
        <v>5660</v>
      </c>
      <c r="N1597" s="131"/>
      <c r="O1597" s="783" t="s">
        <v>84</v>
      </c>
      <c r="P1597" s="783" t="s">
        <v>86</v>
      </c>
      <c r="Q1597" s="783" t="s">
        <v>86</v>
      </c>
      <c r="R1597" s="783" t="s">
        <v>86</v>
      </c>
      <c r="S1597" s="132" t="s">
        <v>101</v>
      </c>
      <c r="T1597" s="131"/>
      <c r="U1597" s="131"/>
      <c r="V1597" s="803"/>
      <c r="W1597" s="803"/>
      <c r="X1597" s="803"/>
      <c r="Y1597" s="803"/>
      <c r="Z1597" s="803"/>
      <c r="AA1597" s="803"/>
      <c r="AB1597" s="803"/>
      <c r="AC1597" s="803"/>
      <c r="AD1597" s="803"/>
      <c r="AE1597" s="110"/>
      <c r="AF1597" s="110"/>
      <c r="AG1597" s="110"/>
    </row>
    <row r="1598">
      <c r="A1598" s="803"/>
      <c r="B1598" s="127">
        <f t="shared" si="1"/>
        <v>1595</v>
      </c>
      <c r="C1598" s="147"/>
      <c r="D1598" s="202"/>
      <c r="E1598" s="202"/>
      <c r="F1598" s="803"/>
      <c r="G1598" s="867"/>
      <c r="H1598" s="205"/>
      <c r="I1598" s="130" t="s">
        <v>1341</v>
      </c>
      <c r="J1598" s="201"/>
      <c r="K1598" s="131"/>
      <c r="L1598" s="132" t="s">
        <v>173</v>
      </c>
      <c r="M1598" s="132" t="s">
        <v>5661</v>
      </c>
      <c r="N1598" s="131"/>
      <c r="O1598" s="783" t="s">
        <v>84</v>
      </c>
      <c r="P1598" s="783" t="s">
        <v>86</v>
      </c>
      <c r="Q1598" s="783" t="s">
        <v>86</v>
      </c>
      <c r="R1598" s="783" t="s">
        <v>86</v>
      </c>
      <c r="S1598" s="132" t="s">
        <v>101</v>
      </c>
      <c r="T1598" s="131"/>
      <c r="U1598" s="131"/>
      <c r="V1598" s="803"/>
      <c r="W1598" s="803"/>
      <c r="X1598" s="803"/>
      <c r="Y1598" s="803"/>
      <c r="Z1598" s="803"/>
      <c r="AA1598" s="803"/>
      <c r="AB1598" s="803"/>
      <c r="AC1598" s="803"/>
      <c r="AD1598" s="803"/>
      <c r="AE1598" s="110"/>
      <c r="AF1598" s="110"/>
      <c r="AG1598" s="110"/>
    </row>
    <row r="1599">
      <c r="A1599" s="803"/>
      <c r="B1599" s="127">
        <f t="shared" si="1"/>
        <v>1596</v>
      </c>
      <c r="C1599" s="147"/>
      <c r="D1599" s="202"/>
      <c r="E1599" s="202"/>
      <c r="F1599" s="803"/>
      <c r="G1599" s="867"/>
      <c r="H1599" s="205"/>
      <c r="I1599" s="130" t="s">
        <v>451</v>
      </c>
      <c r="J1599" s="201"/>
      <c r="K1599" s="131"/>
      <c r="L1599" s="132" t="s">
        <v>4354</v>
      </c>
      <c r="M1599" s="132" t="s">
        <v>5662</v>
      </c>
      <c r="N1599" s="131"/>
      <c r="O1599" s="783" t="s">
        <v>84</v>
      </c>
      <c r="P1599" s="783" t="s">
        <v>86</v>
      </c>
      <c r="Q1599" s="783" t="s">
        <v>86</v>
      </c>
      <c r="R1599" s="783" t="s">
        <v>86</v>
      </c>
      <c r="S1599" s="132" t="s">
        <v>101</v>
      </c>
      <c r="T1599" s="131"/>
      <c r="U1599" s="131"/>
      <c r="V1599" s="803"/>
      <c r="W1599" s="803"/>
      <c r="X1599" s="803"/>
      <c r="Y1599" s="803"/>
      <c r="Z1599" s="803"/>
      <c r="AA1599" s="803"/>
      <c r="AB1599" s="803"/>
      <c r="AC1599" s="803"/>
      <c r="AD1599" s="803"/>
      <c r="AE1599" s="110"/>
      <c r="AF1599" s="110"/>
      <c r="AG1599" s="110"/>
    </row>
    <row r="1600">
      <c r="A1600" s="803"/>
      <c r="B1600" s="127">
        <f t="shared" si="1"/>
        <v>1597</v>
      </c>
      <c r="C1600" s="147"/>
      <c r="D1600" s="202"/>
      <c r="E1600" s="202"/>
      <c r="F1600" s="803"/>
      <c r="G1600" s="960"/>
      <c r="H1600" s="207"/>
      <c r="I1600" s="130" t="s">
        <v>1352</v>
      </c>
      <c r="J1600" s="201"/>
      <c r="K1600" s="131"/>
      <c r="L1600" s="132" t="s">
        <v>4079</v>
      </c>
      <c r="M1600" s="132" t="s">
        <v>5663</v>
      </c>
      <c r="N1600" s="131"/>
      <c r="O1600" s="783" t="s">
        <v>84</v>
      </c>
      <c r="P1600" s="783" t="s">
        <v>86</v>
      </c>
      <c r="Q1600" s="783" t="s">
        <v>86</v>
      </c>
      <c r="R1600" s="783" t="s">
        <v>86</v>
      </c>
      <c r="S1600" s="132" t="s">
        <v>101</v>
      </c>
      <c r="T1600" s="131"/>
      <c r="U1600" s="131"/>
      <c r="V1600" s="803"/>
      <c r="W1600" s="803"/>
      <c r="X1600" s="803"/>
      <c r="Y1600" s="803"/>
      <c r="Z1600" s="803"/>
      <c r="AA1600" s="803"/>
      <c r="AB1600" s="803"/>
      <c r="AC1600" s="803"/>
      <c r="AD1600" s="803"/>
      <c r="AE1600" s="110"/>
      <c r="AF1600" s="110"/>
      <c r="AG1600" s="110"/>
    </row>
    <row r="1601">
      <c r="A1601" s="803"/>
      <c r="B1601" s="127">
        <f t="shared" si="1"/>
        <v>1598</v>
      </c>
      <c r="C1601" s="147"/>
      <c r="D1601" s="202"/>
      <c r="E1601" s="202"/>
      <c r="F1601" s="202"/>
      <c r="G1601" s="142" t="s">
        <v>5664</v>
      </c>
      <c r="H1601" s="207"/>
      <c r="I1601" s="201"/>
      <c r="J1601" s="201"/>
      <c r="K1601" s="131"/>
      <c r="L1601" s="132" t="s">
        <v>5665</v>
      </c>
      <c r="M1601" s="132" t="s">
        <v>5666</v>
      </c>
      <c r="N1601" s="131"/>
      <c r="O1601" s="783" t="s">
        <v>84</v>
      </c>
      <c r="P1601" s="783" t="s">
        <v>86</v>
      </c>
      <c r="Q1601" s="783" t="s">
        <v>86</v>
      </c>
      <c r="R1601" s="783" t="s">
        <v>86</v>
      </c>
      <c r="S1601" s="132" t="s">
        <v>101</v>
      </c>
      <c r="T1601" s="131"/>
      <c r="U1601" s="131"/>
      <c r="V1601" s="803"/>
      <c r="W1601" s="803"/>
      <c r="X1601" s="803"/>
      <c r="Y1601" s="803"/>
      <c r="Z1601" s="803"/>
      <c r="AA1601" s="803"/>
      <c r="AB1601" s="803"/>
      <c r="AC1601" s="803"/>
      <c r="AD1601" s="803"/>
      <c r="AE1601" s="110"/>
      <c r="AF1601" s="110"/>
      <c r="AG1601" s="110"/>
    </row>
    <row r="1602">
      <c r="A1602" s="803"/>
      <c r="B1602" s="127">
        <f t="shared" si="1"/>
        <v>1599</v>
      </c>
      <c r="C1602" s="147"/>
      <c r="D1602" s="202"/>
      <c r="E1602" s="202"/>
      <c r="F1602" s="202"/>
      <c r="G1602" s="130" t="s">
        <v>244</v>
      </c>
      <c r="H1602" s="201"/>
      <c r="I1602" s="201"/>
      <c r="J1602" s="201"/>
      <c r="K1602" s="131"/>
      <c r="L1602" s="132" t="s">
        <v>5343</v>
      </c>
      <c r="M1602" s="132" t="s">
        <v>5663</v>
      </c>
      <c r="N1602" s="131"/>
      <c r="O1602" s="783" t="s">
        <v>84</v>
      </c>
      <c r="P1602" s="783" t="s">
        <v>86</v>
      </c>
      <c r="Q1602" s="783" t="s">
        <v>86</v>
      </c>
      <c r="R1602" s="783" t="s">
        <v>86</v>
      </c>
      <c r="S1602" s="132" t="s">
        <v>101</v>
      </c>
      <c r="T1602" s="131"/>
      <c r="U1602" s="131"/>
      <c r="V1602" s="803"/>
      <c r="W1602" s="803"/>
      <c r="X1602" s="803"/>
      <c r="Y1602" s="803"/>
      <c r="Z1602" s="803"/>
      <c r="AA1602" s="803"/>
      <c r="AB1602" s="803"/>
      <c r="AC1602" s="803"/>
      <c r="AD1602" s="803"/>
      <c r="AE1602" s="110"/>
      <c r="AF1602" s="110"/>
      <c r="AG1602" s="110"/>
    </row>
    <row r="1603">
      <c r="A1603" s="803"/>
      <c r="B1603" s="127">
        <f t="shared" si="1"/>
        <v>1600</v>
      </c>
      <c r="C1603" s="147"/>
      <c r="D1603" s="145" t="s">
        <v>5667</v>
      </c>
      <c r="E1603" s="192" t="s">
        <v>5668</v>
      </c>
      <c r="F1603" s="146" t="s">
        <v>5669</v>
      </c>
      <c r="G1603" s="822"/>
      <c r="H1603" s="201"/>
      <c r="I1603" s="201"/>
      <c r="J1603" s="201"/>
      <c r="K1603" s="131"/>
      <c r="L1603" s="132" t="s">
        <v>5670</v>
      </c>
      <c r="M1603" s="132" t="s">
        <v>5671</v>
      </c>
      <c r="N1603" s="131"/>
      <c r="O1603" s="783" t="s">
        <v>84</v>
      </c>
      <c r="P1603" s="783" t="s">
        <v>86</v>
      </c>
      <c r="Q1603" s="783" t="s">
        <v>86</v>
      </c>
      <c r="R1603" s="783" t="s">
        <v>86</v>
      </c>
      <c r="S1603" s="132" t="s">
        <v>101</v>
      </c>
      <c r="T1603" s="131"/>
      <c r="U1603" s="131"/>
      <c r="V1603" s="803"/>
      <c r="W1603" s="803"/>
      <c r="X1603" s="803"/>
      <c r="Y1603" s="803"/>
      <c r="Z1603" s="803"/>
      <c r="AA1603" s="803"/>
      <c r="AB1603" s="803"/>
      <c r="AC1603" s="803"/>
      <c r="AD1603" s="803"/>
      <c r="AE1603" s="110"/>
      <c r="AF1603" s="110"/>
      <c r="AG1603" s="110"/>
    </row>
    <row r="1604">
      <c r="A1604" s="803"/>
      <c r="B1604" s="127">
        <f t="shared" si="1"/>
        <v>1601</v>
      </c>
      <c r="C1604" s="147"/>
      <c r="D1604" s="803"/>
      <c r="E1604" s="867"/>
      <c r="F1604" s="149"/>
      <c r="G1604" s="130" t="s">
        <v>5672</v>
      </c>
      <c r="H1604" s="201"/>
      <c r="I1604" s="201"/>
      <c r="J1604" s="201"/>
      <c r="K1604" s="131"/>
      <c r="L1604" s="132" t="s">
        <v>5673</v>
      </c>
      <c r="M1604" s="132" t="s">
        <v>5674</v>
      </c>
      <c r="N1604" s="131"/>
      <c r="O1604" s="783" t="s">
        <v>84</v>
      </c>
      <c r="P1604" s="783" t="s">
        <v>86</v>
      </c>
      <c r="Q1604" s="783" t="s">
        <v>86</v>
      </c>
      <c r="R1604" s="783" t="s">
        <v>86</v>
      </c>
      <c r="S1604" s="132" t="s">
        <v>101</v>
      </c>
      <c r="T1604" s="131"/>
      <c r="U1604" s="131"/>
      <c r="V1604" s="803"/>
      <c r="W1604" s="803"/>
      <c r="X1604" s="803"/>
      <c r="Y1604" s="803"/>
      <c r="Z1604" s="803"/>
      <c r="AA1604" s="803"/>
      <c r="AB1604" s="803"/>
      <c r="AC1604" s="803"/>
      <c r="AD1604" s="803"/>
      <c r="AE1604" s="110"/>
      <c r="AF1604" s="110"/>
      <c r="AG1604" s="110"/>
    </row>
    <row r="1605">
      <c r="A1605" s="803"/>
      <c r="B1605" s="127">
        <f t="shared" si="1"/>
        <v>1602</v>
      </c>
      <c r="C1605" s="147"/>
      <c r="D1605" s="803"/>
      <c r="E1605" s="867"/>
      <c r="F1605" s="146" t="s">
        <v>5675</v>
      </c>
      <c r="G1605" s="130" t="s">
        <v>5676</v>
      </c>
      <c r="H1605" s="201"/>
      <c r="I1605" s="201"/>
      <c r="J1605" s="201"/>
      <c r="K1605" s="131"/>
      <c r="L1605" s="132" t="s">
        <v>5677</v>
      </c>
      <c r="M1605" s="132" t="s">
        <v>5678</v>
      </c>
      <c r="N1605" s="131"/>
      <c r="O1605" s="783" t="s">
        <v>84</v>
      </c>
      <c r="P1605" s="783" t="s">
        <v>86</v>
      </c>
      <c r="Q1605" s="783" t="s">
        <v>86</v>
      </c>
      <c r="R1605" s="783" t="s">
        <v>86</v>
      </c>
      <c r="S1605" s="132" t="s">
        <v>101</v>
      </c>
      <c r="T1605" s="131"/>
      <c r="U1605" s="131"/>
      <c r="V1605" s="803"/>
      <c r="W1605" s="803"/>
      <c r="X1605" s="803"/>
      <c r="Y1605" s="803"/>
      <c r="Z1605" s="803"/>
      <c r="AA1605" s="803"/>
      <c r="AB1605" s="803"/>
      <c r="AC1605" s="803"/>
      <c r="AD1605" s="803"/>
      <c r="AE1605" s="110"/>
      <c r="AF1605" s="110"/>
      <c r="AG1605" s="110"/>
    </row>
    <row r="1606">
      <c r="A1606" s="803"/>
      <c r="B1606" s="127">
        <f t="shared" si="1"/>
        <v>1603</v>
      </c>
      <c r="C1606" s="147"/>
      <c r="D1606" s="803"/>
      <c r="E1606" s="867"/>
      <c r="F1606" s="205"/>
      <c r="G1606" s="130" t="s">
        <v>5679</v>
      </c>
      <c r="H1606" s="201"/>
      <c r="I1606" s="201"/>
      <c r="J1606" s="201"/>
      <c r="K1606" s="131"/>
      <c r="L1606" s="132" t="s">
        <v>5680</v>
      </c>
      <c r="M1606" s="132" t="s">
        <v>5681</v>
      </c>
      <c r="N1606" s="131"/>
      <c r="O1606" s="783" t="s">
        <v>84</v>
      </c>
      <c r="P1606" s="783" t="s">
        <v>86</v>
      </c>
      <c r="Q1606" s="783" t="s">
        <v>86</v>
      </c>
      <c r="R1606" s="783" t="s">
        <v>86</v>
      </c>
      <c r="S1606" s="132" t="s">
        <v>101</v>
      </c>
      <c r="T1606" s="131"/>
      <c r="U1606" s="131"/>
      <c r="V1606" s="803"/>
      <c r="W1606" s="803"/>
      <c r="X1606" s="803"/>
      <c r="Y1606" s="803"/>
      <c r="Z1606" s="803"/>
      <c r="AA1606" s="803"/>
      <c r="AB1606" s="803"/>
      <c r="AC1606" s="803"/>
      <c r="AD1606" s="803"/>
      <c r="AE1606" s="110"/>
      <c r="AF1606" s="110"/>
      <c r="AG1606" s="110"/>
    </row>
    <row r="1607">
      <c r="A1607" s="803"/>
      <c r="B1607" s="127">
        <f t="shared" si="1"/>
        <v>1604</v>
      </c>
      <c r="C1607" s="147"/>
      <c r="D1607" s="803"/>
      <c r="E1607" s="192" t="s">
        <v>5682</v>
      </c>
      <c r="F1607" s="146" t="s">
        <v>5683</v>
      </c>
      <c r="G1607" s="822"/>
      <c r="H1607" s="201"/>
      <c r="I1607" s="201"/>
      <c r="J1607" s="201"/>
      <c r="K1607" s="131"/>
      <c r="L1607" s="132" t="s">
        <v>5684</v>
      </c>
      <c r="M1607" s="132" t="s">
        <v>5671</v>
      </c>
      <c r="N1607" s="131"/>
      <c r="O1607" s="783" t="s">
        <v>84</v>
      </c>
      <c r="P1607" s="783" t="s">
        <v>86</v>
      </c>
      <c r="Q1607" s="783" t="s">
        <v>86</v>
      </c>
      <c r="R1607" s="783" t="s">
        <v>86</v>
      </c>
      <c r="S1607" s="132" t="s">
        <v>101</v>
      </c>
      <c r="T1607" s="131"/>
      <c r="U1607" s="131"/>
      <c r="V1607" s="803"/>
      <c r="W1607" s="803"/>
      <c r="X1607" s="803"/>
      <c r="Y1607" s="803"/>
      <c r="Z1607" s="803"/>
      <c r="AA1607" s="803"/>
      <c r="AB1607" s="803"/>
      <c r="AC1607" s="803"/>
      <c r="AD1607" s="803"/>
      <c r="AE1607" s="110"/>
      <c r="AF1607" s="110"/>
      <c r="AG1607" s="110"/>
    </row>
    <row r="1608">
      <c r="A1608" s="803"/>
      <c r="B1608" s="127">
        <f t="shared" si="1"/>
        <v>1605</v>
      </c>
      <c r="C1608" s="147"/>
      <c r="D1608" s="803"/>
      <c r="E1608" s="867"/>
      <c r="F1608" s="155"/>
      <c r="G1608" s="130" t="s">
        <v>5672</v>
      </c>
      <c r="H1608" s="201"/>
      <c r="I1608" s="201"/>
      <c r="J1608" s="201"/>
      <c r="K1608" s="131"/>
      <c r="L1608" s="132" t="s">
        <v>5685</v>
      </c>
      <c r="M1608" s="132" t="s">
        <v>5686</v>
      </c>
      <c r="N1608" s="131"/>
      <c r="O1608" s="783" t="s">
        <v>84</v>
      </c>
      <c r="P1608" s="783" t="s">
        <v>86</v>
      </c>
      <c r="Q1608" s="783" t="s">
        <v>86</v>
      </c>
      <c r="R1608" s="783" t="s">
        <v>86</v>
      </c>
      <c r="S1608" s="132" t="s">
        <v>101</v>
      </c>
      <c r="T1608" s="132" t="s">
        <v>5687</v>
      </c>
      <c r="U1608" s="131"/>
      <c r="V1608" s="803"/>
      <c r="W1608" s="803"/>
      <c r="X1608" s="803"/>
      <c r="Y1608" s="803"/>
      <c r="Z1608" s="803"/>
      <c r="AA1608" s="803"/>
      <c r="AB1608" s="803"/>
      <c r="AC1608" s="803"/>
      <c r="AD1608" s="803"/>
      <c r="AE1608" s="110"/>
      <c r="AF1608" s="110"/>
      <c r="AG1608" s="110"/>
    </row>
    <row r="1609">
      <c r="A1609" s="803"/>
      <c r="B1609" s="127">
        <f t="shared" si="1"/>
        <v>1606</v>
      </c>
      <c r="C1609" s="147"/>
      <c r="D1609" s="803"/>
      <c r="E1609" s="867"/>
      <c r="F1609" s="149" t="s">
        <v>5675</v>
      </c>
      <c r="G1609" s="130" t="s">
        <v>5676</v>
      </c>
      <c r="H1609" s="201"/>
      <c r="I1609" s="201"/>
      <c r="J1609" s="201"/>
      <c r="K1609" s="131"/>
      <c r="L1609" s="132" t="s">
        <v>5677</v>
      </c>
      <c r="M1609" s="132" t="s">
        <v>5678</v>
      </c>
      <c r="N1609" s="131"/>
      <c r="O1609" s="783" t="s">
        <v>84</v>
      </c>
      <c r="P1609" s="783" t="s">
        <v>86</v>
      </c>
      <c r="Q1609" s="783" t="s">
        <v>86</v>
      </c>
      <c r="R1609" s="783" t="s">
        <v>86</v>
      </c>
      <c r="S1609" s="132" t="s">
        <v>101</v>
      </c>
      <c r="T1609" s="131"/>
      <c r="U1609" s="131"/>
      <c r="V1609" s="803"/>
      <c r="W1609" s="803"/>
      <c r="X1609" s="803"/>
      <c r="Y1609" s="803"/>
      <c r="Z1609" s="803"/>
      <c r="AA1609" s="803"/>
      <c r="AB1609" s="803"/>
      <c r="AC1609" s="803"/>
      <c r="AD1609" s="803"/>
      <c r="AE1609" s="110"/>
      <c r="AF1609" s="110"/>
      <c r="AG1609" s="110"/>
    </row>
    <row r="1610">
      <c r="A1610" s="803"/>
      <c r="B1610" s="127">
        <f t="shared" si="1"/>
        <v>1607</v>
      </c>
      <c r="C1610" s="147"/>
      <c r="D1610" s="803"/>
      <c r="E1610" s="960"/>
      <c r="F1610" s="207"/>
      <c r="G1610" s="130" t="s">
        <v>5679</v>
      </c>
      <c r="H1610" s="201"/>
      <c r="I1610" s="201"/>
      <c r="J1610" s="201"/>
      <c r="K1610" s="131"/>
      <c r="L1610" s="132" t="s">
        <v>5680</v>
      </c>
      <c r="M1610" s="132" t="s">
        <v>5681</v>
      </c>
      <c r="N1610" s="131"/>
      <c r="O1610" s="783" t="s">
        <v>84</v>
      </c>
      <c r="P1610" s="783" t="s">
        <v>86</v>
      </c>
      <c r="Q1610" s="783" t="s">
        <v>86</v>
      </c>
      <c r="R1610" s="783" t="s">
        <v>86</v>
      </c>
      <c r="S1610" s="132" t="s">
        <v>101</v>
      </c>
      <c r="T1610" s="131"/>
      <c r="U1610" s="131"/>
      <c r="V1610" s="803"/>
      <c r="W1610" s="803"/>
      <c r="X1610" s="803"/>
      <c r="Y1610" s="803"/>
      <c r="Z1610" s="803"/>
      <c r="AA1610" s="803"/>
      <c r="AB1610" s="803"/>
      <c r="AC1610" s="803"/>
      <c r="AD1610" s="803"/>
      <c r="AE1610" s="110"/>
      <c r="AF1610" s="110"/>
      <c r="AG1610" s="110"/>
    </row>
    <row r="1611">
      <c r="A1611" s="803"/>
      <c r="B1611" s="127">
        <f t="shared" si="1"/>
        <v>1608</v>
      </c>
      <c r="C1611" s="1015"/>
      <c r="D1611" s="204"/>
      <c r="E1611" s="142" t="s">
        <v>5688</v>
      </c>
      <c r="F1611" s="155" t="s">
        <v>5689</v>
      </c>
      <c r="G1611" s="201"/>
      <c r="H1611" s="201"/>
      <c r="I1611" s="201"/>
      <c r="J1611" s="201"/>
      <c r="K1611" s="131"/>
      <c r="L1611" s="132" t="s">
        <v>5690</v>
      </c>
      <c r="M1611" s="132" t="s">
        <v>5691</v>
      </c>
      <c r="N1611" s="131"/>
      <c r="O1611" s="783" t="s">
        <v>84</v>
      </c>
      <c r="P1611" s="783" t="s">
        <v>86</v>
      </c>
      <c r="Q1611" s="783" t="s">
        <v>86</v>
      </c>
      <c r="R1611" s="783" t="s">
        <v>86</v>
      </c>
      <c r="S1611" s="132" t="s">
        <v>101</v>
      </c>
      <c r="T1611" s="131"/>
      <c r="U1611" s="131"/>
      <c r="V1611" s="803"/>
      <c r="W1611" s="803"/>
      <c r="X1611" s="803"/>
      <c r="Y1611" s="803"/>
      <c r="Z1611" s="803"/>
      <c r="AA1611" s="803"/>
      <c r="AB1611" s="803"/>
      <c r="AC1611" s="803"/>
      <c r="AD1611" s="803"/>
      <c r="AE1611" s="110"/>
      <c r="AF1611" s="110"/>
      <c r="AG1611" s="110"/>
    </row>
    <row r="1612">
      <c r="A1612" s="803"/>
      <c r="B1612" s="676">
        <f t="shared" si="1"/>
        <v>1609</v>
      </c>
      <c r="C1612" s="1016" t="s">
        <v>5692</v>
      </c>
      <c r="D1612" s="155" t="s">
        <v>5693</v>
      </c>
      <c r="E1612" s="201"/>
      <c r="F1612" s="201"/>
      <c r="G1612" s="201"/>
      <c r="H1612" s="201"/>
      <c r="I1612" s="201"/>
      <c r="J1612" s="201"/>
      <c r="K1612" s="132"/>
      <c r="L1612" s="132" t="s">
        <v>5694</v>
      </c>
      <c r="M1612" s="132" t="s">
        <v>2842</v>
      </c>
      <c r="N1612" s="131"/>
      <c r="O1612" s="783" t="s">
        <v>84</v>
      </c>
      <c r="P1612" s="783" t="s">
        <v>86</v>
      </c>
      <c r="Q1612" s="783" t="s">
        <v>86</v>
      </c>
      <c r="R1612" s="783" t="s">
        <v>86</v>
      </c>
      <c r="S1612" s="132" t="s">
        <v>101</v>
      </c>
      <c r="T1612" s="131"/>
      <c r="U1612" s="131"/>
      <c r="V1612" s="803"/>
      <c r="W1612" s="803"/>
      <c r="X1612" s="803"/>
      <c r="Y1612" s="803"/>
      <c r="Z1612" s="803"/>
      <c r="AA1612" s="803"/>
      <c r="AB1612" s="803"/>
      <c r="AC1612" s="803"/>
      <c r="AD1612" s="803"/>
      <c r="AE1612" s="110"/>
      <c r="AF1612" s="110"/>
      <c r="AG1612" s="110"/>
    </row>
  </sheetData>
  <autoFilter ref="$A$3:$AG$1612"/>
  <mergeCells count="1">
    <mergeCell ref="E708:K710"/>
  </mergeCells>
  <dataValidations>
    <dataValidation type="list" allowBlank="1" sqref="O4:R1612">
      <formula1>"未,OK,NG,保,外,-"</formula1>
    </dataValidation>
  </dataValidations>
  <hyperlinks>
    <hyperlink r:id="rId1" ref="U54"/>
    <hyperlink r:id="rId2" ref="U308"/>
    <hyperlink r:id="rId3" ref="T588"/>
    <hyperlink r:id="rId4" ref="U645"/>
    <hyperlink r:id="rId5" ref="T783"/>
    <hyperlink r:id="rId6" ref="T808"/>
    <hyperlink r:id="rId7" ref="U1142"/>
    <hyperlink r:id="rId8" ref="N1160"/>
    <hyperlink r:id="rId9" location="default-temp_new:~:text=%E5%8F%82%E7%85%A7%E3%81%8F%E3%81%A0%E3%81%95%E3%81%84%E3%80%82-,4.%E8%AB%8B%E6%B1%82%E6%9B%B8%E3%83%86%E3%83%B3%E3%83%97%E3%83%AC%E3%83%BC%E3%83%88%E3%81%AE%E9%81%A9%E7%94%A8%E3%83%AB%E3%83%BC%E3%83%AB,-%E8%AB%8B%E6%B1%82%E6%9B%B8%E3%83%87%E3%83%BC%E3%82%BF" ref="N1302"/>
    <hyperlink r:id="rId10" ref="N1320"/>
    <hyperlink r:id="rId11" ref="U1355"/>
    <hyperlink r:id="rId12" ref="U1372"/>
    <hyperlink r:id="rId13" ref="U1412"/>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showGridLines="0" workbookViewId="0"/>
  </sheetViews>
  <sheetFormatPr customHeight="1" defaultColWidth="12.63" defaultRowHeight="15.75"/>
  <cols>
    <col customWidth="1" min="1" max="1" width="1.38"/>
    <col customWidth="1" min="2" max="2" width="4.38"/>
    <col customWidth="1" min="5" max="5" width="15.63"/>
    <col customWidth="1" min="6" max="6" width="23.0"/>
    <col customWidth="1" min="7" max="7" width="20.88"/>
    <col customWidth="1" min="8" max="8" width="15.63"/>
    <col customWidth="1" min="9" max="9" width="18.38"/>
    <col customWidth="1" min="11" max="11" width="14.13"/>
    <col customWidth="1" min="12" max="12" width="16.13"/>
    <col customWidth="1" min="13" max="13" width="17.0"/>
    <col customWidth="1" min="14" max="14" width="6.75"/>
    <col customWidth="1" min="15" max="15" width="39.88"/>
    <col customWidth="1" min="16" max="16" width="37.25"/>
    <col customWidth="1" min="17" max="17" width="41.38"/>
    <col customWidth="1" min="23" max="23" width="37.25"/>
  </cols>
  <sheetData>
    <row r="1">
      <c r="A1" s="148"/>
      <c r="B1" s="803"/>
      <c r="C1" s="803"/>
      <c r="D1" s="803"/>
      <c r="E1" s="803"/>
      <c r="F1" s="803"/>
      <c r="G1" s="803"/>
      <c r="H1" s="803"/>
      <c r="I1" s="803"/>
      <c r="J1" s="803"/>
      <c r="K1" s="803"/>
      <c r="L1" s="803"/>
      <c r="M1" s="803"/>
      <c r="N1" s="803"/>
      <c r="O1" s="803"/>
      <c r="P1" s="803"/>
      <c r="Q1" s="803"/>
      <c r="R1" s="803"/>
      <c r="S1" s="803"/>
      <c r="T1" s="877"/>
      <c r="U1" s="877"/>
      <c r="V1" s="877"/>
      <c r="W1" s="877"/>
      <c r="X1" s="877"/>
      <c r="Y1" s="803"/>
      <c r="Z1" s="803"/>
      <c r="AA1" s="803"/>
      <c r="AB1" s="803"/>
      <c r="AC1" s="803"/>
      <c r="AD1" s="803"/>
      <c r="AE1" s="803"/>
      <c r="AF1" s="803"/>
      <c r="AG1" s="803"/>
      <c r="AH1" s="110"/>
      <c r="AI1" s="110"/>
      <c r="AJ1" s="110"/>
    </row>
    <row r="2">
      <c r="A2" s="803"/>
      <c r="B2" s="803"/>
      <c r="C2" s="1017" t="s">
        <v>60</v>
      </c>
      <c r="D2" s="148"/>
      <c r="E2" s="803"/>
      <c r="F2" s="803"/>
      <c r="G2" s="803"/>
      <c r="H2" s="803"/>
      <c r="I2" s="803"/>
      <c r="J2" s="803"/>
      <c r="K2" s="803"/>
      <c r="L2" s="803"/>
      <c r="M2" s="803"/>
      <c r="N2" s="803"/>
      <c r="O2" s="803"/>
      <c r="P2" s="803"/>
      <c r="Q2" s="803"/>
      <c r="R2" s="1018" t="s">
        <v>135</v>
      </c>
      <c r="S2" s="1019" t="s">
        <v>136</v>
      </c>
      <c r="T2" s="889" t="s">
        <v>137</v>
      </c>
      <c r="U2" s="1020" t="s">
        <v>138</v>
      </c>
      <c r="V2" s="165"/>
      <c r="W2" s="165"/>
      <c r="X2" s="165"/>
      <c r="Y2" s="803"/>
      <c r="Z2" s="148"/>
      <c r="AA2" s="803"/>
      <c r="AB2" s="803"/>
      <c r="AC2" s="803"/>
      <c r="AD2" s="803"/>
      <c r="AE2" s="803"/>
      <c r="AF2" s="803"/>
      <c r="AG2" s="803"/>
      <c r="AH2" s="110"/>
      <c r="AI2" s="110"/>
      <c r="AJ2" s="110"/>
    </row>
    <row r="3">
      <c r="A3" s="803"/>
      <c r="B3" s="882" t="s">
        <v>139</v>
      </c>
      <c r="C3" s="883" t="s">
        <v>140</v>
      </c>
      <c r="D3" s="882" t="s">
        <v>748</v>
      </c>
      <c r="E3" s="882"/>
      <c r="F3" s="883"/>
      <c r="G3" s="883"/>
      <c r="H3" s="883"/>
      <c r="I3" s="883"/>
      <c r="J3" s="883"/>
      <c r="K3" s="883"/>
      <c r="L3" s="883"/>
      <c r="M3" s="883"/>
      <c r="N3" s="883"/>
      <c r="O3" s="884" t="s">
        <v>143</v>
      </c>
      <c r="P3" s="1021" t="s">
        <v>144</v>
      </c>
      <c r="Q3" s="1022" t="s">
        <v>145</v>
      </c>
      <c r="R3" s="1023" t="s">
        <v>146</v>
      </c>
      <c r="S3" s="1024" t="s">
        <v>750</v>
      </c>
      <c r="T3" s="1025" t="s">
        <v>147</v>
      </c>
      <c r="U3" s="1025" t="s">
        <v>751</v>
      </c>
      <c r="V3" s="1026" t="s">
        <v>148</v>
      </c>
      <c r="W3" s="1027" t="s">
        <v>149</v>
      </c>
      <c r="X3" s="1028" t="s">
        <v>150</v>
      </c>
      <c r="Y3" s="803"/>
      <c r="Z3" s="803"/>
      <c r="AA3" s="803"/>
      <c r="AB3" s="803"/>
      <c r="AC3" s="803"/>
      <c r="AD3" s="803"/>
      <c r="AE3" s="803"/>
      <c r="AF3" s="803"/>
      <c r="AG3" s="803"/>
      <c r="AH3" s="110"/>
      <c r="AI3" s="110"/>
      <c r="AJ3" s="110"/>
    </row>
    <row r="4">
      <c r="A4" s="803"/>
      <c r="B4" s="127">
        <f t="shared" ref="B4:B110" si="1">ROW()-ROW($B$3)</f>
        <v>1</v>
      </c>
      <c r="C4" s="146" t="s">
        <v>5695</v>
      </c>
      <c r="D4" s="130"/>
      <c r="E4" s="131"/>
      <c r="F4" s="131"/>
      <c r="G4" s="131"/>
      <c r="H4" s="131"/>
      <c r="I4" s="131"/>
      <c r="J4" s="131"/>
      <c r="K4" s="132"/>
      <c r="L4" s="132"/>
      <c r="M4" s="132"/>
      <c r="N4" s="132"/>
      <c r="O4" s="132" t="s">
        <v>5696</v>
      </c>
      <c r="P4" s="132" t="s">
        <v>5697</v>
      </c>
      <c r="Q4" s="131"/>
      <c r="R4" s="783" t="s">
        <v>84</v>
      </c>
      <c r="S4" s="783" t="s">
        <v>84</v>
      </c>
      <c r="T4" s="783" t="s">
        <v>84</v>
      </c>
      <c r="U4" s="783" t="s">
        <v>86</v>
      </c>
      <c r="V4" s="132" t="s">
        <v>107</v>
      </c>
      <c r="W4" s="131"/>
      <c r="X4" s="131"/>
      <c r="Y4" s="803"/>
      <c r="Z4" s="803"/>
      <c r="AA4" s="803"/>
      <c r="AB4" s="803"/>
      <c r="AC4" s="803"/>
      <c r="AD4" s="803"/>
      <c r="AE4" s="803"/>
      <c r="AF4" s="803"/>
      <c r="AG4" s="803"/>
      <c r="AH4" s="110"/>
      <c r="AI4" s="110"/>
      <c r="AJ4" s="110"/>
    </row>
    <row r="5">
      <c r="A5" s="803"/>
      <c r="B5" s="127">
        <f t="shared" si="1"/>
        <v>2</v>
      </c>
      <c r="C5" s="149"/>
      <c r="D5" s="129" t="s">
        <v>5698</v>
      </c>
      <c r="E5" s="143"/>
      <c r="F5" s="143"/>
      <c r="G5" s="131"/>
      <c r="H5" s="131"/>
      <c r="I5" s="131"/>
      <c r="J5" s="131"/>
      <c r="K5" s="132"/>
      <c r="L5" s="132"/>
      <c r="M5" s="132"/>
      <c r="N5" s="132"/>
      <c r="O5" s="132" t="s">
        <v>5699</v>
      </c>
      <c r="P5" s="132" t="s">
        <v>5700</v>
      </c>
      <c r="Q5" s="131"/>
      <c r="R5" s="783" t="s">
        <v>84</v>
      </c>
      <c r="S5" s="783" t="s">
        <v>84</v>
      </c>
      <c r="T5" s="783" t="s">
        <v>84</v>
      </c>
      <c r="U5" s="783" t="s">
        <v>86</v>
      </c>
      <c r="V5" s="132" t="s">
        <v>107</v>
      </c>
      <c r="W5" s="131"/>
      <c r="X5" s="131"/>
      <c r="Y5" s="803"/>
      <c r="Z5" s="803"/>
      <c r="AA5" s="803"/>
      <c r="AB5" s="803"/>
      <c r="AC5" s="803"/>
      <c r="AD5" s="803"/>
      <c r="AE5" s="803"/>
      <c r="AF5" s="803"/>
      <c r="AG5" s="803"/>
      <c r="AH5" s="110"/>
      <c r="AI5" s="110"/>
      <c r="AJ5" s="110"/>
    </row>
    <row r="6">
      <c r="A6" s="803"/>
      <c r="B6" s="127">
        <f t="shared" si="1"/>
        <v>3</v>
      </c>
      <c r="C6" s="193"/>
      <c r="D6" s="192" t="s">
        <v>5701</v>
      </c>
      <c r="E6" s="192" t="s">
        <v>2839</v>
      </c>
      <c r="F6" s="146" t="s">
        <v>5702</v>
      </c>
      <c r="G6" s="175"/>
      <c r="H6" s="131"/>
      <c r="I6" s="131"/>
      <c r="J6" s="131"/>
      <c r="K6" s="132"/>
      <c r="L6" s="132"/>
      <c r="M6" s="132"/>
      <c r="N6" s="132"/>
      <c r="O6" s="132" t="s">
        <v>5703</v>
      </c>
      <c r="P6" s="132" t="s">
        <v>5704</v>
      </c>
      <c r="Q6" s="831" t="s">
        <v>5705</v>
      </c>
      <c r="R6" s="783" t="s">
        <v>84</v>
      </c>
      <c r="S6" s="783" t="s">
        <v>84</v>
      </c>
      <c r="T6" s="783" t="s">
        <v>84</v>
      </c>
      <c r="U6" s="783" t="s">
        <v>86</v>
      </c>
      <c r="V6" s="132" t="s">
        <v>107</v>
      </c>
      <c r="W6" s="132" t="s">
        <v>5706</v>
      </c>
      <c r="X6" s="131"/>
      <c r="Y6" s="803"/>
      <c r="Z6" s="803"/>
      <c r="AA6" s="803"/>
      <c r="AB6" s="803"/>
      <c r="AC6" s="803"/>
      <c r="AD6" s="803"/>
      <c r="AE6" s="803"/>
      <c r="AF6" s="803"/>
      <c r="AG6" s="803"/>
      <c r="AH6" s="110"/>
      <c r="AI6" s="110"/>
      <c r="AJ6" s="110"/>
    </row>
    <row r="7">
      <c r="A7" s="803"/>
      <c r="B7" s="127">
        <f t="shared" si="1"/>
        <v>4</v>
      </c>
      <c r="C7" s="193"/>
      <c r="D7" s="193"/>
      <c r="E7" s="191"/>
      <c r="F7" s="151"/>
      <c r="G7" s="175"/>
      <c r="H7" s="131"/>
      <c r="I7" s="131"/>
      <c r="J7" s="131"/>
      <c r="K7" s="132"/>
      <c r="L7" s="132"/>
      <c r="M7" s="132"/>
      <c r="N7" s="132"/>
      <c r="O7" s="132" t="s">
        <v>5707</v>
      </c>
      <c r="P7" s="132" t="s">
        <v>5708</v>
      </c>
      <c r="Q7" s="131"/>
      <c r="R7" s="783" t="s">
        <v>84</v>
      </c>
      <c r="S7" s="783" t="s">
        <v>84</v>
      </c>
      <c r="T7" s="783" t="s">
        <v>84</v>
      </c>
      <c r="U7" s="783" t="s">
        <v>86</v>
      </c>
      <c r="V7" s="132" t="s">
        <v>107</v>
      </c>
      <c r="W7" s="131"/>
      <c r="X7" s="131"/>
      <c r="Y7" s="803"/>
      <c r="Z7" s="803"/>
      <c r="AA7" s="803"/>
      <c r="AB7" s="803"/>
      <c r="AC7" s="803"/>
      <c r="AD7" s="803"/>
      <c r="AE7" s="803"/>
      <c r="AF7" s="803"/>
      <c r="AG7" s="803"/>
      <c r="AH7" s="110"/>
      <c r="AI7" s="110"/>
      <c r="AJ7" s="110"/>
    </row>
    <row r="8">
      <c r="A8" s="803"/>
      <c r="B8" s="127">
        <f t="shared" si="1"/>
        <v>5</v>
      </c>
      <c r="C8" s="193"/>
      <c r="D8" s="193"/>
      <c r="E8" s="191"/>
      <c r="F8" s="153"/>
      <c r="G8" s="175"/>
      <c r="H8" s="131"/>
      <c r="I8" s="131"/>
      <c r="J8" s="131"/>
      <c r="K8" s="132"/>
      <c r="L8" s="132"/>
      <c r="M8" s="132"/>
      <c r="N8" s="132"/>
      <c r="O8" s="132" t="s">
        <v>4688</v>
      </c>
      <c r="P8" s="132" t="s">
        <v>5709</v>
      </c>
      <c r="Q8" s="131"/>
      <c r="R8" s="783" t="s">
        <v>84</v>
      </c>
      <c r="S8" s="783" t="s">
        <v>86</v>
      </c>
      <c r="T8" s="783" t="s">
        <v>86</v>
      </c>
      <c r="U8" s="783" t="s">
        <v>86</v>
      </c>
      <c r="V8" s="132" t="s">
        <v>107</v>
      </c>
      <c r="W8" s="131"/>
      <c r="X8" s="131"/>
      <c r="Y8" s="803"/>
      <c r="Z8" s="803"/>
      <c r="AA8" s="803"/>
      <c r="AB8" s="803"/>
      <c r="AC8" s="803"/>
      <c r="AD8" s="803"/>
      <c r="AE8" s="803"/>
      <c r="AF8" s="803"/>
      <c r="AG8" s="803"/>
      <c r="AH8" s="110"/>
      <c r="AI8" s="110"/>
      <c r="AJ8" s="110"/>
    </row>
    <row r="9">
      <c r="A9" s="803"/>
      <c r="B9" s="127">
        <f t="shared" si="1"/>
        <v>6</v>
      </c>
      <c r="C9" s="193"/>
      <c r="D9" s="193"/>
      <c r="E9" s="191"/>
      <c r="F9" s="149" t="s">
        <v>5710</v>
      </c>
      <c r="G9" s="129"/>
      <c r="H9" s="132"/>
      <c r="I9" s="132"/>
      <c r="J9" s="131"/>
      <c r="K9" s="132"/>
      <c r="L9" s="132"/>
      <c r="M9" s="132"/>
      <c r="N9" s="132"/>
      <c r="O9" s="132" t="s">
        <v>5711</v>
      </c>
      <c r="P9" s="132" t="s">
        <v>5712</v>
      </c>
      <c r="Q9" s="131"/>
      <c r="R9" s="783" t="s">
        <v>84</v>
      </c>
      <c r="S9" s="783" t="s">
        <v>86</v>
      </c>
      <c r="T9" s="783" t="s">
        <v>86</v>
      </c>
      <c r="U9" s="783" t="s">
        <v>86</v>
      </c>
      <c r="V9" s="132" t="s">
        <v>107</v>
      </c>
      <c r="W9" s="131"/>
      <c r="X9" s="131"/>
      <c r="Y9" s="803"/>
      <c r="Z9" s="803"/>
      <c r="AA9" s="803"/>
      <c r="AB9" s="803"/>
      <c r="AC9" s="803"/>
      <c r="AD9" s="803"/>
      <c r="AE9" s="803"/>
      <c r="AF9" s="803"/>
      <c r="AG9" s="803"/>
      <c r="AH9" s="110"/>
      <c r="AI9" s="110"/>
      <c r="AJ9" s="110"/>
    </row>
    <row r="10">
      <c r="A10" s="803"/>
      <c r="B10" s="127">
        <f t="shared" si="1"/>
        <v>7</v>
      </c>
      <c r="C10" s="193"/>
      <c r="D10" s="193"/>
      <c r="E10" s="191"/>
      <c r="F10" s="191"/>
      <c r="G10" s="146" t="s">
        <v>781</v>
      </c>
      <c r="H10" s="175"/>
      <c r="I10" s="132"/>
      <c r="J10" s="131"/>
      <c r="K10" s="132"/>
      <c r="L10" s="132"/>
      <c r="M10" s="132"/>
      <c r="N10" s="132"/>
      <c r="O10" s="132" t="s">
        <v>5713</v>
      </c>
      <c r="P10" s="132" t="s">
        <v>5714</v>
      </c>
      <c r="Q10" s="131"/>
      <c r="R10" s="783" t="s">
        <v>84</v>
      </c>
      <c r="S10" s="783" t="s">
        <v>86</v>
      </c>
      <c r="T10" s="783" t="s">
        <v>86</v>
      </c>
      <c r="U10" s="783" t="s">
        <v>86</v>
      </c>
      <c r="V10" s="132" t="s">
        <v>107</v>
      </c>
      <c r="W10" s="131"/>
      <c r="X10" s="131"/>
      <c r="Y10" s="803"/>
      <c r="Z10" s="803"/>
      <c r="AA10" s="803"/>
      <c r="AB10" s="803"/>
      <c r="AC10" s="803"/>
      <c r="AD10" s="803"/>
      <c r="AE10" s="803"/>
      <c r="AF10" s="803"/>
      <c r="AG10" s="803"/>
      <c r="AH10" s="110"/>
      <c r="AI10" s="110"/>
      <c r="AJ10" s="110"/>
    </row>
    <row r="11">
      <c r="A11" s="803"/>
      <c r="B11" s="127">
        <f t="shared" si="1"/>
        <v>8</v>
      </c>
      <c r="C11" s="193"/>
      <c r="D11" s="193"/>
      <c r="E11" s="191"/>
      <c r="F11" s="194"/>
      <c r="G11" s="153"/>
      <c r="H11" s="175"/>
      <c r="I11" s="132"/>
      <c r="J11" s="131"/>
      <c r="K11" s="132"/>
      <c r="L11" s="132"/>
      <c r="M11" s="132"/>
      <c r="N11" s="132"/>
      <c r="O11" s="132"/>
      <c r="P11" s="132" t="s">
        <v>5715</v>
      </c>
      <c r="Q11" s="131"/>
      <c r="R11" s="783" t="s">
        <v>84</v>
      </c>
      <c r="S11" s="783" t="s">
        <v>86</v>
      </c>
      <c r="T11" s="783" t="s">
        <v>86</v>
      </c>
      <c r="U11" s="783" t="s">
        <v>86</v>
      </c>
      <c r="V11" s="132" t="s">
        <v>107</v>
      </c>
      <c r="W11" s="131"/>
      <c r="X11" s="131"/>
      <c r="Y11" s="803"/>
      <c r="Z11" s="803"/>
      <c r="AA11" s="803"/>
      <c r="AB11" s="803"/>
      <c r="AC11" s="803"/>
      <c r="AD11" s="803"/>
      <c r="AE11" s="803"/>
      <c r="AF11" s="803"/>
      <c r="AG11" s="803"/>
      <c r="AH11" s="110"/>
      <c r="AI11" s="110"/>
      <c r="AJ11" s="110"/>
    </row>
    <row r="12">
      <c r="A12" s="803"/>
      <c r="B12" s="127">
        <f t="shared" si="1"/>
        <v>9</v>
      </c>
      <c r="C12" s="193"/>
      <c r="D12" s="193"/>
      <c r="E12" s="191"/>
      <c r="F12" s="248" t="s">
        <v>252</v>
      </c>
      <c r="G12" s="914">
        <v>10.0</v>
      </c>
      <c r="H12" s="131"/>
      <c r="I12" s="132"/>
      <c r="J12" s="131"/>
      <c r="K12" s="132"/>
      <c r="L12" s="132"/>
      <c r="M12" s="132"/>
      <c r="N12" s="132"/>
      <c r="O12" s="132" t="s">
        <v>3952</v>
      </c>
      <c r="P12" s="132" t="s">
        <v>4388</v>
      </c>
      <c r="Q12" s="131"/>
      <c r="R12" s="783" t="s">
        <v>84</v>
      </c>
      <c r="S12" s="783" t="s">
        <v>86</v>
      </c>
      <c r="T12" s="783" t="s">
        <v>86</v>
      </c>
      <c r="U12" s="783" t="s">
        <v>86</v>
      </c>
      <c r="V12" s="132" t="s">
        <v>107</v>
      </c>
      <c r="W12" s="131"/>
      <c r="X12" s="131"/>
      <c r="Y12" s="803"/>
      <c r="Z12" s="803"/>
      <c r="AA12" s="803"/>
      <c r="AB12" s="803"/>
      <c r="AC12" s="803"/>
      <c r="AD12" s="803"/>
      <c r="AE12" s="803"/>
      <c r="AF12" s="803"/>
      <c r="AG12" s="803"/>
      <c r="AH12" s="110"/>
      <c r="AI12" s="110"/>
      <c r="AJ12" s="110"/>
    </row>
    <row r="13">
      <c r="A13" s="803"/>
      <c r="B13" s="127">
        <f t="shared" si="1"/>
        <v>10</v>
      </c>
      <c r="C13" s="193"/>
      <c r="D13" s="193"/>
      <c r="E13" s="191"/>
      <c r="F13" s="300"/>
      <c r="G13" s="915">
        <v>30.0</v>
      </c>
      <c r="H13" s="131"/>
      <c r="I13" s="132"/>
      <c r="J13" s="131"/>
      <c r="K13" s="132"/>
      <c r="L13" s="132"/>
      <c r="M13" s="132"/>
      <c r="N13" s="132"/>
      <c r="O13" s="132" t="s">
        <v>3955</v>
      </c>
      <c r="P13" s="132" t="s">
        <v>4389</v>
      </c>
      <c r="Q13" s="131"/>
      <c r="R13" s="783" t="s">
        <v>84</v>
      </c>
      <c r="S13" s="783" t="s">
        <v>86</v>
      </c>
      <c r="T13" s="783" t="s">
        <v>86</v>
      </c>
      <c r="U13" s="783" t="s">
        <v>86</v>
      </c>
      <c r="V13" s="132" t="s">
        <v>107</v>
      </c>
      <c r="W13" s="131"/>
      <c r="X13" s="131"/>
      <c r="Y13" s="803"/>
      <c r="Z13" s="803"/>
      <c r="AA13" s="803"/>
      <c r="AB13" s="803"/>
      <c r="AC13" s="803"/>
      <c r="AD13" s="803"/>
      <c r="AE13" s="803"/>
      <c r="AF13" s="803"/>
      <c r="AG13" s="803"/>
      <c r="AH13" s="110"/>
      <c r="AI13" s="110"/>
      <c r="AJ13" s="110"/>
    </row>
    <row r="14">
      <c r="A14" s="803"/>
      <c r="B14" s="127">
        <f t="shared" si="1"/>
        <v>11</v>
      </c>
      <c r="C14" s="193"/>
      <c r="D14" s="193"/>
      <c r="E14" s="191"/>
      <c r="F14" s="300"/>
      <c r="G14" s="915">
        <v>50.0</v>
      </c>
      <c r="H14" s="131"/>
      <c r="I14" s="132"/>
      <c r="J14" s="131"/>
      <c r="K14" s="132"/>
      <c r="L14" s="132"/>
      <c r="M14" s="132"/>
      <c r="N14" s="132"/>
      <c r="O14" s="132" t="s">
        <v>3958</v>
      </c>
      <c r="P14" s="132" t="s">
        <v>4390</v>
      </c>
      <c r="Q14" s="131"/>
      <c r="R14" s="783" t="s">
        <v>84</v>
      </c>
      <c r="S14" s="783" t="s">
        <v>86</v>
      </c>
      <c r="T14" s="783" t="s">
        <v>86</v>
      </c>
      <c r="U14" s="783" t="s">
        <v>86</v>
      </c>
      <c r="V14" s="132" t="s">
        <v>107</v>
      </c>
      <c r="W14" s="131"/>
      <c r="X14" s="131"/>
      <c r="Y14" s="803"/>
      <c r="Z14" s="803"/>
      <c r="AA14" s="803"/>
      <c r="AB14" s="803"/>
      <c r="AC14" s="803"/>
      <c r="AD14" s="803"/>
      <c r="AE14" s="803"/>
      <c r="AF14" s="803"/>
      <c r="AG14" s="803"/>
      <c r="AH14" s="110"/>
      <c r="AI14" s="110"/>
      <c r="AJ14" s="110"/>
    </row>
    <row r="15">
      <c r="A15" s="803"/>
      <c r="B15" s="127">
        <f t="shared" si="1"/>
        <v>12</v>
      </c>
      <c r="C15" s="193"/>
      <c r="D15" s="193"/>
      <c r="E15" s="191"/>
      <c r="F15" s="246" t="s">
        <v>824</v>
      </c>
      <c r="G15" s="903" t="s">
        <v>1174</v>
      </c>
      <c r="H15" s="131"/>
      <c r="I15" s="132"/>
      <c r="J15" s="131"/>
      <c r="K15" s="132"/>
      <c r="L15" s="132"/>
      <c r="M15" s="132"/>
      <c r="N15" s="132"/>
      <c r="O15" s="132" t="s">
        <v>3965</v>
      </c>
      <c r="P15" s="132" t="s">
        <v>3966</v>
      </c>
      <c r="Q15" s="131"/>
      <c r="R15" s="783" t="s">
        <v>84</v>
      </c>
      <c r="S15" s="783" t="s">
        <v>86</v>
      </c>
      <c r="T15" s="783" t="s">
        <v>86</v>
      </c>
      <c r="U15" s="783" t="s">
        <v>86</v>
      </c>
      <c r="V15" s="132" t="s">
        <v>107</v>
      </c>
      <c r="W15" s="131"/>
      <c r="X15" s="131"/>
      <c r="Y15" s="803"/>
      <c r="Z15" s="803"/>
      <c r="AA15" s="803"/>
      <c r="AB15" s="803"/>
      <c r="AC15" s="803"/>
      <c r="AD15" s="803"/>
      <c r="AE15" s="803"/>
      <c r="AF15" s="803"/>
      <c r="AG15" s="803"/>
      <c r="AH15" s="110"/>
      <c r="AI15" s="110"/>
      <c r="AJ15" s="110"/>
    </row>
    <row r="16">
      <c r="A16" s="803"/>
      <c r="B16" s="127">
        <f t="shared" si="1"/>
        <v>13</v>
      </c>
      <c r="C16" s="193"/>
      <c r="D16" s="193"/>
      <c r="E16" s="191"/>
      <c r="F16" s="300"/>
      <c r="G16" s="903" t="s">
        <v>3967</v>
      </c>
      <c r="H16" s="131"/>
      <c r="I16" s="132"/>
      <c r="J16" s="131"/>
      <c r="K16" s="132"/>
      <c r="L16" s="132"/>
      <c r="M16" s="132"/>
      <c r="N16" s="132"/>
      <c r="O16" s="132" t="s">
        <v>3968</v>
      </c>
      <c r="P16" s="132" t="s">
        <v>3969</v>
      </c>
      <c r="Q16" s="131"/>
      <c r="R16" s="783" t="s">
        <v>84</v>
      </c>
      <c r="S16" s="783" t="s">
        <v>86</v>
      </c>
      <c r="T16" s="783" t="s">
        <v>86</v>
      </c>
      <c r="U16" s="783" t="s">
        <v>86</v>
      </c>
      <c r="V16" s="132" t="s">
        <v>107</v>
      </c>
      <c r="W16" s="131"/>
      <c r="X16" s="131"/>
      <c r="Y16" s="803"/>
      <c r="Z16" s="803"/>
      <c r="AA16" s="803"/>
      <c r="AB16" s="803"/>
      <c r="AC16" s="803"/>
      <c r="AD16" s="803"/>
      <c r="AE16" s="803"/>
      <c r="AF16" s="803"/>
      <c r="AG16" s="803"/>
      <c r="AH16" s="110"/>
      <c r="AI16" s="110"/>
      <c r="AJ16" s="110"/>
    </row>
    <row r="17">
      <c r="A17" s="803"/>
      <c r="B17" s="127">
        <f t="shared" si="1"/>
        <v>14</v>
      </c>
      <c r="C17" s="193"/>
      <c r="D17" s="193"/>
      <c r="E17" s="191"/>
      <c r="F17" s="300"/>
      <c r="G17" s="903" t="s">
        <v>3970</v>
      </c>
      <c r="H17" s="131"/>
      <c r="I17" s="131"/>
      <c r="J17" s="131"/>
      <c r="K17" s="132"/>
      <c r="L17" s="132"/>
      <c r="M17" s="132"/>
      <c r="N17" s="132"/>
      <c r="O17" s="132" t="s">
        <v>3971</v>
      </c>
      <c r="P17" s="132" t="s">
        <v>3972</v>
      </c>
      <c r="Q17" s="131"/>
      <c r="R17" s="783" t="s">
        <v>84</v>
      </c>
      <c r="S17" s="783" t="s">
        <v>86</v>
      </c>
      <c r="T17" s="783" t="s">
        <v>86</v>
      </c>
      <c r="U17" s="783" t="s">
        <v>86</v>
      </c>
      <c r="V17" s="132" t="s">
        <v>107</v>
      </c>
      <c r="W17" s="131"/>
      <c r="X17" s="131"/>
      <c r="Y17" s="803"/>
      <c r="Z17" s="803"/>
      <c r="AA17" s="803"/>
      <c r="AB17" s="803"/>
      <c r="AC17" s="803"/>
      <c r="AD17" s="803"/>
      <c r="AE17" s="803"/>
      <c r="AF17" s="803"/>
      <c r="AG17" s="803"/>
      <c r="AH17" s="110"/>
      <c r="AI17" s="110"/>
      <c r="AJ17" s="110"/>
    </row>
    <row r="18">
      <c r="A18" s="803"/>
      <c r="B18" s="127">
        <f t="shared" si="1"/>
        <v>15</v>
      </c>
      <c r="C18" s="193"/>
      <c r="D18" s="193"/>
      <c r="E18" s="191"/>
      <c r="F18" s="300"/>
      <c r="G18" s="903" t="s">
        <v>3973</v>
      </c>
      <c r="H18" s="131"/>
      <c r="I18" s="131"/>
      <c r="J18" s="131"/>
      <c r="K18" s="132"/>
      <c r="L18" s="132"/>
      <c r="M18" s="132"/>
      <c r="N18" s="132"/>
      <c r="O18" s="132" t="s">
        <v>3974</v>
      </c>
      <c r="P18" s="132" t="s">
        <v>3975</v>
      </c>
      <c r="Q18" s="131"/>
      <c r="R18" s="783" t="s">
        <v>84</v>
      </c>
      <c r="S18" s="783" t="s">
        <v>86</v>
      </c>
      <c r="T18" s="783" t="s">
        <v>86</v>
      </c>
      <c r="U18" s="783" t="s">
        <v>86</v>
      </c>
      <c r="V18" s="132" t="s">
        <v>107</v>
      </c>
      <c r="W18" s="131"/>
      <c r="X18" s="131"/>
      <c r="Y18" s="803"/>
      <c r="Z18" s="803"/>
      <c r="AA18" s="803"/>
      <c r="AB18" s="803"/>
      <c r="AC18" s="803"/>
      <c r="AD18" s="803"/>
      <c r="AE18" s="803"/>
      <c r="AF18" s="803"/>
      <c r="AG18" s="803"/>
      <c r="AH18" s="110"/>
      <c r="AI18" s="110"/>
      <c r="AJ18" s="110"/>
    </row>
    <row r="19">
      <c r="A19" s="803"/>
      <c r="B19" s="127">
        <f t="shared" si="1"/>
        <v>16</v>
      </c>
      <c r="C19" s="193"/>
      <c r="D19" s="193"/>
      <c r="E19" s="191"/>
      <c r="F19" s="301"/>
      <c r="G19" s="904" t="s">
        <v>3976</v>
      </c>
      <c r="H19" s="143"/>
      <c r="I19" s="131"/>
      <c r="J19" s="131"/>
      <c r="K19" s="132"/>
      <c r="L19" s="132"/>
      <c r="M19" s="132"/>
      <c r="N19" s="132"/>
      <c r="O19" s="132" t="s">
        <v>3977</v>
      </c>
      <c r="P19" s="132" t="s">
        <v>3978</v>
      </c>
      <c r="Q19" s="131"/>
      <c r="R19" s="783" t="s">
        <v>84</v>
      </c>
      <c r="S19" s="783" t="s">
        <v>86</v>
      </c>
      <c r="T19" s="783" t="s">
        <v>86</v>
      </c>
      <c r="U19" s="783" t="s">
        <v>86</v>
      </c>
      <c r="V19" s="132" t="s">
        <v>107</v>
      </c>
      <c r="W19" s="131"/>
      <c r="X19" s="131"/>
      <c r="Y19" s="803"/>
      <c r="Z19" s="803"/>
      <c r="AA19" s="803"/>
      <c r="AB19" s="803"/>
      <c r="AC19" s="803"/>
      <c r="AD19" s="803"/>
      <c r="AE19" s="803"/>
      <c r="AF19" s="803"/>
      <c r="AG19" s="803"/>
      <c r="AH19" s="110"/>
      <c r="AI19" s="110"/>
      <c r="AJ19" s="110"/>
    </row>
    <row r="20">
      <c r="A20" s="803"/>
      <c r="B20" s="127">
        <f t="shared" si="1"/>
        <v>17</v>
      </c>
      <c r="C20" s="193"/>
      <c r="D20" s="193"/>
      <c r="E20" s="191"/>
      <c r="F20" s="193" t="s">
        <v>5716</v>
      </c>
      <c r="G20" s="192" t="s">
        <v>590</v>
      </c>
      <c r="H20" s="146" t="s">
        <v>1387</v>
      </c>
      <c r="I20" s="130" t="s">
        <v>5717</v>
      </c>
      <c r="J20" s="131"/>
      <c r="K20" s="132"/>
      <c r="L20" s="132"/>
      <c r="M20" s="132"/>
      <c r="N20" s="132"/>
      <c r="O20" s="132" t="s">
        <v>5718</v>
      </c>
      <c r="P20" s="132" t="s">
        <v>5719</v>
      </c>
      <c r="Q20" s="131"/>
      <c r="R20" s="783" t="s">
        <v>84</v>
      </c>
      <c r="S20" s="783" t="s">
        <v>86</v>
      </c>
      <c r="T20" s="783" t="s">
        <v>86</v>
      </c>
      <c r="U20" s="783" t="s">
        <v>86</v>
      </c>
      <c r="V20" s="132" t="s">
        <v>107</v>
      </c>
      <c r="W20" s="131"/>
      <c r="X20" s="131"/>
      <c r="Y20" s="803"/>
      <c r="Z20" s="803"/>
      <c r="AA20" s="803"/>
      <c r="AB20" s="803"/>
      <c r="AC20" s="803"/>
      <c r="AD20" s="803"/>
      <c r="AE20" s="803"/>
      <c r="AF20" s="803"/>
      <c r="AG20" s="803"/>
      <c r="AH20" s="110"/>
      <c r="AI20" s="110"/>
      <c r="AJ20" s="110"/>
    </row>
    <row r="21">
      <c r="A21" s="803"/>
      <c r="B21" s="127">
        <f t="shared" si="1"/>
        <v>18</v>
      </c>
      <c r="C21" s="193"/>
      <c r="D21" s="193"/>
      <c r="E21" s="191"/>
      <c r="F21" s="191"/>
      <c r="G21" s="191"/>
      <c r="H21" s="149"/>
      <c r="I21" s="130" t="s">
        <v>5720</v>
      </c>
      <c r="J21" s="131"/>
      <c r="K21" s="132"/>
      <c r="L21" s="132"/>
      <c r="M21" s="132"/>
      <c r="N21" s="132"/>
      <c r="O21" s="132" t="s">
        <v>5721</v>
      </c>
      <c r="P21" s="132" t="s">
        <v>173</v>
      </c>
      <c r="Q21" s="131"/>
      <c r="R21" s="783" t="s">
        <v>84</v>
      </c>
      <c r="S21" s="783" t="s">
        <v>86</v>
      </c>
      <c r="T21" s="783" t="s">
        <v>86</v>
      </c>
      <c r="U21" s="783" t="s">
        <v>86</v>
      </c>
      <c r="V21" s="132" t="s">
        <v>107</v>
      </c>
      <c r="W21" s="131"/>
      <c r="X21" s="131"/>
      <c r="Y21" s="803"/>
      <c r="Z21" s="803"/>
      <c r="AA21" s="803"/>
      <c r="AB21" s="803"/>
      <c r="AC21" s="803"/>
      <c r="AD21" s="803"/>
      <c r="AE21" s="803"/>
      <c r="AF21" s="803"/>
      <c r="AG21" s="803"/>
      <c r="AH21" s="110"/>
      <c r="AI21" s="110"/>
      <c r="AJ21" s="110"/>
    </row>
    <row r="22">
      <c r="A22" s="803"/>
      <c r="B22" s="127">
        <f t="shared" si="1"/>
        <v>19</v>
      </c>
      <c r="C22" s="193"/>
      <c r="D22" s="193"/>
      <c r="E22" s="191"/>
      <c r="F22" s="191"/>
      <c r="G22" s="191"/>
      <c r="H22" s="149"/>
      <c r="I22" s="130" t="s">
        <v>5722</v>
      </c>
      <c r="J22" s="131"/>
      <c r="K22" s="132"/>
      <c r="L22" s="132"/>
      <c r="M22" s="132"/>
      <c r="N22" s="132"/>
      <c r="O22" s="132" t="s">
        <v>5723</v>
      </c>
      <c r="P22" s="132" t="s">
        <v>5724</v>
      </c>
      <c r="Q22" s="131"/>
      <c r="R22" s="783" t="s">
        <v>84</v>
      </c>
      <c r="S22" s="783" t="s">
        <v>86</v>
      </c>
      <c r="T22" s="783" t="s">
        <v>86</v>
      </c>
      <c r="U22" s="783" t="s">
        <v>86</v>
      </c>
      <c r="V22" s="132" t="s">
        <v>107</v>
      </c>
      <c r="W22" s="131"/>
      <c r="X22" s="131"/>
      <c r="Y22" s="803"/>
      <c r="Z22" s="803"/>
      <c r="AA22" s="803"/>
      <c r="AB22" s="803"/>
      <c r="AC22" s="803"/>
      <c r="AD22" s="803"/>
      <c r="AE22" s="803"/>
      <c r="AF22" s="803"/>
      <c r="AG22" s="803"/>
      <c r="AH22" s="110"/>
      <c r="AI22" s="110"/>
      <c r="AJ22" s="110"/>
    </row>
    <row r="23">
      <c r="A23" s="803"/>
      <c r="B23" s="127">
        <f t="shared" si="1"/>
        <v>20</v>
      </c>
      <c r="C23" s="193"/>
      <c r="D23" s="193"/>
      <c r="E23" s="191"/>
      <c r="F23" s="191"/>
      <c r="G23" s="191"/>
      <c r="H23" s="149"/>
      <c r="I23" s="130" t="s">
        <v>5725</v>
      </c>
      <c r="J23" s="131"/>
      <c r="K23" s="132"/>
      <c r="L23" s="132"/>
      <c r="M23" s="132"/>
      <c r="N23" s="132"/>
      <c r="O23" s="132" t="s">
        <v>5726</v>
      </c>
      <c r="P23" s="132" t="s">
        <v>5727</v>
      </c>
      <c r="Q23" s="131"/>
      <c r="R23" s="783" t="s">
        <v>84</v>
      </c>
      <c r="S23" s="783" t="s">
        <v>86</v>
      </c>
      <c r="T23" s="783" t="s">
        <v>86</v>
      </c>
      <c r="U23" s="783" t="s">
        <v>86</v>
      </c>
      <c r="V23" s="132" t="s">
        <v>107</v>
      </c>
      <c r="W23" s="131"/>
      <c r="X23" s="131"/>
      <c r="Y23" s="803"/>
      <c r="Z23" s="803"/>
      <c r="AA23" s="803"/>
      <c r="AB23" s="803"/>
      <c r="AC23" s="803"/>
      <c r="AD23" s="803"/>
      <c r="AE23" s="803"/>
      <c r="AF23" s="803"/>
      <c r="AG23" s="803"/>
      <c r="AH23" s="110"/>
      <c r="AI23" s="110"/>
      <c r="AJ23" s="110"/>
    </row>
    <row r="24">
      <c r="A24" s="803"/>
      <c r="B24" s="127">
        <f t="shared" si="1"/>
        <v>21</v>
      </c>
      <c r="C24" s="193"/>
      <c r="D24" s="193"/>
      <c r="E24" s="191"/>
      <c r="F24" s="191"/>
      <c r="G24" s="191"/>
      <c r="H24" s="149"/>
      <c r="I24" s="130" t="s">
        <v>5728</v>
      </c>
      <c r="J24" s="131"/>
      <c r="K24" s="132"/>
      <c r="L24" s="132"/>
      <c r="M24" s="132"/>
      <c r="N24" s="132"/>
      <c r="O24" s="132" t="s">
        <v>5729</v>
      </c>
      <c r="P24" s="132" t="s">
        <v>5730</v>
      </c>
      <c r="Q24" s="131"/>
      <c r="R24" s="783" t="s">
        <v>84</v>
      </c>
      <c r="S24" s="783" t="s">
        <v>86</v>
      </c>
      <c r="T24" s="783" t="s">
        <v>86</v>
      </c>
      <c r="U24" s="783" t="s">
        <v>86</v>
      </c>
      <c r="V24" s="132" t="s">
        <v>107</v>
      </c>
      <c r="W24" s="131"/>
      <c r="X24" s="131"/>
      <c r="Y24" s="803"/>
      <c r="Z24" s="803"/>
      <c r="AA24" s="803"/>
      <c r="AB24" s="803"/>
      <c r="AC24" s="803"/>
      <c r="AD24" s="803"/>
      <c r="AE24" s="803"/>
      <c r="AF24" s="803"/>
      <c r="AG24" s="803"/>
      <c r="AH24" s="110"/>
      <c r="AI24" s="110"/>
      <c r="AJ24" s="110"/>
    </row>
    <row r="25">
      <c r="A25" s="803"/>
      <c r="B25" s="127">
        <f t="shared" si="1"/>
        <v>22</v>
      </c>
      <c r="C25" s="193"/>
      <c r="D25" s="193"/>
      <c r="E25" s="191"/>
      <c r="F25" s="191"/>
      <c r="G25" s="191"/>
      <c r="H25" s="149"/>
      <c r="I25" s="130" t="s">
        <v>5731</v>
      </c>
      <c r="J25" s="131"/>
      <c r="K25" s="132"/>
      <c r="L25" s="132"/>
      <c r="M25" s="132"/>
      <c r="N25" s="132"/>
      <c r="O25" s="132" t="s">
        <v>5732</v>
      </c>
      <c r="P25" s="132" t="s">
        <v>5733</v>
      </c>
      <c r="Q25" s="131"/>
      <c r="R25" s="783" t="s">
        <v>84</v>
      </c>
      <c r="S25" s="783" t="s">
        <v>86</v>
      </c>
      <c r="T25" s="783" t="s">
        <v>86</v>
      </c>
      <c r="U25" s="783" t="s">
        <v>86</v>
      </c>
      <c r="V25" s="132" t="s">
        <v>107</v>
      </c>
      <c r="W25" s="131"/>
      <c r="X25" s="131"/>
      <c r="Y25" s="803"/>
      <c r="Z25" s="803"/>
      <c r="AA25" s="803"/>
      <c r="AB25" s="803"/>
      <c r="AC25" s="803"/>
      <c r="AD25" s="803"/>
      <c r="AE25" s="803"/>
      <c r="AF25" s="803"/>
      <c r="AG25" s="803"/>
      <c r="AH25" s="110"/>
      <c r="AI25" s="110"/>
      <c r="AJ25" s="110"/>
    </row>
    <row r="26">
      <c r="A26" s="803"/>
      <c r="B26" s="127">
        <f t="shared" si="1"/>
        <v>23</v>
      </c>
      <c r="C26" s="193"/>
      <c r="D26" s="193"/>
      <c r="E26" s="191"/>
      <c r="F26" s="191"/>
      <c r="G26" s="191"/>
      <c r="H26" s="149"/>
      <c r="I26" s="130" t="s">
        <v>5734</v>
      </c>
      <c r="J26" s="131"/>
      <c r="K26" s="132"/>
      <c r="L26" s="132"/>
      <c r="M26" s="132"/>
      <c r="N26" s="132"/>
      <c r="O26" s="132" t="s">
        <v>5735</v>
      </c>
      <c r="P26" s="132" t="s">
        <v>5736</v>
      </c>
      <c r="Q26" s="131"/>
      <c r="R26" s="783" t="s">
        <v>84</v>
      </c>
      <c r="S26" s="783" t="s">
        <v>86</v>
      </c>
      <c r="T26" s="783" t="s">
        <v>86</v>
      </c>
      <c r="U26" s="783" t="s">
        <v>86</v>
      </c>
      <c r="V26" s="132" t="s">
        <v>107</v>
      </c>
      <c r="W26" s="131"/>
      <c r="X26" s="131"/>
      <c r="Y26" s="803"/>
      <c r="Z26" s="803"/>
      <c r="AA26" s="803"/>
      <c r="AB26" s="803"/>
      <c r="AC26" s="803"/>
      <c r="AD26" s="803"/>
      <c r="AE26" s="803"/>
      <c r="AF26" s="803"/>
      <c r="AG26" s="803"/>
      <c r="AH26" s="110"/>
      <c r="AI26" s="110"/>
      <c r="AJ26" s="110"/>
    </row>
    <row r="27">
      <c r="A27" s="803"/>
      <c r="B27" s="127">
        <f t="shared" si="1"/>
        <v>24</v>
      </c>
      <c r="C27" s="193"/>
      <c r="D27" s="193"/>
      <c r="E27" s="191"/>
      <c r="F27" s="191"/>
      <c r="G27" s="191"/>
      <c r="H27" s="149"/>
      <c r="I27" s="130" t="s">
        <v>5737</v>
      </c>
      <c r="J27" s="131"/>
      <c r="K27" s="132"/>
      <c r="L27" s="132"/>
      <c r="M27" s="132"/>
      <c r="N27" s="132"/>
      <c r="O27" s="132" t="s">
        <v>5738</v>
      </c>
      <c r="P27" s="132" t="s">
        <v>5739</v>
      </c>
      <c r="Q27" s="131"/>
      <c r="R27" s="783" t="s">
        <v>84</v>
      </c>
      <c r="S27" s="783" t="s">
        <v>86</v>
      </c>
      <c r="T27" s="783" t="s">
        <v>86</v>
      </c>
      <c r="U27" s="783" t="s">
        <v>86</v>
      </c>
      <c r="V27" s="132" t="s">
        <v>107</v>
      </c>
      <c r="W27" s="131"/>
      <c r="X27" s="131"/>
      <c r="Y27" s="803"/>
      <c r="Z27" s="803"/>
      <c r="AA27" s="803"/>
      <c r="AB27" s="803"/>
      <c r="AC27" s="803"/>
      <c r="AD27" s="803"/>
      <c r="AE27" s="803"/>
      <c r="AF27" s="803"/>
      <c r="AG27" s="803"/>
      <c r="AH27" s="110"/>
      <c r="AI27" s="110"/>
      <c r="AJ27" s="110"/>
    </row>
    <row r="28">
      <c r="A28" s="803"/>
      <c r="B28" s="127">
        <f t="shared" si="1"/>
        <v>25</v>
      </c>
      <c r="C28" s="193"/>
      <c r="D28" s="193"/>
      <c r="E28" s="191"/>
      <c r="F28" s="191"/>
      <c r="G28" s="191"/>
      <c r="H28" s="146" t="s">
        <v>1835</v>
      </c>
      <c r="I28" s="130" t="s">
        <v>5717</v>
      </c>
      <c r="J28" s="131"/>
      <c r="K28" s="132"/>
      <c r="L28" s="132"/>
      <c r="M28" s="132"/>
      <c r="N28" s="132"/>
      <c r="O28" s="132" t="s">
        <v>5740</v>
      </c>
      <c r="P28" s="132" t="s">
        <v>5719</v>
      </c>
      <c r="Q28" s="131"/>
      <c r="R28" s="783" t="s">
        <v>84</v>
      </c>
      <c r="S28" s="783" t="s">
        <v>86</v>
      </c>
      <c r="T28" s="783" t="s">
        <v>86</v>
      </c>
      <c r="U28" s="783" t="s">
        <v>86</v>
      </c>
      <c r="V28" s="132" t="s">
        <v>107</v>
      </c>
      <c r="W28" s="131"/>
      <c r="X28" s="131"/>
      <c r="Y28" s="803"/>
      <c r="Z28" s="803"/>
      <c r="AA28" s="803"/>
      <c r="AB28" s="803"/>
      <c r="AC28" s="803"/>
      <c r="AD28" s="803"/>
      <c r="AE28" s="803"/>
      <c r="AF28" s="803"/>
      <c r="AG28" s="803"/>
      <c r="AH28" s="110"/>
      <c r="AI28" s="110"/>
      <c r="AJ28" s="110"/>
    </row>
    <row r="29">
      <c r="A29" s="803"/>
      <c r="B29" s="127">
        <f t="shared" si="1"/>
        <v>26</v>
      </c>
      <c r="C29" s="193"/>
      <c r="D29" s="193"/>
      <c r="E29" s="191"/>
      <c r="F29" s="191"/>
      <c r="G29" s="191"/>
      <c r="H29" s="151"/>
      <c r="I29" s="130" t="s">
        <v>5720</v>
      </c>
      <c r="J29" s="131"/>
      <c r="K29" s="132"/>
      <c r="L29" s="132"/>
      <c r="M29" s="132"/>
      <c r="N29" s="132"/>
      <c r="O29" s="132" t="s">
        <v>5741</v>
      </c>
      <c r="P29" s="132" t="s">
        <v>173</v>
      </c>
      <c r="Q29" s="131"/>
      <c r="R29" s="783" t="s">
        <v>84</v>
      </c>
      <c r="S29" s="783" t="s">
        <v>86</v>
      </c>
      <c r="T29" s="783" t="s">
        <v>86</v>
      </c>
      <c r="U29" s="783" t="s">
        <v>86</v>
      </c>
      <c r="V29" s="132" t="s">
        <v>107</v>
      </c>
      <c r="W29" s="131"/>
      <c r="X29" s="131"/>
      <c r="Y29" s="803"/>
      <c r="Z29" s="803"/>
      <c r="AA29" s="803"/>
      <c r="AB29" s="803"/>
      <c r="AC29" s="803"/>
      <c r="AD29" s="803"/>
      <c r="AE29" s="803"/>
      <c r="AF29" s="803"/>
      <c r="AG29" s="803"/>
      <c r="AH29" s="110"/>
      <c r="AI29" s="110"/>
      <c r="AJ29" s="110"/>
    </row>
    <row r="30">
      <c r="A30" s="803"/>
      <c r="B30" s="127">
        <f t="shared" si="1"/>
        <v>27</v>
      </c>
      <c r="C30" s="193"/>
      <c r="D30" s="193"/>
      <c r="E30" s="191"/>
      <c r="F30" s="191"/>
      <c r="G30" s="191"/>
      <c r="H30" s="151"/>
      <c r="I30" s="130" t="s">
        <v>5722</v>
      </c>
      <c r="J30" s="131"/>
      <c r="K30" s="132"/>
      <c r="L30" s="132"/>
      <c r="M30" s="132"/>
      <c r="N30" s="132"/>
      <c r="O30" s="132" t="s">
        <v>5742</v>
      </c>
      <c r="P30" s="132" t="s">
        <v>5724</v>
      </c>
      <c r="Q30" s="131"/>
      <c r="R30" s="783" t="s">
        <v>84</v>
      </c>
      <c r="S30" s="783" t="s">
        <v>86</v>
      </c>
      <c r="T30" s="783" t="s">
        <v>86</v>
      </c>
      <c r="U30" s="783" t="s">
        <v>86</v>
      </c>
      <c r="V30" s="132" t="s">
        <v>107</v>
      </c>
      <c r="W30" s="131"/>
      <c r="X30" s="131"/>
      <c r="Y30" s="803"/>
      <c r="Z30" s="803"/>
      <c r="AA30" s="803"/>
      <c r="AB30" s="803"/>
      <c r="AC30" s="803"/>
      <c r="AD30" s="803"/>
      <c r="AE30" s="803"/>
      <c r="AF30" s="803"/>
      <c r="AG30" s="803"/>
      <c r="AH30" s="110"/>
      <c r="AI30" s="110"/>
      <c r="AJ30" s="110"/>
    </row>
    <row r="31">
      <c r="A31" s="803"/>
      <c r="B31" s="127">
        <f t="shared" si="1"/>
        <v>28</v>
      </c>
      <c r="C31" s="193"/>
      <c r="D31" s="193"/>
      <c r="E31" s="191"/>
      <c r="F31" s="191"/>
      <c r="G31" s="191"/>
      <c r="H31" s="151"/>
      <c r="I31" s="130" t="s">
        <v>5725</v>
      </c>
      <c r="J31" s="131"/>
      <c r="K31" s="132"/>
      <c r="L31" s="132"/>
      <c r="M31" s="132"/>
      <c r="N31" s="132"/>
      <c r="O31" s="132" t="s">
        <v>5743</v>
      </c>
      <c r="P31" s="132" t="s">
        <v>5727</v>
      </c>
      <c r="Q31" s="131"/>
      <c r="R31" s="783" t="s">
        <v>84</v>
      </c>
      <c r="S31" s="783" t="s">
        <v>86</v>
      </c>
      <c r="T31" s="783" t="s">
        <v>86</v>
      </c>
      <c r="U31" s="783" t="s">
        <v>86</v>
      </c>
      <c r="V31" s="132" t="s">
        <v>107</v>
      </c>
      <c r="W31" s="131"/>
      <c r="X31" s="131"/>
      <c r="Y31" s="803"/>
      <c r="Z31" s="803"/>
      <c r="AA31" s="803"/>
      <c r="AB31" s="803"/>
      <c r="AC31" s="803"/>
      <c r="AD31" s="803"/>
      <c r="AE31" s="803"/>
      <c r="AF31" s="803"/>
      <c r="AG31" s="803"/>
      <c r="AH31" s="110"/>
      <c r="AI31" s="110"/>
      <c r="AJ31" s="110"/>
    </row>
    <row r="32">
      <c r="A32" s="803"/>
      <c r="B32" s="127">
        <f t="shared" si="1"/>
        <v>29</v>
      </c>
      <c r="C32" s="193"/>
      <c r="D32" s="193"/>
      <c r="E32" s="191"/>
      <c r="F32" s="191"/>
      <c r="G32" s="191"/>
      <c r="H32" s="151"/>
      <c r="I32" s="130" t="s">
        <v>5728</v>
      </c>
      <c r="J32" s="131"/>
      <c r="K32" s="132"/>
      <c r="L32" s="132"/>
      <c r="M32" s="132"/>
      <c r="N32" s="132"/>
      <c r="O32" s="132" t="s">
        <v>5744</v>
      </c>
      <c r="P32" s="132" t="s">
        <v>5730</v>
      </c>
      <c r="Q32" s="131"/>
      <c r="R32" s="783" t="s">
        <v>84</v>
      </c>
      <c r="S32" s="783" t="s">
        <v>86</v>
      </c>
      <c r="T32" s="783" t="s">
        <v>86</v>
      </c>
      <c r="U32" s="783" t="s">
        <v>86</v>
      </c>
      <c r="V32" s="132" t="s">
        <v>107</v>
      </c>
      <c r="W32" s="131"/>
      <c r="X32" s="131"/>
      <c r="Y32" s="803"/>
      <c r="Z32" s="803"/>
      <c r="AA32" s="803"/>
      <c r="AB32" s="803"/>
      <c r="AC32" s="803"/>
      <c r="AD32" s="803"/>
      <c r="AE32" s="803"/>
      <c r="AF32" s="803"/>
      <c r="AG32" s="803"/>
      <c r="AH32" s="110"/>
      <c r="AI32" s="110"/>
      <c r="AJ32" s="110"/>
    </row>
    <row r="33">
      <c r="A33" s="803"/>
      <c r="B33" s="127">
        <f t="shared" si="1"/>
        <v>30</v>
      </c>
      <c r="C33" s="193"/>
      <c r="D33" s="193"/>
      <c r="E33" s="191"/>
      <c r="F33" s="191"/>
      <c r="G33" s="191"/>
      <c r="H33" s="151"/>
      <c r="I33" s="130" t="s">
        <v>5731</v>
      </c>
      <c r="J33" s="131"/>
      <c r="K33" s="132"/>
      <c r="L33" s="132"/>
      <c r="M33" s="132"/>
      <c r="N33" s="132"/>
      <c r="O33" s="132" t="s">
        <v>5732</v>
      </c>
      <c r="P33" s="132" t="s">
        <v>5733</v>
      </c>
      <c r="Q33" s="131"/>
      <c r="R33" s="783" t="s">
        <v>84</v>
      </c>
      <c r="S33" s="783" t="s">
        <v>86</v>
      </c>
      <c r="T33" s="783" t="s">
        <v>86</v>
      </c>
      <c r="U33" s="783" t="s">
        <v>86</v>
      </c>
      <c r="V33" s="132" t="s">
        <v>107</v>
      </c>
      <c r="W33" s="131"/>
      <c r="X33" s="131"/>
      <c r="Y33" s="803"/>
      <c r="Z33" s="803"/>
      <c r="AA33" s="803"/>
      <c r="AB33" s="803"/>
      <c r="AC33" s="803"/>
      <c r="AD33" s="803"/>
      <c r="AE33" s="803"/>
      <c r="AF33" s="803"/>
      <c r="AG33" s="803"/>
      <c r="AH33" s="110"/>
      <c r="AI33" s="110"/>
      <c r="AJ33" s="110"/>
    </row>
    <row r="34">
      <c r="A34" s="803"/>
      <c r="B34" s="127">
        <f t="shared" si="1"/>
        <v>31</v>
      </c>
      <c r="C34" s="193"/>
      <c r="D34" s="193"/>
      <c r="E34" s="191"/>
      <c r="F34" s="191"/>
      <c r="G34" s="191"/>
      <c r="H34" s="151"/>
      <c r="I34" s="130" t="s">
        <v>5734</v>
      </c>
      <c r="J34" s="131"/>
      <c r="K34" s="132"/>
      <c r="L34" s="132"/>
      <c r="M34" s="132"/>
      <c r="N34" s="132"/>
      <c r="O34" s="132" t="s">
        <v>5735</v>
      </c>
      <c r="P34" s="132" t="s">
        <v>5736</v>
      </c>
      <c r="Q34" s="131"/>
      <c r="R34" s="783" t="s">
        <v>84</v>
      </c>
      <c r="S34" s="783" t="s">
        <v>86</v>
      </c>
      <c r="T34" s="783" t="s">
        <v>86</v>
      </c>
      <c r="U34" s="783" t="s">
        <v>86</v>
      </c>
      <c r="V34" s="132" t="s">
        <v>107</v>
      </c>
      <c r="W34" s="131"/>
      <c r="X34" s="131"/>
      <c r="Y34" s="803"/>
      <c r="Z34" s="803"/>
      <c r="AA34" s="803"/>
      <c r="AB34" s="803"/>
      <c r="AC34" s="803"/>
      <c r="AD34" s="803"/>
      <c r="AE34" s="803"/>
      <c r="AF34" s="803"/>
      <c r="AG34" s="803"/>
      <c r="AH34" s="110"/>
      <c r="AI34" s="110"/>
      <c r="AJ34" s="110"/>
    </row>
    <row r="35">
      <c r="A35" s="803"/>
      <c r="B35" s="127">
        <f t="shared" si="1"/>
        <v>32</v>
      </c>
      <c r="C35" s="193"/>
      <c r="D35" s="193"/>
      <c r="E35" s="191"/>
      <c r="F35" s="191"/>
      <c r="G35" s="191"/>
      <c r="H35" s="151"/>
      <c r="I35" s="130" t="s">
        <v>5737</v>
      </c>
      <c r="J35" s="131"/>
      <c r="K35" s="132"/>
      <c r="L35" s="132"/>
      <c r="M35" s="132"/>
      <c r="N35" s="132"/>
      <c r="O35" s="132" t="s">
        <v>5738</v>
      </c>
      <c r="P35" s="132" t="s">
        <v>5739</v>
      </c>
      <c r="Q35" s="131"/>
      <c r="R35" s="783" t="s">
        <v>84</v>
      </c>
      <c r="S35" s="783" t="s">
        <v>86</v>
      </c>
      <c r="T35" s="783" t="s">
        <v>86</v>
      </c>
      <c r="U35" s="783" t="s">
        <v>86</v>
      </c>
      <c r="V35" s="132" t="s">
        <v>107</v>
      </c>
      <c r="W35" s="131"/>
      <c r="X35" s="131"/>
      <c r="Y35" s="803"/>
      <c r="Z35" s="803"/>
      <c r="AA35" s="803"/>
      <c r="AB35" s="803"/>
      <c r="AC35" s="803"/>
      <c r="AD35" s="803"/>
      <c r="AE35" s="803"/>
      <c r="AF35" s="803"/>
      <c r="AG35" s="803"/>
      <c r="AH35" s="110"/>
      <c r="AI35" s="110"/>
      <c r="AJ35" s="110"/>
    </row>
    <row r="36">
      <c r="A36" s="803"/>
      <c r="B36" s="127">
        <f t="shared" si="1"/>
        <v>33</v>
      </c>
      <c r="C36" s="193"/>
      <c r="D36" s="193"/>
      <c r="E36" s="191"/>
      <c r="F36" s="191"/>
      <c r="G36" s="191"/>
      <c r="H36" s="146" t="s">
        <v>1838</v>
      </c>
      <c r="I36" s="130" t="s">
        <v>5717</v>
      </c>
      <c r="J36" s="131"/>
      <c r="K36" s="132"/>
      <c r="L36" s="132"/>
      <c r="M36" s="132"/>
      <c r="N36" s="132"/>
      <c r="O36" s="132" t="s">
        <v>5745</v>
      </c>
      <c r="P36" s="132" t="s">
        <v>5719</v>
      </c>
      <c r="Q36" s="131"/>
      <c r="R36" s="783" t="s">
        <v>84</v>
      </c>
      <c r="S36" s="783" t="s">
        <v>86</v>
      </c>
      <c r="T36" s="783" t="s">
        <v>86</v>
      </c>
      <c r="U36" s="783" t="s">
        <v>86</v>
      </c>
      <c r="V36" s="132" t="s">
        <v>107</v>
      </c>
      <c r="W36" s="131"/>
      <c r="X36" s="131"/>
      <c r="Y36" s="803"/>
      <c r="Z36" s="803"/>
      <c r="AA36" s="803"/>
      <c r="AB36" s="803"/>
      <c r="AC36" s="803"/>
      <c r="AD36" s="803"/>
      <c r="AE36" s="803"/>
      <c r="AF36" s="803"/>
      <c r="AG36" s="803"/>
      <c r="AH36" s="110"/>
      <c r="AI36" s="110"/>
      <c r="AJ36" s="110"/>
    </row>
    <row r="37">
      <c r="A37" s="803"/>
      <c r="B37" s="127">
        <f t="shared" si="1"/>
        <v>34</v>
      </c>
      <c r="C37" s="193"/>
      <c r="D37" s="193"/>
      <c r="E37" s="191"/>
      <c r="F37" s="191"/>
      <c r="G37" s="191"/>
      <c r="H37" s="151"/>
      <c r="I37" s="130" t="s">
        <v>5720</v>
      </c>
      <c r="J37" s="131"/>
      <c r="K37" s="132"/>
      <c r="L37" s="132"/>
      <c r="M37" s="132"/>
      <c r="N37" s="132"/>
      <c r="O37" s="132" t="s">
        <v>5746</v>
      </c>
      <c r="P37" s="132" t="s">
        <v>173</v>
      </c>
      <c r="Q37" s="131"/>
      <c r="R37" s="783" t="s">
        <v>84</v>
      </c>
      <c r="S37" s="783" t="s">
        <v>86</v>
      </c>
      <c r="T37" s="783" t="s">
        <v>86</v>
      </c>
      <c r="U37" s="783" t="s">
        <v>86</v>
      </c>
      <c r="V37" s="132" t="s">
        <v>107</v>
      </c>
      <c r="W37" s="131"/>
      <c r="X37" s="131"/>
      <c r="Y37" s="803"/>
      <c r="Z37" s="803"/>
      <c r="AA37" s="803"/>
      <c r="AB37" s="803"/>
      <c r="AC37" s="803"/>
      <c r="AD37" s="803"/>
      <c r="AE37" s="803"/>
      <c r="AF37" s="803"/>
      <c r="AG37" s="803"/>
      <c r="AH37" s="110"/>
      <c r="AI37" s="110"/>
      <c r="AJ37" s="110"/>
    </row>
    <row r="38">
      <c r="A38" s="803"/>
      <c r="B38" s="127">
        <f t="shared" si="1"/>
        <v>35</v>
      </c>
      <c r="C38" s="193"/>
      <c r="D38" s="193"/>
      <c r="E38" s="191"/>
      <c r="F38" s="191"/>
      <c r="G38" s="191"/>
      <c r="H38" s="151"/>
      <c r="I38" s="130" t="s">
        <v>5722</v>
      </c>
      <c r="J38" s="131"/>
      <c r="K38" s="132"/>
      <c r="L38" s="132"/>
      <c r="M38" s="132"/>
      <c r="N38" s="132"/>
      <c r="O38" s="132" t="s">
        <v>5747</v>
      </c>
      <c r="P38" s="132" t="s">
        <v>5724</v>
      </c>
      <c r="Q38" s="131"/>
      <c r="R38" s="783" t="s">
        <v>84</v>
      </c>
      <c r="S38" s="783" t="s">
        <v>86</v>
      </c>
      <c r="T38" s="783" t="s">
        <v>86</v>
      </c>
      <c r="U38" s="783" t="s">
        <v>86</v>
      </c>
      <c r="V38" s="132" t="s">
        <v>107</v>
      </c>
      <c r="W38" s="131"/>
      <c r="X38" s="131"/>
      <c r="Y38" s="803"/>
      <c r="Z38" s="803"/>
      <c r="AA38" s="803"/>
      <c r="AB38" s="803"/>
      <c r="AC38" s="803"/>
      <c r="AD38" s="803"/>
      <c r="AE38" s="803"/>
      <c r="AF38" s="803"/>
      <c r="AG38" s="803"/>
      <c r="AH38" s="110"/>
      <c r="AI38" s="110"/>
      <c r="AJ38" s="110"/>
    </row>
    <row r="39">
      <c r="A39" s="803"/>
      <c r="B39" s="127">
        <f t="shared" si="1"/>
        <v>36</v>
      </c>
      <c r="C39" s="193"/>
      <c r="D39" s="193"/>
      <c r="E39" s="191"/>
      <c r="F39" s="191"/>
      <c r="G39" s="191"/>
      <c r="H39" s="151"/>
      <c r="I39" s="130" t="s">
        <v>5725</v>
      </c>
      <c r="J39" s="131"/>
      <c r="K39" s="132"/>
      <c r="L39" s="132"/>
      <c r="M39" s="132"/>
      <c r="N39" s="132"/>
      <c r="O39" s="132" t="s">
        <v>5748</v>
      </c>
      <c r="P39" s="132" t="s">
        <v>5727</v>
      </c>
      <c r="Q39" s="131"/>
      <c r="R39" s="783" t="s">
        <v>84</v>
      </c>
      <c r="S39" s="783" t="s">
        <v>86</v>
      </c>
      <c r="T39" s="783" t="s">
        <v>86</v>
      </c>
      <c r="U39" s="783" t="s">
        <v>86</v>
      </c>
      <c r="V39" s="132" t="s">
        <v>107</v>
      </c>
      <c r="W39" s="131"/>
      <c r="X39" s="131"/>
      <c r="Y39" s="803"/>
      <c r="Z39" s="803"/>
      <c r="AA39" s="803"/>
      <c r="AB39" s="803"/>
      <c r="AC39" s="803"/>
      <c r="AD39" s="803"/>
      <c r="AE39" s="803"/>
      <c r="AF39" s="803"/>
      <c r="AG39" s="803"/>
      <c r="AH39" s="110"/>
      <c r="AI39" s="110"/>
      <c r="AJ39" s="110"/>
    </row>
    <row r="40">
      <c r="A40" s="803"/>
      <c r="B40" s="127">
        <f t="shared" si="1"/>
        <v>37</v>
      </c>
      <c r="C40" s="193"/>
      <c r="D40" s="193"/>
      <c r="E40" s="191"/>
      <c r="F40" s="191"/>
      <c r="G40" s="191"/>
      <c r="H40" s="151"/>
      <c r="I40" s="130" t="s">
        <v>5728</v>
      </c>
      <c r="J40" s="131"/>
      <c r="K40" s="132"/>
      <c r="L40" s="132"/>
      <c r="M40" s="132"/>
      <c r="N40" s="132"/>
      <c r="O40" s="132" t="s">
        <v>5749</v>
      </c>
      <c r="P40" s="132" t="s">
        <v>5730</v>
      </c>
      <c r="Q40" s="131"/>
      <c r="R40" s="783" t="s">
        <v>84</v>
      </c>
      <c r="S40" s="783" t="s">
        <v>86</v>
      </c>
      <c r="T40" s="783" t="s">
        <v>86</v>
      </c>
      <c r="U40" s="783" t="s">
        <v>86</v>
      </c>
      <c r="V40" s="132" t="s">
        <v>107</v>
      </c>
      <c r="W40" s="131"/>
      <c r="X40" s="131"/>
      <c r="Y40" s="803"/>
      <c r="Z40" s="803"/>
      <c r="AA40" s="803"/>
      <c r="AB40" s="803"/>
      <c r="AC40" s="803"/>
      <c r="AD40" s="803"/>
      <c r="AE40" s="803"/>
      <c r="AF40" s="803"/>
      <c r="AG40" s="803"/>
      <c r="AH40" s="110"/>
      <c r="AI40" s="110"/>
      <c r="AJ40" s="110"/>
    </row>
    <row r="41">
      <c r="A41" s="803"/>
      <c r="B41" s="127">
        <f t="shared" si="1"/>
        <v>38</v>
      </c>
      <c r="C41" s="193"/>
      <c r="D41" s="193"/>
      <c r="E41" s="191"/>
      <c r="F41" s="191"/>
      <c r="G41" s="191"/>
      <c r="H41" s="151"/>
      <c r="I41" s="130" t="s">
        <v>5731</v>
      </c>
      <c r="J41" s="131"/>
      <c r="K41" s="132"/>
      <c r="L41" s="132"/>
      <c r="M41" s="132"/>
      <c r="N41" s="132"/>
      <c r="O41" s="132" t="s">
        <v>5732</v>
      </c>
      <c r="P41" s="132" t="s">
        <v>5733</v>
      </c>
      <c r="Q41" s="131"/>
      <c r="R41" s="783" t="s">
        <v>84</v>
      </c>
      <c r="S41" s="783" t="s">
        <v>86</v>
      </c>
      <c r="T41" s="783" t="s">
        <v>86</v>
      </c>
      <c r="U41" s="783" t="s">
        <v>86</v>
      </c>
      <c r="V41" s="132" t="s">
        <v>107</v>
      </c>
      <c r="W41" s="131"/>
      <c r="X41" s="131"/>
      <c r="Y41" s="803"/>
      <c r="Z41" s="803"/>
      <c r="AA41" s="803"/>
      <c r="AB41" s="803"/>
      <c r="AC41" s="803"/>
      <c r="AD41" s="803"/>
      <c r="AE41" s="803"/>
      <c r="AF41" s="803"/>
      <c r="AG41" s="803"/>
      <c r="AH41" s="110"/>
      <c r="AI41" s="110"/>
      <c r="AJ41" s="110"/>
    </row>
    <row r="42">
      <c r="A42" s="803"/>
      <c r="B42" s="127">
        <f t="shared" si="1"/>
        <v>39</v>
      </c>
      <c r="C42" s="193"/>
      <c r="D42" s="193"/>
      <c r="E42" s="191"/>
      <c r="F42" s="191"/>
      <c r="G42" s="191"/>
      <c r="H42" s="151"/>
      <c r="I42" s="130" t="s">
        <v>5734</v>
      </c>
      <c r="J42" s="131"/>
      <c r="K42" s="132"/>
      <c r="L42" s="132"/>
      <c r="M42" s="132"/>
      <c r="N42" s="132"/>
      <c r="O42" s="132" t="s">
        <v>5735</v>
      </c>
      <c r="P42" s="132" t="s">
        <v>5736</v>
      </c>
      <c r="Q42" s="131"/>
      <c r="R42" s="783" t="s">
        <v>84</v>
      </c>
      <c r="S42" s="783" t="s">
        <v>86</v>
      </c>
      <c r="T42" s="783" t="s">
        <v>86</v>
      </c>
      <c r="U42" s="783" t="s">
        <v>86</v>
      </c>
      <c r="V42" s="132" t="s">
        <v>107</v>
      </c>
      <c r="W42" s="131"/>
      <c r="X42" s="131"/>
      <c r="Y42" s="803"/>
      <c r="Z42" s="803"/>
      <c r="AA42" s="803"/>
      <c r="AB42" s="803"/>
      <c r="AC42" s="803"/>
      <c r="AD42" s="803"/>
      <c r="AE42" s="803"/>
      <c r="AF42" s="803"/>
      <c r="AG42" s="803"/>
      <c r="AH42" s="110"/>
      <c r="AI42" s="110"/>
      <c r="AJ42" s="110"/>
    </row>
    <row r="43">
      <c r="A43" s="803"/>
      <c r="B43" s="127">
        <f t="shared" si="1"/>
        <v>40</v>
      </c>
      <c r="C43" s="193"/>
      <c r="D43" s="193"/>
      <c r="E43" s="191"/>
      <c r="F43" s="191"/>
      <c r="G43" s="194"/>
      <c r="H43" s="153"/>
      <c r="I43" s="130" t="s">
        <v>5737</v>
      </c>
      <c r="J43" s="131"/>
      <c r="K43" s="132"/>
      <c r="L43" s="132"/>
      <c r="M43" s="132"/>
      <c r="N43" s="132"/>
      <c r="O43" s="132" t="s">
        <v>5738</v>
      </c>
      <c r="P43" s="132" t="s">
        <v>5739</v>
      </c>
      <c r="Q43" s="131"/>
      <c r="R43" s="783" t="s">
        <v>84</v>
      </c>
      <c r="S43" s="783" t="s">
        <v>86</v>
      </c>
      <c r="T43" s="783" t="s">
        <v>86</v>
      </c>
      <c r="U43" s="783" t="s">
        <v>86</v>
      </c>
      <c r="V43" s="132" t="s">
        <v>107</v>
      </c>
      <c r="W43" s="131"/>
      <c r="X43" s="131"/>
      <c r="Y43" s="803"/>
      <c r="Z43" s="803"/>
      <c r="AA43" s="803"/>
      <c r="AB43" s="803"/>
      <c r="AC43" s="803"/>
      <c r="AD43" s="803"/>
      <c r="AE43" s="803"/>
      <c r="AF43" s="803"/>
      <c r="AG43" s="803"/>
      <c r="AH43" s="110"/>
      <c r="AI43" s="110"/>
      <c r="AJ43" s="110"/>
    </row>
    <row r="44">
      <c r="A44" s="803"/>
      <c r="B44" s="127">
        <f t="shared" si="1"/>
        <v>41</v>
      </c>
      <c r="C44" s="193"/>
      <c r="D44" s="193"/>
      <c r="E44" s="191"/>
      <c r="F44" s="191"/>
      <c r="G44" s="149" t="s">
        <v>1928</v>
      </c>
      <c r="H44" s="149" t="s">
        <v>1879</v>
      </c>
      <c r="I44" s="130" t="s">
        <v>5717</v>
      </c>
      <c r="J44" s="131"/>
      <c r="K44" s="132"/>
      <c r="L44" s="132"/>
      <c r="M44" s="132"/>
      <c r="N44" s="132"/>
      <c r="O44" s="132" t="s">
        <v>5750</v>
      </c>
      <c r="P44" s="132" t="s">
        <v>5719</v>
      </c>
      <c r="Q44" s="131"/>
      <c r="R44" s="783" t="s">
        <v>84</v>
      </c>
      <c r="S44" s="783" t="s">
        <v>86</v>
      </c>
      <c r="T44" s="783" t="s">
        <v>86</v>
      </c>
      <c r="U44" s="783" t="s">
        <v>86</v>
      </c>
      <c r="V44" s="132" t="s">
        <v>107</v>
      </c>
      <c r="W44" s="131"/>
      <c r="X44" s="131"/>
      <c r="Y44" s="803"/>
      <c r="Z44" s="803"/>
      <c r="AA44" s="803"/>
      <c r="AB44" s="803"/>
      <c r="AC44" s="803"/>
      <c r="AD44" s="803"/>
      <c r="AE44" s="803"/>
      <c r="AF44" s="803"/>
      <c r="AG44" s="803"/>
      <c r="AH44" s="110"/>
      <c r="AI44" s="110"/>
      <c r="AJ44" s="110"/>
    </row>
    <row r="45">
      <c r="A45" s="803"/>
      <c r="B45" s="127">
        <f t="shared" si="1"/>
        <v>42</v>
      </c>
      <c r="C45" s="193"/>
      <c r="D45" s="193"/>
      <c r="E45" s="191"/>
      <c r="F45" s="191"/>
      <c r="G45" s="151"/>
      <c r="H45" s="151"/>
      <c r="I45" s="130" t="s">
        <v>5720</v>
      </c>
      <c r="J45" s="131"/>
      <c r="K45" s="132"/>
      <c r="L45" s="132"/>
      <c r="M45" s="132"/>
      <c r="N45" s="132"/>
      <c r="O45" s="132" t="s">
        <v>5751</v>
      </c>
      <c r="P45" s="132" t="s">
        <v>173</v>
      </c>
      <c r="Q45" s="131"/>
      <c r="R45" s="783" t="s">
        <v>84</v>
      </c>
      <c r="S45" s="783" t="s">
        <v>86</v>
      </c>
      <c r="T45" s="783" t="s">
        <v>86</v>
      </c>
      <c r="U45" s="783" t="s">
        <v>86</v>
      </c>
      <c r="V45" s="132" t="s">
        <v>107</v>
      </c>
      <c r="W45" s="131"/>
      <c r="X45" s="131"/>
      <c r="Y45" s="803"/>
      <c r="Z45" s="803"/>
      <c r="AA45" s="803"/>
      <c r="AB45" s="803"/>
      <c r="AC45" s="803"/>
      <c r="AD45" s="803"/>
      <c r="AE45" s="803"/>
      <c r="AF45" s="803"/>
      <c r="AG45" s="803"/>
      <c r="AH45" s="110"/>
      <c r="AI45" s="110"/>
      <c r="AJ45" s="110"/>
    </row>
    <row r="46">
      <c r="A46" s="803"/>
      <c r="B46" s="127">
        <f t="shared" si="1"/>
        <v>43</v>
      </c>
      <c r="C46" s="193"/>
      <c r="D46" s="193"/>
      <c r="E46" s="191"/>
      <c r="F46" s="191"/>
      <c r="G46" s="151"/>
      <c r="H46" s="151"/>
      <c r="I46" s="130" t="s">
        <v>5722</v>
      </c>
      <c r="J46" s="131"/>
      <c r="K46" s="132"/>
      <c r="L46" s="132"/>
      <c r="M46" s="132"/>
      <c r="N46" s="132"/>
      <c r="O46" s="132" t="s">
        <v>5752</v>
      </c>
      <c r="P46" s="132" t="s">
        <v>5724</v>
      </c>
      <c r="Q46" s="131"/>
      <c r="R46" s="783" t="s">
        <v>84</v>
      </c>
      <c r="S46" s="783" t="s">
        <v>86</v>
      </c>
      <c r="T46" s="783" t="s">
        <v>86</v>
      </c>
      <c r="U46" s="783" t="s">
        <v>86</v>
      </c>
      <c r="V46" s="132" t="s">
        <v>107</v>
      </c>
      <c r="W46" s="131"/>
      <c r="X46" s="131"/>
      <c r="Y46" s="803"/>
      <c r="Z46" s="803"/>
      <c r="AA46" s="803"/>
      <c r="AB46" s="803"/>
      <c r="AC46" s="803"/>
      <c r="AD46" s="803"/>
      <c r="AE46" s="803"/>
      <c r="AF46" s="803"/>
      <c r="AG46" s="803"/>
      <c r="AH46" s="110"/>
      <c r="AI46" s="110"/>
      <c r="AJ46" s="110"/>
    </row>
    <row r="47">
      <c r="A47" s="803"/>
      <c r="B47" s="127">
        <f t="shared" si="1"/>
        <v>44</v>
      </c>
      <c r="C47" s="193"/>
      <c r="D47" s="193"/>
      <c r="E47" s="191"/>
      <c r="F47" s="191"/>
      <c r="G47" s="151"/>
      <c r="H47" s="151"/>
      <c r="I47" s="130" t="s">
        <v>5725</v>
      </c>
      <c r="J47" s="131"/>
      <c r="K47" s="132"/>
      <c r="L47" s="132"/>
      <c r="M47" s="132"/>
      <c r="N47" s="132"/>
      <c r="O47" s="132" t="s">
        <v>5753</v>
      </c>
      <c r="P47" s="132" t="s">
        <v>5727</v>
      </c>
      <c r="Q47" s="131"/>
      <c r="R47" s="783" t="s">
        <v>84</v>
      </c>
      <c r="S47" s="783" t="s">
        <v>86</v>
      </c>
      <c r="T47" s="783" t="s">
        <v>86</v>
      </c>
      <c r="U47" s="783" t="s">
        <v>86</v>
      </c>
      <c r="V47" s="132" t="s">
        <v>107</v>
      </c>
      <c r="W47" s="131"/>
      <c r="X47" s="131"/>
      <c r="Y47" s="803"/>
      <c r="Z47" s="803"/>
      <c r="AA47" s="803"/>
      <c r="AB47" s="803"/>
      <c r="AC47" s="803"/>
      <c r="AD47" s="803"/>
      <c r="AE47" s="803"/>
      <c r="AF47" s="803"/>
      <c r="AG47" s="803"/>
      <c r="AH47" s="110"/>
      <c r="AI47" s="110"/>
      <c r="AJ47" s="110"/>
    </row>
    <row r="48">
      <c r="A48" s="803"/>
      <c r="B48" s="127">
        <f t="shared" si="1"/>
        <v>45</v>
      </c>
      <c r="C48" s="193"/>
      <c r="D48" s="193"/>
      <c r="E48" s="191"/>
      <c r="F48" s="191"/>
      <c r="G48" s="151"/>
      <c r="H48" s="151"/>
      <c r="I48" s="130" t="s">
        <v>5728</v>
      </c>
      <c r="J48" s="131"/>
      <c r="K48" s="132"/>
      <c r="L48" s="132"/>
      <c r="M48" s="132"/>
      <c r="N48" s="132"/>
      <c r="O48" s="132" t="s">
        <v>5754</v>
      </c>
      <c r="P48" s="132" t="s">
        <v>5730</v>
      </c>
      <c r="Q48" s="131"/>
      <c r="R48" s="783" t="s">
        <v>84</v>
      </c>
      <c r="S48" s="783" t="s">
        <v>86</v>
      </c>
      <c r="T48" s="783" t="s">
        <v>86</v>
      </c>
      <c r="U48" s="783" t="s">
        <v>86</v>
      </c>
      <c r="V48" s="132" t="s">
        <v>107</v>
      </c>
      <c r="W48" s="131"/>
      <c r="X48" s="131"/>
      <c r="Y48" s="803"/>
      <c r="Z48" s="803"/>
      <c r="AA48" s="803"/>
      <c r="AB48" s="803"/>
      <c r="AC48" s="803"/>
      <c r="AD48" s="803"/>
      <c r="AE48" s="803"/>
      <c r="AF48" s="803"/>
      <c r="AG48" s="803"/>
      <c r="AH48" s="110"/>
      <c r="AI48" s="110"/>
      <c r="AJ48" s="110"/>
    </row>
    <row r="49">
      <c r="A49" s="803"/>
      <c r="B49" s="127">
        <f t="shared" si="1"/>
        <v>46</v>
      </c>
      <c r="C49" s="193"/>
      <c r="D49" s="193"/>
      <c r="E49" s="191"/>
      <c r="F49" s="191"/>
      <c r="G49" s="151"/>
      <c r="H49" s="151"/>
      <c r="I49" s="130" t="s">
        <v>5731</v>
      </c>
      <c r="J49" s="131"/>
      <c r="K49" s="132"/>
      <c r="L49" s="132"/>
      <c r="M49" s="132"/>
      <c r="N49" s="132"/>
      <c r="O49" s="132" t="s">
        <v>5732</v>
      </c>
      <c r="P49" s="132" t="s">
        <v>5733</v>
      </c>
      <c r="Q49" s="131"/>
      <c r="R49" s="783" t="s">
        <v>84</v>
      </c>
      <c r="S49" s="783" t="s">
        <v>86</v>
      </c>
      <c r="T49" s="783" t="s">
        <v>86</v>
      </c>
      <c r="U49" s="783" t="s">
        <v>86</v>
      </c>
      <c r="V49" s="132" t="s">
        <v>107</v>
      </c>
      <c r="W49" s="131"/>
      <c r="X49" s="131"/>
      <c r="Y49" s="803"/>
      <c r="Z49" s="803"/>
      <c r="AA49" s="803"/>
      <c r="AB49" s="803"/>
      <c r="AC49" s="803"/>
      <c r="AD49" s="803"/>
      <c r="AE49" s="803"/>
      <c r="AF49" s="803"/>
      <c r="AG49" s="803"/>
      <c r="AH49" s="110"/>
      <c r="AI49" s="110"/>
      <c r="AJ49" s="110"/>
    </row>
    <row r="50">
      <c r="A50" s="803"/>
      <c r="B50" s="127">
        <f t="shared" si="1"/>
        <v>47</v>
      </c>
      <c r="C50" s="193"/>
      <c r="D50" s="193"/>
      <c r="E50" s="191"/>
      <c r="F50" s="191"/>
      <c r="G50" s="151"/>
      <c r="H50" s="151"/>
      <c r="I50" s="130" t="s">
        <v>5734</v>
      </c>
      <c r="J50" s="131"/>
      <c r="K50" s="132"/>
      <c r="L50" s="132"/>
      <c r="M50" s="132"/>
      <c r="N50" s="132"/>
      <c r="O50" s="132" t="s">
        <v>5735</v>
      </c>
      <c r="P50" s="132" t="s">
        <v>5736</v>
      </c>
      <c r="Q50" s="131"/>
      <c r="R50" s="783" t="s">
        <v>84</v>
      </c>
      <c r="S50" s="783" t="s">
        <v>86</v>
      </c>
      <c r="T50" s="783" t="s">
        <v>86</v>
      </c>
      <c r="U50" s="783" t="s">
        <v>86</v>
      </c>
      <c r="V50" s="132" t="s">
        <v>107</v>
      </c>
      <c r="W50" s="131"/>
      <c r="X50" s="131"/>
      <c r="Y50" s="803"/>
      <c r="Z50" s="803"/>
      <c r="AA50" s="803"/>
      <c r="AB50" s="803"/>
      <c r="AC50" s="803"/>
      <c r="AD50" s="803"/>
      <c r="AE50" s="803"/>
      <c r="AF50" s="803"/>
      <c r="AG50" s="803"/>
      <c r="AH50" s="110"/>
      <c r="AI50" s="110"/>
      <c r="AJ50" s="110"/>
    </row>
    <row r="51">
      <c r="A51" s="803"/>
      <c r="B51" s="127">
        <f t="shared" si="1"/>
        <v>48</v>
      </c>
      <c r="C51" s="193"/>
      <c r="D51" s="193"/>
      <c r="E51" s="191"/>
      <c r="F51" s="191"/>
      <c r="G51" s="153"/>
      <c r="H51" s="153"/>
      <c r="I51" s="130" t="s">
        <v>5737</v>
      </c>
      <c r="J51" s="131"/>
      <c r="K51" s="132"/>
      <c r="L51" s="132"/>
      <c r="M51" s="132"/>
      <c r="N51" s="132"/>
      <c r="O51" s="132" t="s">
        <v>5738</v>
      </c>
      <c r="P51" s="132" t="s">
        <v>5739</v>
      </c>
      <c r="Q51" s="131"/>
      <c r="R51" s="783" t="s">
        <v>84</v>
      </c>
      <c r="S51" s="783" t="s">
        <v>86</v>
      </c>
      <c r="T51" s="783" t="s">
        <v>86</v>
      </c>
      <c r="U51" s="783" t="s">
        <v>86</v>
      </c>
      <c r="V51" s="132" t="s">
        <v>107</v>
      </c>
      <c r="W51" s="131"/>
      <c r="X51" s="131"/>
      <c r="Y51" s="803"/>
      <c r="Z51" s="803"/>
      <c r="AA51" s="803"/>
      <c r="AB51" s="803"/>
      <c r="AC51" s="803"/>
      <c r="AD51" s="803"/>
      <c r="AE51" s="803"/>
      <c r="AF51" s="803"/>
      <c r="AG51" s="803"/>
      <c r="AH51" s="110"/>
      <c r="AI51" s="110"/>
      <c r="AJ51" s="110"/>
    </row>
    <row r="52">
      <c r="A52" s="803"/>
      <c r="B52" s="127">
        <f t="shared" si="1"/>
        <v>49</v>
      </c>
      <c r="C52" s="193"/>
      <c r="D52" s="193"/>
      <c r="E52" s="191"/>
      <c r="F52" s="191"/>
      <c r="G52" s="149" t="s">
        <v>2012</v>
      </c>
      <c r="H52" s="149" t="s">
        <v>1921</v>
      </c>
      <c r="I52" s="130" t="s">
        <v>5717</v>
      </c>
      <c r="J52" s="131"/>
      <c r="K52" s="132"/>
      <c r="L52" s="132"/>
      <c r="M52" s="132"/>
      <c r="N52" s="132"/>
      <c r="O52" s="132" t="s">
        <v>5755</v>
      </c>
      <c r="P52" s="132" t="s">
        <v>5719</v>
      </c>
      <c r="Q52" s="131"/>
      <c r="R52" s="783" t="s">
        <v>84</v>
      </c>
      <c r="S52" s="783" t="s">
        <v>86</v>
      </c>
      <c r="T52" s="783" t="s">
        <v>86</v>
      </c>
      <c r="U52" s="783" t="s">
        <v>86</v>
      </c>
      <c r="V52" s="132" t="s">
        <v>107</v>
      </c>
      <c r="W52" s="131"/>
      <c r="X52" s="131"/>
      <c r="Y52" s="803"/>
      <c r="Z52" s="803"/>
      <c r="AA52" s="803"/>
      <c r="AB52" s="803"/>
      <c r="AC52" s="803"/>
      <c r="AD52" s="803"/>
      <c r="AE52" s="803"/>
      <c r="AF52" s="803"/>
      <c r="AG52" s="803"/>
      <c r="AH52" s="110"/>
      <c r="AI52" s="110"/>
      <c r="AJ52" s="110"/>
    </row>
    <row r="53">
      <c r="A53" s="803"/>
      <c r="B53" s="127">
        <f t="shared" si="1"/>
        <v>50</v>
      </c>
      <c r="C53" s="193"/>
      <c r="D53" s="193"/>
      <c r="E53" s="191"/>
      <c r="F53" s="191"/>
      <c r="G53" s="151"/>
      <c r="H53" s="151"/>
      <c r="I53" s="130" t="s">
        <v>5720</v>
      </c>
      <c r="J53" s="131"/>
      <c r="K53" s="132"/>
      <c r="L53" s="132"/>
      <c r="M53" s="132"/>
      <c r="N53" s="132"/>
      <c r="O53" s="132" t="s">
        <v>5756</v>
      </c>
      <c r="P53" s="132" t="s">
        <v>173</v>
      </c>
      <c r="Q53" s="131"/>
      <c r="R53" s="783" t="s">
        <v>84</v>
      </c>
      <c r="S53" s="783" t="s">
        <v>86</v>
      </c>
      <c r="T53" s="783" t="s">
        <v>86</v>
      </c>
      <c r="U53" s="783" t="s">
        <v>86</v>
      </c>
      <c r="V53" s="132" t="s">
        <v>107</v>
      </c>
      <c r="W53" s="131"/>
      <c r="X53" s="131"/>
      <c r="Y53" s="803"/>
      <c r="Z53" s="803"/>
      <c r="AA53" s="803"/>
      <c r="AB53" s="803"/>
      <c r="AC53" s="803"/>
      <c r="AD53" s="803"/>
      <c r="AE53" s="803"/>
      <c r="AF53" s="803"/>
      <c r="AG53" s="803"/>
      <c r="AH53" s="110"/>
      <c r="AI53" s="110"/>
      <c r="AJ53" s="110"/>
    </row>
    <row r="54">
      <c r="A54" s="803"/>
      <c r="B54" s="127">
        <f t="shared" si="1"/>
        <v>51</v>
      </c>
      <c r="C54" s="193"/>
      <c r="D54" s="193"/>
      <c r="E54" s="191"/>
      <c r="F54" s="191"/>
      <c r="G54" s="151"/>
      <c r="H54" s="151"/>
      <c r="I54" s="130" t="s">
        <v>5722</v>
      </c>
      <c r="J54" s="131"/>
      <c r="K54" s="132"/>
      <c r="L54" s="132"/>
      <c r="M54" s="132"/>
      <c r="N54" s="132"/>
      <c r="O54" s="132" t="s">
        <v>5757</v>
      </c>
      <c r="P54" s="132" t="s">
        <v>5724</v>
      </c>
      <c r="Q54" s="131"/>
      <c r="R54" s="783" t="s">
        <v>84</v>
      </c>
      <c r="S54" s="783" t="s">
        <v>86</v>
      </c>
      <c r="T54" s="783" t="s">
        <v>86</v>
      </c>
      <c r="U54" s="783" t="s">
        <v>86</v>
      </c>
      <c r="V54" s="132" t="s">
        <v>107</v>
      </c>
      <c r="W54" s="131"/>
      <c r="X54" s="131"/>
      <c r="Y54" s="803"/>
      <c r="Z54" s="803"/>
      <c r="AA54" s="803"/>
      <c r="AB54" s="803"/>
      <c r="AC54" s="803"/>
      <c r="AD54" s="803"/>
      <c r="AE54" s="803"/>
      <c r="AF54" s="803"/>
      <c r="AG54" s="803"/>
      <c r="AH54" s="110"/>
      <c r="AI54" s="110"/>
      <c r="AJ54" s="110"/>
    </row>
    <row r="55">
      <c r="A55" s="803"/>
      <c r="B55" s="127">
        <f t="shared" si="1"/>
        <v>52</v>
      </c>
      <c r="C55" s="193"/>
      <c r="D55" s="193"/>
      <c r="E55" s="191"/>
      <c r="F55" s="191"/>
      <c r="G55" s="151"/>
      <c r="H55" s="151"/>
      <c r="I55" s="130" t="s">
        <v>5725</v>
      </c>
      <c r="J55" s="131"/>
      <c r="K55" s="132"/>
      <c r="L55" s="132"/>
      <c r="M55" s="132"/>
      <c r="N55" s="132"/>
      <c r="O55" s="132" t="s">
        <v>5758</v>
      </c>
      <c r="P55" s="132" t="s">
        <v>5727</v>
      </c>
      <c r="Q55" s="131"/>
      <c r="R55" s="783" t="s">
        <v>84</v>
      </c>
      <c r="S55" s="783" t="s">
        <v>86</v>
      </c>
      <c r="T55" s="783" t="s">
        <v>86</v>
      </c>
      <c r="U55" s="783" t="s">
        <v>86</v>
      </c>
      <c r="V55" s="132" t="s">
        <v>101</v>
      </c>
      <c r="W55" s="131"/>
      <c r="X55" s="131"/>
      <c r="Y55" s="803"/>
      <c r="Z55" s="803"/>
      <c r="AA55" s="803"/>
      <c r="AB55" s="803"/>
      <c r="AC55" s="803"/>
      <c r="AD55" s="803"/>
      <c r="AE55" s="803"/>
      <c r="AF55" s="803"/>
      <c r="AG55" s="803"/>
      <c r="AH55" s="110"/>
      <c r="AI55" s="110"/>
      <c r="AJ55" s="110"/>
    </row>
    <row r="56">
      <c r="A56" s="803"/>
      <c r="B56" s="127">
        <f t="shared" si="1"/>
        <v>53</v>
      </c>
      <c r="C56" s="193"/>
      <c r="D56" s="193"/>
      <c r="E56" s="191"/>
      <c r="F56" s="191"/>
      <c r="G56" s="151"/>
      <c r="H56" s="151"/>
      <c r="I56" s="130" t="s">
        <v>5728</v>
      </c>
      <c r="J56" s="131"/>
      <c r="K56" s="132"/>
      <c r="L56" s="132"/>
      <c r="M56" s="132"/>
      <c r="N56" s="132"/>
      <c r="O56" s="132" t="s">
        <v>5759</v>
      </c>
      <c r="P56" s="132" t="s">
        <v>5730</v>
      </c>
      <c r="Q56" s="131"/>
      <c r="R56" s="783" t="s">
        <v>84</v>
      </c>
      <c r="S56" s="783" t="s">
        <v>86</v>
      </c>
      <c r="T56" s="783" t="s">
        <v>86</v>
      </c>
      <c r="U56" s="783" t="s">
        <v>86</v>
      </c>
      <c r="V56" s="132" t="s">
        <v>101</v>
      </c>
      <c r="W56" s="131"/>
      <c r="X56" s="131"/>
      <c r="Y56" s="803"/>
      <c r="Z56" s="803"/>
      <c r="AA56" s="803"/>
      <c r="AB56" s="803"/>
      <c r="AC56" s="803"/>
      <c r="AD56" s="803"/>
      <c r="AE56" s="803"/>
      <c r="AF56" s="803"/>
      <c r="AG56" s="803"/>
      <c r="AH56" s="110"/>
      <c r="AI56" s="110"/>
      <c r="AJ56" s="110"/>
    </row>
    <row r="57">
      <c r="A57" s="803"/>
      <c r="B57" s="127">
        <f t="shared" si="1"/>
        <v>54</v>
      </c>
      <c r="C57" s="193"/>
      <c r="D57" s="193"/>
      <c r="E57" s="191"/>
      <c r="F57" s="191"/>
      <c r="G57" s="151"/>
      <c r="H57" s="151"/>
      <c r="I57" s="130" t="s">
        <v>5731</v>
      </c>
      <c r="J57" s="131"/>
      <c r="K57" s="132"/>
      <c r="L57" s="132"/>
      <c r="M57" s="132"/>
      <c r="N57" s="132"/>
      <c r="O57" s="132" t="s">
        <v>5732</v>
      </c>
      <c r="P57" s="132" t="s">
        <v>5733</v>
      </c>
      <c r="Q57" s="131"/>
      <c r="R57" s="783" t="s">
        <v>84</v>
      </c>
      <c r="S57" s="783" t="s">
        <v>86</v>
      </c>
      <c r="T57" s="783" t="s">
        <v>86</v>
      </c>
      <c r="U57" s="783" t="s">
        <v>86</v>
      </c>
      <c r="V57" s="132" t="s">
        <v>101</v>
      </c>
      <c r="W57" s="131"/>
      <c r="X57" s="131"/>
      <c r="Y57" s="803"/>
      <c r="Z57" s="803"/>
      <c r="AA57" s="803"/>
      <c r="AB57" s="803"/>
      <c r="AC57" s="803"/>
      <c r="AD57" s="803"/>
      <c r="AE57" s="803"/>
      <c r="AF57" s="803"/>
      <c r="AG57" s="803"/>
      <c r="AH57" s="110"/>
      <c r="AI57" s="110"/>
      <c r="AJ57" s="110"/>
    </row>
    <row r="58">
      <c r="A58" s="803"/>
      <c r="B58" s="127">
        <f t="shared" si="1"/>
        <v>55</v>
      </c>
      <c r="C58" s="193"/>
      <c r="D58" s="193"/>
      <c r="E58" s="191"/>
      <c r="F58" s="191"/>
      <c r="G58" s="151"/>
      <c r="H58" s="151"/>
      <c r="I58" s="130" t="s">
        <v>5734</v>
      </c>
      <c r="J58" s="131"/>
      <c r="K58" s="132"/>
      <c r="L58" s="132"/>
      <c r="M58" s="132"/>
      <c r="N58" s="132"/>
      <c r="O58" s="132" t="s">
        <v>5735</v>
      </c>
      <c r="P58" s="132" t="s">
        <v>5736</v>
      </c>
      <c r="Q58" s="131"/>
      <c r="R58" s="783" t="s">
        <v>84</v>
      </c>
      <c r="S58" s="783" t="s">
        <v>86</v>
      </c>
      <c r="T58" s="783" t="s">
        <v>86</v>
      </c>
      <c r="U58" s="783" t="s">
        <v>86</v>
      </c>
      <c r="V58" s="132" t="s">
        <v>101</v>
      </c>
      <c r="W58" s="131"/>
      <c r="X58" s="131"/>
      <c r="Y58" s="803"/>
      <c r="Z58" s="803"/>
      <c r="AA58" s="803"/>
      <c r="AB58" s="803"/>
      <c r="AC58" s="803"/>
      <c r="AD58" s="803"/>
      <c r="AE58" s="803"/>
      <c r="AF58" s="803"/>
      <c r="AG58" s="803"/>
      <c r="AH58" s="110"/>
      <c r="AI58" s="110"/>
      <c r="AJ58" s="110"/>
    </row>
    <row r="59">
      <c r="A59" s="803"/>
      <c r="B59" s="127">
        <f t="shared" si="1"/>
        <v>56</v>
      </c>
      <c r="C59" s="193"/>
      <c r="D59" s="193"/>
      <c r="E59" s="191"/>
      <c r="F59" s="191"/>
      <c r="G59" s="153"/>
      <c r="H59" s="153"/>
      <c r="I59" s="130" t="s">
        <v>5737</v>
      </c>
      <c r="J59" s="131"/>
      <c r="K59" s="132"/>
      <c r="L59" s="132"/>
      <c r="M59" s="132"/>
      <c r="N59" s="132"/>
      <c r="O59" s="132" t="s">
        <v>5738</v>
      </c>
      <c r="P59" s="132" t="s">
        <v>5739</v>
      </c>
      <c r="Q59" s="131"/>
      <c r="R59" s="783" t="s">
        <v>84</v>
      </c>
      <c r="S59" s="783" t="s">
        <v>86</v>
      </c>
      <c r="T59" s="783" t="s">
        <v>86</v>
      </c>
      <c r="U59" s="783" t="s">
        <v>86</v>
      </c>
      <c r="V59" s="132" t="s">
        <v>101</v>
      </c>
      <c r="W59" s="131"/>
      <c r="X59" s="131"/>
      <c r="Y59" s="803"/>
      <c r="Z59" s="803"/>
      <c r="AA59" s="803"/>
      <c r="AB59" s="803"/>
      <c r="AC59" s="803"/>
      <c r="AD59" s="803"/>
      <c r="AE59" s="803"/>
      <c r="AF59" s="803"/>
      <c r="AG59" s="803"/>
      <c r="AH59" s="110"/>
      <c r="AI59" s="110"/>
      <c r="AJ59" s="110"/>
    </row>
    <row r="60">
      <c r="A60" s="803"/>
      <c r="B60" s="127">
        <f t="shared" si="1"/>
        <v>57</v>
      </c>
      <c r="C60" s="193"/>
      <c r="D60" s="193"/>
      <c r="E60" s="191"/>
      <c r="F60" s="191"/>
      <c r="G60" s="149" t="s">
        <v>1929</v>
      </c>
      <c r="H60" s="149" t="s">
        <v>1919</v>
      </c>
      <c r="I60" s="130" t="s">
        <v>5717</v>
      </c>
      <c r="J60" s="131"/>
      <c r="K60" s="132"/>
      <c r="L60" s="132"/>
      <c r="M60" s="132"/>
      <c r="N60" s="132"/>
      <c r="O60" s="132" t="s">
        <v>5760</v>
      </c>
      <c r="P60" s="132" t="s">
        <v>5719</v>
      </c>
      <c r="Q60" s="131"/>
      <c r="R60" s="783" t="s">
        <v>84</v>
      </c>
      <c r="S60" s="783" t="s">
        <v>86</v>
      </c>
      <c r="T60" s="783" t="s">
        <v>86</v>
      </c>
      <c r="U60" s="783" t="s">
        <v>86</v>
      </c>
      <c r="V60" s="132" t="s">
        <v>101</v>
      </c>
      <c r="W60" s="131"/>
      <c r="X60" s="131"/>
      <c r="Y60" s="803"/>
      <c r="Z60" s="803"/>
      <c r="AA60" s="803"/>
      <c r="AB60" s="803"/>
      <c r="AC60" s="803"/>
      <c r="AD60" s="803"/>
      <c r="AE60" s="803"/>
      <c r="AF60" s="803"/>
      <c r="AG60" s="803"/>
      <c r="AH60" s="110"/>
      <c r="AI60" s="110"/>
      <c r="AJ60" s="110"/>
    </row>
    <row r="61">
      <c r="A61" s="803"/>
      <c r="B61" s="127">
        <f t="shared" si="1"/>
        <v>58</v>
      </c>
      <c r="C61" s="193"/>
      <c r="D61" s="193"/>
      <c r="E61" s="191"/>
      <c r="F61" s="191"/>
      <c r="G61" s="151"/>
      <c r="H61" s="151"/>
      <c r="I61" s="130" t="s">
        <v>5720</v>
      </c>
      <c r="J61" s="131"/>
      <c r="K61" s="132"/>
      <c r="L61" s="132"/>
      <c r="M61" s="132"/>
      <c r="N61" s="132"/>
      <c r="O61" s="132" t="s">
        <v>5761</v>
      </c>
      <c r="P61" s="132" t="s">
        <v>173</v>
      </c>
      <c r="Q61" s="131"/>
      <c r="R61" s="783" t="s">
        <v>84</v>
      </c>
      <c r="S61" s="783" t="s">
        <v>86</v>
      </c>
      <c r="T61" s="783" t="s">
        <v>86</v>
      </c>
      <c r="U61" s="783" t="s">
        <v>86</v>
      </c>
      <c r="V61" s="132" t="s">
        <v>101</v>
      </c>
      <c r="W61" s="131"/>
      <c r="X61" s="131"/>
      <c r="Y61" s="803"/>
      <c r="Z61" s="803"/>
      <c r="AA61" s="803"/>
      <c r="AB61" s="803"/>
      <c r="AC61" s="803"/>
      <c r="AD61" s="803"/>
      <c r="AE61" s="803"/>
      <c r="AF61" s="803"/>
      <c r="AG61" s="803"/>
      <c r="AH61" s="110"/>
      <c r="AI61" s="110"/>
      <c r="AJ61" s="110"/>
    </row>
    <row r="62">
      <c r="A62" s="803"/>
      <c r="B62" s="127">
        <f t="shared" si="1"/>
        <v>59</v>
      </c>
      <c r="C62" s="193"/>
      <c r="D62" s="193"/>
      <c r="E62" s="191"/>
      <c r="F62" s="191"/>
      <c r="G62" s="151"/>
      <c r="H62" s="151"/>
      <c r="I62" s="130" t="s">
        <v>5722</v>
      </c>
      <c r="J62" s="131"/>
      <c r="K62" s="132"/>
      <c r="L62" s="132"/>
      <c r="M62" s="132"/>
      <c r="N62" s="132"/>
      <c r="O62" s="132" t="s">
        <v>5762</v>
      </c>
      <c r="P62" s="132" t="s">
        <v>5724</v>
      </c>
      <c r="Q62" s="131"/>
      <c r="R62" s="783" t="s">
        <v>84</v>
      </c>
      <c r="S62" s="783" t="s">
        <v>86</v>
      </c>
      <c r="T62" s="783" t="s">
        <v>86</v>
      </c>
      <c r="U62" s="783" t="s">
        <v>86</v>
      </c>
      <c r="V62" s="132" t="s">
        <v>101</v>
      </c>
      <c r="W62" s="131"/>
      <c r="X62" s="131"/>
      <c r="Y62" s="803"/>
      <c r="Z62" s="803"/>
      <c r="AA62" s="803"/>
      <c r="AB62" s="803"/>
      <c r="AC62" s="803"/>
      <c r="AD62" s="803"/>
      <c r="AE62" s="803"/>
      <c r="AF62" s="803"/>
      <c r="AG62" s="803"/>
      <c r="AH62" s="110"/>
      <c r="AI62" s="110"/>
      <c r="AJ62" s="110"/>
    </row>
    <row r="63">
      <c r="A63" s="803"/>
      <c r="B63" s="127">
        <f t="shared" si="1"/>
        <v>60</v>
      </c>
      <c r="C63" s="193"/>
      <c r="D63" s="193"/>
      <c r="E63" s="191"/>
      <c r="F63" s="191"/>
      <c r="G63" s="151"/>
      <c r="H63" s="151"/>
      <c r="I63" s="130" t="s">
        <v>5725</v>
      </c>
      <c r="J63" s="131"/>
      <c r="K63" s="132"/>
      <c r="L63" s="132"/>
      <c r="M63" s="132"/>
      <c r="N63" s="132"/>
      <c r="O63" s="132" t="s">
        <v>5763</v>
      </c>
      <c r="P63" s="132" t="s">
        <v>5727</v>
      </c>
      <c r="Q63" s="131"/>
      <c r="R63" s="783" t="s">
        <v>84</v>
      </c>
      <c r="S63" s="783" t="s">
        <v>86</v>
      </c>
      <c r="T63" s="783" t="s">
        <v>86</v>
      </c>
      <c r="U63" s="783" t="s">
        <v>86</v>
      </c>
      <c r="V63" s="132" t="s">
        <v>101</v>
      </c>
      <c r="W63" s="131"/>
      <c r="X63" s="131"/>
      <c r="Y63" s="803"/>
      <c r="Z63" s="803"/>
      <c r="AA63" s="803"/>
      <c r="AB63" s="803"/>
      <c r="AC63" s="803"/>
      <c r="AD63" s="803"/>
      <c r="AE63" s="803"/>
      <c r="AF63" s="803"/>
      <c r="AG63" s="803"/>
      <c r="AH63" s="110"/>
      <c r="AI63" s="110"/>
      <c r="AJ63" s="110"/>
    </row>
    <row r="64">
      <c r="A64" s="803"/>
      <c r="B64" s="127">
        <f t="shared" si="1"/>
        <v>61</v>
      </c>
      <c r="C64" s="193"/>
      <c r="D64" s="193"/>
      <c r="E64" s="191"/>
      <c r="F64" s="191"/>
      <c r="G64" s="151"/>
      <c r="H64" s="151"/>
      <c r="I64" s="130" t="s">
        <v>5728</v>
      </c>
      <c r="J64" s="131"/>
      <c r="K64" s="132"/>
      <c r="L64" s="132"/>
      <c r="M64" s="132"/>
      <c r="N64" s="132"/>
      <c r="O64" s="132" t="s">
        <v>5764</v>
      </c>
      <c r="P64" s="132" t="s">
        <v>5730</v>
      </c>
      <c r="Q64" s="131"/>
      <c r="R64" s="783" t="s">
        <v>84</v>
      </c>
      <c r="S64" s="783" t="s">
        <v>86</v>
      </c>
      <c r="T64" s="783" t="s">
        <v>86</v>
      </c>
      <c r="U64" s="783" t="s">
        <v>86</v>
      </c>
      <c r="V64" s="132" t="s">
        <v>101</v>
      </c>
      <c r="W64" s="131"/>
      <c r="X64" s="131"/>
      <c r="Y64" s="803"/>
      <c r="Z64" s="803"/>
      <c r="AA64" s="803"/>
      <c r="AB64" s="803"/>
      <c r="AC64" s="803"/>
      <c r="AD64" s="803"/>
      <c r="AE64" s="803"/>
      <c r="AF64" s="803"/>
      <c r="AG64" s="803"/>
      <c r="AH64" s="110"/>
      <c r="AI64" s="110"/>
      <c r="AJ64" s="110"/>
    </row>
    <row r="65">
      <c r="A65" s="803"/>
      <c r="B65" s="127">
        <f t="shared" si="1"/>
        <v>62</v>
      </c>
      <c r="C65" s="193"/>
      <c r="D65" s="193"/>
      <c r="E65" s="191"/>
      <c r="F65" s="191"/>
      <c r="G65" s="151"/>
      <c r="H65" s="151"/>
      <c r="I65" s="130" t="s">
        <v>5731</v>
      </c>
      <c r="J65" s="131"/>
      <c r="K65" s="132"/>
      <c r="L65" s="132"/>
      <c r="M65" s="132"/>
      <c r="N65" s="132"/>
      <c r="O65" s="132" t="s">
        <v>5732</v>
      </c>
      <c r="P65" s="132" t="s">
        <v>5733</v>
      </c>
      <c r="Q65" s="131"/>
      <c r="R65" s="783" t="s">
        <v>84</v>
      </c>
      <c r="S65" s="783" t="s">
        <v>86</v>
      </c>
      <c r="T65" s="783" t="s">
        <v>86</v>
      </c>
      <c r="U65" s="783" t="s">
        <v>86</v>
      </c>
      <c r="V65" s="132" t="s">
        <v>101</v>
      </c>
      <c r="W65" s="131"/>
      <c r="X65" s="131"/>
      <c r="Y65" s="803"/>
      <c r="Z65" s="803"/>
      <c r="AA65" s="803"/>
      <c r="AB65" s="803"/>
      <c r="AC65" s="803"/>
      <c r="AD65" s="803"/>
      <c r="AE65" s="803"/>
      <c r="AF65" s="803"/>
      <c r="AG65" s="803"/>
      <c r="AH65" s="110"/>
      <c r="AI65" s="110"/>
      <c r="AJ65" s="110"/>
    </row>
    <row r="66">
      <c r="A66" s="803"/>
      <c r="B66" s="127">
        <f t="shared" si="1"/>
        <v>63</v>
      </c>
      <c r="C66" s="193"/>
      <c r="D66" s="193"/>
      <c r="E66" s="191"/>
      <c r="F66" s="191"/>
      <c r="G66" s="151"/>
      <c r="H66" s="151"/>
      <c r="I66" s="130" t="s">
        <v>5734</v>
      </c>
      <c r="J66" s="131"/>
      <c r="K66" s="132"/>
      <c r="L66" s="132"/>
      <c r="M66" s="132"/>
      <c r="N66" s="132"/>
      <c r="O66" s="132" t="s">
        <v>5735</v>
      </c>
      <c r="P66" s="132" t="s">
        <v>5736</v>
      </c>
      <c r="Q66" s="131"/>
      <c r="R66" s="783" t="s">
        <v>84</v>
      </c>
      <c r="S66" s="783" t="s">
        <v>86</v>
      </c>
      <c r="T66" s="783" t="s">
        <v>86</v>
      </c>
      <c r="U66" s="783" t="s">
        <v>86</v>
      </c>
      <c r="V66" s="132" t="s">
        <v>101</v>
      </c>
      <c r="W66" s="131"/>
      <c r="X66" s="131"/>
      <c r="Y66" s="803"/>
      <c r="Z66" s="803"/>
      <c r="AA66" s="803"/>
      <c r="AB66" s="803"/>
      <c r="AC66" s="803"/>
      <c r="AD66" s="803"/>
      <c r="AE66" s="803"/>
      <c r="AF66" s="803"/>
      <c r="AG66" s="803"/>
      <c r="AH66" s="110"/>
      <c r="AI66" s="110"/>
      <c r="AJ66" s="110"/>
    </row>
    <row r="67">
      <c r="A67" s="803"/>
      <c r="B67" s="127">
        <f t="shared" si="1"/>
        <v>64</v>
      </c>
      <c r="C67" s="193"/>
      <c r="D67" s="193"/>
      <c r="E67" s="191"/>
      <c r="F67" s="194"/>
      <c r="G67" s="153"/>
      <c r="H67" s="153"/>
      <c r="I67" s="130" t="s">
        <v>5737</v>
      </c>
      <c r="J67" s="131"/>
      <c r="K67" s="132"/>
      <c r="L67" s="132"/>
      <c r="M67" s="132"/>
      <c r="N67" s="132"/>
      <c r="O67" s="132" t="s">
        <v>5738</v>
      </c>
      <c r="P67" s="132" t="s">
        <v>5739</v>
      </c>
      <c r="Q67" s="131"/>
      <c r="R67" s="783" t="s">
        <v>84</v>
      </c>
      <c r="S67" s="783" t="s">
        <v>86</v>
      </c>
      <c r="T67" s="783" t="s">
        <v>86</v>
      </c>
      <c r="U67" s="783" t="s">
        <v>86</v>
      </c>
      <c r="V67" s="132" t="s">
        <v>101</v>
      </c>
      <c r="W67" s="131"/>
      <c r="X67" s="131"/>
      <c r="Y67" s="803"/>
      <c r="Z67" s="803"/>
      <c r="AA67" s="803"/>
      <c r="AB67" s="803"/>
      <c r="AC67" s="803"/>
      <c r="AD67" s="803"/>
      <c r="AE67" s="803"/>
      <c r="AF67" s="803"/>
      <c r="AG67" s="803"/>
      <c r="AH67" s="110"/>
      <c r="AI67" s="110"/>
      <c r="AJ67" s="110"/>
    </row>
    <row r="68">
      <c r="A68" s="803"/>
      <c r="B68" s="127">
        <f t="shared" si="1"/>
        <v>65</v>
      </c>
      <c r="C68" s="193"/>
      <c r="D68" s="193"/>
      <c r="E68" s="149"/>
      <c r="F68" s="140" t="s">
        <v>4818</v>
      </c>
      <c r="G68" s="142" t="s">
        <v>5765</v>
      </c>
      <c r="H68" s="1029" t="s">
        <v>5766</v>
      </c>
      <c r="I68" s="132"/>
      <c r="J68" s="131"/>
      <c r="K68" s="132"/>
      <c r="L68" s="132"/>
      <c r="M68" s="132"/>
      <c r="N68" s="132"/>
      <c r="O68" s="132" t="s">
        <v>5767</v>
      </c>
      <c r="P68" s="132" t="s">
        <v>5768</v>
      </c>
      <c r="Q68" s="131"/>
      <c r="R68" s="783" t="s">
        <v>84</v>
      </c>
      <c r="S68" s="783" t="s">
        <v>86</v>
      </c>
      <c r="T68" s="783" t="s">
        <v>86</v>
      </c>
      <c r="U68" s="783" t="s">
        <v>86</v>
      </c>
      <c r="V68" s="132" t="s">
        <v>104</v>
      </c>
      <c r="W68" s="131"/>
      <c r="X68" s="131"/>
      <c r="Y68" s="803"/>
      <c r="Z68" s="803"/>
      <c r="AA68" s="803"/>
      <c r="AB68" s="803"/>
      <c r="AC68" s="803"/>
      <c r="AD68" s="803"/>
      <c r="AE68" s="803"/>
      <c r="AF68" s="803"/>
      <c r="AG68" s="803"/>
      <c r="AH68" s="110"/>
      <c r="AI68" s="110"/>
      <c r="AJ68" s="110"/>
    </row>
    <row r="69">
      <c r="A69" s="803"/>
      <c r="B69" s="127">
        <f t="shared" si="1"/>
        <v>66</v>
      </c>
      <c r="C69" s="193"/>
      <c r="D69" s="193"/>
      <c r="E69" s="149"/>
      <c r="F69" s="140"/>
      <c r="G69" s="130" t="s">
        <v>5769</v>
      </c>
      <c r="H69" s="831" t="s">
        <v>5770</v>
      </c>
      <c r="I69" s="132"/>
      <c r="J69" s="131"/>
      <c r="K69" s="132"/>
      <c r="L69" s="132"/>
      <c r="M69" s="132"/>
      <c r="N69" s="132"/>
      <c r="O69" s="132" t="s">
        <v>173</v>
      </c>
      <c r="P69" s="132" t="s">
        <v>173</v>
      </c>
      <c r="Q69" s="131"/>
      <c r="R69" s="783" t="s">
        <v>84</v>
      </c>
      <c r="S69" s="783" t="s">
        <v>86</v>
      </c>
      <c r="T69" s="783" t="s">
        <v>86</v>
      </c>
      <c r="U69" s="783" t="s">
        <v>86</v>
      </c>
      <c r="V69" s="132"/>
      <c r="W69" s="131"/>
      <c r="X69" s="131"/>
      <c r="Y69" s="803"/>
      <c r="Z69" s="803"/>
      <c r="AA69" s="803"/>
      <c r="AB69" s="803"/>
      <c r="AC69" s="803"/>
      <c r="AD69" s="803"/>
      <c r="AE69" s="803"/>
      <c r="AF69" s="803"/>
      <c r="AG69" s="803"/>
      <c r="AH69" s="110"/>
      <c r="AI69" s="110"/>
      <c r="AJ69" s="110"/>
    </row>
    <row r="70">
      <c r="A70" s="803"/>
      <c r="B70" s="127">
        <f t="shared" si="1"/>
        <v>67</v>
      </c>
      <c r="C70" s="193"/>
      <c r="D70" s="193"/>
      <c r="E70" s="149"/>
      <c r="F70" s="140"/>
      <c r="G70" s="130" t="s">
        <v>5771</v>
      </c>
      <c r="H70" s="831" t="s">
        <v>5772</v>
      </c>
      <c r="I70" s="132"/>
      <c r="J70" s="131"/>
      <c r="K70" s="132"/>
      <c r="L70" s="132"/>
      <c r="M70" s="132"/>
      <c r="N70" s="132"/>
      <c r="O70" s="132" t="s">
        <v>173</v>
      </c>
      <c r="P70" s="132" t="s">
        <v>173</v>
      </c>
      <c r="Q70" s="131"/>
      <c r="R70" s="783" t="s">
        <v>84</v>
      </c>
      <c r="S70" s="783" t="s">
        <v>86</v>
      </c>
      <c r="T70" s="783" t="s">
        <v>86</v>
      </c>
      <c r="U70" s="783" t="s">
        <v>86</v>
      </c>
      <c r="V70" s="132" t="s">
        <v>101</v>
      </c>
      <c r="W70" s="132" t="s">
        <v>5773</v>
      </c>
      <c r="X70" s="131"/>
      <c r="Y70" s="803"/>
      <c r="Z70" s="803"/>
      <c r="AA70" s="803"/>
      <c r="AB70" s="803"/>
      <c r="AC70" s="803"/>
      <c r="AD70" s="803"/>
      <c r="AE70" s="803"/>
      <c r="AF70" s="803"/>
      <c r="AG70" s="803"/>
      <c r="AH70" s="110"/>
      <c r="AI70" s="110"/>
      <c r="AJ70" s="110"/>
    </row>
    <row r="71">
      <c r="A71" s="803"/>
      <c r="B71" s="127">
        <f t="shared" si="1"/>
        <v>68</v>
      </c>
      <c r="C71" s="193"/>
      <c r="D71" s="193"/>
      <c r="E71" s="149"/>
      <c r="F71" s="140"/>
      <c r="G71" s="130" t="s">
        <v>5774</v>
      </c>
      <c r="H71" s="831" t="s">
        <v>5775</v>
      </c>
      <c r="I71" s="132"/>
      <c r="J71" s="131"/>
      <c r="K71" s="132"/>
      <c r="L71" s="132"/>
      <c r="M71" s="132"/>
      <c r="N71" s="132"/>
      <c r="O71" s="132" t="s">
        <v>173</v>
      </c>
      <c r="P71" s="132" t="s">
        <v>173</v>
      </c>
      <c r="Q71" s="131"/>
      <c r="R71" s="783" t="s">
        <v>84</v>
      </c>
      <c r="S71" s="783" t="s">
        <v>86</v>
      </c>
      <c r="T71" s="783" t="s">
        <v>86</v>
      </c>
      <c r="U71" s="783" t="s">
        <v>86</v>
      </c>
      <c r="V71" s="132" t="s">
        <v>101</v>
      </c>
      <c r="W71" s="132" t="s">
        <v>5776</v>
      </c>
      <c r="X71" s="131"/>
      <c r="Y71" s="803"/>
      <c r="Z71" s="803"/>
      <c r="AA71" s="803"/>
      <c r="AB71" s="803"/>
      <c r="AC71" s="803"/>
      <c r="AD71" s="803"/>
      <c r="AE71" s="803"/>
      <c r="AF71" s="803"/>
      <c r="AG71" s="803"/>
      <c r="AH71" s="110"/>
      <c r="AI71" s="110"/>
      <c r="AJ71" s="110"/>
    </row>
    <row r="72">
      <c r="A72" s="803"/>
      <c r="B72" s="127">
        <f t="shared" si="1"/>
        <v>69</v>
      </c>
      <c r="C72" s="193"/>
      <c r="D72" s="193"/>
      <c r="E72" s="155"/>
      <c r="F72" s="142"/>
      <c r="G72" s="130" t="s">
        <v>5777</v>
      </c>
      <c r="H72" s="995" t="s">
        <v>5778</v>
      </c>
      <c r="I72" s="132"/>
      <c r="J72" s="131"/>
      <c r="K72" s="132"/>
      <c r="L72" s="132"/>
      <c r="M72" s="132"/>
      <c r="N72" s="132"/>
      <c r="O72" s="132" t="s">
        <v>173</v>
      </c>
      <c r="P72" s="132" t="s">
        <v>173</v>
      </c>
      <c r="Q72" s="131"/>
      <c r="R72" s="783" t="s">
        <v>84</v>
      </c>
      <c r="S72" s="783" t="s">
        <v>86</v>
      </c>
      <c r="T72" s="783" t="s">
        <v>86</v>
      </c>
      <c r="U72" s="783" t="s">
        <v>86</v>
      </c>
      <c r="V72" s="132" t="s">
        <v>101</v>
      </c>
      <c r="W72" s="132" t="s">
        <v>5776</v>
      </c>
      <c r="X72" s="131"/>
      <c r="Y72" s="803"/>
      <c r="Z72" s="803"/>
      <c r="AA72" s="803"/>
      <c r="AB72" s="803"/>
      <c r="AC72" s="803"/>
      <c r="AD72" s="803"/>
      <c r="AE72" s="803"/>
      <c r="AF72" s="803"/>
      <c r="AG72" s="803"/>
      <c r="AH72" s="110"/>
      <c r="AI72" s="110"/>
      <c r="AJ72" s="110"/>
    </row>
    <row r="73">
      <c r="A73" s="803"/>
      <c r="B73" s="127">
        <f t="shared" si="1"/>
        <v>70</v>
      </c>
      <c r="C73" s="193"/>
      <c r="D73" s="193"/>
      <c r="E73" s="193" t="s">
        <v>5779</v>
      </c>
      <c r="F73" s="149" t="s">
        <v>5710</v>
      </c>
      <c r="G73" s="129"/>
      <c r="H73" s="132"/>
      <c r="I73" s="132"/>
      <c r="J73" s="131"/>
      <c r="K73" s="132"/>
      <c r="L73" s="132"/>
      <c r="M73" s="132"/>
      <c r="N73" s="132"/>
      <c r="O73" s="132" t="s">
        <v>5711</v>
      </c>
      <c r="P73" s="132" t="s">
        <v>5780</v>
      </c>
      <c r="Q73" s="131"/>
      <c r="R73" s="783" t="s">
        <v>84</v>
      </c>
      <c r="S73" s="783" t="s">
        <v>86</v>
      </c>
      <c r="T73" s="783" t="s">
        <v>86</v>
      </c>
      <c r="U73" s="783" t="s">
        <v>86</v>
      </c>
      <c r="V73" s="132" t="s">
        <v>104</v>
      </c>
      <c r="W73" s="131"/>
      <c r="X73" s="131"/>
      <c r="Y73" s="803"/>
      <c r="Z73" s="803"/>
      <c r="AA73" s="803"/>
      <c r="AB73" s="803"/>
      <c r="AC73" s="803"/>
      <c r="AD73" s="803"/>
      <c r="AE73" s="803"/>
      <c r="AF73" s="803"/>
      <c r="AG73" s="803"/>
      <c r="AH73" s="110"/>
      <c r="AI73" s="110"/>
      <c r="AJ73" s="110"/>
    </row>
    <row r="74">
      <c r="A74" s="803"/>
      <c r="B74" s="127">
        <f t="shared" si="1"/>
        <v>71</v>
      </c>
      <c r="C74" s="193"/>
      <c r="D74" s="193"/>
      <c r="E74" s="191"/>
      <c r="F74" s="191"/>
      <c r="G74" s="146" t="s">
        <v>5781</v>
      </c>
      <c r="H74" s="175"/>
      <c r="I74" s="131"/>
      <c r="J74" s="131"/>
      <c r="K74" s="132"/>
      <c r="L74" s="132"/>
      <c r="M74" s="132"/>
      <c r="N74" s="132"/>
      <c r="O74" s="132" t="s">
        <v>5782</v>
      </c>
      <c r="P74" s="132" t="s">
        <v>5714</v>
      </c>
      <c r="Q74" s="132" t="s">
        <v>5783</v>
      </c>
      <c r="R74" s="783" t="s">
        <v>84</v>
      </c>
      <c r="S74" s="783" t="s">
        <v>86</v>
      </c>
      <c r="T74" s="783" t="s">
        <v>86</v>
      </c>
      <c r="U74" s="783" t="s">
        <v>86</v>
      </c>
      <c r="V74" s="132" t="s">
        <v>104</v>
      </c>
      <c r="W74" s="131"/>
      <c r="X74" s="131"/>
      <c r="Y74" s="803"/>
      <c r="Z74" s="803"/>
      <c r="AA74" s="803"/>
      <c r="AB74" s="803"/>
      <c r="AC74" s="803"/>
      <c r="AD74" s="803"/>
      <c r="AE74" s="803"/>
      <c r="AF74" s="803"/>
      <c r="AG74" s="803"/>
      <c r="AH74" s="110"/>
      <c r="AI74" s="110"/>
      <c r="AJ74" s="110"/>
    </row>
    <row r="75">
      <c r="A75" s="803"/>
      <c r="B75" s="127">
        <f t="shared" si="1"/>
        <v>72</v>
      </c>
      <c r="C75" s="193"/>
      <c r="D75" s="193"/>
      <c r="E75" s="191"/>
      <c r="F75" s="191"/>
      <c r="G75" s="151"/>
      <c r="H75" s="175"/>
      <c r="I75" s="131"/>
      <c r="J75" s="131"/>
      <c r="K75" s="132"/>
      <c r="L75" s="132"/>
      <c r="M75" s="132"/>
      <c r="N75" s="132"/>
      <c r="O75" s="132" t="s">
        <v>5784</v>
      </c>
      <c r="P75" s="132" t="s">
        <v>173</v>
      </c>
      <c r="Q75" s="131"/>
      <c r="R75" s="783" t="s">
        <v>84</v>
      </c>
      <c r="S75" s="783" t="s">
        <v>86</v>
      </c>
      <c r="T75" s="783" t="s">
        <v>86</v>
      </c>
      <c r="U75" s="783" t="s">
        <v>86</v>
      </c>
      <c r="V75" s="132" t="s">
        <v>104</v>
      </c>
      <c r="W75" s="131"/>
      <c r="X75" s="131"/>
      <c r="Y75" s="803"/>
      <c r="Z75" s="803"/>
      <c r="AA75" s="803"/>
      <c r="AB75" s="803"/>
      <c r="AC75" s="803"/>
      <c r="AD75" s="803"/>
      <c r="AE75" s="803"/>
      <c r="AF75" s="803"/>
      <c r="AG75" s="803"/>
      <c r="AH75" s="110"/>
      <c r="AI75" s="110"/>
      <c r="AJ75" s="110"/>
    </row>
    <row r="76">
      <c r="A76" s="803"/>
      <c r="B76" s="127">
        <f t="shared" si="1"/>
        <v>73</v>
      </c>
      <c r="C76" s="193"/>
      <c r="D76" s="193"/>
      <c r="E76" s="191"/>
      <c r="F76" s="191"/>
      <c r="G76" s="146" t="s">
        <v>5785</v>
      </c>
      <c r="H76" s="175"/>
      <c r="I76" s="131"/>
      <c r="J76" s="131"/>
      <c r="K76" s="132"/>
      <c r="L76" s="132"/>
      <c r="M76" s="132"/>
      <c r="N76" s="132"/>
      <c r="O76" s="132" t="s">
        <v>5786</v>
      </c>
      <c r="P76" s="132" t="s">
        <v>5787</v>
      </c>
      <c r="Q76" s="132" t="s">
        <v>5788</v>
      </c>
      <c r="R76" s="783" t="s">
        <v>84</v>
      </c>
      <c r="S76" s="783" t="s">
        <v>86</v>
      </c>
      <c r="T76" s="783" t="s">
        <v>86</v>
      </c>
      <c r="U76" s="783" t="s">
        <v>86</v>
      </c>
      <c r="V76" s="132" t="s">
        <v>104</v>
      </c>
      <c r="W76" s="131"/>
      <c r="X76" s="131"/>
      <c r="Y76" s="803"/>
      <c r="Z76" s="803"/>
      <c r="AA76" s="803"/>
      <c r="AB76" s="803"/>
      <c r="AC76" s="803"/>
      <c r="AD76" s="803"/>
      <c r="AE76" s="803"/>
      <c r="AF76" s="803"/>
      <c r="AG76" s="803"/>
      <c r="AH76" s="110"/>
      <c r="AI76" s="110"/>
      <c r="AJ76" s="110"/>
    </row>
    <row r="77">
      <c r="A77" s="803"/>
      <c r="B77" s="127">
        <f t="shared" si="1"/>
        <v>74</v>
      </c>
      <c r="C77" s="193"/>
      <c r="D77" s="193"/>
      <c r="E77" s="191"/>
      <c r="F77" s="191"/>
      <c r="G77" s="153"/>
      <c r="H77" s="175"/>
      <c r="I77" s="131"/>
      <c r="J77" s="131"/>
      <c r="K77" s="132"/>
      <c r="L77" s="132"/>
      <c r="M77" s="132"/>
      <c r="N77" s="132"/>
      <c r="O77" s="132" t="s">
        <v>5789</v>
      </c>
      <c r="P77" s="132" t="s">
        <v>5714</v>
      </c>
      <c r="Q77" s="131"/>
      <c r="R77" s="783" t="s">
        <v>84</v>
      </c>
      <c r="S77" s="783" t="s">
        <v>86</v>
      </c>
      <c r="T77" s="783" t="s">
        <v>86</v>
      </c>
      <c r="U77" s="783" t="s">
        <v>86</v>
      </c>
      <c r="V77" s="132" t="s">
        <v>104</v>
      </c>
      <c r="W77" s="131"/>
      <c r="X77" s="131"/>
      <c r="Y77" s="803"/>
      <c r="Z77" s="803"/>
      <c r="AA77" s="803"/>
      <c r="AB77" s="803"/>
      <c r="AC77" s="803"/>
      <c r="AD77" s="803"/>
      <c r="AE77" s="803"/>
      <c r="AF77" s="803"/>
      <c r="AG77" s="803"/>
      <c r="AH77" s="110"/>
      <c r="AI77" s="110"/>
      <c r="AJ77" s="110"/>
    </row>
    <row r="78">
      <c r="A78" s="803"/>
      <c r="B78" s="127">
        <f t="shared" si="1"/>
        <v>75</v>
      </c>
      <c r="C78" s="193"/>
      <c r="D78" s="193"/>
      <c r="E78" s="191"/>
      <c r="F78" s="246" t="s">
        <v>252</v>
      </c>
      <c r="G78" s="914">
        <v>10.0</v>
      </c>
      <c r="H78" s="131"/>
      <c r="I78" s="132"/>
      <c r="J78" s="131"/>
      <c r="K78" s="132"/>
      <c r="L78" s="132"/>
      <c r="M78" s="132"/>
      <c r="N78" s="132"/>
      <c r="O78" s="132" t="s">
        <v>3952</v>
      </c>
      <c r="P78" s="132" t="s">
        <v>4388</v>
      </c>
      <c r="Q78" s="131"/>
      <c r="R78" s="783" t="s">
        <v>84</v>
      </c>
      <c r="S78" s="783" t="s">
        <v>86</v>
      </c>
      <c r="T78" s="783" t="s">
        <v>86</v>
      </c>
      <c r="U78" s="783" t="s">
        <v>86</v>
      </c>
      <c r="V78" s="132" t="s">
        <v>104</v>
      </c>
      <c r="W78" s="131"/>
      <c r="X78" s="131"/>
      <c r="Y78" s="803"/>
      <c r="Z78" s="803"/>
      <c r="AA78" s="803"/>
      <c r="AB78" s="803"/>
      <c r="AC78" s="803"/>
      <c r="AD78" s="803"/>
      <c r="AE78" s="803"/>
      <c r="AF78" s="803"/>
      <c r="AG78" s="803"/>
      <c r="AH78" s="110"/>
      <c r="AI78" s="110"/>
      <c r="AJ78" s="110"/>
    </row>
    <row r="79">
      <c r="A79" s="803"/>
      <c r="B79" s="127">
        <f t="shared" si="1"/>
        <v>76</v>
      </c>
      <c r="C79" s="193"/>
      <c r="D79" s="193"/>
      <c r="E79" s="191"/>
      <c r="F79" s="300"/>
      <c r="G79" s="915">
        <v>30.0</v>
      </c>
      <c r="H79" s="131"/>
      <c r="I79" s="132"/>
      <c r="J79" s="131"/>
      <c r="K79" s="132"/>
      <c r="L79" s="132"/>
      <c r="M79" s="132"/>
      <c r="N79" s="132"/>
      <c r="O79" s="132" t="s">
        <v>3955</v>
      </c>
      <c r="P79" s="132" t="s">
        <v>4389</v>
      </c>
      <c r="Q79" s="131"/>
      <c r="R79" s="783" t="s">
        <v>84</v>
      </c>
      <c r="S79" s="783" t="s">
        <v>86</v>
      </c>
      <c r="T79" s="783" t="s">
        <v>86</v>
      </c>
      <c r="U79" s="783" t="s">
        <v>86</v>
      </c>
      <c r="V79" s="132" t="s">
        <v>104</v>
      </c>
      <c r="W79" s="131"/>
      <c r="X79" s="131"/>
      <c r="Y79" s="803"/>
      <c r="Z79" s="803"/>
      <c r="AA79" s="803"/>
      <c r="AB79" s="803"/>
      <c r="AC79" s="803"/>
      <c r="AD79" s="803"/>
      <c r="AE79" s="803"/>
      <c r="AF79" s="803"/>
      <c r="AG79" s="803"/>
      <c r="AH79" s="110"/>
      <c r="AI79" s="110"/>
      <c r="AJ79" s="110"/>
    </row>
    <row r="80">
      <c r="A80" s="803"/>
      <c r="B80" s="127">
        <f t="shared" si="1"/>
        <v>77</v>
      </c>
      <c r="C80" s="193"/>
      <c r="D80" s="193"/>
      <c r="E80" s="191"/>
      <c r="F80" s="300"/>
      <c r="G80" s="915">
        <v>50.0</v>
      </c>
      <c r="H80" s="131"/>
      <c r="I80" s="132"/>
      <c r="J80" s="131"/>
      <c r="K80" s="132"/>
      <c r="L80" s="132"/>
      <c r="M80" s="132"/>
      <c r="N80" s="132"/>
      <c r="O80" s="132" t="s">
        <v>3958</v>
      </c>
      <c r="P80" s="132" t="s">
        <v>4390</v>
      </c>
      <c r="Q80" s="131"/>
      <c r="R80" s="783" t="s">
        <v>84</v>
      </c>
      <c r="S80" s="783" t="s">
        <v>86</v>
      </c>
      <c r="T80" s="783" t="s">
        <v>86</v>
      </c>
      <c r="U80" s="783" t="s">
        <v>86</v>
      </c>
      <c r="V80" s="132" t="s">
        <v>104</v>
      </c>
      <c r="W80" s="131"/>
      <c r="X80" s="131"/>
      <c r="Y80" s="803"/>
      <c r="Z80" s="803"/>
      <c r="AA80" s="803"/>
      <c r="AB80" s="803"/>
      <c r="AC80" s="803"/>
      <c r="AD80" s="803"/>
      <c r="AE80" s="803"/>
      <c r="AF80" s="803"/>
      <c r="AG80" s="803"/>
      <c r="AH80" s="110"/>
      <c r="AI80" s="110"/>
      <c r="AJ80" s="110"/>
    </row>
    <row r="81">
      <c r="A81" s="803"/>
      <c r="B81" s="127">
        <f t="shared" si="1"/>
        <v>78</v>
      </c>
      <c r="C81" s="193"/>
      <c r="D81" s="193"/>
      <c r="E81" s="191"/>
      <c r="F81" s="246" t="s">
        <v>824</v>
      </c>
      <c r="G81" s="903" t="s">
        <v>1174</v>
      </c>
      <c r="H81" s="131"/>
      <c r="I81" s="132"/>
      <c r="J81" s="131"/>
      <c r="K81" s="132"/>
      <c r="L81" s="132"/>
      <c r="M81" s="132"/>
      <c r="N81" s="132"/>
      <c r="O81" s="132" t="s">
        <v>3965</v>
      </c>
      <c r="P81" s="132" t="s">
        <v>3966</v>
      </c>
      <c r="Q81" s="131"/>
      <c r="R81" s="783" t="s">
        <v>84</v>
      </c>
      <c r="S81" s="783" t="s">
        <v>86</v>
      </c>
      <c r="T81" s="783" t="s">
        <v>86</v>
      </c>
      <c r="U81" s="783" t="s">
        <v>86</v>
      </c>
      <c r="V81" s="132" t="s">
        <v>104</v>
      </c>
      <c r="W81" s="131"/>
      <c r="X81" s="131"/>
      <c r="Y81" s="803"/>
      <c r="Z81" s="803"/>
      <c r="AA81" s="803"/>
      <c r="AB81" s="803"/>
      <c r="AC81" s="803"/>
      <c r="AD81" s="803"/>
      <c r="AE81" s="803"/>
      <c r="AF81" s="803"/>
      <c r="AG81" s="803"/>
      <c r="AH81" s="110"/>
      <c r="AI81" s="110"/>
      <c r="AJ81" s="110"/>
    </row>
    <row r="82">
      <c r="A82" s="803"/>
      <c r="B82" s="127">
        <f t="shared" si="1"/>
        <v>79</v>
      </c>
      <c r="C82" s="193"/>
      <c r="D82" s="193"/>
      <c r="E82" s="191"/>
      <c r="F82" s="300"/>
      <c r="G82" s="903" t="s">
        <v>3967</v>
      </c>
      <c r="H82" s="131"/>
      <c r="I82" s="132"/>
      <c r="J82" s="131"/>
      <c r="K82" s="132"/>
      <c r="L82" s="132"/>
      <c r="M82" s="132"/>
      <c r="N82" s="132"/>
      <c r="O82" s="132" t="s">
        <v>3968</v>
      </c>
      <c r="P82" s="132" t="s">
        <v>3969</v>
      </c>
      <c r="Q82" s="131"/>
      <c r="R82" s="783" t="s">
        <v>84</v>
      </c>
      <c r="S82" s="783" t="s">
        <v>86</v>
      </c>
      <c r="T82" s="783" t="s">
        <v>86</v>
      </c>
      <c r="U82" s="783" t="s">
        <v>86</v>
      </c>
      <c r="V82" s="132" t="s">
        <v>104</v>
      </c>
      <c r="W82" s="131"/>
      <c r="X82" s="131"/>
      <c r="Y82" s="803"/>
      <c r="Z82" s="803"/>
      <c r="AA82" s="803"/>
      <c r="AB82" s="803"/>
      <c r="AC82" s="803"/>
      <c r="AD82" s="803"/>
      <c r="AE82" s="803"/>
      <c r="AF82" s="803"/>
      <c r="AG82" s="803"/>
      <c r="AH82" s="110"/>
      <c r="AI82" s="110"/>
      <c r="AJ82" s="110"/>
    </row>
    <row r="83">
      <c r="A83" s="803"/>
      <c r="B83" s="127">
        <f t="shared" si="1"/>
        <v>80</v>
      </c>
      <c r="C83" s="193"/>
      <c r="D83" s="193"/>
      <c r="E83" s="191"/>
      <c r="F83" s="300"/>
      <c r="G83" s="903" t="s">
        <v>3970</v>
      </c>
      <c r="H83" s="131"/>
      <c r="I83" s="131"/>
      <c r="J83" s="131"/>
      <c r="K83" s="132"/>
      <c r="L83" s="132"/>
      <c r="M83" s="132"/>
      <c r="N83" s="132"/>
      <c r="O83" s="132" t="s">
        <v>3971</v>
      </c>
      <c r="P83" s="132" t="s">
        <v>3972</v>
      </c>
      <c r="Q83" s="131"/>
      <c r="R83" s="783" t="s">
        <v>84</v>
      </c>
      <c r="S83" s="783" t="s">
        <v>86</v>
      </c>
      <c r="T83" s="783" t="s">
        <v>86</v>
      </c>
      <c r="U83" s="783" t="s">
        <v>86</v>
      </c>
      <c r="V83" s="132" t="s">
        <v>104</v>
      </c>
      <c r="W83" s="131"/>
      <c r="X83" s="131"/>
      <c r="Y83" s="803"/>
      <c r="Z83" s="803"/>
      <c r="AA83" s="803"/>
      <c r="AB83" s="803"/>
      <c r="AC83" s="803"/>
      <c r="AD83" s="803"/>
      <c r="AE83" s="803"/>
      <c r="AF83" s="803"/>
      <c r="AG83" s="803"/>
      <c r="AH83" s="110"/>
      <c r="AI83" s="110"/>
      <c r="AJ83" s="110"/>
    </row>
    <row r="84">
      <c r="A84" s="803"/>
      <c r="B84" s="127">
        <f t="shared" si="1"/>
        <v>81</v>
      </c>
      <c r="C84" s="193"/>
      <c r="D84" s="193"/>
      <c r="E84" s="191"/>
      <c r="F84" s="300"/>
      <c r="G84" s="903" t="s">
        <v>3973</v>
      </c>
      <c r="H84" s="131"/>
      <c r="I84" s="131"/>
      <c r="J84" s="131"/>
      <c r="K84" s="132"/>
      <c r="L84" s="132"/>
      <c r="M84" s="132"/>
      <c r="N84" s="132"/>
      <c r="O84" s="132" t="s">
        <v>3974</v>
      </c>
      <c r="P84" s="132" t="s">
        <v>3975</v>
      </c>
      <c r="Q84" s="131"/>
      <c r="R84" s="783" t="s">
        <v>84</v>
      </c>
      <c r="S84" s="783" t="s">
        <v>86</v>
      </c>
      <c r="T84" s="783" t="s">
        <v>86</v>
      </c>
      <c r="U84" s="783" t="s">
        <v>86</v>
      </c>
      <c r="V84" s="132" t="s">
        <v>104</v>
      </c>
      <c r="W84" s="131"/>
      <c r="X84" s="131"/>
      <c r="Y84" s="803"/>
      <c r="Z84" s="803"/>
      <c r="AA84" s="803"/>
      <c r="AB84" s="803"/>
      <c r="AC84" s="803"/>
      <c r="AD84" s="803"/>
      <c r="AE84" s="803"/>
      <c r="AF84" s="803"/>
      <c r="AG84" s="803"/>
      <c r="AH84" s="110"/>
      <c r="AI84" s="110"/>
      <c r="AJ84" s="110"/>
    </row>
    <row r="85">
      <c r="A85" s="803"/>
      <c r="B85" s="127">
        <f t="shared" si="1"/>
        <v>82</v>
      </c>
      <c r="C85" s="193"/>
      <c r="D85" s="193"/>
      <c r="E85" s="194"/>
      <c r="F85" s="301"/>
      <c r="G85" s="903" t="s">
        <v>3976</v>
      </c>
      <c r="H85" s="131"/>
      <c r="I85" s="131"/>
      <c r="J85" s="131"/>
      <c r="K85" s="132"/>
      <c r="L85" s="132"/>
      <c r="M85" s="132"/>
      <c r="N85" s="132"/>
      <c r="O85" s="132" t="s">
        <v>3977</v>
      </c>
      <c r="P85" s="132" t="s">
        <v>3978</v>
      </c>
      <c r="Q85" s="131"/>
      <c r="R85" s="783" t="s">
        <v>84</v>
      </c>
      <c r="S85" s="783" t="s">
        <v>86</v>
      </c>
      <c r="T85" s="783" t="s">
        <v>86</v>
      </c>
      <c r="U85" s="783" t="s">
        <v>86</v>
      </c>
      <c r="V85" s="132" t="s">
        <v>104</v>
      </c>
      <c r="W85" s="131"/>
      <c r="X85" s="131"/>
      <c r="Y85" s="803"/>
      <c r="Z85" s="803"/>
      <c r="AA85" s="803"/>
      <c r="AB85" s="803"/>
      <c r="AC85" s="803"/>
      <c r="AD85" s="803"/>
      <c r="AE85" s="803"/>
      <c r="AF85" s="803"/>
      <c r="AG85" s="803"/>
      <c r="AH85" s="110"/>
      <c r="AI85" s="110"/>
      <c r="AJ85" s="110"/>
    </row>
    <row r="86">
      <c r="A86" s="803"/>
      <c r="B86" s="127">
        <f t="shared" si="1"/>
        <v>83</v>
      </c>
      <c r="C86" s="193"/>
      <c r="D86" s="193"/>
      <c r="E86" s="193" t="s">
        <v>5790</v>
      </c>
      <c r="F86" s="149" t="s">
        <v>5710</v>
      </c>
      <c r="G86" s="130"/>
      <c r="H86" s="132"/>
      <c r="I86" s="132"/>
      <c r="J86" s="131"/>
      <c r="K86" s="132"/>
      <c r="L86" s="132"/>
      <c r="M86" s="132"/>
      <c r="N86" s="132"/>
      <c r="O86" s="132" t="s">
        <v>5711</v>
      </c>
      <c r="P86" s="132" t="s">
        <v>5791</v>
      </c>
      <c r="Q86" s="132" t="s">
        <v>5792</v>
      </c>
      <c r="R86" s="783" t="s">
        <v>84</v>
      </c>
      <c r="S86" s="783" t="s">
        <v>86</v>
      </c>
      <c r="T86" s="783" t="s">
        <v>86</v>
      </c>
      <c r="U86" s="783" t="s">
        <v>86</v>
      </c>
      <c r="V86" s="132" t="s">
        <v>157</v>
      </c>
      <c r="W86" s="132" t="s">
        <v>5793</v>
      </c>
      <c r="X86" s="132"/>
      <c r="Y86" s="803"/>
      <c r="Z86" s="803"/>
      <c r="AA86" s="803"/>
      <c r="AB86" s="803"/>
      <c r="AC86" s="803"/>
      <c r="AD86" s="803"/>
      <c r="AE86" s="803"/>
      <c r="AF86" s="803"/>
      <c r="AG86" s="803"/>
      <c r="AH86" s="110"/>
      <c r="AI86" s="110"/>
      <c r="AJ86" s="110"/>
    </row>
    <row r="87">
      <c r="A87" s="803"/>
      <c r="B87" s="127">
        <f t="shared" si="1"/>
        <v>84</v>
      </c>
      <c r="C87" s="193"/>
      <c r="D87" s="193"/>
      <c r="E87" s="191"/>
      <c r="F87" s="151"/>
      <c r="G87" s="130" t="s">
        <v>781</v>
      </c>
      <c r="H87" s="131"/>
      <c r="I87" s="132"/>
      <c r="J87" s="131"/>
      <c r="K87" s="132"/>
      <c r="L87" s="132"/>
      <c r="M87" s="132"/>
      <c r="N87" s="132"/>
      <c r="O87" s="132" t="s">
        <v>5794</v>
      </c>
      <c r="P87" s="132" t="s">
        <v>5714</v>
      </c>
      <c r="Q87" s="131"/>
      <c r="R87" s="783" t="s">
        <v>84</v>
      </c>
      <c r="S87" s="783" t="s">
        <v>86</v>
      </c>
      <c r="T87" s="783" t="s">
        <v>86</v>
      </c>
      <c r="U87" s="783" t="s">
        <v>86</v>
      </c>
      <c r="V87" s="132" t="s">
        <v>157</v>
      </c>
      <c r="W87" s="131"/>
      <c r="X87" s="131"/>
      <c r="Y87" s="803"/>
      <c r="Z87" s="803"/>
      <c r="AA87" s="803"/>
      <c r="AB87" s="803"/>
      <c r="AC87" s="803"/>
      <c r="AD87" s="803"/>
      <c r="AE87" s="803"/>
      <c r="AF87" s="803"/>
      <c r="AG87" s="803"/>
      <c r="AH87" s="110"/>
      <c r="AI87" s="110"/>
      <c r="AJ87" s="110"/>
    </row>
    <row r="88">
      <c r="A88" s="803"/>
      <c r="B88" s="127">
        <f t="shared" si="1"/>
        <v>85</v>
      </c>
      <c r="C88" s="193"/>
      <c r="D88" s="193"/>
      <c r="E88" s="191"/>
      <c r="F88" s="246" t="s">
        <v>252</v>
      </c>
      <c r="G88" s="915">
        <v>10.0</v>
      </c>
      <c r="H88" s="131"/>
      <c r="I88" s="132"/>
      <c r="J88" s="131"/>
      <c r="K88" s="132"/>
      <c r="L88" s="132"/>
      <c r="M88" s="132"/>
      <c r="N88" s="132"/>
      <c r="O88" s="132" t="s">
        <v>3952</v>
      </c>
      <c r="P88" s="132" t="s">
        <v>4388</v>
      </c>
      <c r="Q88" s="131"/>
      <c r="R88" s="783" t="s">
        <v>84</v>
      </c>
      <c r="S88" s="783" t="s">
        <v>86</v>
      </c>
      <c r="T88" s="783" t="s">
        <v>86</v>
      </c>
      <c r="U88" s="783" t="s">
        <v>86</v>
      </c>
      <c r="V88" s="132" t="s">
        <v>157</v>
      </c>
      <c r="W88" s="131"/>
      <c r="X88" s="131"/>
      <c r="Y88" s="803"/>
      <c r="Z88" s="803"/>
      <c r="AA88" s="803"/>
      <c r="AB88" s="803"/>
      <c r="AC88" s="803"/>
      <c r="AD88" s="803"/>
      <c r="AE88" s="803"/>
      <c r="AF88" s="803"/>
      <c r="AG88" s="803"/>
      <c r="AH88" s="110"/>
      <c r="AI88" s="110"/>
      <c r="AJ88" s="110"/>
    </row>
    <row r="89">
      <c r="A89" s="803"/>
      <c r="B89" s="127">
        <f t="shared" si="1"/>
        <v>86</v>
      </c>
      <c r="C89" s="193"/>
      <c r="D89" s="193"/>
      <c r="E89" s="191"/>
      <c r="F89" s="300"/>
      <c r="G89" s="915">
        <v>30.0</v>
      </c>
      <c r="H89" s="131"/>
      <c r="I89" s="132"/>
      <c r="J89" s="131"/>
      <c r="K89" s="132"/>
      <c r="L89" s="132"/>
      <c r="M89" s="132"/>
      <c r="N89" s="132"/>
      <c r="O89" s="132" t="s">
        <v>3955</v>
      </c>
      <c r="P89" s="132" t="s">
        <v>4389</v>
      </c>
      <c r="Q89" s="131"/>
      <c r="R89" s="783" t="s">
        <v>84</v>
      </c>
      <c r="S89" s="783" t="s">
        <v>86</v>
      </c>
      <c r="T89" s="783" t="s">
        <v>86</v>
      </c>
      <c r="U89" s="783" t="s">
        <v>86</v>
      </c>
      <c r="V89" s="132" t="s">
        <v>157</v>
      </c>
      <c r="W89" s="131"/>
      <c r="X89" s="131"/>
      <c r="Y89" s="803"/>
      <c r="Z89" s="803"/>
      <c r="AA89" s="803"/>
      <c r="AB89" s="803"/>
      <c r="AC89" s="803"/>
      <c r="AD89" s="803"/>
      <c r="AE89" s="803"/>
      <c r="AF89" s="803"/>
      <c r="AG89" s="803"/>
      <c r="AH89" s="110"/>
      <c r="AI89" s="110"/>
      <c r="AJ89" s="110"/>
    </row>
    <row r="90">
      <c r="A90" s="803"/>
      <c r="B90" s="127">
        <f t="shared" si="1"/>
        <v>87</v>
      </c>
      <c r="C90" s="193"/>
      <c r="D90" s="193"/>
      <c r="E90" s="191"/>
      <c r="F90" s="300"/>
      <c r="G90" s="915">
        <v>50.0</v>
      </c>
      <c r="H90" s="131"/>
      <c r="I90" s="132"/>
      <c r="J90" s="131"/>
      <c r="K90" s="132"/>
      <c r="L90" s="132"/>
      <c r="M90" s="132"/>
      <c r="N90" s="132"/>
      <c r="O90" s="132" t="s">
        <v>3958</v>
      </c>
      <c r="P90" s="132" t="s">
        <v>4390</v>
      </c>
      <c r="Q90" s="131"/>
      <c r="R90" s="783" t="s">
        <v>84</v>
      </c>
      <c r="S90" s="783" t="s">
        <v>86</v>
      </c>
      <c r="T90" s="783" t="s">
        <v>86</v>
      </c>
      <c r="U90" s="783" t="s">
        <v>86</v>
      </c>
      <c r="V90" s="132" t="s">
        <v>157</v>
      </c>
      <c r="W90" s="131"/>
      <c r="X90" s="131"/>
      <c r="Y90" s="803"/>
      <c r="Z90" s="803"/>
      <c r="AA90" s="803"/>
      <c r="AB90" s="803"/>
      <c r="AC90" s="803"/>
      <c r="AD90" s="803"/>
      <c r="AE90" s="803"/>
      <c r="AF90" s="803"/>
      <c r="AG90" s="803"/>
      <c r="AH90" s="110"/>
      <c r="AI90" s="110"/>
      <c r="AJ90" s="110"/>
    </row>
    <row r="91">
      <c r="A91" s="803"/>
      <c r="B91" s="127">
        <f t="shared" si="1"/>
        <v>88</v>
      </c>
      <c r="C91" s="193"/>
      <c r="D91" s="193"/>
      <c r="E91" s="191"/>
      <c r="F91" s="246" t="s">
        <v>824</v>
      </c>
      <c r="G91" s="903" t="s">
        <v>1174</v>
      </c>
      <c r="H91" s="131"/>
      <c r="I91" s="132"/>
      <c r="J91" s="131"/>
      <c r="K91" s="132"/>
      <c r="L91" s="132"/>
      <c r="M91" s="132"/>
      <c r="N91" s="132"/>
      <c r="O91" s="132" t="s">
        <v>3965</v>
      </c>
      <c r="P91" s="132" t="s">
        <v>3966</v>
      </c>
      <c r="Q91" s="131"/>
      <c r="R91" s="783" t="s">
        <v>84</v>
      </c>
      <c r="S91" s="783" t="s">
        <v>86</v>
      </c>
      <c r="T91" s="783" t="s">
        <v>86</v>
      </c>
      <c r="U91" s="783" t="s">
        <v>86</v>
      </c>
      <c r="V91" s="132" t="s">
        <v>157</v>
      </c>
      <c r="W91" s="131"/>
      <c r="X91" s="131"/>
      <c r="Y91" s="803"/>
      <c r="Z91" s="803"/>
      <c r="AA91" s="803"/>
      <c r="AB91" s="803"/>
      <c r="AC91" s="803"/>
      <c r="AD91" s="803"/>
      <c r="AE91" s="803"/>
      <c r="AF91" s="803"/>
      <c r="AG91" s="803"/>
      <c r="AH91" s="110"/>
      <c r="AI91" s="110"/>
      <c r="AJ91" s="110"/>
    </row>
    <row r="92">
      <c r="A92" s="803"/>
      <c r="B92" s="127">
        <f t="shared" si="1"/>
        <v>89</v>
      </c>
      <c r="C92" s="193"/>
      <c r="D92" s="193"/>
      <c r="E92" s="191"/>
      <c r="F92" s="300"/>
      <c r="G92" s="903" t="s">
        <v>3967</v>
      </c>
      <c r="H92" s="131"/>
      <c r="I92" s="132"/>
      <c r="J92" s="131"/>
      <c r="K92" s="132"/>
      <c r="L92" s="132"/>
      <c r="M92" s="132"/>
      <c r="N92" s="132"/>
      <c r="O92" s="132" t="s">
        <v>3968</v>
      </c>
      <c r="P92" s="132" t="s">
        <v>3969</v>
      </c>
      <c r="Q92" s="131"/>
      <c r="R92" s="783" t="s">
        <v>84</v>
      </c>
      <c r="S92" s="783" t="s">
        <v>86</v>
      </c>
      <c r="T92" s="783" t="s">
        <v>86</v>
      </c>
      <c r="U92" s="783" t="s">
        <v>86</v>
      </c>
      <c r="V92" s="132" t="s">
        <v>157</v>
      </c>
      <c r="W92" s="131"/>
      <c r="X92" s="131"/>
      <c r="Y92" s="803"/>
      <c r="Z92" s="803"/>
      <c r="AA92" s="803"/>
      <c r="AB92" s="803"/>
      <c r="AC92" s="803"/>
      <c r="AD92" s="803"/>
      <c r="AE92" s="803"/>
      <c r="AF92" s="803"/>
      <c r="AG92" s="803"/>
      <c r="AH92" s="110"/>
      <c r="AI92" s="110"/>
      <c r="AJ92" s="110"/>
    </row>
    <row r="93">
      <c r="A93" s="803"/>
      <c r="B93" s="127">
        <f t="shared" si="1"/>
        <v>90</v>
      </c>
      <c r="C93" s="193"/>
      <c r="D93" s="193"/>
      <c r="E93" s="191"/>
      <c r="F93" s="300"/>
      <c r="G93" s="903" t="s">
        <v>3970</v>
      </c>
      <c r="H93" s="131"/>
      <c r="I93" s="131"/>
      <c r="J93" s="131"/>
      <c r="K93" s="132"/>
      <c r="L93" s="132"/>
      <c r="M93" s="132"/>
      <c r="N93" s="132"/>
      <c r="O93" s="132" t="s">
        <v>3971</v>
      </c>
      <c r="P93" s="132" t="s">
        <v>3972</v>
      </c>
      <c r="Q93" s="131"/>
      <c r="R93" s="783" t="s">
        <v>84</v>
      </c>
      <c r="S93" s="783" t="s">
        <v>86</v>
      </c>
      <c r="T93" s="783" t="s">
        <v>86</v>
      </c>
      <c r="U93" s="783" t="s">
        <v>86</v>
      </c>
      <c r="V93" s="132" t="s">
        <v>157</v>
      </c>
      <c r="W93" s="131"/>
      <c r="X93" s="131"/>
      <c r="Y93" s="803"/>
      <c r="Z93" s="803"/>
      <c r="AA93" s="803"/>
      <c r="AB93" s="803"/>
      <c r="AC93" s="803"/>
      <c r="AD93" s="803"/>
      <c r="AE93" s="803"/>
      <c r="AF93" s="803"/>
      <c r="AG93" s="803"/>
      <c r="AH93" s="110"/>
      <c r="AI93" s="110"/>
      <c r="AJ93" s="110"/>
    </row>
    <row r="94">
      <c r="A94" s="803"/>
      <c r="B94" s="127">
        <f t="shared" si="1"/>
        <v>91</v>
      </c>
      <c r="C94" s="193"/>
      <c r="D94" s="193"/>
      <c r="E94" s="191"/>
      <c r="F94" s="300"/>
      <c r="G94" s="903" t="s">
        <v>3973</v>
      </c>
      <c r="H94" s="131"/>
      <c r="I94" s="131"/>
      <c r="J94" s="131"/>
      <c r="K94" s="132"/>
      <c r="L94" s="132"/>
      <c r="M94" s="132"/>
      <c r="N94" s="132"/>
      <c r="O94" s="132" t="s">
        <v>3974</v>
      </c>
      <c r="P94" s="132" t="s">
        <v>3975</v>
      </c>
      <c r="Q94" s="131"/>
      <c r="R94" s="783" t="s">
        <v>84</v>
      </c>
      <c r="S94" s="783" t="s">
        <v>86</v>
      </c>
      <c r="T94" s="783" t="s">
        <v>86</v>
      </c>
      <c r="U94" s="783" t="s">
        <v>86</v>
      </c>
      <c r="V94" s="132" t="s">
        <v>157</v>
      </c>
      <c r="W94" s="131"/>
      <c r="X94" s="131"/>
      <c r="Y94" s="803"/>
      <c r="Z94" s="803"/>
      <c r="AA94" s="803"/>
      <c r="AB94" s="803"/>
      <c r="AC94" s="803"/>
      <c r="AD94" s="803"/>
      <c r="AE94" s="803"/>
      <c r="AF94" s="803"/>
      <c r="AG94" s="803"/>
      <c r="AH94" s="110"/>
      <c r="AI94" s="110"/>
      <c r="AJ94" s="110"/>
    </row>
    <row r="95">
      <c r="A95" s="803"/>
      <c r="B95" s="127">
        <f t="shared" si="1"/>
        <v>92</v>
      </c>
      <c r="C95" s="193"/>
      <c r="D95" s="193"/>
      <c r="E95" s="194"/>
      <c r="F95" s="301"/>
      <c r="G95" s="903" t="s">
        <v>3976</v>
      </c>
      <c r="H95" s="131"/>
      <c r="I95" s="131"/>
      <c r="J95" s="131"/>
      <c r="K95" s="132"/>
      <c r="L95" s="132"/>
      <c r="M95" s="132"/>
      <c r="N95" s="132"/>
      <c r="O95" s="132" t="s">
        <v>3977</v>
      </c>
      <c r="P95" s="132" t="s">
        <v>3978</v>
      </c>
      <c r="Q95" s="131"/>
      <c r="R95" s="783" t="s">
        <v>84</v>
      </c>
      <c r="S95" s="783" t="s">
        <v>86</v>
      </c>
      <c r="T95" s="783" t="s">
        <v>86</v>
      </c>
      <c r="U95" s="783" t="s">
        <v>86</v>
      </c>
      <c r="V95" s="132" t="s">
        <v>157</v>
      </c>
      <c r="W95" s="131"/>
      <c r="X95" s="131"/>
      <c r="Y95" s="803"/>
      <c r="Z95" s="803"/>
      <c r="AA95" s="803"/>
      <c r="AB95" s="803"/>
      <c r="AC95" s="803"/>
      <c r="AD95" s="803"/>
      <c r="AE95" s="803"/>
      <c r="AF95" s="803"/>
      <c r="AG95" s="803"/>
      <c r="AH95" s="110"/>
      <c r="AI95" s="110"/>
      <c r="AJ95" s="110"/>
    </row>
    <row r="96">
      <c r="A96" s="803"/>
      <c r="B96" s="127">
        <f t="shared" si="1"/>
        <v>93</v>
      </c>
      <c r="C96" s="193"/>
      <c r="D96" s="193"/>
      <c r="E96" s="193" t="s">
        <v>5795</v>
      </c>
      <c r="F96" s="149" t="s">
        <v>5710</v>
      </c>
      <c r="G96" s="129"/>
      <c r="H96" s="132"/>
      <c r="I96" s="132"/>
      <c r="J96" s="131"/>
      <c r="K96" s="132"/>
      <c r="L96" s="132"/>
      <c r="M96" s="132"/>
      <c r="N96" s="132"/>
      <c r="O96" s="132" t="s">
        <v>5711</v>
      </c>
      <c r="P96" s="132" t="s">
        <v>5796</v>
      </c>
      <c r="Q96" s="131"/>
      <c r="R96" s="783" t="s">
        <v>84</v>
      </c>
      <c r="S96" s="783" t="s">
        <v>86</v>
      </c>
      <c r="T96" s="783" t="s">
        <v>86</v>
      </c>
      <c r="U96" s="783" t="s">
        <v>86</v>
      </c>
      <c r="V96" s="131" t="s">
        <v>157</v>
      </c>
      <c r="W96" s="131"/>
      <c r="X96" s="132"/>
      <c r="Y96" s="803"/>
      <c r="Z96" s="803"/>
      <c r="AA96" s="803"/>
      <c r="AB96" s="803"/>
      <c r="AC96" s="803"/>
      <c r="AD96" s="803"/>
      <c r="AE96" s="803"/>
      <c r="AF96" s="803"/>
      <c r="AG96" s="803"/>
      <c r="AH96" s="110"/>
      <c r="AI96" s="110"/>
      <c r="AJ96" s="110"/>
    </row>
    <row r="97">
      <c r="A97" s="803"/>
      <c r="B97" s="127">
        <f t="shared" si="1"/>
        <v>94</v>
      </c>
      <c r="C97" s="193"/>
      <c r="D97" s="193"/>
      <c r="E97" s="191"/>
      <c r="F97" s="191"/>
      <c r="G97" s="146" t="s">
        <v>5797</v>
      </c>
      <c r="H97" s="129" t="s">
        <v>1647</v>
      </c>
      <c r="I97" s="131"/>
      <c r="J97" s="131"/>
      <c r="K97" s="132"/>
      <c r="L97" s="132"/>
      <c r="M97" s="132"/>
      <c r="N97" s="132"/>
      <c r="O97" s="132" t="s">
        <v>4293</v>
      </c>
      <c r="P97" s="132" t="s">
        <v>5798</v>
      </c>
      <c r="Q97" s="131"/>
      <c r="R97" s="783" t="s">
        <v>84</v>
      </c>
      <c r="S97" s="783" t="s">
        <v>86</v>
      </c>
      <c r="T97" s="783" t="s">
        <v>86</v>
      </c>
      <c r="U97" s="783" t="s">
        <v>86</v>
      </c>
      <c r="V97" s="131" t="s">
        <v>157</v>
      </c>
      <c r="W97" s="131"/>
      <c r="X97" s="131"/>
      <c r="Y97" s="803"/>
      <c r="Z97" s="803"/>
      <c r="AA97" s="803"/>
      <c r="AB97" s="803"/>
      <c r="AC97" s="803"/>
      <c r="AD97" s="803"/>
      <c r="AE97" s="803"/>
      <c r="AF97" s="803"/>
      <c r="AG97" s="803"/>
      <c r="AH97" s="110"/>
      <c r="AI97" s="110"/>
      <c r="AJ97" s="110"/>
    </row>
    <row r="98">
      <c r="A98" s="803"/>
      <c r="B98" s="127">
        <f t="shared" si="1"/>
        <v>95</v>
      </c>
      <c r="C98" s="193"/>
      <c r="D98" s="193"/>
      <c r="E98" s="191"/>
      <c r="F98" s="191"/>
      <c r="G98" s="191"/>
      <c r="H98" s="146" t="s">
        <v>1644</v>
      </c>
      <c r="I98" s="164"/>
      <c r="J98" s="143"/>
      <c r="K98" s="132"/>
      <c r="L98" s="132"/>
      <c r="M98" s="132"/>
      <c r="N98" s="132"/>
      <c r="O98" s="132" t="s">
        <v>4291</v>
      </c>
      <c r="P98" s="132" t="s">
        <v>5799</v>
      </c>
      <c r="Q98" s="131"/>
      <c r="R98" s="783" t="s">
        <v>84</v>
      </c>
      <c r="S98" s="783" t="s">
        <v>86</v>
      </c>
      <c r="T98" s="783" t="s">
        <v>86</v>
      </c>
      <c r="U98" s="783" t="s">
        <v>86</v>
      </c>
      <c r="V98" s="131" t="s">
        <v>157</v>
      </c>
      <c r="W98" s="131"/>
      <c r="X98" s="131"/>
      <c r="Y98" s="803"/>
      <c r="Z98" s="803"/>
      <c r="AA98" s="803"/>
      <c r="AB98" s="803"/>
      <c r="AC98" s="803"/>
      <c r="AD98" s="803"/>
      <c r="AE98" s="803"/>
      <c r="AF98" s="803"/>
      <c r="AG98" s="803"/>
      <c r="AH98" s="110"/>
      <c r="AI98" s="110"/>
      <c r="AJ98" s="110"/>
    </row>
    <row r="99">
      <c r="A99" s="803"/>
      <c r="B99" s="127">
        <f t="shared" si="1"/>
        <v>96</v>
      </c>
      <c r="C99" s="193"/>
      <c r="D99" s="193"/>
      <c r="E99" s="191"/>
      <c r="F99" s="191"/>
      <c r="G99" s="191"/>
      <c r="H99" s="191"/>
      <c r="I99" s="192" t="s">
        <v>5800</v>
      </c>
      <c r="J99" s="146" t="s">
        <v>5801</v>
      </c>
      <c r="K99" s="129"/>
      <c r="L99" s="146"/>
      <c r="M99" s="132"/>
      <c r="N99" s="132"/>
      <c r="O99" s="132" t="s">
        <v>5802</v>
      </c>
      <c r="P99" s="132" t="s">
        <v>5803</v>
      </c>
      <c r="Q99" s="131"/>
      <c r="R99" s="783" t="s">
        <v>84</v>
      </c>
      <c r="S99" s="783" t="s">
        <v>86</v>
      </c>
      <c r="T99" s="783" t="s">
        <v>86</v>
      </c>
      <c r="U99" s="783" t="s">
        <v>86</v>
      </c>
      <c r="V99" s="131" t="s">
        <v>157</v>
      </c>
      <c r="W99" s="131"/>
      <c r="X99" s="131"/>
      <c r="Y99" s="803"/>
      <c r="Z99" s="803"/>
      <c r="AA99" s="803"/>
      <c r="AB99" s="803"/>
      <c r="AC99" s="803"/>
      <c r="AD99" s="803"/>
      <c r="AE99" s="803"/>
      <c r="AF99" s="803"/>
      <c r="AG99" s="803"/>
      <c r="AH99" s="110"/>
      <c r="AI99" s="110"/>
      <c r="AJ99" s="110"/>
    </row>
    <row r="100">
      <c r="A100" s="803"/>
      <c r="B100" s="127">
        <f t="shared" si="1"/>
        <v>97</v>
      </c>
      <c r="C100" s="193"/>
      <c r="D100" s="193"/>
      <c r="E100" s="191"/>
      <c r="F100" s="191"/>
      <c r="G100" s="191"/>
      <c r="H100" s="191"/>
      <c r="I100" s="191"/>
      <c r="J100" s="191"/>
      <c r="K100" s="192" t="s">
        <v>5804</v>
      </c>
      <c r="L100" s="146" t="s">
        <v>5805</v>
      </c>
      <c r="M100" s="130" t="s">
        <v>1325</v>
      </c>
      <c r="N100" s="132"/>
      <c r="O100" s="132" t="s">
        <v>5806</v>
      </c>
      <c r="P100" s="132" t="s">
        <v>5807</v>
      </c>
      <c r="Q100" s="131"/>
      <c r="R100" s="783" t="s">
        <v>84</v>
      </c>
      <c r="S100" s="783" t="s">
        <v>86</v>
      </c>
      <c r="T100" s="783" t="s">
        <v>86</v>
      </c>
      <c r="U100" s="783" t="s">
        <v>86</v>
      </c>
      <c r="V100" s="131" t="s">
        <v>157</v>
      </c>
      <c r="W100" s="131"/>
      <c r="X100" s="131"/>
      <c r="Y100" s="803"/>
      <c r="Z100" s="803"/>
      <c r="AA100" s="803"/>
      <c r="AB100" s="803"/>
      <c r="AC100" s="803"/>
      <c r="AD100" s="803"/>
      <c r="AE100" s="803"/>
      <c r="AF100" s="803"/>
      <c r="AG100" s="803"/>
      <c r="AH100" s="110"/>
      <c r="AI100" s="110"/>
      <c r="AJ100" s="110"/>
    </row>
    <row r="101">
      <c r="A101" s="803"/>
      <c r="B101" s="127">
        <f t="shared" si="1"/>
        <v>98</v>
      </c>
      <c r="C101" s="193"/>
      <c r="D101" s="193"/>
      <c r="E101" s="191"/>
      <c r="F101" s="191"/>
      <c r="G101" s="191"/>
      <c r="H101" s="191"/>
      <c r="I101" s="191"/>
      <c r="J101" s="191"/>
      <c r="K101" s="193"/>
      <c r="L101" s="149"/>
      <c r="M101" s="130" t="s">
        <v>5808</v>
      </c>
      <c r="N101" s="132"/>
      <c r="O101" s="132" t="s">
        <v>5076</v>
      </c>
      <c r="P101" s="132" t="s">
        <v>5040</v>
      </c>
      <c r="Q101" s="131"/>
      <c r="R101" s="783" t="s">
        <v>84</v>
      </c>
      <c r="S101" s="783" t="s">
        <v>86</v>
      </c>
      <c r="T101" s="783" t="s">
        <v>86</v>
      </c>
      <c r="U101" s="783" t="s">
        <v>86</v>
      </c>
      <c r="V101" s="131" t="s">
        <v>157</v>
      </c>
      <c r="W101" s="131"/>
      <c r="X101" s="131"/>
      <c r="Y101" s="803"/>
      <c r="Z101" s="803"/>
      <c r="AA101" s="803"/>
      <c r="AB101" s="803"/>
      <c r="AC101" s="803"/>
      <c r="AD101" s="803"/>
      <c r="AE101" s="803"/>
      <c r="AF101" s="803"/>
      <c r="AG101" s="803"/>
      <c r="AH101" s="110"/>
      <c r="AI101" s="110"/>
      <c r="AJ101" s="110"/>
    </row>
    <row r="102">
      <c r="A102" s="803"/>
      <c r="B102" s="127">
        <f t="shared" si="1"/>
        <v>99</v>
      </c>
      <c r="C102" s="193"/>
      <c r="D102" s="193"/>
      <c r="E102" s="191"/>
      <c r="F102" s="191"/>
      <c r="G102" s="191"/>
      <c r="H102" s="191"/>
      <c r="I102" s="191"/>
      <c r="J102" s="191"/>
      <c r="K102" s="193"/>
      <c r="L102" s="149"/>
      <c r="M102" s="129" t="s">
        <v>2394</v>
      </c>
      <c r="N102" s="132"/>
      <c r="O102" s="132" t="s">
        <v>5809</v>
      </c>
      <c r="P102" s="132" t="s">
        <v>5810</v>
      </c>
      <c r="Q102" s="131"/>
      <c r="R102" s="783" t="s">
        <v>84</v>
      </c>
      <c r="S102" s="783" t="s">
        <v>86</v>
      </c>
      <c r="T102" s="783" t="s">
        <v>86</v>
      </c>
      <c r="U102" s="783" t="s">
        <v>86</v>
      </c>
      <c r="V102" s="131" t="s">
        <v>157</v>
      </c>
      <c r="W102" s="131"/>
      <c r="X102" s="131"/>
      <c r="Y102" s="803"/>
      <c r="Z102" s="803"/>
      <c r="AA102" s="803"/>
      <c r="AB102" s="803"/>
      <c r="AC102" s="803"/>
      <c r="AD102" s="803"/>
      <c r="AE102" s="803"/>
      <c r="AF102" s="803"/>
      <c r="AG102" s="803"/>
      <c r="AH102" s="110"/>
      <c r="AI102" s="110"/>
      <c r="AJ102" s="110"/>
    </row>
    <row r="103">
      <c r="A103" s="803"/>
      <c r="B103" s="127">
        <f t="shared" si="1"/>
        <v>100</v>
      </c>
      <c r="C103" s="193"/>
      <c r="D103" s="193"/>
      <c r="E103" s="191"/>
      <c r="F103" s="191"/>
      <c r="G103" s="191"/>
      <c r="H103" s="191"/>
      <c r="I103" s="191"/>
      <c r="J103" s="191"/>
      <c r="K103" s="193"/>
      <c r="L103" s="193"/>
      <c r="M103" s="246" t="s">
        <v>824</v>
      </c>
      <c r="N103" s="903" t="s">
        <v>1174</v>
      </c>
      <c r="O103" s="132" t="s">
        <v>3965</v>
      </c>
      <c r="P103" s="132" t="s">
        <v>3966</v>
      </c>
      <c r="Q103" s="131"/>
      <c r="R103" s="783" t="s">
        <v>84</v>
      </c>
      <c r="S103" s="783" t="s">
        <v>86</v>
      </c>
      <c r="T103" s="783" t="s">
        <v>86</v>
      </c>
      <c r="U103" s="783" t="s">
        <v>86</v>
      </c>
      <c r="V103" s="131" t="s">
        <v>157</v>
      </c>
      <c r="W103" s="131"/>
      <c r="X103" s="131"/>
      <c r="Y103" s="803"/>
      <c r="Z103" s="803"/>
      <c r="AA103" s="803"/>
      <c r="AB103" s="803"/>
      <c r="AC103" s="803"/>
      <c r="AD103" s="803"/>
      <c r="AE103" s="803"/>
      <c r="AF103" s="803"/>
      <c r="AG103" s="803"/>
      <c r="AH103" s="110"/>
      <c r="AI103" s="110"/>
      <c r="AJ103" s="110"/>
    </row>
    <row r="104">
      <c r="A104" s="803"/>
      <c r="B104" s="127">
        <f t="shared" si="1"/>
        <v>101</v>
      </c>
      <c r="C104" s="193"/>
      <c r="D104" s="193"/>
      <c r="E104" s="191"/>
      <c r="F104" s="191"/>
      <c r="G104" s="191"/>
      <c r="H104" s="191"/>
      <c r="I104" s="191"/>
      <c r="J104" s="191"/>
      <c r="K104" s="193"/>
      <c r="L104" s="193"/>
      <c r="M104" s="300"/>
      <c r="N104" s="903" t="s">
        <v>3967</v>
      </c>
      <c r="O104" s="132" t="s">
        <v>3968</v>
      </c>
      <c r="P104" s="132" t="s">
        <v>3969</v>
      </c>
      <c r="Q104" s="131"/>
      <c r="R104" s="783" t="s">
        <v>84</v>
      </c>
      <c r="S104" s="783" t="s">
        <v>86</v>
      </c>
      <c r="T104" s="783" t="s">
        <v>86</v>
      </c>
      <c r="U104" s="783" t="s">
        <v>86</v>
      </c>
      <c r="V104" s="131" t="s">
        <v>157</v>
      </c>
      <c r="W104" s="131"/>
      <c r="X104" s="131"/>
      <c r="Y104" s="803"/>
      <c r="Z104" s="803"/>
      <c r="AA104" s="803"/>
      <c r="AB104" s="803"/>
      <c r="AC104" s="803"/>
      <c r="AD104" s="803"/>
      <c r="AE104" s="803"/>
      <c r="AF104" s="803"/>
      <c r="AG104" s="803"/>
      <c r="AH104" s="110"/>
      <c r="AI104" s="110"/>
      <c r="AJ104" s="110"/>
    </row>
    <row r="105">
      <c r="A105" s="803"/>
      <c r="B105" s="127">
        <f t="shared" si="1"/>
        <v>102</v>
      </c>
      <c r="C105" s="193"/>
      <c r="D105" s="193"/>
      <c r="E105" s="191"/>
      <c r="F105" s="191"/>
      <c r="G105" s="191"/>
      <c r="H105" s="191"/>
      <c r="I105" s="191"/>
      <c r="J105" s="191"/>
      <c r="K105" s="193"/>
      <c r="L105" s="193"/>
      <c r="M105" s="300"/>
      <c r="N105" s="903" t="s">
        <v>3970</v>
      </c>
      <c r="O105" s="132" t="s">
        <v>3971</v>
      </c>
      <c r="P105" s="132" t="s">
        <v>3972</v>
      </c>
      <c r="Q105" s="131"/>
      <c r="R105" s="783" t="s">
        <v>84</v>
      </c>
      <c r="S105" s="783" t="s">
        <v>86</v>
      </c>
      <c r="T105" s="783" t="s">
        <v>86</v>
      </c>
      <c r="U105" s="783" t="s">
        <v>86</v>
      </c>
      <c r="V105" s="131" t="s">
        <v>157</v>
      </c>
      <c r="W105" s="131"/>
      <c r="X105" s="131"/>
      <c r="Y105" s="803"/>
      <c r="Z105" s="803"/>
      <c r="AA105" s="803"/>
      <c r="AB105" s="803"/>
      <c r="AC105" s="803"/>
      <c r="AD105" s="803"/>
      <c r="AE105" s="803"/>
      <c r="AF105" s="803"/>
      <c r="AG105" s="803"/>
      <c r="AH105" s="110"/>
      <c r="AI105" s="110"/>
      <c r="AJ105" s="110"/>
    </row>
    <row r="106">
      <c r="A106" s="803"/>
      <c r="B106" s="127">
        <f t="shared" si="1"/>
        <v>103</v>
      </c>
      <c r="C106" s="193"/>
      <c r="D106" s="193"/>
      <c r="E106" s="191"/>
      <c r="F106" s="191"/>
      <c r="G106" s="191"/>
      <c r="H106" s="191"/>
      <c r="I106" s="191"/>
      <c r="J106" s="191"/>
      <c r="K106" s="193"/>
      <c r="L106" s="193"/>
      <c r="M106" s="300"/>
      <c r="N106" s="903" t="s">
        <v>3973</v>
      </c>
      <c r="O106" s="132" t="s">
        <v>3974</v>
      </c>
      <c r="P106" s="132" t="s">
        <v>3975</v>
      </c>
      <c r="Q106" s="131"/>
      <c r="R106" s="783" t="s">
        <v>84</v>
      </c>
      <c r="S106" s="783" t="s">
        <v>86</v>
      </c>
      <c r="T106" s="783" t="s">
        <v>86</v>
      </c>
      <c r="U106" s="783" t="s">
        <v>86</v>
      </c>
      <c r="V106" s="131" t="s">
        <v>157</v>
      </c>
      <c r="W106" s="131"/>
      <c r="X106" s="131"/>
      <c r="Y106" s="803"/>
      <c r="Z106" s="803"/>
      <c r="AA106" s="803"/>
      <c r="AB106" s="803"/>
      <c r="AC106" s="803"/>
      <c r="AD106" s="803"/>
      <c r="AE106" s="803"/>
      <c r="AF106" s="803"/>
      <c r="AG106" s="803"/>
      <c r="AH106" s="110"/>
      <c r="AI106" s="110"/>
      <c r="AJ106" s="110"/>
    </row>
    <row r="107">
      <c r="A107" s="803"/>
      <c r="B107" s="127">
        <f t="shared" si="1"/>
        <v>104</v>
      </c>
      <c r="C107" s="193"/>
      <c r="D107" s="193"/>
      <c r="E107" s="191"/>
      <c r="F107" s="191"/>
      <c r="G107" s="191"/>
      <c r="H107" s="191"/>
      <c r="I107" s="191"/>
      <c r="J107" s="191"/>
      <c r="K107" s="193"/>
      <c r="L107" s="193"/>
      <c r="M107" s="301"/>
      <c r="N107" s="903" t="s">
        <v>3976</v>
      </c>
      <c r="O107" s="132" t="s">
        <v>3977</v>
      </c>
      <c r="P107" s="132" t="s">
        <v>3978</v>
      </c>
      <c r="Q107" s="131"/>
      <c r="R107" s="783" t="s">
        <v>84</v>
      </c>
      <c r="S107" s="783" t="s">
        <v>86</v>
      </c>
      <c r="T107" s="783" t="s">
        <v>86</v>
      </c>
      <c r="U107" s="783" t="s">
        <v>86</v>
      </c>
      <c r="V107" s="131" t="s">
        <v>157</v>
      </c>
      <c r="W107" s="131"/>
      <c r="X107" s="131"/>
      <c r="Y107" s="803"/>
      <c r="Z107" s="803"/>
      <c r="AA107" s="803"/>
      <c r="AB107" s="803"/>
      <c r="AC107" s="803"/>
      <c r="AD107" s="803"/>
      <c r="AE107" s="803"/>
      <c r="AF107" s="803"/>
      <c r="AG107" s="803"/>
      <c r="AH107" s="110"/>
      <c r="AI107" s="110"/>
      <c r="AJ107" s="110"/>
    </row>
    <row r="108">
      <c r="A108" s="803"/>
      <c r="B108" s="127">
        <f t="shared" si="1"/>
        <v>105</v>
      </c>
      <c r="C108" s="193"/>
      <c r="D108" s="193"/>
      <c r="E108" s="191"/>
      <c r="F108" s="191"/>
      <c r="G108" s="191"/>
      <c r="H108" s="191"/>
      <c r="I108" s="191"/>
      <c r="J108" s="191"/>
      <c r="K108" s="193"/>
      <c r="L108" s="146" t="s">
        <v>5811</v>
      </c>
      <c r="M108" s="142"/>
      <c r="N108" s="132"/>
      <c r="O108" s="132" t="s">
        <v>5812</v>
      </c>
      <c r="P108" s="132" t="s">
        <v>156</v>
      </c>
      <c r="Q108" s="131"/>
      <c r="R108" s="783" t="s">
        <v>84</v>
      </c>
      <c r="S108" s="783" t="s">
        <v>86</v>
      </c>
      <c r="T108" s="783" t="s">
        <v>86</v>
      </c>
      <c r="U108" s="783" t="s">
        <v>86</v>
      </c>
      <c r="V108" s="131" t="s">
        <v>157</v>
      </c>
      <c r="W108" s="132" t="s">
        <v>5813</v>
      </c>
      <c r="X108" s="831" t="s">
        <v>5814</v>
      </c>
      <c r="Y108" s="803"/>
      <c r="Z108" s="803"/>
      <c r="AA108" s="803"/>
      <c r="AB108" s="803"/>
      <c r="AC108" s="803"/>
      <c r="AD108" s="803"/>
      <c r="AE108" s="803"/>
      <c r="AF108" s="803"/>
      <c r="AG108" s="803"/>
      <c r="AH108" s="110"/>
      <c r="AI108" s="110"/>
      <c r="AJ108" s="110"/>
    </row>
    <row r="109">
      <c r="A109" s="803"/>
      <c r="B109" s="127">
        <f t="shared" si="1"/>
        <v>106</v>
      </c>
      <c r="C109" s="193"/>
      <c r="D109" s="193"/>
      <c r="E109" s="191"/>
      <c r="F109" s="191"/>
      <c r="G109" s="191"/>
      <c r="H109" s="191"/>
      <c r="I109" s="191"/>
      <c r="J109" s="194"/>
      <c r="K109" s="688"/>
      <c r="L109" s="155"/>
      <c r="M109" s="130" t="s">
        <v>2394</v>
      </c>
      <c r="N109" s="132"/>
      <c r="O109" s="132" t="s">
        <v>5809</v>
      </c>
      <c r="P109" s="132" t="s">
        <v>5810</v>
      </c>
      <c r="Q109" s="132"/>
      <c r="R109" s="783" t="s">
        <v>84</v>
      </c>
      <c r="S109" s="783" t="s">
        <v>86</v>
      </c>
      <c r="T109" s="783" t="s">
        <v>86</v>
      </c>
      <c r="U109" s="783" t="s">
        <v>86</v>
      </c>
      <c r="V109" s="131" t="s">
        <v>157</v>
      </c>
      <c r="W109" s="132"/>
      <c r="X109" s="131"/>
      <c r="Y109" s="803"/>
      <c r="Z109" s="803"/>
      <c r="AA109" s="803"/>
      <c r="AB109" s="803"/>
      <c r="AC109" s="803"/>
      <c r="AD109" s="803"/>
      <c r="AE109" s="803"/>
      <c r="AF109" s="803"/>
      <c r="AG109" s="803"/>
      <c r="AH109" s="110"/>
      <c r="AI109" s="110"/>
      <c r="AJ109" s="110"/>
    </row>
    <row r="110">
      <c r="A110" s="803"/>
      <c r="B110" s="127">
        <f t="shared" si="1"/>
        <v>107</v>
      </c>
      <c r="C110" s="688"/>
      <c r="D110" s="688"/>
      <c r="E110" s="194"/>
      <c r="F110" s="194"/>
      <c r="G110" s="194"/>
      <c r="H110" s="194"/>
      <c r="I110" s="153"/>
      <c r="J110" s="142" t="s">
        <v>5815</v>
      </c>
      <c r="K110" s="155"/>
      <c r="L110" s="155"/>
      <c r="M110" s="132"/>
      <c r="N110" s="132"/>
      <c r="O110" s="132" t="s">
        <v>5816</v>
      </c>
      <c r="P110" s="132" t="s">
        <v>5817</v>
      </c>
      <c r="Q110" s="132" t="s">
        <v>5818</v>
      </c>
      <c r="R110" s="783" t="s">
        <v>84</v>
      </c>
      <c r="S110" s="783" t="s">
        <v>86</v>
      </c>
      <c r="T110" s="783" t="s">
        <v>86</v>
      </c>
      <c r="U110" s="783" t="s">
        <v>86</v>
      </c>
      <c r="V110" s="131" t="s">
        <v>157</v>
      </c>
      <c r="W110" s="831" t="s">
        <v>5819</v>
      </c>
      <c r="X110" s="995" t="s">
        <v>5820</v>
      </c>
      <c r="Y110" s="1030" t="s">
        <v>5821</v>
      </c>
      <c r="Z110" s="803"/>
      <c r="AA110" s="803"/>
      <c r="AB110" s="803"/>
      <c r="AC110" s="803"/>
      <c r="AD110" s="803"/>
      <c r="AE110" s="803"/>
      <c r="AF110" s="803"/>
      <c r="AG110" s="803"/>
      <c r="AH110" s="110"/>
      <c r="AI110" s="110"/>
      <c r="AJ110" s="110"/>
    </row>
  </sheetData>
  <dataValidations>
    <dataValidation type="list" allowBlank="1" sqref="R4:U110">
      <formula1>"未,OK,NG,保,外,-"</formula1>
    </dataValidation>
  </dataValidations>
  <hyperlinks>
    <hyperlink r:id="rId1" ref="Q6"/>
    <hyperlink r:id="rId2" location="bcce251311144e5a990db40d6e646f7c" ref="H68"/>
    <hyperlink r:id="rId3" location="15e4577d40384249bab3dc5eeae0a765" ref="H69"/>
    <hyperlink r:id="rId4" location="636315f807124093add95f681bcec7b5" ref="H70"/>
    <hyperlink r:id="rId5" location="03a2498ba5254369ad34eb9eabacc8a9" ref="H71"/>
    <hyperlink r:id="rId6" location="634c339d4c814491947d5aeae8cf171a" ref="H72"/>
    <hyperlink r:id="rId7" ref="X108"/>
    <hyperlink r:id="rId8" ref="W110"/>
    <hyperlink r:id="rId9" ref="X110"/>
  </hyperlinks>
  <drawing r:id="rId10"/>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sheetViews>
  <sheetFormatPr customHeight="1" defaultColWidth="12.63" defaultRowHeight="15.75"/>
  <cols>
    <col customWidth="1" min="1" max="1" width="1.63"/>
    <col customWidth="1" min="2" max="2" width="6.5"/>
    <col customWidth="1" min="3" max="4" width="35.5"/>
    <col customWidth="1" min="5" max="5" width="14.13"/>
    <col customWidth="1" min="6" max="14" width="6.25"/>
    <col customWidth="1" min="15" max="43" width="3.63"/>
  </cols>
  <sheetData>
    <row r="1">
      <c r="A1" s="1031"/>
      <c r="B1" s="1032" t="s">
        <v>5822</v>
      </c>
      <c r="C1" s="1031"/>
      <c r="D1" s="1031"/>
      <c r="E1" s="1031"/>
      <c r="F1" s="1033"/>
      <c r="G1" s="1033"/>
      <c r="H1" s="1033"/>
      <c r="I1" s="1033"/>
      <c r="J1" s="1033"/>
      <c r="K1" s="1033"/>
      <c r="L1" s="1033"/>
      <c r="M1" s="1033"/>
      <c r="N1" s="1033"/>
      <c r="O1" s="1033"/>
      <c r="P1" s="1033"/>
      <c r="Q1" s="1033"/>
      <c r="R1" s="1033"/>
      <c r="S1" s="1033"/>
      <c r="T1" s="1033"/>
      <c r="U1" s="1033"/>
      <c r="V1" s="1033"/>
      <c r="W1" s="1033"/>
      <c r="X1" s="1033"/>
      <c r="Y1" s="1033"/>
      <c r="Z1" s="1033"/>
      <c r="AA1" s="1033"/>
      <c r="AB1" s="1033"/>
      <c r="AC1" s="1033"/>
      <c r="AD1" s="1033"/>
      <c r="AE1" s="1033"/>
      <c r="AF1" s="1033"/>
      <c r="AG1" s="1033"/>
      <c r="AH1" s="1033"/>
      <c r="AI1" s="1033"/>
      <c r="AJ1" s="1033"/>
      <c r="AK1" s="1033"/>
      <c r="AL1" s="1033"/>
      <c r="AM1" s="1033"/>
      <c r="AN1" s="1033"/>
      <c r="AO1" s="1033"/>
      <c r="AP1" s="1033"/>
      <c r="AQ1" s="1033"/>
    </row>
    <row r="2">
      <c r="A2" s="1031"/>
      <c r="B2" s="1034"/>
      <c r="C2" s="1031"/>
      <c r="D2" s="1031"/>
      <c r="E2" s="1031"/>
      <c r="F2" s="1033"/>
      <c r="G2" s="1033"/>
      <c r="H2" s="1033"/>
      <c r="I2" s="1033"/>
      <c r="J2" s="1033"/>
      <c r="K2" s="1033"/>
      <c r="L2" s="1033"/>
      <c r="M2" s="1033"/>
      <c r="N2" s="1033"/>
      <c r="O2" s="1033"/>
      <c r="P2" s="1033"/>
      <c r="Q2" s="1033"/>
      <c r="R2" s="1033"/>
      <c r="S2" s="1033"/>
      <c r="T2" s="1033"/>
      <c r="U2" s="1033"/>
      <c r="V2" s="1033"/>
      <c r="W2" s="1033"/>
      <c r="X2" s="1033"/>
      <c r="Y2" s="1033"/>
      <c r="Z2" s="1033"/>
      <c r="AA2" s="1033"/>
      <c r="AB2" s="1033"/>
      <c r="AC2" s="1033"/>
      <c r="AD2" s="1033"/>
      <c r="AE2" s="1033"/>
      <c r="AF2" s="1033"/>
      <c r="AG2" s="1033"/>
      <c r="AH2" s="1033"/>
      <c r="AI2" s="1033"/>
      <c r="AJ2" s="1033"/>
      <c r="AK2" s="1033"/>
      <c r="AL2" s="1033"/>
      <c r="AM2" s="1033"/>
      <c r="AN2" s="1033"/>
      <c r="AO2" s="1033"/>
      <c r="AP2" s="1033"/>
      <c r="AQ2" s="1033"/>
    </row>
    <row r="3">
      <c r="A3" s="1031"/>
      <c r="B3" s="1034"/>
      <c r="C3" s="1031"/>
      <c r="D3" s="1031"/>
      <c r="E3" s="1031"/>
      <c r="F3" s="1035" t="s">
        <v>135</v>
      </c>
      <c r="G3" s="1036"/>
      <c r="H3" s="1033"/>
      <c r="I3" s="1033"/>
      <c r="J3" s="1033"/>
      <c r="K3" s="1033"/>
      <c r="L3" s="1033"/>
      <c r="M3" s="1033"/>
      <c r="N3" s="1033"/>
      <c r="O3" s="1033"/>
      <c r="P3" s="1033"/>
      <c r="Q3" s="1033"/>
      <c r="R3" s="1033"/>
      <c r="S3" s="1033"/>
      <c r="T3" s="1033"/>
      <c r="U3" s="1033"/>
      <c r="V3" s="1033"/>
      <c r="W3" s="1033"/>
      <c r="X3" s="1033"/>
      <c r="Y3" s="1033"/>
      <c r="Z3" s="1033"/>
      <c r="AA3" s="1033"/>
      <c r="AB3" s="1033"/>
      <c r="AC3" s="1033"/>
      <c r="AD3" s="1033"/>
      <c r="AE3" s="1033"/>
      <c r="AF3" s="1033"/>
      <c r="AG3" s="1033"/>
      <c r="AH3" s="1033"/>
      <c r="AI3" s="1033"/>
      <c r="AJ3" s="1033"/>
      <c r="AK3" s="1033"/>
      <c r="AL3" s="1033"/>
      <c r="AM3" s="1033"/>
      <c r="AN3" s="1033"/>
      <c r="AO3" s="1033"/>
      <c r="AP3" s="1033"/>
      <c r="AQ3" s="1033"/>
    </row>
    <row r="4">
      <c r="A4" s="1031"/>
      <c r="B4" s="1034" t="s">
        <v>5823</v>
      </c>
      <c r="C4" s="1037" t="s">
        <v>5824</v>
      </c>
      <c r="D4" s="1031"/>
      <c r="E4" s="1031"/>
      <c r="F4" s="1038" t="s">
        <v>146</v>
      </c>
      <c r="G4" s="1039"/>
      <c r="H4" s="1033"/>
      <c r="I4" s="1033"/>
      <c r="J4" s="1033"/>
      <c r="K4" s="1033"/>
      <c r="L4" s="1033"/>
      <c r="M4" s="1033"/>
      <c r="N4" s="1033"/>
      <c r="O4" s="1033"/>
      <c r="P4" s="1033"/>
      <c r="Q4" s="1033"/>
      <c r="R4" s="1033"/>
      <c r="S4" s="1033"/>
      <c r="T4" s="1033"/>
      <c r="U4" s="1033"/>
      <c r="V4" s="1033"/>
      <c r="W4" s="1033"/>
      <c r="X4" s="1033"/>
      <c r="Y4" s="1033"/>
      <c r="Z4" s="1033"/>
      <c r="AA4" s="1033"/>
      <c r="AB4" s="1033"/>
      <c r="AC4" s="1033"/>
      <c r="AD4" s="1033"/>
      <c r="AE4" s="1033"/>
      <c r="AF4" s="1033"/>
      <c r="AG4" s="1033"/>
      <c r="AH4" s="1033"/>
      <c r="AI4" s="1033"/>
      <c r="AJ4" s="1033"/>
      <c r="AK4" s="1033"/>
      <c r="AL4" s="1033"/>
      <c r="AM4" s="1033"/>
      <c r="AN4" s="1033"/>
      <c r="AO4" s="1033"/>
      <c r="AP4" s="1033"/>
      <c r="AQ4" s="1033"/>
    </row>
    <row r="5">
      <c r="A5" s="1031"/>
      <c r="B5" s="1040" t="s">
        <v>5825</v>
      </c>
      <c r="C5" s="1041" t="s">
        <v>5826</v>
      </c>
      <c r="D5" s="1041" t="s">
        <v>5827</v>
      </c>
      <c r="E5" s="1041" t="s">
        <v>145</v>
      </c>
      <c r="F5" s="1042">
        <v>1.0</v>
      </c>
      <c r="G5" s="1042">
        <v>2.0</v>
      </c>
      <c r="H5" s="1042">
        <v>3.0</v>
      </c>
      <c r="I5" s="1042">
        <v>4.0</v>
      </c>
      <c r="J5" s="1042">
        <v>5.0</v>
      </c>
      <c r="K5" s="1042">
        <v>6.0</v>
      </c>
      <c r="L5" s="1042">
        <v>7.0</v>
      </c>
      <c r="M5" s="1042">
        <v>8.0</v>
      </c>
      <c r="N5" s="1042">
        <v>9.0</v>
      </c>
      <c r="O5" s="1033"/>
      <c r="P5" s="1033"/>
      <c r="Q5" s="1033"/>
      <c r="R5" s="1033"/>
      <c r="S5" s="1033"/>
      <c r="T5" s="1033"/>
      <c r="U5" s="1033"/>
      <c r="V5" s="1033"/>
      <c r="W5" s="1033"/>
      <c r="X5" s="1033"/>
      <c r="Y5" s="1033"/>
      <c r="Z5" s="1033"/>
      <c r="AA5" s="1033"/>
      <c r="AB5" s="1033"/>
      <c r="AC5" s="1033"/>
      <c r="AD5" s="1033"/>
      <c r="AE5" s="1033"/>
      <c r="AF5" s="1033"/>
      <c r="AG5" s="1033"/>
      <c r="AH5" s="1033"/>
      <c r="AI5" s="1033"/>
      <c r="AJ5" s="1033"/>
      <c r="AK5" s="1033"/>
      <c r="AL5" s="1033"/>
      <c r="AM5" s="1033"/>
      <c r="AN5" s="1033"/>
      <c r="AO5" s="1033"/>
      <c r="AP5" s="1033"/>
      <c r="AQ5" s="1033"/>
    </row>
    <row r="6">
      <c r="A6" s="1043"/>
      <c r="B6" s="1044" t="str">
        <f t="shared" ref="B6:B14" si="1">CHAR(80)&amp;COUNTIF(B$4:B5,"#")</f>
        <v>P1</v>
      </c>
      <c r="C6" s="1045" t="s">
        <v>5828</v>
      </c>
      <c r="D6" s="1046" t="s">
        <v>5829</v>
      </c>
      <c r="E6" s="1046" t="s">
        <v>86</v>
      </c>
      <c r="F6" s="1047" t="s">
        <v>5830</v>
      </c>
      <c r="G6" s="1047" t="s">
        <v>5830</v>
      </c>
      <c r="H6" s="1047" t="s">
        <v>5830</v>
      </c>
      <c r="I6" s="1048" t="s">
        <v>86</v>
      </c>
      <c r="J6" s="1048" t="s">
        <v>86</v>
      </c>
      <c r="K6" s="1048" t="s">
        <v>86</v>
      </c>
      <c r="L6" s="1048" t="s">
        <v>86</v>
      </c>
      <c r="M6" s="1048" t="s">
        <v>86</v>
      </c>
      <c r="N6" s="1048" t="s">
        <v>86</v>
      </c>
      <c r="O6" s="1049"/>
      <c r="P6" s="1049"/>
      <c r="Q6" s="1049"/>
      <c r="R6" s="1049"/>
      <c r="S6" s="1049"/>
      <c r="T6" s="1049"/>
      <c r="U6" s="1049"/>
      <c r="V6" s="1049"/>
      <c r="W6" s="1049"/>
      <c r="X6" s="1049"/>
      <c r="Y6" s="1049"/>
      <c r="Z6" s="1049"/>
      <c r="AA6" s="1049"/>
      <c r="AB6" s="1049"/>
      <c r="AC6" s="1049"/>
      <c r="AD6" s="1049"/>
      <c r="AE6" s="1049"/>
      <c r="AF6" s="1049"/>
      <c r="AG6" s="1049"/>
      <c r="AH6" s="1049"/>
      <c r="AI6" s="1049"/>
      <c r="AJ6" s="1049"/>
      <c r="AK6" s="1049"/>
      <c r="AL6" s="1049"/>
      <c r="AM6" s="1049"/>
      <c r="AN6" s="1049"/>
      <c r="AO6" s="1049"/>
      <c r="AP6" s="1049"/>
      <c r="AQ6" s="1049"/>
    </row>
    <row r="7">
      <c r="A7" s="1043"/>
      <c r="B7" s="1044" t="str">
        <f t="shared" si="1"/>
        <v>P1</v>
      </c>
      <c r="C7" s="1045" t="str">
        <f t="shared" ref="C7:C8" si="2">INDIRECT(ADDRESS(ROW()-1, COLUMN()))</f>
        <v>因子1</v>
      </c>
      <c r="D7" s="1046" t="s">
        <v>5831</v>
      </c>
      <c r="E7" s="1046" t="s">
        <v>86</v>
      </c>
      <c r="F7" s="1047" t="s">
        <v>86</v>
      </c>
      <c r="G7" s="1047" t="s">
        <v>86</v>
      </c>
      <c r="H7" s="1048" t="s">
        <v>86</v>
      </c>
      <c r="I7" s="1047" t="s">
        <v>5830</v>
      </c>
      <c r="J7" s="1047" t="s">
        <v>5830</v>
      </c>
      <c r="K7" s="1047" t="s">
        <v>5830</v>
      </c>
      <c r="L7" s="1048" t="s">
        <v>86</v>
      </c>
      <c r="M7" s="1048" t="s">
        <v>86</v>
      </c>
      <c r="N7" s="1048" t="s">
        <v>86</v>
      </c>
      <c r="O7" s="1049"/>
      <c r="P7" s="1049"/>
      <c r="Q7" s="1049"/>
      <c r="R7" s="1049"/>
      <c r="S7" s="1049"/>
      <c r="T7" s="1049"/>
      <c r="U7" s="1049"/>
      <c r="V7" s="1049"/>
      <c r="W7" s="1049"/>
      <c r="X7" s="1049"/>
      <c r="Y7" s="1049"/>
      <c r="Z7" s="1049"/>
      <c r="AA7" s="1049"/>
      <c r="AB7" s="1049"/>
      <c r="AC7" s="1049"/>
      <c r="AD7" s="1049"/>
      <c r="AE7" s="1049"/>
      <c r="AF7" s="1049"/>
      <c r="AG7" s="1049"/>
      <c r="AH7" s="1049"/>
      <c r="AI7" s="1049"/>
      <c r="AJ7" s="1049"/>
      <c r="AK7" s="1049"/>
      <c r="AL7" s="1049"/>
      <c r="AM7" s="1049"/>
      <c r="AN7" s="1049"/>
      <c r="AO7" s="1049"/>
      <c r="AP7" s="1049"/>
      <c r="AQ7" s="1049"/>
    </row>
    <row r="8">
      <c r="A8" s="1043"/>
      <c r="B8" s="1044" t="str">
        <f t="shared" si="1"/>
        <v>P1</v>
      </c>
      <c r="C8" s="1045" t="str">
        <f t="shared" si="2"/>
        <v>因子1</v>
      </c>
      <c r="D8" s="1046" t="s">
        <v>5832</v>
      </c>
      <c r="E8" s="1046" t="s">
        <v>86</v>
      </c>
      <c r="F8" s="1047" t="s">
        <v>86</v>
      </c>
      <c r="G8" s="1047" t="s">
        <v>86</v>
      </c>
      <c r="H8" s="1048" t="s">
        <v>86</v>
      </c>
      <c r="I8" s="1048" t="s">
        <v>86</v>
      </c>
      <c r="J8" s="1048" t="s">
        <v>86</v>
      </c>
      <c r="K8" s="1048" t="s">
        <v>86</v>
      </c>
      <c r="L8" s="1047" t="s">
        <v>5830</v>
      </c>
      <c r="M8" s="1047" t="s">
        <v>5830</v>
      </c>
      <c r="N8" s="1047" t="s">
        <v>5830</v>
      </c>
      <c r="O8" s="1049"/>
      <c r="P8" s="1049"/>
      <c r="Q8" s="1049"/>
      <c r="R8" s="1049"/>
      <c r="S8" s="1049"/>
      <c r="T8" s="1049"/>
      <c r="U8" s="1049"/>
      <c r="V8" s="1049"/>
      <c r="W8" s="1049"/>
      <c r="X8" s="1049"/>
      <c r="Y8" s="1049"/>
      <c r="Z8" s="1049"/>
      <c r="AA8" s="1049"/>
      <c r="AB8" s="1049"/>
      <c r="AC8" s="1049"/>
      <c r="AD8" s="1049"/>
      <c r="AE8" s="1049"/>
      <c r="AF8" s="1049"/>
      <c r="AG8" s="1049"/>
      <c r="AH8" s="1049"/>
      <c r="AI8" s="1049"/>
      <c r="AJ8" s="1049"/>
      <c r="AK8" s="1049"/>
      <c r="AL8" s="1049"/>
      <c r="AM8" s="1049"/>
      <c r="AN8" s="1049"/>
      <c r="AO8" s="1049"/>
      <c r="AP8" s="1049"/>
      <c r="AQ8" s="1049"/>
    </row>
    <row r="9">
      <c r="A9" s="1043"/>
      <c r="B9" s="1044" t="str">
        <f t="shared" si="1"/>
        <v>P1</v>
      </c>
      <c r="C9" s="1045" t="s">
        <v>5833</v>
      </c>
      <c r="D9" s="1046" t="s">
        <v>5834</v>
      </c>
      <c r="E9" s="1046" t="s">
        <v>86</v>
      </c>
      <c r="F9" s="1047" t="s">
        <v>5830</v>
      </c>
      <c r="G9" s="1047" t="s">
        <v>86</v>
      </c>
      <c r="H9" s="1048" t="s">
        <v>86</v>
      </c>
      <c r="I9" s="1047" t="s">
        <v>5830</v>
      </c>
      <c r="J9" s="1047" t="s">
        <v>86</v>
      </c>
      <c r="K9" s="1048" t="s">
        <v>86</v>
      </c>
      <c r="L9" s="1047" t="s">
        <v>5830</v>
      </c>
      <c r="M9" s="1047" t="s">
        <v>86</v>
      </c>
      <c r="N9" s="1048" t="s">
        <v>86</v>
      </c>
      <c r="O9" s="1049"/>
      <c r="P9" s="1049"/>
      <c r="Q9" s="1049"/>
      <c r="R9" s="1049"/>
      <c r="S9" s="1049"/>
      <c r="T9" s="1049"/>
      <c r="U9" s="1049"/>
      <c r="V9" s="1049"/>
      <c r="W9" s="1049"/>
      <c r="X9" s="1049"/>
      <c r="Y9" s="1049"/>
      <c r="Z9" s="1049"/>
      <c r="AA9" s="1049"/>
      <c r="AB9" s="1049"/>
      <c r="AC9" s="1049"/>
      <c r="AD9" s="1049"/>
      <c r="AE9" s="1049"/>
      <c r="AF9" s="1049"/>
      <c r="AG9" s="1049"/>
      <c r="AH9" s="1049"/>
      <c r="AI9" s="1049"/>
      <c r="AJ9" s="1049"/>
      <c r="AK9" s="1049"/>
      <c r="AL9" s="1049"/>
      <c r="AM9" s="1049"/>
      <c r="AN9" s="1049"/>
      <c r="AO9" s="1049"/>
      <c r="AP9" s="1049"/>
      <c r="AQ9" s="1049"/>
    </row>
    <row r="10">
      <c r="A10" s="1043"/>
      <c r="B10" s="1044" t="str">
        <f t="shared" si="1"/>
        <v>P1</v>
      </c>
      <c r="C10" s="1045" t="str">
        <f t="shared" ref="C10:C11" si="3">INDIRECT(ADDRESS(ROW()-1, COLUMN()))</f>
        <v>因子2</v>
      </c>
      <c r="D10" s="1046" t="s">
        <v>5835</v>
      </c>
      <c r="E10" s="1046" t="s">
        <v>86</v>
      </c>
      <c r="F10" s="1048" t="s">
        <v>86</v>
      </c>
      <c r="G10" s="1047" t="s">
        <v>5830</v>
      </c>
      <c r="H10" s="1048" t="s">
        <v>86</v>
      </c>
      <c r="I10" s="1048" t="s">
        <v>86</v>
      </c>
      <c r="J10" s="1047" t="s">
        <v>5830</v>
      </c>
      <c r="K10" s="1048" t="s">
        <v>86</v>
      </c>
      <c r="L10" s="1048" t="s">
        <v>86</v>
      </c>
      <c r="M10" s="1047" t="s">
        <v>5830</v>
      </c>
      <c r="N10" s="1048" t="s">
        <v>86</v>
      </c>
      <c r="O10" s="1049"/>
      <c r="P10" s="1049"/>
      <c r="Q10" s="1049"/>
      <c r="R10" s="1049"/>
      <c r="S10" s="1049"/>
      <c r="T10" s="1049"/>
      <c r="U10" s="1049"/>
      <c r="V10" s="1049"/>
      <c r="W10" s="1049"/>
      <c r="X10" s="1049"/>
      <c r="Y10" s="1049"/>
      <c r="Z10" s="1049"/>
      <c r="AA10" s="1049"/>
      <c r="AB10" s="1049"/>
      <c r="AC10" s="1049"/>
      <c r="AD10" s="1049"/>
      <c r="AE10" s="1049"/>
      <c r="AF10" s="1049"/>
      <c r="AG10" s="1049"/>
      <c r="AH10" s="1049"/>
      <c r="AI10" s="1049"/>
      <c r="AJ10" s="1049"/>
      <c r="AK10" s="1049"/>
      <c r="AL10" s="1049"/>
      <c r="AM10" s="1049"/>
      <c r="AN10" s="1049"/>
      <c r="AO10" s="1049"/>
      <c r="AP10" s="1049"/>
      <c r="AQ10" s="1049"/>
    </row>
    <row r="11">
      <c r="A11" s="1043"/>
      <c r="B11" s="1044" t="str">
        <f t="shared" si="1"/>
        <v>P1</v>
      </c>
      <c r="C11" s="1045" t="str">
        <f t="shared" si="3"/>
        <v>因子2</v>
      </c>
      <c r="D11" s="1046" t="s">
        <v>5836</v>
      </c>
      <c r="E11" s="1046" t="s">
        <v>86</v>
      </c>
      <c r="F11" s="1048" t="s">
        <v>86</v>
      </c>
      <c r="G11" s="1048" t="s">
        <v>86</v>
      </c>
      <c r="H11" s="1047" t="s">
        <v>5830</v>
      </c>
      <c r="I11" s="1048" t="s">
        <v>86</v>
      </c>
      <c r="J11" s="1048" t="s">
        <v>86</v>
      </c>
      <c r="K11" s="1047" t="s">
        <v>5830</v>
      </c>
      <c r="L11" s="1048" t="s">
        <v>86</v>
      </c>
      <c r="M11" s="1048" t="s">
        <v>86</v>
      </c>
      <c r="N11" s="1047" t="s">
        <v>5830</v>
      </c>
      <c r="O11" s="1049"/>
      <c r="P11" s="1049"/>
      <c r="Q11" s="1049"/>
      <c r="R11" s="1049"/>
      <c r="S11" s="1049"/>
      <c r="T11" s="1049"/>
      <c r="U11" s="1049"/>
      <c r="V11" s="1049"/>
      <c r="W11" s="1049"/>
      <c r="X11" s="1049"/>
      <c r="Y11" s="1049"/>
      <c r="Z11" s="1049"/>
      <c r="AA11" s="1049"/>
      <c r="AB11" s="1049"/>
      <c r="AC11" s="1049"/>
      <c r="AD11" s="1049"/>
      <c r="AE11" s="1049"/>
      <c r="AF11" s="1049"/>
      <c r="AG11" s="1049"/>
      <c r="AH11" s="1049"/>
      <c r="AI11" s="1049"/>
      <c r="AJ11" s="1049"/>
      <c r="AK11" s="1049"/>
      <c r="AL11" s="1049"/>
      <c r="AM11" s="1049"/>
      <c r="AN11" s="1049"/>
      <c r="AO11" s="1049"/>
      <c r="AP11" s="1049"/>
      <c r="AQ11" s="1049"/>
    </row>
    <row r="12">
      <c r="A12" s="1043"/>
      <c r="B12" s="1044" t="str">
        <f t="shared" si="1"/>
        <v>P1</v>
      </c>
      <c r="C12" s="1050" t="s">
        <v>144</v>
      </c>
      <c r="D12" s="1050"/>
      <c r="E12" s="1050" t="s">
        <v>86</v>
      </c>
      <c r="F12" s="1051" t="s">
        <v>576</v>
      </c>
      <c r="G12" s="1052"/>
      <c r="H12" s="1052"/>
      <c r="I12" s="1052"/>
      <c r="J12" s="1052"/>
      <c r="K12" s="1052"/>
      <c r="L12" s="1052"/>
      <c r="M12" s="1052"/>
      <c r="N12" s="1052"/>
      <c r="O12" s="1049"/>
      <c r="P12" s="1049"/>
      <c r="Q12" s="1049"/>
      <c r="R12" s="1049"/>
      <c r="S12" s="1049"/>
      <c r="T12" s="1049"/>
      <c r="U12" s="1049"/>
      <c r="V12" s="1049"/>
      <c r="W12" s="1049"/>
      <c r="X12" s="1049"/>
      <c r="Y12" s="1049"/>
      <c r="Z12" s="1049"/>
      <c r="AA12" s="1049"/>
      <c r="AB12" s="1049"/>
      <c r="AC12" s="1049"/>
      <c r="AD12" s="1049"/>
      <c r="AE12" s="1049"/>
      <c r="AF12" s="1049"/>
      <c r="AG12" s="1049"/>
      <c r="AH12" s="1049"/>
      <c r="AI12" s="1049"/>
      <c r="AJ12" s="1049"/>
      <c r="AK12" s="1049"/>
      <c r="AL12" s="1049"/>
      <c r="AM12" s="1049"/>
      <c r="AN12" s="1049"/>
      <c r="AO12" s="1049"/>
      <c r="AP12" s="1049"/>
      <c r="AQ12" s="1049"/>
    </row>
    <row r="13">
      <c r="A13" s="1043"/>
      <c r="B13" s="1044" t="str">
        <f t="shared" si="1"/>
        <v>P1</v>
      </c>
      <c r="C13" s="1053"/>
      <c r="D13" s="1046"/>
      <c r="E13" s="1054" t="s">
        <v>86</v>
      </c>
      <c r="F13" s="1055" t="s">
        <v>81</v>
      </c>
      <c r="G13" s="1055" t="s">
        <v>81</v>
      </c>
      <c r="H13" s="1055" t="s">
        <v>81</v>
      </c>
      <c r="I13" s="1055" t="s">
        <v>81</v>
      </c>
      <c r="J13" s="1055" t="s">
        <v>81</v>
      </c>
      <c r="K13" s="1055" t="s">
        <v>86</v>
      </c>
      <c r="L13" s="1055" t="s">
        <v>86</v>
      </c>
      <c r="M13" s="1055" t="s">
        <v>86</v>
      </c>
      <c r="N13" s="1055" t="s">
        <v>86</v>
      </c>
      <c r="O13" s="1049"/>
      <c r="P13" s="1049"/>
      <c r="Q13" s="1049"/>
      <c r="R13" s="1049"/>
      <c r="S13" s="1049"/>
      <c r="T13" s="1049"/>
      <c r="U13" s="1049"/>
      <c r="V13" s="1049"/>
      <c r="W13" s="1049"/>
      <c r="X13" s="1049"/>
      <c r="Y13" s="1049"/>
      <c r="Z13" s="1049"/>
      <c r="AA13" s="1049"/>
      <c r="AB13" s="1049"/>
      <c r="AC13" s="1049"/>
      <c r="AD13" s="1049"/>
      <c r="AE13" s="1049"/>
      <c r="AF13" s="1049"/>
      <c r="AG13" s="1049"/>
      <c r="AH13" s="1049"/>
      <c r="AI13" s="1049"/>
      <c r="AJ13" s="1049"/>
      <c r="AK13" s="1049"/>
      <c r="AL13" s="1049"/>
      <c r="AM13" s="1049"/>
      <c r="AN13" s="1049"/>
      <c r="AO13" s="1049"/>
      <c r="AP13" s="1049"/>
      <c r="AQ13" s="1049"/>
    </row>
    <row r="14">
      <c r="A14" s="1043"/>
      <c r="B14" s="1044" t="str">
        <f t="shared" si="1"/>
        <v>P1</v>
      </c>
      <c r="C14" s="1056"/>
      <c r="D14" s="1046"/>
      <c r="E14" s="1054" t="s">
        <v>86</v>
      </c>
      <c r="F14" s="1055" t="s">
        <v>86</v>
      </c>
      <c r="G14" s="1055" t="s">
        <v>86</v>
      </c>
      <c r="H14" s="1055" t="s">
        <v>86</v>
      </c>
      <c r="I14" s="1055" t="s">
        <v>86</v>
      </c>
      <c r="J14" s="1055" t="s">
        <v>86</v>
      </c>
      <c r="K14" s="1055" t="s">
        <v>81</v>
      </c>
      <c r="L14" s="1055" t="s">
        <v>81</v>
      </c>
      <c r="M14" s="1055" t="s">
        <v>81</v>
      </c>
      <c r="N14" s="1055" t="s">
        <v>81</v>
      </c>
      <c r="O14" s="1049"/>
      <c r="P14" s="1049"/>
      <c r="Q14" s="1049"/>
      <c r="R14" s="1049"/>
      <c r="S14" s="1049"/>
      <c r="T14" s="1049"/>
      <c r="U14" s="1049"/>
      <c r="V14" s="1049"/>
      <c r="W14" s="1049"/>
      <c r="X14" s="1049"/>
      <c r="Y14" s="1049"/>
      <c r="Z14" s="1049"/>
      <c r="AA14" s="1049"/>
      <c r="AB14" s="1049"/>
      <c r="AC14" s="1049"/>
      <c r="AD14" s="1049"/>
      <c r="AE14" s="1049"/>
      <c r="AF14" s="1049"/>
      <c r="AG14" s="1049"/>
      <c r="AH14" s="1049"/>
      <c r="AI14" s="1049"/>
      <c r="AJ14" s="1049"/>
      <c r="AK14" s="1049"/>
      <c r="AL14" s="1049"/>
      <c r="AM14" s="1049"/>
      <c r="AN14" s="1049"/>
      <c r="AO14" s="1049"/>
      <c r="AP14" s="1049"/>
      <c r="AQ14" s="1049"/>
    </row>
    <row r="15">
      <c r="A15" s="1031"/>
      <c r="B15" s="1034"/>
      <c r="C15" s="1031"/>
      <c r="D15" s="1031"/>
      <c r="E15" s="1031"/>
      <c r="F15" s="1034"/>
      <c r="G15" s="1034"/>
      <c r="H15" s="1034"/>
      <c r="I15" s="1034"/>
      <c r="J15" s="1034"/>
      <c r="K15" s="1034"/>
      <c r="L15" s="1034"/>
      <c r="M15" s="1034"/>
      <c r="N15" s="1034"/>
      <c r="O15" s="1033"/>
      <c r="P15" s="1033"/>
      <c r="Q15" s="1033"/>
      <c r="R15" s="1033"/>
      <c r="S15" s="1033"/>
      <c r="T15" s="1033"/>
      <c r="U15" s="1033"/>
      <c r="V15" s="1033"/>
      <c r="W15" s="1033"/>
      <c r="X15" s="1033"/>
      <c r="Y15" s="1033"/>
      <c r="Z15" s="1033"/>
      <c r="AA15" s="1033"/>
      <c r="AB15" s="1033"/>
      <c r="AC15" s="1033"/>
      <c r="AD15" s="1033"/>
      <c r="AE15" s="1033"/>
      <c r="AF15" s="1033"/>
      <c r="AG15" s="1033"/>
      <c r="AH15" s="1033"/>
      <c r="AI15" s="1033"/>
      <c r="AJ15" s="1033"/>
      <c r="AK15" s="1033"/>
      <c r="AL15" s="1033"/>
      <c r="AM15" s="1033"/>
      <c r="AN15" s="1033"/>
      <c r="AO15" s="1033"/>
      <c r="AP15" s="1033"/>
      <c r="AQ15" s="1033"/>
    </row>
    <row r="16">
      <c r="A16" s="1031"/>
      <c r="B16" s="1034"/>
      <c r="C16" s="1031"/>
      <c r="D16" s="1031"/>
      <c r="E16" s="1031"/>
      <c r="F16" s="1034"/>
      <c r="G16" s="1034"/>
      <c r="H16" s="1034"/>
      <c r="I16" s="1034"/>
      <c r="J16" s="1034"/>
      <c r="K16" s="1034"/>
      <c r="L16" s="1034"/>
      <c r="M16" s="1034"/>
      <c r="N16" s="1034"/>
      <c r="O16" s="1033"/>
      <c r="P16" s="1033"/>
      <c r="Q16" s="1033"/>
      <c r="R16" s="1033"/>
      <c r="S16" s="1033"/>
      <c r="T16" s="1033"/>
      <c r="U16" s="1033"/>
      <c r="V16" s="1033"/>
      <c r="W16" s="1033"/>
      <c r="X16" s="1033"/>
      <c r="Y16" s="1033"/>
      <c r="Z16" s="1033"/>
      <c r="AA16" s="1033"/>
      <c r="AB16" s="1033"/>
      <c r="AC16" s="1033"/>
      <c r="AD16" s="1033"/>
      <c r="AE16" s="1033"/>
      <c r="AF16" s="1033"/>
      <c r="AG16" s="1033"/>
      <c r="AH16" s="1033"/>
      <c r="AI16" s="1033"/>
      <c r="AJ16" s="1033"/>
      <c r="AK16" s="1033"/>
      <c r="AL16" s="1033"/>
      <c r="AM16" s="1033"/>
      <c r="AN16" s="1033"/>
      <c r="AO16" s="1033"/>
      <c r="AP16" s="1033"/>
      <c r="AQ16" s="1033"/>
    </row>
    <row r="17">
      <c r="A17" s="1057"/>
      <c r="B17" s="1058"/>
      <c r="C17" s="1058"/>
      <c r="D17" s="1058"/>
      <c r="E17" s="1058"/>
      <c r="F17" s="1035" t="s">
        <v>135</v>
      </c>
      <c r="G17" s="1036"/>
      <c r="H17" s="1058"/>
      <c r="I17" s="1058"/>
      <c r="J17" s="1058"/>
      <c r="K17" s="1058"/>
      <c r="L17" s="1058"/>
      <c r="M17" s="1058"/>
      <c r="N17" s="1058"/>
      <c r="O17" s="1058"/>
      <c r="P17" s="1058"/>
      <c r="Q17" s="1058"/>
      <c r="R17" s="1058"/>
      <c r="S17" s="1058"/>
      <c r="T17" s="1058"/>
      <c r="U17" s="1058"/>
      <c r="V17" s="1058"/>
      <c r="W17" s="1058"/>
      <c r="X17" s="1058"/>
      <c r="Y17" s="1058"/>
      <c r="Z17" s="1058"/>
      <c r="AA17" s="1058"/>
      <c r="AB17" s="1058"/>
      <c r="AC17" s="1058"/>
      <c r="AD17" s="1058"/>
      <c r="AE17" s="1058"/>
      <c r="AF17" s="1058"/>
      <c r="AG17" s="1058"/>
      <c r="AH17" s="1058"/>
      <c r="AI17" s="1058"/>
      <c r="AJ17" s="1058"/>
      <c r="AK17" s="1058"/>
      <c r="AL17" s="1058"/>
      <c r="AM17" s="1058"/>
      <c r="AN17" s="1058"/>
      <c r="AO17" s="1058"/>
      <c r="AP17" s="1058"/>
      <c r="AQ17" s="1058"/>
    </row>
    <row r="18">
      <c r="A18" s="1031"/>
      <c r="B18" s="1034" t="s">
        <v>5823</v>
      </c>
      <c r="C18" s="1037" t="s">
        <v>5837</v>
      </c>
      <c r="D18" s="1031"/>
      <c r="E18" s="1031"/>
      <c r="F18" s="1038" t="s">
        <v>146</v>
      </c>
      <c r="G18" s="1039"/>
      <c r="H18" s="1033"/>
      <c r="I18" s="1033"/>
      <c r="J18" s="1033"/>
      <c r="K18" s="1033"/>
      <c r="L18" s="1033"/>
      <c r="M18" s="1033"/>
      <c r="N18" s="1033"/>
      <c r="O18" s="1033"/>
      <c r="P18" s="1033"/>
      <c r="Q18" s="1033"/>
      <c r="R18" s="1033"/>
      <c r="S18" s="1033"/>
      <c r="T18" s="1033"/>
      <c r="U18" s="1033"/>
      <c r="V18" s="1033"/>
      <c r="W18" s="1033"/>
      <c r="X18" s="1033"/>
      <c r="Y18" s="1033"/>
      <c r="Z18" s="1033"/>
      <c r="AA18" s="1033"/>
      <c r="AB18" s="1033"/>
      <c r="AC18" s="1033"/>
      <c r="AD18" s="1033"/>
      <c r="AE18" s="1033"/>
      <c r="AF18" s="1033"/>
      <c r="AG18" s="1033"/>
      <c r="AH18" s="1033"/>
      <c r="AI18" s="1033"/>
      <c r="AJ18" s="1033"/>
      <c r="AK18" s="1033"/>
      <c r="AL18" s="1033"/>
      <c r="AM18" s="1033"/>
      <c r="AN18" s="1033"/>
      <c r="AO18" s="1033"/>
      <c r="AP18" s="1033"/>
      <c r="AQ18" s="1033"/>
    </row>
    <row r="19">
      <c r="A19" s="1031"/>
      <c r="B19" s="1040" t="s">
        <v>5825</v>
      </c>
      <c r="C19" s="1041" t="s">
        <v>5826</v>
      </c>
      <c r="D19" s="1041" t="s">
        <v>5827</v>
      </c>
      <c r="E19" s="1041" t="s">
        <v>145</v>
      </c>
      <c r="F19" s="1042">
        <v>1.0</v>
      </c>
      <c r="G19" s="1042">
        <v>2.0</v>
      </c>
      <c r="H19" s="1042">
        <v>3.0</v>
      </c>
      <c r="I19" s="1042">
        <v>4.0</v>
      </c>
      <c r="J19" s="1042">
        <v>5.0</v>
      </c>
      <c r="K19" s="1042">
        <v>6.0</v>
      </c>
      <c r="L19" s="1042">
        <v>7.0</v>
      </c>
      <c r="M19" s="1042">
        <v>8.0</v>
      </c>
      <c r="N19" s="1042">
        <v>9.0</v>
      </c>
      <c r="O19" s="1033"/>
      <c r="P19" s="1033"/>
      <c r="Q19" s="1033"/>
      <c r="R19" s="1033"/>
      <c r="S19" s="1033"/>
      <c r="T19" s="1033"/>
      <c r="U19" s="1033"/>
      <c r="V19" s="1033"/>
      <c r="W19" s="1033"/>
      <c r="X19" s="1033"/>
      <c r="Y19" s="1033"/>
      <c r="Z19" s="1033"/>
      <c r="AA19" s="1033"/>
      <c r="AB19" s="1033"/>
      <c r="AC19" s="1033"/>
      <c r="AD19" s="1033"/>
      <c r="AE19" s="1033"/>
      <c r="AF19" s="1033"/>
      <c r="AG19" s="1033"/>
      <c r="AH19" s="1033"/>
      <c r="AI19" s="1033"/>
      <c r="AJ19" s="1033"/>
      <c r="AK19" s="1033"/>
      <c r="AL19" s="1033"/>
      <c r="AM19" s="1033"/>
      <c r="AN19" s="1033"/>
      <c r="AO19" s="1033"/>
      <c r="AP19" s="1033"/>
      <c r="AQ19" s="1033"/>
    </row>
    <row r="20">
      <c r="A20" s="1031"/>
      <c r="B20" s="1044" t="str">
        <f t="shared" ref="B20:B28" si="4">CHAR(80)&amp;COUNTIF(B$4:B19,"#")</f>
        <v>P2</v>
      </c>
      <c r="C20" s="1045" t="s">
        <v>5828</v>
      </c>
      <c r="D20" s="1046" t="s">
        <v>5829</v>
      </c>
      <c r="E20" s="1046" t="s">
        <v>86</v>
      </c>
      <c r="F20" s="1047" t="s">
        <v>5830</v>
      </c>
      <c r="G20" s="1047" t="s">
        <v>5830</v>
      </c>
      <c r="H20" s="1047" t="s">
        <v>5830</v>
      </c>
      <c r="I20" s="1048" t="s">
        <v>86</v>
      </c>
      <c r="J20" s="1048" t="s">
        <v>86</v>
      </c>
      <c r="K20" s="1048" t="s">
        <v>86</v>
      </c>
      <c r="L20" s="1048" t="s">
        <v>86</v>
      </c>
      <c r="M20" s="1048" t="s">
        <v>86</v>
      </c>
      <c r="N20" s="1048" t="s">
        <v>86</v>
      </c>
      <c r="O20" s="1049"/>
      <c r="P20" s="1033"/>
      <c r="Q20" s="1033"/>
      <c r="R20" s="1033"/>
      <c r="S20" s="1033"/>
      <c r="T20" s="1033"/>
      <c r="U20" s="1033"/>
      <c r="V20" s="1033"/>
      <c r="W20" s="1033"/>
      <c r="X20" s="1033"/>
      <c r="Y20" s="1033"/>
      <c r="Z20" s="1033"/>
      <c r="AA20" s="1033"/>
      <c r="AB20" s="1033"/>
      <c r="AC20" s="1033"/>
      <c r="AD20" s="1033"/>
      <c r="AE20" s="1033"/>
      <c r="AF20" s="1033"/>
      <c r="AG20" s="1033"/>
      <c r="AH20" s="1033"/>
      <c r="AI20" s="1033"/>
      <c r="AJ20" s="1033"/>
      <c r="AK20" s="1033"/>
      <c r="AL20" s="1033"/>
      <c r="AM20" s="1033"/>
      <c r="AN20" s="1033"/>
      <c r="AO20" s="1033"/>
      <c r="AP20" s="1033"/>
      <c r="AQ20" s="1033"/>
    </row>
    <row r="21">
      <c r="A21" s="1031"/>
      <c r="B21" s="1044" t="str">
        <f t="shared" si="4"/>
        <v>P2</v>
      </c>
      <c r="C21" s="1045" t="str">
        <f t="shared" ref="C21:C22" si="5">INDIRECT(ADDRESS(ROW()-1, COLUMN()))</f>
        <v>因子1</v>
      </c>
      <c r="D21" s="1046" t="s">
        <v>5831</v>
      </c>
      <c r="E21" s="1046" t="s">
        <v>86</v>
      </c>
      <c r="F21" s="1047" t="s">
        <v>86</v>
      </c>
      <c r="G21" s="1047" t="s">
        <v>86</v>
      </c>
      <c r="H21" s="1048" t="s">
        <v>86</v>
      </c>
      <c r="I21" s="1047" t="s">
        <v>5830</v>
      </c>
      <c r="J21" s="1047" t="s">
        <v>5830</v>
      </c>
      <c r="K21" s="1047" t="s">
        <v>5830</v>
      </c>
      <c r="L21" s="1048" t="s">
        <v>86</v>
      </c>
      <c r="M21" s="1048" t="s">
        <v>86</v>
      </c>
      <c r="N21" s="1048" t="s">
        <v>86</v>
      </c>
      <c r="O21" s="1049"/>
      <c r="P21" s="1033"/>
      <c r="Q21" s="1033"/>
      <c r="R21" s="1033"/>
      <c r="S21" s="1033"/>
      <c r="T21" s="1033"/>
      <c r="U21" s="1033"/>
      <c r="V21" s="1033"/>
      <c r="W21" s="1033"/>
      <c r="X21" s="1033"/>
      <c r="Y21" s="1033"/>
      <c r="Z21" s="1033"/>
      <c r="AA21" s="1033"/>
      <c r="AB21" s="1033"/>
      <c r="AC21" s="1033"/>
      <c r="AD21" s="1033"/>
      <c r="AE21" s="1033"/>
      <c r="AF21" s="1033"/>
      <c r="AG21" s="1033"/>
      <c r="AH21" s="1033"/>
      <c r="AI21" s="1033"/>
      <c r="AJ21" s="1033"/>
      <c r="AK21" s="1033"/>
      <c r="AL21" s="1033"/>
      <c r="AM21" s="1033"/>
      <c r="AN21" s="1033"/>
      <c r="AO21" s="1033"/>
      <c r="AP21" s="1033"/>
      <c r="AQ21" s="1033"/>
    </row>
    <row r="22">
      <c r="A22" s="1031"/>
      <c r="B22" s="1044" t="str">
        <f t="shared" si="4"/>
        <v>P2</v>
      </c>
      <c r="C22" s="1045" t="str">
        <f t="shared" si="5"/>
        <v>因子1</v>
      </c>
      <c r="D22" s="1046" t="s">
        <v>5832</v>
      </c>
      <c r="E22" s="1046" t="s">
        <v>86</v>
      </c>
      <c r="F22" s="1047" t="s">
        <v>86</v>
      </c>
      <c r="G22" s="1047" t="s">
        <v>86</v>
      </c>
      <c r="H22" s="1048" t="s">
        <v>86</v>
      </c>
      <c r="I22" s="1048" t="s">
        <v>86</v>
      </c>
      <c r="J22" s="1048" t="s">
        <v>86</v>
      </c>
      <c r="K22" s="1048" t="s">
        <v>86</v>
      </c>
      <c r="L22" s="1047" t="s">
        <v>5830</v>
      </c>
      <c r="M22" s="1047" t="s">
        <v>5830</v>
      </c>
      <c r="N22" s="1047" t="s">
        <v>5830</v>
      </c>
      <c r="O22" s="1049"/>
      <c r="P22" s="1033"/>
      <c r="Q22" s="1033"/>
      <c r="R22" s="1033"/>
      <c r="S22" s="1033"/>
      <c r="T22" s="1033"/>
      <c r="U22" s="1033"/>
      <c r="V22" s="1033"/>
      <c r="W22" s="1033"/>
      <c r="X22" s="1033"/>
      <c r="Y22" s="1033"/>
      <c r="Z22" s="1033"/>
      <c r="AA22" s="1033"/>
      <c r="AB22" s="1033"/>
      <c r="AC22" s="1033"/>
      <c r="AD22" s="1033"/>
      <c r="AE22" s="1033"/>
      <c r="AF22" s="1033"/>
      <c r="AG22" s="1033"/>
      <c r="AH22" s="1033"/>
      <c r="AI22" s="1033"/>
      <c r="AJ22" s="1033"/>
      <c r="AK22" s="1033"/>
      <c r="AL22" s="1033"/>
      <c r="AM22" s="1033"/>
      <c r="AN22" s="1033"/>
      <c r="AO22" s="1033"/>
      <c r="AP22" s="1033"/>
      <c r="AQ22" s="1033"/>
    </row>
    <row r="23">
      <c r="A23" s="1031"/>
      <c r="B23" s="1044" t="str">
        <f t="shared" si="4"/>
        <v>P2</v>
      </c>
      <c r="C23" s="1045" t="s">
        <v>5833</v>
      </c>
      <c r="D23" s="1046" t="s">
        <v>5834</v>
      </c>
      <c r="E23" s="1046" t="s">
        <v>86</v>
      </c>
      <c r="F23" s="1047" t="s">
        <v>5830</v>
      </c>
      <c r="G23" s="1047" t="s">
        <v>86</v>
      </c>
      <c r="H23" s="1048" t="s">
        <v>86</v>
      </c>
      <c r="I23" s="1047" t="s">
        <v>5830</v>
      </c>
      <c r="J23" s="1047" t="s">
        <v>86</v>
      </c>
      <c r="K23" s="1048" t="s">
        <v>86</v>
      </c>
      <c r="L23" s="1047" t="s">
        <v>5830</v>
      </c>
      <c r="M23" s="1047" t="s">
        <v>86</v>
      </c>
      <c r="N23" s="1048" t="s">
        <v>86</v>
      </c>
      <c r="O23" s="1049"/>
      <c r="P23" s="1033"/>
      <c r="Q23" s="1033"/>
      <c r="R23" s="1033"/>
      <c r="S23" s="1033"/>
      <c r="T23" s="1033"/>
      <c r="U23" s="1033"/>
      <c r="V23" s="1033"/>
      <c r="W23" s="1033"/>
      <c r="X23" s="1033"/>
      <c r="Y23" s="1033"/>
      <c r="Z23" s="1033"/>
      <c r="AA23" s="1033"/>
      <c r="AB23" s="1033"/>
      <c r="AC23" s="1033"/>
      <c r="AD23" s="1033"/>
      <c r="AE23" s="1033"/>
      <c r="AF23" s="1033"/>
      <c r="AG23" s="1033"/>
      <c r="AH23" s="1033"/>
      <c r="AI23" s="1033"/>
      <c r="AJ23" s="1033"/>
      <c r="AK23" s="1033"/>
      <c r="AL23" s="1033"/>
      <c r="AM23" s="1033"/>
      <c r="AN23" s="1033"/>
      <c r="AO23" s="1033"/>
      <c r="AP23" s="1033"/>
      <c r="AQ23" s="1033"/>
    </row>
    <row r="24">
      <c r="A24" s="1031"/>
      <c r="B24" s="1044" t="str">
        <f t="shared" si="4"/>
        <v>P2</v>
      </c>
      <c r="C24" s="1045" t="str">
        <f t="shared" ref="C24:C25" si="6">INDIRECT(ADDRESS(ROW()-1, COLUMN()))</f>
        <v>因子2</v>
      </c>
      <c r="D24" s="1046" t="s">
        <v>5835</v>
      </c>
      <c r="E24" s="1046" t="s">
        <v>86</v>
      </c>
      <c r="F24" s="1048" t="s">
        <v>86</v>
      </c>
      <c r="G24" s="1047" t="s">
        <v>5830</v>
      </c>
      <c r="H24" s="1048" t="s">
        <v>86</v>
      </c>
      <c r="I24" s="1048" t="s">
        <v>86</v>
      </c>
      <c r="J24" s="1047" t="s">
        <v>5830</v>
      </c>
      <c r="K24" s="1048" t="s">
        <v>86</v>
      </c>
      <c r="L24" s="1048" t="s">
        <v>86</v>
      </c>
      <c r="M24" s="1047" t="s">
        <v>5830</v>
      </c>
      <c r="N24" s="1048" t="s">
        <v>86</v>
      </c>
      <c r="O24" s="1049"/>
      <c r="P24" s="1033"/>
      <c r="Q24" s="1033"/>
      <c r="R24" s="1033"/>
      <c r="S24" s="1033"/>
      <c r="T24" s="1033"/>
      <c r="U24" s="1033"/>
      <c r="V24" s="1033"/>
      <c r="W24" s="1033"/>
      <c r="X24" s="1033"/>
      <c r="Y24" s="1033"/>
      <c r="Z24" s="1033"/>
      <c r="AA24" s="1033"/>
      <c r="AB24" s="1033"/>
      <c r="AC24" s="1033"/>
      <c r="AD24" s="1033"/>
      <c r="AE24" s="1033"/>
      <c r="AF24" s="1033"/>
      <c r="AG24" s="1033"/>
      <c r="AH24" s="1033"/>
      <c r="AI24" s="1033"/>
      <c r="AJ24" s="1033"/>
      <c r="AK24" s="1033"/>
      <c r="AL24" s="1033"/>
      <c r="AM24" s="1033"/>
      <c r="AN24" s="1033"/>
      <c r="AO24" s="1033"/>
      <c r="AP24" s="1033"/>
      <c r="AQ24" s="1033"/>
    </row>
    <row r="25">
      <c r="A25" s="1031"/>
      <c r="B25" s="1044" t="str">
        <f t="shared" si="4"/>
        <v>P2</v>
      </c>
      <c r="C25" s="1045" t="str">
        <f t="shared" si="6"/>
        <v>因子2</v>
      </c>
      <c r="D25" s="1046" t="s">
        <v>5836</v>
      </c>
      <c r="E25" s="1046" t="s">
        <v>86</v>
      </c>
      <c r="F25" s="1048" t="s">
        <v>86</v>
      </c>
      <c r="G25" s="1048" t="s">
        <v>86</v>
      </c>
      <c r="H25" s="1047" t="s">
        <v>5830</v>
      </c>
      <c r="I25" s="1048" t="s">
        <v>86</v>
      </c>
      <c r="J25" s="1048" t="s">
        <v>86</v>
      </c>
      <c r="K25" s="1047" t="s">
        <v>5830</v>
      </c>
      <c r="L25" s="1048" t="s">
        <v>86</v>
      </c>
      <c r="M25" s="1048" t="s">
        <v>86</v>
      </c>
      <c r="N25" s="1047" t="s">
        <v>5830</v>
      </c>
      <c r="O25" s="1049"/>
      <c r="P25" s="1033"/>
      <c r="Q25" s="1033"/>
      <c r="R25" s="1033"/>
      <c r="S25" s="1033"/>
      <c r="T25" s="1033"/>
      <c r="U25" s="1033"/>
      <c r="V25" s="1033"/>
      <c r="W25" s="1033"/>
      <c r="X25" s="1033"/>
      <c r="Y25" s="1033"/>
      <c r="Z25" s="1033"/>
      <c r="AA25" s="1033"/>
      <c r="AB25" s="1033"/>
      <c r="AC25" s="1033"/>
      <c r="AD25" s="1033"/>
      <c r="AE25" s="1033"/>
      <c r="AF25" s="1033"/>
      <c r="AG25" s="1033"/>
      <c r="AH25" s="1033"/>
      <c r="AI25" s="1033"/>
      <c r="AJ25" s="1033"/>
      <c r="AK25" s="1033"/>
      <c r="AL25" s="1033"/>
      <c r="AM25" s="1033"/>
      <c r="AN25" s="1033"/>
      <c r="AO25" s="1033"/>
      <c r="AP25" s="1033"/>
      <c r="AQ25" s="1033"/>
    </row>
    <row r="26">
      <c r="A26" s="1031"/>
      <c r="B26" s="1044" t="str">
        <f t="shared" si="4"/>
        <v>P2</v>
      </c>
      <c r="C26" s="1050" t="s">
        <v>144</v>
      </c>
      <c r="D26" s="1050"/>
      <c r="E26" s="1050" t="s">
        <v>86</v>
      </c>
      <c r="F26" s="1051" t="s">
        <v>576</v>
      </c>
      <c r="G26" s="1052"/>
      <c r="H26" s="1052"/>
      <c r="I26" s="1052"/>
      <c r="J26" s="1052"/>
      <c r="K26" s="1052"/>
      <c r="L26" s="1052"/>
      <c r="M26" s="1052"/>
      <c r="N26" s="1052"/>
      <c r="O26" s="1049"/>
      <c r="P26" s="1033"/>
      <c r="Q26" s="1033"/>
      <c r="R26" s="1033"/>
      <c r="S26" s="1033"/>
      <c r="T26" s="1033"/>
      <c r="U26" s="1033"/>
      <c r="V26" s="1033"/>
      <c r="W26" s="1033"/>
      <c r="X26" s="1033"/>
      <c r="Y26" s="1033"/>
      <c r="Z26" s="1033"/>
      <c r="AA26" s="1033"/>
      <c r="AB26" s="1033"/>
      <c r="AC26" s="1033"/>
      <c r="AD26" s="1033"/>
      <c r="AE26" s="1033"/>
      <c r="AF26" s="1033"/>
      <c r="AG26" s="1033"/>
      <c r="AH26" s="1033"/>
      <c r="AI26" s="1033"/>
      <c r="AJ26" s="1033"/>
      <c r="AK26" s="1033"/>
      <c r="AL26" s="1033"/>
      <c r="AM26" s="1033"/>
      <c r="AN26" s="1033"/>
      <c r="AO26" s="1033"/>
      <c r="AP26" s="1033"/>
      <c r="AQ26" s="1033"/>
    </row>
    <row r="27">
      <c r="A27" s="1031"/>
      <c r="B27" s="1044" t="str">
        <f t="shared" si="4"/>
        <v>P2</v>
      </c>
      <c r="C27" s="1053"/>
      <c r="D27" s="1046"/>
      <c r="E27" s="1054" t="s">
        <v>86</v>
      </c>
      <c r="F27" s="1055" t="s">
        <v>81</v>
      </c>
      <c r="G27" s="1055" t="s">
        <v>81</v>
      </c>
      <c r="H27" s="1055" t="s">
        <v>81</v>
      </c>
      <c r="I27" s="1055" t="s">
        <v>81</v>
      </c>
      <c r="J27" s="1055" t="s">
        <v>81</v>
      </c>
      <c r="K27" s="1055" t="s">
        <v>86</v>
      </c>
      <c r="L27" s="1055" t="s">
        <v>86</v>
      </c>
      <c r="M27" s="1055" t="s">
        <v>86</v>
      </c>
      <c r="N27" s="1055" t="s">
        <v>86</v>
      </c>
      <c r="O27" s="1049"/>
      <c r="P27" s="1033"/>
      <c r="Q27" s="1033"/>
      <c r="R27" s="1033"/>
      <c r="S27" s="1033"/>
      <c r="T27" s="1033"/>
      <c r="U27" s="1033"/>
      <c r="V27" s="1033"/>
      <c r="W27" s="1033"/>
      <c r="X27" s="1033"/>
      <c r="Y27" s="1033"/>
      <c r="Z27" s="1033"/>
      <c r="AA27" s="1033"/>
      <c r="AB27" s="1033"/>
      <c r="AC27" s="1033"/>
      <c r="AD27" s="1033"/>
      <c r="AE27" s="1033"/>
      <c r="AF27" s="1033"/>
      <c r="AG27" s="1033"/>
      <c r="AH27" s="1033"/>
      <c r="AI27" s="1033"/>
      <c r="AJ27" s="1033"/>
      <c r="AK27" s="1033"/>
      <c r="AL27" s="1033"/>
      <c r="AM27" s="1033"/>
      <c r="AN27" s="1033"/>
      <c r="AO27" s="1033"/>
      <c r="AP27" s="1033"/>
      <c r="AQ27" s="1033"/>
    </row>
    <row r="28">
      <c r="A28" s="1031"/>
      <c r="B28" s="1044" t="str">
        <f t="shared" si="4"/>
        <v>P2</v>
      </c>
      <c r="C28" s="1056"/>
      <c r="D28" s="1046"/>
      <c r="E28" s="1054" t="s">
        <v>86</v>
      </c>
      <c r="F28" s="1055" t="s">
        <v>86</v>
      </c>
      <c r="G28" s="1055" t="s">
        <v>86</v>
      </c>
      <c r="H28" s="1055" t="s">
        <v>86</v>
      </c>
      <c r="I28" s="1055" t="s">
        <v>86</v>
      </c>
      <c r="J28" s="1055" t="s">
        <v>86</v>
      </c>
      <c r="K28" s="1055" t="s">
        <v>81</v>
      </c>
      <c r="L28" s="1055" t="s">
        <v>81</v>
      </c>
      <c r="M28" s="1055" t="s">
        <v>81</v>
      </c>
      <c r="N28" s="1055" t="s">
        <v>81</v>
      </c>
      <c r="O28" s="1049"/>
      <c r="P28" s="1033"/>
      <c r="Q28" s="1033"/>
      <c r="R28" s="1033"/>
      <c r="S28" s="1033"/>
      <c r="T28" s="1033"/>
      <c r="U28" s="1033"/>
      <c r="V28" s="1033"/>
      <c r="W28" s="1033"/>
      <c r="X28" s="1033"/>
      <c r="Y28" s="1033"/>
      <c r="Z28" s="1033"/>
      <c r="AA28" s="1033"/>
      <c r="AB28" s="1033"/>
      <c r="AC28" s="1033"/>
      <c r="AD28" s="1033"/>
      <c r="AE28" s="1033"/>
      <c r="AF28" s="1033"/>
      <c r="AG28" s="1033"/>
      <c r="AH28" s="1033"/>
      <c r="AI28" s="1033"/>
      <c r="AJ28" s="1033"/>
      <c r="AK28" s="1033"/>
      <c r="AL28" s="1033"/>
      <c r="AM28" s="1033"/>
      <c r="AN28" s="1033"/>
      <c r="AO28" s="1033"/>
      <c r="AP28" s="1033"/>
      <c r="AQ28" s="1033"/>
    </row>
    <row r="29">
      <c r="A29" s="1031"/>
      <c r="B29" s="1034"/>
      <c r="C29" s="1031"/>
      <c r="D29" s="1031"/>
      <c r="E29" s="1031"/>
      <c r="F29" s="1034"/>
      <c r="G29" s="1034"/>
      <c r="H29" s="1034"/>
      <c r="I29" s="1034"/>
      <c r="J29" s="1034"/>
      <c r="K29" s="1034"/>
      <c r="L29" s="1034"/>
      <c r="M29" s="1034"/>
      <c r="N29" s="1034"/>
      <c r="O29" s="1033"/>
      <c r="P29" s="1033"/>
      <c r="Q29" s="1033"/>
      <c r="R29" s="1033"/>
      <c r="S29" s="1033"/>
      <c r="T29" s="1033"/>
      <c r="U29" s="1033"/>
      <c r="V29" s="1033"/>
      <c r="W29" s="1033"/>
      <c r="X29" s="1033"/>
      <c r="Y29" s="1033"/>
      <c r="Z29" s="1033"/>
      <c r="AA29" s="1033"/>
      <c r="AB29" s="1033"/>
      <c r="AC29" s="1033"/>
      <c r="AD29" s="1033"/>
      <c r="AE29" s="1033"/>
      <c r="AF29" s="1033"/>
      <c r="AG29" s="1033"/>
      <c r="AH29" s="1033"/>
      <c r="AI29" s="1033"/>
      <c r="AJ29" s="1033"/>
      <c r="AK29" s="1033"/>
      <c r="AL29" s="1033"/>
      <c r="AM29" s="1033"/>
      <c r="AN29" s="1033"/>
      <c r="AO29" s="1033"/>
      <c r="AP29" s="1033"/>
      <c r="AQ29" s="1033"/>
    </row>
    <row r="30">
      <c r="A30" s="1031"/>
      <c r="B30" s="1034"/>
      <c r="C30" s="1031"/>
      <c r="D30" s="1031"/>
      <c r="E30" s="1031"/>
      <c r="F30" s="1033"/>
      <c r="G30" s="1033"/>
      <c r="H30" s="1033"/>
      <c r="I30" s="1033"/>
      <c r="J30" s="1033"/>
      <c r="K30" s="1033"/>
      <c r="L30" s="1033"/>
      <c r="M30" s="1033"/>
      <c r="N30" s="1033"/>
      <c r="O30" s="1033"/>
      <c r="P30" s="1033"/>
      <c r="Q30" s="1033"/>
      <c r="R30" s="1033"/>
      <c r="S30" s="1033"/>
      <c r="T30" s="1033"/>
      <c r="U30" s="1033"/>
      <c r="V30" s="1033"/>
      <c r="W30" s="1033"/>
      <c r="X30" s="1033"/>
      <c r="Y30" s="1033"/>
      <c r="Z30" s="1033"/>
      <c r="AA30" s="1033"/>
      <c r="AB30" s="1033"/>
      <c r="AC30" s="1033"/>
      <c r="AD30" s="1033"/>
      <c r="AE30" s="1033"/>
      <c r="AF30" s="1033"/>
      <c r="AG30" s="1033"/>
      <c r="AH30" s="1033"/>
      <c r="AI30" s="1033"/>
      <c r="AJ30" s="1033"/>
      <c r="AK30" s="1033"/>
      <c r="AL30" s="1033"/>
      <c r="AM30" s="1033"/>
      <c r="AN30" s="1033"/>
      <c r="AO30" s="1033"/>
      <c r="AP30" s="1033"/>
      <c r="AQ30" s="1033"/>
    </row>
    <row r="31">
      <c r="A31" s="1031"/>
      <c r="B31" s="1034"/>
      <c r="C31" s="1031"/>
      <c r="D31" s="1031"/>
      <c r="E31" s="1031"/>
      <c r="F31" s="1033"/>
      <c r="G31" s="1033"/>
      <c r="H31" s="1033"/>
      <c r="I31" s="1033"/>
      <c r="J31" s="1033"/>
      <c r="K31" s="1033"/>
      <c r="L31" s="1033"/>
      <c r="M31" s="1033"/>
      <c r="N31" s="1033"/>
      <c r="O31" s="1033"/>
      <c r="P31" s="1033"/>
      <c r="Q31" s="1033"/>
      <c r="R31" s="1033"/>
      <c r="S31" s="1033"/>
      <c r="T31" s="1033"/>
      <c r="U31" s="1033"/>
      <c r="V31" s="1033"/>
      <c r="W31" s="1033"/>
      <c r="X31" s="1033"/>
      <c r="Y31" s="1033"/>
      <c r="Z31" s="1033"/>
      <c r="AA31" s="1033"/>
      <c r="AB31" s="1033"/>
      <c r="AC31" s="1033"/>
      <c r="AD31" s="1033"/>
      <c r="AE31" s="1033"/>
      <c r="AF31" s="1033"/>
      <c r="AG31" s="1033"/>
      <c r="AH31" s="1033"/>
      <c r="AI31" s="1033"/>
      <c r="AJ31" s="1033"/>
      <c r="AK31" s="1033"/>
      <c r="AL31" s="1033"/>
      <c r="AM31" s="1033"/>
      <c r="AN31" s="1033"/>
      <c r="AO31" s="1033"/>
      <c r="AP31" s="1033"/>
      <c r="AQ31" s="1033"/>
    </row>
    <row r="32">
      <c r="A32" s="1031"/>
      <c r="B32" s="1034"/>
      <c r="C32" s="1031"/>
      <c r="D32" s="1031"/>
      <c r="E32" s="1031"/>
      <c r="F32" s="1033"/>
      <c r="G32" s="1033"/>
      <c r="H32" s="1033"/>
      <c r="I32" s="1033"/>
      <c r="J32" s="1033"/>
      <c r="K32" s="1033"/>
      <c r="L32" s="1033"/>
      <c r="M32" s="1033"/>
      <c r="N32" s="1033"/>
      <c r="O32" s="1033"/>
      <c r="P32" s="1033"/>
      <c r="Q32" s="1033"/>
      <c r="R32" s="1033"/>
      <c r="S32" s="1033"/>
      <c r="T32" s="1033"/>
      <c r="U32" s="1033"/>
      <c r="V32" s="1033"/>
      <c r="W32" s="1033"/>
      <c r="X32" s="1033"/>
      <c r="Y32" s="1033"/>
      <c r="Z32" s="1033"/>
      <c r="AA32" s="1033"/>
      <c r="AB32" s="1033"/>
      <c r="AC32" s="1033"/>
      <c r="AD32" s="1033"/>
      <c r="AE32" s="1033"/>
      <c r="AF32" s="1033"/>
      <c r="AG32" s="1033"/>
      <c r="AH32" s="1033"/>
      <c r="AI32" s="1033"/>
      <c r="AJ32" s="1033"/>
      <c r="AK32" s="1033"/>
      <c r="AL32" s="1033"/>
      <c r="AM32" s="1033"/>
      <c r="AN32" s="1033"/>
      <c r="AO32" s="1033"/>
      <c r="AP32" s="1033"/>
      <c r="AQ32" s="1033"/>
    </row>
    <row r="33">
      <c r="A33" s="1031"/>
      <c r="B33" s="1034"/>
      <c r="C33" s="1031"/>
      <c r="D33" s="1031"/>
      <c r="E33" s="1031"/>
      <c r="F33" s="1033"/>
      <c r="G33" s="1033"/>
      <c r="H33" s="1033"/>
      <c r="I33" s="1033"/>
      <c r="J33" s="1033"/>
      <c r="K33" s="1033"/>
      <c r="L33" s="1033"/>
      <c r="M33" s="1033"/>
      <c r="N33" s="1033"/>
      <c r="O33" s="1033"/>
      <c r="P33" s="1033"/>
      <c r="Q33" s="1033"/>
      <c r="R33" s="1033"/>
      <c r="S33" s="1033"/>
      <c r="T33" s="1033"/>
      <c r="U33" s="1033"/>
      <c r="V33" s="1033"/>
      <c r="W33" s="1033"/>
      <c r="X33" s="1033"/>
      <c r="Y33" s="1033"/>
      <c r="Z33" s="1033"/>
      <c r="AA33" s="1033"/>
      <c r="AB33" s="1033"/>
      <c r="AC33" s="1033"/>
      <c r="AD33" s="1033"/>
      <c r="AE33" s="1033"/>
      <c r="AF33" s="1033"/>
      <c r="AG33" s="1033"/>
      <c r="AH33" s="1033"/>
      <c r="AI33" s="1033"/>
      <c r="AJ33" s="1033"/>
      <c r="AK33" s="1033"/>
      <c r="AL33" s="1033"/>
      <c r="AM33" s="1033"/>
      <c r="AN33" s="1033"/>
      <c r="AO33" s="1033"/>
      <c r="AP33" s="1033"/>
      <c r="AQ33" s="1033"/>
    </row>
    <row r="34">
      <c r="A34" s="1031"/>
      <c r="B34" s="1034"/>
      <c r="C34" s="1031"/>
      <c r="D34" s="1031"/>
      <c r="E34" s="1031"/>
      <c r="F34" s="1033"/>
      <c r="G34" s="1033"/>
      <c r="H34" s="1033"/>
      <c r="I34" s="1033"/>
      <c r="J34" s="1033"/>
      <c r="K34" s="1033"/>
      <c r="L34" s="1033"/>
      <c r="M34" s="1033"/>
      <c r="N34" s="1033"/>
      <c r="O34" s="1033"/>
      <c r="P34" s="1033"/>
      <c r="Q34" s="1033"/>
      <c r="R34" s="1033"/>
      <c r="S34" s="1033"/>
      <c r="T34" s="1033"/>
      <c r="U34" s="1033"/>
      <c r="V34" s="1033"/>
      <c r="W34" s="1033"/>
      <c r="X34" s="1033"/>
      <c r="Y34" s="1033"/>
      <c r="Z34" s="1033"/>
      <c r="AA34" s="1033"/>
      <c r="AB34" s="1033"/>
      <c r="AC34" s="1033"/>
      <c r="AD34" s="1033"/>
      <c r="AE34" s="1033"/>
      <c r="AF34" s="1033"/>
      <c r="AG34" s="1033"/>
      <c r="AH34" s="1033"/>
      <c r="AI34" s="1033"/>
      <c r="AJ34" s="1033"/>
      <c r="AK34" s="1033"/>
      <c r="AL34" s="1033"/>
      <c r="AM34" s="1033"/>
      <c r="AN34" s="1033"/>
      <c r="AO34" s="1033"/>
      <c r="AP34" s="1033"/>
      <c r="AQ34" s="1033"/>
    </row>
    <row r="35">
      <c r="A35" s="1031"/>
      <c r="B35" s="1034"/>
      <c r="C35" s="1031"/>
      <c r="D35" s="1031"/>
      <c r="E35" s="1031"/>
      <c r="F35" s="1033"/>
      <c r="G35" s="1033"/>
      <c r="H35" s="1033"/>
      <c r="I35" s="1033"/>
      <c r="J35" s="1033"/>
      <c r="K35" s="1033"/>
      <c r="L35" s="1033"/>
      <c r="M35" s="1033"/>
      <c r="N35" s="1033"/>
      <c r="O35" s="1033"/>
      <c r="P35" s="1033"/>
      <c r="Q35" s="1033"/>
      <c r="R35" s="1033"/>
      <c r="S35" s="1033"/>
      <c r="T35" s="1033"/>
      <c r="U35" s="1033"/>
      <c r="V35" s="1033"/>
      <c r="W35" s="1033"/>
      <c r="X35" s="1033"/>
      <c r="Y35" s="1033"/>
      <c r="Z35" s="1033"/>
      <c r="AA35" s="1033"/>
      <c r="AB35" s="1033"/>
      <c r="AC35" s="1033"/>
      <c r="AD35" s="1033"/>
      <c r="AE35" s="1033"/>
      <c r="AF35" s="1033"/>
      <c r="AG35" s="1033"/>
      <c r="AH35" s="1033"/>
      <c r="AI35" s="1033"/>
      <c r="AJ35" s="1033"/>
      <c r="AK35" s="1033"/>
      <c r="AL35" s="1033"/>
      <c r="AM35" s="1033"/>
      <c r="AN35" s="1033"/>
      <c r="AO35" s="1033"/>
      <c r="AP35" s="1033"/>
      <c r="AQ35" s="1033"/>
    </row>
    <row r="36">
      <c r="A36" s="1031"/>
      <c r="B36" s="1034"/>
      <c r="C36" s="1031"/>
      <c r="D36" s="1031"/>
      <c r="E36" s="1031"/>
      <c r="F36" s="1033"/>
      <c r="G36" s="1033"/>
      <c r="H36" s="1033"/>
      <c r="I36" s="1033"/>
      <c r="J36" s="1033"/>
      <c r="K36" s="1033"/>
      <c r="L36" s="1033"/>
      <c r="M36" s="1033"/>
      <c r="N36" s="1033"/>
      <c r="O36" s="1033"/>
      <c r="P36" s="1033"/>
      <c r="Q36" s="1033"/>
      <c r="R36" s="1033"/>
      <c r="S36" s="1033"/>
      <c r="T36" s="1033"/>
      <c r="U36" s="1033"/>
      <c r="V36" s="1033"/>
      <c r="W36" s="1033"/>
      <c r="X36" s="1033"/>
      <c r="Y36" s="1033"/>
      <c r="Z36" s="1033"/>
      <c r="AA36" s="1033"/>
      <c r="AB36" s="1033"/>
      <c r="AC36" s="1033"/>
      <c r="AD36" s="1033"/>
      <c r="AE36" s="1033"/>
      <c r="AF36" s="1033"/>
      <c r="AG36" s="1033"/>
      <c r="AH36" s="1033"/>
      <c r="AI36" s="1033"/>
      <c r="AJ36" s="1033"/>
      <c r="AK36" s="1033"/>
      <c r="AL36" s="1033"/>
      <c r="AM36" s="1033"/>
      <c r="AN36" s="1033"/>
      <c r="AO36" s="1033"/>
      <c r="AP36" s="1033"/>
      <c r="AQ36" s="1033"/>
    </row>
    <row r="37">
      <c r="A37" s="1031"/>
      <c r="B37" s="1034"/>
      <c r="C37" s="1031"/>
      <c r="D37" s="1031"/>
      <c r="E37" s="1031"/>
      <c r="F37" s="1033"/>
      <c r="G37" s="1033"/>
      <c r="H37" s="1033"/>
      <c r="I37" s="1033"/>
      <c r="J37" s="1033"/>
      <c r="K37" s="1033"/>
      <c r="L37" s="1033"/>
      <c r="M37" s="1033"/>
      <c r="N37" s="1033"/>
      <c r="O37" s="1033"/>
      <c r="P37" s="1033"/>
      <c r="Q37" s="1033"/>
      <c r="R37" s="1033"/>
      <c r="S37" s="1033"/>
      <c r="T37" s="1033"/>
      <c r="U37" s="1033"/>
      <c r="V37" s="1033"/>
      <c r="W37" s="1033"/>
      <c r="X37" s="1033"/>
      <c r="Y37" s="1033"/>
      <c r="Z37" s="1033"/>
      <c r="AA37" s="1033"/>
      <c r="AB37" s="1033"/>
      <c r="AC37" s="1033"/>
      <c r="AD37" s="1033"/>
      <c r="AE37" s="1033"/>
      <c r="AF37" s="1033"/>
      <c r="AG37" s="1033"/>
      <c r="AH37" s="1033"/>
      <c r="AI37" s="1033"/>
      <c r="AJ37" s="1033"/>
      <c r="AK37" s="1033"/>
      <c r="AL37" s="1033"/>
      <c r="AM37" s="1033"/>
      <c r="AN37" s="1033"/>
      <c r="AO37" s="1033"/>
      <c r="AP37" s="1033"/>
      <c r="AQ37" s="1033"/>
    </row>
    <row r="38">
      <c r="A38" s="1031"/>
      <c r="B38" s="1034"/>
      <c r="C38" s="1031"/>
      <c r="D38" s="1031"/>
      <c r="E38" s="1031"/>
      <c r="F38" s="1033"/>
      <c r="G38" s="1033"/>
      <c r="H38" s="1033"/>
      <c r="I38" s="1033"/>
      <c r="J38" s="1033"/>
      <c r="K38" s="1033"/>
      <c r="L38" s="1033"/>
      <c r="M38" s="1033"/>
      <c r="N38" s="1033"/>
      <c r="O38" s="1033"/>
      <c r="P38" s="1033"/>
      <c r="Q38" s="1033"/>
      <c r="R38" s="1033"/>
      <c r="S38" s="1033"/>
      <c r="T38" s="1033"/>
      <c r="U38" s="1033"/>
      <c r="V38" s="1033"/>
      <c r="W38" s="1033"/>
      <c r="X38" s="1033"/>
      <c r="Y38" s="1033"/>
      <c r="Z38" s="1033"/>
      <c r="AA38" s="1033"/>
      <c r="AB38" s="1033"/>
      <c r="AC38" s="1033"/>
      <c r="AD38" s="1033"/>
      <c r="AE38" s="1033"/>
      <c r="AF38" s="1033"/>
      <c r="AG38" s="1033"/>
      <c r="AH38" s="1033"/>
      <c r="AI38" s="1033"/>
      <c r="AJ38" s="1033"/>
      <c r="AK38" s="1033"/>
      <c r="AL38" s="1033"/>
      <c r="AM38" s="1033"/>
      <c r="AN38" s="1033"/>
      <c r="AO38" s="1033"/>
      <c r="AP38" s="1033"/>
      <c r="AQ38" s="1033"/>
    </row>
    <row r="39">
      <c r="A39" s="1031"/>
      <c r="B39" s="1034"/>
      <c r="C39" s="1031"/>
      <c r="D39" s="1031"/>
      <c r="E39" s="1031"/>
      <c r="F39" s="1033"/>
      <c r="G39" s="1033"/>
      <c r="H39" s="1033"/>
      <c r="I39" s="1033"/>
      <c r="J39" s="1033"/>
      <c r="K39" s="1033"/>
      <c r="L39" s="1033"/>
      <c r="M39" s="1033"/>
      <c r="N39" s="1033"/>
      <c r="O39" s="1033"/>
      <c r="P39" s="1033"/>
      <c r="Q39" s="1033"/>
      <c r="R39" s="1033"/>
      <c r="S39" s="1033"/>
      <c r="T39" s="1033"/>
      <c r="U39" s="1033"/>
      <c r="V39" s="1033"/>
      <c r="W39" s="1033"/>
      <c r="X39" s="1033"/>
      <c r="Y39" s="1033"/>
      <c r="Z39" s="1033"/>
      <c r="AA39" s="1033"/>
      <c r="AB39" s="1033"/>
      <c r="AC39" s="1033"/>
      <c r="AD39" s="1033"/>
      <c r="AE39" s="1033"/>
      <c r="AF39" s="1033"/>
      <c r="AG39" s="1033"/>
      <c r="AH39" s="1033"/>
      <c r="AI39" s="1033"/>
      <c r="AJ39" s="1033"/>
      <c r="AK39" s="1033"/>
      <c r="AL39" s="1033"/>
      <c r="AM39" s="1033"/>
      <c r="AN39" s="1033"/>
      <c r="AO39" s="1033"/>
      <c r="AP39" s="1033"/>
      <c r="AQ39" s="1033"/>
    </row>
    <row r="40">
      <c r="A40" s="1031"/>
      <c r="B40" s="1034"/>
      <c r="C40" s="1031"/>
      <c r="D40" s="1031"/>
      <c r="E40" s="1031"/>
      <c r="F40" s="1033"/>
      <c r="G40" s="1033"/>
      <c r="H40" s="1033"/>
      <c r="I40" s="1033"/>
      <c r="J40" s="1033"/>
      <c r="K40" s="1033"/>
      <c r="L40" s="1033"/>
      <c r="M40" s="1033"/>
      <c r="N40" s="1033"/>
      <c r="O40" s="1033"/>
      <c r="P40" s="1033"/>
      <c r="Q40" s="1033"/>
      <c r="R40" s="1033"/>
      <c r="S40" s="1033"/>
      <c r="T40" s="1033"/>
      <c r="U40" s="1033"/>
      <c r="V40" s="1033"/>
      <c r="W40" s="1033"/>
      <c r="X40" s="1033"/>
      <c r="Y40" s="1033"/>
      <c r="Z40" s="1033"/>
      <c r="AA40" s="1033"/>
      <c r="AB40" s="1033"/>
      <c r="AC40" s="1033"/>
      <c r="AD40" s="1033"/>
      <c r="AE40" s="1033"/>
      <c r="AF40" s="1033"/>
      <c r="AG40" s="1033"/>
      <c r="AH40" s="1033"/>
      <c r="AI40" s="1033"/>
      <c r="AJ40" s="1033"/>
      <c r="AK40" s="1033"/>
      <c r="AL40" s="1033"/>
      <c r="AM40" s="1033"/>
      <c r="AN40" s="1033"/>
      <c r="AO40" s="1033"/>
      <c r="AP40" s="1033"/>
      <c r="AQ40" s="1033"/>
    </row>
    <row r="41">
      <c r="A41" s="1031"/>
      <c r="B41" s="1034"/>
      <c r="C41" s="1031"/>
      <c r="D41" s="1031"/>
      <c r="E41" s="1031"/>
      <c r="F41" s="1033"/>
      <c r="G41" s="1033"/>
      <c r="H41" s="1033"/>
      <c r="I41" s="1033"/>
      <c r="J41" s="1033"/>
      <c r="K41" s="1033"/>
      <c r="L41" s="1033"/>
      <c r="M41" s="1033"/>
      <c r="N41" s="1033"/>
      <c r="O41" s="1033"/>
      <c r="P41" s="1033"/>
      <c r="Q41" s="1033"/>
      <c r="R41" s="1033"/>
      <c r="S41" s="1033"/>
      <c r="T41" s="1033"/>
      <c r="U41" s="1033"/>
      <c r="V41" s="1033"/>
      <c r="W41" s="1033"/>
      <c r="X41" s="1033"/>
      <c r="Y41" s="1033"/>
      <c r="Z41" s="1033"/>
      <c r="AA41" s="1033"/>
      <c r="AB41" s="1033"/>
      <c r="AC41" s="1033"/>
      <c r="AD41" s="1033"/>
      <c r="AE41" s="1033"/>
      <c r="AF41" s="1033"/>
      <c r="AG41" s="1033"/>
      <c r="AH41" s="1033"/>
      <c r="AI41" s="1033"/>
      <c r="AJ41" s="1033"/>
      <c r="AK41" s="1033"/>
      <c r="AL41" s="1033"/>
      <c r="AM41" s="1033"/>
      <c r="AN41" s="1033"/>
      <c r="AO41" s="1033"/>
      <c r="AP41" s="1033"/>
      <c r="AQ41" s="1033"/>
    </row>
    <row r="42">
      <c r="A42" s="1031"/>
      <c r="B42" s="1034"/>
      <c r="C42" s="1031"/>
      <c r="D42" s="1031"/>
      <c r="E42" s="1031"/>
      <c r="F42" s="1033"/>
      <c r="G42" s="1033"/>
      <c r="H42" s="1033"/>
      <c r="I42" s="1033"/>
      <c r="J42" s="1033"/>
      <c r="K42" s="1033"/>
      <c r="L42" s="1033"/>
      <c r="M42" s="1033"/>
      <c r="N42" s="1033"/>
      <c r="O42" s="1033"/>
      <c r="P42" s="1033"/>
      <c r="Q42" s="1033"/>
      <c r="R42" s="1033"/>
      <c r="S42" s="1033"/>
      <c r="T42" s="1033"/>
      <c r="U42" s="1033"/>
      <c r="V42" s="1033"/>
      <c r="W42" s="1033"/>
      <c r="X42" s="1033"/>
      <c r="Y42" s="1033"/>
      <c r="Z42" s="1033"/>
      <c r="AA42" s="1033"/>
      <c r="AB42" s="1033"/>
      <c r="AC42" s="1033"/>
      <c r="AD42" s="1033"/>
      <c r="AE42" s="1033"/>
      <c r="AF42" s="1033"/>
      <c r="AG42" s="1033"/>
      <c r="AH42" s="1033"/>
      <c r="AI42" s="1033"/>
      <c r="AJ42" s="1033"/>
      <c r="AK42" s="1033"/>
      <c r="AL42" s="1033"/>
      <c r="AM42" s="1033"/>
      <c r="AN42" s="1033"/>
      <c r="AO42" s="1033"/>
      <c r="AP42" s="1033"/>
      <c r="AQ42" s="1033"/>
    </row>
    <row r="43">
      <c r="A43" s="1031"/>
      <c r="B43" s="1034"/>
      <c r="C43" s="1031"/>
      <c r="D43" s="1031"/>
      <c r="E43" s="1031"/>
      <c r="F43" s="1033"/>
      <c r="G43" s="1033"/>
      <c r="H43" s="1033"/>
      <c r="I43" s="1033"/>
      <c r="J43" s="1033"/>
      <c r="K43" s="1033"/>
      <c r="L43" s="1033"/>
      <c r="M43" s="1033"/>
      <c r="N43" s="1033"/>
      <c r="O43" s="1033"/>
      <c r="P43" s="1033"/>
      <c r="Q43" s="1033"/>
      <c r="R43" s="1033"/>
      <c r="S43" s="1033"/>
      <c r="T43" s="1033"/>
      <c r="U43" s="1033"/>
      <c r="V43" s="1033"/>
      <c r="W43" s="1033"/>
      <c r="X43" s="1033"/>
      <c r="Y43" s="1033"/>
      <c r="Z43" s="1033"/>
      <c r="AA43" s="1033"/>
      <c r="AB43" s="1033"/>
      <c r="AC43" s="1033"/>
      <c r="AD43" s="1033"/>
      <c r="AE43" s="1033"/>
      <c r="AF43" s="1033"/>
      <c r="AG43" s="1033"/>
      <c r="AH43" s="1033"/>
      <c r="AI43" s="1033"/>
      <c r="AJ43" s="1033"/>
      <c r="AK43" s="1033"/>
      <c r="AL43" s="1033"/>
      <c r="AM43" s="1033"/>
      <c r="AN43" s="1033"/>
      <c r="AO43" s="1033"/>
      <c r="AP43" s="1033"/>
      <c r="AQ43" s="1033"/>
    </row>
    <row r="44">
      <c r="A44" s="1031"/>
      <c r="B44" s="1034"/>
      <c r="C44" s="1031"/>
      <c r="D44" s="1031"/>
      <c r="E44" s="1031"/>
      <c r="F44" s="1033"/>
      <c r="G44" s="1033"/>
      <c r="H44" s="1033"/>
      <c r="I44" s="1033"/>
      <c r="J44" s="1033"/>
      <c r="K44" s="1033"/>
      <c r="L44" s="1033"/>
      <c r="M44" s="1033"/>
      <c r="N44" s="1033"/>
      <c r="O44" s="1033"/>
      <c r="P44" s="1033"/>
      <c r="Q44" s="1033"/>
      <c r="R44" s="1033"/>
      <c r="S44" s="1033"/>
      <c r="T44" s="1033"/>
      <c r="U44" s="1033"/>
      <c r="V44" s="1033"/>
      <c r="W44" s="1033"/>
      <c r="X44" s="1033"/>
      <c r="Y44" s="1033"/>
      <c r="Z44" s="1033"/>
      <c r="AA44" s="1033"/>
      <c r="AB44" s="1033"/>
      <c r="AC44" s="1033"/>
      <c r="AD44" s="1033"/>
      <c r="AE44" s="1033"/>
      <c r="AF44" s="1033"/>
      <c r="AG44" s="1033"/>
      <c r="AH44" s="1033"/>
      <c r="AI44" s="1033"/>
      <c r="AJ44" s="1033"/>
      <c r="AK44" s="1033"/>
      <c r="AL44" s="1033"/>
      <c r="AM44" s="1033"/>
      <c r="AN44" s="1033"/>
      <c r="AO44" s="1033"/>
      <c r="AP44" s="1033"/>
      <c r="AQ44" s="1033"/>
    </row>
    <row r="45">
      <c r="A45" s="1031"/>
      <c r="B45" s="1034"/>
      <c r="C45" s="1031"/>
      <c r="D45" s="1031"/>
      <c r="E45" s="1031"/>
      <c r="F45" s="1033"/>
      <c r="G45" s="1033"/>
      <c r="H45" s="1033"/>
      <c r="I45" s="1033"/>
      <c r="J45" s="1033"/>
      <c r="K45" s="1033"/>
      <c r="L45" s="1033"/>
      <c r="M45" s="1033"/>
      <c r="N45" s="1033"/>
      <c r="O45" s="1033"/>
      <c r="P45" s="1033"/>
      <c r="Q45" s="1033"/>
      <c r="R45" s="1033"/>
      <c r="S45" s="1033"/>
      <c r="T45" s="1033"/>
      <c r="U45" s="1033"/>
      <c r="V45" s="1033"/>
      <c r="W45" s="1033"/>
      <c r="X45" s="1033"/>
      <c r="Y45" s="1033"/>
      <c r="Z45" s="1033"/>
      <c r="AA45" s="1033"/>
      <c r="AB45" s="1033"/>
      <c r="AC45" s="1033"/>
      <c r="AD45" s="1033"/>
      <c r="AE45" s="1033"/>
      <c r="AF45" s="1033"/>
      <c r="AG45" s="1033"/>
      <c r="AH45" s="1033"/>
      <c r="AI45" s="1033"/>
      <c r="AJ45" s="1033"/>
      <c r="AK45" s="1033"/>
      <c r="AL45" s="1033"/>
      <c r="AM45" s="1033"/>
      <c r="AN45" s="1033"/>
      <c r="AO45" s="1033"/>
      <c r="AP45" s="1033"/>
      <c r="AQ45" s="1033"/>
    </row>
    <row r="46">
      <c r="A46" s="1031"/>
      <c r="B46" s="1034"/>
      <c r="C46" s="1031"/>
      <c r="D46" s="1031"/>
      <c r="E46" s="1031"/>
      <c r="F46" s="1033"/>
      <c r="G46" s="1033"/>
      <c r="H46" s="1033"/>
      <c r="I46" s="1033"/>
      <c r="J46" s="1033"/>
      <c r="K46" s="1033"/>
      <c r="L46" s="1033"/>
      <c r="M46" s="1033"/>
      <c r="N46" s="1033"/>
      <c r="O46" s="1033"/>
      <c r="P46" s="1033"/>
      <c r="Q46" s="1033"/>
      <c r="R46" s="1033"/>
      <c r="S46" s="1033"/>
      <c r="T46" s="1033"/>
      <c r="U46" s="1033"/>
      <c r="V46" s="1033"/>
      <c r="W46" s="1033"/>
      <c r="X46" s="1033"/>
      <c r="Y46" s="1033"/>
      <c r="Z46" s="1033"/>
      <c r="AA46" s="1033"/>
      <c r="AB46" s="1033"/>
      <c r="AC46" s="1033"/>
      <c r="AD46" s="1033"/>
      <c r="AE46" s="1033"/>
      <c r="AF46" s="1033"/>
      <c r="AG46" s="1033"/>
      <c r="AH46" s="1033"/>
      <c r="AI46" s="1033"/>
      <c r="AJ46" s="1033"/>
      <c r="AK46" s="1033"/>
      <c r="AL46" s="1033"/>
      <c r="AM46" s="1033"/>
      <c r="AN46" s="1033"/>
      <c r="AO46" s="1033"/>
      <c r="AP46" s="1033"/>
      <c r="AQ46" s="1033"/>
    </row>
    <row r="47">
      <c r="A47" s="1031"/>
      <c r="B47" s="1034"/>
      <c r="C47" s="1031"/>
      <c r="D47" s="1031"/>
      <c r="E47" s="1031"/>
      <c r="F47" s="1033"/>
      <c r="G47" s="1033"/>
      <c r="H47" s="1033"/>
      <c r="I47" s="1033"/>
      <c r="J47" s="1033"/>
      <c r="K47" s="1033"/>
      <c r="L47" s="1033"/>
      <c r="M47" s="1033"/>
      <c r="N47" s="1033"/>
      <c r="O47" s="1033"/>
      <c r="P47" s="1033"/>
      <c r="Q47" s="1033"/>
      <c r="R47" s="1033"/>
      <c r="S47" s="1033"/>
      <c r="T47" s="1033"/>
      <c r="U47" s="1033"/>
      <c r="V47" s="1033"/>
      <c r="W47" s="1033"/>
      <c r="X47" s="1033"/>
      <c r="Y47" s="1033"/>
      <c r="Z47" s="1033"/>
      <c r="AA47" s="1033"/>
      <c r="AB47" s="1033"/>
      <c r="AC47" s="1033"/>
      <c r="AD47" s="1033"/>
      <c r="AE47" s="1033"/>
      <c r="AF47" s="1033"/>
      <c r="AG47" s="1033"/>
      <c r="AH47" s="1033"/>
      <c r="AI47" s="1033"/>
      <c r="AJ47" s="1033"/>
      <c r="AK47" s="1033"/>
      <c r="AL47" s="1033"/>
      <c r="AM47" s="1033"/>
      <c r="AN47" s="1033"/>
      <c r="AO47" s="1033"/>
      <c r="AP47" s="1033"/>
      <c r="AQ47" s="1033"/>
    </row>
    <row r="48">
      <c r="A48" s="1031"/>
      <c r="B48" s="1034"/>
      <c r="C48" s="1031"/>
      <c r="D48" s="1031"/>
      <c r="E48" s="1031"/>
      <c r="F48" s="1033"/>
      <c r="G48" s="1033"/>
      <c r="H48" s="1033"/>
      <c r="I48" s="1033"/>
      <c r="J48" s="1033"/>
      <c r="K48" s="1033"/>
      <c r="L48" s="1033"/>
      <c r="M48" s="1033"/>
      <c r="N48" s="1033"/>
      <c r="O48" s="1033"/>
      <c r="P48" s="1033"/>
      <c r="Q48" s="1033"/>
      <c r="R48" s="1033"/>
      <c r="S48" s="1033"/>
      <c r="T48" s="1033"/>
      <c r="U48" s="1033"/>
      <c r="V48" s="1033"/>
      <c r="W48" s="1033"/>
      <c r="X48" s="1033"/>
      <c r="Y48" s="1033"/>
      <c r="Z48" s="1033"/>
      <c r="AA48" s="1033"/>
      <c r="AB48" s="1033"/>
      <c r="AC48" s="1033"/>
      <c r="AD48" s="1033"/>
      <c r="AE48" s="1033"/>
      <c r="AF48" s="1033"/>
      <c r="AG48" s="1033"/>
      <c r="AH48" s="1033"/>
      <c r="AI48" s="1033"/>
      <c r="AJ48" s="1033"/>
      <c r="AK48" s="1033"/>
      <c r="AL48" s="1033"/>
      <c r="AM48" s="1033"/>
      <c r="AN48" s="1033"/>
      <c r="AO48" s="1033"/>
      <c r="AP48" s="1033"/>
      <c r="AQ48" s="1033"/>
    </row>
    <row r="49">
      <c r="A49" s="1031"/>
      <c r="B49" s="1034"/>
      <c r="C49" s="1031"/>
      <c r="D49" s="1031"/>
      <c r="E49" s="1031"/>
      <c r="F49" s="1033"/>
      <c r="G49" s="1033"/>
      <c r="H49" s="1033"/>
      <c r="I49" s="1033"/>
      <c r="J49" s="1033"/>
      <c r="K49" s="1033"/>
      <c r="L49" s="1033"/>
      <c r="M49" s="1033"/>
      <c r="N49" s="1033"/>
      <c r="O49" s="1033"/>
      <c r="P49" s="1033"/>
      <c r="Q49" s="1033"/>
      <c r="R49" s="1033"/>
      <c r="S49" s="1033"/>
      <c r="T49" s="1033"/>
      <c r="U49" s="1033"/>
      <c r="V49" s="1033"/>
      <c r="W49" s="1033"/>
      <c r="X49" s="1033"/>
      <c r="Y49" s="1033"/>
      <c r="Z49" s="1033"/>
      <c r="AA49" s="1033"/>
      <c r="AB49" s="1033"/>
      <c r="AC49" s="1033"/>
      <c r="AD49" s="1033"/>
      <c r="AE49" s="1033"/>
      <c r="AF49" s="1033"/>
      <c r="AG49" s="1033"/>
      <c r="AH49" s="1033"/>
      <c r="AI49" s="1033"/>
      <c r="AJ49" s="1033"/>
      <c r="AK49" s="1033"/>
      <c r="AL49" s="1033"/>
      <c r="AM49" s="1033"/>
      <c r="AN49" s="1033"/>
      <c r="AO49" s="1033"/>
      <c r="AP49" s="1033"/>
      <c r="AQ49" s="1033"/>
    </row>
    <row r="50">
      <c r="A50" s="1031"/>
      <c r="B50" s="1034"/>
      <c r="C50" s="1031"/>
      <c r="D50" s="1031"/>
      <c r="E50" s="1031"/>
      <c r="F50" s="1033"/>
      <c r="G50" s="1033"/>
      <c r="H50" s="1033"/>
      <c r="I50" s="1033"/>
      <c r="J50" s="1033"/>
      <c r="K50" s="1033"/>
      <c r="L50" s="1033"/>
      <c r="M50" s="1033"/>
      <c r="N50" s="1033"/>
      <c r="O50" s="1033"/>
      <c r="P50" s="1033"/>
      <c r="Q50" s="1033"/>
      <c r="R50" s="1033"/>
      <c r="S50" s="1033"/>
      <c r="T50" s="1033"/>
      <c r="U50" s="1033"/>
      <c r="V50" s="1033"/>
      <c r="W50" s="1033"/>
      <c r="X50" s="1033"/>
      <c r="Y50" s="1033"/>
      <c r="Z50" s="1033"/>
      <c r="AA50" s="1033"/>
      <c r="AB50" s="1033"/>
      <c r="AC50" s="1033"/>
      <c r="AD50" s="1033"/>
      <c r="AE50" s="1033"/>
      <c r="AF50" s="1033"/>
      <c r="AG50" s="1033"/>
      <c r="AH50" s="1033"/>
      <c r="AI50" s="1033"/>
      <c r="AJ50" s="1033"/>
      <c r="AK50" s="1033"/>
      <c r="AL50" s="1033"/>
      <c r="AM50" s="1033"/>
      <c r="AN50" s="1033"/>
      <c r="AO50" s="1033"/>
      <c r="AP50" s="1033"/>
      <c r="AQ50" s="1033"/>
    </row>
    <row r="51">
      <c r="A51" s="1031"/>
      <c r="B51" s="1034"/>
      <c r="C51" s="1031"/>
      <c r="D51" s="1031"/>
      <c r="E51" s="1031"/>
      <c r="F51" s="1033"/>
      <c r="G51" s="1033"/>
      <c r="H51" s="1033"/>
      <c r="I51" s="1033"/>
      <c r="J51" s="1033"/>
      <c r="K51" s="1033"/>
      <c r="L51" s="1033"/>
      <c r="M51" s="1033"/>
      <c r="N51" s="1033"/>
      <c r="O51" s="1033"/>
      <c r="P51" s="1033"/>
      <c r="Q51" s="1033"/>
      <c r="R51" s="1033"/>
      <c r="S51" s="1033"/>
      <c r="T51" s="1033"/>
      <c r="U51" s="1033"/>
      <c r="V51" s="1033"/>
      <c r="W51" s="1033"/>
      <c r="X51" s="1033"/>
      <c r="Y51" s="1033"/>
      <c r="Z51" s="1033"/>
      <c r="AA51" s="1033"/>
      <c r="AB51" s="1033"/>
      <c r="AC51" s="1033"/>
      <c r="AD51" s="1033"/>
      <c r="AE51" s="1033"/>
      <c r="AF51" s="1033"/>
      <c r="AG51" s="1033"/>
      <c r="AH51" s="1033"/>
      <c r="AI51" s="1033"/>
      <c r="AJ51" s="1033"/>
      <c r="AK51" s="1033"/>
      <c r="AL51" s="1033"/>
      <c r="AM51" s="1033"/>
      <c r="AN51" s="1033"/>
      <c r="AO51" s="1033"/>
      <c r="AP51" s="1033"/>
      <c r="AQ51" s="1033"/>
    </row>
    <row r="52">
      <c r="A52" s="1031"/>
      <c r="B52" s="1034"/>
      <c r="C52" s="1031"/>
      <c r="D52" s="1031"/>
      <c r="E52" s="1031"/>
      <c r="F52" s="1033"/>
      <c r="G52" s="1033"/>
      <c r="H52" s="1033"/>
      <c r="I52" s="1033"/>
      <c r="J52" s="1033"/>
      <c r="K52" s="1033"/>
      <c r="L52" s="1033"/>
      <c r="M52" s="1033"/>
      <c r="N52" s="1033"/>
      <c r="O52" s="1033"/>
      <c r="P52" s="1033"/>
      <c r="Q52" s="1033"/>
      <c r="R52" s="1033"/>
      <c r="S52" s="1033"/>
      <c r="T52" s="1033"/>
      <c r="U52" s="1033"/>
      <c r="V52" s="1033"/>
      <c r="W52" s="1033"/>
      <c r="X52" s="1033"/>
      <c r="Y52" s="1033"/>
      <c r="Z52" s="1033"/>
      <c r="AA52" s="1033"/>
      <c r="AB52" s="1033"/>
      <c r="AC52" s="1033"/>
      <c r="AD52" s="1033"/>
      <c r="AE52" s="1033"/>
      <c r="AF52" s="1033"/>
      <c r="AG52" s="1033"/>
      <c r="AH52" s="1033"/>
      <c r="AI52" s="1033"/>
      <c r="AJ52" s="1033"/>
      <c r="AK52" s="1033"/>
      <c r="AL52" s="1033"/>
      <c r="AM52" s="1033"/>
      <c r="AN52" s="1033"/>
      <c r="AO52" s="1033"/>
      <c r="AP52" s="1033"/>
      <c r="AQ52" s="1033"/>
    </row>
    <row r="53">
      <c r="A53" s="1031"/>
      <c r="B53" s="1034"/>
      <c r="C53" s="1031"/>
      <c r="D53" s="1031"/>
      <c r="E53" s="1031"/>
      <c r="F53" s="1033"/>
      <c r="G53" s="1033"/>
      <c r="H53" s="1033"/>
      <c r="I53" s="1033"/>
      <c r="J53" s="1033"/>
      <c r="K53" s="1033"/>
      <c r="L53" s="1033"/>
      <c r="M53" s="1033"/>
      <c r="N53" s="1033"/>
      <c r="O53" s="1033"/>
      <c r="P53" s="1033"/>
      <c r="Q53" s="1033"/>
      <c r="R53" s="1033"/>
      <c r="S53" s="1033"/>
      <c r="T53" s="1033"/>
      <c r="U53" s="1033"/>
      <c r="V53" s="1033"/>
      <c r="W53" s="1033"/>
      <c r="X53" s="1033"/>
      <c r="Y53" s="1033"/>
      <c r="Z53" s="1033"/>
      <c r="AA53" s="1033"/>
      <c r="AB53" s="1033"/>
      <c r="AC53" s="1033"/>
      <c r="AD53" s="1033"/>
      <c r="AE53" s="1033"/>
      <c r="AF53" s="1033"/>
      <c r="AG53" s="1033"/>
      <c r="AH53" s="1033"/>
      <c r="AI53" s="1033"/>
      <c r="AJ53" s="1033"/>
      <c r="AK53" s="1033"/>
      <c r="AL53" s="1033"/>
      <c r="AM53" s="1033"/>
      <c r="AN53" s="1033"/>
      <c r="AO53" s="1033"/>
      <c r="AP53" s="1033"/>
      <c r="AQ53" s="1033"/>
    </row>
    <row r="54">
      <c r="A54" s="1031"/>
      <c r="B54" s="1034"/>
      <c r="C54" s="1031"/>
      <c r="D54" s="1031"/>
      <c r="E54" s="1031"/>
      <c r="F54" s="1033"/>
      <c r="G54" s="1033"/>
      <c r="H54" s="1033"/>
      <c r="I54" s="1033"/>
      <c r="J54" s="1033"/>
      <c r="K54" s="1033"/>
      <c r="L54" s="1033"/>
      <c r="M54" s="1033"/>
      <c r="N54" s="1033"/>
      <c r="O54" s="1033"/>
      <c r="P54" s="1033"/>
      <c r="Q54" s="1033"/>
      <c r="R54" s="1033"/>
      <c r="S54" s="1033"/>
      <c r="T54" s="1033"/>
      <c r="U54" s="1033"/>
      <c r="V54" s="1033"/>
      <c r="W54" s="1033"/>
      <c r="X54" s="1033"/>
      <c r="Y54" s="1033"/>
      <c r="Z54" s="1033"/>
      <c r="AA54" s="1033"/>
      <c r="AB54" s="1033"/>
      <c r="AC54" s="1033"/>
      <c r="AD54" s="1033"/>
      <c r="AE54" s="1033"/>
      <c r="AF54" s="1033"/>
      <c r="AG54" s="1033"/>
      <c r="AH54" s="1033"/>
      <c r="AI54" s="1033"/>
      <c r="AJ54" s="1033"/>
      <c r="AK54" s="1033"/>
      <c r="AL54" s="1033"/>
      <c r="AM54" s="1033"/>
      <c r="AN54" s="1033"/>
      <c r="AO54" s="1033"/>
      <c r="AP54" s="1033"/>
      <c r="AQ54" s="1033"/>
    </row>
    <row r="55">
      <c r="A55" s="1031"/>
      <c r="B55" s="1034"/>
      <c r="C55" s="1031"/>
      <c r="D55" s="1031"/>
      <c r="E55" s="1031"/>
      <c r="F55" s="1033"/>
      <c r="G55" s="1033"/>
      <c r="H55" s="1033"/>
      <c r="I55" s="1033"/>
      <c r="J55" s="1033"/>
      <c r="K55" s="1033"/>
      <c r="L55" s="1033"/>
      <c r="M55" s="1033"/>
      <c r="N55" s="1033"/>
      <c r="O55" s="1033"/>
      <c r="P55" s="1033"/>
      <c r="Q55" s="1033"/>
      <c r="R55" s="1033"/>
      <c r="S55" s="1033"/>
      <c r="T55" s="1033"/>
      <c r="U55" s="1033"/>
      <c r="V55" s="1033"/>
      <c r="W55" s="1033"/>
      <c r="X55" s="1033"/>
      <c r="Y55" s="1033"/>
      <c r="Z55" s="1033"/>
      <c r="AA55" s="1033"/>
      <c r="AB55" s="1033"/>
      <c r="AC55" s="1033"/>
      <c r="AD55" s="1033"/>
      <c r="AE55" s="1033"/>
      <c r="AF55" s="1033"/>
      <c r="AG55" s="1033"/>
      <c r="AH55" s="1033"/>
      <c r="AI55" s="1033"/>
      <c r="AJ55" s="1033"/>
      <c r="AK55" s="1033"/>
      <c r="AL55" s="1033"/>
      <c r="AM55" s="1033"/>
      <c r="AN55" s="1033"/>
      <c r="AO55" s="1033"/>
      <c r="AP55" s="1033"/>
      <c r="AQ55" s="1033"/>
    </row>
    <row r="56">
      <c r="A56" s="1031"/>
      <c r="B56" s="1034"/>
      <c r="C56" s="1031"/>
      <c r="D56" s="1031"/>
      <c r="E56" s="1031"/>
      <c r="F56" s="1033"/>
      <c r="G56" s="1033"/>
      <c r="H56" s="1033"/>
      <c r="I56" s="1033"/>
      <c r="J56" s="1033"/>
      <c r="K56" s="1033"/>
      <c r="L56" s="1033"/>
      <c r="M56" s="1033"/>
      <c r="N56" s="1033"/>
      <c r="O56" s="1033"/>
      <c r="P56" s="1033"/>
      <c r="Q56" s="1033"/>
      <c r="R56" s="1033"/>
      <c r="S56" s="1033"/>
      <c r="T56" s="1033"/>
      <c r="U56" s="1033"/>
      <c r="V56" s="1033"/>
      <c r="W56" s="1033"/>
      <c r="X56" s="1033"/>
      <c r="Y56" s="1033"/>
      <c r="Z56" s="1033"/>
      <c r="AA56" s="1033"/>
      <c r="AB56" s="1033"/>
      <c r="AC56" s="1033"/>
      <c r="AD56" s="1033"/>
      <c r="AE56" s="1033"/>
      <c r="AF56" s="1033"/>
      <c r="AG56" s="1033"/>
      <c r="AH56" s="1033"/>
      <c r="AI56" s="1033"/>
      <c r="AJ56" s="1033"/>
      <c r="AK56" s="1033"/>
      <c r="AL56" s="1033"/>
      <c r="AM56" s="1033"/>
      <c r="AN56" s="1033"/>
      <c r="AO56" s="1033"/>
      <c r="AP56" s="1033"/>
      <c r="AQ56" s="1033"/>
    </row>
    <row r="57">
      <c r="A57" s="1031"/>
      <c r="B57" s="1034"/>
      <c r="C57" s="1031"/>
      <c r="D57" s="1031"/>
      <c r="E57" s="1031"/>
      <c r="F57" s="1033"/>
      <c r="G57" s="1033"/>
      <c r="H57" s="1033"/>
      <c r="I57" s="1033"/>
      <c r="J57" s="1033"/>
      <c r="K57" s="1033"/>
      <c r="L57" s="1033"/>
      <c r="M57" s="1033"/>
      <c r="N57" s="1033"/>
      <c r="O57" s="1033"/>
      <c r="P57" s="1033"/>
      <c r="Q57" s="1033"/>
      <c r="R57" s="1033"/>
      <c r="S57" s="1033"/>
      <c r="T57" s="1033"/>
      <c r="U57" s="1033"/>
      <c r="V57" s="1033"/>
      <c r="W57" s="1033"/>
      <c r="X57" s="1033"/>
      <c r="Y57" s="1033"/>
      <c r="Z57" s="1033"/>
      <c r="AA57" s="1033"/>
      <c r="AB57" s="1033"/>
      <c r="AC57" s="1033"/>
      <c r="AD57" s="1033"/>
      <c r="AE57" s="1033"/>
      <c r="AF57" s="1033"/>
      <c r="AG57" s="1033"/>
      <c r="AH57" s="1033"/>
      <c r="AI57" s="1033"/>
      <c r="AJ57" s="1033"/>
      <c r="AK57" s="1033"/>
      <c r="AL57" s="1033"/>
      <c r="AM57" s="1033"/>
      <c r="AN57" s="1033"/>
      <c r="AO57" s="1033"/>
      <c r="AP57" s="1033"/>
      <c r="AQ57" s="1033"/>
    </row>
    <row r="58">
      <c r="A58" s="1031"/>
      <c r="B58" s="1034"/>
      <c r="C58" s="1031"/>
      <c r="D58" s="1031"/>
      <c r="E58" s="1031"/>
      <c r="F58" s="1033"/>
      <c r="G58" s="1033"/>
      <c r="H58" s="1033"/>
      <c r="I58" s="1033"/>
      <c r="J58" s="1033"/>
      <c r="K58" s="1033"/>
      <c r="L58" s="1033"/>
      <c r="M58" s="1033"/>
      <c r="N58" s="1033"/>
      <c r="O58" s="1033"/>
      <c r="P58" s="1033"/>
      <c r="Q58" s="1033"/>
      <c r="R58" s="1033"/>
      <c r="S58" s="1033"/>
      <c r="T58" s="1033"/>
      <c r="U58" s="1033"/>
      <c r="V58" s="1033"/>
      <c r="W58" s="1033"/>
      <c r="X58" s="1033"/>
      <c r="Y58" s="1033"/>
      <c r="Z58" s="1033"/>
      <c r="AA58" s="1033"/>
      <c r="AB58" s="1033"/>
      <c r="AC58" s="1033"/>
      <c r="AD58" s="1033"/>
      <c r="AE58" s="1033"/>
      <c r="AF58" s="1033"/>
      <c r="AG58" s="1033"/>
      <c r="AH58" s="1033"/>
      <c r="AI58" s="1033"/>
      <c r="AJ58" s="1033"/>
      <c r="AK58" s="1033"/>
      <c r="AL58" s="1033"/>
      <c r="AM58" s="1033"/>
      <c r="AN58" s="1033"/>
      <c r="AO58" s="1033"/>
      <c r="AP58" s="1033"/>
      <c r="AQ58" s="1033"/>
    </row>
    <row r="59">
      <c r="A59" s="1031"/>
      <c r="B59" s="1034"/>
      <c r="C59" s="1031"/>
      <c r="D59" s="1031"/>
      <c r="E59" s="1031"/>
      <c r="F59" s="1033"/>
      <c r="G59" s="1033"/>
      <c r="H59" s="1033"/>
      <c r="I59" s="1033"/>
      <c r="J59" s="1033"/>
      <c r="K59" s="1033"/>
      <c r="L59" s="1033"/>
      <c r="M59" s="1033"/>
      <c r="N59" s="1033"/>
      <c r="O59" s="1033"/>
      <c r="P59" s="1033"/>
      <c r="Q59" s="1033"/>
      <c r="R59" s="1033"/>
      <c r="S59" s="1033"/>
      <c r="T59" s="1033"/>
      <c r="U59" s="1033"/>
      <c r="V59" s="1033"/>
      <c r="W59" s="1033"/>
      <c r="X59" s="1033"/>
      <c r="Y59" s="1033"/>
      <c r="Z59" s="1033"/>
      <c r="AA59" s="1033"/>
      <c r="AB59" s="1033"/>
      <c r="AC59" s="1033"/>
      <c r="AD59" s="1033"/>
      <c r="AE59" s="1033"/>
      <c r="AF59" s="1033"/>
      <c r="AG59" s="1033"/>
      <c r="AH59" s="1033"/>
      <c r="AI59" s="1033"/>
      <c r="AJ59" s="1033"/>
      <c r="AK59" s="1033"/>
      <c r="AL59" s="1033"/>
      <c r="AM59" s="1033"/>
      <c r="AN59" s="1033"/>
      <c r="AO59" s="1033"/>
      <c r="AP59" s="1033"/>
      <c r="AQ59" s="1033"/>
    </row>
    <row r="60">
      <c r="A60" s="1031"/>
      <c r="B60" s="1034"/>
      <c r="C60" s="1031"/>
      <c r="D60" s="1031"/>
      <c r="E60" s="1031"/>
      <c r="F60" s="1033"/>
      <c r="G60" s="1033"/>
      <c r="H60" s="1033"/>
      <c r="I60" s="1033"/>
      <c r="J60" s="1033"/>
      <c r="K60" s="1033"/>
      <c r="L60" s="1033"/>
      <c r="M60" s="1033"/>
      <c r="N60" s="1033"/>
      <c r="O60" s="1033"/>
      <c r="P60" s="1033"/>
      <c r="Q60" s="1033"/>
      <c r="R60" s="1033"/>
      <c r="S60" s="1033"/>
      <c r="T60" s="1033"/>
      <c r="U60" s="1033"/>
      <c r="V60" s="1033"/>
      <c r="W60" s="1033"/>
      <c r="X60" s="1033"/>
      <c r="Y60" s="1033"/>
      <c r="Z60" s="1033"/>
      <c r="AA60" s="1033"/>
      <c r="AB60" s="1033"/>
      <c r="AC60" s="1033"/>
      <c r="AD60" s="1033"/>
      <c r="AE60" s="1033"/>
      <c r="AF60" s="1033"/>
      <c r="AG60" s="1033"/>
      <c r="AH60" s="1033"/>
      <c r="AI60" s="1033"/>
      <c r="AJ60" s="1033"/>
      <c r="AK60" s="1033"/>
      <c r="AL60" s="1033"/>
      <c r="AM60" s="1033"/>
      <c r="AN60" s="1033"/>
      <c r="AO60" s="1033"/>
      <c r="AP60" s="1033"/>
      <c r="AQ60" s="1033"/>
    </row>
    <row r="61">
      <c r="A61" s="1031"/>
      <c r="B61" s="1034"/>
      <c r="C61" s="1031"/>
      <c r="D61" s="1031"/>
      <c r="E61" s="1031"/>
      <c r="F61" s="1033"/>
      <c r="G61" s="1033"/>
      <c r="H61" s="1033"/>
      <c r="I61" s="1033"/>
      <c r="J61" s="1033"/>
      <c r="K61" s="1033"/>
      <c r="L61" s="1033"/>
      <c r="M61" s="1033"/>
      <c r="N61" s="1033"/>
      <c r="O61" s="1033"/>
      <c r="P61" s="1033"/>
      <c r="Q61" s="1033"/>
      <c r="R61" s="1033"/>
      <c r="S61" s="1033"/>
      <c r="T61" s="1033"/>
      <c r="U61" s="1033"/>
      <c r="V61" s="1033"/>
      <c r="W61" s="1033"/>
      <c r="X61" s="1033"/>
      <c r="Y61" s="1033"/>
      <c r="Z61" s="1033"/>
      <c r="AA61" s="1033"/>
      <c r="AB61" s="1033"/>
      <c r="AC61" s="1033"/>
      <c r="AD61" s="1033"/>
      <c r="AE61" s="1033"/>
      <c r="AF61" s="1033"/>
      <c r="AG61" s="1033"/>
      <c r="AH61" s="1033"/>
      <c r="AI61" s="1033"/>
      <c r="AJ61" s="1033"/>
      <c r="AK61" s="1033"/>
      <c r="AL61" s="1033"/>
      <c r="AM61" s="1033"/>
      <c r="AN61" s="1033"/>
      <c r="AO61" s="1033"/>
      <c r="AP61" s="1033"/>
      <c r="AQ61" s="1033"/>
    </row>
    <row r="62">
      <c r="A62" s="1031"/>
      <c r="B62" s="1034"/>
      <c r="C62" s="1031"/>
      <c r="D62" s="1031"/>
      <c r="E62" s="1031"/>
      <c r="F62" s="1033"/>
      <c r="G62" s="1033"/>
      <c r="H62" s="1033"/>
      <c r="I62" s="1033"/>
      <c r="J62" s="1033"/>
      <c r="K62" s="1033"/>
      <c r="L62" s="1033"/>
      <c r="M62" s="1033"/>
      <c r="N62" s="1033"/>
      <c r="O62" s="1033"/>
      <c r="P62" s="1033"/>
      <c r="Q62" s="1033"/>
      <c r="R62" s="1033"/>
      <c r="S62" s="1033"/>
      <c r="T62" s="1033"/>
      <c r="U62" s="1033"/>
      <c r="V62" s="1033"/>
      <c r="W62" s="1033"/>
      <c r="X62" s="1033"/>
      <c r="Y62" s="1033"/>
      <c r="Z62" s="1033"/>
      <c r="AA62" s="1033"/>
      <c r="AB62" s="1033"/>
      <c r="AC62" s="1033"/>
      <c r="AD62" s="1033"/>
      <c r="AE62" s="1033"/>
      <c r="AF62" s="1033"/>
      <c r="AG62" s="1033"/>
      <c r="AH62" s="1033"/>
      <c r="AI62" s="1033"/>
      <c r="AJ62" s="1033"/>
      <c r="AK62" s="1033"/>
      <c r="AL62" s="1033"/>
      <c r="AM62" s="1033"/>
      <c r="AN62" s="1033"/>
      <c r="AO62" s="1033"/>
      <c r="AP62" s="1033"/>
      <c r="AQ62" s="1033"/>
    </row>
    <row r="63">
      <c r="A63" s="1031"/>
      <c r="B63" s="1034"/>
      <c r="C63" s="1031"/>
      <c r="D63" s="1031"/>
      <c r="E63" s="1031"/>
      <c r="F63" s="1033"/>
      <c r="G63" s="1033"/>
      <c r="H63" s="1033"/>
      <c r="I63" s="1033"/>
      <c r="J63" s="1033"/>
      <c r="K63" s="1033"/>
      <c r="L63" s="1033"/>
      <c r="M63" s="1033"/>
      <c r="N63" s="1033"/>
      <c r="O63" s="1033"/>
      <c r="P63" s="1033"/>
      <c r="Q63" s="1033"/>
      <c r="R63" s="1033"/>
      <c r="S63" s="1033"/>
      <c r="T63" s="1033"/>
      <c r="U63" s="1033"/>
      <c r="V63" s="1033"/>
      <c r="W63" s="1033"/>
      <c r="X63" s="1033"/>
      <c r="Y63" s="1033"/>
      <c r="Z63" s="1033"/>
      <c r="AA63" s="1033"/>
      <c r="AB63" s="1033"/>
      <c r="AC63" s="1033"/>
      <c r="AD63" s="1033"/>
      <c r="AE63" s="1033"/>
      <c r="AF63" s="1033"/>
      <c r="AG63" s="1033"/>
      <c r="AH63" s="1033"/>
      <c r="AI63" s="1033"/>
      <c r="AJ63" s="1033"/>
      <c r="AK63" s="1033"/>
      <c r="AL63" s="1033"/>
      <c r="AM63" s="1033"/>
      <c r="AN63" s="1033"/>
      <c r="AO63" s="1033"/>
      <c r="AP63" s="1033"/>
      <c r="AQ63" s="1033"/>
    </row>
    <row r="64">
      <c r="A64" s="1031"/>
      <c r="B64" s="1034"/>
      <c r="C64" s="1031"/>
      <c r="D64" s="1031"/>
      <c r="E64" s="1031"/>
      <c r="F64" s="1033"/>
      <c r="G64" s="1033"/>
      <c r="H64" s="1033"/>
      <c r="I64" s="1033"/>
      <c r="J64" s="1033"/>
      <c r="K64" s="1033"/>
      <c r="L64" s="1033"/>
      <c r="M64" s="1033"/>
      <c r="N64" s="1033"/>
      <c r="O64" s="1033"/>
      <c r="P64" s="1033"/>
      <c r="Q64" s="1033"/>
      <c r="R64" s="1033"/>
      <c r="S64" s="1033"/>
      <c r="T64" s="1033"/>
      <c r="U64" s="1033"/>
      <c r="V64" s="1033"/>
      <c r="W64" s="1033"/>
      <c r="X64" s="1033"/>
      <c r="Y64" s="1033"/>
      <c r="Z64" s="1033"/>
      <c r="AA64" s="1033"/>
      <c r="AB64" s="1033"/>
      <c r="AC64" s="1033"/>
      <c r="AD64" s="1033"/>
      <c r="AE64" s="1033"/>
      <c r="AF64" s="1033"/>
      <c r="AG64" s="1033"/>
      <c r="AH64" s="1033"/>
      <c r="AI64" s="1033"/>
      <c r="AJ64" s="1033"/>
      <c r="AK64" s="1033"/>
      <c r="AL64" s="1033"/>
      <c r="AM64" s="1033"/>
      <c r="AN64" s="1033"/>
      <c r="AO64" s="1033"/>
      <c r="AP64" s="1033"/>
      <c r="AQ64" s="1033"/>
    </row>
    <row r="65">
      <c r="A65" s="1031"/>
      <c r="B65" s="1034"/>
      <c r="C65" s="1031"/>
      <c r="D65" s="1031"/>
      <c r="E65" s="1031"/>
      <c r="F65" s="1033"/>
      <c r="G65" s="1033"/>
      <c r="H65" s="1033"/>
      <c r="I65" s="1033"/>
      <c r="J65" s="1033"/>
      <c r="K65" s="1033"/>
      <c r="L65" s="1033"/>
      <c r="M65" s="1033"/>
      <c r="N65" s="1033"/>
      <c r="O65" s="1033"/>
      <c r="P65" s="1033"/>
      <c r="Q65" s="1033"/>
      <c r="R65" s="1033"/>
      <c r="S65" s="1033"/>
      <c r="T65" s="1033"/>
      <c r="U65" s="1033"/>
      <c r="V65" s="1033"/>
      <c r="W65" s="1033"/>
      <c r="X65" s="1033"/>
      <c r="Y65" s="1033"/>
      <c r="Z65" s="1033"/>
      <c r="AA65" s="1033"/>
      <c r="AB65" s="1033"/>
      <c r="AC65" s="1033"/>
      <c r="AD65" s="1033"/>
      <c r="AE65" s="1033"/>
      <c r="AF65" s="1033"/>
      <c r="AG65" s="1033"/>
      <c r="AH65" s="1033"/>
      <c r="AI65" s="1033"/>
      <c r="AJ65" s="1033"/>
      <c r="AK65" s="1033"/>
      <c r="AL65" s="1033"/>
      <c r="AM65" s="1033"/>
      <c r="AN65" s="1033"/>
      <c r="AO65" s="1033"/>
      <c r="AP65" s="1033"/>
      <c r="AQ65" s="1033"/>
    </row>
    <row r="66">
      <c r="A66" s="1031"/>
      <c r="B66" s="1034"/>
      <c r="C66" s="1031"/>
      <c r="D66" s="1031"/>
      <c r="E66" s="1031"/>
      <c r="F66" s="1033"/>
      <c r="G66" s="1033"/>
      <c r="H66" s="1033"/>
      <c r="I66" s="1033"/>
      <c r="J66" s="1033"/>
      <c r="K66" s="1033"/>
      <c r="L66" s="1033"/>
      <c r="M66" s="1033"/>
      <c r="N66" s="1033"/>
      <c r="O66" s="1033"/>
      <c r="P66" s="1033"/>
      <c r="Q66" s="1033"/>
      <c r="R66" s="1033"/>
      <c r="S66" s="1033"/>
      <c r="T66" s="1033"/>
      <c r="U66" s="1033"/>
      <c r="V66" s="1033"/>
      <c r="W66" s="1033"/>
      <c r="X66" s="1033"/>
      <c r="Y66" s="1033"/>
      <c r="Z66" s="1033"/>
      <c r="AA66" s="1033"/>
      <c r="AB66" s="1033"/>
      <c r="AC66" s="1033"/>
      <c r="AD66" s="1033"/>
      <c r="AE66" s="1033"/>
      <c r="AF66" s="1033"/>
      <c r="AG66" s="1033"/>
      <c r="AH66" s="1033"/>
      <c r="AI66" s="1033"/>
      <c r="AJ66" s="1033"/>
      <c r="AK66" s="1033"/>
      <c r="AL66" s="1033"/>
      <c r="AM66" s="1033"/>
      <c r="AN66" s="1033"/>
      <c r="AO66" s="1033"/>
      <c r="AP66" s="1033"/>
      <c r="AQ66" s="1033"/>
    </row>
    <row r="67">
      <c r="A67" s="1031"/>
      <c r="B67" s="1034"/>
      <c r="C67" s="1031"/>
      <c r="D67" s="1031"/>
      <c r="E67" s="1031"/>
      <c r="F67" s="1033"/>
      <c r="G67" s="1033"/>
      <c r="H67" s="1033"/>
      <c r="I67" s="1033"/>
      <c r="J67" s="1033"/>
      <c r="K67" s="1033"/>
      <c r="L67" s="1033"/>
      <c r="M67" s="1033"/>
      <c r="N67" s="1033"/>
      <c r="O67" s="1033"/>
      <c r="P67" s="1033"/>
      <c r="Q67" s="1033"/>
      <c r="R67" s="1033"/>
      <c r="S67" s="1033"/>
      <c r="T67" s="1033"/>
      <c r="U67" s="1033"/>
      <c r="V67" s="1033"/>
      <c r="W67" s="1033"/>
      <c r="X67" s="1033"/>
      <c r="Y67" s="1033"/>
      <c r="Z67" s="1033"/>
      <c r="AA67" s="1033"/>
      <c r="AB67" s="1033"/>
      <c r="AC67" s="1033"/>
      <c r="AD67" s="1033"/>
      <c r="AE67" s="1033"/>
      <c r="AF67" s="1033"/>
      <c r="AG67" s="1033"/>
      <c r="AH67" s="1033"/>
      <c r="AI67" s="1033"/>
      <c r="AJ67" s="1033"/>
      <c r="AK67" s="1033"/>
      <c r="AL67" s="1033"/>
      <c r="AM67" s="1033"/>
      <c r="AN67" s="1033"/>
      <c r="AO67" s="1033"/>
      <c r="AP67" s="1033"/>
      <c r="AQ67" s="1033"/>
    </row>
    <row r="68">
      <c r="A68" s="1031"/>
      <c r="B68" s="1034"/>
      <c r="C68" s="1031"/>
      <c r="D68" s="1031"/>
      <c r="E68" s="1031"/>
      <c r="F68" s="1033"/>
      <c r="G68" s="1033"/>
      <c r="H68" s="1033"/>
      <c r="I68" s="1033"/>
      <c r="J68" s="1033"/>
      <c r="K68" s="1033"/>
      <c r="L68" s="1033"/>
      <c r="M68" s="1033"/>
      <c r="N68" s="1033"/>
      <c r="O68" s="1033"/>
      <c r="P68" s="1033"/>
      <c r="Q68" s="1033"/>
      <c r="R68" s="1033"/>
      <c r="S68" s="1033"/>
      <c r="T68" s="1033"/>
      <c r="U68" s="1033"/>
      <c r="V68" s="1033"/>
      <c r="W68" s="1033"/>
      <c r="X68" s="1033"/>
      <c r="Y68" s="1033"/>
      <c r="Z68" s="1033"/>
      <c r="AA68" s="1033"/>
      <c r="AB68" s="1033"/>
      <c r="AC68" s="1033"/>
      <c r="AD68" s="1033"/>
      <c r="AE68" s="1033"/>
      <c r="AF68" s="1033"/>
      <c r="AG68" s="1033"/>
      <c r="AH68" s="1033"/>
      <c r="AI68" s="1033"/>
      <c r="AJ68" s="1033"/>
      <c r="AK68" s="1033"/>
      <c r="AL68" s="1033"/>
      <c r="AM68" s="1033"/>
      <c r="AN68" s="1033"/>
      <c r="AO68" s="1033"/>
      <c r="AP68" s="1033"/>
      <c r="AQ68" s="1033"/>
    </row>
    <row r="69">
      <c r="A69" s="1031"/>
      <c r="B69" s="1034"/>
      <c r="C69" s="1031"/>
      <c r="D69" s="1031"/>
      <c r="E69" s="1031"/>
      <c r="F69" s="1033"/>
      <c r="G69" s="1033"/>
      <c r="H69" s="1033"/>
      <c r="I69" s="1033"/>
      <c r="J69" s="1033"/>
      <c r="K69" s="1033"/>
      <c r="L69" s="1033"/>
      <c r="M69" s="1033"/>
      <c r="N69" s="1033"/>
      <c r="O69" s="1033"/>
      <c r="P69" s="1033"/>
      <c r="Q69" s="1033"/>
      <c r="R69" s="1033"/>
      <c r="S69" s="1033"/>
      <c r="T69" s="1033"/>
      <c r="U69" s="1033"/>
      <c r="V69" s="1033"/>
      <c r="W69" s="1033"/>
      <c r="X69" s="1033"/>
      <c r="Y69" s="1033"/>
      <c r="Z69" s="1033"/>
      <c r="AA69" s="1033"/>
      <c r="AB69" s="1033"/>
      <c r="AC69" s="1033"/>
      <c r="AD69" s="1033"/>
      <c r="AE69" s="1033"/>
      <c r="AF69" s="1033"/>
      <c r="AG69" s="1033"/>
      <c r="AH69" s="1033"/>
      <c r="AI69" s="1033"/>
      <c r="AJ69" s="1033"/>
      <c r="AK69" s="1033"/>
      <c r="AL69" s="1033"/>
      <c r="AM69" s="1033"/>
      <c r="AN69" s="1033"/>
      <c r="AO69" s="1033"/>
      <c r="AP69" s="1033"/>
      <c r="AQ69" s="1033"/>
    </row>
    <row r="70">
      <c r="A70" s="1031"/>
      <c r="B70" s="1034"/>
      <c r="C70" s="1031"/>
      <c r="D70" s="1031"/>
      <c r="E70" s="1031"/>
      <c r="F70" s="1033"/>
      <c r="G70" s="1033"/>
      <c r="H70" s="1033"/>
      <c r="I70" s="1033"/>
      <c r="J70" s="1033"/>
      <c r="K70" s="1033"/>
      <c r="L70" s="1033"/>
      <c r="M70" s="1033"/>
      <c r="N70" s="1033"/>
      <c r="O70" s="1033"/>
      <c r="P70" s="1033"/>
      <c r="Q70" s="1033"/>
      <c r="R70" s="1033"/>
      <c r="S70" s="1033"/>
      <c r="T70" s="1033"/>
      <c r="U70" s="1033"/>
      <c r="V70" s="1033"/>
      <c r="W70" s="1033"/>
      <c r="X70" s="1033"/>
      <c r="Y70" s="1033"/>
      <c r="Z70" s="1033"/>
      <c r="AA70" s="1033"/>
      <c r="AB70" s="1033"/>
      <c r="AC70" s="1033"/>
      <c r="AD70" s="1033"/>
      <c r="AE70" s="1033"/>
      <c r="AF70" s="1033"/>
      <c r="AG70" s="1033"/>
      <c r="AH70" s="1033"/>
      <c r="AI70" s="1033"/>
      <c r="AJ70" s="1033"/>
      <c r="AK70" s="1033"/>
      <c r="AL70" s="1033"/>
      <c r="AM70" s="1033"/>
      <c r="AN70" s="1033"/>
      <c r="AO70" s="1033"/>
      <c r="AP70" s="1033"/>
      <c r="AQ70" s="1033"/>
    </row>
    <row r="71">
      <c r="A71" s="1031"/>
      <c r="B71" s="1034"/>
      <c r="C71" s="1031"/>
      <c r="D71" s="1031"/>
      <c r="E71" s="1031"/>
      <c r="F71" s="1033"/>
      <c r="G71" s="1033"/>
      <c r="H71" s="1033"/>
      <c r="I71" s="1033"/>
      <c r="J71" s="1033"/>
      <c r="K71" s="1033"/>
      <c r="L71" s="1033"/>
      <c r="M71" s="1033"/>
      <c r="N71" s="1033"/>
      <c r="O71" s="1033"/>
      <c r="P71" s="1033"/>
      <c r="Q71" s="1033"/>
      <c r="R71" s="1033"/>
      <c r="S71" s="1033"/>
      <c r="T71" s="1033"/>
      <c r="U71" s="1033"/>
      <c r="V71" s="1033"/>
      <c r="W71" s="1033"/>
      <c r="X71" s="1033"/>
      <c r="Y71" s="1033"/>
      <c r="Z71" s="1033"/>
      <c r="AA71" s="1033"/>
      <c r="AB71" s="1033"/>
      <c r="AC71" s="1033"/>
      <c r="AD71" s="1033"/>
      <c r="AE71" s="1033"/>
      <c r="AF71" s="1033"/>
      <c r="AG71" s="1033"/>
      <c r="AH71" s="1033"/>
      <c r="AI71" s="1033"/>
      <c r="AJ71" s="1033"/>
      <c r="AK71" s="1033"/>
      <c r="AL71" s="1033"/>
      <c r="AM71" s="1033"/>
      <c r="AN71" s="1033"/>
      <c r="AO71" s="1033"/>
      <c r="AP71" s="1033"/>
      <c r="AQ71" s="1033"/>
    </row>
    <row r="72">
      <c r="A72" s="1031"/>
      <c r="B72" s="1034"/>
      <c r="C72" s="1031"/>
      <c r="D72" s="1031"/>
      <c r="E72" s="1031"/>
      <c r="F72" s="1033"/>
      <c r="G72" s="1033"/>
      <c r="H72" s="1033"/>
      <c r="I72" s="1033"/>
      <c r="J72" s="1033"/>
      <c r="K72" s="1033"/>
      <c r="L72" s="1033"/>
      <c r="M72" s="1033"/>
      <c r="N72" s="1033"/>
      <c r="O72" s="1033"/>
      <c r="P72" s="1033"/>
      <c r="Q72" s="1033"/>
      <c r="R72" s="1033"/>
      <c r="S72" s="1033"/>
      <c r="T72" s="1033"/>
      <c r="U72" s="1033"/>
      <c r="V72" s="1033"/>
      <c r="W72" s="1033"/>
      <c r="X72" s="1033"/>
      <c r="Y72" s="1033"/>
      <c r="Z72" s="1033"/>
      <c r="AA72" s="1033"/>
      <c r="AB72" s="1033"/>
      <c r="AC72" s="1033"/>
      <c r="AD72" s="1033"/>
      <c r="AE72" s="1033"/>
      <c r="AF72" s="1033"/>
      <c r="AG72" s="1033"/>
      <c r="AH72" s="1033"/>
      <c r="AI72" s="1033"/>
      <c r="AJ72" s="1033"/>
      <c r="AK72" s="1033"/>
      <c r="AL72" s="1033"/>
      <c r="AM72" s="1033"/>
      <c r="AN72" s="1033"/>
      <c r="AO72" s="1033"/>
      <c r="AP72" s="1033"/>
      <c r="AQ72" s="1033"/>
    </row>
    <row r="73">
      <c r="A73" s="1031"/>
      <c r="B73" s="1034"/>
      <c r="C73" s="1031"/>
      <c r="D73" s="1031"/>
      <c r="E73" s="1031"/>
      <c r="F73" s="1033"/>
      <c r="G73" s="1033"/>
      <c r="H73" s="1033"/>
      <c r="I73" s="1033"/>
      <c r="J73" s="1033"/>
      <c r="K73" s="1033"/>
      <c r="L73" s="1033"/>
      <c r="M73" s="1033"/>
      <c r="N73" s="1033"/>
      <c r="O73" s="1033"/>
      <c r="P73" s="1033"/>
      <c r="Q73" s="1033"/>
      <c r="R73" s="1033"/>
      <c r="S73" s="1033"/>
      <c r="T73" s="1033"/>
      <c r="U73" s="1033"/>
      <c r="V73" s="1033"/>
      <c r="W73" s="1033"/>
      <c r="X73" s="1033"/>
      <c r="Y73" s="1033"/>
      <c r="Z73" s="1033"/>
      <c r="AA73" s="1033"/>
      <c r="AB73" s="1033"/>
      <c r="AC73" s="1033"/>
      <c r="AD73" s="1033"/>
      <c r="AE73" s="1033"/>
      <c r="AF73" s="1033"/>
      <c r="AG73" s="1033"/>
      <c r="AH73" s="1033"/>
      <c r="AI73" s="1033"/>
      <c r="AJ73" s="1033"/>
      <c r="AK73" s="1033"/>
      <c r="AL73" s="1033"/>
      <c r="AM73" s="1033"/>
      <c r="AN73" s="1033"/>
      <c r="AO73" s="1033"/>
      <c r="AP73" s="1033"/>
      <c r="AQ73" s="1033"/>
    </row>
    <row r="74">
      <c r="A74" s="1031"/>
      <c r="B74" s="1034"/>
      <c r="C74" s="1031"/>
      <c r="D74" s="1031"/>
      <c r="E74" s="1031"/>
      <c r="F74" s="1033"/>
      <c r="G74" s="1033"/>
      <c r="H74" s="1033"/>
      <c r="I74" s="1033"/>
      <c r="J74" s="1033"/>
      <c r="K74" s="1033"/>
      <c r="L74" s="1033"/>
      <c r="M74" s="1033"/>
      <c r="N74" s="1033"/>
      <c r="O74" s="1033"/>
      <c r="P74" s="1033"/>
      <c r="Q74" s="1033"/>
      <c r="R74" s="1033"/>
      <c r="S74" s="1033"/>
      <c r="T74" s="1033"/>
      <c r="U74" s="1033"/>
      <c r="V74" s="1033"/>
      <c r="W74" s="1033"/>
      <c r="X74" s="1033"/>
      <c r="Y74" s="1033"/>
      <c r="Z74" s="1033"/>
      <c r="AA74" s="1033"/>
      <c r="AB74" s="1033"/>
      <c r="AC74" s="1033"/>
      <c r="AD74" s="1033"/>
      <c r="AE74" s="1033"/>
      <c r="AF74" s="1033"/>
      <c r="AG74" s="1033"/>
      <c r="AH74" s="1033"/>
      <c r="AI74" s="1033"/>
      <c r="AJ74" s="1033"/>
      <c r="AK74" s="1033"/>
      <c r="AL74" s="1033"/>
      <c r="AM74" s="1033"/>
      <c r="AN74" s="1033"/>
      <c r="AO74" s="1033"/>
      <c r="AP74" s="1033"/>
      <c r="AQ74" s="1033"/>
    </row>
    <row r="75">
      <c r="A75" s="1031"/>
      <c r="B75" s="1034"/>
      <c r="C75" s="1031"/>
      <c r="D75" s="1031"/>
      <c r="E75" s="1031"/>
      <c r="F75" s="1033"/>
      <c r="G75" s="1033"/>
      <c r="H75" s="1033"/>
      <c r="I75" s="1033"/>
      <c r="J75" s="1033"/>
      <c r="K75" s="1033"/>
      <c r="L75" s="1033"/>
      <c r="M75" s="1033"/>
      <c r="N75" s="1033"/>
      <c r="O75" s="1033"/>
      <c r="P75" s="1033"/>
      <c r="Q75" s="1033"/>
      <c r="R75" s="1033"/>
      <c r="S75" s="1033"/>
      <c r="T75" s="1033"/>
      <c r="U75" s="1033"/>
      <c r="V75" s="1033"/>
      <c r="W75" s="1033"/>
      <c r="X75" s="1033"/>
      <c r="Y75" s="1033"/>
      <c r="Z75" s="1033"/>
      <c r="AA75" s="1033"/>
      <c r="AB75" s="1033"/>
      <c r="AC75" s="1033"/>
      <c r="AD75" s="1033"/>
      <c r="AE75" s="1033"/>
      <c r="AF75" s="1033"/>
      <c r="AG75" s="1033"/>
      <c r="AH75" s="1033"/>
      <c r="AI75" s="1033"/>
      <c r="AJ75" s="1033"/>
      <c r="AK75" s="1033"/>
      <c r="AL75" s="1033"/>
      <c r="AM75" s="1033"/>
      <c r="AN75" s="1033"/>
      <c r="AO75" s="1033"/>
      <c r="AP75" s="1033"/>
      <c r="AQ75" s="1033"/>
    </row>
    <row r="76">
      <c r="A76" s="1031"/>
      <c r="B76" s="1034"/>
      <c r="C76" s="1031"/>
      <c r="D76" s="1031"/>
      <c r="E76" s="1031"/>
      <c r="F76" s="1033"/>
      <c r="G76" s="1033"/>
      <c r="H76" s="1033"/>
      <c r="I76" s="1033"/>
      <c r="J76" s="1033"/>
      <c r="K76" s="1033"/>
      <c r="L76" s="1033"/>
      <c r="M76" s="1033"/>
      <c r="N76" s="1033"/>
      <c r="O76" s="1033"/>
      <c r="P76" s="1033"/>
      <c r="Q76" s="1033"/>
      <c r="R76" s="1033"/>
      <c r="S76" s="1033"/>
      <c r="T76" s="1033"/>
      <c r="U76" s="1033"/>
      <c r="V76" s="1033"/>
      <c r="W76" s="1033"/>
      <c r="X76" s="1033"/>
      <c r="Y76" s="1033"/>
      <c r="Z76" s="1033"/>
      <c r="AA76" s="1033"/>
      <c r="AB76" s="1033"/>
      <c r="AC76" s="1033"/>
      <c r="AD76" s="1033"/>
      <c r="AE76" s="1033"/>
      <c r="AF76" s="1033"/>
      <c r="AG76" s="1033"/>
      <c r="AH76" s="1033"/>
      <c r="AI76" s="1033"/>
      <c r="AJ76" s="1033"/>
      <c r="AK76" s="1033"/>
      <c r="AL76" s="1033"/>
      <c r="AM76" s="1033"/>
      <c r="AN76" s="1033"/>
      <c r="AO76" s="1033"/>
      <c r="AP76" s="1033"/>
      <c r="AQ76" s="1033"/>
    </row>
    <row r="77">
      <c r="A77" s="1031"/>
      <c r="B77" s="1034"/>
      <c r="C77" s="1031"/>
      <c r="D77" s="1031"/>
      <c r="E77" s="1031"/>
      <c r="F77" s="1033"/>
      <c r="G77" s="1033"/>
      <c r="H77" s="1033"/>
      <c r="I77" s="1033"/>
      <c r="J77" s="1033"/>
      <c r="K77" s="1033"/>
      <c r="L77" s="1033"/>
      <c r="M77" s="1033"/>
      <c r="N77" s="1033"/>
      <c r="O77" s="1033"/>
      <c r="P77" s="1033"/>
      <c r="Q77" s="1033"/>
      <c r="R77" s="1033"/>
      <c r="S77" s="1033"/>
      <c r="T77" s="1033"/>
      <c r="U77" s="1033"/>
      <c r="V77" s="1033"/>
      <c r="W77" s="1033"/>
      <c r="X77" s="1033"/>
      <c r="Y77" s="1033"/>
      <c r="Z77" s="1033"/>
      <c r="AA77" s="1033"/>
      <c r="AB77" s="1033"/>
      <c r="AC77" s="1033"/>
      <c r="AD77" s="1033"/>
      <c r="AE77" s="1033"/>
      <c r="AF77" s="1033"/>
      <c r="AG77" s="1033"/>
      <c r="AH77" s="1033"/>
      <c r="AI77" s="1033"/>
      <c r="AJ77" s="1033"/>
      <c r="AK77" s="1033"/>
      <c r="AL77" s="1033"/>
      <c r="AM77" s="1033"/>
      <c r="AN77" s="1033"/>
      <c r="AO77" s="1033"/>
      <c r="AP77" s="1033"/>
      <c r="AQ77" s="1033"/>
    </row>
    <row r="78">
      <c r="A78" s="1031"/>
      <c r="B78" s="1034"/>
      <c r="C78" s="1031"/>
      <c r="D78" s="1031"/>
      <c r="E78" s="1031"/>
      <c r="F78" s="1033"/>
      <c r="G78" s="1033"/>
      <c r="H78" s="1033"/>
      <c r="I78" s="1033"/>
      <c r="J78" s="1033"/>
      <c r="K78" s="1033"/>
      <c r="L78" s="1033"/>
      <c r="M78" s="1033"/>
      <c r="N78" s="1033"/>
      <c r="O78" s="1033"/>
      <c r="P78" s="1033"/>
      <c r="Q78" s="1033"/>
      <c r="R78" s="1033"/>
      <c r="S78" s="1033"/>
      <c r="T78" s="1033"/>
      <c r="U78" s="1033"/>
      <c r="V78" s="1033"/>
      <c r="W78" s="1033"/>
      <c r="X78" s="1033"/>
      <c r="Y78" s="1033"/>
      <c r="Z78" s="1033"/>
      <c r="AA78" s="1033"/>
      <c r="AB78" s="1033"/>
      <c r="AC78" s="1033"/>
      <c r="AD78" s="1033"/>
      <c r="AE78" s="1033"/>
      <c r="AF78" s="1033"/>
      <c r="AG78" s="1033"/>
      <c r="AH78" s="1033"/>
      <c r="AI78" s="1033"/>
      <c r="AJ78" s="1033"/>
      <c r="AK78" s="1033"/>
      <c r="AL78" s="1033"/>
      <c r="AM78" s="1033"/>
      <c r="AN78" s="1033"/>
      <c r="AO78" s="1033"/>
      <c r="AP78" s="1033"/>
      <c r="AQ78" s="1033"/>
    </row>
    <row r="79">
      <c r="A79" s="1031"/>
      <c r="B79" s="1034"/>
      <c r="C79" s="1031"/>
      <c r="D79" s="1031"/>
      <c r="E79" s="1031"/>
      <c r="F79" s="1033"/>
      <c r="G79" s="1033"/>
      <c r="H79" s="1033"/>
      <c r="I79" s="1033"/>
      <c r="J79" s="1033"/>
      <c r="K79" s="1033"/>
      <c r="L79" s="1033"/>
      <c r="M79" s="1033"/>
      <c r="N79" s="1033"/>
      <c r="O79" s="1033"/>
      <c r="P79" s="1033"/>
      <c r="Q79" s="1033"/>
      <c r="R79" s="1033"/>
      <c r="S79" s="1033"/>
      <c r="T79" s="1033"/>
      <c r="U79" s="1033"/>
      <c r="V79" s="1033"/>
      <c r="W79" s="1033"/>
      <c r="X79" s="1033"/>
      <c r="Y79" s="1033"/>
      <c r="Z79" s="1033"/>
      <c r="AA79" s="1033"/>
      <c r="AB79" s="1033"/>
      <c r="AC79" s="1033"/>
      <c r="AD79" s="1033"/>
      <c r="AE79" s="1033"/>
      <c r="AF79" s="1033"/>
      <c r="AG79" s="1033"/>
      <c r="AH79" s="1033"/>
      <c r="AI79" s="1033"/>
      <c r="AJ79" s="1033"/>
      <c r="AK79" s="1033"/>
      <c r="AL79" s="1033"/>
      <c r="AM79" s="1033"/>
      <c r="AN79" s="1033"/>
      <c r="AO79" s="1033"/>
      <c r="AP79" s="1033"/>
      <c r="AQ79" s="1033"/>
    </row>
    <row r="80">
      <c r="A80" s="1031"/>
      <c r="B80" s="1034"/>
      <c r="C80" s="1031"/>
      <c r="D80" s="1031"/>
      <c r="E80" s="1031"/>
      <c r="F80" s="1033"/>
      <c r="G80" s="1033"/>
      <c r="H80" s="1033"/>
      <c r="I80" s="1033"/>
      <c r="J80" s="1033"/>
      <c r="K80" s="1033"/>
      <c r="L80" s="1033"/>
      <c r="M80" s="1033"/>
      <c r="N80" s="1033"/>
      <c r="O80" s="1033"/>
      <c r="P80" s="1033"/>
      <c r="Q80" s="1033"/>
      <c r="R80" s="1033"/>
      <c r="S80" s="1033"/>
      <c r="T80" s="1033"/>
      <c r="U80" s="1033"/>
      <c r="V80" s="1033"/>
      <c r="W80" s="1033"/>
      <c r="X80" s="1033"/>
      <c r="Y80" s="1033"/>
      <c r="Z80" s="1033"/>
      <c r="AA80" s="1033"/>
      <c r="AB80" s="1033"/>
      <c r="AC80" s="1033"/>
      <c r="AD80" s="1033"/>
      <c r="AE80" s="1033"/>
      <c r="AF80" s="1033"/>
      <c r="AG80" s="1033"/>
      <c r="AH80" s="1033"/>
      <c r="AI80" s="1033"/>
      <c r="AJ80" s="1033"/>
      <c r="AK80" s="1033"/>
      <c r="AL80" s="1033"/>
      <c r="AM80" s="1033"/>
      <c r="AN80" s="1033"/>
      <c r="AO80" s="1033"/>
      <c r="AP80" s="1033"/>
      <c r="AQ80" s="1033"/>
    </row>
    <row r="81">
      <c r="A81" s="1031"/>
      <c r="B81" s="1034"/>
      <c r="C81" s="1031"/>
      <c r="D81" s="1031"/>
      <c r="E81" s="1031"/>
      <c r="F81" s="1033"/>
      <c r="G81" s="1033"/>
      <c r="H81" s="1033"/>
      <c r="I81" s="1033"/>
      <c r="J81" s="1033"/>
      <c r="K81" s="1033"/>
      <c r="L81" s="1033"/>
      <c r="M81" s="1033"/>
      <c r="N81" s="1033"/>
      <c r="O81" s="1033"/>
      <c r="P81" s="1033"/>
      <c r="Q81" s="1033"/>
      <c r="R81" s="1033"/>
      <c r="S81" s="1033"/>
      <c r="T81" s="1033"/>
      <c r="U81" s="1033"/>
      <c r="V81" s="1033"/>
      <c r="W81" s="1033"/>
      <c r="X81" s="1033"/>
      <c r="Y81" s="1033"/>
      <c r="Z81" s="1033"/>
      <c r="AA81" s="1033"/>
      <c r="AB81" s="1033"/>
      <c r="AC81" s="1033"/>
      <c r="AD81" s="1033"/>
      <c r="AE81" s="1033"/>
      <c r="AF81" s="1033"/>
      <c r="AG81" s="1033"/>
      <c r="AH81" s="1033"/>
      <c r="AI81" s="1033"/>
      <c r="AJ81" s="1033"/>
      <c r="AK81" s="1033"/>
      <c r="AL81" s="1033"/>
      <c r="AM81" s="1033"/>
      <c r="AN81" s="1033"/>
      <c r="AO81" s="1033"/>
      <c r="AP81" s="1033"/>
      <c r="AQ81" s="1033"/>
    </row>
    <row r="82">
      <c r="A82" s="1031"/>
      <c r="B82" s="1034"/>
      <c r="C82" s="1031"/>
      <c r="D82" s="1031"/>
      <c r="E82" s="1031"/>
      <c r="F82" s="1033"/>
      <c r="G82" s="1033"/>
      <c r="H82" s="1033"/>
      <c r="I82" s="1033"/>
      <c r="J82" s="1033"/>
      <c r="K82" s="1033"/>
      <c r="L82" s="1033"/>
      <c r="M82" s="1033"/>
      <c r="N82" s="1033"/>
      <c r="O82" s="1033"/>
      <c r="P82" s="1033"/>
      <c r="Q82" s="1033"/>
      <c r="R82" s="1033"/>
      <c r="S82" s="1033"/>
      <c r="T82" s="1033"/>
      <c r="U82" s="1033"/>
      <c r="V82" s="1033"/>
      <c r="W82" s="1033"/>
      <c r="X82" s="1033"/>
      <c r="Y82" s="1033"/>
      <c r="Z82" s="1033"/>
      <c r="AA82" s="1033"/>
      <c r="AB82" s="1033"/>
      <c r="AC82" s="1033"/>
      <c r="AD82" s="1033"/>
      <c r="AE82" s="1033"/>
      <c r="AF82" s="1033"/>
      <c r="AG82" s="1033"/>
      <c r="AH82" s="1033"/>
      <c r="AI82" s="1033"/>
      <c r="AJ82" s="1033"/>
      <c r="AK82" s="1033"/>
      <c r="AL82" s="1033"/>
      <c r="AM82" s="1033"/>
      <c r="AN82" s="1033"/>
      <c r="AO82" s="1033"/>
      <c r="AP82" s="1033"/>
      <c r="AQ82" s="1033"/>
    </row>
    <row r="83">
      <c r="A83" s="1031"/>
      <c r="B83" s="1034"/>
      <c r="C83" s="1031"/>
      <c r="D83" s="1031"/>
      <c r="E83" s="1031"/>
      <c r="F83" s="1033"/>
      <c r="G83" s="1033"/>
      <c r="H83" s="1033"/>
      <c r="I83" s="1033"/>
      <c r="J83" s="1033"/>
      <c r="K83" s="1033"/>
      <c r="L83" s="1033"/>
      <c r="M83" s="1033"/>
      <c r="N83" s="1033"/>
      <c r="O83" s="1033"/>
      <c r="P83" s="1033"/>
      <c r="Q83" s="1033"/>
      <c r="R83" s="1033"/>
      <c r="S83" s="1033"/>
      <c r="T83" s="1033"/>
      <c r="U83" s="1033"/>
      <c r="V83" s="1033"/>
      <c r="W83" s="1033"/>
      <c r="X83" s="1033"/>
      <c r="Y83" s="1033"/>
      <c r="Z83" s="1033"/>
      <c r="AA83" s="1033"/>
      <c r="AB83" s="1033"/>
      <c r="AC83" s="1033"/>
      <c r="AD83" s="1033"/>
      <c r="AE83" s="1033"/>
      <c r="AF83" s="1033"/>
      <c r="AG83" s="1033"/>
      <c r="AH83" s="1033"/>
      <c r="AI83" s="1033"/>
      <c r="AJ83" s="1033"/>
      <c r="AK83" s="1033"/>
      <c r="AL83" s="1033"/>
      <c r="AM83" s="1033"/>
      <c r="AN83" s="1033"/>
      <c r="AO83" s="1033"/>
      <c r="AP83" s="1033"/>
      <c r="AQ83" s="1033"/>
    </row>
    <row r="84">
      <c r="A84" s="1031"/>
      <c r="B84" s="1034"/>
      <c r="C84" s="1031"/>
      <c r="D84" s="1031"/>
      <c r="E84" s="1031"/>
      <c r="F84" s="1033"/>
      <c r="G84" s="1033"/>
      <c r="H84" s="1033"/>
      <c r="I84" s="1033"/>
      <c r="J84" s="1033"/>
      <c r="K84" s="1033"/>
      <c r="L84" s="1033"/>
      <c r="M84" s="1033"/>
      <c r="N84" s="1033"/>
      <c r="O84" s="1033"/>
      <c r="P84" s="1033"/>
      <c r="Q84" s="1033"/>
      <c r="R84" s="1033"/>
      <c r="S84" s="1033"/>
      <c r="T84" s="1033"/>
      <c r="U84" s="1033"/>
      <c r="V84" s="1033"/>
      <c r="W84" s="1033"/>
      <c r="X84" s="1033"/>
      <c r="Y84" s="1033"/>
      <c r="Z84" s="1033"/>
      <c r="AA84" s="1033"/>
      <c r="AB84" s="1033"/>
      <c r="AC84" s="1033"/>
      <c r="AD84" s="1033"/>
      <c r="AE84" s="1033"/>
      <c r="AF84" s="1033"/>
      <c r="AG84" s="1033"/>
      <c r="AH84" s="1033"/>
      <c r="AI84" s="1033"/>
      <c r="AJ84" s="1033"/>
      <c r="AK84" s="1033"/>
      <c r="AL84" s="1033"/>
      <c r="AM84" s="1033"/>
      <c r="AN84" s="1033"/>
      <c r="AO84" s="1033"/>
      <c r="AP84" s="1033"/>
      <c r="AQ84" s="1033"/>
    </row>
    <row r="85">
      <c r="A85" s="1031"/>
      <c r="B85" s="1034"/>
      <c r="C85" s="1031"/>
      <c r="D85" s="1031"/>
      <c r="E85" s="1031"/>
      <c r="F85" s="1033"/>
      <c r="G85" s="1033"/>
      <c r="H85" s="1033"/>
      <c r="I85" s="1033"/>
      <c r="J85" s="1033"/>
      <c r="K85" s="1033"/>
      <c r="L85" s="1033"/>
      <c r="M85" s="1033"/>
      <c r="N85" s="1033"/>
      <c r="O85" s="1033"/>
      <c r="P85" s="1033"/>
      <c r="Q85" s="1033"/>
      <c r="R85" s="1033"/>
      <c r="S85" s="1033"/>
      <c r="T85" s="1033"/>
      <c r="U85" s="1033"/>
      <c r="V85" s="1033"/>
      <c r="W85" s="1033"/>
      <c r="X85" s="1033"/>
      <c r="Y85" s="1033"/>
      <c r="Z85" s="1033"/>
      <c r="AA85" s="1033"/>
      <c r="AB85" s="1033"/>
      <c r="AC85" s="1033"/>
      <c r="AD85" s="1033"/>
      <c r="AE85" s="1033"/>
      <c r="AF85" s="1033"/>
      <c r="AG85" s="1033"/>
      <c r="AH85" s="1033"/>
      <c r="AI85" s="1033"/>
      <c r="AJ85" s="1033"/>
      <c r="AK85" s="1033"/>
      <c r="AL85" s="1033"/>
      <c r="AM85" s="1033"/>
      <c r="AN85" s="1033"/>
      <c r="AO85" s="1033"/>
      <c r="AP85" s="1033"/>
      <c r="AQ85" s="1033"/>
    </row>
    <row r="86">
      <c r="A86" s="1031"/>
      <c r="B86" s="1034"/>
      <c r="C86" s="1031"/>
      <c r="D86" s="1031"/>
      <c r="E86" s="1031"/>
      <c r="F86" s="1033"/>
      <c r="G86" s="1033"/>
      <c r="H86" s="1033"/>
      <c r="I86" s="1033"/>
      <c r="J86" s="1033"/>
      <c r="K86" s="1033"/>
      <c r="L86" s="1033"/>
      <c r="M86" s="1033"/>
      <c r="N86" s="1033"/>
      <c r="O86" s="1033"/>
      <c r="P86" s="1033"/>
      <c r="Q86" s="1033"/>
      <c r="R86" s="1033"/>
      <c r="S86" s="1033"/>
      <c r="T86" s="1033"/>
      <c r="U86" s="1033"/>
      <c r="V86" s="1033"/>
      <c r="W86" s="1033"/>
      <c r="X86" s="1033"/>
      <c r="Y86" s="1033"/>
      <c r="Z86" s="1033"/>
      <c r="AA86" s="1033"/>
      <c r="AB86" s="1033"/>
      <c r="AC86" s="1033"/>
      <c r="AD86" s="1033"/>
      <c r="AE86" s="1033"/>
      <c r="AF86" s="1033"/>
      <c r="AG86" s="1033"/>
      <c r="AH86" s="1033"/>
      <c r="AI86" s="1033"/>
      <c r="AJ86" s="1033"/>
      <c r="AK86" s="1033"/>
      <c r="AL86" s="1033"/>
      <c r="AM86" s="1033"/>
      <c r="AN86" s="1033"/>
      <c r="AO86" s="1033"/>
      <c r="AP86" s="1033"/>
      <c r="AQ86" s="1033"/>
    </row>
    <row r="87">
      <c r="A87" s="1031"/>
      <c r="B87" s="1034"/>
      <c r="C87" s="1031"/>
      <c r="D87" s="1031"/>
      <c r="E87" s="1031"/>
      <c r="F87" s="1033"/>
      <c r="G87" s="1033"/>
      <c r="H87" s="1033"/>
      <c r="I87" s="1033"/>
      <c r="J87" s="1033"/>
      <c r="K87" s="1033"/>
      <c r="L87" s="1033"/>
      <c r="M87" s="1033"/>
      <c r="N87" s="1033"/>
      <c r="O87" s="1033"/>
      <c r="P87" s="1033"/>
      <c r="Q87" s="1033"/>
      <c r="R87" s="1033"/>
      <c r="S87" s="1033"/>
      <c r="T87" s="1033"/>
      <c r="U87" s="1033"/>
      <c r="V87" s="1033"/>
      <c r="W87" s="1033"/>
      <c r="X87" s="1033"/>
      <c r="Y87" s="1033"/>
      <c r="Z87" s="1033"/>
      <c r="AA87" s="1033"/>
      <c r="AB87" s="1033"/>
      <c r="AC87" s="1033"/>
      <c r="AD87" s="1033"/>
      <c r="AE87" s="1033"/>
      <c r="AF87" s="1033"/>
      <c r="AG87" s="1033"/>
      <c r="AH87" s="1033"/>
      <c r="AI87" s="1033"/>
      <c r="AJ87" s="1033"/>
      <c r="AK87" s="1033"/>
      <c r="AL87" s="1033"/>
      <c r="AM87" s="1033"/>
      <c r="AN87" s="1033"/>
      <c r="AO87" s="1033"/>
      <c r="AP87" s="1033"/>
      <c r="AQ87" s="1033"/>
    </row>
    <row r="88">
      <c r="A88" s="1031"/>
      <c r="B88" s="1034"/>
      <c r="C88" s="1031"/>
      <c r="D88" s="1031"/>
      <c r="E88" s="1031"/>
      <c r="F88" s="1033"/>
      <c r="G88" s="1033"/>
      <c r="H88" s="1033"/>
      <c r="I88" s="1033"/>
      <c r="J88" s="1033"/>
      <c r="K88" s="1033"/>
      <c r="L88" s="1033"/>
      <c r="M88" s="1033"/>
      <c r="N88" s="1033"/>
      <c r="O88" s="1033"/>
      <c r="P88" s="1033"/>
      <c r="Q88" s="1033"/>
      <c r="R88" s="1033"/>
      <c r="S88" s="1033"/>
      <c r="T88" s="1033"/>
      <c r="U88" s="1033"/>
      <c r="V88" s="1033"/>
      <c r="W88" s="1033"/>
      <c r="X88" s="1033"/>
      <c r="Y88" s="1033"/>
      <c r="Z88" s="1033"/>
      <c r="AA88" s="1033"/>
      <c r="AB88" s="1033"/>
      <c r="AC88" s="1033"/>
      <c r="AD88" s="1033"/>
      <c r="AE88" s="1033"/>
      <c r="AF88" s="1033"/>
      <c r="AG88" s="1033"/>
      <c r="AH88" s="1033"/>
      <c r="AI88" s="1033"/>
      <c r="AJ88" s="1033"/>
      <c r="AK88" s="1033"/>
      <c r="AL88" s="1033"/>
      <c r="AM88" s="1033"/>
      <c r="AN88" s="1033"/>
      <c r="AO88" s="1033"/>
      <c r="AP88" s="1033"/>
      <c r="AQ88" s="1033"/>
    </row>
    <row r="89">
      <c r="A89" s="1031"/>
      <c r="B89" s="1034"/>
      <c r="C89" s="1031"/>
      <c r="D89" s="1031"/>
      <c r="E89" s="1031"/>
      <c r="F89" s="1033"/>
      <c r="G89" s="1033"/>
      <c r="H89" s="1033"/>
      <c r="I89" s="1033"/>
      <c r="J89" s="1033"/>
      <c r="K89" s="1033"/>
      <c r="L89" s="1033"/>
      <c r="M89" s="1033"/>
      <c r="N89" s="1033"/>
      <c r="O89" s="1033"/>
      <c r="P89" s="1033"/>
      <c r="Q89" s="1033"/>
      <c r="R89" s="1033"/>
      <c r="S89" s="1033"/>
      <c r="T89" s="1033"/>
      <c r="U89" s="1033"/>
      <c r="V89" s="1033"/>
      <c r="W89" s="1033"/>
      <c r="X89" s="1033"/>
      <c r="Y89" s="1033"/>
      <c r="Z89" s="1033"/>
      <c r="AA89" s="1033"/>
      <c r="AB89" s="1033"/>
      <c r="AC89" s="1033"/>
      <c r="AD89" s="1033"/>
      <c r="AE89" s="1033"/>
      <c r="AF89" s="1033"/>
      <c r="AG89" s="1033"/>
      <c r="AH89" s="1033"/>
      <c r="AI89" s="1033"/>
      <c r="AJ89" s="1033"/>
      <c r="AK89" s="1033"/>
      <c r="AL89" s="1033"/>
      <c r="AM89" s="1033"/>
      <c r="AN89" s="1033"/>
      <c r="AO89" s="1033"/>
      <c r="AP89" s="1033"/>
      <c r="AQ89" s="1033"/>
    </row>
    <row r="90">
      <c r="A90" s="1031"/>
      <c r="B90" s="1034"/>
      <c r="C90" s="1031"/>
      <c r="D90" s="1031"/>
      <c r="E90" s="1031"/>
      <c r="F90" s="1033"/>
      <c r="G90" s="1033"/>
      <c r="H90" s="1033"/>
      <c r="I90" s="1033"/>
      <c r="J90" s="1033"/>
      <c r="K90" s="1033"/>
      <c r="L90" s="1033"/>
      <c r="M90" s="1033"/>
      <c r="N90" s="1033"/>
      <c r="O90" s="1033"/>
      <c r="P90" s="1033"/>
      <c r="Q90" s="1033"/>
      <c r="R90" s="1033"/>
      <c r="S90" s="1033"/>
      <c r="T90" s="1033"/>
      <c r="U90" s="1033"/>
      <c r="V90" s="1033"/>
      <c r="W90" s="1033"/>
      <c r="X90" s="1033"/>
      <c r="Y90" s="1033"/>
      <c r="Z90" s="1033"/>
      <c r="AA90" s="1033"/>
      <c r="AB90" s="1033"/>
      <c r="AC90" s="1033"/>
      <c r="AD90" s="1033"/>
      <c r="AE90" s="1033"/>
      <c r="AF90" s="1033"/>
      <c r="AG90" s="1033"/>
      <c r="AH90" s="1033"/>
      <c r="AI90" s="1033"/>
      <c r="AJ90" s="1033"/>
      <c r="AK90" s="1033"/>
      <c r="AL90" s="1033"/>
      <c r="AM90" s="1033"/>
      <c r="AN90" s="1033"/>
      <c r="AO90" s="1033"/>
      <c r="AP90" s="1033"/>
      <c r="AQ90" s="1033"/>
    </row>
    <row r="91">
      <c r="A91" s="1031"/>
      <c r="B91" s="1034"/>
      <c r="C91" s="1031"/>
      <c r="D91" s="1031"/>
      <c r="E91" s="1031"/>
      <c r="F91" s="1033"/>
      <c r="G91" s="1033"/>
      <c r="H91" s="1033"/>
      <c r="I91" s="1033"/>
      <c r="J91" s="1033"/>
      <c r="K91" s="1033"/>
      <c r="L91" s="1033"/>
      <c r="M91" s="1033"/>
      <c r="N91" s="1033"/>
      <c r="O91" s="1033"/>
      <c r="P91" s="1033"/>
      <c r="Q91" s="1033"/>
      <c r="R91" s="1033"/>
      <c r="S91" s="1033"/>
      <c r="T91" s="1033"/>
      <c r="U91" s="1033"/>
      <c r="V91" s="1033"/>
      <c r="W91" s="1033"/>
      <c r="X91" s="1033"/>
      <c r="Y91" s="1033"/>
      <c r="Z91" s="1033"/>
      <c r="AA91" s="1033"/>
      <c r="AB91" s="1033"/>
      <c r="AC91" s="1033"/>
      <c r="AD91" s="1033"/>
      <c r="AE91" s="1033"/>
      <c r="AF91" s="1033"/>
      <c r="AG91" s="1033"/>
      <c r="AH91" s="1033"/>
      <c r="AI91" s="1033"/>
      <c r="AJ91" s="1033"/>
      <c r="AK91" s="1033"/>
      <c r="AL91" s="1033"/>
      <c r="AM91" s="1033"/>
      <c r="AN91" s="1033"/>
      <c r="AO91" s="1033"/>
      <c r="AP91" s="1033"/>
      <c r="AQ91" s="1033"/>
    </row>
    <row r="92">
      <c r="A92" s="1031"/>
      <c r="B92" s="1034"/>
      <c r="C92" s="1031"/>
      <c r="D92" s="1031"/>
      <c r="E92" s="1031"/>
      <c r="F92" s="1033"/>
      <c r="G92" s="1033"/>
      <c r="H92" s="1033"/>
      <c r="I92" s="1033"/>
      <c r="J92" s="1033"/>
      <c r="K92" s="1033"/>
      <c r="L92" s="1033"/>
      <c r="M92" s="1033"/>
      <c r="N92" s="1033"/>
      <c r="O92" s="1033"/>
      <c r="P92" s="1033"/>
      <c r="Q92" s="1033"/>
      <c r="R92" s="1033"/>
      <c r="S92" s="1033"/>
      <c r="T92" s="1033"/>
      <c r="U92" s="1033"/>
      <c r="V92" s="1033"/>
      <c r="W92" s="1033"/>
      <c r="X92" s="1033"/>
      <c r="Y92" s="1033"/>
      <c r="Z92" s="1033"/>
      <c r="AA92" s="1033"/>
      <c r="AB92" s="1033"/>
      <c r="AC92" s="1033"/>
      <c r="AD92" s="1033"/>
      <c r="AE92" s="1033"/>
      <c r="AF92" s="1033"/>
      <c r="AG92" s="1033"/>
      <c r="AH92" s="1033"/>
      <c r="AI92" s="1033"/>
      <c r="AJ92" s="1033"/>
      <c r="AK92" s="1033"/>
      <c r="AL92" s="1033"/>
      <c r="AM92" s="1033"/>
      <c r="AN92" s="1033"/>
      <c r="AO92" s="1033"/>
      <c r="AP92" s="1033"/>
      <c r="AQ92" s="1033"/>
    </row>
    <row r="93">
      <c r="A93" s="1031"/>
      <c r="B93" s="1034"/>
      <c r="C93" s="1031"/>
      <c r="D93" s="1031"/>
      <c r="E93" s="1031"/>
      <c r="F93" s="1033"/>
      <c r="G93" s="1033"/>
      <c r="H93" s="1033"/>
      <c r="I93" s="1033"/>
      <c r="J93" s="1033"/>
      <c r="K93" s="1033"/>
      <c r="L93" s="1033"/>
      <c r="M93" s="1033"/>
      <c r="N93" s="1033"/>
      <c r="O93" s="1033"/>
      <c r="P93" s="1033"/>
      <c r="Q93" s="1033"/>
      <c r="R93" s="1033"/>
      <c r="S93" s="1033"/>
      <c r="T93" s="1033"/>
      <c r="U93" s="1033"/>
      <c r="V93" s="1033"/>
      <c r="W93" s="1033"/>
      <c r="X93" s="1033"/>
      <c r="Y93" s="1033"/>
      <c r="Z93" s="1033"/>
      <c r="AA93" s="1033"/>
      <c r="AB93" s="1033"/>
      <c r="AC93" s="1033"/>
      <c r="AD93" s="1033"/>
      <c r="AE93" s="1033"/>
      <c r="AF93" s="1033"/>
      <c r="AG93" s="1033"/>
      <c r="AH93" s="1033"/>
      <c r="AI93" s="1033"/>
      <c r="AJ93" s="1033"/>
      <c r="AK93" s="1033"/>
      <c r="AL93" s="1033"/>
      <c r="AM93" s="1033"/>
      <c r="AN93" s="1033"/>
      <c r="AO93" s="1033"/>
      <c r="AP93" s="1033"/>
      <c r="AQ93" s="1033"/>
    </row>
    <row r="94">
      <c r="A94" s="1031"/>
      <c r="B94" s="1034"/>
      <c r="C94" s="1031"/>
      <c r="D94" s="1031"/>
      <c r="E94" s="1031"/>
      <c r="F94" s="1033"/>
      <c r="G94" s="1033"/>
      <c r="H94" s="1033"/>
      <c r="I94" s="1033"/>
      <c r="J94" s="1033"/>
      <c r="K94" s="1033"/>
      <c r="L94" s="1033"/>
      <c r="M94" s="1033"/>
      <c r="N94" s="1033"/>
      <c r="O94" s="1033"/>
      <c r="P94" s="1033"/>
      <c r="Q94" s="1033"/>
      <c r="R94" s="1033"/>
      <c r="S94" s="1033"/>
      <c r="T94" s="1033"/>
      <c r="U94" s="1033"/>
      <c r="V94" s="1033"/>
      <c r="W94" s="1033"/>
      <c r="X94" s="1033"/>
      <c r="Y94" s="1033"/>
      <c r="Z94" s="1033"/>
      <c r="AA94" s="1033"/>
      <c r="AB94" s="1033"/>
      <c r="AC94" s="1033"/>
      <c r="AD94" s="1033"/>
      <c r="AE94" s="1033"/>
      <c r="AF94" s="1033"/>
      <c r="AG94" s="1033"/>
      <c r="AH94" s="1033"/>
      <c r="AI94" s="1033"/>
      <c r="AJ94" s="1033"/>
      <c r="AK94" s="1033"/>
      <c r="AL94" s="1033"/>
      <c r="AM94" s="1033"/>
      <c r="AN94" s="1033"/>
      <c r="AO94" s="1033"/>
      <c r="AP94" s="1033"/>
      <c r="AQ94" s="1033"/>
    </row>
    <row r="95">
      <c r="A95" s="1031"/>
      <c r="B95" s="1034"/>
      <c r="C95" s="1031"/>
      <c r="D95" s="1031"/>
      <c r="E95" s="1031"/>
      <c r="F95" s="1033"/>
      <c r="G95" s="1033"/>
      <c r="H95" s="1033"/>
      <c r="I95" s="1033"/>
      <c r="J95" s="1033"/>
      <c r="K95" s="1033"/>
      <c r="L95" s="1033"/>
      <c r="M95" s="1033"/>
      <c r="N95" s="1033"/>
      <c r="O95" s="1033"/>
      <c r="P95" s="1033"/>
      <c r="Q95" s="1033"/>
      <c r="R95" s="1033"/>
      <c r="S95" s="1033"/>
      <c r="T95" s="1033"/>
      <c r="U95" s="1033"/>
      <c r="V95" s="1033"/>
      <c r="W95" s="1033"/>
      <c r="X95" s="1033"/>
      <c r="Y95" s="1033"/>
      <c r="Z95" s="1033"/>
      <c r="AA95" s="1033"/>
      <c r="AB95" s="1033"/>
      <c r="AC95" s="1033"/>
      <c r="AD95" s="1033"/>
      <c r="AE95" s="1033"/>
      <c r="AF95" s="1033"/>
      <c r="AG95" s="1033"/>
      <c r="AH95" s="1033"/>
      <c r="AI95" s="1033"/>
      <c r="AJ95" s="1033"/>
      <c r="AK95" s="1033"/>
      <c r="AL95" s="1033"/>
      <c r="AM95" s="1033"/>
      <c r="AN95" s="1033"/>
      <c r="AO95" s="1033"/>
      <c r="AP95" s="1033"/>
      <c r="AQ95" s="1033"/>
    </row>
    <row r="96">
      <c r="A96" s="1031"/>
      <c r="B96" s="1034"/>
      <c r="C96" s="1031"/>
      <c r="D96" s="1031"/>
      <c r="E96" s="1031"/>
      <c r="F96" s="1033"/>
      <c r="G96" s="1033"/>
      <c r="H96" s="1033"/>
      <c r="I96" s="1033"/>
      <c r="J96" s="1033"/>
      <c r="K96" s="1033"/>
      <c r="L96" s="1033"/>
      <c r="M96" s="1033"/>
      <c r="N96" s="1033"/>
      <c r="O96" s="1033"/>
      <c r="P96" s="1033"/>
      <c r="Q96" s="1033"/>
      <c r="R96" s="1033"/>
      <c r="S96" s="1033"/>
      <c r="T96" s="1033"/>
      <c r="U96" s="1033"/>
      <c r="V96" s="1033"/>
      <c r="W96" s="1033"/>
      <c r="X96" s="1033"/>
      <c r="Y96" s="1033"/>
      <c r="Z96" s="1033"/>
      <c r="AA96" s="1033"/>
      <c r="AB96" s="1033"/>
      <c r="AC96" s="1033"/>
      <c r="AD96" s="1033"/>
      <c r="AE96" s="1033"/>
      <c r="AF96" s="1033"/>
      <c r="AG96" s="1033"/>
      <c r="AH96" s="1033"/>
      <c r="AI96" s="1033"/>
      <c r="AJ96" s="1033"/>
      <c r="AK96" s="1033"/>
      <c r="AL96" s="1033"/>
      <c r="AM96" s="1033"/>
      <c r="AN96" s="1033"/>
      <c r="AO96" s="1033"/>
      <c r="AP96" s="1033"/>
      <c r="AQ96" s="1033"/>
    </row>
    <row r="97">
      <c r="A97" s="1031"/>
      <c r="B97" s="1034"/>
      <c r="C97" s="1031"/>
      <c r="D97" s="1031"/>
      <c r="E97" s="1031"/>
      <c r="F97" s="1033"/>
      <c r="G97" s="1033"/>
      <c r="H97" s="1033"/>
      <c r="I97" s="1033"/>
      <c r="J97" s="1033"/>
      <c r="K97" s="1033"/>
      <c r="L97" s="1033"/>
      <c r="M97" s="1033"/>
      <c r="N97" s="1033"/>
      <c r="O97" s="1033"/>
      <c r="P97" s="1033"/>
      <c r="Q97" s="1033"/>
      <c r="R97" s="1033"/>
      <c r="S97" s="1033"/>
      <c r="T97" s="1033"/>
      <c r="U97" s="1033"/>
      <c r="V97" s="1033"/>
      <c r="W97" s="1033"/>
      <c r="X97" s="1033"/>
      <c r="Y97" s="1033"/>
      <c r="Z97" s="1033"/>
      <c r="AA97" s="1033"/>
      <c r="AB97" s="1033"/>
      <c r="AC97" s="1033"/>
      <c r="AD97" s="1033"/>
      <c r="AE97" s="1033"/>
      <c r="AF97" s="1033"/>
      <c r="AG97" s="1033"/>
      <c r="AH97" s="1033"/>
      <c r="AI97" s="1033"/>
      <c r="AJ97" s="1033"/>
      <c r="AK97" s="1033"/>
      <c r="AL97" s="1033"/>
      <c r="AM97" s="1033"/>
      <c r="AN97" s="1033"/>
      <c r="AO97" s="1033"/>
      <c r="AP97" s="1033"/>
      <c r="AQ97" s="1033"/>
    </row>
    <row r="98">
      <c r="A98" s="1031"/>
      <c r="B98" s="1034"/>
      <c r="C98" s="1031"/>
      <c r="D98" s="1031"/>
      <c r="E98" s="1031"/>
      <c r="F98" s="1033"/>
      <c r="G98" s="1033"/>
      <c r="H98" s="1033"/>
      <c r="I98" s="1033"/>
      <c r="J98" s="1033"/>
      <c r="K98" s="1033"/>
      <c r="L98" s="1033"/>
      <c r="M98" s="1033"/>
      <c r="N98" s="1033"/>
      <c r="O98" s="1033"/>
      <c r="P98" s="1033"/>
      <c r="Q98" s="1033"/>
      <c r="R98" s="1033"/>
      <c r="S98" s="1033"/>
      <c r="T98" s="1033"/>
      <c r="U98" s="1033"/>
      <c r="V98" s="1033"/>
      <c r="W98" s="1033"/>
      <c r="X98" s="1033"/>
      <c r="Y98" s="1033"/>
      <c r="Z98" s="1033"/>
      <c r="AA98" s="1033"/>
      <c r="AB98" s="1033"/>
      <c r="AC98" s="1033"/>
      <c r="AD98" s="1033"/>
      <c r="AE98" s="1033"/>
      <c r="AF98" s="1033"/>
      <c r="AG98" s="1033"/>
      <c r="AH98" s="1033"/>
      <c r="AI98" s="1033"/>
      <c r="AJ98" s="1033"/>
      <c r="AK98" s="1033"/>
      <c r="AL98" s="1033"/>
      <c r="AM98" s="1033"/>
      <c r="AN98" s="1033"/>
      <c r="AO98" s="1033"/>
      <c r="AP98" s="1033"/>
      <c r="AQ98" s="1033"/>
    </row>
    <row r="99">
      <c r="A99" s="1031"/>
      <c r="B99" s="1034"/>
      <c r="C99" s="1031"/>
      <c r="D99" s="1031"/>
      <c r="E99" s="1031"/>
      <c r="F99" s="1033"/>
      <c r="G99" s="1033"/>
      <c r="H99" s="1033"/>
      <c r="I99" s="1033"/>
      <c r="J99" s="1033"/>
      <c r="K99" s="1033"/>
      <c r="L99" s="1033"/>
      <c r="M99" s="1033"/>
      <c r="N99" s="1033"/>
      <c r="O99" s="1033"/>
      <c r="P99" s="1033"/>
      <c r="Q99" s="1033"/>
      <c r="R99" s="1033"/>
      <c r="S99" s="1033"/>
      <c r="T99" s="1033"/>
      <c r="U99" s="1033"/>
      <c r="V99" s="1033"/>
      <c r="W99" s="1033"/>
      <c r="X99" s="1033"/>
      <c r="Y99" s="1033"/>
      <c r="Z99" s="1033"/>
      <c r="AA99" s="1033"/>
      <c r="AB99" s="1033"/>
      <c r="AC99" s="1033"/>
      <c r="AD99" s="1033"/>
      <c r="AE99" s="1033"/>
      <c r="AF99" s="1033"/>
      <c r="AG99" s="1033"/>
      <c r="AH99" s="1033"/>
      <c r="AI99" s="1033"/>
      <c r="AJ99" s="1033"/>
      <c r="AK99" s="1033"/>
      <c r="AL99" s="1033"/>
      <c r="AM99" s="1033"/>
      <c r="AN99" s="1033"/>
      <c r="AO99" s="1033"/>
      <c r="AP99" s="1033"/>
      <c r="AQ99" s="1033"/>
    </row>
    <row r="100">
      <c r="A100" s="1031"/>
      <c r="B100" s="1034"/>
      <c r="C100" s="1031"/>
      <c r="D100" s="1031"/>
      <c r="E100" s="1031"/>
      <c r="F100" s="1033"/>
      <c r="G100" s="1033"/>
      <c r="H100" s="1033"/>
      <c r="I100" s="1033"/>
      <c r="J100" s="1033"/>
      <c r="K100" s="1033"/>
      <c r="L100" s="1033"/>
      <c r="M100" s="1033"/>
      <c r="N100" s="1033"/>
      <c r="O100" s="1033"/>
      <c r="P100" s="1033"/>
      <c r="Q100" s="1033"/>
      <c r="R100" s="1033"/>
      <c r="S100" s="1033"/>
      <c r="T100" s="1033"/>
      <c r="U100" s="1033"/>
      <c r="V100" s="1033"/>
      <c r="W100" s="1033"/>
      <c r="X100" s="1033"/>
      <c r="Y100" s="1033"/>
      <c r="Z100" s="1033"/>
      <c r="AA100" s="1033"/>
      <c r="AB100" s="1033"/>
      <c r="AC100" s="1033"/>
      <c r="AD100" s="1033"/>
      <c r="AE100" s="1033"/>
      <c r="AF100" s="1033"/>
      <c r="AG100" s="1033"/>
      <c r="AH100" s="1033"/>
      <c r="AI100" s="1033"/>
      <c r="AJ100" s="1033"/>
      <c r="AK100" s="1033"/>
      <c r="AL100" s="1033"/>
      <c r="AM100" s="1033"/>
      <c r="AN100" s="1033"/>
      <c r="AO100" s="1033"/>
      <c r="AP100" s="1033"/>
      <c r="AQ100" s="1033"/>
    </row>
    <row r="101">
      <c r="A101" s="1031"/>
      <c r="B101" s="1034"/>
      <c r="C101" s="1031"/>
      <c r="D101" s="1031"/>
      <c r="E101" s="1031"/>
      <c r="F101" s="1033"/>
      <c r="G101" s="1033"/>
      <c r="H101" s="1033"/>
      <c r="I101" s="1033"/>
      <c r="J101" s="1033"/>
      <c r="K101" s="1033"/>
      <c r="L101" s="1033"/>
      <c r="M101" s="1033"/>
      <c r="N101" s="1033"/>
      <c r="O101" s="1033"/>
      <c r="P101" s="1033"/>
      <c r="Q101" s="1033"/>
      <c r="R101" s="1033"/>
      <c r="S101" s="1033"/>
      <c r="T101" s="1033"/>
      <c r="U101" s="1033"/>
      <c r="V101" s="1033"/>
      <c r="W101" s="1033"/>
      <c r="X101" s="1033"/>
      <c r="Y101" s="1033"/>
      <c r="Z101" s="1033"/>
      <c r="AA101" s="1033"/>
      <c r="AB101" s="1033"/>
      <c r="AC101" s="1033"/>
      <c r="AD101" s="1033"/>
      <c r="AE101" s="1033"/>
      <c r="AF101" s="1033"/>
      <c r="AG101" s="1033"/>
      <c r="AH101" s="1033"/>
      <c r="AI101" s="1033"/>
      <c r="AJ101" s="1033"/>
      <c r="AK101" s="1033"/>
      <c r="AL101" s="1033"/>
      <c r="AM101" s="1033"/>
      <c r="AN101" s="1033"/>
      <c r="AO101" s="1033"/>
      <c r="AP101" s="1033"/>
      <c r="AQ101" s="1033"/>
    </row>
    <row r="102">
      <c r="A102" s="1031"/>
      <c r="B102" s="1034"/>
      <c r="C102" s="1031"/>
      <c r="D102" s="1031"/>
      <c r="E102" s="1031"/>
      <c r="F102" s="1033"/>
      <c r="G102" s="1033"/>
      <c r="H102" s="1033"/>
      <c r="I102" s="1033"/>
      <c r="J102" s="1033"/>
      <c r="K102" s="1033"/>
      <c r="L102" s="1033"/>
      <c r="M102" s="1033"/>
      <c r="N102" s="1033"/>
      <c r="O102" s="1033"/>
      <c r="P102" s="1033"/>
      <c r="Q102" s="1033"/>
      <c r="R102" s="1033"/>
      <c r="S102" s="1033"/>
      <c r="T102" s="1033"/>
      <c r="U102" s="1033"/>
      <c r="V102" s="1033"/>
      <c r="W102" s="1033"/>
      <c r="X102" s="1033"/>
      <c r="Y102" s="1033"/>
      <c r="Z102" s="1033"/>
      <c r="AA102" s="1033"/>
      <c r="AB102" s="1033"/>
      <c r="AC102" s="1033"/>
      <c r="AD102" s="1033"/>
      <c r="AE102" s="1033"/>
      <c r="AF102" s="1033"/>
      <c r="AG102" s="1033"/>
      <c r="AH102" s="1033"/>
      <c r="AI102" s="1033"/>
      <c r="AJ102" s="1033"/>
      <c r="AK102" s="1033"/>
      <c r="AL102" s="1033"/>
      <c r="AM102" s="1033"/>
      <c r="AN102" s="1033"/>
      <c r="AO102" s="1033"/>
      <c r="AP102" s="1033"/>
      <c r="AQ102" s="1033"/>
    </row>
    <row r="103">
      <c r="A103" s="1031"/>
      <c r="B103" s="1034"/>
      <c r="C103" s="1031"/>
      <c r="D103" s="1031"/>
      <c r="E103" s="1031"/>
      <c r="F103" s="1033"/>
      <c r="G103" s="1033"/>
      <c r="H103" s="1033"/>
      <c r="I103" s="1033"/>
      <c r="J103" s="1033"/>
      <c r="K103" s="1033"/>
      <c r="L103" s="1033"/>
      <c r="M103" s="1033"/>
      <c r="N103" s="1033"/>
      <c r="O103" s="1033"/>
      <c r="P103" s="1033"/>
      <c r="Q103" s="1033"/>
      <c r="R103" s="1033"/>
      <c r="S103" s="1033"/>
      <c r="T103" s="1033"/>
      <c r="U103" s="1033"/>
      <c r="V103" s="1033"/>
      <c r="W103" s="1033"/>
      <c r="X103" s="1033"/>
      <c r="Y103" s="1033"/>
      <c r="Z103" s="1033"/>
      <c r="AA103" s="1033"/>
      <c r="AB103" s="1033"/>
      <c r="AC103" s="1033"/>
      <c r="AD103" s="1033"/>
      <c r="AE103" s="1033"/>
      <c r="AF103" s="1033"/>
      <c r="AG103" s="1033"/>
      <c r="AH103" s="1033"/>
      <c r="AI103" s="1033"/>
      <c r="AJ103" s="1033"/>
      <c r="AK103" s="1033"/>
      <c r="AL103" s="1033"/>
      <c r="AM103" s="1033"/>
      <c r="AN103" s="1033"/>
      <c r="AO103" s="1033"/>
      <c r="AP103" s="1033"/>
      <c r="AQ103" s="1033"/>
    </row>
    <row r="104">
      <c r="A104" s="1031"/>
      <c r="B104" s="1034"/>
      <c r="C104" s="1031"/>
      <c r="D104" s="1031"/>
      <c r="E104" s="1031"/>
      <c r="F104" s="1033"/>
      <c r="G104" s="1033"/>
      <c r="H104" s="1033"/>
      <c r="I104" s="1033"/>
      <c r="J104" s="1033"/>
      <c r="K104" s="1033"/>
      <c r="L104" s="1033"/>
      <c r="M104" s="1033"/>
      <c r="N104" s="1033"/>
      <c r="O104" s="1033"/>
      <c r="P104" s="1033"/>
      <c r="Q104" s="1033"/>
      <c r="R104" s="1033"/>
      <c r="S104" s="1033"/>
      <c r="T104" s="1033"/>
      <c r="U104" s="1033"/>
      <c r="V104" s="1033"/>
      <c r="W104" s="1033"/>
      <c r="X104" s="1033"/>
      <c r="Y104" s="1033"/>
      <c r="Z104" s="1033"/>
      <c r="AA104" s="1033"/>
      <c r="AB104" s="1033"/>
      <c r="AC104" s="1033"/>
      <c r="AD104" s="1033"/>
      <c r="AE104" s="1033"/>
      <c r="AF104" s="1033"/>
      <c r="AG104" s="1033"/>
      <c r="AH104" s="1033"/>
      <c r="AI104" s="1033"/>
      <c r="AJ104" s="1033"/>
      <c r="AK104" s="1033"/>
      <c r="AL104" s="1033"/>
      <c r="AM104" s="1033"/>
      <c r="AN104" s="1033"/>
      <c r="AO104" s="1033"/>
      <c r="AP104" s="1033"/>
      <c r="AQ104" s="1033"/>
    </row>
    <row r="105">
      <c r="A105" s="1031"/>
      <c r="B105" s="1034"/>
      <c r="C105" s="1031"/>
      <c r="D105" s="1031"/>
      <c r="E105" s="1031"/>
      <c r="F105" s="1033"/>
      <c r="G105" s="1033"/>
      <c r="H105" s="1033"/>
      <c r="I105" s="1033"/>
      <c r="J105" s="1033"/>
      <c r="K105" s="1033"/>
      <c r="L105" s="1033"/>
      <c r="M105" s="1033"/>
      <c r="N105" s="1033"/>
      <c r="O105" s="1033"/>
      <c r="P105" s="1033"/>
      <c r="Q105" s="1033"/>
      <c r="R105" s="1033"/>
      <c r="S105" s="1033"/>
      <c r="T105" s="1033"/>
      <c r="U105" s="1033"/>
      <c r="V105" s="1033"/>
      <c r="W105" s="1033"/>
      <c r="X105" s="1033"/>
      <c r="Y105" s="1033"/>
      <c r="Z105" s="1033"/>
      <c r="AA105" s="1033"/>
      <c r="AB105" s="1033"/>
      <c r="AC105" s="1033"/>
      <c r="AD105" s="1033"/>
      <c r="AE105" s="1033"/>
      <c r="AF105" s="1033"/>
      <c r="AG105" s="1033"/>
      <c r="AH105" s="1033"/>
      <c r="AI105" s="1033"/>
      <c r="AJ105" s="1033"/>
      <c r="AK105" s="1033"/>
      <c r="AL105" s="1033"/>
      <c r="AM105" s="1033"/>
      <c r="AN105" s="1033"/>
      <c r="AO105" s="1033"/>
      <c r="AP105" s="1033"/>
      <c r="AQ105" s="1033"/>
    </row>
    <row r="106">
      <c r="A106" s="1031"/>
      <c r="B106" s="1034"/>
      <c r="C106" s="1031"/>
      <c r="D106" s="1031"/>
      <c r="E106" s="1031"/>
      <c r="F106" s="1033"/>
      <c r="G106" s="1033"/>
      <c r="H106" s="1033"/>
      <c r="I106" s="1033"/>
      <c r="J106" s="1033"/>
      <c r="K106" s="1033"/>
      <c r="L106" s="1033"/>
      <c r="M106" s="1033"/>
      <c r="N106" s="1033"/>
      <c r="O106" s="1033"/>
      <c r="P106" s="1033"/>
      <c r="Q106" s="1033"/>
      <c r="R106" s="1033"/>
      <c r="S106" s="1033"/>
      <c r="T106" s="1033"/>
      <c r="U106" s="1033"/>
      <c r="V106" s="1033"/>
      <c r="W106" s="1033"/>
      <c r="X106" s="1033"/>
      <c r="Y106" s="1033"/>
      <c r="Z106" s="1033"/>
      <c r="AA106" s="1033"/>
      <c r="AB106" s="1033"/>
      <c r="AC106" s="1033"/>
      <c r="AD106" s="1033"/>
      <c r="AE106" s="1033"/>
      <c r="AF106" s="1033"/>
      <c r="AG106" s="1033"/>
      <c r="AH106" s="1033"/>
      <c r="AI106" s="1033"/>
      <c r="AJ106" s="1033"/>
      <c r="AK106" s="1033"/>
      <c r="AL106" s="1033"/>
      <c r="AM106" s="1033"/>
      <c r="AN106" s="1033"/>
      <c r="AO106" s="1033"/>
      <c r="AP106" s="1033"/>
      <c r="AQ106" s="1033"/>
    </row>
    <row r="107">
      <c r="A107" s="1031"/>
      <c r="B107" s="1034"/>
      <c r="C107" s="1031"/>
      <c r="D107" s="1031"/>
      <c r="E107" s="1031"/>
      <c r="F107" s="1033"/>
      <c r="G107" s="1033"/>
      <c r="H107" s="1033"/>
      <c r="I107" s="1033"/>
      <c r="J107" s="1033"/>
      <c r="K107" s="1033"/>
      <c r="L107" s="1033"/>
      <c r="M107" s="1033"/>
      <c r="N107" s="1033"/>
      <c r="O107" s="1033"/>
      <c r="P107" s="1033"/>
      <c r="Q107" s="1033"/>
      <c r="R107" s="1033"/>
      <c r="S107" s="1033"/>
      <c r="T107" s="1033"/>
      <c r="U107" s="1033"/>
      <c r="V107" s="1033"/>
      <c r="W107" s="1033"/>
      <c r="X107" s="1033"/>
      <c r="Y107" s="1033"/>
      <c r="Z107" s="1033"/>
      <c r="AA107" s="1033"/>
      <c r="AB107" s="1033"/>
      <c r="AC107" s="1033"/>
      <c r="AD107" s="1033"/>
      <c r="AE107" s="1033"/>
      <c r="AF107" s="1033"/>
      <c r="AG107" s="1033"/>
      <c r="AH107" s="1033"/>
      <c r="AI107" s="1033"/>
      <c r="AJ107" s="1033"/>
      <c r="AK107" s="1033"/>
      <c r="AL107" s="1033"/>
      <c r="AM107" s="1033"/>
      <c r="AN107" s="1033"/>
      <c r="AO107" s="1033"/>
      <c r="AP107" s="1033"/>
      <c r="AQ107" s="1033"/>
    </row>
    <row r="108">
      <c r="A108" s="1031"/>
      <c r="B108" s="1034"/>
      <c r="C108" s="1031"/>
      <c r="D108" s="1031"/>
      <c r="E108" s="1031"/>
      <c r="F108" s="1033"/>
      <c r="G108" s="1033"/>
      <c r="H108" s="1033"/>
      <c r="I108" s="1033"/>
      <c r="J108" s="1033"/>
      <c r="K108" s="1033"/>
      <c r="L108" s="1033"/>
      <c r="M108" s="1033"/>
      <c r="N108" s="1033"/>
      <c r="O108" s="1033"/>
      <c r="P108" s="1033"/>
      <c r="Q108" s="1033"/>
      <c r="R108" s="1033"/>
      <c r="S108" s="1033"/>
      <c r="T108" s="1033"/>
      <c r="U108" s="1033"/>
      <c r="V108" s="1033"/>
      <c r="W108" s="1033"/>
      <c r="X108" s="1033"/>
      <c r="Y108" s="1033"/>
      <c r="Z108" s="1033"/>
      <c r="AA108" s="1033"/>
      <c r="AB108" s="1033"/>
      <c r="AC108" s="1033"/>
      <c r="AD108" s="1033"/>
      <c r="AE108" s="1033"/>
      <c r="AF108" s="1033"/>
      <c r="AG108" s="1033"/>
      <c r="AH108" s="1033"/>
      <c r="AI108" s="1033"/>
      <c r="AJ108" s="1033"/>
      <c r="AK108" s="1033"/>
      <c r="AL108" s="1033"/>
      <c r="AM108" s="1033"/>
      <c r="AN108" s="1033"/>
      <c r="AO108" s="1033"/>
      <c r="AP108" s="1033"/>
      <c r="AQ108" s="1033"/>
    </row>
    <row r="109">
      <c r="A109" s="1031"/>
      <c r="B109" s="1034"/>
      <c r="C109" s="1031"/>
      <c r="D109" s="1031"/>
      <c r="E109" s="1031"/>
      <c r="F109" s="1033"/>
      <c r="G109" s="1033"/>
      <c r="H109" s="1033"/>
      <c r="I109" s="1033"/>
      <c r="J109" s="1033"/>
      <c r="K109" s="1033"/>
      <c r="L109" s="1033"/>
      <c r="M109" s="1033"/>
      <c r="N109" s="1033"/>
      <c r="O109" s="1033"/>
      <c r="P109" s="1033"/>
      <c r="Q109" s="1033"/>
      <c r="R109" s="1033"/>
      <c r="S109" s="1033"/>
      <c r="T109" s="1033"/>
      <c r="U109" s="1033"/>
      <c r="V109" s="1033"/>
      <c r="W109" s="1033"/>
      <c r="X109" s="1033"/>
      <c r="Y109" s="1033"/>
      <c r="Z109" s="1033"/>
      <c r="AA109" s="1033"/>
      <c r="AB109" s="1033"/>
      <c r="AC109" s="1033"/>
      <c r="AD109" s="1033"/>
      <c r="AE109" s="1033"/>
      <c r="AF109" s="1033"/>
      <c r="AG109" s="1033"/>
      <c r="AH109" s="1033"/>
      <c r="AI109" s="1033"/>
      <c r="AJ109" s="1033"/>
      <c r="AK109" s="1033"/>
      <c r="AL109" s="1033"/>
      <c r="AM109" s="1033"/>
      <c r="AN109" s="1033"/>
      <c r="AO109" s="1033"/>
      <c r="AP109" s="1033"/>
      <c r="AQ109" s="1033"/>
    </row>
    <row r="110">
      <c r="A110" s="1031"/>
      <c r="B110" s="1034"/>
      <c r="C110" s="1031"/>
      <c r="D110" s="1031"/>
      <c r="E110" s="1031"/>
      <c r="F110" s="1033"/>
      <c r="G110" s="1033"/>
      <c r="H110" s="1033"/>
      <c r="I110" s="1033"/>
      <c r="J110" s="1033"/>
      <c r="K110" s="1033"/>
      <c r="L110" s="1033"/>
      <c r="M110" s="1033"/>
      <c r="N110" s="1033"/>
      <c r="O110" s="1033"/>
      <c r="P110" s="1033"/>
      <c r="Q110" s="1033"/>
      <c r="R110" s="1033"/>
      <c r="S110" s="1033"/>
      <c r="T110" s="1033"/>
      <c r="U110" s="1033"/>
      <c r="V110" s="1033"/>
      <c r="W110" s="1033"/>
      <c r="X110" s="1033"/>
      <c r="Y110" s="1033"/>
      <c r="Z110" s="1033"/>
      <c r="AA110" s="1033"/>
      <c r="AB110" s="1033"/>
      <c r="AC110" s="1033"/>
      <c r="AD110" s="1033"/>
      <c r="AE110" s="1033"/>
      <c r="AF110" s="1033"/>
      <c r="AG110" s="1033"/>
      <c r="AH110" s="1033"/>
      <c r="AI110" s="1033"/>
      <c r="AJ110" s="1033"/>
      <c r="AK110" s="1033"/>
      <c r="AL110" s="1033"/>
      <c r="AM110" s="1033"/>
      <c r="AN110" s="1033"/>
      <c r="AO110" s="1033"/>
      <c r="AP110" s="1033"/>
      <c r="AQ110" s="1033"/>
    </row>
    <row r="111">
      <c r="A111" s="1031"/>
      <c r="B111" s="1034"/>
      <c r="C111" s="1031"/>
      <c r="D111" s="1031"/>
      <c r="E111" s="1031"/>
      <c r="F111" s="1033"/>
      <c r="G111" s="1033"/>
      <c r="H111" s="1033"/>
      <c r="I111" s="1033"/>
      <c r="J111" s="1033"/>
      <c r="K111" s="1033"/>
      <c r="L111" s="1033"/>
      <c r="M111" s="1033"/>
      <c r="N111" s="1033"/>
      <c r="O111" s="1033"/>
      <c r="P111" s="1033"/>
      <c r="Q111" s="1033"/>
      <c r="R111" s="1033"/>
      <c r="S111" s="1033"/>
      <c r="T111" s="1033"/>
      <c r="U111" s="1033"/>
      <c r="V111" s="1033"/>
      <c r="W111" s="1033"/>
      <c r="X111" s="1033"/>
      <c r="Y111" s="1033"/>
      <c r="Z111" s="1033"/>
      <c r="AA111" s="1033"/>
      <c r="AB111" s="1033"/>
      <c r="AC111" s="1033"/>
      <c r="AD111" s="1033"/>
      <c r="AE111" s="1033"/>
      <c r="AF111" s="1033"/>
      <c r="AG111" s="1033"/>
      <c r="AH111" s="1033"/>
      <c r="AI111" s="1033"/>
      <c r="AJ111" s="1033"/>
      <c r="AK111" s="1033"/>
      <c r="AL111" s="1033"/>
      <c r="AM111" s="1033"/>
      <c r="AN111" s="1033"/>
      <c r="AO111" s="1033"/>
      <c r="AP111" s="1033"/>
      <c r="AQ111" s="1033"/>
    </row>
    <row r="112">
      <c r="A112" s="1031"/>
      <c r="B112" s="1034"/>
      <c r="C112" s="1031"/>
      <c r="D112" s="1031"/>
      <c r="E112" s="1031"/>
      <c r="F112" s="1033"/>
      <c r="G112" s="1033"/>
      <c r="H112" s="1033"/>
      <c r="I112" s="1033"/>
      <c r="J112" s="1033"/>
      <c r="K112" s="1033"/>
      <c r="L112" s="1033"/>
      <c r="M112" s="1033"/>
      <c r="N112" s="1033"/>
      <c r="O112" s="1033"/>
      <c r="P112" s="1033"/>
      <c r="Q112" s="1033"/>
      <c r="R112" s="1033"/>
      <c r="S112" s="1033"/>
      <c r="T112" s="1033"/>
      <c r="U112" s="1033"/>
      <c r="V112" s="1033"/>
      <c r="W112" s="1033"/>
      <c r="X112" s="1033"/>
      <c r="Y112" s="1033"/>
      <c r="Z112" s="1033"/>
      <c r="AA112" s="1033"/>
      <c r="AB112" s="1033"/>
      <c r="AC112" s="1033"/>
      <c r="AD112" s="1033"/>
      <c r="AE112" s="1033"/>
      <c r="AF112" s="1033"/>
      <c r="AG112" s="1033"/>
      <c r="AH112" s="1033"/>
      <c r="AI112" s="1033"/>
      <c r="AJ112" s="1033"/>
      <c r="AK112" s="1033"/>
      <c r="AL112" s="1033"/>
      <c r="AM112" s="1033"/>
      <c r="AN112" s="1033"/>
      <c r="AO112" s="1033"/>
      <c r="AP112" s="1033"/>
      <c r="AQ112" s="1033"/>
    </row>
    <row r="113">
      <c r="A113" s="1031"/>
      <c r="B113" s="1034"/>
      <c r="C113" s="1031"/>
      <c r="D113" s="1031"/>
      <c r="E113" s="1031"/>
      <c r="F113" s="1033"/>
      <c r="G113" s="1033"/>
      <c r="H113" s="1033"/>
      <c r="I113" s="1033"/>
      <c r="J113" s="1033"/>
      <c r="K113" s="1033"/>
      <c r="L113" s="1033"/>
      <c r="M113" s="1033"/>
      <c r="N113" s="1033"/>
      <c r="O113" s="1033"/>
      <c r="P113" s="1033"/>
      <c r="Q113" s="1033"/>
      <c r="R113" s="1033"/>
      <c r="S113" s="1033"/>
      <c r="T113" s="1033"/>
      <c r="U113" s="1033"/>
      <c r="V113" s="1033"/>
      <c r="W113" s="1033"/>
      <c r="X113" s="1033"/>
      <c r="Y113" s="1033"/>
      <c r="Z113" s="1033"/>
      <c r="AA113" s="1033"/>
      <c r="AB113" s="1033"/>
      <c r="AC113" s="1033"/>
      <c r="AD113" s="1033"/>
      <c r="AE113" s="1033"/>
      <c r="AF113" s="1033"/>
      <c r="AG113" s="1033"/>
      <c r="AH113" s="1033"/>
      <c r="AI113" s="1033"/>
      <c r="AJ113" s="1033"/>
      <c r="AK113" s="1033"/>
      <c r="AL113" s="1033"/>
      <c r="AM113" s="1033"/>
      <c r="AN113" s="1033"/>
      <c r="AO113" s="1033"/>
      <c r="AP113" s="1033"/>
      <c r="AQ113" s="1033"/>
    </row>
    <row r="114">
      <c r="A114" s="1031"/>
      <c r="B114" s="1034"/>
      <c r="C114" s="1031"/>
      <c r="D114" s="1031"/>
      <c r="E114" s="1031"/>
      <c r="F114" s="1033"/>
      <c r="G114" s="1033"/>
      <c r="H114" s="1033"/>
      <c r="I114" s="1033"/>
      <c r="J114" s="1033"/>
      <c r="K114" s="1033"/>
      <c r="L114" s="1033"/>
      <c r="M114" s="1033"/>
      <c r="N114" s="1033"/>
      <c r="O114" s="1033"/>
      <c r="P114" s="1033"/>
      <c r="Q114" s="1033"/>
      <c r="R114" s="1033"/>
      <c r="S114" s="1033"/>
      <c r="T114" s="1033"/>
      <c r="U114" s="1033"/>
      <c r="V114" s="1033"/>
      <c r="W114" s="1033"/>
      <c r="X114" s="1033"/>
      <c r="Y114" s="1033"/>
      <c r="Z114" s="1033"/>
      <c r="AA114" s="1033"/>
      <c r="AB114" s="1033"/>
      <c r="AC114" s="1033"/>
      <c r="AD114" s="1033"/>
      <c r="AE114" s="1033"/>
      <c r="AF114" s="1033"/>
      <c r="AG114" s="1033"/>
      <c r="AH114" s="1033"/>
      <c r="AI114" s="1033"/>
      <c r="AJ114" s="1033"/>
      <c r="AK114" s="1033"/>
      <c r="AL114" s="1033"/>
      <c r="AM114" s="1033"/>
      <c r="AN114" s="1033"/>
      <c r="AO114" s="1033"/>
      <c r="AP114" s="1033"/>
      <c r="AQ114" s="1033"/>
    </row>
    <row r="115">
      <c r="A115" s="1031"/>
      <c r="B115" s="1034"/>
      <c r="C115" s="1031"/>
      <c r="D115" s="1031"/>
      <c r="E115" s="1031"/>
      <c r="F115" s="1033"/>
      <c r="G115" s="1033"/>
      <c r="H115" s="1033"/>
      <c r="I115" s="1033"/>
      <c r="J115" s="1033"/>
      <c r="K115" s="1033"/>
      <c r="L115" s="1033"/>
      <c r="M115" s="1033"/>
      <c r="N115" s="1033"/>
      <c r="O115" s="1033"/>
      <c r="P115" s="1033"/>
      <c r="Q115" s="1033"/>
      <c r="R115" s="1033"/>
      <c r="S115" s="1033"/>
      <c r="T115" s="1033"/>
      <c r="U115" s="1033"/>
      <c r="V115" s="1033"/>
      <c r="W115" s="1033"/>
      <c r="X115" s="1033"/>
      <c r="Y115" s="1033"/>
      <c r="Z115" s="1033"/>
      <c r="AA115" s="1033"/>
      <c r="AB115" s="1033"/>
      <c r="AC115" s="1033"/>
      <c r="AD115" s="1033"/>
      <c r="AE115" s="1033"/>
      <c r="AF115" s="1033"/>
      <c r="AG115" s="1033"/>
      <c r="AH115" s="1033"/>
      <c r="AI115" s="1033"/>
      <c r="AJ115" s="1033"/>
      <c r="AK115" s="1033"/>
      <c r="AL115" s="1033"/>
      <c r="AM115" s="1033"/>
      <c r="AN115" s="1033"/>
      <c r="AO115" s="1033"/>
      <c r="AP115" s="1033"/>
      <c r="AQ115" s="1033"/>
    </row>
    <row r="116">
      <c r="A116" s="1031"/>
      <c r="B116" s="1034"/>
      <c r="C116" s="1031"/>
      <c r="D116" s="1031"/>
      <c r="E116" s="1031"/>
      <c r="F116" s="1033"/>
      <c r="G116" s="1033"/>
      <c r="H116" s="1033"/>
      <c r="I116" s="1033"/>
      <c r="J116" s="1033"/>
      <c r="K116" s="1033"/>
      <c r="L116" s="1033"/>
      <c r="M116" s="1033"/>
      <c r="N116" s="1033"/>
      <c r="O116" s="1033"/>
      <c r="P116" s="1033"/>
      <c r="Q116" s="1033"/>
      <c r="R116" s="1033"/>
      <c r="S116" s="1033"/>
      <c r="T116" s="1033"/>
      <c r="U116" s="1033"/>
      <c r="V116" s="1033"/>
      <c r="W116" s="1033"/>
      <c r="X116" s="1033"/>
      <c r="Y116" s="1033"/>
      <c r="Z116" s="1033"/>
      <c r="AA116" s="1033"/>
      <c r="AB116" s="1033"/>
      <c r="AC116" s="1033"/>
      <c r="AD116" s="1033"/>
      <c r="AE116" s="1033"/>
      <c r="AF116" s="1033"/>
      <c r="AG116" s="1033"/>
      <c r="AH116" s="1033"/>
      <c r="AI116" s="1033"/>
      <c r="AJ116" s="1033"/>
      <c r="AK116" s="1033"/>
      <c r="AL116" s="1033"/>
      <c r="AM116" s="1033"/>
      <c r="AN116" s="1033"/>
      <c r="AO116" s="1033"/>
      <c r="AP116" s="1033"/>
      <c r="AQ116" s="1033"/>
    </row>
    <row r="117">
      <c r="A117" s="1031"/>
      <c r="B117" s="1034"/>
      <c r="C117" s="1031"/>
      <c r="D117" s="1031"/>
      <c r="E117" s="1031"/>
      <c r="F117" s="1033"/>
      <c r="G117" s="1033"/>
      <c r="H117" s="1033"/>
      <c r="I117" s="1033"/>
      <c r="J117" s="1033"/>
      <c r="K117" s="1033"/>
      <c r="L117" s="1033"/>
      <c r="M117" s="1033"/>
      <c r="N117" s="1033"/>
      <c r="O117" s="1033"/>
      <c r="P117" s="1033"/>
      <c r="Q117" s="1033"/>
      <c r="R117" s="1033"/>
      <c r="S117" s="1033"/>
      <c r="T117" s="1033"/>
      <c r="U117" s="1033"/>
      <c r="V117" s="1033"/>
      <c r="W117" s="1033"/>
      <c r="X117" s="1033"/>
      <c r="Y117" s="1033"/>
      <c r="Z117" s="1033"/>
      <c r="AA117" s="1033"/>
      <c r="AB117" s="1033"/>
      <c r="AC117" s="1033"/>
      <c r="AD117" s="1033"/>
      <c r="AE117" s="1033"/>
      <c r="AF117" s="1033"/>
      <c r="AG117" s="1033"/>
      <c r="AH117" s="1033"/>
      <c r="AI117" s="1033"/>
      <c r="AJ117" s="1033"/>
      <c r="AK117" s="1033"/>
      <c r="AL117" s="1033"/>
      <c r="AM117" s="1033"/>
      <c r="AN117" s="1033"/>
      <c r="AO117" s="1033"/>
      <c r="AP117" s="1033"/>
      <c r="AQ117" s="1033"/>
    </row>
    <row r="118">
      <c r="A118" s="1031"/>
      <c r="B118" s="1034"/>
      <c r="C118" s="1031"/>
      <c r="D118" s="1031"/>
      <c r="E118" s="1031"/>
      <c r="F118" s="1033"/>
      <c r="G118" s="1033"/>
      <c r="H118" s="1033"/>
      <c r="I118" s="1033"/>
      <c r="J118" s="1033"/>
      <c r="K118" s="1033"/>
      <c r="L118" s="1033"/>
      <c r="M118" s="1033"/>
      <c r="N118" s="1033"/>
      <c r="O118" s="1033"/>
      <c r="P118" s="1033"/>
      <c r="Q118" s="1033"/>
      <c r="R118" s="1033"/>
      <c r="S118" s="1033"/>
      <c r="T118" s="1033"/>
      <c r="U118" s="1033"/>
      <c r="V118" s="1033"/>
      <c r="W118" s="1033"/>
      <c r="X118" s="1033"/>
      <c r="Y118" s="1033"/>
      <c r="Z118" s="1033"/>
      <c r="AA118" s="1033"/>
      <c r="AB118" s="1033"/>
      <c r="AC118" s="1033"/>
      <c r="AD118" s="1033"/>
      <c r="AE118" s="1033"/>
      <c r="AF118" s="1033"/>
      <c r="AG118" s="1033"/>
      <c r="AH118" s="1033"/>
      <c r="AI118" s="1033"/>
      <c r="AJ118" s="1033"/>
      <c r="AK118" s="1033"/>
      <c r="AL118" s="1033"/>
      <c r="AM118" s="1033"/>
      <c r="AN118" s="1033"/>
      <c r="AO118" s="1033"/>
      <c r="AP118" s="1033"/>
      <c r="AQ118" s="1033"/>
    </row>
    <row r="119">
      <c r="A119" s="1031"/>
      <c r="B119" s="1034"/>
      <c r="C119" s="1031"/>
      <c r="D119" s="1031"/>
      <c r="E119" s="1031"/>
      <c r="F119" s="1033"/>
      <c r="G119" s="1033"/>
      <c r="H119" s="1033"/>
      <c r="I119" s="1033"/>
      <c r="J119" s="1033"/>
      <c r="K119" s="1033"/>
      <c r="L119" s="1033"/>
      <c r="M119" s="1033"/>
      <c r="N119" s="1033"/>
      <c r="O119" s="1033"/>
      <c r="P119" s="1033"/>
      <c r="Q119" s="1033"/>
      <c r="R119" s="1033"/>
      <c r="S119" s="1033"/>
      <c r="T119" s="1033"/>
      <c r="U119" s="1033"/>
      <c r="V119" s="1033"/>
      <c r="W119" s="1033"/>
      <c r="X119" s="1033"/>
      <c r="Y119" s="1033"/>
      <c r="Z119" s="1033"/>
      <c r="AA119" s="1033"/>
      <c r="AB119" s="1033"/>
      <c r="AC119" s="1033"/>
      <c r="AD119" s="1033"/>
      <c r="AE119" s="1033"/>
      <c r="AF119" s="1033"/>
      <c r="AG119" s="1033"/>
      <c r="AH119" s="1033"/>
      <c r="AI119" s="1033"/>
      <c r="AJ119" s="1033"/>
      <c r="AK119" s="1033"/>
      <c r="AL119" s="1033"/>
      <c r="AM119" s="1033"/>
      <c r="AN119" s="1033"/>
      <c r="AO119" s="1033"/>
      <c r="AP119" s="1033"/>
      <c r="AQ119" s="1033"/>
    </row>
    <row r="120">
      <c r="A120" s="1031"/>
      <c r="B120" s="1034"/>
      <c r="C120" s="1031"/>
      <c r="D120" s="1031"/>
      <c r="E120" s="1031"/>
      <c r="F120" s="1033"/>
      <c r="G120" s="1033"/>
      <c r="H120" s="1033"/>
      <c r="I120" s="1033"/>
      <c r="J120" s="1033"/>
      <c r="K120" s="1033"/>
      <c r="L120" s="1033"/>
      <c r="M120" s="1033"/>
      <c r="N120" s="1033"/>
      <c r="O120" s="1033"/>
      <c r="P120" s="1033"/>
      <c r="Q120" s="1033"/>
      <c r="R120" s="1033"/>
      <c r="S120" s="1033"/>
      <c r="T120" s="1033"/>
      <c r="U120" s="1033"/>
      <c r="V120" s="1033"/>
      <c r="W120" s="1033"/>
      <c r="X120" s="1033"/>
      <c r="Y120" s="1033"/>
      <c r="Z120" s="1033"/>
      <c r="AA120" s="1033"/>
      <c r="AB120" s="1033"/>
      <c r="AC120" s="1033"/>
      <c r="AD120" s="1033"/>
      <c r="AE120" s="1033"/>
      <c r="AF120" s="1033"/>
      <c r="AG120" s="1033"/>
      <c r="AH120" s="1033"/>
      <c r="AI120" s="1033"/>
      <c r="AJ120" s="1033"/>
      <c r="AK120" s="1033"/>
      <c r="AL120" s="1033"/>
      <c r="AM120" s="1033"/>
      <c r="AN120" s="1033"/>
      <c r="AO120" s="1033"/>
      <c r="AP120" s="1033"/>
      <c r="AQ120" s="1033"/>
    </row>
    <row r="121">
      <c r="A121" s="1031"/>
      <c r="B121" s="1034"/>
      <c r="C121" s="1031"/>
      <c r="D121" s="1031"/>
      <c r="E121" s="1031"/>
      <c r="F121" s="1033"/>
      <c r="G121" s="1033"/>
      <c r="H121" s="1033"/>
      <c r="I121" s="1033"/>
      <c r="J121" s="1033"/>
      <c r="K121" s="1033"/>
      <c r="L121" s="1033"/>
      <c r="M121" s="1033"/>
      <c r="N121" s="1033"/>
      <c r="O121" s="1033"/>
      <c r="P121" s="1033"/>
      <c r="Q121" s="1033"/>
      <c r="R121" s="1033"/>
      <c r="S121" s="1033"/>
      <c r="T121" s="1033"/>
      <c r="U121" s="1033"/>
      <c r="V121" s="1033"/>
      <c r="W121" s="1033"/>
      <c r="X121" s="1033"/>
      <c r="Y121" s="1033"/>
      <c r="Z121" s="1033"/>
      <c r="AA121" s="1033"/>
      <c r="AB121" s="1033"/>
      <c r="AC121" s="1033"/>
      <c r="AD121" s="1033"/>
      <c r="AE121" s="1033"/>
      <c r="AF121" s="1033"/>
      <c r="AG121" s="1033"/>
      <c r="AH121" s="1033"/>
      <c r="AI121" s="1033"/>
      <c r="AJ121" s="1033"/>
      <c r="AK121" s="1033"/>
      <c r="AL121" s="1033"/>
      <c r="AM121" s="1033"/>
      <c r="AN121" s="1033"/>
      <c r="AO121" s="1033"/>
      <c r="AP121" s="1033"/>
      <c r="AQ121" s="1033"/>
    </row>
    <row r="122">
      <c r="A122" s="1031"/>
      <c r="B122" s="1034"/>
      <c r="C122" s="1031"/>
      <c r="D122" s="1031"/>
      <c r="E122" s="1031"/>
      <c r="F122" s="1033"/>
      <c r="G122" s="1033"/>
      <c r="H122" s="1033"/>
      <c r="I122" s="1033"/>
      <c r="J122" s="1033"/>
      <c r="K122" s="1033"/>
      <c r="L122" s="1033"/>
      <c r="M122" s="1033"/>
      <c r="N122" s="1033"/>
      <c r="O122" s="1033"/>
      <c r="P122" s="1033"/>
      <c r="Q122" s="1033"/>
      <c r="R122" s="1033"/>
      <c r="S122" s="1033"/>
      <c r="T122" s="1033"/>
      <c r="U122" s="1033"/>
      <c r="V122" s="1033"/>
      <c r="W122" s="1033"/>
      <c r="X122" s="1033"/>
      <c r="Y122" s="1033"/>
      <c r="Z122" s="1033"/>
      <c r="AA122" s="1033"/>
      <c r="AB122" s="1033"/>
      <c r="AC122" s="1033"/>
      <c r="AD122" s="1033"/>
      <c r="AE122" s="1033"/>
      <c r="AF122" s="1033"/>
      <c r="AG122" s="1033"/>
      <c r="AH122" s="1033"/>
      <c r="AI122" s="1033"/>
      <c r="AJ122" s="1033"/>
      <c r="AK122" s="1033"/>
      <c r="AL122" s="1033"/>
      <c r="AM122" s="1033"/>
      <c r="AN122" s="1033"/>
      <c r="AO122" s="1033"/>
      <c r="AP122" s="1033"/>
      <c r="AQ122" s="1033"/>
    </row>
    <row r="123">
      <c r="A123" s="1031"/>
      <c r="B123" s="1034"/>
      <c r="C123" s="1031"/>
      <c r="D123" s="1031"/>
      <c r="E123" s="1031"/>
      <c r="F123" s="1033"/>
      <c r="G123" s="1033"/>
      <c r="H123" s="1033"/>
      <c r="I123" s="1033"/>
      <c r="J123" s="1033"/>
      <c r="K123" s="1033"/>
      <c r="L123" s="1033"/>
      <c r="M123" s="1033"/>
      <c r="N123" s="1033"/>
      <c r="O123" s="1033"/>
      <c r="P123" s="1033"/>
      <c r="Q123" s="1033"/>
      <c r="R123" s="1033"/>
      <c r="S123" s="1033"/>
      <c r="T123" s="1033"/>
      <c r="U123" s="1033"/>
      <c r="V123" s="1033"/>
      <c r="W123" s="1033"/>
      <c r="X123" s="1033"/>
      <c r="Y123" s="1033"/>
      <c r="Z123" s="1033"/>
      <c r="AA123" s="1033"/>
      <c r="AB123" s="1033"/>
      <c r="AC123" s="1033"/>
      <c r="AD123" s="1033"/>
      <c r="AE123" s="1033"/>
      <c r="AF123" s="1033"/>
      <c r="AG123" s="1033"/>
      <c r="AH123" s="1033"/>
      <c r="AI123" s="1033"/>
      <c r="AJ123" s="1033"/>
      <c r="AK123" s="1033"/>
      <c r="AL123" s="1033"/>
      <c r="AM123" s="1033"/>
      <c r="AN123" s="1033"/>
      <c r="AO123" s="1033"/>
      <c r="AP123" s="1033"/>
      <c r="AQ123" s="1033"/>
    </row>
    <row r="124">
      <c r="A124" s="1031"/>
      <c r="B124" s="1034"/>
      <c r="C124" s="1031"/>
      <c r="D124" s="1031"/>
      <c r="E124" s="1031"/>
      <c r="F124" s="1033"/>
      <c r="G124" s="1033"/>
      <c r="H124" s="1033"/>
      <c r="I124" s="1033"/>
      <c r="J124" s="1033"/>
      <c r="K124" s="1033"/>
      <c r="L124" s="1033"/>
      <c r="M124" s="1033"/>
      <c r="N124" s="1033"/>
      <c r="O124" s="1033"/>
      <c r="P124" s="1033"/>
      <c r="Q124" s="1033"/>
      <c r="R124" s="1033"/>
      <c r="S124" s="1033"/>
      <c r="T124" s="1033"/>
      <c r="U124" s="1033"/>
      <c r="V124" s="1033"/>
      <c r="W124" s="1033"/>
      <c r="X124" s="1033"/>
      <c r="Y124" s="1033"/>
      <c r="Z124" s="1033"/>
      <c r="AA124" s="1033"/>
      <c r="AB124" s="1033"/>
      <c r="AC124" s="1033"/>
      <c r="AD124" s="1033"/>
      <c r="AE124" s="1033"/>
      <c r="AF124" s="1033"/>
      <c r="AG124" s="1033"/>
      <c r="AH124" s="1033"/>
      <c r="AI124" s="1033"/>
      <c r="AJ124" s="1033"/>
      <c r="AK124" s="1033"/>
      <c r="AL124" s="1033"/>
      <c r="AM124" s="1033"/>
      <c r="AN124" s="1033"/>
      <c r="AO124" s="1033"/>
      <c r="AP124" s="1033"/>
      <c r="AQ124" s="1033"/>
    </row>
    <row r="125">
      <c r="A125" s="1031"/>
      <c r="B125" s="1034"/>
      <c r="C125" s="1031"/>
      <c r="D125" s="1031"/>
      <c r="E125" s="1031"/>
      <c r="F125" s="1033"/>
      <c r="G125" s="1033"/>
      <c r="H125" s="1033"/>
      <c r="I125" s="1033"/>
      <c r="J125" s="1033"/>
      <c r="K125" s="1033"/>
      <c r="L125" s="1033"/>
      <c r="M125" s="1033"/>
      <c r="N125" s="1033"/>
      <c r="O125" s="1033"/>
      <c r="P125" s="1033"/>
      <c r="Q125" s="1033"/>
      <c r="R125" s="1033"/>
      <c r="S125" s="1033"/>
      <c r="T125" s="1033"/>
      <c r="U125" s="1033"/>
      <c r="V125" s="1033"/>
      <c r="W125" s="1033"/>
      <c r="X125" s="1033"/>
      <c r="Y125" s="1033"/>
      <c r="Z125" s="1033"/>
      <c r="AA125" s="1033"/>
      <c r="AB125" s="1033"/>
      <c r="AC125" s="1033"/>
      <c r="AD125" s="1033"/>
      <c r="AE125" s="1033"/>
      <c r="AF125" s="1033"/>
      <c r="AG125" s="1033"/>
      <c r="AH125" s="1033"/>
      <c r="AI125" s="1033"/>
      <c r="AJ125" s="1033"/>
      <c r="AK125" s="1033"/>
      <c r="AL125" s="1033"/>
      <c r="AM125" s="1033"/>
      <c r="AN125" s="1033"/>
      <c r="AO125" s="1033"/>
      <c r="AP125" s="1033"/>
      <c r="AQ125" s="1033"/>
    </row>
    <row r="126">
      <c r="A126" s="1031"/>
      <c r="B126" s="1034"/>
      <c r="C126" s="1031"/>
      <c r="D126" s="1031"/>
      <c r="E126" s="1031"/>
      <c r="F126" s="1033"/>
      <c r="G126" s="1033"/>
      <c r="H126" s="1033"/>
      <c r="I126" s="1033"/>
      <c r="J126" s="1033"/>
      <c r="K126" s="1033"/>
      <c r="L126" s="1033"/>
      <c r="M126" s="1033"/>
      <c r="N126" s="1033"/>
      <c r="O126" s="1033"/>
      <c r="P126" s="1033"/>
      <c r="Q126" s="1033"/>
      <c r="R126" s="1033"/>
      <c r="S126" s="1033"/>
      <c r="T126" s="1033"/>
      <c r="U126" s="1033"/>
      <c r="V126" s="1033"/>
      <c r="W126" s="1033"/>
      <c r="X126" s="1033"/>
      <c r="Y126" s="1033"/>
      <c r="Z126" s="1033"/>
      <c r="AA126" s="1033"/>
      <c r="AB126" s="1033"/>
      <c r="AC126" s="1033"/>
      <c r="AD126" s="1033"/>
      <c r="AE126" s="1033"/>
      <c r="AF126" s="1033"/>
      <c r="AG126" s="1033"/>
      <c r="AH126" s="1033"/>
      <c r="AI126" s="1033"/>
      <c r="AJ126" s="1033"/>
      <c r="AK126" s="1033"/>
      <c r="AL126" s="1033"/>
      <c r="AM126" s="1033"/>
      <c r="AN126" s="1033"/>
      <c r="AO126" s="1033"/>
      <c r="AP126" s="1033"/>
      <c r="AQ126" s="1033"/>
    </row>
    <row r="127">
      <c r="A127" s="1031"/>
      <c r="B127" s="1034"/>
      <c r="C127" s="1031"/>
      <c r="D127" s="1031"/>
      <c r="E127" s="1031"/>
      <c r="F127" s="1033"/>
      <c r="G127" s="1033"/>
      <c r="H127" s="1033"/>
      <c r="I127" s="1033"/>
      <c r="J127" s="1033"/>
      <c r="K127" s="1033"/>
      <c r="L127" s="1033"/>
      <c r="M127" s="1033"/>
      <c r="N127" s="1033"/>
      <c r="O127" s="1033"/>
      <c r="P127" s="1033"/>
      <c r="Q127" s="1033"/>
      <c r="R127" s="1033"/>
      <c r="S127" s="1033"/>
      <c r="T127" s="1033"/>
      <c r="U127" s="1033"/>
      <c r="V127" s="1033"/>
      <c r="W127" s="1033"/>
      <c r="X127" s="1033"/>
      <c r="Y127" s="1033"/>
      <c r="Z127" s="1033"/>
      <c r="AA127" s="1033"/>
      <c r="AB127" s="1033"/>
      <c r="AC127" s="1033"/>
      <c r="AD127" s="1033"/>
      <c r="AE127" s="1033"/>
      <c r="AF127" s="1033"/>
      <c r="AG127" s="1033"/>
      <c r="AH127" s="1033"/>
      <c r="AI127" s="1033"/>
      <c r="AJ127" s="1033"/>
      <c r="AK127" s="1033"/>
      <c r="AL127" s="1033"/>
      <c r="AM127" s="1033"/>
      <c r="AN127" s="1033"/>
      <c r="AO127" s="1033"/>
      <c r="AP127" s="1033"/>
      <c r="AQ127" s="1033"/>
    </row>
    <row r="128">
      <c r="A128" s="1031"/>
      <c r="B128" s="1034"/>
      <c r="C128" s="1031"/>
      <c r="D128" s="1031"/>
      <c r="E128" s="1031"/>
      <c r="F128" s="1033"/>
      <c r="G128" s="1033"/>
      <c r="H128" s="1033"/>
      <c r="I128" s="1033"/>
      <c r="J128" s="1033"/>
      <c r="K128" s="1033"/>
      <c r="L128" s="1033"/>
      <c r="M128" s="1033"/>
      <c r="N128" s="1033"/>
      <c r="O128" s="1033"/>
      <c r="P128" s="1033"/>
      <c r="Q128" s="1033"/>
      <c r="R128" s="1033"/>
      <c r="S128" s="1033"/>
      <c r="T128" s="1033"/>
      <c r="U128" s="1033"/>
      <c r="V128" s="1033"/>
      <c r="W128" s="1033"/>
      <c r="X128" s="1033"/>
      <c r="Y128" s="1033"/>
      <c r="Z128" s="1033"/>
      <c r="AA128" s="1033"/>
      <c r="AB128" s="1033"/>
      <c r="AC128" s="1033"/>
      <c r="AD128" s="1033"/>
      <c r="AE128" s="1033"/>
      <c r="AF128" s="1033"/>
      <c r="AG128" s="1033"/>
      <c r="AH128" s="1033"/>
      <c r="AI128" s="1033"/>
      <c r="AJ128" s="1033"/>
      <c r="AK128" s="1033"/>
      <c r="AL128" s="1033"/>
      <c r="AM128" s="1033"/>
      <c r="AN128" s="1033"/>
      <c r="AO128" s="1033"/>
      <c r="AP128" s="1033"/>
      <c r="AQ128" s="1033"/>
    </row>
    <row r="129">
      <c r="A129" s="1031"/>
      <c r="B129" s="1034"/>
      <c r="C129" s="1031"/>
      <c r="D129" s="1031"/>
      <c r="E129" s="1031"/>
      <c r="F129" s="1033"/>
      <c r="G129" s="1033"/>
      <c r="H129" s="1033"/>
      <c r="I129" s="1033"/>
      <c r="J129" s="1033"/>
      <c r="K129" s="1033"/>
      <c r="L129" s="1033"/>
      <c r="M129" s="1033"/>
      <c r="N129" s="1033"/>
      <c r="O129" s="1033"/>
      <c r="P129" s="1033"/>
      <c r="Q129" s="1033"/>
      <c r="R129" s="1033"/>
      <c r="S129" s="1033"/>
      <c r="T129" s="1033"/>
      <c r="U129" s="1033"/>
      <c r="V129" s="1033"/>
      <c r="W129" s="1033"/>
      <c r="X129" s="1033"/>
      <c r="Y129" s="1033"/>
      <c r="Z129" s="1033"/>
      <c r="AA129" s="1033"/>
      <c r="AB129" s="1033"/>
      <c r="AC129" s="1033"/>
      <c r="AD129" s="1033"/>
      <c r="AE129" s="1033"/>
      <c r="AF129" s="1033"/>
      <c r="AG129" s="1033"/>
      <c r="AH129" s="1033"/>
      <c r="AI129" s="1033"/>
      <c r="AJ129" s="1033"/>
      <c r="AK129" s="1033"/>
      <c r="AL129" s="1033"/>
      <c r="AM129" s="1033"/>
      <c r="AN129" s="1033"/>
      <c r="AO129" s="1033"/>
      <c r="AP129" s="1033"/>
      <c r="AQ129" s="1033"/>
    </row>
    <row r="130">
      <c r="A130" s="1031"/>
      <c r="B130" s="1034"/>
      <c r="C130" s="1031"/>
      <c r="D130" s="1031"/>
      <c r="E130" s="1031"/>
      <c r="F130" s="1033"/>
      <c r="G130" s="1033"/>
      <c r="H130" s="1033"/>
      <c r="I130" s="1033"/>
      <c r="J130" s="1033"/>
      <c r="K130" s="1033"/>
      <c r="L130" s="1033"/>
      <c r="M130" s="1033"/>
      <c r="N130" s="1033"/>
      <c r="O130" s="1033"/>
      <c r="P130" s="1033"/>
      <c r="Q130" s="1033"/>
      <c r="R130" s="1033"/>
      <c r="S130" s="1033"/>
      <c r="T130" s="1033"/>
      <c r="U130" s="1033"/>
      <c r="V130" s="1033"/>
      <c r="W130" s="1033"/>
      <c r="X130" s="1033"/>
      <c r="Y130" s="1033"/>
      <c r="Z130" s="1033"/>
      <c r="AA130" s="1033"/>
      <c r="AB130" s="1033"/>
      <c r="AC130" s="1033"/>
      <c r="AD130" s="1033"/>
      <c r="AE130" s="1033"/>
      <c r="AF130" s="1033"/>
      <c r="AG130" s="1033"/>
      <c r="AH130" s="1033"/>
      <c r="AI130" s="1033"/>
      <c r="AJ130" s="1033"/>
      <c r="AK130" s="1033"/>
      <c r="AL130" s="1033"/>
      <c r="AM130" s="1033"/>
      <c r="AN130" s="1033"/>
      <c r="AO130" s="1033"/>
      <c r="AP130" s="1033"/>
      <c r="AQ130" s="1033"/>
    </row>
    <row r="131">
      <c r="A131" s="1031"/>
      <c r="B131" s="1034"/>
      <c r="C131" s="1031"/>
      <c r="D131" s="1031"/>
      <c r="E131" s="1031"/>
      <c r="F131" s="1033"/>
      <c r="G131" s="1033"/>
      <c r="H131" s="1033"/>
      <c r="I131" s="1033"/>
      <c r="J131" s="1033"/>
      <c r="K131" s="1033"/>
      <c r="L131" s="1033"/>
      <c r="M131" s="1033"/>
      <c r="N131" s="1033"/>
      <c r="O131" s="1033"/>
      <c r="P131" s="1033"/>
      <c r="Q131" s="1033"/>
      <c r="R131" s="1033"/>
      <c r="S131" s="1033"/>
      <c r="T131" s="1033"/>
      <c r="U131" s="1033"/>
      <c r="V131" s="1033"/>
      <c r="W131" s="1033"/>
      <c r="X131" s="1033"/>
      <c r="Y131" s="1033"/>
      <c r="Z131" s="1033"/>
      <c r="AA131" s="1033"/>
      <c r="AB131" s="1033"/>
      <c r="AC131" s="1033"/>
      <c r="AD131" s="1033"/>
      <c r="AE131" s="1033"/>
      <c r="AF131" s="1033"/>
      <c r="AG131" s="1033"/>
      <c r="AH131" s="1033"/>
      <c r="AI131" s="1033"/>
      <c r="AJ131" s="1033"/>
      <c r="AK131" s="1033"/>
      <c r="AL131" s="1033"/>
      <c r="AM131" s="1033"/>
      <c r="AN131" s="1033"/>
      <c r="AO131" s="1033"/>
      <c r="AP131" s="1033"/>
      <c r="AQ131" s="1033"/>
    </row>
    <row r="132">
      <c r="A132" s="1031"/>
      <c r="B132" s="1034"/>
      <c r="C132" s="1031"/>
      <c r="D132" s="1031"/>
      <c r="E132" s="1031"/>
      <c r="F132" s="1033"/>
      <c r="G132" s="1033"/>
      <c r="H132" s="1033"/>
      <c r="I132" s="1033"/>
      <c r="J132" s="1033"/>
      <c r="K132" s="1033"/>
      <c r="L132" s="1033"/>
      <c r="M132" s="1033"/>
      <c r="N132" s="1033"/>
      <c r="O132" s="1033"/>
      <c r="P132" s="1033"/>
      <c r="Q132" s="1033"/>
      <c r="R132" s="1033"/>
      <c r="S132" s="1033"/>
      <c r="T132" s="1033"/>
      <c r="U132" s="1033"/>
      <c r="V132" s="1033"/>
      <c r="W132" s="1033"/>
      <c r="X132" s="1033"/>
      <c r="Y132" s="1033"/>
      <c r="Z132" s="1033"/>
      <c r="AA132" s="1033"/>
      <c r="AB132" s="1033"/>
      <c r="AC132" s="1033"/>
      <c r="AD132" s="1033"/>
      <c r="AE132" s="1033"/>
      <c r="AF132" s="1033"/>
      <c r="AG132" s="1033"/>
      <c r="AH132" s="1033"/>
      <c r="AI132" s="1033"/>
      <c r="AJ132" s="1033"/>
      <c r="AK132" s="1033"/>
      <c r="AL132" s="1033"/>
      <c r="AM132" s="1033"/>
      <c r="AN132" s="1033"/>
      <c r="AO132" s="1033"/>
      <c r="AP132" s="1033"/>
      <c r="AQ132" s="1033"/>
    </row>
    <row r="133">
      <c r="A133" s="1031"/>
      <c r="B133" s="1034"/>
      <c r="C133" s="1031"/>
      <c r="D133" s="1031"/>
      <c r="E133" s="1031"/>
      <c r="F133" s="1033"/>
      <c r="G133" s="1033"/>
      <c r="H133" s="1033"/>
      <c r="I133" s="1033"/>
      <c r="J133" s="1033"/>
      <c r="K133" s="1033"/>
      <c r="L133" s="1033"/>
      <c r="M133" s="1033"/>
      <c r="N133" s="1033"/>
      <c r="O133" s="1033"/>
      <c r="P133" s="1033"/>
      <c r="Q133" s="1033"/>
      <c r="R133" s="1033"/>
      <c r="S133" s="1033"/>
      <c r="T133" s="1033"/>
      <c r="U133" s="1033"/>
      <c r="V133" s="1033"/>
      <c r="W133" s="1033"/>
      <c r="X133" s="1033"/>
      <c r="Y133" s="1033"/>
      <c r="Z133" s="1033"/>
      <c r="AA133" s="1033"/>
      <c r="AB133" s="1033"/>
      <c r="AC133" s="1033"/>
      <c r="AD133" s="1033"/>
      <c r="AE133" s="1033"/>
      <c r="AF133" s="1033"/>
      <c r="AG133" s="1033"/>
      <c r="AH133" s="1033"/>
      <c r="AI133" s="1033"/>
      <c r="AJ133" s="1033"/>
      <c r="AK133" s="1033"/>
      <c r="AL133" s="1033"/>
      <c r="AM133" s="1033"/>
      <c r="AN133" s="1033"/>
      <c r="AO133" s="1033"/>
      <c r="AP133" s="1033"/>
      <c r="AQ133" s="1033"/>
    </row>
    <row r="134">
      <c r="A134" s="1031"/>
      <c r="B134" s="1034"/>
      <c r="C134" s="1031"/>
      <c r="D134" s="1031"/>
      <c r="E134" s="1031"/>
      <c r="F134" s="1033"/>
      <c r="G134" s="1033"/>
      <c r="H134" s="1033"/>
      <c r="I134" s="1033"/>
      <c r="J134" s="1033"/>
      <c r="K134" s="1033"/>
      <c r="L134" s="1033"/>
      <c r="M134" s="1033"/>
      <c r="N134" s="1033"/>
      <c r="O134" s="1033"/>
      <c r="P134" s="1033"/>
      <c r="Q134" s="1033"/>
      <c r="R134" s="1033"/>
      <c r="S134" s="1033"/>
      <c r="T134" s="1033"/>
      <c r="U134" s="1033"/>
      <c r="V134" s="1033"/>
      <c r="W134" s="1033"/>
      <c r="X134" s="1033"/>
      <c r="Y134" s="1033"/>
      <c r="Z134" s="1033"/>
      <c r="AA134" s="1033"/>
      <c r="AB134" s="1033"/>
      <c r="AC134" s="1033"/>
      <c r="AD134" s="1033"/>
      <c r="AE134" s="1033"/>
      <c r="AF134" s="1033"/>
      <c r="AG134" s="1033"/>
      <c r="AH134" s="1033"/>
      <c r="AI134" s="1033"/>
      <c r="AJ134" s="1033"/>
      <c r="AK134" s="1033"/>
      <c r="AL134" s="1033"/>
      <c r="AM134" s="1033"/>
      <c r="AN134" s="1033"/>
      <c r="AO134" s="1033"/>
      <c r="AP134" s="1033"/>
      <c r="AQ134" s="1033"/>
    </row>
    <row r="135">
      <c r="A135" s="1031"/>
      <c r="B135" s="1034"/>
      <c r="C135" s="1031"/>
      <c r="D135" s="1031"/>
      <c r="E135" s="1031"/>
      <c r="F135" s="1033"/>
      <c r="G135" s="1033"/>
      <c r="H135" s="1033"/>
      <c r="I135" s="1033"/>
      <c r="J135" s="1033"/>
      <c r="K135" s="1033"/>
      <c r="L135" s="1033"/>
      <c r="M135" s="1033"/>
      <c r="N135" s="1033"/>
      <c r="O135" s="1033"/>
      <c r="P135" s="1033"/>
      <c r="Q135" s="1033"/>
      <c r="R135" s="1033"/>
      <c r="S135" s="1033"/>
      <c r="T135" s="1033"/>
      <c r="U135" s="1033"/>
      <c r="V135" s="1033"/>
      <c r="W135" s="1033"/>
      <c r="X135" s="1033"/>
      <c r="Y135" s="1033"/>
      <c r="Z135" s="1033"/>
      <c r="AA135" s="1033"/>
      <c r="AB135" s="1033"/>
      <c r="AC135" s="1033"/>
      <c r="AD135" s="1033"/>
      <c r="AE135" s="1033"/>
      <c r="AF135" s="1033"/>
      <c r="AG135" s="1033"/>
      <c r="AH135" s="1033"/>
      <c r="AI135" s="1033"/>
      <c r="AJ135" s="1033"/>
      <c r="AK135" s="1033"/>
      <c r="AL135" s="1033"/>
      <c r="AM135" s="1033"/>
      <c r="AN135" s="1033"/>
      <c r="AO135" s="1033"/>
      <c r="AP135" s="1033"/>
      <c r="AQ135" s="1033"/>
    </row>
    <row r="136">
      <c r="A136" s="1031"/>
      <c r="B136" s="1034"/>
      <c r="C136" s="1031"/>
      <c r="D136" s="1031"/>
      <c r="E136" s="1031"/>
      <c r="F136" s="1033"/>
      <c r="G136" s="1033"/>
      <c r="H136" s="1033"/>
      <c r="I136" s="1033"/>
      <c r="J136" s="1033"/>
      <c r="K136" s="1033"/>
      <c r="L136" s="1033"/>
      <c r="M136" s="1033"/>
      <c r="N136" s="1033"/>
      <c r="O136" s="1033"/>
      <c r="P136" s="1033"/>
      <c r="Q136" s="1033"/>
      <c r="R136" s="1033"/>
      <c r="S136" s="1033"/>
      <c r="T136" s="1033"/>
      <c r="U136" s="1033"/>
      <c r="V136" s="1033"/>
      <c r="W136" s="1033"/>
      <c r="X136" s="1033"/>
      <c r="Y136" s="1033"/>
      <c r="Z136" s="1033"/>
      <c r="AA136" s="1033"/>
      <c r="AB136" s="1033"/>
      <c r="AC136" s="1033"/>
      <c r="AD136" s="1033"/>
      <c r="AE136" s="1033"/>
      <c r="AF136" s="1033"/>
      <c r="AG136" s="1033"/>
      <c r="AH136" s="1033"/>
      <c r="AI136" s="1033"/>
      <c r="AJ136" s="1033"/>
      <c r="AK136" s="1033"/>
      <c r="AL136" s="1033"/>
      <c r="AM136" s="1033"/>
      <c r="AN136" s="1033"/>
      <c r="AO136" s="1033"/>
      <c r="AP136" s="1033"/>
      <c r="AQ136" s="1033"/>
    </row>
    <row r="137">
      <c r="A137" s="1031"/>
      <c r="B137" s="1034"/>
      <c r="C137" s="1031"/>
      <c r="D137" s="1031"/>
      <c r="E137" s="1031"/>
      <c r="F137" s="1033"/>
      <c r="G137" s="1033"/>
      <c r="H137" s="1033"/>
      <c r="I137" s="1033"/>
      <c r="J137" s="1033"/>
      <c r="K137" s="1033"/>
      <c r="L137" s="1033"/>
      <c r="M137" s="1033"/>
      <c r="N137" s="1033"/>
      <c r="O137" s="1033"/>
      <c r="P137" s="1033"/>
      <c r="Q137" s="1033"/>
      <c r="R137" s="1033"/>
      <c r="S137" s="1033"/>
      <c r="T137" s="1033"/>
      <c r="U137" s="1033"/>
      <c r="V137" s="1033"/>
      <c r="W137" s="1033"/>
      <c r="X137" s="1033"/>
      <c r="Y137" s="1033"/>
      <c r="Z137" s="1033"/>
      <c r="AA137" s="1033"/>
      <c r="AB137" s="1033"/>
      <c r="AC137" s="1033"/>
      <c r="AD137" s="1033"/>
      <c r="AE137" s="1033"/>
      <c r="AF137" s="1033"/>
      <c r="AG137" s="1033"/>
      <c r="AH137" s="1033"/>
      <c r="AI137" s="1033"/>
      <c r="AJ137" s="1033"/>
      <c r="AK137" s="1033"/>
      <c r="AL137" s="1033"/>
      <c r="AM137" s="1033"/>
      <c r="AN137" s="1033"/>
      <c r="AO137" s="1033"/>
      <c r="AP137" s="1033"/>
      <c r="AQ137" s="1033"/>
    </row>
    <row r="138">
      <c r="A138" s="1031"/>
      <c r="B138" s="1034"/>
      <c r="C138" s="1031"/>
      <c r="D138" s="1031"/>
      <c r="E138" s="1031"/>
      <c r="F138" s="1033"/>
      <c r="G138" s="1033"/>
      <c r="H138" s="1033"/>
      <c r="I138" s="1033"/>
      <c r="J138" s="1033"/>
      <c r="K138" s="1033"/>
      <c r="L138" s="1033"/>
      <c r="M138" s="1033"/>
      <c r="N138" s="1033"/>
      <c r="O138" s="1033"/>
      <c r="P138" s="1033"/>
      <c r="Q138" s="1033"/>
      <c r="R138" s="1033"/>
      <c r="S138" s="1033"/>
      <c r="T138" s="1033"/>
      <c r="U138" s="1033"/>
      <c r="V138" s="1033"/>
      <c r="W138" s="1033"/>
      <c r="X138" s="1033"/>
      <c r="Y138" s="1033"/>
      <c r="Z138" s="1033"/>
      <c r="AA138" s="1033"/>
      <c r="AB138" s="1033"/>
      <c r="AC138" s="1033"/>
      <c r="AD138" s="1033"/>
      <c r="AE138" s="1033"/>
      <c r="AF138" s="1033"/>
      <c r="AG138" s="1033"/>
      <c r="AH138" s="1033"/>
      <c r="AI138" s="1033"/>
      <c r="AJ138" s="1033"/>
      <c r="AK138" s="1033"/>
      <c r="AL138" s="1033"/>
      <c r="AM138" s="1033"/>
      <c r="AN138" s="1033"/>
      <c r="AO138" s="1033"/>
      <c r="AP138" s="1033"/>
      <c r="AQ138" s="1033"/>
    </row>
    <row r="139">
      <c r="A139" s="1031"/>
      <c r="B139" s="1034"/>
      <c r="C139" s="1031"/>
      <c r="D139" s="1031"/>
      <c r="E139" s="1031"/>
      <c r="F139" s="1033"/>
      <c r="G139" s="1033"/>
      <c r="H139" s="1033"/>
      <c r="I139" s="1033"/>
      <c r="J139" s="1033"/>
      <c r="K139" s="1033"/>
      <c r="L139" s="1033"/>
      <c r="M139" s="1033"/>
      <c r="N139" s="1033"/>
      <c r="O139" s="1033"/>
      <c r="P139" s="1033"/>
      <c r="Q139" s="1033"/>
      <c r="R139" s="1033"/>
      <c r="S139" s="1033"/>
      <c r="T139" s="1033"/>
      <c r="U139" s="1033"/>
      <c r="V139" s="1033"/>
      <c r="W139" s="1033"/>
      <c r="X139" s="1033"/>
      <c r="Y139" s="1033"/>
      <c r="Z139" s="1033"/>
      <c r="AA139" s="1033"/>
      <c r="AB139" s="1033"/>
      <c r="AC139" s="1033"/>
      <c r="AD139" s="1033"/>
      <c r="AE139" s="1033"/>
      <c r="AF139" s="1033"/>
      <c r="AG139" s="1033"/>
      <c r="AH139" s="1033"/>
      <c r="AI139" s="1033"/>
      <c r="AJ139" s="1033"/>
      <c r="AK139" s="1033"/>
      <c r="AL139" s="1033"/>
      <c r="AM139" s="1033"/>
      <c r="AN139" s="1033"/>
      <c r="AO139" s="1033"/>
      <c r="AP139" s="1033"/>
      <c r="AQ139" s="1033"/>
    </row>
    <row r="140">
      <c r="A140" s="1031"/>
      <c r="B140" s="1034"/>
      <c r="C140" s="1031"/>
      <c r="D140" s="1031"/>
      <c r="E140" s="1031"/>
      <c r="F140" s="1033"/>
      <c r="G140" s="1033"/>
      <c r="H140" s="1033"/>
      <c r="I140" s="1033"/>
      <c r="J140" s="1033"/>
      <c r="K140" s="1033"/>
      <c r="L140" s="1033"/>
      <c r="M140" s="1033"/>
      <c r="N140" s="1033"/>
      <c r="O140" s="1033"/>
      <c r="P140" s="1033"/>
      <c r="Q140" s="1033"/>
      <c r="R140" s="1033"/>
      <c r="S140" s="1033"/>
      <c r="T140" s="1033"/>
      <c r="U140" s="1033"/>
      <c r="V140" s="1033"/>
      <c r="W140" s="1033"/>
      <c r="X140" s="1033"/>
      <c r="Y140" s="1033"/>
      <c r="Z140" s="1033"/>
      <c r="AA140" s="1033"/>
      <c r="AB140" s="1033"/>
      <c r="AC140" s="1033"/>
      <c r="AD140" s="1033"/>
      <c r="AE140" s="1033"/>
      <c r="AF140" s="1033"/>
      <c r="AG140" s="1033"/>
      <c r="AH140" s="1033"/>
      <c r="AI140" s="1033"/>
      <c r="AJ140" s="1033"/>
      <c r="AK140" s="1033"/>
      <c r="AL140" s="1033"/>
      <c r="AM140" s="1033"/>
      <c r="AN140" s="1033"/>
      <c r="AO140" s="1033"/>
      <c r="AP140" s="1033"/>
      <c r="AQ140" s="1033"/>
    </row>
    <row r="141">
      <c r="A141" s="1031"/>
      <c r="B141" s="1034"/>
      <c r="C141" s="1031"/>
      <c r="D141" s="1031"/>
      <c r="E141" s="1031"/>
      <c r="F141" s="1033"/>
      <c r="G141" s="1033"/>
      <c r="H141" s="1033"/>
      <c r="I141" s="1033"/>
      <c r="J141" s="1033"/>
      <c r="K141" s="1033"/>
      <c r="L141" s="1033"/>
      <c r="M141" s="1033"/>
      <c r="N141" s="1033"/>
      <c r="O141" s="1033"/>
      <c r="P141" s="1033"/>
      <c r="Q141" s="1033"/>
      <c r="R141" s="1033"/>
      <c r="S141" s="1033"/>
      <c r="T141" s="1033"/>
      <c r="U141" s="1033"/>
      <c r="V141" s="1033"/>
      <c r="W141" s="1033"/>
      <c r="X141" s="1033"/>
      <c r="Y141" s="1033"/>
      <c r="Z141" s="1033"/>
      <c r="AA141" s="1033"/>
      <c r="AB141" s="1033"/>
      <c r="AC141" s="1033"/>
      <c r="AD141" s="1033"/>
      <c r="AE141" s="1033"/>
      <c r="AF141" s="1033"/>
      <c r="AG141" s="1033"/>
      <c r="AH141" s="1033"/>
      <c r="AI141" s="1033"/>
      <c r="AJ141" s="1033"/>
      <c r="AK141" s="1033"/>
      <c r="AL141" s="1033"/>
      <c r="AM141" s="1033"/>
      <c r="AN141" s="1033"/>
      <c r="AO141" s="1033"/>
      <c r="AP141" s="1033"/>
      <c r="AQ141" s="1033"/>
    </row>
    <row r="142">
      <c r="A142" s="1031"/>
      <c r="B142" s="1034"/>
      <c r="C142" s="1031"/>
      <c r="D142" s="1031"/>
      <c r="E142" s="1031"/>
      <c r="F142" s="1033"/>
      <c r="G142" s="1033"/>
      <c r="H142" s="1033"/>
      <c r="I142" s="1033"/>
      <c r="J142" s="1033"/>
      <c r="K142" s="1033"/>
      <c r="L142" s="1033"/>
      <c r="M142" s="1033"/>
      <c r="N142" s="1033"/>
      <c r="O142" s="1033"/>
      <c r="P142" s="1033"/>
      <c r="Q142" s="1033"/>
      <c r="R142" s="1033"/>
      <c r="S142" s="1033"/>
      <c r="T142" s="1033"/>
      <c r="U142" s="1033"/>
      <c r="V142" s="1033"/>
      <c r="W142" s="1033"/>
      <c r="X142" s="1033"/>
      <c r="Y142" s="1033"/>
      <c r="Z142" s="1033"/>
      <c r="AA142" s="1033"/>
      <c r="AB142" s="1033"/>
      <c r="AC142" s="1033"/>
      <c r="AD142" s="1033"/>
      <c r="AE142" s="1033"/>
      <c r="AF142" s="1033"/>
      <c r="AG142" s="1033"/>
      <c r="AH142" s="1033"/>
      <c r="AI142" s="1033"/>
      <c r="AJ142" s="1033"/>
      <c r="AK142" s="1033"/>
      <c r="AL142" s="1033"/>
      <c r="AM142" s="1033"/>
      <c r="AN142" s="1033"/>
      <c r="AO142" s="1033"/>
      <c r="AP142" s="1033"/>
      <c r="AQ142" s="1033"/>
    </row>
    <row r="143">
      <c r="A143" s="1031"/>
      <c r="B143" s="1034"/>
      <c r="C143" s="1031"/>
      <c r="D143" s="1031"/>
      <c r="E143" s="1031"/>
      <c r="F143" s="1033"/>
      <c r="G143" s="1033"/>
      <c r="H143" s="1033"/>
      <c r="I143" s="1033"/>
      <c r="J143" s="1033"/>
      <c r="K143" s="1033"/>
      <c r="L143" s="1033"/>
      <c r="M143" s="1033"/>
      <c r="N143" s="1033"/>
      <c r="O143" s="1033"/>
      <c r="P143" s="1033"/>
      <c r="Q143" s="1033"/>
      <c r="R143" s="1033"/>
      <c r="S143" s="1033"/>
      <c r="T143" s="1033"/>
      <c r="U143" s="1033"/>
      <c r="V143" s="1033"/>
      <c r="W143" s="1033"/>
      <c r="X143" s="1033"/>
      <c r="Y143" s="1033"/>
      <c r="Z143" s="1033"/>
      <c r="AA143" s="1033"/>
      <c r="AB143" s="1033"/>
      <c r="AC143" s="1033"/>
      <c r="AD143" s="1033"/>
      <c r="AE143" s="1033"/>
      <c r="AF143" s="1033"/>
      <c r="AG143" s="1033"/>
      <c r="AH143" s="1033"/>
      <c r="AI143" s="1033"/>
      <c r="AJ143" s="1033"/>
      <c r="AK143" s="1033"/>
      <c r="AL143" s="1033"/>
      <c r="AM143" s="1033"/>
      <c r="AN143" s="1033"/>
      <c r="AO143" s="1033"/>
      <c r="AP143" s="1033"/>
      <c r="AQ143" s="1033"/>
    </row>
    <row r="144">
      <c r="A144" s="1031"/>
      <c r="B144" s="1034"/>
      <c r="C144" s="1031"/>
      <c r="D144" s="1031"/>
      <c r="E144" s="1031"/>
      <c r="F144" s="1033"/>
      <c r="G144" s="1033"/>
      <c r="H144" s="1033"/>
      <c r="I144" s="1033"/>
      <c r="J144" s="1033"/>
      <c r="K144" s="1033"/>
      <c r="L144" s="1033"/>
      <c r="M144" s="1033"/>
      <c r="N144" s="1033"/>
      <c r="O144" s="1033"/>
      <c r="P144" s="1033"/>
      <c r="Q144" s="1033"/>
      <c r="R144" s="1033"/>
      <c r="S144" s="1033"/>
      <c r="T144" s="1033"/>
      <c r="U144" s="1033"/>
      <c r="V144" s="1033"/>
      <c r="W144" s="1033"/>
      <c r="X144" s="1033"/>
      <c r="Y144" s="1033"/>
      <c r="Z144" s="1033"/>
      <c r="AA144" s="1033"/>
      <c r="AB144" s="1033"/>
      <c r="AC144" s="1033"/>
      <c r="AD144" s="1033"/>
      <c r="AE144" s="1033"/>
      <c r="AF144" s="1033"/>
      <c r="AG144" s="1033"/>
      <c r="AH144" s="1033"/>
      <c r="AI144" s="1033"/>
      <c r="AJ144" s="1033"/>
      <c r="AK144" s="1033"/>
      <c r="AL144" s="1033"/>
      <c r="AM144" s="1033"/>
      <c r="AN144" s="1033"/>
      <c r="AO144" s="1033"/>
      <c r="AP144" s="1033"/>
      <c r="AQ144" s="1033"/>
    </row>
    <row r="145">
      <c r="A145" s="1031"/>
      <c r="B145" s="1034"/>
      <c r="C145" s="1031"/>
      <c r="D145" s="1031"/>
      <c r="E145" s="1031"/>
      <c r="F145" s="1033"/>
      <c r="G145" s="1033"/>
      <c r="H145" s="1033"/>
      <c r="I145" s="1033"/>
      <c r="J145" s="1033"/>
      <c r="K145" s="1033"/>
      <c r="L145" s="1033"/>
      <c r="M145" s="1033"/>
      <c r="N145" s="1033"/>
      <c r="O145" s="1033"/>
      <c r="P145" s="1033"/>
      <c r="Q145" s="1033"/>
      <c r="R145" s="1033"/>
      <c r="S145" s="1033"/>
      <c r="T145" s="1033"/>
      <c r="U145" s="1033"/>
      <c r="V145" s="1033"/>
      <c r="W145" s="1033"/>
      <c r="X145" s="1033"/>
      <c r="Y145" s="1033"/>
      <c r="Z145" s="1033"/>
      <c r="AA145" s="1033"/>
      <c r="AB145" s="1033"/>
      <c r="AC145" s="1033"/>
      <c r="AD145" s="1033"/>
      <c r="AE145" s="1033"/>
      <c r="AF145" s="1033"/>
      <c r="AG145" s="1033"/>
      <c r="AH145" s="1033"/>
      <c r="AI145" s="1033"/>
      <c r="AJ145" s="1033"/>
      <c r="AK145" s="1033"/>
      <c r="AL145" s="1033"/>
      <c r="AM145" s="1033"/>
      <c r="AN145" s="1033"/>
      <c r="AO145" s="1033"/>
      <c r="AP145" s="1033"/>
      <c r="AQ145" s="1033"/>
    </row>
    <row r="146">
      <c r="A146" s="1031"/>
      <c r="B146" s="1034"/>
      <c r="C146" s="1031"/>
      <c r="D146" s="1031"/>
      <c r="E146" s="1031"/>
      <c r="F146" s="1033"/>
      <c r="G146" s="1033"/>
      <c r="H146" s="1033"/>
      <c r="I146" s="1033"/>
      <c r="J146" s="1033"/>
      <c r="K146" s="1033"/>
      <c r="L146" s="1033"/>
      <c r="M146" s="1033"/>
      <c r="N146" s="1033"/>
      <c r="O146" s="1033"/>
      <c r="P146" s="1033"/>
      <c r="Q146" s="1033"/>
      <c r="R146" s="1033"/>
      <c r="S146" s="1033"/>
      <c r="T146" s="1033"/>
      <c r="U146" s="1033"/>
      <c r="V146" s="1033"/>
      <c r="W146" s="1033"/>
      <c r="X146" s="1033"/>
      <c r="Y146" s="1033"/>
      <c r="Z146" s="1033"/>
      <c r="AA146" s="1033"/>
      <c r="AB146" s="1033"/>
      <c r="AC146" s="1033"/>
      <c r="AD146" s="1033"/>
      <c r="AE146" s="1033"/>
      <c r="AF146" s="1033"/>
      <c r="AG146" s="1033"/>
      <c r="AH146" s="1033"/>
      <c r="AI146" s="1033"/>
      <c r="AJ146" s="1033"/>
      <c r="AK146" s="1033"/>
      <c r="AL146" s="1033"/>
      <c r="AM146" s="1033"/>
      <c r="AN146" s="1033"/>
      <c r="AO146" s="1033"/>
      <c r="AP146" s="1033"/>
      <c r="AQ146" s="1033"/>
    </row>
    <row r="147">
      <c r="A147" s="1031"/>
      <c r="B147" s="1034"/>
      <c r="C147" s="1031"/>
      <c r="D147" s="1031"/>
      <c r="E147" s="1031"/>
      <c r="F147" s="1033"/>
      <c r="G147" s="1033"/>
      <c r="H147" s="1033"/>
      <c r="I147" s="1033"/>
      <c r="J147" s="1033"/>
      <c r="K147" s="1033"/>
      <c r="L147" s="1033"/>
      <c r="M147" s="1033"/>
      <c r="N147" s="1033"/>
      <c r="O147" s="1033"/>
      <c r="P147" s="1033"/>
      <c r="Q147" s="1033"/>
      <c r="R147" s="1033"/>
      <c r="S147" s="1033"/>
      <c r="T147" s="1033"/>
      <c r="U147" s="1033"/>
      <c r="V147" s="1033"/>
      <c r="W147" s="1033"/>
      <c r="X147" s="1033"/>
      <c r="Y147" s="1033"/>
      <c r="Z147" s="1033"/>
      <c r="AA147" s="1033"/>
      <c r="AB147" s="1033"/>
      <c r="AC147" s="1033"/>
      <c r="AD147" s="1033"/>
      <c r="AE147" s="1033"/>
      <c r="AF147" s="1033"/>
      <c r="AG147" s="1033"/>
      <c r="AH147" s="1033"/>
      <c r="AI147" s="1033"/>
      <c r="AJ147" s="1033"/>
      <c r="AK147" s="1033"/>
      <c r="AL147" s="1033"/>
      <c r="AM147" s="1033"/>
      <c r="AN147" s="1033"/>
      <c r="AO147" s="1033"/>
      <c r="AP147" s="1033"/>
      <c r="AQ147" s="1033"/>
    </row>
    <row r="148">
      <c r="A148" s="1031"/>
      <c r="B148" s="1034"/>
      <c r="C148" s="1031"/>
      <c r="D148" s="1031"/>
      <c r="E148" s="1031"/>
      <c r="F148" s="1033"/>
      <c r="G148" s="1033"/>
      <c r="H148" s="1033"/>
      <c r="I148" s="1033"/>
      <c r="J148" s="1033"/>
      <c r="K148" s="1033"/>
      <c r="L148" s="1033"/>
      <c r="M148" s="1033"/>
      <c r="N148" s="1033"/>
      <c r="O148" s="1033"/>
      <c r="P148" s="1033"/>
      <c r="Q148" s="1033"/>
      <c r="R148" s="1033"/>
      <c r="S148" s="1033"/>
      <c r="T148" s="1033"/>
      <c r="U148" s="1033"/>
      <c r="V148" s="1033"/>
      <c r="W148" s="1033"/>
      <c r="X148" s="1033"/>
      <c r="Y148" s="1033"/>
      <c r="Z148" s="1033"/>
      <c r="AA148" s="1033"/>
      <c r="AB148" s="1033"/>
      <c r="AC148" s="1033"/>
      <c r="AD148" s="1033"/>
      <c r="AE148" s="1033"/>
      <c r="AF148" s="1033"/>
      <c r="AG148" s="1033"/>
      <c r="AH148" s="1033"/>
      <c r="AI148" s="1033"/>
      <c r="AJ148" s="1033"/>
      <c r="AK148" s="1033"/>
      <c r="AL148" s="1033"/>
      <c r="AM148" s="1033"/>
      <c r="AN148" s="1033"/>
      <c r="AO148" s="1033"/>
      <c r="AP148" s="1033"/>
      <c r="AQ148" s="1033"/>
    </row>
    <row r="149">
      <c r="A149" s="1031"/>
      <c r="B149" s="1034"/>
      <c r="C149" s="1031"/>
      <c r="D149" s="1031"/>
      <c r="E149" s="1031"/>
      <c r="F149" s="1033"/>
      <c r="G149" s="1033"/>
      <c r="H149" s="1033"/>
      <c r="I149" s="1033"/>
      <c r="J149" s="1033"/>
      <c r="K149" s="1033"/>
      <c r="L149" s="1033"/>
      <c r="M149" s="1033"/>
      <c r="N149" s="1033"/>
      <c r="O149" s="1033"/>
      <c r="P149" s="1033"/>
      <c r="Q149" s="1033"/>
      <c r="R149" s="1033"/>
      <c r="S149" s="1033"/>
      <c r="T149" s="1033"/>
      <c r="U149" s="1033"/>
      <c r="V149" s="1033"/>
      <c r="W149" s="1033"/>
      <c r="X149" s="1033"/>
      <c r="Y149" s="1033"/>
      <c r="Z149" s="1033"/>
      <c r="AA149" s="1033"/>
      <c r="AB149" s="1033"/>
      <c r="AC149" s="1033"/>
      <c r="AD149" s="1033"/>
      <c r="AE149" s="1033"/>
      <c r="AF149" s="1033"/>
      <c r="AG149" s="1033"/>
      <c r="AH149" s="1033"/>
      <c r="AI149" s="1033"/>
      <c r="AJ149" s="1033"/>
      <c r="AK149" s="1033"/>
      <c r="AL149" s="1033"/>
      <c r="AM149" s="1033"/>
      <c r="AN149" s="1033"/>
      <c r="AO149" s="1033"/>
      <c r="AP149" s="1033"/>
      <c r="AQ149" s="1033"/>
    </row>
    <row r="150">
      <c r="A150" s="1031"/>
      <c r="B150" s="1034"/>
      <c r="C150" s="1031"/>
      <c r="D150" s="1031"/>
      <c r="E150" s="1031"/>
      <c r="F150" s="1033"/>
      <c r="G150" s="1033"/>
      <c r="H150" s="1033"/>
      <c r="I150" s="1033"/>
      <c r="J150" s="1033"/>
      <c r="K150" s="1033"/>
      <c r="L150" s="1033"/>
      <c r="M150" s="1033"/>
      <c r="N150" s="1033"/>
      <c r="O150" s="1033"/>
      <c r="P150" s="1033"/>
      <c r="Q150" s="1033"/>
      <c r="R150" s="1033"/>
      <c r="S150" s="1033"/>
      <c r="T150" s="1033"/>
      <c r="U150" s="1033"/>
      <c r="V150" s="1033"/>
      <c r="W150" s="1033"/>
      <c r="X150" s="1033"/>
      <c r="Y150" s="1033"/>
      <c r="Z150" s="1033"/>
      <c r="AA150" s="1033"/>
      <c r="AB150" s="1033"/>
      <c r="AC150" s="1033"/>
      <c r="AD150" s="1033"/>
      <c r="AE150" s="1033"/>
      <c r="AF150" s="1033"/>
      <c r="AG150" s="1033"/>
      <c r="AH150" s="1033"/>
      <c r="AI150" s="1033"/>
      <c r="AJ150" s="1033"/>
      <c r="AK150" s="1033"/>
      <c r="AL150" s="1033"/>
      <c r="AM150" s="1033"/>
      <c r="AN150" s="1033"/>
      <c r="AO150" s="1033"/>
      <c r="AP150" s="1033"/>
      <c r="AQ150" s="1033"/>
    </row>
    <row r="151">
      <c r="A151" s="1031"/>
      <c r="B151" s="1034"/>
      <c r="C151" s="1031"/>
      <c r="D151" s="1031"/>
      <c r="E151" s="1031"/>
      <c r="F151" s="1033"/>
      <c r="G151" s="1033"/>
      <c r="H151" s="1033"/>
      <c r="I151" s="1033"/>
      <c r="J151" s="1033"/>
      <c r="K151" s="1033"/>
      <c r="L151" s="1033"/>
      <c r="M151" s="1033"/>
      <c r="N151" s="1033"/>
      <c r="O151" s="1033"/>
      <c r="P151" s="1033"/>
      <c r="Q151" s="1033"/>
      <c r="R151" s="1033"/>
      <c r="S151" s="1033"/>
      <c r="T151" s="1033"/>
      <c r="U151" s="1033"/>
      <c r="V151" s="1033"/>
      <c r="W151" s="1033"/>
      <c r="X151" s="1033"/>
      <c r="Y151" s="1033"/>
      <c r="Z151" s="1033"/>
      <c r="AA151" s="1033"/>
      <c r="AB151" s="1033"/>
      <c r="AC151" s="1033"/>
      <c r="AD151" s="1033"/>
      <c r="AE151" s="1033"/>
      <c r="AF151" s="1033"/>
      <c r="AG151" s="1033"/>
      <c r="AH151" s="1033"/>
      <c r="AI151" s="1033"/>
      <c r="AJ151" s="1033"/>
      <c r="AK151" s="1033"/>
      <c r="AL151" s="1033"/>
      <c r="AM151" s="1033"/>
      <c r="AN151" s="1033"/>
      <c r="AO151" s="1033"/>
      <c r="AP151" s="1033"/>
      <c r="AQ151" s="1033"/>
    </row>
    <row r="152">
      <c r="A152" s="1031"/>
      <c r="B152" s="1034"/>
      <c r="C152" s="1031"/>
      <c r="D152" s="1031"/>
      <c r="E152" s="1031"/>
      <c r="F152" s="1033"/>
      <c r="G152" s="1033"/>
      <c r="H152" s="1033"/>
      <c r="I152" s="1033"/>
      <c r="J152" s="1033"/>
      <c r="K152" s="1033"/>
      <c r="L152" s="1033"/>
      <c r="M152" s="1033"/>
      <c r="N152" s="1033"/>
      <c r="O152" s="1033"/>
      <c r="P152" s="1033"/>
      <c r="Q152" s="1033"/>
      <c r="R152" s="1033"/>
      <c r="S152" s="1033"/>
      <c r="T152" s="1033"/>
      <c r="U152" s="1033"/>
      <c r="V152" s="1033"/>
      <c r="W152" s="1033"/>
      <c r="X152" s="1033"/>
      <c r="Y152" s="1033"/>
      <c r="Z152" s="1033"/>
      <c r="AA152" s="1033"/>
      <c r="AB152" s="1033"/>
      <c r="AC152" s="1033"/>
      <c r="AD152" s="1033"/>
      <c r="AE152" s="1033"/>
      <c r="AF152" s="1033"/>
      <c r="AG152" s="1033"/>
      <c r="AH152" s="1033"/>
      <c r="AI152" s="1033"/>
      <c r="AJ152" s="1033"/>
      <c r="AK152" s="1033"/>
      <c r="AL152" s="1033"/>
      <c r="AM152" s="1033"/>
      <c r="AN152" s="1033"/>
      <c r="AO152" s="1033"/>
      <c r="AP152" s="1033"/>
      <c r="AQ152" s="1033"/>
    </row>
    <row r="153">
      <c r="A153" s="1031"/>
      <c r="B153" s="1034"/>
      <c r="C153" s="1031"/>
      <c r="D153" s="1031"/>
      <c r="E153" s="1031"/>
      <c r="F153" s="1033"/>
      <c r="G153" s="1033"/>
      <c r="H153" s="1033"/>
      <c r="I153" s="1033"/>
      <c r="J153" s="1033"/>
      <c r="K153" s="1033"/>
      <c r="L153" s="1033"/>
      <c r="M153" s="1033"/>
      <c r="N153" s="1033"/>
      <c r="O153" s="1033"/>
      <c r="P153" s="1033"/>
      <c r="Q153" s="1033"/>
      <c r="R153" s="1033"/>
      <c r="S153" s="1033"/>
      <c r="T153" s="1033"/>
      <c r="U153" s="1033"/>
      <c r="V153" s="1033"/>
      <c r="W153" s="1033"/>
      <c r="X153" s="1033"/>
      <c r="Y153" s="1033"/>
      <c r="Z153" s="1033"/>
      <c r="AA153" s="1033"/>
      <c r="AB153" s="1033"/>
      <c r="AC153" s="1033"/>
      <c r="AD153" s="1033"/>
      <c r="AE153" s="1033"/>
      <c r="AF153" s="1033"/>
      <c r="AG153" s="1033"/>
      <c r="AH153" s="1033"/>
      <c r="AI153" s="1033"/>
      <c r="AJ153" s="1033"/>
      <c r="AK153" s="1033"/>
      <c r="AL153" s="1033"/>
      <c r="AM153" s="1033"/>
      <c r="AN153" s="1033"/>
      <c r="AO153" s="1033"/>
      <c r="AP153" s="1033"/>
      <c r="AQ153" s="1033"/>
    </row>
    <row r="154">
      <c r="A154" s="1031"/>
      <c r="B154" s="1034"/>
      <c r="C154" s="1031"/>
      <c r="D154" s="1031"/>
      <c r="E154" s="1031"/>
      <c r="F154" s="1033"/>
      <c r="G154" s="1033"/>
      <c r="H154" s="1033"/>
      <c r="I154" s="1033"/>
      <c r="J154" s="1033"/>
      <c r="K154" s="1033"/>
      <c r="L154" s="1033"/>
      <c r="M154" s="1033"/>
      <c r="N154" s="1033"/>
      <c r="O154" s="1033"/>
      <c r="P154" s="1033"/>
      <c r="Q154" s="1033"/>
      <c r="R154" s="1033"/>
      <c r="S154" s="1033"/>
      <c r="T154" s="1033"/>
      <c r="U154" s="1033"/>
      <c r="V154" s="1033"/>
      <c r="W154" s="1033"/>
      <c r="X154" s="1033"/>
      <c r="Y154" s="1033"/>
      <c r="Z154" s="1033"/>
      <c r="AA154" s="1033"/>
      <c r="AB154" s="1033"/>
      <c r="AC154" s="1033"/>
      <c r="AD154" s="1033"/>
      <c r="AE154" s="1033"/>
      <c r="AF154" s="1033"/>
      <c r="AG154" s="1033"/>
      <c r="AH154" s="1033"/>
      <c r="AI154" s="1033"/>
      <c r="AJ154" s="1033"/>
      <c r="AK154" s="1033"/>
      <c r="AL154" s="1033"/>
      <c r="AM154" s="1033"/>
      <c r="AN154" s="1033"/>
      <c r="AO154" s="1033"/>
      <c r="AP154" s="1033"/>
      <c r="AQ154" s="1033"/>
    </row>
    <row r="155">
      <c r="A155" s="1031"/>
      <c r="B155" s="1034"/>
      <c r="C155" s="1031"/>
      <c r="D155" s="1031"/>
      <c r="E155" s="1031"/>
      <c r="F155" s="1033"/>
      <c r="G155" s="1033"/>
      <c r="H155" s="1033"/>
      <c r="I155" s="1033"/>
      <c r="J155" s="1033"/>
      <c r="K155" s="1033"/>
      <c r="L155" s="1033"/>
      <c r="M155" s="1033"/>
      <c r="N155" s="1033"/>
      <c r="O155" s="1033"/>
      <c r="P155" s="1033"/>
      <c r="Q155" s="1033"/>
      <c r="R155" s="1033"/>
      <c r="S155" s="1033"/>
      <c r="T155" s="1033"/>
      <c r="U155" s="1033"/>
      <c r="V155" s="1033"/>
      <c r="W155" s="1033"/>
      <c r="X155" s="1033"/>
      <c r="Y155" s="1033"/>
      <c r="Z155" s="1033"/>
      <c r="AA155" s="1033"/>
      <c r="AB155" s="1033"/>
      <c r="AC155" s="1033"/>
      <c r="AD155" s="1033"/>
      <c r="AE155" s="1033"/>
      <c r="AF155" s="1033"/>
      <c r="AG155" s="1033"/>
      <c r="AH155" s="1033"/>
      <c r="AI155" s="1033"/>
      <c r="AJ155" s="1033"/>
      <c r="AK155" s="1033"/>
      <c r="AL155" s="1033"/>
      <c r="AM155" s="1033"/>
      <c r="AN155" s="1033"/>
      <c r="AO155" s="1033"/>
      <c r="AP155" s="1033"/>
      <c r="AQ155" s="1033"/>
    </row>
    <row r="156">
      <c r="A156" s="1031"/>
      <c r="B156" s="1034"/>
      <c r="C156" s="1031"/>
      <c r="D156" s="1031"/>
      <c r="E156" s="1031"/>
      <c r="F156" s="1033"/>
      <c r="G156" s="1033"/>
      <c r="H156" s="1033"/>
      <c r="I156" s="1033"/>
      <c r="J156" s="1033"/>
      <c r="K156" s="1033"/>
      <c r="L156" s="1033"/>
      <c r="M156" s="1033"/>
      <c r="N156" s="1033"/>
      <c r="O156" s="1033"/>
      <c r="P156" s="1033"/>
      <c r="Q156" s="1033"/>
      <c r="R156" s="1033"/>
      <c r="S156" s="1033"/>
      <c r="T156" s="1033"/>
      <c r="U156" s="1033"/>
      <c r="V156" s="1033"/>
      <c r="W156" s="1033"/>
      <c r="X156" s="1033"/>
      <c r="Y156" s="1033"/>
      <c r="Z156" s="1033"/>
      <c r="AA156" s="1033"/>
      <c r="AB156" s="1033"/>
      <c r="AC156" s="1033"/>
      <c r="AD156" s="1033"/>
      <c r="AE156" s="1033"/>
      <c r="AF156" s="1033"/>
      <c r="AG156" s="1033"/>
      <c r="AH156" s="1033"/>
      <c r="AI156" s="1033"/>
      <c r="AJ156" s="1033"/>
      <c r="AK156" s="1033"/>
      <c r="AL156" s="1033"/>
      <c r="AM156" s="1033"/>
      <c r="AN156" s="1033"/>
      <c r="AO156" s="1033"/>
      <c r="AP156" s="1033"/>
      <c r="AQ156" s="1033"/>
    </row>
    <row r="157">
      <c r="A157" s="1031"/>
      <c r="B157" s="1034"/>
      <c r="C157" s="1031"/>
      <c r="D157" s="1031"/>
      <c r="E157" s="1031"/>
      <c r="F157" s="1033"/>
      <c r="G157" s="1033"/>
      <c r="H157" s="1033"/>
      <c r="I157" s="1033"/>
      <c r="J157" s="1033"/>
      <c r="K157" s="1033"/>
      <c r="L157" s="1033"/>
      <c r="M157" s="1033"/>
      <c r="N157" s="1033"/>
      <c r="O157" s="1033"/>
      <c r="P157" s="1033"/>
      <c r="Q157" s="1033"/>
      <c r="R157" s="1033"/>
      <c r="S157" s="1033"/>
      <c r="T157" s="1033"/>
      <c r="U157" s="1033"/>
      <c r="V157" s="1033"/>
      <c r="W157" s="1033"/>
      <c r="X157" s="1033"/>
      <c r="Y157" s="1033"/>
      <c r="Z157" s="1033"/>
      <c r="AA157" s="1033"/>
      <c r="AB157" s="1033"/>
      <c r="AC157" s="1033"/>
      <c r="AD157" s="1033"/>
      <c r="AE157" s="1033"/>
      <c r="AF157" s="1033"/>
      <c r="AG157" s="1033"/>
      <c r="AH157" s="1033"/>
      <c r="AI157" s="1033"/>
      <c r="AJ157" s="1033"/>
      <c r="AK157" s="1033"/>
      <c r="AL157" s="1033"/>
      <c r="AM157" s="1033"/>
      <c r="AN157" s="1033"/>
      <c r="AO157" s="1033"/>
      <c r="AP157" s="1033"/>
      <c r="AQ157" s="1033"/>
    </row>
    <row r="158">
      <c r="A158" s="1031"/>
      <c r="B158" s="1034"/>
      <c r="C158" s="1031"/>
      <c r="D158" s="1031"/>
      <c r="E158" s="1031"/>
      <c r="F158" s="1033"/>
      <c r="G158" s="1033"/>
      <c r="H158" s="1033"/>
      <c r="I158" s="1033"/>
      <c r="J158" s="1033"/>
      <c r="K158" s="1033"/>
      <c r="L158" s="1033"/>
      <c r="M158" s="1033"/>
      <c r="N158" s="1033"/>
      <c r="O158" s="1033"/>
      <c r="P158" s="1033"/>
      <c r="Q158" s="1033"/>
      <c r="R158" s="1033"/>
      <c r="S158" s="1033"/>
      <c r="T158" s="1033"/>
      <c r="U158" s="1033"/>
      <c r="V158" s="1033"/>
      <c r="W158" s="1033"/>
      <c r="X158" s="1033"/>
      <c r="Y158" s="1033"/>
      <c r="Z158" s="1033"/>
      <c r="AA158" s="1033"/>
      <c r="AB158" s="1033"/>
      <c r="AC158" s="1033"/>
      <c r="AD158" s="1033"/>
      <c r="AE158" s="1033"/>
      <c r="AF158" s="1033"/>
      <c r="AG158" s="1033"/>
      <c r="AH158" s="1033"/>
      <c r="AI158" s="1033"/>
      <c r="AJ158" s="1033"/>
      <c r="AK158" s="1033"/>
      <c r="AL158" s="1033"/>
      <c r="AM158" s="1033"/>
      <c r="AN158" s="1033"/>
      <c r="AO158" s="1033"/>
      <c r="AP158" s="1033"/>
      <c r="AQ158" s="1033"/>
    </row>
    <row r="159">
      <c r="A159" s="1031"/>
      <c r="B159" s="1034"/>
      <c r="C159" s="1031"/>
      <c r="D159" s="1031"/>
      <c r="E159" s="1031"/>
      <c r="F159" s="1033"/>
      <c r="G159" s="1033"/>
      <c r="H159" s="1033"/>
      <c r="I159" s="1033"/>
      <c r="J159" s="1033"/>
      <c r="K159" s="1033"/>
      <c r="L159" s="1033"/>
      <c r="M159" s="1033"/>
      <c r="N159" s="1033"/>
      <c r="O159" s="1033"/>
      <c r="P159" s="1033"/>
      <c r="Q159" s="1033"/>
      <c r="R159" s="1033"/>
      <c r="S159" s="1033"/>
      <c r="T159" s="1033"/>
      <c r="U159" s="1033"/>
      <c r="V159" s="1033"/>
      <c r="W159" s="1033"/>
      <c r="X159" s="1033"/>
      <c r="Y159" s="1033"/>
      <c r="Z159" s="1033"/>
      <c r="AA159" s="1033"/>
      <c r="AB159" s="1033"/>
      <c r="AC159" s="1033"/>
      <c r="AD159" s="1033"/>
      <c r="AE159" s="1033"/>
      <c r="AF159" s="1033"/>
      <c r="AG159" s="1033"/>
      <c r="AH159" s="1033"/>
      <c r="AI159" s="1033"/>
      <c r="AJ159" s="1033"/>
      <c r="AK159" s="1033"/>
      <c r="AL159" s="1033"/>
      <c r="AM159" s="1033"/>
      <c r="AN159" s="1033"/>
      <c r="AO159" s="1033"/>
      <c r="AP159" s="1033"/>
      <c r="AQ159" s="1033"/>
    </row>
    <row r="160">
      <c r="A160" s="1031"/>
      <c r="B160" s="1034"/>
      <c r="C160" s="1031"/>
      <c r="D160" s="1031"/>
      <c r="E160" s="1031"/>
      <c r="F160" s="1033"/>
      <c r="G160" s="1033"/>
      <c r="H160" s="1033"/>
      <c r="I160" s="1033"/>
      <c r="J160" s="1033"/>
      <c r="K160" s="1033"/>
      <c r="L160" s="1033"/>
      <c r="M160" s="1033"/>
      <c r="N160" s="1033"/>
      <c r="O160" s="1033"/>
      <c r="P160" s="1033"/>
      <c r="Q160" s="1033"/>
      <c r="R160" s="1033"/>
      <c r="S160" s="1033"/>
      <c r="T160" s="1033"/>
      <c r="U160" s="1033"/>
      <c r="V160" s="1033"/>
      <c r="W160" s="1033"/>
      <c r="X160" s="1033"/>
      <c r="Y160" s="1033"/>
      <c r="Z160" s="1033"/>
      <c r="AA160" s="1033"/>
      <c r="AB160" s="1033"/>
      <c r="AC160" s="1033"/>
      <c r="AD160" s="1033"/>
      <c r="AE160" s="1033"/>
      <c r="AF160" s="1033"/>
      <c r="AG160" s="1033"/>
      <c r="AH160" s="1033"/>
      <c r="AI160" s="1033"/>
      <c r="AJ160" s="1033"/>
      <c r="AK160" s="1033"/>
      <c r="AL160" s="1033"/>
      <c r="AM160" s="1033"/>
      <c r="AN160" s="1033"/>
      <c r="AO160" s="1033"/>
      <c r="AP160" s="1033"/>
      <c r="AQ160" s="1033"/>
    </row>
    <row r="161">
      <c r="A161" s="1031"/>
      <c r="B161" s="1034"/>
      <c r="C161" s="1031"/>
      <c r="D161" s="1031"/>
      <c r="E161" s="1031"/>
      <c r="F161" s="1033"/>
      <c r="G161" s="1033"/>
      <c r="H161" s="1033"/>
      <c r="I161" s="1033"/>
      <c r="J161" s="1033"/>
      <c r="K161" s="1033"/>
      <c r="L161" s="1033"/>
      <c r="M161" s="1033"/>
      <c r="N161" s="1033"/>
      <c r="O161" s="1033"/>
      <c r="P161" s="1033"/>
      <c r="Q161" s="1033"/>
      <c r="R161" s="1033"/>
      <c r="S161" s="1033"/>
      <c r="T161" s="1033"/>
      <c r="U161" s="1033"/>
      <c r="V161" s="1033"/>
      <c r="W161" s="1033"/>
      <c r="X161" s="1033"/>
      <c r="Y161" s="1033"/>
      <c r="Z161" s="1033"/>
      <c r="AA161" s="1033"/>
      <c r="AB161" s="1033"/>
      <c r="AC161" s="1033"/>
      <c r="AD161" s="1033"/>
      <c r="AE161" s="1033"/>
      <c r="AF161" s="1033"/>
      <c r="AG161" s="1033"/>
      <c r="AH161" s="1033"/>
      <c r="AI161" s="1033"/>
      <c r="AJ161" s="1033"/>
      <c r="AK161" s="1033"/>
      <c r="AL161" s="1033"/>
      <c r="AM161" s="1033"/>
      <c r="AN161" s="1033"/>
      <c r="AO161" s="1033"/>
      <c r="AP161" s="1033"/>
      <c r="AQ161" s="1033"/>
    </row>
    <row r="162">
      <c r="A162" s="1031"/>
      <c r="B162" s="1034"/>
      <c r="C162" s="1031"/>
      <c r="D162" s="1031"/>
      <c r="E162" s="1031"/>
      <c r="F162" s="1033"/>
      <c r="G162" s="1033"/>
      <c r="H162" s="1033"/>
      <c r="I162" s="1033"/>
      <c r="J162" s="1033"/>
      <c r="K162" s="1033"/>
      <c r="L162" s="1033"/>
      <c r="M162" s="1033"/>
      <c r="N162" s="1033"/>
      <c r="O162" s="1033"/>
      <c r="P162" s="1033"/>
      <c r="Q162" s="1033"/>
      <c r="R162" s="1033"/>
      <c r="S162" s="1033"/>
      <c r="T162" s="1033"/>
      <c r="U162" s="1033"/>
      <c r="V162" s="1033"/>
      <c r="W162" s="1033"/>
      <c r="X162" s="1033"/>
      <c r="Y162" s="1033"/>
      <c r="Z162" s="1033"/>
      <c r="AA162" s="1033"/>
      <c r="AB162" s="1033"/>
      <c r="AC162" s="1033"/>
      <c r="AD162" s="1033"/>
      <c r="AE162" s="1033"/>
      <c r="AF162" s="1033"/>
      <c r="AG162" s="1033"/>
      <c r="AH162" s="1033"/>
      <c r="AI162" s="1033"/>
      <c r="AJ162" s="1033"/>
      <c r="AK162" s="1033"/>
      <c r="AL162" s="1033"/>
      <c r="AM162" s="1033"/>
      <c r="AN162" s="1033"/>
      <c r="AO162" s="1033"/>
      <c r="AP162" s="1033"/>
      <c r="AQ162" s="1033"/>
    </row>
    <row r="163">
      <c r="A163" s="1031"/>
      <c r="B163" s="1034"/>
      <c r="C163" s="1031"/>
      <c r="D163" s="1031"/>
      <c r="E163" s="1031"/>
      <c r="F163" s="1033"/>
      <c r="G163" s="1033"/>
      <c r="H163" s="1033"/>
      <c r="I163" s="1033"/>
      <c r="J163" s="1033"/>
      <c r="K163" s="1033"/>
      <c r="L163" s="1033"/>
      <c r="M163" s="1033"/>
      <c r="N163" s="1033"/>
      <c r="O163" s="1033"/>
      <c r="P163" s="1033"/>
      <c r="Q163" s="1033"/>
      <c r="R163" s="1033"/>
      <c r="S163" s="1033"/>
      <c r="T163" s="1033"/>
      <c r="U163" s="1033"/>
      <c r="V163" s="1033"/>
      <c r="W163" s="1033"/>
      <c r="X163" s="1033"/>
      <c r="Y163" s="1033"/>
      <c r="Z163" s="1033"/>
      <c r="AA163" s="1033"/>
      <c r="AB163" s="1033"/>
      <c r="AC163" s="1033"/>
      <c r="AD163" s="1033"/>
      <c r="AE163" s="1033"/>
      <c r="AF163" s="1033"/>
      <c r="AG163" s="1033"/>
      <c r="AH163" s="1033"/>
      <c r="AI163" s="1033"/>
      <c r="AJ163" s="1033"/>
      <c r="AK163" s="1033"/>
      <c r="AL163" s="1033"/>
      <c r="AM163" s="1033"/>
      <c r="AN163" s="1033"/>
      <c r="AO163" s="1033"/>
      <c r="AP163" s="1033"/>
      <c r="AQ163" s="1033"/>
    </row>
    <row r="164">
      <c r="A164" s="1031"/>
      <c r="B164" s="1034"/>
      <c r="C164" s="1031"/>
      <c r="D164" s="1031"/>
      <c r="E164" s="1031"/>
      <c r="F164" s="1033"/>
      <c r="G164" s="1033"/>
      <c r="H164" s="1033"/>
      <c r="I164" s="1033"/>
      <c r="J164" s="1033"/>
      <c r="K164" s="1033"/>
      <c r="L164" s="1033"/>
      <c r="M164" s="1033"/>
      <c r="N164" s="1033"/>
      <c r="O164" s="1033"/>
      <c r="P164" s="1033"/>
      <c r="Q164" s="1033"/>
      <c r="R164" s="1033"/>
      <c r="S164" s="1033"/>
      <c r="T164" s="1033"/>
      <c r="U164" s="1033"/>
      <c r="V164" s="1033"/>
      <c r="W164" s="1033"/>
      <c r="X164" s="1033"/>
      <c r="Y164" s="1033"/>
      <c r="Z164" s="1033"/>
      <c r="AA164" s="1033"/>
      <c r="AB164" s="1033"/>
      <c r="AC164" s="1033"/>
      <c r="AD164" s="1033"/>
      <c r="AE164" s="1033"/>
      <c r="AF164" s="1033"/>
      <c r="AG164" s="1033"/>
      <c r="AH164" s="1033"/>
      <c r="AI164" s="1033"/>
      <c r="AJ164" s="1033"/>
      <c r="AK164" s="1033"/>
      <c r="AL164" s="1033"/>
      <c r="AM164" s="1033"/>
      <c r="AN164" s="1033"/>
      <c r="AO164" s="1033"/>
      <c r="AP164" s="1033"/>
      <c r="AQ164" s="1033"/>
    </row>
    <row r="165">
      <c r="A165" s="1031"/>
      <c r="B165" s="1034"/>
      <c r="C165" s="1031"/>
      <c r="D165" s="1031"/>
      <c r="E165" s="1031"/>
      <c r="F165" s="1033"/>
      <c r="G165" s="1033"/>
      <c r="H165" s="1033"/>
      <c r="I165" s="1033"/>
      <c r="J165" s="1033"/>
      <c r="K165" s="1033"/>
      <c r="L165" s="1033"/>
      <c r="M165" s="1033"/>
      <c r="N165" s="1033"/>
      <c r="O165" s="1033"/>
      <c r="P165" s="1033"/>
      <c r="Q165" s="1033"/>
      <c r="R165" s="1033"/>
      <c r="S165" s="1033"/>
      <c r="T165" s="1033"/>
      <c r="U165" s="1033"/>
      <c r="V165" s="1033"/>
      <c r="W165" s="1033"/>
      <c r="X165" s="1033"/>
      <c r="Y165" s="1033"/>
      <c r="Z165" s="1033"/>
      <c r="AA165" s="1033"/>
      <c r="AB165" s="1033"/>
      <c r="AC165" s="1033"/>
      <c r="AD165" s="1033"/>
      <c r="AE165" s="1033"/>
      <c r="AF165" s="1033"/>
      <c r="AG165" s="1033"/>
      <c r="AH165" s="1033"/>
      <c r="AI165" s="1033"/>
      <c r="AJ165" s="1033"/>
      <c r="AK165" s="1033"/>
      <c r="AL165" s="1033"/>
      <c r="AM165" s="1033"/>
      <c r="AN165" s="1033"/>
      <c r="AO165" s="1033"/>
      <c r="AP165" s="1033"/>
      <c r="AQ165" s="1033"/>
    </row>
    <row r="166">
      <c r="A166" s="1031"/>
      <c r="B166" s="1034"/>
      <c r="C166" s="1031"/>
      <c r="D166" s="1031"/>
      <c r="E166" s="1031"/>
      <c r="F166" s="1033"/>
      <c r="G166" s="1033"/>
      <c r="H166" s="1033"/>
      <c r="I166" s="1033"/>
      <c r="J166" s="1033"/>
      <c r="K166" s="1033"/>
      <c r="L166" s="1033"/>
      <c r="M166" s="1033"/>
      <c r="N166" s="1033"/>
      <c r="O166" s="1033"/>
      <c r="P166" s="1033"/>
      <c r="Q166" s="1033"/>
      <c r="R166" s="1033"/>
      <c r="S166" s="1033"/>
      <c r="T166" s="1033"/>
      <c r="U166" s="1033"/>
      <c r="V166" s="1033"/>
      <c r="W166" s="1033"/>
      <c r="X166" s="1033"/>
      <c r="Y166" s="1033"/>
      <c r="Z166" s="1033"/>
      <c r="AA166" s="1033"/>
      <c r="AB166" s="1033"/>
      <c r="AC166" s="1033"/>
      <c r="AD166" s="1033"/>
      <c r="AE166" s="1033"/>
      <c r="AF166" s="1033"/>
      <c r="AG166" s="1033"/>
      <c r="AH166" s="1033"/>
      <c r="AI166" s="1033"/>
      <c r="AJ166" s="1033"/>
      <c r="AK166" s="1033"/>
      <c r="AL166" s="1033"/>
      <c r="AM166" s="1033"/>
      <c r="AN166" s="1033"/>
      <c r="AO166" s="1033"/>
      <c r="AP166" s="1033"/>
      <c r="AQ166" s="1033"/>
    </row>
    <row r="167">
      <c r="A167" s="1031"/>
      <c r="B167" s="1034"/>
      <c r="C167" s="1031"/>
      <c r="D167" s="1031"/>
      <c r="E167" s="1031"/>
      <c r="F167" s="1033"/>
      <c r="G167" s="1033"/>
      <c r="H167" s="1033"/>
      <c r="I167" s="1033"/>
      <c r="J167" s="1033"/>
      <c r="K167" s="1033"/>
      <c r="L167" s="1033"/>
      <c r="M167" s="1033"/>
      <c r="N167" s="1033"/>
      <c r="O167" s="1033"/>
      <c r="P167" s="1033"/>
      <c r="Q167" s="1033"/>
      <c r="R167" s="1033"/>
      <c r="S167" s="1033"/>
      <c r="T167" s="1033"/>
      <c r="U167" s="1033"/>
      <c r="V167" s="1033"/>
      <c r="W167" s="1033"/>
      <c r="X167" s="1033"/>
      <c r="Y167" s="1033"/>
      <c r="Z167" s="1033"/>
      <c r="AA167" s="1033"/>
      <c r="AB167" s="1033"/>
      <c r="AC167" s="1033"/>
      <c r="AD167" s="1033"/>
      <c r="AE167" s="1033"/>
      <c r="AF167" s="1033"/>
      <c r="AG167" s="1033"/>
      <c r="AH167" s="1033"/>
      <c r="AI167" s="1033"/>
      <c r="AJ167" s="1033"/>
      <c r="AK167" s="1033"/>
      <c r="AL167" s="1033"/>
      <c r="AM167" s="1033"/>
      <c r="AN167" s="1033"/>
      <c r="AO167" s="1033"/>
      <c r="AP167" s="1033"/>
      <c r="AQ167" s="1033"/>
    </row>
    <row r="168">
      <c r="A168" s="1031"/>
      <c r="B168" s="1034"/>
      <c r="C168" s="1031"/>
      <c r="D168" s="1031"/>
      <c r="E168" s="1031"/>
      <c r="F168" s="1033"/>
      <c r="G168" s="1033"/>
      <c r="H168" s="1033"/>
      <c r="I168" s="1033"/>
      <c r="J168" s="1033"/>
      <c r="K168" s="1033"/>
      <c r="L168" s="1033"/>
      <c r="M168" s="1033"/>
      <c r="N168" s="1033"/>
      <c r="O168" s="1033"/>
      <c r="P168" s="1033"/>
      <c r="Q168" s="1033"/>
      <c r="R168" s="1033"/>
      <c r="S168" s="1033"/>
      <c r="T168" s="1033"/>
      <c r="U168" s="1033"/>
      <c r="V168" s="1033"/>
      <c r="W168" s="1033"/>
      <c r="X168" s="1033"/>
      <c r="Y168" s="1033"/>
      <c r="Z168" s="1033"/>
      <c r="AA168" s="1033"/>
      <c r="AB168" s="1033"/>
      <c r="AC168" s="1033"/>
      <c r="AD168" s="1033"/>
      <c r="AE168" s="1033"/>
      <c r="AF168" s="1033"/>
      <c r="AG168" s="1033"/>
      <c r="AH168" s="1033"/>
      <c r="AI168" s="1033"/>
      <c r="AJ168" s="1033"/>
      <c r="AK168" s="1033"/>
      <c r="AL168" s="1033"/>
      <c r="AM168" s="1033"/>
      <c r="AN168" s="1033"/>
      <c r="AO168" s="1033"/>
      <c r="AP168" s="1033"/>
      <c r="AQ168" s="1033"/>
    </row>
    <row r="169">
      <c r="A169" s="1031"/>
      <c r="B169" s="1034"/>
      <c r="C169" s="1031"/>
      <c r="D169" s="1031"/>
      <c r="E169" s="1031"/>
      <c r="F169" s="1033"/>
      <c r="G169" s="1033"/>
      <c r="H169" s="1033"/>
      <c r="I169" s="1033"/>
      <c r="J169" s="1033"/>
      <c r="K169" s="1033"/>
      <c r="L169" s="1033"/>
      <c r="M169" s="1033"/>
      <c r="N169" s="1033"/>
      <c r="O169" s="1033"/>
      <c r="P169" s="1033"/>
      <c r="Q169" s="1033"/>
      <c r="R169" s="1033"/>
      <c r="S169" s="1033"/>
      <c r="T169" s="1033"/>
      <c r="U169" s="1033"/>
      <c r="V169" s="1033"/>
      <c r="W169" s="1033"/>
      <c r="X169" s="1033"/>
      <c r="Y169" s="1033"/>
      <c r="Z169" s="1033"/>
      <c r="AA169" s="1033"/>
      <c r="AB169" s="1033"/>
      <c r="AC169" s="1033"/>
      <c r="AD169" s="1033"/>
      <c r="AE169" s="1033"/>
      <c r="AF169" s="1033"/>
      <c r="AG169" s="1033"/>
      <c r="AH169" s="1033"/>
      <c r="AI169" s="1033"/>
      <c r="AJ169" s="1033"/>
      <c r="AK169" s="1033"/>
      <c r="AL169" s="1033"/>
      <c r="AM169" s="1033"/>
      <c r="AN169" s="1033"/>
      <c r="AO169" s="1033"/>
      <c r="AP169" s="1033"/>
      <c r="AQ169" s="1033"/>
    </row>
    <row r="170">
      <c r="A170" s="1031"/>
      <c r="B170" s="1034"/>
      <c r="C170" s="1031"/>
      <c r="D170" s="1031"/>
      <c r="E170" s="1031"/>
      <c r="F170" s="1033"/>
      <c r="G170" s="1033"/>
      <c r="H170" s="1033"/>
      <c r="I170" s="1033"/>
      <c r="J170" s="1033"/>
      <c r="K170" s="1033"/>
      <c r="L170" s="1033"/>
      <c r="M170" s="1033"/>
      <c r="N170" s="1033"/>
      <c r="O170" s="1033"/>
      <c r="P170" s="1033"/>
      <c r="Q170" s="1033"/>
      <c r="R170" s="1033"/>
      <c r="S170" s="1033"/>
      <c r="T170" s="1033"/>
      <c r="U170" s="1033"/>
      <c r="V170" s="1033"/>
      <c r="W170" s="1033"/>
      <c r="X170" s="1033"/>
      <c r="Y170" s="1033"/>
      <c r="Z170" s="1033"/>
      <c r="AA170" s="1033"/>
      <c r="AB170" s="1033"/>
      <c r="AC170" s="1033"/>
      <c r="AD170" s="1033"/>
      <c r="AE170" s="1033"/>
      <c r="AF170" s="1033"/>
      <c r="AG170" s="1033"/>
      <c r="AH170" s="1033"/>
      <c r="AI170" s="1033"/>
      <c r="AJ170" s="1033"/>
      <c r="AK170" s="1033"/>
      <c r="AL170" s="1033"/>
      <c r="AM170" s="1033"/>
      <c r="AN170" s="1033"/>
      <c r="AO170" s="1033"/>
      <c r="AP170" s="1033"/>
      <c r="AQ170" s="1033"/>
    </row>
    <row r="171">
      <c r="A171" s="1031"/>
      <c r="B171" s="1034"/>
      <c r="C171" s="1031"/>
      <c r="D171" s="1031"/>
      <c r="E171" s="1031"/>
      <c r="F171" s="1033"/>
      <c r="G171" s="1033"/>
      <c r="H171" s="1033"/>
      <c r="I171" s="1033"/>
      <c r="J171" s="1033"/>
      <c r="K171" s="1033"/>
      <c r="L171" s="1033"/>
      <c r="M171" s="1033"/>
      <c r="N171" s="1033"/>
      <c r="O171" s="1033"/>
      <c r="P171" s="1033"/>
      <c r="Q171" s="1033"/>
      <c r="R171" s="1033"/>
      <c r="S171" s="1033"/>
      <c r="T171" s="1033"/>
      <c r="U171" s="1033"/>
      <c r="V171" s="1033"/>
      <c r="W171" s="1033"/>
      <c r="X171" s="1033"/>
      <c r="Y171" s="1033"/>
      <c r="Z171" s="1033"/>
      <c r="AA171" s="1033"/>
      <c r="AB171" s="1033"/>
      <c r="AC171" s="1033"/>
      <c r="AD171" s="1033"/>
      <c r="AE171" s="1033"/>
      <c r="AF171" s="1033"/>
      <c r="AG171" s="1033"/>
      <c r="AH171" s="1033"/>
      <c r="AI171" s="1033"/>
      <c r="AJ171" s="1033"/>
      <c r="AK171" s="1033"/>
      <c r="AL171" s="1033"/>
      <c r="AM171" s="1033"/>
      <c r="AN171" s="1033"/>
      <c r="AO171" s="1033"/>
      <c r="AP171" s="1033"/>
      <c r="AQ171" s="1033"/>
    </row>
    <row r="172">
      <c r="A172" s="1031"/>
      <c r="B172" s="1034"/>
      <c r="C172" s="1031"/>
      <c r="D172" s="1031"/>
      <c r="E172" s="1031"/>
      <c r="F172" s="1033"/>
      <c r="G172" s="1033"/>
      <c r="H172" s="1033"/>
      <c r="I172" s="1033"/>
      <c r="J172" s="1033"/>
      <c r="K172" s="1033"/>
      <c r="L172" s="1033"/>
      <c r="M172" s="1033"/>
      <c r="N172" s="1033"/>
      <c r="O172" s="1033"/>
      <c r="P172" s="1033"/>
      <c r="Q172" s="1033"/>
      <c r="R172" s="1033"/>
      <c r="S172" s="1033"/>
      <c r="T172" s="1033"/>
      <c r="U172" s="1033"/>
      <c r="V172" s="1033"/>
      <c r="W172" s="1033"/>
      <c r="X172" s="1033"/>
      <c r="Y172" s="1033"/>
      <c r="Z172" s="1033"/>
      <c r="AA172" s="1033"/>
      <c r="AB172" s="1033"/>
      <c r="AC172" s="1033"/>
      <c r="AD172" s="1033"/>
      <c r="AE172" s="1033"/>
      <c r="AF172" s="1033"/>
      <c r="AG172" s="1033"/>
      <c r="AH172" s="1033"/>
      <c r="AI172" s="1033"/>
      <c r="AJ172" s="1033"/>
      <c r="AK172" s="1033"/>
      <c r="AL172" s="1033"/>
      <c r="AM172" s="1033"/>
      <c r="AN172" s="1033"/>
      <c r="AO172" s="1033"/>
      <c r="AP172" s="1033"/>
      <c r="AQ172" s="1033"/>
    </row>
    <row r="173">
      <c r="A173" s="1031"/>
      <c r="B173" s="1034"/>
      <c r="C173" s="1031"/>
      <c r="D173" s="1031"/>
      <c r="E173" s="1031"/>
      <c r="F173" s="1033"/>
      <c r="G173" s="1033"/>
      <c r="H173" s="1033"/>
      <c r="I173" s="1033"/>
      <c r="J173" s="1033"/>
      <c r="K173" s="1033"/>
      <c r="L173" s="1033"/>
      <c r="M173" s="1033"/>
      <c r="N173" s="1033"/>
      <c r="O173" s="1033"/>
      <c r="P173" s="1033"/>
      <c r="Q173" s="1033"/>
      <c r="R173" s="1033"/>
      <c r="S173" s="1033"/>
      <c r="T173" s="1033"/>
      <c r="U173" s="1033"/>
      <c r="V173" s="1033"/>
      <c r="W173" s="1033"/>
      <c r="X173" s="1033"/>
      <c r="Y173" s="1033"/>
      <c r="Z173" s="1033"/>
      <c r="AA173" s="1033"/>
      <c r="AB173" s="1033"/>
      <c r="AC173" s="1033"/>
      <c r="AD173" s="1033"/>
      <c r="AE173" s="1033"/>
      <c r="AF173" s="1033"/>
      <c r="AG173" s="1033"/>
      <c r="AH173" s="1033"/>
      <c r="AI173" s="1033"/>
      <c r="AJ173" s="1033"/>
      <c r="AK173" s="1033"/>
      <c r="AL173" s="1033"/>
      <c r="AM173" s="1033"/>
      <c r="AN173" s="1033"/>
      <c r="AO173" s="1033"/>
      <c r="AP173" s="1033"/>
      <c r="AQ173" s="1033"/>
    </row>
    <row r="174">
      <c r="A174" s="1031"/>
      <c r="B174" s="1034"/>
      <c r="C174" s="1031"/>
      <c r="D174" s="1031"/>
      <c r="E174" s="1031"/>
      <c r="F174" s="1033"/>
      <c r="G174" s="1033"/>
      <c r="H174" s="1033"/>
      <c r="I174" s="1033"/>
      <c r="J174" s="1033"/>
      <c r="K174" s="1033"/>
      <c r="L174" s="1033"/>
      <c r="M174" s="1033"/>
      <c r="N174" s="1033"/>
      <c r="O174" s="1033"/>
      <c r="P174" s="1033"/>
      <c r="Q174" s="1033"/>
      <c r="R174" s="1033"/>
      <c r="S174" s="1033"/>
      <c r="T174" s="1033"/>
      <c r="U174" s="1033"/>
      <c r="V174" s="1033"/>
      <c r="W174" s="1033"/>
      <c r="X174" s="1033"/>
      <c r="Y174" s="1033"/>
      <c r="Z174" s="1033"/>
      <c r="AA174" s="1033"/>
      <c r="AB174" s="1033"/>
      <c r="AC174" s="1033"/>
      <c r="AD174" s="1033"/>
      <c r="AE174" s="1033"/>
      <c r="AF174" s="1033"/>
      <c r="AG174" s="1033"/>
      <c r="AH174" s="1033"/>
      <c r="AI174" s="1033"/>
      <c r="AJ174" s="1033"/>
      <c r="AK174" s="1033"/>
      <c r="AL174" s="1033"/>
      <c r="AM174" s="1033"/>
      <c r="AN174" s="1033"/>
      <c r="AO174" s="1033"/>
      <c r="AP174" s="1033"/>
      <c r="AQ174" s="1033"/>
    </row>
    <row r="175">
      <c r="A175" s="1031"/>
      <c r="B175" s="1034"/>
      <c r="C175" s="1031"/>
      <c r="D175" s="1031"/>
      <c r="E175" s="1031"/>
      <c r="F175" s="1033"/>
      <c r="G175" s="1033"/>
      <c r="H175" s="1033"/>
      <c r="I175" s="1033"/>
      <c r="J175" s="1033"/>
      <c r="K175" s="1033"/>
      <c r="L175" s="1033"/>
      <c r="M175" s="1033"/>
      <c r="N175" s="1033"/>
      <c r="O175" s="1033"/>
      <c r="P175" s="1033"/>
      <c r="Q175" s="1033"/>
      <c r="R175" s="1033"/>
      <c r="S175" s="1033"/>
      <c r="T175" s="1033"/>
      <c r="U175" s="1033"/>
      <c r="V175" s="1033"/>
      <c r="W175" s="1033"/>
      <c r="X175" s="1033"/>
      <c r="Y175" s="1033"/>
      <c r="Z175" s="1033"/>
      <c r="AA175" s="1033"/>
      <c r="AB175" s="1033"/>
      <c r="AC175" s="1033"/>
      <c r="AD175" s="1033"/>
      <c r="AE175" s="1033"/>
      <c r="AF175" s="1033"/>
      <c r="AG175" s="1033"/>
      <c r="AH175" s="1033"/>
      <c r="AI175" s="1033"/>
      <c r="AJ175" s="1033"/>
      <c r="AK175" s="1033"/>
      <c r="AL175" s="1033"/>
      <c r="AM175" s="1033"/>
      <c r="AN175" s="1033"/>
      <c r="AO175" s="1033"/>
      <c r="AP175" s="1033"/>
      <c r="AQ175" s="1033"/>
    </row>
    <row r="176">
      <c r="A176" s="1031"/>
      <c r="B176" s="1034"/>
      <c r="C176" s="1031"/>
      <c r="D176" s="1031"/>
      <c r="E176" s="1031"/>
      <c r="F176" s="1033"/>
      <c r="G176" s="1033"/>
      <c r="H176" s="1033"/>
      <c r="I176" s="1033"/>
      <c r="J176" s="1033"/>
      <c r="K176" s="1033"/>
      <c r="L176" s="1033"/>
      <c r="M176" s="1033"/>
      <c r="N176" s="1033"/>
      <c r="O176" s="1033"/>
      <c r="P176" s="1033"/>
      <c r="Q176" s="1033"/>
      <c r="R176" s="1033"/>
      <c r="S176" s="1033"/>
      <c r="T176" s="1033"/>
      <c r="U176" s="1033"/>
      <c r="V176" s="1033"/>
      <c r="W176" s="1033"/>
      <c r="X176" s="1033"/>
      <c r="Y176" s="1033"/>
      <c r="Z176" s="1033"/>
      <c r="AA176" s="1033"/>
      <c r="AB176" s="1033"/>
      <c r="AC176" s="1033"/>
      <c r="AD176" s="1033"/>
      <c r="AE176" s="1033"/>
      <c r="AF176" s="1033"/>
      <c r="AG176" s="1033"/>
      <c r="AH176" s="1033"/>
      <c r="AI176" s="1033"/>
      <c r="AJ176" s="1033"/>
      <c r="AK176" s="1033"/>
      <c r="AL176" s="1033"/>
      <c r="AM176" s="1033"/>
      <c r="AN176" s="1033"/>
      <c r="AO176" s="1033"/>
      <c r="AP176" s="1033"/>
      <c r="AQ176" s="1033"/>
    </row>
    <row r="177">
      <c r="A177" s="1031"/>
      <c r="B177" s="1034"/>
      <c r="C177" s="1031"/>
      <c r="D177" s="1031"/>
      <c r="E177" s="1031"/>
      <c r="F177" s="1033"/>
      <c r="G177" s="1033"/>
      <c r="H177" s="1033"/>
      <c r="I177" s="1033"/>
      <c r="J177" s="1033"/>
      <c r="K177" s="1033"/>
      <c r="L177" s="1033"/>
      <c r="M177" s="1033"/>
      <c r="N177" s="1033"/>
      <c r="O177" s="1033"/>
      <c r="P177" s="1033"/>
      <c r="Q177" s="1033"/>
      <c r="R177" s="1033"/>
      <c r="S177" s="1033"/>
      <c r="T177" s="1033"/>
      <c r="U177" s="1033"/>
      <c r="V177" s="1033"/>
      <c r="W177" s="1033"/>
      <c r="X177" s="1033"/>
      <c r="Y177" s="1033"/>
      <c r="Z177" s="1033"/>
      <c r="AA177" s="1033"/>
      <c r="AB177" s="1033"/>
      <c r="AC177" s="1033"/>
      <c r="AD177" s="1033"/>
      <c r="AE177" s="1033"/>
      <c r="AF177" s="1033"/>
      <c r="AG177" s="1033"/>
      <c r="AH177" s="1033"/>
      <c r="AI177" s="1033"/>
      <c r="AJ177" s="1033"/>
      <c r="AK177" s="1033"/>
      <c r="AL177" s="1033"/>
      <c r="AM177" s="1033"/>
      <c r="AN177" s="1033"/>
      <c r="AO177" s="1033"/>
      <c r="AP177" s="1033"/>
      <c r="AQ177" s="1033"/>
    </row>
    <row r="178">
      <c r="A178" s="1031"/>
      <c r="B178" s="1034"/>
      <c r="C178" s="1031"/>
      <c r="D178" s="1031"/>
      <c r="E178" s="1031"/>
      <c r="F178" s="1033"/>
      <c r="G178" s="1033"/>
      <c r="H178" s="1033"/>
      <c r="I178" s="1033"/>
      <c r="J178" s="1033"/>
      <c r="K178" s="1033"/>
      <c r="L178" s="1033"/>
      <c r="M178" s="1033"/>
      <c r="N178" s="1033"/>
      <c r="O178" s="1033"/>
      <c r="P178" s="1033"/>
      <c r="Q178" s="1033"/>
      <c r="R178" s="1033"/>
      <c r="S178" s="1033"/>
      <c r="T178" s="1033"/>
      <c r="U178" s="1033"/>
      <c r="V178" s="1033"/>
      <c r="W178" s="1033"/>
      <c r="X178" s="1033"/>
      <c r="Y178" s="1033"/>
      <c r="Z178" s="1033"/>
      <c r="AA178" s="1033"/>
      <c r="AB178" s="1033"/>
      <c r="AC178" s="1033"/>
      <c r="AD178" s="1033"/>
      <c r="AE178" s="1033"/>
      <c r="AF178" s="1033"/>
      <c r="AG178" s="1033"/>
      <c r="AH178" s="1033"/>
      <c r="AI178" s="1033"/>
      <c r="AJ178" s="1033"/>
      <c r="AK178" s="1033"/>
      <c r="AL178" s="1033"/>
      <c r="AM178" s="1033"/>
      <c r="AN178" s="1033"/>
      <c r="AO178" s="1033"/>
      <c r="AP178" s="1033"/>
      <c r="AQ178" s="1033"/>
    </row>
    <row r="179">
      <c r="A179" s="1031"/>
      <c r="B179" s="1034"/>
      <c r="C179" s="1031"/>
      <c r="D179" s="1031"/>
      <c r="E179" s="1031"/>
      <c r="F179" s="1033"/>
      <c r="G179" s="1033"/>
      <c r="H179" s="1033"/>
      <c r="I179" s="1033"/>
      <c r="J179" s="1033"/>
      <c r="K179" s="1033"/>
      <c r="L179" s="1033"/>
      <c r="M179" s="1033"/>
      <c r="N179" s="1033"/>
      <c r="O179" s="1033"/>
      <c r="P179" s="1033"/>
      <c r="Q179" s="1033"/>
      <c r="R179" s="1033"/>
      <c r="S179" s="1033"/>
      <c r="T179" s="1033"/>
      <c r="U179" s="1033"/>
      <c r="V179" s="1033"/>
      <c r="W179" s="1033"/>
      <c r="X179" s="1033"/>
      <c r="Y179" s="1033"/>
      <c r="Z179" s="1033"/>
      <c r="AA179" s="1033"/>
      <c r="AB179" s="1033"/>
      <c r="AC179" s="1033"/>
      <c r="AD179" s="1033"/>
      <c r="AE179" s="1033"/>
      <c r="AF179" s="1033"/>
      <c r="AG179" s="1033"/>
      <c r="AH179" s="1033"/>
      <c r="AI179" s="1033"/>
      <c r="AJ179" s="1033"/>
      <c r="AK179" s="1033"/>
      <c r="AL179" s="1033"/>
      <c r="AM179" s="1033"/>
      <c r="AN179" s="1033"/>
      <c r="AO179" s="1033"/>
      <c r="AP179" s="1033"/>
      <c r="AQ179" s="1033"/>
    </row>
    <row r="180">
      <c r="A180" s="1031"/>
      <c r="B180" s="1034"/>
      <c r="C180" s="1031"/>
      <c r="D180" s="1031"/>
      <c r="E180" s="1031"/>
      <c r="F180" s="1033"/>
      <c r="G180" s="1033"/>
      <c r="H180" s="1033"/>
      <c r="I180" s="1033"/>
      <c r="J180" s="1033"/>
      <c r="K180" s="1033"/>
      <c r="L180" s="1033"/>
      <c r="M180" s="1033"/>
      <c r="N180" s="1033"/>
      <c r="O180" s="1033"/>
      <c r="P180" s="1033"/>
      <c r="Q180" s="1033"/>
      <c r="R180" s="1033"/>
      <c r="S180" s="1033"/>
      <c r="T180" s="1033"/>
      <c r="U180" s="1033"/>
      <c r="V180" s="1033"/>
      <c r="W180" s="1033"/>
      <c r="X180" s="1033"/>
      <c r="Y180" s="1033"/>
      <c r="Z180" s="1033"/>
      <c r="AA180" s="1033"/>
      <c r="AB180" s="1033"/>
      <c r="AC180" s="1033"/>
      <c r="AD180" s="1033"/>
      <c r="AE180" s="1033"/>
      <c r="AF180" s="1033"/>
      <c r="AG180" s="1033"/>
      <c r="AH180" s="1033"/>
      <c r="AI180" s="1033"/>
      <c r="AJ180" s="1033"/>
      <c r="AK180" s="1033"/>
      <c r="AL180" s="1033"/>
      <c r="AM180" s="1033"/>
      <c r="AN180" s="1033"/>
      <c r="AO180" s="1033"/>
      <c r="AP180" s="1033"/>
      <c r="AQ180" s="1033"/>
    </row>
    <row r="181">
      <c r="A181" s="1031"/>
      <c r="B181" s="1034"/>
      <c r="C181" s="1031"/>
      <c r="D181" s="1031"/>
      <c r="E181" s="1031"/>
      <c r="F181" s="1033"/>
      <c r="G181" s="1033"/>
      <c r="H181" s="1033"/>
      <c r="I181" s="1033"/>
      <c r="J181" s="1033"/>
      <c r="K181" s="1033"/>
      <c r="L181" s="1033"/>
      <c r="M181" s="1033"/>
      <c r="N181" s="1033"/>
      <c r="O181" s="1033"/>
      <c r="P181" s="1033"/>
      <c r="Q181" s="1033"/>
      <c r="R181" s="1033"/>
      <c r="S181" s="1033"/>
      <c r="T181" s="1033"/>
      <c r="U181" s="1033"/>
      <c r="V181" s="1033"/>
      <c r="W181" s="1033"/>
      <c r="X181" s="1033"/>
      <c r="Y181" s="1033"/>
      <c r="Z181" s="1033"/>
      <c r="AA181" s="1033"/>
      <c r="AB181" s="1033"/>
      <c r="AC181" s="1033"/>
      <c r="AD181" s="1033"/>
      <c r="AE181" s="1033"/>
      <c r="AF181" s="1033"/>
      <c r="AG181" s="1033"/>
      <c r="AH181" s="1033"/>
      <c r="AI181" s="1033"/>
      <c r="AJ181" s="1033"/>
      <c r="AK181" s="1033"/>
      <c r="AL181" s="1033"/>
      <c r="AM181" s="1033"/>
      <c r="AN181" s="1033"/>
      <c r="AO181" s="1033"/>
      <c r="AP181" s="1033"/>
      <c r="AQ181" s="1033"/>
    </row>
    <row r="182">
      <c r="A182" s="1031"/>
      <c r="B182" s="1034"/>
      <c r="C182" s="1031"/>
      <c r="D182" s="1031"/>
      <c r="E182" s="1031"/>
      <c r="F182" s="1033"/>
      <c r="G182" s="1033"/>
      <c r="H182" s="1033"/>
      <c r="I182" s="1033"/>
      <c r="J182" s="1033"/>
      <c r="K182" s="1033"/>
      <c r="L182" s="1033"/>
      <c r="M182" s="1033"/>
      <c r="N182" s="1033"/>
      <c r="O182" s="1033"/>
      <c r="P182" s="1033"/>
      <c r="Q182" s="1033"/>
      <c r="R182" s="1033"/>
      <c r="S182" s="1033"/>
      <c r="T182" s="1033"/>
      <c r="U182" s="1033"/>
      <c r="V182" s="1033"/>
      <c r="W182" s="1033"/>
      <c r="X182" s="1033"/>
      <c r="Y182" s="1033"/>
      <c r="Z182" s="1033"/>
      <c r="AA182" s="1033"/>
      <c r="AB182" s="1033"/>
      <c r="AC182" s="1033"/>
      <c r="AD182" s="1033"/>
      <c r="AE182" s="1033"/>
      <c r="AF182" s="1033"/>
      <c r="AG182" s="1033"/>
      <c r="AH182" s="1033"/>
      <c r="AI182" s="1033"/>
      <c r="AJ182" s="1033"/>
      <c r="AK182" s="1033"/>
      <c r="AL182" s="1033"/>
      <c r="AM182" s="1033"/>
      <c r="AN182" s="1033"/>
      <c r="AO182" s="1033"/>
      <c r="AP182" s="1033"/>
      <c r="AQ182" s="1033"/>
    </row>
    <row r="183">
      <c r="A183" s="1031"/>
      <c r="B183" s="1034"/>
      <c r="C183" s="1031"/>
      <c r="D183" s="1031"/>
      <c r="E183" s="1031"/>
      <c r="F183" s="1033"/>
      <c r="G183" s="1033"/>
      <c r="H183" s="1033"/>
      <c r="I183" s="1033"/>
      <c r="J183" s="1033"/>
      <c r="K183" s="1033"/>
      <c r="L183" s="1033"/>
      <c r="M183" s="1033"/>
      <c r="N183" s="1033"/>
      <c r="O183" s="1033"/>
      <c r="P183" s="1033"/>
      <c r="Q183" s="1033"/>
      <c r="R183" s="1033"/>
      <c r="S183" s="1033"/>
      <c r="T183" s="1033"/>
      <c r="U183" s="1033"/>
      <c r="V183" s="1033"/>
      <c r="W183" s="1033"/>
      <c r="X183" s="1033"/>
      <c r="Y183" s="1033"/>
      <c r="Z183" s="1033"/>
      <c r="AA183" s="1033"/>
      <c r="AB183" s="1033"/>
      <c r="AC183" s="1033"/>
      <c r="AD183" s="1033"/>
      <c r="AE183" s="1033"/>
      <c r="AF183" s="1033"/>
      <c r="AG183" s="1033"/>
      <c r="AH183" s="1033"/>
      <c r="AI183" s="1033"/>
      <c r="AJ183" s="1033"/>
      <c r="AK183" s="1033"/>
      <c r="AL183" s="1033"/>
      <c r="AM183" s="1033"/>
      <c r="AN183" s="1033"/>
      <c r="AO183" s="1033"/>
      <c r="AP183" s="1033"/>
      <c r="AQ183" s="1033"/>
    </row>
    <row r="184">
      <c r="A184" s="1031"/>
      <c r="B184" s="1034"/>
      <c r="C184" s="1031"/>
      <c r="D184" s="1031"/>
      <c r="E184" s="1031"/>
      <c r="F184" s="1033"/>
      <c r="G184" s="1033"/>
      <c r="H184" s="1033"/>
      <c r="I184" s="1033"/>
      <c r="J184" s="1033"/>
      <c r="K184" s="1033"/>
      <c r="L184" s="1033"/>
      <c r="M184" s="1033"/>
      <c r="N184" s="1033"/>
      <c r="O184" s="1033"/>
      <c r="P184" s="1033"/>
      <c r="Q184" s="1033"/>
      <c r="R184" s="1033"/>
      <c r="S184" s="1033"/>
      <c r="T184" s="1033"/>
      <c r="U184" s="1033"/>
      <c r="V184" s="1033"/>
      <c r="W184" s="1033"/>
      <c r="X184" s="1033"/>
      <c r="Y184" s="1033"/>
      <c r="Z184" s="1033"/>
      <c r="AA184" s="1033"/>
      <c r="AB184" s="1033"/>
      <c r="AC184" s="1033"/>
      <c r="AD184" s="1033"/>
      <c r="AE184" s="1033"/>
      <c r="AF184" s="1033"/>
      <c r="AG184" s="1033"/>
      <c r="AH184" s="1033"/>
      <c r="AI184" s="1033"/>
      <c r="AJ184" s="1033"/>
      <c r="AK184" s="1033"/>
      <c r="AL184" s="1033"/>
      <c r="AM184" s="1033"/>
      <c r="AN184" s="1033"/>
      <c r="AO184" s="1033"/>
      <c r="AP184" s="1033"/>
      <c r="AQ184" s="1033"/>
    </row>
    <row r="185">
      <c r="A185" s="1031"/>
      <c r="B185" s="1034"/>
      <c r="C185" s="1031"/>
      <c r="D185" s="1031"/>
      <c r="E185" s="1031"/>
      <c r="F185" s="1033"/>
      <c r="G185" s="1033"/>
      <c r="H185" s="1033"/>
      <c r="I185" s="1033"/>
      <c r="J185" s="1033"/>
      <c r="K185" s="1033"/>
      <c r="L185" s="1033"/>
      <c r="M185" s="1033"/>
      <c r="N185" s="1033"/>
      <c r="O185" s="1033"/>
      <c r="P185" s="1033"/>
      <c r="Q185" s="1033"/>
      <c r="R185" s="1033"/>
      <c r="S185" s="1033"/>
      <c r="T185" s="1033"/>
      <c r="U185" s="1033"/>
      <c r="V185" s="1033"/>
      <c r="W185" s="1033"/>
      <c r="X185" s="1033"/>
      <c r="Y185" s="1033"/>
      <c r="Z185" s="1033"/>
      <c r="AA185" s="1033"/>
      <c r="AB185" s="1033"/>
      <c r="AC185" s="1033"/>
      <c r="AD185" s="1033"/>
      <c r="AE185" s="1033"/>
      <c r="AF185" s="1033"/>
      <c r="AG185" s="1033"/>
      <c r="AH185" s="1033"/>
      <c r="AI185" s="1033"/>
      <c r="AJ185" s="1033"/>
      <c r="AK185" s="1033"/>
      <c r="AL185" s="1033"/>
      <c r="AM185" s="1033"/>
      <c r="AN185" s="1033"/>
      <c r="AO185" s="1033"/>
      <c r="AP185" s="1033"/>
      <c r="AQ185" s="1033"/>
    </row>
    <row r="186">
      <c r="A186" s="1031"/>
      <c r="B186" s="1034"/>
      <c r="C186" s="1031"/>
      <c r="D186" s="1031"/>
      <c r="E186" s="1031"/>
      <c r="F186" s="1033"/>
      <c r="G186" s="1033"/>
      <c r="H186" s="1033"/>
      <c r="I186" s="1033"/>
      <c r="J186" s="1033"/>
      <c r="K186" s="1033"/>
      <c r="L186" s="1033"/>
      <c r="M186" s="1033"/>
      <c r="N186" s="1033"/>
      <c r="O186" s="1033"/>
      <c r="P186" s="1033"/>
      <c r="Q186" s="1033"/>
      <c r="R186" s="1033"/>
      <c r="S186" s="1033"/>
      <c r="T186" s="1033"/>
      <c r="U186" s="1033"/>
      <c r="V186" s="1033"/>
      <c r="W186" s="1033"/>
      <c r="X186" s="1033"/>
      <c r="Y186" s="1033"/>
      <c r="Z186" s="1033"/>
      <c r="AA186" s="1033"/>
      <c r="AB186" s="1033"/>
      <c r="AC186" s="1033"/>
      <c r="AD186" s="1033"/>
      <c r="AE186" s="1033"/>
      <c r="AF186" s="1033"/>
      <c r="AG186" s="1033"/>
      <c r="AH186" s="1033"/>
      <c r="AI186" s="1033"/>
      <c r="AJ186" s="1033"/>
      <c r="AK186" s="1033"/>
      <c r="AL186" s="1033"/>
      <c r="AM186" s="1033"/>
      <c r="AN186" s="1033"/>
      <c r="AO186" s="1033"/>
      <c r="AP186" s="1033"/>
      <c r="AQ186" s="1033"/>
    </row>
    <row r="187">
      <c r="A187" s="1031"/>
      <c r="B187" s="1034"/>
      <c r="C187" s="1031"/>
      <c r="D187" s="1031"/>
      <c r="E187" s="1031"/>
      <c r="F187" s="1033"/>
      <c r="G187" s="1033"/>
      <c r="H187" s="1033"/>
      <c r="I187" s="1033"/>
      <c r="J187" s="1033"/>
      <c r="K187" s="1033"/>
      <c r="L187" s="1033"/>
      <c r="M187" s="1033"/>
      <c r="N187" s="1033"/>
      <c r="O187" s="1033"/>
      <c r="P187" s="1033"/>
      <c r="Q187" s="1033"/>
      <c r="R187" s="1033"/>
      <c r="S187" s="1033"/>
      <c r="T187" s="1033"/>
      <c r="U187" s="1033"/>
      <c r="V187" s="1033"/>
      <c r="W187" s="1033"/>
      <c r="X187" s="1033"/>
      <c r="Y187" s="1033"/>
      <c r="Z187" s="1033"/>
      <c r="AA187" s="1033"/>
      <c r="AB187" s="1033"/>
      <c r="AC187" s="1033"/>
      <c r="AD187" s="1033"/>
      <c r="AE187" s="1033"/>
      <c r="AF187" s="1033"/>
      <c r="AG187" s="1033"/>
      <c r="AH187" s="1033"/>
      <c r="AI187" s="1033"/>
      <c r="AJ187" s="1033"/>
      <c r="AK187" s="1033"/>
      <c r="AL187" s="1033"/>
      <c r="AM187" s="1033"/>
      <c r="AN187" s="1033"/>
      <c r="AO187" s="1033"/>
      <c r="AP187" s="1033"/>
      <c r="AQ187" s="1033"/>
    </row>
    <row r="188">
      <c r="A188" s="1031"/>
      <c r="B188" s="1034"/>
      <c r="C188" s="1031"/>
      <c r="D188" s="1031"/>
      <c r="E188" s="1031"/>
      <c r="F188" s="1033"/>
      <c r="G188" s="1033"/>
      <c r="H188" s="1033"/>
      <c r="I188" s="1033"/>
      <c r="J188" s="1033"/>
      <c r="K188" s="1033"/>
      <c r="L188" s="1033"/>
      <c r="M188" s="1033"/>
      <c r="N188" s="1033"/>
      <c r="O188" s="1033"/>
      <c r="P188" s="1033"/>
      <c r="Q188" s="1033"/>
      <c r="R188" s="1033"/>
      <c r="S188" s="1033"/>
      <c r="T188" s="1033"/>
      <c r="U188" s="1033"/>
      <c r="V188" s="1033"/>
      <c r="W188" s="1033"/>
      <c r="X188" s="1033"/>
      <c r="Y188" s="1033"/>
      <c r="Z188" s="1033"/>
      <c r="AA188" s="1033"/>
      <c r="AB188" s="1033"/>
      <c r="AC188" s="1033"/>
      <c r="AD188" s="1033"/>
      <c r="AE188" s="1033"/>
      <c r="AF188" s="1033"/>
      <c r="AG188" s="1033"/>
      <c r="AH188" s="1033"/>
      <c r="AI188" s="1033"/>
      <c r="AJ188" s="1033"/>
      <c r="AK188" s="1033"/>
      <c r="AL188" s="1033"/>
      <c r="AM188" s="1033"/>
      <c r="AN188" s="1033"/>
      <c r="AO188" s="1033"/>
      <c r="AP188" s="1033"/>
      <c r="AQ188" s="1033"/>
    </row>
    <row r="189">
      <c r="A189" s="1031"/>
      <c r="B189" s="1034"/>
      <c r="C189" s="1031"/>
      <c r="D189" s="1031"/>
      <c r="E189" s="1031"/>
      <c r="F189" s="1033"/>
      <c r="G189" s="1033"/>
      <c r="H189" s="1033"/>
      <c r="I189" s="1033"/>
      <c r="J189" s="1033"/>
      <c r="K189" s="1033"/>
      <c r="L189" s="1033"/>
      <c r="M189" s="1033"/>
      <c r="N189" s="1033"/>
      <c r="O189" s="1033"/>
      <c r="P189" s="1033"/>
      <c r="Q189" s="1033"/>
      <c r="R189" s="1033"/>
      <c r="S189" s="1033"/>
      <c r="T189" s="1033"/>
      <c r="U189" s="1033"/>
      <c r="V189" s="1033"/>
      <c r="W189" s="1033"/>
      <c r="X189" s="1033"/>
      <c r="Y189" s="1033"/>
      <c r="Z189" s="1033"/>
      <c r="AA189" s="1033"/>
      <c r="AB189" s="1033"/>
      <c r="AC189" s="1033"/>
      <c r="AD189" s="1033"/>
      <c r="AE189" s="1033"/>
      <c r="AF189" s="1033"/>
      <c r="AG189" s="1033"/>
      <c r="AH189" s="1033"/>
      <c r="AI189" s="1033"/>
      <c r="AJ189" s="1033"/>
      <c r="AK189" s="1033"/>
      <c r="AL189" s="1033"/>
      <c r="AM189" s="1033"/>
      <c r="AN189" s="1033"/>
      <c r="AO189" s="1033"/>
      <c r="AP189" s="1033"/>
      <c r="AQ189" s="1033"/>
    </row>
    <row r="190">
      <c r="A190" s="1031"/>
      <c r="B190" s="1034"/>
      <c r="C190" s="1031"/>
      <c r="D190" s="1031"/>
      <c r="E190" s="1031"/>
      <c r="F190" s="1033"/>
      <c r="G190" s="1033"/>
      <c r="H190" s="1033"/>
      <c r="I190" s="1033"/>
      <c r="J190" s="1033"/>
      <c r="K190" s="1033"/>
      <c r="L190" s="1033"/>
      <c r="M190" s="1033"/>
      <c r="N190" s="1033"/>
      <c r="O190" s="1033"/>
      <c r="P190" s="1033"/>
      <c r="Q190" s="1033"/>
      <c r="R190" s="1033"/>
      <c r="S190" s="1033"/>
      <c r="T190" s="1033"/>
      <c r="U190" s="1033"/>
      <c r="V190" s="1033"/>
      <c r="W190" s="1033"/>
      <c r="X190" s="1033"/>
      <c r="Y190" s="1033"/>
      <c r="Z190" s="1033"/>
      <c r="AA190" s="1033"/>
      <c r="AB190" s="1033"/>
      <c r="AC190" s="1033"/>
      <c r="AD190" s="1033"/>
      <c r="AE190" s="1033"/>
      <c r="AF190" s="1033"/>
      <c r="AG190" s="1033"/>
      <c r="AH190" s="1033"/>
      <c r="AI190" s="1033"/>
      <c r="AJ190" s="1033"/>
      <c r="AK190" s="1033"/>
      <c r="AL190" s="1033"/>
      <c r="AM190" s="1033"/>
      <c r="AN190" s="1033"/>
      <c r="AO190" s="1033"/>
      <c r="AP190" s="1033"/>
      <c r="AQ190" s="1033"/>
    </row>
    <row r="191">
      <c r="A191" s="1031"/>
      <c r="B191" s="1034"/>
      <c r="C191" s="1031"/>
      <c r="D191" s="1031"/>
      <c r="E191" s="1031"/>
      <c r="F191" s="1033"/>
      <c r="G191" s="1033"/>
      <c r="H191" s="1033"/>
      <c r="I191" s="1033"/>
      <c r="J191" s="1033"/>
      <c r="K191" s="1033"/>
      <c r="L191" s="1033"/>
      <c r="M191" s="1033"/>
      <c r="N191" s="1033"/>
      <c r="O191" s="1033"/>
      <c r="P191" s="1033"/>
      <c r="Q191" s="1033"/>
      <c r="R191" s="1033"/>
      <c r="S191" s="1033"/>
      <c r="T191" s="1033"/>
      <c r="U191" s="1033"/>
      <c r="V191" s="1033"/>
      <c r="W191" s="1033"/>
      <c r="X191" s="1033"/>
      <c r="Y191" s="1033"/>
      <c r="Z191" s="1033"/>
      <c r="AA191" s="1033"/>
      <c r="AB191" s="1033"/>
      <c r="AC191" s="1033"/>
      <c r="AD191" s="1033"/>
      <c r="AE191" s="1033"/>
      <c r="AF191" s="1033"/>
      <c r="AG191" s="1033"/>
      <c r="AH191" s="1033"/>
      <c r="AI191" s="1033"/>
      <c r="AJ191" s="1033"/>
      <c r="AK191" s="1033"/>
      <c r="AL191" s="1033"/>
      <c r="AM191" s="1033"/>
      <c r="AN191" s="1033"/>
      <c r="AO191" s="1033"/>
      <c r="AP191" s="1033"/>
      <c r="AQ191" s="1033"/>
    </row>
    <row r="192">
      <c r="A192" s="1031"/>
      <c r="B192" s="1034"/>
      <c r="C192" s="1031"/>
      <c r="D192" s="1031"/>
      <c r="E192" s="1031"/>
      <c r="F192" s="1033"/>
      <c r="G192" s="1033"/>
      <c r="H192" s="1033"/>
      <c r="I192" s="1033"/>
      <c r="J192" s="1033"/>
      <c r="K192" s="1033"/>
      <c r="L192" s="1033"/>
      <c r="M192" s="1033"/>
      <c r="N192" s="1033"/>
      <c r="O192" s="1033"/>
      <c r="P192" s="1033"/>
      <c r="Q192" s="1033"/>
      <c r="R192" s="1033"/>
      <c r="S192" s="1033"/>
      <c r="T192" s="1033"/>
      <c r="U192" s="1033"/>
      <c r="V192" s="1033"/>
      <c r="W192" s="1033"/>
      <c r="X192" s="1033"/>
      <c r="Y192" s="1033"/>
      <c r="Z192" s="1033"/>
      <c r="AA192" s="1033"/>
      <c r="AB192" s="1033"/>
      <c r="AC192" s="1033"/>
      <c r="AD192" s="1033"/>
      <c r="AE192" s="1033"/>
      <c r="AF192" s="1033"/>
      <c r="AG192" s="1033"/>
      <c r="AH192" s="1033"/>
      <c r="AI192" s="1033"/>
      <c r="AJ192" s="1033"/>
      <c r="AK192" s="1033"/>
      <c r="AL192" s="1033"/>
      <c r="AM192" s="1033"/>
      <c r="AN192" s="1033"/>
      <c r="AO192" s="1033"/>
      <c r="AP192" s="1033"/>
      <c r="AQ192" s="1033"/>
    </row>
    <row r="193">
      <c r="A193" s="1031"/>
      <c r="B193" s="1034"/>
      <c r="C193" s="1031"/>
      <c r="D193" s="1031"/>
      <c r="E193" s="1031"/>
      <c r="F193" s="1033"/>
      <c r="G193" s="1033"/>
      <c r="H193" s="1033"/>
      <c r="I193" s="1033"/>
      <c r="J193" s="1033"/>
      <c r="K193" s="1033"/>
      <c r="L193" s="1033"/>
      <c r="M193" s="1033"/>
      <c r="N193" s="1033"/>
      <c r="O193" s="1033"/>
      <c r="P193" s="1033"/>
      <c r="Q193" s="1033"/>
      <c r="R193" s="1033"/>
      <c r="S193" s="1033"/>
      <c r="T193" s="1033"/>
      <c r="U193" s="1033"/>
      <c r="V193" s="1033"/>
      <c r="W193" s="1033"/>
      <c r="X193" s="1033"/>
      <c r="Y193" s="1033"/>
      <c r="Z193" s="1033"/>
      <c r="AA193" s="1033"/>
      <c r="AB193" s="1033"/>
      <c r="AC193" s="1033"/>
      <c r="AD193" s="1033"/>
      <c r="AE193" s="1033"/>
      <c r="AF193" s="1033"/>
      <c r="AG193" s="1033"/>
      <c r="AH193" s="1033"/>
      <c r="AI193" s="1033"/>
      <c r="AJ193" s="1033"/>
      <c r="AK193" s="1033"/>
      <c r="AL193" s="1033"/>
      <c r="AM193" s="1033"/>
      <c r="AN193" s="1033"/>
      <c r="AO193" s="1033"/>
      <c r="AP193" s="1033"/>
      <c r="AQ193" s="1033"/>
    </row>
    <row r="194">
      <c r="A194" s="1031"/>
      <c r="B194" s="1034"/>
      <c r="C194" s="1031"/>
      <c r="D194" s="1031"/>
      <c r="E194" s="1031"/>
      <c r="F194" s="1033"/>
      <c r="G194" s="1033"/>
      <c r="H194" s="1033"/>
      <c r="I194" s="1033"/>
      <c r="J194" s="1033"/>
      <c r="K194" s="1033"/>
      <c r="L194" s="1033"/>
      <c r="M194" s="1033"/>
      <c r="N194" s="1033"/>
      <c r="O194" s="1033"/>
      <c r="P194" s="1033"/>
      <c r="Q194" s="1033"/>
      <c r="R194" s="1033"/>
      <c r="S194" s="1033"/>
      <c r="T194" s="1033"/>
      <c r="U194" s="1033"/>
      <c r="V194" s="1033"/>
      <c r="W194" s="1033"/>
      <c r="X194" s="1033"/>
      <c r="Y194" s="1033"/>
      <c r="Z194" s="1033"/>
      <c r="AA194" s="1033"/>
      <c r="AB194" s="1033"/>
      <c r="AC194" s="1033"/>
      <c r="AD194" s="1033"/>
      <c r="AE194" s="1033"/>
      <c r="AF194" s="1033"/>
      <c r="AG194" s="1033"/>
      <c r="AH194" s="1033"/>
      <c r="AI194" s="1033"/>
      <c r="AJ194" s="1033"/>
      <c r="AK194" s="1033"/>
      <c r="AL194" s="1033"/>
      <c r="AM194" s="1033"/>
      <c r="AN194" s="1033"/>
      <c r="AO194" s="1033"/>
      <c r="AP194" s="1033"/>
      <c r="AQ194" s="1033"/>
    </row>
    <row r="195">
      <c r="A195" s="1031"/>
      <c r="B195" s="1034"/>
      <c r="C195" s="1031"/>
      <c r="D195" s="1031"/>
      <c r="E195" s="1031"/>
      <c r="F195" s="1033"/>
      <c r="G195" s="1033"/>
      <c r="H195" s="1033"/>
      <c r="I195" s="1033"/>
      <c r="J195" s="1033"/>
      <c r="K195" s="1033"/>
      <c r="L195" s="1033"/>
      <c r="M195" s="1033"/>
      <c r="N195" s="1033"/>
      <c r="O195" s="1033"/>
      <c r="P195" s="1033"/>
      <c r="Q195" s="1033"/>
      <c r="R195" s="1033"/>
      <c r="S195" s="1033"/>
      <c r="T195" s="1033"/>
      <c r="U195" s="1033"/>
      <c r="V195" s="1033"/>
      <c r="W195" s="1033"/>
      <c r="X195" s="1033"/>
      <c r="Y195" s="1033"/>
      <c r="Z195" s="1033"/>
      <c r="AA195" s="1033"/>
      <c r="AB195" s="1033"/>
      <c r="AC195" s="1033"/>
      <c r="AD195" s="1033"/>
      <c r="AE195" s="1033"/>
      <c r="AF195" s="1033"/>
      <c r="AG195" s="1033"/>
      <c r="AH195" s="1033"/>
      <c r="AI195" s="1033"/>
      <c r="AJ195" s="1033"/>
      <c r="AK195" s="1033"/>
      <c r="AL195" s="1033"/>
      <c r="AM195" s="1033"/>
      <c r="AN195" s="1033"/>
      <c r="AO195" s="1033"/>
      <c r="AP195" s="1033"/>
      <c r="AQ195" s="1033"/>
    </row>
    <row r="196">
      <c r="A196" s="1031"/>
      <c r="B196" s="1034"/>
      <c r="C196" s="1031"/>
      <c r="D196" s="1031"/>
      <c r="E196" s="1031"/>
      <c r="F196" s="1033"/>
      <c r="G196" s="1033"/>
      <c r="H196" s="1033"/>
      <c r="I196" s="1033"/>
      <c r="J196" s="1033"/>
      <c r="K196" s="1033"/>
      <c r="L196" s="1033"/>
      <c r="M196" s="1033"/>
      <c r="N196" s="1033"/>
      <c r="O196" s="1033"/>
      <c r="P196" s="1033"/>
      <c r="Q196" s="1033"/>
      <c r="R196" s="1033"/>
      <c r="S196" s="1033"/>
      <c r="T196" s="1033"/>
      <c r="U196" s="1033"/>
      <c r="V196" s="1033"/>
      <c r="W196" s="1033"/>
      <c r="X196" s="1033"/>
      <c r="Y196" s="1033"/>
      <c r="Z196" s="1033"/>
      <c r="AA196" s="1033"/>
      <c r="AB196" s="1033"/>
      <c r="AC196" s="1033"/>
      <c r="AD196" s="1033"/>
      <c r="AE196" s="1033"/>
      <c r="AF196" s="1033"/>
      <c r="AG196" s="1033"/>
      <c r="AH196" s="1033"/>
      <c r="AI196" s="1033"/>
      <c r="AJ196" s="1033"/>
      <c r="AK196" s="1033"/>
      <c r="AL196" s="1033"/>
      <c r="AM196" s="1033"/>
      <c r="AN196" s="1033"/>
      <c r="AO196" s="1033"/>
      <c r="AP196" s="1033"/>
      <c r="AQ196" s="1033"/>
    </row>
    <row r="197">
      <c r="A197" s="1031"/>
      <c r="B197" s="1034"/>
      <c r="C197" s="1031"/>
      <c r="D197" s="1031"/>
      <c r="E197" s="1031"/>
      <c r="F197" s="1033"/>
      <c r="G197" s="1033"/>
      <c r="H197" s="1033"/>
      <c r="I197" s="1033"/>
      <c r="J197" s="1033"/>
      <c r="K197" s="1033"/>
      <c r="L197" s="1033"/>
      <c r="M197" s="1033"/>
      <c r="N197" s="1033"/>
      <c r="O197" s="1033"/>
      <c r="P197" s="1033"/>
      <c r="Q197" s="1033"/>
      <c r="R197" s="1033"/>
      <c r="S197" s="1033"/>
      <c r="T197" s="1033"/>
      <c r="U197" s="1033"/>
      <c r="V197" s="1033"/>
      <c r="W197" s="1033"/>
      <c r="X197" s="1033"/>
      <c r="Y197" s="1033"/>
      <c r="Z197" s="1033"/>
      <c r="AA197" s="1033"/>
      <c r="AB197" s="1033"/>
      <c r="AC197" s="1033"/>
      <c r="AD197" s="1033"/>
      <c r="AE197" s="1033"/>
      <c r="AF197" s="1033"/>
      <c r="AG197" s="1033"/>
      <c r="AH197" s="1033"/>
      <c r="AI197" s="1033"/>
      <c r="AJ197" s="1033"/>
      <c r="AK197" s="1033"/>
      <c r="AL197" s="1033"/>
      <c r="AM197" s="1033"/>
      <c r="AN197" s="1033"/>
      <c r="AO197" s="1033"/>
      <c r="AP197" s="1033"/>
      <c r="AQ197" s="1033"/>
    </row>
    <row r="198">
      <c r="A198" s="1031"/>
      <c r="B198" s="1034"/>
      <c r="C198" s="1031"/>
      <c r="D198" s="1031"/>
      <c r="E198" s="1031"/>
      <c r="F198" s="1033"/>
      <c r="G198" s="1033"/>
      <c r="H198" s="1033"/>
      <c r="I198" s="1033"/>
      <c r="J198" s="1033"/>
      <c r="K198" s="1033"/>
      <c r="L198" s="1033"/>
      <c r="M198" s="1033"/>
      <c r="N198" s="1033"/>
      <c r="O198" s="1033"/>
      <c r="P198" s="1033"/>
      <c r="Q198" s="1033"/>
      <c r="R198" s="1033"/>
      <c r="S198" s="1033"/>
      <c r="T198" s="1033"/>
      <c r="U198" s="1033"/>
      <c r="V198" s="1033"/>
      <c r="W198" s="1033"/>
      <c r="X198" s="1033"/>
      <c r="Y198" s="1033"/>
      <c r="Z198" s="1033"/>
      <c r="AA198" s="1033"/>
      <c r="AB198" s="1033"/>
      <c r="AC198" s="1033"/>
      <c r="AD198" s="1033"/>
      <c r="AE198" s="1033"/>
      <c r="AF198" s="1033"/>
      <c r="AG198" s="1033"/>
      <c r="AH198" s="1033"/>
      <c r="AI198" s="1033"/>
      <c r="AJ198" s="1033"/>
      <c r="AK198" s="1033"/>
      <c r="AL198" s="1033"/>
      <c r="AM198" s="1033"/>
      <c r="AN198" s="1033"/>
      <c r="AO198" s="1033"/>
      <c r="AP198" s="1033"/>
      <c r="AQ198" s="1033"/>
    </row>
    <row r="199">
      <c r="A199" s="1031"/>
      <c r="B199" s="1034"/>
      <c r="C199" s="1031"/>
      <c r="D199" s="1031"/>
      <c r="E199" s="1031"/>
      <c r="F199" s="1033"/>
      <c r="G199" s="1033"/>
      <c r="H199" s="1033"/>
      <c r="I199" s="1033"/>
      <c r="J199" s="1033"/>
      <c r="K199" s="1033"/>
      <c r="L199" s="1033"/>
      <c r="M199" s="1033"/>
      <c r="N199" s="1033"/>
      <c r="O199" s="1033"/>
      <c r="P199" s="1033"/>
      <c r="Q199" s="1033"/>
      <c r="R199" s="1033"/>
      <c r="S199" s="1033"/>
      <c r="T199" s="1033"/>
      <c r="U199" s="1033"/>
      <c r="V199" s="1033"/>
      <c r="W199" s="1033"/>
      <c r="X199" s="1033"/>
      <c r="Y199" s="1033"/>
      <c r="Z199" s="1033"/>
      <c r="AA199" s="1033"/>
      <c r="AB199" s="1033"/>
      <c r="AC199" s="1033"/>
      <c r="AD199" s="1033"/>
      <c r="AE199" s="1033"/>
      <c r="AF199" s="1033"/>
      <c r="AG199" s="1033"/>
      <c r="AH199" s="1033"/>
      <c r="AI199" s="1033"/>
      <c r="AJ199" s="1033"/>
      <c r="AK199" s="1033"/>
      <c r="AL199" s="1033"/>
      <c r="AM199" s="1033"/>
      <c r="AN199" s="1033"/>
      <c r="AO199" s="1033"/>
      <c r="AP199" s="1033"/>
      <c r="AQ199" s="1033"/>
    </row>
    <row r="200">
      <c r="A200" s="1031"/>
      <c r="B200" s="1034"/>
      <c r="C200" s="1031"/>
      <c r="D200" s="1031"/>
      <c r="E200" s="1031"/>
      <c r="F200" s="1033"/>
      <c r="G200" s="1033"/>
      <c r="H200" s="1033"/>
      <c r="I200" s="1033"/>
      <c r="J200" s="1033"/>
      <c r="K200" s="1033"/>
      <c r="L200" s="1033"/>
      <c r="M200" s="1033"/>
      <c r="N200" s="1033"/>
      <c r="O200" s="1033"/>
      <c r="P200" s="1033"/>
      <c r="Q200" s="1033"/>
      <c r="R200" s="1033"/>
      <c r="S200" s="1033"/>
      <c r="T200" s="1033"/>
      <c r="U200" s="1033"/>
      <c r="V200" s="1033"/>
      <c r="W200" s="1033"/>
      <c r="X200" s="1033"/>
      <c r="Y200" s="1033"/>
      <c r="Z200" s="1033"/>
      <c r="AA200" s="1033"/>
      <c r="AB200" s="1033"/>
      <c r="AC200" s="1033"/>
      <c r="AD200" s="1033"/>
      <c r="AE200" s="1033"/>
      <c r="AF200" s="1033"/>
      <c r="AG200" s="1033"/>
      <c r="AH200" s="1033"/>
      <c r="AI200" s="1033"/>
      <c r="AJ200" s="1033"/>
      <c r="AK200" s="1033"/>
      <c r="AL200" s="1033"/>
      <c r="AM200" s="1033"/>
      <c r="AN200" s="1033"/>
      <c r="AO200" s="1033"/>
      <c r="AP200" s="1033"/>
      <c r="AQ200" s="1033"/>
    </row>
    <row r="201">
      <c r="A201" s="1031"/>
      <c r="B201" s="1034"/>
      <c r="C201" s="1031"/>
      <c r="D201" s="1031"/>
      <c r="E201" s="1031"/>
      <c r="F201" s="1033"/>
      <c r="G201" s="1033"/>
      <c r="H201" s="1033"/>
      <c r="I201" s="1033"/>
      <c r="J201" s="1033"/>
      <c r="K201" s="1033"/>
      <c r="L201" s="1033"/>
      <c r="M201" s="1033"/>
      <c r="N201" s="1033"/>
      <c r="O201" s="1033"/>
      <c r="P201" s="1033"/>
      <c r="Q201" s="1033"/>
      <c r="R201" s="1033"/>
      <c r="S201" s="1033"/>
      <c r="T201" s="1033"/>
      <c r="U201" s="1033"/>
      <c r="V201" s="1033"/>
      <c r="W201" s="1033"/>
      <c r="X201" s="1033"/>
      <c r="Y201" s="1033"/>
      <c r="Z201" s="1033"/>
      <c r="AA201" s="1033"/>
      <c r="AB201" s="1033"/>
      <c r="AC201" s="1033"/>
      <c r="AD201" s="1033"/>
      <c r="AE201" s="1033"/>
      <c r="AF201" s="1033"/>
      <c r="AG201" s="1033"/>
      <c r="AH201" s="1033"/>
      <c r="AI201" s="1033"/>
      <c r="AJ201" s="1033"/>
      <c r="AK201" s="1033"/>
      <c r="AL201" s="1033"/>
      <c r="AM201" s="1033"/>
      <c r="AN201" s="1033"/>
      <c r="AO201" s="1033"/>
      <c r="AP201" s="1033"/>
      <c r="AQ201" s="1033"/>
    </row>
    <row r="202">
      <c r="A202" s="1031"/>
      <c r="B202" s="1034"/>
      <c r="C202" s="1031"/>
      <c r="D202" s="1031"/>
      <c r="E202" s="1031"/>
      <c r="F202" s="1033"/>
      <c r="G202" s="1033"/>
      <c r="H202" s="1033"/>
      <c r="I202" s="1033"/>
      <c r="J202" s="1033"/>
      <c r="K202" s="1033"/>
      <c r="L202" s="1033"/>
      <c r="M202" s="1033"/>
      <c r="N202" s="1033"/>
      <c r="O202" s="1033"/>
      <c r="P202" s="1033"/>
      <c r="Q202" s="1033"/>
      <c r="R202" s="1033"/>
      <c r="S202" s="1033"/>
      <c r="T202" s="1033"/>
      <c r="U202" s="1033"/>
      <c r="V202" s="1033"/>
      <c r="W202" s="1033"/>
      <c r="X202" s="1033"/>
      <c r="Y202" s="1033"/>
      <c r="Z202" s="1033"/>
      <c r="AA202" s="1033"/>
      <c r="AB202" s="1033"/>
      <c r="AC202" s="1033"/>
      <c r="AD202" s="1033"/>
      <c r="AE202" s="1033"/>
      <c r="AF202" s="1033"/>
      <c r="AG202" s="1033"/>
      <c r="AH202" s="1033"/>
      <c r="AI202" s="1033"/>
      <c r="AJ202" s="1033"/>
      <c r="AK202" s="1033"/>
      <c r="AL202" s="1033"/>
      <c r="AM202" s="1033"/>
      <c r="AN202" s="1033"/>
      <c r="AO202" s="1033"/>
      <c r="AP202" s="1033"/>
      <c r="AQ202" s="1033"/>
    </row>
    <row r="203">
      <c r="A203" s="1031"/>
      <c r="B203" s="1034"/>
      <c r="C203" s="1031"/>
      <c r="D203" s="1031"/>
      <c r="E203" s="1031"/>
      <c r="F203" s="1033"/>
      <c r="G203" s="1033"/>
      <c r="H203" s="1033"/>
      <c r="I203" s="1033"/>
      <c r="J203" s="1033"/>
      <c r="K203" s="1033"/>
      <c r="L203" s="1033"/>
      <c r="M203" s="1033"/>
      <c r="N203" s="1033"/>
      <c r="O203" s="1033"/>
      <c r="P203" s="1033"/>
      <c r="Q203" s="1033"/>
      <c r="R203" s="1033"/>
      <c r="S203" s="1033"/>
      <c r="T203" s="1033"/>
      <c r="U203" s="1033"/>
      <c r="V203" s="1033"/>
      <c r="W203" s="1033"/>
      <c r="X203" s="1033"/>
      <c r="Y203" s="1033"/>
      <c r="Z203" s="1033"/>
      <c r="AA203" s="1033"/>
      <c r="AB203" s="1033"/>
      <c r="AC203" s="1033"/>
      <c r="AD203" s="1033"/>
      <c r="AE203" s="1033"/>
      <c r="AF203" s="1033"/>
      <c r="AG203" s="1033"/>
      <c r="AH203" s="1033"/>
      <c r="AI203" s="1033"/>
      <c r="AJ203" s="1033"/>
      <c r="AK203" s="1033"/>
      <c r="AL203" s="1033"/>
      <c r="AM203" s="1033"/>
      <c r="AN203" s="1033"/>
      <c r="AO203" s="1033"/>
      <c r="AP203" s="1033"/>
      <c r="AQ203" s="1033"/>
    </row>
    <row r="204">
      <c r="A204" s="1031"/>
      <c r="B204" s="1034"/>
      <c r="C204" s="1031"/>
      <c r="D204" s="1031"/>
      <c r="E204" s="1031"/>
      <c r="F204" s="1033"/>
      <c r="G204" s="1033"/>
      <c r="H204" s="1033"/>
      <c r="I204" s="1033"/>
      <c r="J204" s="1033"/>
      <c r="K204" s="1033"/>
      <c r="L204" s="1033"/>
      <c r="M204" s="1033"/>
      <c r="N204" s="1033"/>
      <c r="O204" s="1033"/>
      <c r="P204" s="1033"/>
      <c r="Q204" s="1033"/>
      <c r="R204" s="1033"/>
      <c r="S204" s="1033"/>
      <c r="T204" s="1033"/>
      <c r="U204" s="1033"/>
      <c r="V204" s="1033"/>
      <c r="W204" s="1033"/>
      <c r="X204" s="1033"/>
      <c r="Y204" s="1033"/>
      <c r="Z204" s="1033"/>
      <c r="AA204" s="1033"/>
      <c r="AB204" s="1033"/>
      <c r="AC204" s="1033"/>
      <c r="AD204" s="1033"/>
      <c r="AE204" s="1033"/>
      <c r="AF204" s="1033"/>
      <c r="AG204" s="1033"/>
      <c r="AH204" s="1033"/>
      <c r="AI204" s="1033"/>
      <c r="AJ204" s="1033"/>
      <c r="AK204" s="1033"/>
      <c r="AL204" s="1033"/>
      <c r="AM204" s="1033"/>
      <c r="AN204" s="1033"/>
      <c r="AO204" s="1033"/>
      <c r="AP204" s="1033"/>
      <c r="AQ204" s="1033"/>
    </row>
    <row r="205">
      <c r="A205" s="1031"/>
      <c r="B205" s="1034"/>
      <c r="C205" s="1031"/>
      <c r="D205" s="1031"/>
      <c r="E205" s="1031"/>
      <c r="F205" s="1033"/>
      <c r="G205" s="1033"/>
      <c r="H205" s="1033"/>
      <c r="I205" s="1033"/>
      <c r="J205" s="1033"/>
      <c r="K205" s="1033"/>
      <c r="L205" s="1033"/>
      <c r="M205" s="1033"/>
      <c r="N205" s="1033"/>
      <c r="O205" s="1033"/>
      <c r="P205" s="1033"/>
      <c r="Q205" s="1033"/>
      <c r="R205" s="1033"/>
      <c r="S205" s="1033"/>
      <c r="T205" s="1033"/>
      <c r="U205" s="1033"/>
      <c r="V205" s="1033"/>
      <c r="W205" s="1033"/>
      <c r="X205" s="1033"/>
      <c r="Y205" s="1033"/>
      <c r="Z205" s="1033"/>
      <c r="AA205" s="1033"/>
      <c r="AB205" s="1033"/>
      <c r="AC205" s="1033"/>
      <c r="AD205" s="1033"/>
      <c r="AE205" s="1033"/>
      <c r="AF205" s="1033"/>
      <c r="AG205" s="1033"/>
      <c r="AH205" s="1033"/>
      <c r="AI205" s="1033"/>
      <c r="AJ205" s="1033"/>
      <c r="AK205" s="1033"/>
      <c r="AL205" s="1033"/>
      <c r="AM205" s="1033"/>
      <c r="AN205" s="1033"/>
      <c r="AO205" s="1033"/>
      <c r="AP205" s="1033"/>
      <c r="AQ205" s="1033"/>
    </row>
    <row r="206">
      <c r="A206" s="1031"/>
      <c r="B206" s="1034"/>
      <c r="C206" s="1031"/>
      <c r="D206" s="1031"/>
      <c r="E206" s="1031"/>
      <c r="F206" s="1033"/>
      <c r="G206" s="1033"/>
      <c r="H206" s="1033"/>
      <c r="I206" s="1033"/>
      <c r="J206" s="1033"/>
      <c r="K206" s="1033"/>
      <c r="L206" s="1033"/>
      <c r="M206" s="1033"/>
      <c r="N206" s="1033"/>
      <c r="O206" s="1033"/>
      <c r="P206" s="1033"/>
      <c r="Q206" s="1033"/>
      <c r="R206" s="1033"/>
      <c r="S206" s="1033"/>
      <c r="T206" s="1033"/>
      <c r="U206" s="1033"/>
      <c r="V206" s="1033"/>
      <c r="W206" s="1033"/>
      <c r="X206" s="1033"/>
      <c r="Y206" s="1033"/>
      <c r="Z206" s="1033"/>
      <c r="AA206" s="1033"/>
      <c r="AB206" s="1033"/>
      <c r="AC206" s="1033"/>
      <c r="AD206" s="1033"/>
      <c r="AE206" s="1033"/>
      <c r="AF206" s="1033"/>
      <c r="AG206" s="1033"/>
      <c r="AH206" s="1033"/>
      <c r="AI206" s="1033"/>
      <c r="AJ206" s="1033"/>
      <c r="AK206" s="1033"/>
      <c r="AL206" s="1033"/>
      <c r="AM206" s="1033"/>
      <c r="AN206" s="1033"/>
      <c r="AO206" s="1033"/>
      <c r="AP206" s="1033"/>
      <c r="AQ206" s="1033"/>
    </row>
    <row r="207">
      <c r="A207" s="1031"/>
      <c r="B207" s="1034"/>
      <c r="C207" s="1031"/>
      <c r="D207" s="1031"/>
      <c r="E207" s="1031"/>
      <c r="F207" s="1033"/>
      <c r="G207" s="1033"/>
      <c r="H207" s="1033"/>
      <c r="I207" s="1033"/>
      <c r="J207" s="1033"/>
      <c r="K207" s="1033"/>
      <c r="L207" s="1033"/>
      <c r="M207" s="1033"/>
      <c r="N207" s="1033"/>
      <c r="O207" s="1033"/>
      <c r="P207" s="1033"/>
      <c r="Q207" s="1033"/>
      <c r="R207" s="1033"/>
      <c r="S207" s="1033"/>
      <c r="T207" s="1033"/>
      <c r="U207" s="1033"/>
      <c r="V207" s="1033"/>
      <c r="W207" s="1033"/>
      <c r="X207" s="1033"/>
      <c r="Y207" s="1033"/>
      <c r="Z207" s="1033"/>
      <c r="AA207" s="1033"/>
      <c r="AB207" s="1033"/>
      <c r="AC207" s="1033"/>
      <c r="AD207" s="1033"/>
      <c r="AE207" s="1033"/>
      <c r="AF207" s="1033"/>
      <c r="AG207" s="1033"/>
      <c r="AH207" s="1033"/>
      <c r="AI207" s="1033"/>
      <c r="AJ207" s="1033"/>
      <c r="AK207" s="1033"/>
      <c r="AL207" s="1033"/>
      <c r="AM207" s="1033"/>
      <c r="AN207" s="1033"/>
      <c r="AO207" s="1033"/>
      <c r="AP207" s="1033"/>
      <c r="AQ207" s="1033"/>
    </row>
    <row r="208">
      <c r="A208" s="1031"/>
      <c r="B208" s="1034"/>
      <c r="C208" s="1031"/>
      <c r="D208" s="1031"/>
      <c r="E208" s="1031"/>
      <c r="F208" s="1033"/>
      <c r="G208" s="1033"/>
      <c r="H208" s="1033"/>
      <c r="I208" s="1033"/>
      <c r="J208" s="1033"/>
      <c r="K208" s="1033"/>
      <c r="L208" s="1033"/>
      <c r="M208" s="1033"/>
      <c r="N208" s="1033"/>
      <c r="O208" s="1033"/>
      <c r="P208" s="1033"/>
      <c r="Q208" s="1033"/>
      <c r="R208" s="1033"/>
      <c r="S208" s="1033"/>
      <c r="T208" s="1033"/>
      <c r="U208" s="1033"/>
      <c r="V208" s="1033"/>
      <c r="W208" s="1033"/>
      <c r="X208" s="1033"/>
      <c r="Y208" s="1033"/>
      <c r="Z208" s="1033"/>
      <c r="AA208" s="1033"/>
      <c r="AB208" s="1033"/>
      <c r="AC208" s="1033"/>
      <c r="AD208" s="1033"/>
      <c r="AE208" s="1033"/>
      <c r="AF208" s="1033"/>
      <c r="AG208" s="1033"/>
      <c r="AH208" s="1033"/>
      <c r="AI208" s="1033"/>
      <c r="AJ208" s="1033"/>
      <c r="AK208" s="1033"/>
      <c r="AL208" s="1033"/>
      <c r="AM208" s="1033"/>
      <c r="AN208" s="1033"/>
      <c r="AO208" s="1033"/>
      <c r="AP208" s="1033"/>
      <c r="AQ208" s="1033"/>
    </row>
    <row r="209">
      <c r="A209" s="1031"/>
      <c r="B209" s="1034"/>
      <c r="C209" s="1031"/>
      <c r="D209" s="1031"/>
      <c r="E209" s="1031"/>
      <c r="F209" s="1033"/>
      <c r="G209" s="1033"/>
      <c r="H209" s="1033"/>
      <c r="I209" s="1033"/>
      <c r="J209" s="1033"/>
      <c r="K209" s="1033"/>
      <c r="L209" s="1033"/>
      <c r="M209" s="1033"/>
      <c r="N209" s="1033"/>
      <c r="O209" s="1033"/>
      <c r="P209" s="1033"/>
      <c r="Q209" s="1033"/>
      <c r="R209" s="1033"/>
      <c r="S209" s="1033"/>
      <c r="T209" s="1033"/>
      <c r="U209" s="1033"/>
      <c r="V209" s="1033"/>
      <c r="W209" s="1033"/>
      <c r="X209" s="1033"/>
      <c r="Y209" s="1033"/>
      <c r="Z209" s="1033"/>
      <c r="AA209" s="1033"/>
      <c r="AB209" s="1033"/>
      <c r="AC209" s="1033"/>
      <c r="AD209" s="1033"/>
      <c r="AE209" s="1033"/>
      <c r="AF209" s="1033"/>
      <c r="AG209" s="1033"/>
      <c r="AH209" s="1033"/>
      <c r="AI209" s="1033"/>
      <c r="AJ209" s="1033"/>
      <c r="AK209" s="1033"/>
      <c r="AL209" s="1033"/>
      <c r="AM209" s="1033"/>
      <c r="AN209" s="1033"/>
      <c r="AO209" s="1033"/>
      <c r="AP209" s="1033"/>
      <c r="AQ209" s="1033"/>
    </row>
    <row r="210">
      <c r="A210" s="1031"/>
      <c r="B210" s="1034"/>
      <c r="C210" s="1031"/>
      <c r="D210" s="1031"/>
      <c r="E210" s="1031"/>
      <c r="F210" s="1033"/>
      <c r="G210" s="1033"/>
      <c r="H210" s="1033"/>
      <c r="I210" s="1033"/>
      <c r="J210" s="1033"/>
      <c r="K210" s="1033"/>
      <c r="L210" s="1033"/>
      <c r="M210" s="1033"/>
      <c r="N210" s="1033"/>
      <c r="O210" s="1033"/>
      <c r="P210" s="1033"/>
      <c r="Q210" s="1033"/>
      <c r="R210" s="1033"/>
      <c r="S210" s="1033"/>
      <c r="T210" s="1033"/>
      <c r="U210" s="1033"/>
      <c r="V210" s="1033"/>
      <c r="W210" s="1033"/>
      <c r="X210" s="1033"/>
      <c r="Y210" s="1033"/>
      <c r="Z210" s="1033"/>
      <c r="AA210" s="1033"/>
      <c r="AB210" s="1033"/>
      <c r="AC210" s="1033"/>
      <c r="AD210" s="1033"/>
      <c r="AE210" s="1033"/>
      <c r="AF210" s="1033"/>
      <c r="AG210" s="1033"/>
      <c r="AH210" s="1033"/>
      <c r="AI210" s="1033"/>
      <c r="AJ210" s="1033"/>
      <c r="AK210" s="1033"/>
      <c r="AL210" s="1033"/>
      <c r="AM210" s="1033"/>
      <c r="AN210" s="1033"/>
      <c r="AO210" s="1033"/>
      <c r="AP210" s="1033"/>
      <c r="AQ210" s="1033"/>
    </row>
    <row r="211">
      <c r="A211" s="1031"/>
      <c r="B211" s="1034"/>
      <c r="C211" s="1031"/>
      <c r="D211" s="1031"/>
      <c r="E211" s="1031"/>
      <c r="F211" s="1033"/>
      <c r="G211" s="1033"/>
      <c r="H211" s="1033"/>
      <c r="I211" s="1033"/>
      <c r="J211" s="1033"/>
      <c r="K211" s="1033"/>
      <c r="L211" s="1033"/>
      <c r="M211" s="1033"/>
      <c r="N211" s="1033"/>
      <c r="O211" s="1033"/>
      <c r="P211" s="1033"/>
      <c r="Q211" s="1033"/>
      <c r="R211" s="1033"/>
      <c r="S211" s="1033"/>
      <c r="T211" s="1033"/>
      <c r="U211" s="1033"/>
      <c r="V211" s="1033"/>
      <c r="W211" s="1033"/>
      <c r="X211" s="1033"/>
      <c r="Y211" s="1033"/>
      <c r="Z211" s="1033"/>
      <c r="AA211" s="1033"/>
      <c r="AB211" s="1033"/>
      <c r="AC211" s="1033"/>
      <c r="AD211" s="1033"/>
      <c r="AE211" s="1033"/>
      <c r="AF211" s="1033"/>
      <c r="AG211" s="1033"/>
      <c r="AH211" s="1033"/>
      <c r="AI211" s="1033"/>
      <c r="AJ211" s="1033"/>
      <c r="AK211" s="1033"/>
      <c r="AL211" s="1033"/>
      <c r="AM211" s="1033"/>
      <c r="AN211" s="1033"/>
      <c r="AO211" s="1033"/>
      <c r="AP211" s="1033"/>
      <c r="AQ211" s="1033"/>
    </row>
    <row r="212">
      <c r="A212" s="1031"/>
      <c r="B212" s="1034"/>
      <c r="C212" s="1031"/>
      <c r="D212" s="1031"/>
      <c r="E212" s="1031"/>
      <c r="F212" s="1033"/>
      <c r="G212" s="1033"/>
      <c r="H212" s="1033"/>
      <c r="I212" s="1033"/>
      <c r="J212" s="1033"/>
      <c r="K212" s="1033"/>
      <c r="L212" s="1033"/>
      <c r="M212" s="1033"/>
      <c r="N212" s="1033"/>
      <c r="O212" s="1033"/>
      <c r="P212" s="1033"/>
      <c r="Q212" s="1033"/>
      <c r="R212" s="1033"/>
      <c r="S212" s="1033"/>
      <c r="T212" s="1033"/>
      <c r="U212" s="1033"/>
      <c r="V212" s="1033"/>
      <c r="W212" s="1033"/>
      <c r="X212" s="1033"/>
      <c r="Y212" s="1033"/>
      <c r="Z212" s="1033"/>
      <c r="AA212" s="1033"/>
      <c r="AB212" s="1033"/>
      <c r="AC212" s="1033"/>
      <c r="AD212" s="1033"/>
      <c r="AE212" s="1033"/>
      <c r="AF212" s="1033"/>
      <c r="AG212" s="1033"/>
      <c r="AH212" s="1033"/>
      <c r="AI212" s="1033"/>
      <c r="AJ212" s="1033"/>
      <c r="AK212" s="1033"/>
      <c r="AL212" s="1033"/>
      <c r="AM212" s="1033"/>
      <c r="AN212" s="1033"/>
      <c r="AO212" s="1033"/>
      <c r="AP212" s="1033"/>
      <c r="AQ212" s="1033"/>
    </row>
    <row r="213">
      <c r="A213" s="1031"/>
      <c r="B213" s="1034"/>
      <c r="C213" s="1031"/>
      <c r="D213" s="1031"/>
      <c r="E213" s="1031"/>
      <c r="F213" s="1033"/>
      <c r="G213" s="1033"/>
      <c r="H213" s="1033"/>
      <c r="I213" s="1033"/>
      <c r="J213" s="1033"/>
      <c r="K213" s="1033"/>
      <c r="L213" s="1033"/>
      <c r="M213" s="1033"/>
      <c r="N213" s="1033"/>
      <c r="O213" s="1033"/>
      <c r="P213" s="1033"/>
      <c r="Q213" s="1033"/>
      <c r="R213" s="1033"/>
      <c r="S213" s="1033"/>
      <c r="T213" s="1033"/>
      <c r="U213" s="1033"/>
      <c r="V213" s="1033"/>
      <c r="W213" s="1033"/>
      <c r="X213" s="1033"/>
      <c r="Y213" s="1033"/>
      <c r="Z213" s="1033"/>
      <c r="AA213" s="1033"/>
      <c r="AB213" s="1033"/>
      <c r="AC213" s="1033"/>
      <c r="AD213" s="1033"/>
      <c r="AE213" s="1033"/>
      <c r="AF213" s="1033"/>
      <c r="AG213" s="1033"/>
      <c r="AH213" s="1033"/>
      <c r="AI213" s="1033"/>
      <c r="AJ213" s="1033"/>
      <c r="AK213" s="1033"/>
      <c r="AL213" s="1033"/>
      <c r="AM213" s="1033"/>
      <c r="AN213" s="1033"/>
      <c r="AO213" s="1033"/>
      <c r="AP213" s="1033"/>
      <c r="AQ213" s="1033"/>
    </row>
    <row r="214">
      <c r="A214" s="1031"/>
      <c r="B214" s="1034"/>
      <c r="C214" s="1031"/>
      <c r="D214" s="1031"/>
      <c r="E214" s="1031"/>
      <c r="F214" s="1033"/>
      <c r="G214" s="1033"/>
      <c r="H214" s="1033"/>
      <c r="I214" s="1033"/>
      <c r="J214" s="1033"/>
      <c r="K214" s="1033"/>
      <c r="L214" s="1033"/>
      <c r="M214" s="1033"/>
      <c r="N214" s="1033"/>
      <c r="O214" s="1033"/>
      <c r="P214" s="1033"/>
      <c r="Q214" s="1033"/>
      <c r="R214" s="1033"/>
      <c r="S214" s="1033"/>
      <c r="T214" s="1033"/>
      <c r="U214" s="1033"/>
      <c r="V214" s="1033"/>
      <c r="W214" s="1033"/>
      <c r="X214" s="1033"/>
      <c r="Y214" s="1033"/>
      <c r="Z214" s="1033"/>
      <c r="AA214" s="1033"/>
      <c r="AB214" s="1033"/>
      <c r="AC214" s="1033"/>
      <c r="AD214" s="1033"/>
      <c r="AE214" s="1033"/>
      <c r="AF214" s="1033"/>
      <c r="AG214" s="1033"/>
      <c r="AH214" s="1033"/>
      <c r="AI214" s="1033"/>
      <c r="AJ214" s="1033"/>
      <c r="AK214" s="1033"/>
      <c r="AL214" s="1033"/>
      <c r="AM214" s="1033"/>
      <c r="AN214" s="1033"/>
      <c r="AO214" s="1033"/>
      <c r="AP214" s="1033"/>
      <c r="AQ214" s="1033"/>
    </row>
    <row r="215">
      <c r="A215" s="1031"/>
      <c r="B215" s="1034"/>
      <c r="C215" s="1031"/>
      <c r="D215" s="1031"/>
      <c r="E215" s="1031"/>
      <c r="F215" s="1033"/>
      <c r="G215" s="1033"/>
      <c r="H215" s="1033"/>
      <c r="I215" s="1033"/>
      <c r="J215" s="1033"/>
      <c r="K215" s="1033"/>
      <c r="L215" s="1033"/>
      <c r="M215" s="1033"/>
      <c r="N215" s="1033"/>
      <c r="O215" s="1033"/>
      <c r="P215" s="1033"/>
      <c r="Q215" s="1033"/>
      <c r="R215" s="1033"/>
      <c r="S215" s="1033"/>
      <c r="T215" s="1033"/>
      <c r="U215" s="1033"/>
      <c r="V215" s="1033"/>
      <c r="W215" s="1033"/>
      <c r="X215" s="1033"/>
      <c r="Y215" s="1033"/>
      <c r="Z215" s="1033"/>
      <c r="AA215" s="1033"/>
      <c r="AB215" s="1033"/>
      <c r="AC215" s="1033"/>
      <c r="AD215" s="1033"/>
      <c r="AE215" s="1033"/>
      <c r="AF215" s="1033"/>
      <c r="AG215" s="1033"/>
      <c r="AH215" s="1033"/>
      <c r="AI215" s="1033"/>
      <c r="AJ215" s="1033"/>
      <c r="AK215" s="1033"/>
      <c r="AL215" s="1033"/>
      <c r="AM215" s="1033"/>
      <c r="AN215" s="1033"/>
      <c r="AO215" s="1033"/>
      <c r="AP215" s="1033"/>
      <c r="AQ215" s="1033"/>
    </row>
    <row r="216">
      <c r="A216" s="1031"/>
      <c r="B216" s="1034"/>
      <c r="C216" s="1031"/>
      <c r="D216" s="1031"/>
      <c r="E216" s="1031"/>
      <c r="F216" s="1033"/>
      <c r="G216" s="1033"/>
      <c r="H216" s="1033"/>
      <c r="I216" s="1033"/>
      <c r="J216" s="1033"/>
      <c r="K216" s="1033"/>
      <c r="L216" s="1033"/>
      <c r="M216" s="1033"/>
      <c r="N216" s="1033"/>
      <c r="O216" s="1033"/>
      <c r="P216" s="1033"/>
      <c r="Q216" s="1033"/>
      <c r="R216" s="1033"/>
      <c r="S216" s="1033"/>
      <c r="T216" s="1033"/>
      <c r="U216" s="1033"/>
      <c r="V216" s="1033"/>
      <c r="W216" s="1033"/>
      <c r="X216" s="1033"/>
      <c r="Y216" s="1033"/>
      <c r="Z216" s="1033"/>
      <c r="AA216" s="1033"/>
      <c r="AB216" s="1033"/>
      <c r="AC216" s="1033"/>
      <c r="AD216" s="1033"/>
      <c r="AE216" s="1033"/>
      <c r="AF216" s="1033"/>
      <c r="AG216" s="1033"/>
      <c r="AH216" s="1033"/>
      <c r="AI216" s="1033"/>
      <c r="AJ216" s="1033"/>
      <c r="AK216" s="1033"/>
      <c r="AL216" s="1033"/>
      <c r="AM216" s="1033"/>
      <c r="AN216" s="1033"/>
      <c r="AO216" s="1033"/>
      <c r="AP216" s="1033"/>
      <c r="AQ216" s="1033"/>
    </row>
    <row r="217">
      <c r="A217" s="1031"/>
      <c r="B217" s="1034"/>
      <c r="C217" s="1031"/>
      <c r="D217" s="1031"/>
      <c r="E217" s="1031"/>
      <c r="F217" s="1033"/>
      <c r="G217" s="1033"/>
      <c r="H217" s="1033"/>
      <c r="I217" s="1033"/>
      <c r="J217" s="1033"/>
      <c r="K217" s="1033"/>
      <c r="L217" s="1033"/>
      <c r="M217" s="1033"/>
      <c r="N217" s="1033"/>
      <c r="O217" s="1033"/>
      <c r="P217" s="1033"/>
      <c r="Q217" s="1033"/>
      <c r="R217" s="1033"/>
      <c r="S217" s="1033"/>
      <c r="T217" s="1033"/>
      <c r="U217" s="1033"/>
      <c r="V217" s="1033"/>
      <c r="W217" s="1033"/>
      <c r="X217" s="1033"/>
      <c r="Y217" s="1033"/>
      <c r="Z217" s="1033"/>
      <c r="AA217" s="1033"/>
      <c r="AB217" s="1033"/>
      <c r="AC217" s="1033"/>
      <c r="AD217" s="1033"/>
      <c r="AE217" s="1033"/>
      <c r="AF217" s="1033"/>
      <c r="AG217" s="1033"/>
      <c r="AH217" s="1033"/>
      <c r="AI217" s="1033"/>
      <c r="AJ217" s="1033"/>
      <c r="AK217" s="1033"/>
      <c r="AL217" s="1033"/>
      <c r="AM217" s="1033"/>
      <c r="AN217" s="1033"/>
      <c r="AO217" s="1033"/>
      <c r="AP217" s="1033"/>
      <c r="AQ217" s="1033"/>
    </row>
    <row r="218">
      <c r="A218" s="1031"/>
      <c r="B218" s="1034"/>
      <c r="C218" s="1031"/>
      <c r="D218" s="1031"/>
      <c r="E218" s="1031"/>
      <c r="F218" s="1033"/>
      <c r="G218" s="1033"/>
      <c r="H218" s="1033"/>
      <c r="I218" s="1033"/>
      <c r="J218" s="1033"/>
      <c r="K218" s="1033"/>
      <c r="L218" s="1033"/>
      <c r="M218" s="1033"/>
      <c r="N218" s="1033"/>
      <c r="O218" s="1033"/>
      <c r="P218" s="1033"/>
      <c r="Q218" s="1033"/>
      <c r="R218" s="1033"/>
      <c r="S218" s="1033"/>
      <c r="T218" s="1033"/>
      <c r="U218" s="1033"/>
      <c r="V218" s="1033"/>
      <c r="W218" s="1033"/>
      <c r="X218" s="1033"/>
      <c r="Y218" s="1033"/>
      <c r="Z218" s="1033"/>
      <c r="AA218" s="1033"/>
      <c r="AB218" s="1033"/>
      <c r="AC218" s="1033"/>
      <c r="AD218" s="1033"/>
      <c r="AE218" s="1033"/>
      <c r="AF218" s="1033"/>
      <c r="AG218" s="1033"/>
      <c r="AH218" s="1033"/>
      <c r="AI218" s="1033"/>
      <c r="AJ218" s="1033"/>
      <c r="AK218" s="1033"/>
      <c r="AL218" s="1033"/>
      <c r="AM218" s="1033"/>
      <c r="AN218" s="1033"/>
      <c r="AO218" s="1033"/>
      <c r="AP218" s="1033"/>
      <c r="AQ218" s="1033"/>
    </row>
    <row r="219">
      <c r="A219" s="1031"/>
      <c r="B219" s="1034"/>
      <c r="C219" s="1031"/>
      <c r="D219" s="1031"/>
      <c r="E219" s="1031"/>
      <c r="F219" s="1033"/>
      <c r="G219" s="1033"/>
      <c r="H219" s="1033"/>
      <c r="I219" s="1033"/>
      <c r="J219" s="1033"/>
      <c r="K219" s="1033"/>
      <c r="L219" s="1033"/>
      <c r="M219" s="1033"/>
      <c r="N219" s="1033"/>
      <c r="O219" s="1033"/>
      <c r="P219" s="1033"/>
      <c r="Q219" s="1033"/>
      <c r="R219" s="1033"/>
      <c r="S219" s="1033"/>
      <c r="T219" s="1033"/>
      <c r="U219" s="1033"/>
      <c r="V219" s="1033"/>
      <c r="W219" s="1033"/>
      <c r="X219" s="1033"/>
      <c r="Y219" s="1033"/>
      <c r="Z219" s="1033"/>
      <c r="AA219" s="1033"/>
      <c r="AB219" s="1033"/>
      <c r="AC219" s="1033"/>
      <c r="AD219" s="1033"/>
      <c r="AE219" s="1033"/>
      <c r="AF219" s="1033"/>
      <c r="AG219" s="1033"/>
      <c r="AH219" s="1033"/>
      <c r="AI219" s="1033"/>
      <c r="AJ219" s="1033"/>
      <c r="AK219" s="1033"/>
      <c r="AL219" s="1033"/>
      <c r="AM219" s="1033"/>
      <c r="AN219" s="1033"/>
      <c r="AO219" s="1033"/>
      <c r="AP219" s="1033"/>
      <c r="AQ219" s="1033"/>
    </row>
    <row r="220">
      <c r="A220" s="1031"/>
      <c r="B220" s="1034"/>
      <c r="C220" s="1031"/>
      <c r="D220" s="1031"/>
      <c r="E220" s="1031"/>
      <c r="F220" s="1033"/>
      <c r="G220" s="1033"/>
      <c r="H220" s="1033"/>
      <c r="I220" s="1033"/>
      <c r="J220" s="1033"/>
      <c r="K220" s="1033"/>
      <c r="L220" s="1033"/>
      <c r="M220" s="1033"/>
      <c r="N220" s="1033"/>
      <c r="O220" s="1033"/>
      <c r="P220" s="1033"/>
      <c r="Q220" s="1033"/>
      <c r="R220" s="1033"/>
      <c r="S220" s="1033"/>
      <c r="T220" s="1033"/>
      <c r="U220" s="1033"/>
      <c r="V220" s="1033"/>
      <c r="W220" s="1033"/>
      <c r="X220" s="1033"/>
      <c r="Y220" s="1033"/>
      <c r="Z220" s="1033"/>
      <c r="AA220" s="1033"/>
      <c r="AB220" s="1033"/>
      <c r="AC220" s="1033"/>
      <c r="AD220" s="1033"/>
      <c r="AE220" s="1033"/>
      <c r="AF220" s="1033"/>
      <c r="AG220" s="1033"/>
      <c r="AH220" s="1033"/>
      <c r="AI220" s="1033"/>
      <c r="AJ220" s="1033"/>
      <c r="AK220" s="1033"/>
      <c r="AL220" s="1033"/>
      <c r="AM220" s="1033"/>
      <c r="AN220" s="1033"/>
      <c r="AO220" s="1033"/>
      <c r="AP220" s="1033"/>
      <c r="AQ220" s="1033"/>
    </row>
    <row r="221">
      <c r="A221" s="1031"/>
      <c r="B221" s="1034"/>
      <c r="C221" s="1031"/>
      <c r="D221" s="1031"/>
      <c r="E221" s="1031"/>
      <c r="F221" s="1033"/>
      <c r="G221" s="1033"/>
      <c r="H221" s="1033"/>
      <c r="I221" s="1033"/>
      <c r="J221" s="1033"/>
      <c r="K221" s="1033"/>
      <c r="L221" s="1033"/>
      <c r="M221" s="1033"/>
      <c r="N221" s="1033"/>
      <c r="O221" s="1033"/>
      <c r="P221" s="1033"/>
      <c r="Q221" s="1033"/>
      <c r="R221" s="1033"/>
      <c r="S221" s="1033"/>
      <c r="T221" s="1033"/>
      <c r="U221" s="1033"/>
      <c r="V221" s="1033"/>
      <c r="W221" s="1033"/>
      <c r="X221" s="1033"/>
      <c r="Y221" s="1033"/>
      <c r="Z221" s="1033"/>
      <c r="AA221" s="1033"/>
      <c r="AB221" s="1033"/>
      <c r="AC221" s="1033"/>
      <c r="AD221" s="1033"/>
      <c r="AE221" s="1033"/>
      <c r="AF221" s="1033"/>
      <c r="AG221" s="1033"/>
      <c r="AH221" s="1033"/>
      <c r="AI221" s="1033"/>
      <c r="AJ221" s="1033"/>
      <c r="AK221" s="1033"/>
      <c r="AL221" s="1033"/>
      <c r="AM221" s="1033"/>
      <c r="AN221" s="1033"/>
      <c r="AO221" s="1033"/>
      <c r="AP221" s="1033"/>
      <c r="AQ221" s="1033"/>
    </row>
    <row r="222">
      <c r="A222" s="1031"/>
      <c r="B222" s="1034"/>
      <c r="C222" s="1031"/>
      <c r="D222" s="1031"/>
      <c r="E222" s="1031"/>
      <c r="F222" s="1033"/>
      <c r="G222" s="1033"/>
      <c r="H222" s="1033"/>
      <c r="I222" s="1033"/>
      <c r="J222" s="1033"/>
      <c r="K222" s="1033"/>
      <c r="L222" s="1033"/>
      <c r="M222" s="1033"/>
      <c r="N222" s="1033"/>
      <c r="O222" s="1033"/>
      <c r="P222" s="1033"/>
      <c r="Q222" s="1033"/>
      <c r="R222" s="1033"/>
      <c r="S222" s="1033"/>
      <c r="T222" s="1033"/>
      <c r="U222" s="1033"/>
      <c r="V222" s="1033"/>
      <c r="W222" s="1033"/>
      <c r="X222" s="1033"/>
      <c r="Y222" s="1033"/>
      <c r="Z222" s="1033"/>
      <c r="AA222" s="1033"/>
      <c r="AB222" s="1033"/>
      <c r="AC222" s="1033"/>
      <c r="AD222" s="1033"/>
      <c r="AE222" s="1033"/>
      <c r="AF222" s="1033"/>
      <c r="AG222" s="1033"/>
      <c r="AH222" s="1033"/>
      <c r="AI222" s="1033"/>
      <c r="AJ222" s="1033"/>
      <c r="AK222" s="1033"/>
      <c r="AL222" s="1033"/>
      <c r="AM222" s="1033"/>
      <c r="AN222" s="1033"/>
      <c r="AO222" s="1033"/>
      <c r="AP222" s="1033"/>
      <c r="AQ222" s="1033"/>
    </row>
    <row r="223">
      <c r="A223" s="1031"/>
      <c r="B223" s="1034"/>
      <c r="C223" s="1031"/>
      <c r="D223" s="1031"/>
      <c r="E223" s="1031"/>
      <c r="F223" s="1033"/>
      <c r="G223" s="1033"/>
      <c r="H223" s="1033"/>
      <c r="I223" s="1033"/>
      <c r="J223" s="1033"/>
      <c r="K223" s="1033"/>
      <c r="L223" s="1033"/>
      <c r="M223" s="1033"/>
      <c r="N223" s="1033"/>
      <c r="O223" s="1033"/>
      <c r="P223" s="1033"/>
      <c r="Q223" s="1033"/>
      <c r="R223" s="1033"/>
      <c r="S223" s="1033"/>
      <c r="T223" s="1033"/>
      <c r="U223" s="1033"/>
      <c r="V223" s="1033"/>
      <c r="W223" s="1033"/>
      <c r="X223" s="1033"/>
      <c r="Y223" s="1033"/>
      <c r="Z223" s="1033"/>
      <c r="AA223" s="1033"/>
      <c r="AB223" s="1033"/>
      <c r="AC223" s="1033"/>
      <c r="AD223" s="1033"/>
      <c r="AE223" s="1033"/>
      <c r="AF223" s="1033"/>
      <c r="AG223" s="1033"/>
      <c r="AH223" s="1033"/>
      <c r="AI223" s="1033"/>
      <c r="AJ223" s="1033"/>
      <c r="AK223" s="1033"/>
      <c r="AL223" s="1033"/>
      <c r="AM223" s="1033"/>
      <c r="AN223" s="1033"/>
      <c r="AO223" s="1033"/>
      <c r="AP223" s="1033"/>
      <c r="AQ223" s="1033"/>
    </row>
    <row r="224">
      <c r="A224" s="1031"/>
      <c r="B224" s="1034"/>
      <c r="C224" s="1031"/>
      <c r="D224" s="1031"/>
      <c r="E224" s="1031"/>
      <c r="F224" s="1033"/>
      <c r="G224" s="1033"/>
      <c r="H224" s="1033"/>
      <c r="I224" s="1033"/>
      <c r="J224" s="1033"/>
      <c r="K224" s="1033"/>
      <c r="L224" s="1033"/>
      <c r="M224" s="1033"/>
      <c r="N224" s="1033"/>
      <c r="O224" s="1033"/>
      <c r="P224" s="1033"/>
      <c r="Q224" s="1033"/>
      <c r="R224" s="1033"/>
      <c r="S224" s="1033"/>
      <c r="T224" s="1033"/>
      <c r="U224" s="1033"/>
      <c r="V224" s="1033"/>
      <c r="W224" s="1033"/>
      <c r="X224" s="1033"/>
      <c r="Y224" s="1033"/>
      <c r="Z224" s="1033"/>
      <c r="AA224" s="1033"/>
      <c r="AB224" s="1033"/>
      <c r="AC224" s="1033"/>
      <c r="AD224" s="1033"/>
      <c r="AE224" s="1033"/>
      <c r="AF224" s="1033"/>
      <c r="AG224" s="1033"/>
      <c r="AH224" s="1033"/>
      <c r="AI224" s="1033"/>
      <c r="AJ224" s="1033"/>
      <c r="AK224" s="1033"/>
      <c r="AL224" s="1033"/>
      <c r="AM224" s="1033"/>
      <c r="AN224" s="1033"/>
      <c r="AO224" s="1033"/>
      <c r="AP224" s="1033"/>
      <c r="AQ224" s="1033"/>
    </row>
    <row r="225">
      <c r="A225" s="1031"/>
      <c r="B225" s="1034"/>
      <c r="C225" s="1031"/>
      <c r="D225" s="1031"/>
      <c r="E225" s="1031"/>
      <c r="F225" s="1033"/>
      <c r="G225" s="1033"/>
      <c r="H225" s="1033"/>
      <c r="I225" s="1033"/>
      <c r="J225" s="1033"/>
      <c r="K225" s="1033"/>
      <c r="L225" s="1033"/>
      <c r="M225" s="1033"/>
      <c r="N225" s="1033"/>
      <c r="O225" s="1033"/>
      <c r="P225" s="1033"/>
      <c r="Q225" s="1033"/>
      <c r="R225" s="1033"/>
      <c r="S225" s="1033"/>
      <c r="T225" s="1033"/>
      <c r="U225" s="1033"/>
      <c r="V225" s="1033"/>
      <c r="W225" s="1033"/>
      <c r="X225" s="1033"/>
      <c r="Y225" s="1033"/>
      <c r="Z225" s="1033"/>
      <c r="AA225" s="1033"/>
      <c r="AB225" s="1033"/>
      <c r="AC225" s="1033"/>
      <c r="AD225" s="1033"/>
      <c r="AE225" s="1033"/>
      <c r="AF225" s="1033"/>
      <c r="AG225" s="1033"/>
      <c r="AH225" s="1033"/>
      <c r="AI225" s="1033"/>
      <c r="AJ225" s="1033"/>
      <c r="AK225" s="1033"/>
      <c r="AL225" s="1033"/>
      <c r="AM225" s="1033"/>
      <c r="AN225" s="1033"/>
      <c r="AO225" s="1033"/>
      <c r="AP225" s="1033"/>
      <c r="AQ225" s="1033"/>
    </row>
    <row r="226">
      <c r="A226" s="1031"/>
      <c r="B226" s="1034"/>
      <c r="C226" s="1031"/>
      <c r="D226" s="1031"/>
      <c r="E226" s="1031"/>
      <c r="F226" s="1033"/>
      <c r="G226" s="1033"/>
      <c r="H226" s="1033"/>
      <c r="I226" s="1033"/>
      <c r="J226" s="1033"/>
      <c r="K226" s="1033"/>
      <c r="L226" s="1033"/>
      <c r="M226" s="1033"/>
      <c r="N226" s="1033"/>
      <c r="O226" s="1033"/>
      <c r="P226" s="1033"/>
      <c r="Q226" s="1033"/>
      <c r="R226" s="1033"/>
      <c r="S226" s="1033"/>
      <c r="T226" s="1033"/>
      <c r="U226" s="1033"/>
      <c r="V226" s="1033"/>
      <c r="W226" s="1033"/>
      <c r="X226" s="1033"/>
      <c r="Y226" s="1033"/>
      <c r="Z226" s="1033"/>
      <c r="AA226" s="1033"/>
      <c r="AB226" s="1033"/>
      <c r="AC226" s="1033"/>
      <c r="AD226" s="1033"/>
      <c r="AE226" s="1033"/>
      <c r="AF226" s="1033"/>
      <c r="AG226" s="1033"/>
      <c r="AH226" s="1033"/>
      <c r="AI226" s="1033"/>
      <c r="AJ226" s="1033"/>
      <c r="AK226" s="1033"/>
      <c r="AL226" s="1033"/>
      <c r="AM226" s="1033"/>
      <c r="AN226" s="1033"/>
      <c r="AO226" s="1033"/>
      <c r="AP226" s="1033"/>
      <c r="AQ226" s="1033"/>
    </row>
    <row r="227">
      <c r="A227" s="1031"/>
      <c r="B227" s="1034"/>
      <c r="C227" s="1031"/>
      <c r="D227" s="1031"/>
      <c r="E227" s="1031"/>
      <c r="F227" s="1033"/>
      <c r="G227" s="1033"/>
      <c r="H227" s="1033"/>
      <c r="I227" s="1033"/>
      <c r="J227" s="1033"/>
      <c r="K227" s="1033"/>
      <c r="L227" s="1033"/>
      <c r="M227" s="1033"/>
      <c r="N227" s="1033"/>
      <c r="O227" s="1033"/>
      <c r="P227" s="1033"/>
      <c r="Q227" s="1033"/>
      <c r="R227" s="1033"/>
      <c r="S227" s="1033"/>
      <c r="T227" s="1033"/>
      <c r="U227" s="1033"/>
      <c r="V227" s="1033"/>
      <c r="W227" s="1033"/>
      <c r="X227" s="1033"/>
      <c r="Y227" s="1033"/>
      <c r="Z227" s="1033"/>
      <c r="AA227" s="1033"/>
      <c r="AB227" s="1033"/>
      <c r="AC227" s="1033"/>
      <c r="AD227" s="1033"/>
      <c r="AE227" s="1033"/>
      <c r="AF227" s="1033"/>
      <c r="AG227" s="1033"/>
      <c r="AH227" s="1033"/>
      <c r="AI227" s="1033"/>
      <c r="AJ227" s="1033"/>
      <c r="AK227" s="1033"/>
      <c r="AL227" s="1033"/>
      <c r="AM227" s="1033"/>
      <c r="AN227" s="1033"/>
      <c r="AO227" s="1033"/>
      <c r="AP227" s="1033"/>
      <c r="AQ227" s="1033"/>
    </row>
    <row r="228">
      <c r="A228" s="1031"/>
      <c r="B228" s="1034"/>
      <c r="C228" s="1031"/>
      <c r="D228" s="1031"/>
      <c r="E228" s="1031"/>
      <c r="F228" s="1033"/>
      <c r="G228" s="1033"/>
      <c r="H228" s="1033"/>
      <c r="I228" s="1033"/>
      <c r="J228" s="1033"/>
      <c r="K228" s="1033"/>
      <c r="L228" s="1033"/>
      <c r="M228" s="1033"/>
      <c r="N228" s="1033"/>
      <c r="O228" s="1033"/>
      <c r="P228" s="1033"/>
      <c r="Q228" s="1033"/>
      <c r="R228" s="1033"/>
      <c r="S228" s="1033"/>
      <c r="T228" s="1033"/>
      <c r="U228" s="1033"/>
      <c r="V228" s="1033"/>
      <c r="W228" s="1033"/>
      <c r="X228" s="1033"/>
      <c r="Y228" s="1033"/>
      <c r="Z228" s="1033"/>
      <c r="AA228" s="1033"/>
      <c r="AB228" s="1033"/>
      <c r="AC228" s="1033"/>
      <c r="AD228" s="1033"/>
      <c r="AE228" s="1033"/>
      <c r="AF228" s="1033"/>
      <c r="AG228" s="1033"/>
      <c r="AH228" s="1033"/>
      <c r="AI228" s="1033"/>
      <c r="AJ228" s="1033"/>
      <c r="AK228" s="1033"/>
      <c r="AL228" s="1033"/>
      <c r="AM228" s="1033"/>
      <c r="AN228" s="1033"/>
      <c r="AO228" s="1033"/>
      <c r="AP228" s="1033"/>
      <c r="AQ228" s="1033"/>
    </row>
    <row r="229">
      <c r="A229" s="1031"/>
      <c r="B229" s="1034"/>
      <c r="C229" s="1031"/>
      <c r="D229" s="1031"/>
      <c r="E229" s="1031"/>
      <c r="F229" s="1033"/>
      <c r="G229" s="1033"/>
      <c r="H229" s="1033"/>
      <c r="I229" s="1033"/>
      <c r="J229" s="1033"/>
      <c r="K229" s="1033"/>
      <c r="L229" s="1033"/>
      <c r="M229" s="1033"/>
      <c r="N229" s="1033"/>
      <c r="O229" s="1033"/>
      <c r="P229" s="1033"/>
      <c r="Q229" s="1033"/>
      <c r="R229" s="1033"/>
      <c r="S229" s="1033"/>
      <c r="T229" s="1033"/>
      <c r="U229" s="1033"/>
      <c r="V229" s="1033"/>
      <c r="W229" s="1033"/>
      <c r="X229" s="1033"/>
      <c r="Y229" s="1033"/>
      <c r="Z229" s="1033"/>
      <c r="AA229" s="1033"/>
      <c r="AB229" s="1033"/>
      <c r="AC229" s="1033"/>
      <c r="AD229" s="1033"/>
      <c r="AE229" s="1033"/>
      <c r="AF229" s="1033"/>
      <c r="AG229" s="1033"/>
      <c r="AH229" s="1033"/>
      <c r="AI229" s="1033"/>
      <c r="AJ229" s="1033"/>
      <c r="AK229" s="1033"/>
      <c r="AL229" s="1033"/>
      <c r="AM229" s="1033"/>
      <c r="AN229" s="1033"/>
      <c r="AO229" s="1033"/>
      <c r="AP229" s="1033"/>
      <c r="AQ229" s="1033"/>
    </row>
    <row r="230">
      <c r="A230" s="1031"/>
      <c r="B230" s="1034"/>
      <c r="C230" s="1031"/>
      <c r="D230" s="1031"/>
      <c r="E230" s="1031"/>
      <c r="F230" s="1033"/>
      <c r="G230" s="1033"/>
      <c r="H230" s="1033"/>
      <c r="I230" s="1033"/>
      <c r="J230" s="1033"/>
      <c r="K230" s="1033"/>
      <c r="L230" s="1033"/>
      <c r="M230" s="1033"/>
      <c r="N230" s="1033"/>
      <c r="O230" s="1033"/>
      <c r="P230" s="1033"/>
      <c r="Q230" s="1033"/>
      <c r="R230" s="1033"/>
      <c r="S230" s="1033"/>
      <c r="T230" s="1033"/>
      <c r="U230" s="1033"/>
      <c r="V230" s="1033"/>
      <c r="W230" s="1033"/>
      <c r="X230" s="1033"/>
      <c r="Y230" s="1033"/>
      <c r="Z230" s="1033"/>
      <c r="AA230" s="1033"/>
      <c r="AB230" s="1033"/>
      <c r="AC230" s="1033"/>
      <c r="AD230" s="1033"/>
      <c r="AE230" s="1033"/>
      <c r="AF230" s="1033"/>
      <c r="AG230" s="1033"/>
      <c r="AH230" s="1033"/>
      <c r="AI230" s="1033"/>
      <c r="AJ230" s="1033"/>
      <c r="AK230" s="1033"/>
      <c r="AL230" s="1033"/>
      <c r="AM230" s="1033"/>
      <c r="AN230" s="1033"/>
      <c r="AO230" s="1033"/>
      <c r="AP230" s="1033"/>
      <c r="AQ230" s="1033"/>
    </row>
    <row r="231">
      <c r="A231" s="1031"/>
      <c r="B231" s="1034"/>
      <c r="C231" s="1031"/>
      <c r="D231" s="1031"/>
      <c r="E231" s="1031"/>
      <c r="F231" s="1033"/>
      <c r="G231" s="1033"/>
      <c r="H231" s="1033"/>
      <c r="I231" s="1033"/>
      <c r="J231" s="1033"/>
      <c r="K231" s="1033"/>
      <c r="L231" s="1033"/>
      <c r="M231" s="1033"/>
      <c r="N231" s="1033"/>
      <c r="O231" s="1033"/>
      <c r="P231" s="1033"/>
      <c r="Q231" s="1033"/>
      <c r="R231" s="1033"/>
      <c r="S231" s="1033"/>
      <c r="T231" s="1033"/>
      <c r="U231" s="1033"/>
      <c r="V231" s="1033"/>
      <c r="W231" s="1033"/>
      <c r="X231" s="1033"/>
      <c r="Y231" s="1033"/>
      <c r="Z231" s="1033"/>
      <c r="AA231" s="1033"/>
      <c r="AB231" s="1033"/>
      <c r="AC231" s="1033"/>
      <c r="AD231" s="1033"/>
      <c r="AE231" s="1033"/>
      <c r="AF231" s="1033"/>
      <c r="AG231" s="1033"/>
      <c r="AH231" s="1033"/>
      <c r="AI231" s="1033"/>
      <c r="AJ231" s="1033"/>
      <c r="AK231" s="1033"/>
      <c r="AL231" s="1033"/>
      <c r="AM231" s="1033"/>
      <c r="AN231" s="1033"/>
      <c r="AO231" s="1033"/>
      <c r="AP231" s="1033"/>
      <c r="AQ231" s="1033"/>
    </row>
    <row r="232">
      <c r="A232" s="1031"/>
      <c r="B232" s="1034"/>
      <c r="C232" s="1031"/>
      <c r="D232" s="1031"/>
      <c r="E232" s="1031"/>
      <c r="F232" s="1033"/>
      <c r="G232" s="1033"/>
      <c r="H232" s="1033"/>
      <c r="I232" s="1033"/>
      <c r="J232" s="1033"/>
      <c r="K232" s="1033"/>
      <c r="L232" s="1033"/>
      <c r="M232" s="1033"/>
      <c r="N232" s="1033"/>
      <c r="O232" s="1033"/>
      <c r="P232" s="1033"/>
      <c r="Q232" s="1033"/>
      <c r="R232" s="1033"/>
      <c r="S232" s="1033"/>
      <c r="T232" s="1033"/>
      <c r="U232" s="1033"/>
      <c r="V232" s="1033"/>
      <c r="W232" s="1033"/>
      <c r="X232" s="1033"/>
      <c r="Y232" s="1033"/>
      <c r="Z232" s="1033"/>
      <c r="AA232" s="1033"/>
      <c r="AB232" s="1033"/>
      <c r="AC232" s="1033"/>
      <c r="AD232" s="1033"/>
      <c r="AE232" s="1033"/>
      <c r="AF232" s="1033"/>
      <c r="AG232" s="1033"/>
      <c r="AH232" s="1033"/>
      <c r="AI232" s="1033"/>
      <c r="AJ232" s="1033"/>
      <c r="AK232" s="1033"/>
      <c r="AL232" s="1033"/>
      <c r="AM232" s="1033"/>
      <c r="AN232" s="1033"/>
      <c r="AO232" s="1033"/>
      <c r="AP232" s="1033"/>
      <c r="AQ232" s="1033"/>
    </row>
    <row r="233">
      <c r="A233" s="1031"/>
      <c r="B233" s="1034"/>
      <c r="C233" s="1031"/>
      <c r="D233" s="1031"/>
      <c r="E233" s="1031"/>
      <c r="F233" s="1033"/>
      <c r="G233" s="1033"/>
      <c r="H233" s="1033"/>
      <c r="I233" s="1033"/>
      <c r="J233" s="1033"/>
      <c r="K233" s="1033"/>
      <c r="L233" s="1033"/>
      <c r="M233" s="1033"/>
      <c r="N233" s="1033"/>
      <c r="O233" s="1033"/>
      <c r="P233" s="1033"/>
      <c r="Q233" s="1033"/>
      <c r="R233" s="1033"/>
      <c r="S233" s="1033"/>
      <c r="T233" s="1033"/>
      <c r="U233" s="1033"/>
      <c r="V233" s="1033"/>
      <c r="W233" s="1033"/>
      <c r="X233" s="1033"/>
      <c r="Y233" s="1033"/>
      <c r="Z233" s="1033"/>
      <c r="AA233" s="1033"/>
      <c r="AB233" s="1033"/>
      <c r="AC233" s="1033"/>
      <c r="AD233" s="1033"/>
      <c r="AE233" s="1033"/>
      <c r="AF233" s="1033"/>
      <c r="AG233" s="1033"/>
      <c r="AH233" s="1033"/>
      <c r="AI233" s="1033"/>
      <c r="AJ233" s="1033"/>
      <c r="AK233" s="1033"/>
      <c r="AL233" s="1033"/>
      <c r="AM233" s="1033"/>
      <c r="AN233" s="1033"/>
      <c r="AO233" s="1033"/>
      <c r="AP233" s="1033"/>
      <c r="AQ233" s="1033"/>
    </row>
    <row r="234">
      <c r="A234" s="1031"/>
      <c r="B234" s="1034"/>
      <c r="C234" s="1031"/>
      <c r="D234" s="1031"/>
      <c r="E234" s="1031"/>
      <c r="F234" s="1033"/>
      <c r="G234" s="1033"/>
      <c r="H234" s="1033"/>
      <c r="I234" s="1033"/>
      <c r="J234" s="1033"/>
      <c r="K234" s="1033"/>
      <c r="L234" s="1033"/>
      <c r="M234" s="1033"/>
      <c r="N234" s="1033"/>
      <c r="O234" s="1033"/>
      <c r="P234" s="1033"/>
      <c r="Q234" s="1033"/>
      <c r="R234" s="1033"/>
      <c r="S234" s="1033"/>
      <c r="T234" s="1033"/>
      <c r="U234" s="1033"/>
      <c r="V234" s="1033"/>
      <c r="W234" s="1033"/>
      <c r="X234" s="1033"/>
      <c r="Y234" s="1033"/>
      <c r="Z234" s="1033"/>
      <c r="AA234" s="1033"/>
      <c r="AB234" s="1033"/>
      <c r="AC234" s="1033"/>
      <c r="AD234" s="1033"/>
      <c r="AE234" s="1033"/>
      <c r="AF234" s="1033"/>
      <c r="AG234" s="1033"/>
      <c r="AH234" s="1033"/>
      <c r="AI234" s="1033"/>
      <c r="AJ234" s="1033"/>
      <c r="AK234" s="1033"/>
      <c r="AL234" s="1033"/>
      <c r="AM234" s="1033"/>
      <c r="AN234" s="1033"/>
      <c r="AO234" s="1033"/>
      <c r="AP234" s="1033"/>
      <c r="AQ234" s="1033"/>
    </row>
    <row r="235">
      <c r="A235" s="1031"/>
      <c r="B235" s="1034"/>
      <c r="C235" s="1031"/>
      <c r="D235" s="1031"/>
      <c r="E235" s="1031"/>
      <c r="F235" s="1033"/>
      <c r="G235" s="1033"/>
      <c r="H235" s="1033"/>
      <c r="I235" s="1033"/>
      <c r="J235" s="1033"/>
      <c r="K235" s="1033"/>
      <c r="L235" s="1033"/>
      <c r="M235" s="1033"/>
      <c r="N235" s="1033"/>
      <c r="O235" s="1033"/>
      <c r="P235" s="1033"/>
      <c r="Q235" s="1033"/>
      <c r="R235" s="1033"/>
      <c r="S235" s="1033"/>
      <c r="T235" s="1033"/>
      <c r="U235" s="1033"/>
      <c r="V235" s="1033"/>
      <c r="W235" s="1033"/>
      <c r="X235" s="1033"/>
      <c r="Y235" s="1033"/>
      <c r="Z235" s="1033"/>
      <c r="AA235" s="1033"/>
      <c r="AB235" s="1033"/>
      <c r="AC235" s="1033"/>
      <c r="AD235" s="1033"/>
      <c r="AE235" s="1033"/>
      <c r="AF235" s="1033"/>
      <c r="AG235" s="1033"/>
      <c r="AH235" s="1033"/>
      <c r="AI235" s="1033"/>
      <c r="AJ235" s="1033"/>
      <c r="AK235" s="1033"/>
      <c r="AL235" s="1033"/>
      <c r="AM235" s="1033"/>
      <c r="AN235" s="1033"/>
      <c r="AO235" s="1033"/>
      <c r="AP235" s="1033"/>
      <c r="AQ235" s="1033"/>
    </row>
    <row r="236">
      <c r="A236" s="1031"/>
      <c r="B236" s="1034"/>
      <c r="C236" s="1031"/>
      <c r="D236" s="1031"/>
      <c r="E236" s="1031"/>
      <c r="F236" s="1033"/>
      <c r="G236" s="1033"/>
      <c r="H236" s="1033"/>
      <c r="I236" s="1033"/>
      <c r="J236" s="1033"/>
      <c r="K236" s="1033"/>
      <c r="L236" s="1033"/>
      <c r="M236" s="1033"/>
      <c r="N236" s="1033"/>
      <c r="O236" s="1033"/>
      <c r="P236" s="1033"/>
      <c r="Q236" s="1033"/>
      <c r="R236" s="1033"/>
      <c r="S236" s="1033"/>
      <c r="T236" s="1033"/>
      <c r="U236" s="1033"/>
      <c r="V236" s="1033"/>
      <c r="W236" s="1033"/>
      <c r="X236" s="1033"/>
      <c r="Y236" s="1033"/>
      <c r="Z236" s="1033"/>
      <c r="AA236" s="1033"/>
      <c r="AB236" s="1033"/>
      <c r="AC236" s="1033"/>
      <c r="AD236" s="1033"/>
      <c r="AE236" s="1033"/>
      <c r="AF236" s="1033"/>
      <c r="AG236" s="1033"/>
      <c r="AH236" s="1033"/>
      <c r="AI236" s="1033"/>
      <c r="AJ236" s="1033"/>
      <c r="AK236" s="1033"/>
      <c r="AL236" s="1033"/>
      <c r="AM236" s="1033"/>
      <c r="AN236" s="1033"/>
      <c r="AO236" s="1033"/>
      <c r="AP236" s="1033"/>
      <c r="AQ236" s="1033"/>
    </row>
    <row r="237">
      <c r="A237" s="1031"/>
      <c r="B237" s="1034"/>
      <c r="C237" s="1031"/>
      <c r="D237" s="1031"/>
      <c r="E237" s="1031"/>
      <c r="F237" s="1033"/>
      <c r="G237" s="1033"/>
      <c r="H237" s="1033"/>
      <c r="I237" s="1033"/>
      <c r="J237" s="1033"/>
      <c r="K237" s="1033"/>
      <c r="L237" s="1033"/>
      <c r="M237" s="1033"/>
      <c r="N237" s="1033"/>
      <c r="O237" s="1033"/>
      <c r="P237" s="1033"/>
      <c r="Q237" s="1033"/>
      <c r="R237" s="1033"/>
      <c r="S237" s="1033"/>
      <c r="T237" s="1033"/>
      <c r="U237" s="1033"/>
      <c r="V237" s="1033"/>
      <c r="W237" s="1033"/>
      <c r="X237" s="1033"/>
      <c r="Y237" s="1033"/>
      <c r="Z237" s="1033"/>
      <c r="AA237" s="1033"/>
      <c r="AB237" s="1033"/>
      <c r="AC237" s="1033"/>
      <c r="AD237" s="1033"/>
      <c r="AE237" s="1033"/>
      <c r="AF237" s="1033"/>
      <c r="AG237" s="1033"/>
      <c r="AH237" s="1033"/>
      <c r="AI237" s="1033"/>
      <c r="AJ237" s="1033"/>
      <c r="AK237" s="1033"/>
      <c r="AL237" s="1033"/>
      <c r="AM237" s="1033"/>
      <c r="AN237" s="1033"/>
      <c r="AO237" s="1033"/>
      <c r="AP237" s="1033"/>
      <c r="AQ237" s="1033"/>
    </row>
    <row r="238">
      <c r="A238" s="1031"/>
      <c r="B238" s="1034"/>
      <c r="C238" s="1031"/>
      <c r="D238" s="1031"/>
      <c r="E238" s="1031"/>
      <c r="F238" s="1033"/>
      <c r="G238" s="1033"/>
      <c r="H238" s="1033"/>
      <c r="I238" s="1033"/>
      <c r="J238" s="1033"/>
      <c r="K238" s="1033"/>
      <c r="L238" s="1033"/>
      <c r="M238" s="1033"/>
      <c r="N238" s="1033"/>
      <c r="O238" s="1033"/>
      <c r="P238" s="1033"/>
      <c r="Q238" s="1033"/>
      <c r="R238" s="1033"/>
      <c r="S238" s="1033"/>
      <c r="T238" s="1033"/>
      <c r="U238" s="1033"/>
      <c r="V238" s="1033"/>
      <c r="W238" s="1033"/>
      <c r="X238" s="1033"/>
      <c r="Y238" s="1033"/>
      <c r="Z238" s="1033"/>
      <c r="AA238" s="1033"/>
      <c r="AB238" s="1033"/>
      <c r="AC238" s="1033"/>
      <c r="AD238" s="1033"/>
      <c r="AE238" s="1033"/>
      <c r="AF238" s="1033"/>
      <c r="AG238" s="1033"/>
      <c r="AH238" s="1033"/>
      <c r="AI238" s="1033"/>
      <c r="AJ238" s="1033"/>
      <c r="AK238" s="1033"/>
      <c r="AL238" s="1033"/>
      <c r="AM238" s="1033"/>
      <c r="AN238" s="1033"/>
      <c r="AO238" s="1033"/>
      <c r="AP238" s="1033"/>
      <c r="AQ238" s="1033"/>
    </row>
    <row r="239">
      <c r="A239" s="1031"/>
      <c r="B239" s="1034"/>
      <c r="C239" s="1031"/>
      <c r="D239" s="1031"/>
      <c r="E239" s="1031"/>
      <c r="F239" s="1033"/>
      <c r="G239" s="1033"/>
      <c r="H239" s="1033"/>
      <c r="I239" s="1033"/>
      <c r="J239" s="1033"/>
      <c r="K239" s="1033"/>
      <c r="L239" s="1033"/>
      <c r="M239" s="1033"/>
      <c r="N239" s="1033"/>
      <c r="O239" s="1033"/>
      <c r="P239" s="1033"/>
      <c r="Q239" s="1033"/>
      <c r="R239" s="1033"/>
      <c r="S239" s="1033"/>
      <c r="T239" s="1033"/>
      <c r="U239" s="1033"/>
      <c r="V239" s="1033"/>
      <c r="W239" s="1033"/>
      <c r="X239" s="1033"/>
      <c r="Y239" s="1033"/>
      <c r="Z239" s="1033"/>
      <c r="AA239" s="1033"/>
      <c r="AB239" s="1033"/>
      <c r="AC239" s="1033"/>
      <c r="AD239" s="1033"/>
      <c r="AE239" s="1033"/>
      <c r="AF239" s="1033"/>
      <c r="AG239" s="1033"/>
      <c r="AH239" s="1033"/>
      <c r="AI239" s="1033"/>
      <c r="AJ239" s="1033"/>
      <c r="AK239" s="1033"/>
      <c r="AL239" s="1033"/>
      <c r="AM239" s="1033"/>
      <c r="AN239" s="1033"/>
      <c r="AO239" s="1033"/>
      <c r="AP239" s="1033"/>
      <c r="AQ239" s="1033"/>
    </row>
    <row r="240">
      <c r="A240" s="1031"/>
      <c r="B240" s="1034"/>
      <c r="C240" s="1031"/>
      <c r="D240" s="1031"/>
      <c r="E240" s="1031"/>
      <c r="F240" s="1033"/>
      <c r="G240" s="1033"/>
      <c r="H240" s="1033"/>
      <c r="I240" s="1033"/>
      <c r="J240" s="1033"/>
      <c r="K240" s="1033"/>
      <c r="L240" s="1033"/>
      <c r="M240" s="1033"/>
      <c r="N240" s="1033"/>
      <c r="O240" s="1033"/>
      <c r="P240" s="1033"/>
      <c r="Q240" s="1033"/>
      <c r="R240" s="1033"/>
      <c r="S240" s="1033"/>
      <c r="T240" s="1033"/>
      <c r="U240" s="1033"/>
      <c r="V240" s="1033"/>
      <c r="W240" s="1033"/>
      <c r="X240" s="1033"/>
      <c r="Y240" s="1033"/>
      <c r="Z240" s="1033"/>
      <c r="AA240" s="1033"/>
      <c r="AB240" s="1033"/>
      <c r="AC240" s="1033"/>
      <c r="AD240" s="1033"/>
      <c r="AE240" s="1033"/>
      <c r="AF240" s="1033"/>
      <c r="AG240" s="1033"/>
      <c r="AH240" s="1033"/>
      <c r="AI240" s="1033"/>
      <c r="AJ240" s="1033"/>
      <c r="AK240" s="1033"/>
      <c r="AL240" s="1033"/>
      <c r="AM240" s="1033"/>
      <c r="AN240" s="1033"/>
      <c r="AO240" s="1033"/>
      <c r="AP240" s="1033"/>
      <c r="AQ240" s="1033"/>
    </row>
    <row r="241">
      <c r="A241" s="1031"/>
      <c r="B241" s="1034"/>
      <c r="C241" s="1031"/>
      <c r="D241" s="1031"/>
      <c r="E241" s="1031"/>
      <c r="F241" s="1033"/>
      <c r="G241" s="1033"/>
      <c r="H241" s="1033"/>
      <c r="I241" s="1033"/>
      <c r="J241" s="1033"/>
      <c r="K241" s="1033"/>
      <c r="L241" s="1033"/>
      <c r="M241" s="1033"/>
      <c r="N241" s="1033"/>
      <c r="O241" s="1033"/>
      <c r="P241" s="1033"/>
      <c r="Q241" s="1033"/>
      <c r="R241" s="1033"/>
      <c r="S241" s="1033"/>
      <c r="T241" s="1033"/>
      <c r="U241" s="1033"/>
      <c r="V241" s="1033"/>
      <c r="W241" s="1033"/>
      <c r="X241" s="1033"/>
      <c r="Y241" s="1033"/>
      <c r="Z241" s="1033"/>
      <c r="AA241" s="1033"/>
      <c r="AB241" s="1033"/>
      <c r="AC241" s="1033"/>
      <c r="AD241" s="1033"/>
      <c r="AE241" s="1033"/>
      <c r="AF241" s="1033"/>
      <c r="AG241" s="1033"/>
      <c r="AH241" s="1033"/>
      <c r="AI241" s="1033"/>
      <c r="AJ241" s="1033"/>
      <c r="AK241" s="1033"/>
      <c r="AL241" s="1033"/>
      <c r="AM241" s="1033"/>
      <c r="AN241" s="1033"/>
      <c r="AO241" s="1033"/>
      <c r="AP241" s="1033"/>
      <c r="AQ241" s="1033"/>
    </row>
    <row r="242">
      <c r="A242" s="1031"/>
      <c r="B242" s="1034"/>
      <c r="C242" s="1031"/>
      <c r="D242" s="1031"/>
      <c r="E242" s="1031"/>
      <c r="F242" s="1033"/>
      <c r="G242" s="1033"/>
      <c r="H242" s="1033"/>
      <c r="I242" s="1033"/>
      <c r="J242" s="1033"/>
      <c r="K242" s="1033"/>
      <c r="L242" s="1033"/>
      <c r="M242" s="1033"/>
      <c r="N242" s="1033"/>
      <c r="O242" s="1033"/>
      <c r="P242" s="1033"/>
      <c r="Q242" s="1033"/>
      <c r="R242" s="1033"/>
      <c r="S242" s="1033"/>
      <c r="T242" s="1033"/>
      <c r="U242" s="1033"/>
      <c r="V242" s="1033"/>
      <c r="W242" s="1033"/>
      <c r="X242" s="1033"/>
      <c r="Y242" s="1033"/>
      <c r="Z242" s="1033"/>
      <c r="AA242" s="1033"/>
      <c r="AB242" s="1033"/>
      <c r="AC242" s="1033"/>
      <c r="AD242" s="1033"/>
      <c r="AE242" s="1033"/>
      <c r="AF242" s="1033"/>
      <c r="AG242" s="1033"/>
      <c r="AH242" s="1033"/>
      <c r="AI242" s="1033"/>
      <c r="AJ242" s="1033"/>
      <c r="AK242" s="1033"/>
      <c r="AL242" s="1033"/>
      <c r="AM242" s="1033"/>
      <c r="AN242" s="1033"/>
      <c r="AO242" s="1033"/>
      <c r="AP242" s="1033"/>
      <c r="AQ242" s="1033"/>
    </row>
    <row r="243">
      <c r="A243" s="1031"/>
      <c r="B243" s="1034"/>
      <c r="C243" s="1031"/>
      <c r="D243" s="1031"/>
      <c r="E243" s="1031"/>
      <c r="F243" s="1033"/>
      <c r="G243" s="1033"/>
      <c r="H243" s="1033"/>
      <c r="I243" s="1033"/>
      <c r="J243" s="1033"/>
      <c r="K243" s="1033"/>
      <c r="L243" s="1033"/>
      <c r="M243" s="1033"/>
      <c r="N243" s="1033"/>
      <c r="O243" s="1033"/>
      <c r="P243" s="1033"/>
      <c r="Q243" s="1033"/>
      <c r="R243" s="1033"/>
      <c r="S243" s="1033"/>
      <c r="T243" s="1033"/>
      <c r="U243" s="1033"/>
      <c r="V243" s="1033"/>
      <c r="W243" s="1033"/>
      <c r="X243" s="1033"/>
      <c r="Y243" s="1033"/>
      <c r="Z243" s="1033"/>
      <c r="AA243" s="1033"/>
      <c r="AB243" s="1033"/>
      <c r="AC243" s="1033"/>
      <c r="AD243" s="1033"/>
      <c r="AE243" s="1033"/>
      <c r="AF243" s="1033"/>
      <c r="AG243" s="1033"/>
      <c r="AH243" s="1033"/>
      <c r="AI243" s="1033"/>
      <c r="AJ243" s="1033"/>
      <c r="AK243" s="1033"/>
      <c r="AL243" s="1033"/>
      <c r="AM243" s="1033"/>
      <c r="AN243" s="1033"/>
      <c r="AO243" s="1033"/>
      <c r="AP243" s="1033"/>
      <c r="AQ243" s="1033"/>
    </row>
    <row r="244">
      <c r="A244" s="1031"/>
      <c r="B244" s="1034"/>
      <c r="C244" s="1031"/>
      <c r="D244" s="1031"/>
      <c r="E244" s="1031"/>
      <c r="F244" s="1033"/>
      <c r="G244" s="1033"/>
      <c r="H244" s="1033"/>
      <c r="I244" s="1033"/>
      <c r="J244" s="1033"/>
      <c r="K244" s="1033"/>
      <c r="L244" s="1033"/>
      <c r="M244" s="1033"/>
      <c r="N244" s="1033"/>
      <c r="O244" s="1033"/>
      <c r="P244" s="1033"/>
      <c r="Q244" s="1033"/>
      <c r="R244" s="1033"/>
      <c r="S244" s="1033"/>
      <c r="T244" s="1033"/>
      <c r="U244" s="1033"/>
      <c r="V244" s="1033"/>
      <c r="W244" s="1033"/>
      <c r="X244" s="1033"/>
      <c r="Y244" s="1033"/>
      <c r="Z244" s="1033"/>
      <c r="AA244" s="1033"/>
      <c r="AB244" s="1033"/>
      <c r="AC244" s="1033"/>
      <c r="AD244" s="1033"/>
      <c r="AE244" s="1033"/>
      <c r="AF244" s="1033"/>
      <c r="AG244" s="1033"/>
      <c r="AH244" s="1033"/>
      <c r="AI244" s="1033"/>
      <c r="AJ244" s="1033"/>
      <c r="AK244" s="1033"/>
      <c r="AL244" s="1033"/>
      <c r="AM244" s="1033"/>
      <c r="AN244" s="1033"/>
      <c r="AO244" s="1033"/>
      <c r="AP244" s="1033"/>
      <c r="AQ244" s="1033"/>
    </row>
    <row r="245">
      <c r="A245" s="1031"/>
      <c r="B245" s="1034"/>
      <c r="C245" s="1031"/>
      <c r="D245" s="1031"/>
      <c r="E245" s="1031"/>
      <c r="F245" s="1033"/>
      <c r="G245" s="1033"/>
      <c r="H245" s="1033"/>
      <c r="I245" s="1033"/>
      <c r="J245" s="1033"/>
      <c r="K245" s="1033"/>
      <c r="L245" s="1033"/>
      <c r="M245" s="1033"/>
      <c r="N245" s="1033"/>
      <c r="O245" s="1033"/>
      <c r="P245" s="1033"/>
      <c r="Q245" s="1033"/>
      <c r="R245" s="1033"/>
      <c r="S245" s="1033"/>
      <c r="T245" s="1033"/>
      <c r="U245" s="1033"/>
      <c r="V245" s="1033"/>
      <c r="W245" s="1033"/>
      <c r="X245" s="1033"/>
      <c r="Y245" s="1033"/>
      <c r="Z245" s="1033"/>
      <c r="AA245" s="1033"/>
      <c r="AB245" s="1033"/>
      <c r="AC245" s="1033"/>
      <c r="AD245" s="1033"/>
      <c r="AE245" s="1033"/>
      <c r="AF245" s="1033"/>
      <c r="AG245" s="1033"/>
      <c r="AH245" s="1033"/>
      <c r="AI245" s="1033"/>
      <c r="AJ245" s="1033"/>
      <c r="AK245" s="1033"/>
      <c r="AL245" s="1033"/>
      <c r="AM245" s="1033"/>
      <c r="AN245" s="1033"/>
      <c r="AO245" s="1033"/>
      <c r="AP245" s="1033"/>
      <c r="AQ245" s="1033"/>
    </row>
    <row r="246">
      <c r="A246" s="1031"/>
      <c r="B246" s="1034"/>
      <c r="C246" s="1031"/>
      <c r="D246" s="1031"/>
      <c r="E246" s="1031"/>
      <c r="F246" s="1033"/>
      <c r="G246" s="1033"/>
      <c r="H246" s="1033"/>
      <c r="I246" s="1033"/>
      <c r="J246" s="1033"/>
      <c r="K246" s="1033"/>
      <c r="L246" s="1033"/>
      <c r="M246" s="1033"/>
      <c r="N246" s="1033"/>
      <c r="O246" s="1033"/>
      <c r="P246" s="1033"/>
      <c r="Q246" s="1033"/>
      <c r="R246" s="1033"/>
      <c r="S246" s="1033"/>
      <c r="T246" s="1033"/>
      <c r="U246" s="1033"/>
      <c r="V246" s="1033"/>
      <c r="W246" s="1033"/>
      <c r="X246" s="1033"/>
      <c r="Y246" s="1033"/>
      <c r="Z246" s="1033"/>
      <c r="AA246" s="1033"/>
      <c r="AB246" s="1033"/>
      <c r="AC246" s="1033"/>
      <c r="AD246" s="1033"/>
      <c r="AE246" s="1033"/>
      <c r="AF246" s="1033"/>
      <c r="AG246" s="1033"/>
      <c r="AH246" s="1033"/>
      <c r="AI246" s="1033"/>
      <c r="AJ246" s="1033"/>
      <c r="AK246" s="1033"/>
      <c r="AL246" s="1033"/>
      <c r="AM246" s="1033"/>
      <c r="AN246" s="1033"/>
      <c r="AO246" s="1033"/>
      <c r="AP246" s="1033"/>
      <c r="AQ246" s="1033"/>
    </row>
    <row r="247">
      <c r="A247" s="1031"/>
      <c r="B247" s="1034"/>
      <c r="C247" s="1031"/>
      <c r="D247" s="1031"/>
      <c r="E247" s="1031"/>
      <c r="F247" s="1033"/>
      <c r="G247" s="1033"/>
      <c r="H247" s="1033"/>
      <c r="I247" s="1033"/>
      <c r="J247" s="1033"/>
      <c r="K247" s="1033"/>
      <c r="L247" s="1033"/>
      <c r="M247" s="1033"/>
      <c r="N247" s="1033"/>
      <c r="O247" s="1033"/>
      <c r="P247" s="1033"/>
      <c r="Q247" s="1033"/>
      <c r="R247" s="1033"/>
      <c r="S247" s="1033"/>
      <c r="T247" s="1033"/>
      <c r="U247" s="1033"/>
      <c r="V247" s="1033"/>
      <c r="W247" s="1033"/>
      <c r="X247" s="1033"/>
      <c r="Y247" s="1033"/>
      <c r="Z247" s="1033"/>
      <c r="AA247" s="1033"/>
      <c r="AB247" s="1033"/>
      <c r="AC247" s="1033"/>
      <c r="AD247" s="1033"/>
      <c r="AE247" s="1033"/>
      <c r="AF247" s="1033"/>
      <c r="AG247" s="1033"/>
      <c r="AH247" s="1033"/>
      <c r="AI247" s="1033"/>
      <c r="AJ247" s="1033"/>
      <c r="AK247" s="1033"/>
      <c r="AL247" s="1033"/>
      <c r="AM247" s="1033"/>
      <c r="AN247" s="1033"/>
      <c r="AO247" s="1033"/>
      <c r="AP247" s="1033"/>
      <c r="AQ247" s="1033"/>
    </row>
    <row r="248">
      <c r="A248" s="1031"/>
      <c r="B248" s="1034"/>
      <c r="C248" s="1031"/>
      <c r="D248" s="1031"/>
      <c r="E248" s="1031"/>
      <c r="F248" s="1033"/>
      <c r="G248" s="1033"/>
      <c r="H248" s="1033"/>
      <c r="I248" s="1033"/>
      <c r="J248" s="1033"/>
      <c r="K248" s="1033"/>
      <c r="L248" s="1033"/>
      <c r="M248" s="1033"/>
      <c r="N248" s="1033"/>
      <c r="O248" s="1033"/>
      <c r="P248" s="1033"/>
      <c r="Q248" s="1033"/>
      <c r="R248" s="1033"/>
      <c r="S248" s="1033"/>
      <c r="T248" s="1033"/>
      <c r="U248" s="1033"/>
      <c r="V248" s="1033"/>
      <c r="W248" s="1033"/>
      <c r="X248" s="1033"/>
      <c r="Y248" s="1033"/>
      <c r="Z248" s="1033"/>
      <c r="AA248" s="1033"/>
      <c r="AB248" s="1033"/>
      <c r="AC248" s="1033"/>
      <c r="AD248" s="1033"/>
      <c r="AE248" s="1033"/>
      <c r="AF248" s="1033"/>
      <c r="AG248" s="1033"/>
      <c r="AH248" s="1033"/>
      <c r="AI248" s="1033"/>
      <c r="AJ248" s="1033"/>
      <c r="AK248" s="1033"/>
      <c r="AL248" s="1033"/>
      <c r="AM248" s="1033"/>
      <c r="AN248" s="1033"/>
      <c r="AO248" s="1033"/>
      <c r="AP248" s="1033"/>
      <c r="AQ248" s="1033"/>
    </row>
    <row r="249">
      <c r="A249" s="1031"/>
      <c r="B249" s="1034"/>
      <c r="C249" s="1031"/>
      <c r="D249" s="1031"/>
      <c r="E249" s="1031"/>
      <c r="F249" s="1033"/>
      <c r="G249" s="1033"/>
      <c r="H249" s="1033"/>
      <c r="I249" s="1033"/>
      <c r="J249" s="1033"/>
      <c r="K249" s="1033"/>
      <c r="L249" s="1033"/>
      <c r="M249" s="1033"/>
      <c r="N249" s="1033"/>
      <c r="O249" s="1033"/>
      <c r="P249" s="1033"/>
      <c r="Q249" s="1033"/>
      <c r="R249" s="1033"/>
      <c r="S249" s="1033"/>
      <c r="T249" s="1033"/>
      <c r="U249" s="1033"/>
      <c r="V249" s="1033"/>
      <c r="W249" s="1033"/>
      <c r="X249" s="1033"/>
      <c r="Y249" s="1033"/>
      <c r="Z249" s="1033"/>
      <c r="AA249" s="1033"/>
      <c r="AB249" s="1033"/>
      <c r="AC249" s="1033"/>
      <c r="AD249" s="1033"/>
      <c r="AE249" s="1033"/>
      <c r="AF249" s="1033"/>
      <c r="AG249" s="1033"/>
      <c r="AH249" s="1033"/>
      <c r="AI249" s="1033"/>
      <c r="AJ249" s="1033"/>
      <c r="AK249" s="1033"/>
      <c r="AL249" s="1033"/>
      <c r="AM249" s="1033"/>
      <c r="AN249" s="1033"/>
      <c r="AO249" s="1033"/>
      <c r="AP249" s="1033"/>
      <c r="AQ249" s="1033"/>
    </row>
    <row r="250">
      <c r="A250" s="1031"/>
      <c r="B250" s="1034"/>
      <c r="C250" s="1031"/>
      <c r="D250" s="1031"/>
      <c r="E250" s="1031"/>
      <c r="F250" s="1033"/>
      <c r="G250" s="1033"/>
      <c r="H250" s="1033"/>
      <c r="I250" s="1033"/>
      <c r="J250" s="1033"/>
      <c r="K250" s="1033"/>
      <c r="L250" s="1033"/>
      <c r="M250" s="1033"/>
      <c r="N250" s="1033"/>
      <c r="O250" s="1033"/>
      <c r="P250" s="1033"/>
      <c r="Q250" s="1033"/>
      <c r="R250" s="1033"/>
      <c r="S250" s="1033"/>
      <c r="T250" s="1033"/>
      <c r="U250" s="1033"/>
      <c r="V250" s="1033"/>
      <c r="W250" s="1033"/>
      <c r="X250" s="1033"/>
      <c r="Y250" s="1033"/>
      <c r="Z250" s="1033"/>
      <c r="AA250" s="1033"/>
      <c r="AB250" s="1033"/>
      <c r="AC250" s="1033"/>
      <c r="AD250" s="1033"/>
      <c r="AE250" s="1033"/>
      <c r="AF250" s="1033"/>
      <c r="AG250" s="1033"/>
      <c r="AH250" s="1033"/>
      <c r="AI250" s="1033"/>
      <c r="AJ250" s="1033"/>
      <c r="AK250" s="1033"/>
      <c r="AL250" s="1033"/>
      <c r="AM250" s="1033"/>
      <c r="AN250" s="1033"/>
      <c r="AO250" s="1033"/>
      <c r="AP250" s="1033"/>
      <c r="AQ250" s="1033"/>
    </row>
    <row r="251">
      <c r="A251" s="1031"/>
      <c r="B251" s="1034"/>
      <c r="C251" s="1031"/>
      <c r="D251" s="1031"/>
      <c r="E251" s="1031"/>
      <c r="F251" s="1033"/>
      <c r="G251" s="1033"/>
      <c r="H251" s="1033"/>
      <c r="I251" s="1033"/>
      <c r="J251" s="1033"/>
      <c r="K251" s="1033"/>
      <c r="L251" s="1033"/>
      <c r="M251" s="1033"/>
      <c r="N251" s="1033"/>
      <c r="O251" s="1033"/>
      <c r="P251" s="1033"/>
      <c r="Q251" s="1033"/>
      <c r="R251" s="1033"/>
      <c r="S251" s="1033"/>
      <c r="T251" s="1033"/>
      <c r="U251" s="1033"/>
      <c r="V251" s="1033"/>
      <c r="W251" s="1033"/>
      <c r="X251" s="1033"/>
      <c r="Y251" s="1033"/>
      <c r="Z251" s="1033"/>
      <c r="AA251" s="1033"/>
      <c r="AB251" s="1033"/>
      <c r="AC251" s="1033"/>
      <c r="AD251" s="1033"/>
      <c r="AE251" s="1033"/>
      <c r="AF251" s="1033"/>
      <c r="AG251" s="1033"/>
      <c r="AH251" s="1033"/>
      <c r="AI251" s="1033"/>
      <c r="AJ251" s="1033"/>
      <c r="AK251" s="1033"/>
      <c r="AL251" s="1033"/>
      <c r="AM251" s="1033"/>
      <c r="AN251" s="1033"/>
      <c r="AO251" s="1033"/>
      <c r="AP251" s="1033"/>
      <c r="AQ251" s="1033"/>
    </row>
    <row r="252">
      <c r="A252" s="1031"/>
      <c r="B252" s="1034"/>
      <c r="C252" s="1031"/>
      <c r="D252" s="1031"/>
      <c r="E252" s="1031"/>
      <c r="F252" s="1033"/>
      <c r="G252" s="1033"/>
      <c r="H252" s="1033"/>
      <c r="I252" s="1033"/>
      <c r="J252" s="1033"/>
      <c r="K252" s="1033"/>
      <c r="L252" s="1033"/>
      <c r="M252" s="1033"/>
      <c r="N252" s="1033"/>
      <c r="O252" s="1033"/>
      <c r="P252" s="1033"/>
      <c r="Q252" s="1033"/>
      <c r="R252" s="1033"/>
      <c r="S252" s="1033"/>
      <c r="T252" s="1033"/>
      <c r="U252" s="1033"/>
      <c r="V252" s="1033"/>
      <c r="W252" s="1033"/>
      <c r="X252" s="1033"/>
      <c r="Y252" s="1033"/>
      <c r="Z252" s="1033"/>
      <c r="AA252" s="1033"/>
      <c r="AB252" s="1033"/>
      <c r="AC252" s="1033"/>
      <c r="AD252" s="1033"/>
      <c r="AE252" s="1033"/>
      <c r="AF252" s="1033"/>
      <c r="AG252" s="1033"/>
      <c r="AH252" s="1033"/>
      <c r="AI252" s="1033"/>
      <c r="AJ252" s="1033"/>
      <c r="AK252" s="1033"/>
      <c r="AL252" s="1033"/>
      <c r="AM252" s="1033"/>
      <c r="AN252" s="1033"/>
      <c r="AO252" s="1033"/>
      <c r="AP252" s="1033"/>
      <c r="AQ252" s="1033"/>
    </row>
    <row r="253">
      <c r="A253" s="1031"/>
      <c r="B253" s="1034"/>
      <c r="C253" s="1031"/>
      <c r="D253" s="1031"/>
      <c r="E253" s="1031"/>
      <c r="F253" s="1033"/>
      <c r="G253" s="1033"/>
      <c r="H253" s="1033"/>
      <c r="I253" s="1033"/>
      <c r="J253" s="1033"/>
      <c r="K253" s="1033"/>
      <c r="L253" s="1033"/>
      <c r="M253" s="1033"/>
      <c r="N253" s="1033"/>
      <c r="O253" s="1033"/>
      <c r="P253" s="1033"/>
      <c r="Q253" s="1033"/>
      <c r="R253" s="1033"/>
      <c r="S253" s="1033"/>
      <c r="T253" s="1033"/>
      <c r="U253" s="1033"/>
      <c r="V253" s="1033"/>
      <c r="W253" s="1033"/>
      <c r="X253" s="1033"/>
      <c r="Y253" s="1033"/>
      <c r="Z253" s="1033"/>
      <c r="AA253" s="1033"/>
      <c r="AB253" s="1033"/>
      <c r="AC253" s="1033"/>
      <c r="AD253" s="1033"/>
      <c r="AE253" s="1033"/>
      <c r="AF253" s="1033"/>
      <c r="AG253" s="1033"/>
      <c r="AH253" s="1033"/>
      <c r="AI253" s="1033"/>
      <c r="AJ253" s="1033"/>
      <c r="AK253" s="1033"/>
      <c r="AL253" s="1033"/>
      <c r="AM253" s="1033"/>
      <c r="AN253" s="1033"/>
      <c r="AO253" s="1033"/>
      <c r="AP253" s="1033"/>
      <c r="AQ253" s="1033"/>
    </row>
    <row r="254">
      <c r="A254" s="1031"/>
      <c r="B254" s="1034"/>
      <c r="C254" s="1031"/>
      <c r="D254" s="1031"/>
      <c r="E254" s="1031"/>
      <c r="F254" s="1033"/>
      <c r="G254" s="1033"/>
      <c r="H254" s="1033"/>
      <c r="I254" s="1033"/>
      <c r="J254" s="1033"/>
      <c r="K254" s="1033"/>
      <c r="L254" s="1033"/>
      <c r="M254" s="1033"/>
      <c r="N254" s="1033"/>
      <c r="O254" s="1033"/>
      <c r="P254" s="1033"/>
      <c r="Q254" s="1033"/>
      <c r="R254" s="1033"/>
      <c r="S254" s="1033"/>
      <c r="T254" s="1033"/>
      <c r="U254" s="1033"/>
      <c r="V254" s="1033"/>
      <c r="W254" s="1033"/>
      <c r="X254" s="1033"/>
      <c r="Y254" s="1033"/>
      <c r="Z254" s="1033"/>
      <c r="AA254" s="1033"/>
      <c r="AB254" s="1033"/>
      <c r="AC254" s="1033"/>
      <c r="AD254" s="1033"/>
      <c r="AE254" s="1033"/>
      <c r="AF254" s="1033"/>
      <c r="AG254" s="1033"/>
      <c r="AH254" s="1033"/>
      <c r="AI254" s="1033"/>
      <c r="AJ254" s="1033"/>
      <c r="AK254" s="1033"/>
      <c r="AL254" s="1033"/>
      <c r="AM254" s="1033"/>
      <c r="AN254" s="1033"/>
      <c r="AO254" s="1033"/>
      <c r="AP254" s="1033"/>
      <c r="AQ254" s="1033"/>
    </row>
    <row r="255">
      <c r="A255" s="1031"/>
      <c r="B255" s="1034"/>
      <c r="C255" s="1031"/>
      <c r="D255" s="1031"/>
      <c r="E255" s="1031"/>
      <c r="F255" s="1033"/>
      <c r="G255" s="1033"/>
      <c r="H255" s="1033"/>
      <c r="I255" s="1033"/>
      <c r="J255" s="1033"/>
      <c r="K255" s="1033"/>
      <c r="L255" s="1033"/>
      <c r="M255" s="1033"/>
      <c r="N255" s="1033"/>
      <c r="O255" s="1033"/>
      <c r="P255" s="1033"/>
      <c r="Q255" s="1033"/>
      <c r="R255" s="1033"/>
      <c r="S255" s="1033"/>
      <c r="T255" s="1033"/>
      <c r="U255" s="1033"/>
      <c r="V255" s="1033"/>
      <c r="W255" s="1033"/>
      <c r="X255" s="1033"/>
      <c r="Y255" s="1033"/>
      <c r="Z255" s="1033"/>
      <c r="AA255" s="1033"/>
      <c r="AB255" s="1033"/>
      <c r="AC255" s="1033"/>
      <c r="AD255" s="1033"/>
      <c r="AE255" s="1033"/>
      <c r="AF255" s="1033"/>
      <c r="AG255" s="1033"/>
      <c r="AH255" s="1033"/>
      <c r="AI255" s="1033"/>
      <c r="AJ255" s="1033"/>
      <c r="AK255" s="1033"/>
      <c r="AL255" s="1033"/>
      <c r="AM255" s="1033"/>
      <c r="AN255" s="1033"/>
      <c r="AO255" s="1033"/>
      <c r="AP255" s="1033"/>
      <c r="AQ255" s="1033"/>
    </row>
    <row r="256">
      <c r="A256" s="1031"/>
      <c r="B256" s="1034"/>
      <c r="C256" s="1031"/>
      <c r="D256" s="1031"/>
      <c r="E256" s="1031"/>
      <c r="F256" s="1033"/>
      <c r="G256" s="1033"/>
      <c r="H256" s="1033"/>
      <c r="I256" s="1033"/>
      <c r="J256" s="1033"/>
      <c r="K256" s="1033"/>
      <c r="L256" s="1033"/>
      <c r="M256" s="1033"/>
      <c r="N256" s="1033"/>
      <c r="O256" s="1033"/>
      <c r="P256" s="1033"/>
      <c r="Q256" s="1033"/>
      <c r="R256" s="1033"/>
      <c r="S256" s="1033"/>
      <c r="T256" s="1033"/>
      <c r="U256" s="1033"/>
      <c r="V256" s="1033"/>
      <c r="W256" s="1033"/>
      <c r="X256" s="1033"/>
      <c r="Y256" s="1033"/>
      <c r="Z256" s="1033"/>
      <c r="AA256" s="1033"/>
      <c r="AB256" s="1033"/>
      <c r="AC256" s="1033"/>
      <c r="AD256" s="1033"/>
      <c r="AE256" s="1033"/>
      <c r="AF256" s="1033"/>
      <c r="AG256" s="1033"/>
      <c r="AH256" s="1033"/>
      <c r="AI256" s="1033"/>
      <c r="AJ256" s="1033"/>
      <c r="AK256" s="1033"/>
      <c r="AL256" s="1033"/>
      <c r="AM256" s="1033"/>
      <c r="AN256" s="1033"/>
      <c r="AO256" s="1033"/>
      <c r="AP256" s="1033"/>
      <c r="AQ256" s="1033"/>
    </row>
    <row r="257">
      <c r="A257" s="1031"/>
      <c r="B257" s="1034"/>
      <c r="C257" s="1031"/>
      <c r="D257" s="1031"/>
      <c r="E257" s="1031"/>
      <c r="F257" s="1033"/>
      <c r="G257" s="1033"/>
      <c r="H257" s="1033"/>
      <c r="I257" s="1033"/>
      <c r="J257" s="1033"/>
      <c r="K257" s="1033"/>
      <c r="L257" s="1033"/>
      <c r="M257" s="1033"/>
      <c r="N257" s="1033"/>
      <c r="O257" s="1033"/>
      <c r="P257" s="1033"/>
      <c r="Q257" s="1033"/>
      <c r="R257" s="1033"/>
      <c r="S257" s="1033"/>
      <c r="T257" s="1033"/>
      <c r="U257" s="1033"/>
      <c r="V257" s="1033"/>
      <c r="W257" s="1033"/>
      <c r="X257" s="1033"/>
      <c r="Y257" s="1033"/>
      <c r="Z257" s="1033"/>
      <c r="AA257" s="1033"/>
      <c r="AB257" s="1033"/>
      <c r="AC257" s="1033"/>
      <c r="AD257" s="1033"/>
      <c r="AE257" s="1033"/>
      <c r="AF257" s="1033"/>
      <c r="AG257" s="1033"/>
      <c r="AH257" s="1033"/>
      <c r="AI257" s="1033"/>
      <c r="AJ257" s="1033"/>
      <c r="AK257" s="1033"/>
      <c r="AL257" s="1033"/>
      <c r="AM257" s="1033"/>
      <c r="AN257" s="1033"/>
      <c r="AO257" s="1033"/>
      <c r="AP257" s="1033"/>
      <c r="AQ257" s="1033"/>
    </row>
    <row r="258">
      <c r="A258" s="1031"/>
      <c r="B258" s="1034"/>
      <c r="C258" s="1031"/>
      <c r="D258" s="1031"/>
      <c r="E258" s="1031"/>
      <c r="F258" s="1033"/>
      <c r="G258" s="1033"/>
      <c r="H258" s="1033"/>
      <c r="I258" s="1033"/>
      <c r="J258" s="1033"/>
      <c r="K258" s="1033"/>
      <c r="L258" s="1033"/>
      <c r="M258" s="1033"/>
      <c r="N258" s="1033"/>
      <c r="O258" s="1033"/>
      <c r="P258" s="1033"/>
      <c r="Q258" s="1033"/>
      <c r="R258" s="1033"/>
      <c r="S258" s="1033"/>
      <c r="T258" s="1033"/>
      <c r="U258" s="1033"/>
      <c r="V258" s="1033"/>
      <c r="W258" s="1033"/>
      <c r="X258" s="1033"/>
      <c r="Y258" s="1033"/>
      <c r="Z258" s="1033"/>
      <c r="AA258" s="1033"/>
      <c r="AB258" s="1033"/>
      <c r="AC258" s="1033"/>
      <c r="AD258" s="1033"/>
      <c r="AE258" s="1033"/>
      <c r="AF258" s="1033"/>
      <c r="AG258" s="1033"/>
      <c r="AH258" s="1033"/>
      <c r="AI258" s="1033"/>
      <c r="AJ258" s="1033"/>
      <c r="AK258" s="1033"/>
      <c r="AL258" s="1033"/>
      <c r="AM258" s="1033"/>
      <c r="AN258" s="1033"/>
      <c r="AO258" s="1033"/>
      <c r="AP258" s="1033"/>
      <c r="AQ258" s="1033"/>
    </row>
    <row r="259">
      <c r="A259" s="1031"/>
      <c r="B259" s="1034"/>
      <c r="C259" s="1031"/>
      <c r="D259" s="1031"/>
      <c r="E259" s="1031"/>
      <c r="F259" s="1033"/>
      <c r="G259" s="1033"/>
      <c r="H259" s="1033"/>
      <c r="I259" s="1033"/>
      <c r="J259" s="1033"/>
      <c r="K259" s="1033"/>
      <c r="L259" s="1033"/>
      <c r="M259" s="1033"/>
      <c r="N259" s="1033"/>
      <c r="O259" s="1033"/>
      <c r="P259" s="1033"/>
      <c r="Q259" s="1033"/>
      <c r="R259" s="1033"/>
      <c r="S259" s="1033"/>
      <c r="T259" s="1033"/>
      <c r="U259" s="1033"/>
      <c r="V259" s="1033"/>
      <c r="W259" s="1033"/>
      <c r="X259" s="1033"/>
      <c r="Y259" s="1033"/>
      <c r="Z259" s="1033"/>
      <c r="AA259" s="1033"/>
      <c r="AB259" s="1033"/>
      <c r="AC259" s="1033"/>
      <c r="AD259" s="1033"/>
      <c r="AE259" s="1033"/>
      <c r="AF259" s="1033"/>
      <c r="AG259" s="1033"/>
      <c r="AH259" s="1033"/>
      <c r="AI259" s="1033"/>
      <c r="AJ259" s="1033"/>
      <c r="AK259" s="1033"/>
      <c r="AL259" s="1033"/>
      <c r="AM259" s="1033"/>
      <c r="AN259" s="1033"/>
      <c r="AO259" s="1033"/>
      <c r="AP259" s="1033"/>
      <c r="AQ259" s="1033"/>
    </row>
    <row r="260">
      <c r="A260" s="1031"/>
      <c r="B260" s="1034"/>
      <c r="C260" s="1031"/>
      <c r="D260" s="1031"/>
      <c r="E260" s="1031"/>
      <c r="F260" s="1033"/>
      <c r="G260" s="1033"/>
      <c r="H260" s="1033"/>
      <c r="I260" s="1033"/>
      <c r="J260" s="1033"/>
      <c r="K260" s="1033"/>
      <c r="L260" s="1033"/>
      <c r="M260" s="1033"/>
      <c r="N260" s="1033"/>
      <c r="O260" s="1033"/>
      <c r="P260" s="1033"/>
      <c r="Q260" s="1033"/>
      <c r="R260" s="1033"/>
      <c r="S260" s="1033"/>
      <c r="T260" s="1033"/>
      <c r="U260" s="1033"/>
      <c r="V260" s="1033"/>
      <c r="W260" s="1033"/>
      <c r="X260" s="1033"/>
      <c r="Y260" s="1033"/>
      <c r="Z260" s="1033"/>
      <c r="AA260" s="1033"/>
      <c r="AB260" s="1033"/>
      <c r="AC260" s="1033"/>
      <c r="AD260" s="1033"/>
      <c r="AE260" s="1033"/>
      <c r="AF260" s="1033"/>
      <c r="AG260" s="1033"/>
      <c r="AH260" s="1033"/>
      <c r="AI260" s="1033"/>
      <c r="AJ260" s="1033"/>
      <c r="AK260" s="1033"/>
      <c r="AL260" s="1033"/>
      <c r="AM260" s="1033"/>
      <c r="AN260" s="1033"/>
      <c r="AO260" s="1033"/>
      <c r="AP260" s="1033"/>
      <c r="AQ260" s="1033"/>
    </row>
    <row r="261">
      <c r="A261" s="1031"/>
      <c r="B261" s="1034"/>
      <c r="C261" s="1031"/>
      <c r="D261" s="1031"/>
      <c r="E261" s="1031"/>
      <c r="F261" s="1033"/>
      <c r="G261" s="1033"/>
      <c r="H261" s="1033"/>
      <c r="I261" s="1033"/>
      <c r="J261" s="1033"/>
      <c r="K261" s="1033"/>
      <c r="L261" s="1033"/>
      <c r="M261" s="1033"/>
      <c r="N261" s="1033"/>
      <c r="O261" s="1033"/>
      <c r="P261" s="1033"/>
      <c r="Q261" s="1033"/>
      <c r="R261" s="1033"/>
      <c r="S261" s="1033"/>
      <c r="T261" s="1033"/>
      <c r="U261" s="1033"/>
      <c r="V261" s="1033"/>
      <c r="W261" s="1033"/>
      <c r="X261" s="1033"/>
      <c r="Y261" s="1033"/>
      <c r="Z261" s="1033"/>
      <c r="AA261" s="1033"/>
      <c r="AB261" s="1033"/>
      <c r="AC261" s="1033"/>
      <c r="AD261" s="1033"/>
      <c r="AE261" s="1033"/>
      <c r="AF261" s="1033"/>
      <c r="AG261" s="1033"/>
      <c r="AH261" s="1033"/>
      <c r="AI261" s="1033"/>
      <c r="AJ261" s="1033"/>
      <c r="AK261" s="1033"/>
      <c r="AL261" s="1033"/>
      <c r="AM261" s="1033"/>
      <c r="AN261" s="1033"/>
      <c r="AO261" s="1033"/>
      <c r="AP261" s="1033"/>
      <c r="AQ261" s="1033"/>
    </row>
    <row r="262">
      <c r="A262" s="1031"/>
      <c r="B262" s="1034"/>
      <c r="C262" s="1031"/>
      <c r="D262" s="1031"/>
      <c r="E262" s="1031"/>
      <c r="F262" s="1033"/>
      <c r="G262" s="1033"/>
      <c r="H262" s="1033"/>
      <c r="I262" s="1033"/>
      <c r="J262" s="1033"/>
      <c r="K262" s="1033"/>
      <c r="L262" s="1033"/>
      <c r="M262" s="1033"/>
      <c r="N262" s="1033"/>
      <c r="O262" s="1033"/>
      <c r="P262" s="1033"/>
      <c r="Q262" s="1033"/>
      <c r="R262" s="1033"/>
      <c r="S262" s="1033"/>
      <c r="T262" s="1033"/>
      <c r="U262" s="1033"/>
      <c r="V262" s="1033"/>
      <c r="W262" s="1033"/>
      <c r="X262" s="1033"/>
      <c r="Y262" s="1033"/>
      <c r="Z262" s="1033"/>
      <c r="AA262" s="1033"/>
      <c r="AB262" s="1033"/>
      <c r="AC262" s="1033"/>
      <c r="AD262" s="1033"/>
      <c r="AE262" s="1033"/>
      <c r="AF262" s="1033"/>
      <c r="AG262" s="1033"/>
      <c r="AH262" s="1033"/>
      <c r="AI262" s="1033"/>
      <c r="AJ262" s="1033"/>
      <c r="AK262" s="1033"/>
      <c r="AL262" s="1033"/>
      <c r="AM262" s="1033"/>
      <c r="AN262" s="1033"/>
      <c r="AO262" s="1033"/>
      <c r="AP262" s="1033"/>
      <c r="AQ262" s="1033"/>
    </row>
    <row r="263">
      <c r="A263" s="1031"/>
      <c r="B263" s="1034"/>
      <c r="C263" s="1031"/>
      <c r="D263" s="1031"/>
      <c r="E263" s="1031"/>
      <c r="F263" s="1033"/>
      <c r="G263" s="1033"/>
      <c r="H263" s="1033"/>
      <c r="I263" s="1033"/>
      <c r="J263" s="1033"/>
      <c r="K263" s="1033"/>
      <c r="L263" s="1033"/>
      <c r="M263" s="1033"/>
      <c r="N263" s="1033"/>
      <c r="O263" s="1033"/>
      <c r="P263" s="1033"/>
      <c r="Q263" s="1033"/>
      <c r="R263" s="1033"/>
      <c r="S263" s="1033"/>
      <c r="T263" s="1033"/>
      <c r="U263" s="1033"/>
      <c r="V263" s="1033"/>
      <c r="W263" s="1033"/>
      <c r="X263" s="1033"/>
      <c r="Y263" s="1033"/>
      <c r="Z263" s="1033"/>
      <c r="AA263" s="1033"/>
      <c r="AB263" s="1033"/>
      <c r="AC263" s="1033"/>
      <c r="AD263" s="1033"/>
      <c r="AE263" s="1033"/>
      <c r="AF263" s="1033"/>
      <c r="AG263" s="1033"/>
      <c r="AH263" s="1033"/>
      <c r="AI263" s="1033"/>
      <c r="AJ263" s="1033"/>
      <c r="AK263" s="1033"/>
      <c r="AL263" s="1033"/>
      <c r="AM263" s="1033"/>
      <c r="AN263" s="1033"/>
      <c r="AO263" s="1033"/>
      <c r="AP263" s="1033"/>
      <c r="AQ263" s="1033"/>
    </row>
    <row r="264">
      <c r="A264" s="1031"/>
      <c r="B264" s="1034"/>
      <c r="C264" s="1031"/>
      <c r="D264" s="1031"/>
      <c r="E264" s="1031"/>
      <c r="F264" s="1033"/>
      <c r="G264" s="1033"/>
      <c r="H264" s="1033"/>
      <c r="I264" s="1033"/>
      <c r="J264" s="1033"/>
      <c r="K264" s="1033"/>
      <c r="L264" s="1033"/>
      <c r="M264" s="1033"/>
      <c r="N264" s="1033"/>
      <c r="O264" s="1033"/>
      <c r="P264" s="1033"/>
      <c r="Q264" s="1033"/>
      <c r="R264" s="1033"/>
      <c r="S264" s="1033"/>
      <c r="T264" s="1033"/>
      <c r="U264" s="1033"/>
      <c r="V264" s="1033"/>
      <c r="W264" s="1033"/>
      <c r="X264" s="1033"/>
      <c r="Y264" s="1033"/>
      <c r="Z264" s="1033"/>
      <c r="AA264" s="1033"/>
      <c r="AB264" s="1033"/>
      <c r="AC264" s="1033"/>
      <c r="AD264" s="1033"/>
      <c r="AE264" s="1033"/>
      <c r="AF264" s="1033"/>
      <c r="AG264" s="1033"/>
      <c r="AH264" s="1033"/>
      <c r="AI264" s="1033"/>
      <c r="AJ264" s="1033"/>
      <c r="AK264" s="1033"/>
      <c r="AL264" s="1033"/>
      <c r="AM264" s="1033"/>
      <c r="AN264" s="1033"/>
      <c r="AO264" s="1033"/>
      <c r="AP264" s="1033"/>
      <c r="AQ264" s="1033"/>
    </row>
    <row r="265">
      <c r="A265" s="1031"/>
      <c r="B265" s="1034"/>
      <c r="C265" s="1031"/>
      <c r="D265" s="1031"/>
      <c r="E265" s="1031"/>
      <c r="F265" s="1033"/>
      <c r="G265" s="1033"/>
      <c r="H265" s="1033"/>
      <c r="I265" s="1033"/>
      <c r="J265" s="1033"/>
      <c r="K265" s="1033"/>
      <c r="L265" s="1033"/>
      <c r="M265" s="1033"/>
      <c r="N265" s="1033"/>
      <c r="O265" s="1033"/>
      <c r="P265" s="1033"/>
      <c r="Q265" s="1033"/>
      <c r="R265" s="1033"/>
      <c r="S265" s="1033"/>
      <c r="T265" s="1033"/>
      <c r="U265" s="1033"/>
      <c r="V265" s="1033"/>
      <c r="W265" s="1033"/>
      <c r="X265" s="1033"/>
      <c r="Y265" s="1033"/>
      <c r="Z265" s="1033"/>
      <c r="AA265" s="1033"/>
      <c r="AB265" s="1033"/>
      <c r="AC265" s="1033"/>
      <c r="AD265" s="1033"/>
      <c r="AE265" s="1033"/>
      <c r="AF265" s="1033"/>
      <c r="AG265" s="1033"/>
      <c r="AH265" s="1033"/>
      <c r="AI265" s="1033"/>
      <c r="AJ265" s="1033"/>
      <c r="AK265" s="1033"/>
      <c r="AL265" s="1033"/>
      <c r="AM265" s="1033"/>
      <c r="AN265" s="1033"/>
      <c r="AO265" s="1033"/>
      <c r="AP265" s="1033"/>
      <c r="AQ265" s="1033"/>
    </row>
    <row r="266">
      <c r="A266" s="1031"/>
      <c r="B266" s="1034"/>
      <c r="C266" s="1031"/>
      <c r="D266" s="1031"/>
      <c r="E266" s="1031"/>
      <c r="F266" s="1033"/>
      <c r="G266" s="1033"/>
      <c r="H266" s="1033"/>
      <c r="I266" s="1033"/>
      <c r="J266" s="1033"/>
      <c r="K266" s="1033"/>
      <c r="L266" s="1033"/>
      <c r="M266" s="1033"/>
      <c r="N266" s="1033"/>
      <c r="O266" s="1033"/>
      <c r="P266" s="1033"/>
      <c r="Q266" s="1033"/>
      <c r="R266" s="1033"/>
      <c r="S266" s="1033"/>
      <c r="T266" s="1033"/>
      <c r="U266" s="1033"/>
      <c r="V266" s="1033"/>
      <c r="W266" s="1033"/>
      <c r="X266" s="1033"/>
      <c r="Y266" s="1033"/>
      <c r="Z266" s="1033"/>
      <c r="AA266" s="1033"/>
      <c r="AB266" s="1033"/>
      <c r="AC266" s="1033"/>
      <c r="AD266" s="1033"/>
      <c r="AE266" s="1033"/>
      <c r="AF266" s="1033"/>
      <c r="AG266" s="1033"/>
      <c r="AH266" s="1033"/>
      <c r="AI266" s="1033"/>
      <c r="AJ266" s="1033"/>
      <c r="AK266" s="1033"/>
      <c r="AL266" s="1033"/>
      <c r="AM266" s="1033"/>
      <c r="AN266" s="1033"/>
      <c r="AO266" s="1033"/>
      <c r="AP266" s="1033"/>
      <c r="AQ266" s="1033"/>
    </row>
    <row r="267">
      <c r="A267" s="1031"/>
      <c r="B267" s="1034"/>
      <c r="C267" s="1031"/>
      <c r="D267" s="1031"/>
      <c r="E267" s="1031"/>
      <c r="F267" s="1033"/>
      <c r="G267" s="1033"/>
      <c r="H267" s="1033"/>
      <c r="I267" s="1033"/>
      <c r="J267" s="1033"/>
      <c r="K267" s="1033"/>
      <c r="L267" s="1033"/>
      <c r="M267" s="1033"/>
      <c r="N267" s="1033"/>
      <c r="O267" s="1033"/>
      <c r="P267" s="1033"/>
      <c r="Q267" s="1033"/>
      <c r="R267" s="1033"/>
      <c r="S267" s="1033"/>
      <c r="T267" s="1033"/>
      <c r="U267" s="1033"/>
      <c r="V267" s="1033"/>
      <c r="W267" s="1033"/>
      <c r="X267" s="1033"/>
      <c r="Y267" s="1033"/>
      <c r="Z267" s="1033"/>
      <c r="AA267" s="1033"/>
      <c r="AB267" s="1033"/>
      <c r="AC267" s="1033"/>
      <c r="AD267" s="1033"/>
      <c r="AE267" s="1033"/>
      <c r="AF267" s="1033"/>
      <c r="AG267" s="1033"/>
      <c r="AH267" s="1033"/>
      <c r="AI267" s="1033"/>
      <c r="AJ267" s="1033"/>
      <c r="AK267" s="1033"/>
      <c r="AL267" s="1033"/>
      <c r="AM267" s="1033"/>
      <c r="AN267" s="1033"/>
      <c r="AO267" s="1033"/>
      <c r="AP267" s="1033"/>
      <c r="AQ267" s="1033"/>
    </row>
    <row r="268">
      <c r="A268" s="1031"/>
      <c r="B268" s="1034"/>
      <c r="C268" s="1031"/>
      <c r="D268" s="1031"/>
      <c r="E268" s="1031"/>
      <c r="F268" s="1033"/>
      <c r="G268" s="1033"/>
      <c r="H268" s="1033"/>
      <c r="I268" s="1033"/>
      <c r="J268" s="1033"/>
      <c r="K268" s="1033"/>
      <c r="L268" s="1033"/>
      <c r="M268" s="1033"/>
      <c r="N268" s="1033"/>
      <c r="O268" s="1033"/>
      <c r="P268" s="1033"/>
      <c r="Q268" s="1033"/>
      <c r="R268" s="1033"/>
      <c r="S268" s="1033"/>
      <c r="T268" s="1033"/>
      <c r="U268" s="1033"/>
      <c r="V268" s="1033"/>
      <c r="W268" s="1033"/>
      <c r="X268" s="1033"/>
      <c r="Y268" s="1033"/>
      <c r="Z268" s="1033"/>
      <c r="AA268" s="1033"/>
      <c r="AB268" s="1033"/>
      <c r="AC268" s="1033"/>
      <c r="AD268" s="1033"/>
      <c r="AE268" s="1033"/>
      <c r="AF268" s="1033"/>
      <c r="AG268" s="1033"/>
      <c r="AH268" s="1033"/>
      <c r="AI268" s="1033"/>
      <c r="AJ268" s="1033"/>
      <c r="AK268" s="1033"/>
      <c r="AL268" s="1033"/>
      <c r="AM268" s="1033"/>
      <c r="AN268" s="1033"/>
      <c r="AO268" s="1033"/>
      <c r="AP268" s="1033"/>
      <c r="AQ268" s="1033"/>
    </row>
    <row r="269">
      <c r="A269" s="1031"/>
      <c r="B269" s="1034"/>
      <c r="C269" s="1031"/>
      <c r="D269" s="1031"/>
      <c r="E269" s="1031"/>
      <c r="F269" s="1033"/>
      <c r="G269" s="1033"/>
      <c r="H269" s="1033"/>
      <c r="I269" s="1033"/>
      <c r="J269" s="1033"/>
      <c r="K269" s="1033"/>
      <c r="L269" s="1033"/>
      <c r="M269" s="1033"/>
      <c r="N269" s="1033"/>
      <c r="O269" s="1033"/>
      <c r="P269" s="1033"/>
      <c r="Q269" s="1033"/>
      <c r="R269" s="1033"/>
      <c r="S269" s="1033"/>
      <c r="T269" s="1033"/>
      <c r="U269" s="1033"/>
      <c r="V269" s="1033"/>
      <c r="W269" s="1033"/>
      <c r="X269" s="1033"/>
      <c r="Y269" s="1033"/>
      <c r="Z269" s="1033"/>
      <c r="AA269" s="1033"/>
      <c r="AB269" s="1033"/>
      <c r="AC269" s="1033"/>
      <c r="AD269" s="1033"/>
      <c r="AE269" s="1033"/>
      <c r="AF269" s="1033"/>
      <c r="AG269" s="1033"/>
      <c r="AH269" s="1033"/>
      <c r="AI269" s="1033"/>
      <c r="AJ269" s="1033"/>
      <c r="AK269" s="1033"/>
      <c r="AL269" s="1033"/>
      <c r="AM269" s="1033"/>
      <c r="AN269" s="1033"/>
      <c r="AO269" s="1033"/>
      <c r="AP269" s="1033"/>
      <c r="AQ269" s="1033"/>
    </row>
    <row r="270">
      <c r="A270" s="1031"/>
      <c r="B270" s="1034"/>
      <c r="C270" s="1031"/>
      <c r="D270" s="1031"/>
      <c r="E270" s="1031"/>
      <c r="F270" s="1033"/>
      <c r="G270" s="1033"/>
      <c r="H270" s="1033"/>
      <c r="I270" s="1033"/>
      <c r="J270" s="1033"/>
      <c r="K270" s="1033"/>
      <c r="L270" s="1033"/>
      <c r="M270" s="1033"/>
      <c r="N270" s="1033"/>
      <c r="O270" s="1033"/>
      <c r="P270" s="1033"/>
      <c r="Q270" s="1033"/>
      <c r="R270" s="1033"/>
      <c r="S270" s="1033"/>
      <c r="T270" s="1033"/>
      <c r="U270" s="1033"/>
      <c r="V270" s="1033"/>
      <c r="W270" s="1033"/>
      <c r="X270" s="1033"/>
      <c r="Y270" s="1033"/>
      <c r="Z270" s="1033"/>
      <c r="AA270" s="1033"/>
      <c r="AB270" s="1033"/>
      <c r="AC270" s="1033"/>
      <c r="AD270" s="1033"/>
      <c r="AE270" s="1033"/>
      <c r="AF270" s="1033"/>
      <c r="AG270" s="1033"/>
      <c r="AH270" s="1033"/>
      <c r="AI270" s="1033"/>
      <c r="AJ270" s="1033"/>
      <c r="AK270" s="1033"/>
      <c r="AL270" s="1033"/>
      <c r="AM270" s="1033"/>
      <c r="AN270" s="1033"/>
      <c r="AO270" s="1033"/>
      <c r="AP270" s="1033"/>
      <c r="AQ270" s="1033"/>
    </row>
    <row r="271">
      <c r="A271" s="1031"/>
      <c r="B271" s="1034"/>
      <c r="C271" s="1031"/>
      <c r="D271" s="1031"/>
      <c r="E271" s="1031"/>
      <c r="F271" s="1033"/>
      <c r="G271" s="1033"/>
      <c r="H271" s="1033"/>
      <c r="I271" s="1033"/>
      <c r="J271" s="1033"/>
      <c r="K271" s="1033"/>
      <c r="L271" s="1033"/>
      <c r="M271" s="1033"/>
      <c r="N271" s="1033"/>
      <c r="O271" s="1033"/>
      <c r="P271" s="1033"/>
      <c r="Q271" s="1033"/>
      <c r="R271" s="1033"/>
      <c r="S271" s="1033"/>
      <c r="T271" s="1033"/>
      <c r="U271" s="1033"/>
      <c r="V271" s="1033"/>
      <c r="W271" s="1033"/>
      <c r="X271" s="1033"/>
      <c r="Y271" s="1033"/>
      <c r="Z271" s="1033"/>
      <c r="AA271" s="1033"/>
      <c r="AB271" s="1033"/>
      <c r="AC271" s="1033"/>
      <c r="AD271" s="1033"/>
      <c r="AE271" s="1033"/>
      <c r="AF271" s="1033"/>
      <c r="AG271" s="1033"/>
      <c r="AH271" s="1033"/>
      <c r="AI271" s="1033"/>
      <c r="AJ271" s="1033"/>
      <c r="AK271" s="1033"/>
      <c r="AL271" s="1033"/>
      <c r="AM271" s="1033"/>
      <c r="AN271" s="1033"/>
      <c r="AO271" s="1033"/>
      <c r="AP271" s="1033"/>
      <c r="AQ271" s="1033"/>
    </row>
    <row r="272">
      <c r="A272" s="1031"/>
      <c r="B272" s="1034"/>
      <c r="C272" s="1031"/>
      <c r="D272" s="1031"/>
      <c r="E272" s="1031"/>
      <c r="F272" s="1033"/>
      <c r="G272" s="1033"/>
      <c r="H272" s="1033"/>
      <c r="I272" s="1033"/>
      <c r="J272" s="1033"/>
      <c r="K272" s="1033"/>
      <c r="L272" s="1033"/>
      <c r="M272" s="1033"/>
      <c r="N272" s="1033"/>
      <c r="O272" s="1033"/>
      <c r="P272" s="1033"/>
      <c r="Q272" s="1033"/>
      <c r="R272" s="1033"/>
      <c r="S272" s="1033"/>
      <c r="T272" s="1033"/>
      <c r="U272" s="1033"/>
      <c r="V272" s="1033"/>
      <c r="W272" s="1033"/>
      <c r="X272" s="1033"/>
      <c r="Y272" s="1033"/>
      <c r="Z272" s="1033"/>
      <c r="AA272" s="1033"/>
      <c r="AB272" s="1033"/>
      <c r="AC272" s="1033"/>
      <c r="AD272" s="1033"/>
      <c r="AE272" s="1033"/>
      <c r="AF272" s="1033"/>
      <c r="AG272" s="1033"/>
      <c r="AH272" s="1033"/>
      <c r="AI272" s="1033"/>
      <c r="AJ272" s="1033"/>
      <c r="AK272" s="1033"/>
      <c r="AL272" s="1033"/>
      <c r="AM272" s="1033"/>
      <c r="AN272" s="1033"/>
      <c r="AO272" s="1033"/>
      <c r="AP272" s="1033"/>
      <c r="AQ272" s="1033"/>
    </row>
    <row r="273">
      <c r="A273" s="1031"/>
      <c r="B273" s="1034"/>
      <c r="C273" s="1031"/>
      <c r="D273" s="1031"/>
      <c r="E273" s="1031"/>
      <c r="F273" s="1033"/>
      <c r="G273" s="1033"/>
      <c r="H273" s="1033"/>
      <c r="I273" s="1033"/>
      <c r="J273" s="1033"/>
      <c r="K273" s="1033"/>
      <c r="L273" s="1033"/>
      <c r="M273" s="1033"/>
      <c r="N273" s="1033"/>
      <c r="O273" s="1033"/>
      <c r="P273" s="1033"/>
      <c r="Q273" s="1033"/>
      <c r="R273" s="1033"/>
      <c r="S273" s="1033"/>
      <c r="T273" s="1033"/>
      <c r="U273" s="1033"/>
      <c r="V273" s="1033"/>
      <c r="W273" s="1033"/>
      <c r="X273" s="1033"/>
      <c r="Y273" s="1033"/>
      <c r="Z273" s="1033"/>
      <c r="AA273" s="1033"/>
      <c r="AB273" s="1033"/>
      <c r="AC273" s="1033"/>
      <c r="AD273" s="1033"/>
      <c r="AE273" s="1033"/>
      <c r="AF273" s="1033"/>
      <c r="AG273" s="1033"/>
      <c r="AH273" s="1033"/>
      <c r="AI273" s="1033"/>
      <c r="AJ273" s="1033"/>
      <c r="AK273" s="1033"/>
      <c r="AL273" s="1033"/>
      <c r="AM273" s="1033"/>
      <c r="AN273" s="1033"/>
      <c r="AO273" s="1033"/>
      <c r="AP273" s="1033"/>
      <c r="AQ273" s="1033"/>
    </row>
    <row r="274">
      <c r="A274" s="1031"/>
      <c r="B274" s="1034"/>
      <c r="C274" s="1031"/>
      <c r="D274" s="1031"/>
      <c r="E274" s="1031"/>
      <c r="F274" s="1033"/>
      <c r="G274" s="1033"/>
      <c r="H274" s="1033"/>
      <c r="I274" s="1033"/>
      <c r="J274" s="1033"/>
      <c r="K274" s="1033"/>
      <c r="L274" s="1033"/>
      <c r="M274" s="1033"/>
      <c r="N274" s="1033"/>
      <c r="O274" s="1033"/>
      <c r="P274" s="1033"/>
      <c r="Q274" s="1033"/>
      <c r="R274" s="1033"/>
      <c r="S274" s="1033"/>
      <c r="T274" s="1033"/>
      <c r="U274" s="1033"/>
      <c r="V274" s="1033"/>
      <c r="W274" s="1033"/>
      <c r="X274" s="1033"/>
      <c r="Y274" s="1033"/>
      <c r="Z274" s="1033"/>
      <c r="AA274" s="1033"/>
      <c r="AB274" s="1033"/>
      <c r="AC274" s="1033"/>
      <c r="AD274" s="1033"/>
      <c r="AE274" s="1033"/>
      <c r="AF274" s="1033"/>
      <c r="AG274" s="1033"/>
      <c r="AH274" s="1033"/>
      <c r="AI274" s="1033"/>
      <c r="AJ274" s="1033"/>
      <c r="AK274" s="1033"/>
      <c r="AL274" s="1033"/>
      <c r="AM274" s="1033"/>
      <c r="AN274" s="1033"/>
      <c r="AO274" s="1033"/>
      <c r="AP274" s="1033"/>
      <c r="AQ274" s="1033"/>
    </row>
    <row r="275">
      <c r="A275" s="1031"/>
      <c r="B275" s="1034"/>
      <c r="C275" s="1031"/>
      <c r="D275" s="1031"/>
      <c r="E275" s="1031"/>
      <c r="F275" s="1033"/>
      <c r="G275" s="1033"/>
      <c r="H275" s="1033"/>
      <c r="I275" s="1033"/>
      <c r="J275" s="1033"/>
      <c r="K275" s="1033"/>
      <c r="L275" s="1033"/>
      <c r="M275" s="1033"/>
      <c r="N275" s="1033"/>
      <c r="O275" s="1033"/>
      <c r="P275" s="1033"/>
      <c r="Q275" s="1033"/>
      <c r="R275" s="1033"/>
      <c r="S275" s="1033"/>
      <c r="T275" s="1033"/>
      <c r="U275" s="1033"/>
      <c r="V275" s="1033"/>
      <c r="W275" s="1033"/>
      <c r="X275" s="1033"/>
      <c r="Y275" s="1033"/>
      <c r="Z275" s="1033"/>
      <c r="AA275" s="1033"/>
      <c r="AB275" s="1033"/>
      <c r="AC275" s="1033"/>
      <c r="AD275" s="1033"/>
      <c r="AE275" s="1033"/>
      <c r="AF275" s="1033"/>
      <c r="AG275" s="1033"/>
      <c r="AH275" s="1033"/>
      <c r="AI275" s="1033"/>
      <c r="AJ275" s="1033"/>
      <c r="AK275" s="1033"/>
      <c r="AL275" s="1033"/>
      <c r="AM275" s="1033"/>
      <c r="AN275" s="1033"/>
      <c r="AO275" s="1033"/>
      <c r="AP275" s="1033"/>
      <c r="AQ275" s="1033"/>
    </row>
    <row r="276">
      <c r="A276" s="1031"/>
      <c r="B276" s="1034"/>
      <c r="C276" s="1031"/>
      <c r="D276" s="1031"/>
      <c r="E276" s="1031"/>
      <c r="F276" s="1033"/>
      <c r="G276" s="1033"/>
      <c r="H276" s="1033"/>
      <c r="I276" s="1033"/>
      <c r="J276" s="1033"/>
      <c r="K276" s="1033"/>
      <c r="L276" s="1033"/>
      <c r="M276" s="1033"/>
      <c r="N276" s="1033"/>
      <c r="O276" s="1033"/>
      <c r="P276" s="1033"/>
      <c r="Q276" s="1033"/>
      <c r="R276" s="1033"/>
      <c r="S276" s="1033"/>
      <c r="T276" s="1033"/>
      <c r="U276" s="1033"/>
      <c r="V276" s="1033"/>
      <c r="W276" s="1033"/>
      <c r="X276" s="1033"/>
      <c r="Y276" s="1033"/>
      <c r="Z276" s="1033"/>
      <c r="AA276" s="1033"/>
      <c r="AB276" s="1033"/>
      <c r="AC276" s="1033"/>
      <c r="AD276" s="1033"/>
      <c r="AE276" s="1033"/>
      <c r="AF276" s="1033"/>
      <c r="AG276" s="1033"/>
      <c r="AH276" s="1033"/>
      <c r="AI276" s="1033"/>
      <c r="AJ276" s="1033"/>
      <c r="AK276" s="1033"/>
      <c r="AL276" s="1033"/>
      <c r="AM276" s="1033"/>
      <c r="AN276" s="1033"/>
      <c r="AO276" s="1033"/>
      <c r="AP276" s="1033"/>
      <c r="AQ276" s="1033"/>
    </row>
    <row r="277">
      <c r="A277" s="1031"/>
      <c r="B277" s="1034"/>
      <c r="C277" s="1031"/>
      <c r="D277" s="1031"/>
      <c r="E277" s="1031"/>
      <c r="F277" s="1033"/>
      <c r="G277" s="1033"/>
      <c r="H277" s="1033"/>
      <c r="I277" s="1033"/>
      <c r="J277" s="1033"/>
      <c r="K277" s="1033"/>
      <c r="L277" s="1033"/>
      <c r="M277" s="1033"/>
      <c r="N277" s="1033"/>
      <c r="O277" s="1033"/>
      <c r="P277" s="1033"/>
      <c r="Q277" s="1033"/>
      <c r="R277" s="1033"/>
      <c r="S277" s="1033"/>
      <c r="T277" s="1033"/>
      <c r="U277" s="1033"/>
      <c r="V277" s="1033"/>
      <c r="W277" s="1033"/>
      <c r="X277" s="1033"/>
      <c r="Y277" s="1033"/>
      <c r="Z277" s="1033"/>
      <c r="AA277" s="1033"/>
      <c r="AB277" s="1033"/>
      <c r="AC277" s="1033"/>
      <c r="AD277" s="1033"/>
      <c r="AE277" s="1033"/>
      <c r="AF277" s="1033"/>
      <c r="AG277" s="1033"/>
      <c r="AH277" s="1033"/>
      <c r="AI277" s="1033"/>
      <c r="AJ277" s="1033"/>
      <c r="AK277" s="1033"/>
      <c r="AL277" s="1033"/>
      <c r="AM277" s="1033"/>
      <c r="AN277" s="1033"/>
      <c r="AO277" s="1033"/>
      <c r="AP277" s="1033"/>
      <c r="AQ277" s="1033"/>
    </row>
    <row r="278">
      <c r="A278" s="1031"/>
      <c r="B278" s="1034"/>
      <c r="C278" s="1031"/>
      <c r="D278" s="1031"/>
      <c r="E278" s="1031"/>
      <c r="F278" s="1033"/>
      <c r="G278" s="1033"/>
      <c r="H278" s="1033"/>
      <c r="I278" s="1033"/>
      <c r="J278" s="1033"/>
      <c r="K278" s="1033"/>
      <c r="L278" s="1033"/>
      <c r="M278" s="1033"/>
      <c r="N278" s="1033"/>
      <c r="O278" s="1033"/>
      <c r="P278" s="1033"/>
      <c r="Q278" s="1033"/>
      <c r="R278" s="1033"/>
      <c r="S278" s="1033"/>
      <c r="T278" s="1033"/>
      <c r="U278" s="1033"/>
      <c r="V278" s="1033"/>
      <c r="W278" s="1033"/>
      <c r="X278" s="1033"/>
      <c r="Y278" s="1033"/>
      <c r="Z278" s="1033"/>
      <c r="AA278" s="1033"/>
      <c r="AB278" s="1033"/>
      <c r="AC278" s="1033"/>
      <c r="AD278" s="1033"/>
      <c r="AE278" s="1033"/>
      <c r="AF278" s="1033"/>
      <c r="AG278" s="1033"/>
      <c r="AH278" s="1033"/>
      <c r="AI278" s="1033"/>
      <c r="AJ278" s="1033"/>
      <c r="AK278" s="1033"/>
      <c r="AL278" s="1033"/>
      <c r="AM278" s="1033"/>
      <c r="AN278" s="1033"/>
      <c r="AO278" s="1033"/>
      <c r="AP278" s="1033"/>
      <c r="AQ278" s="1033"/>
    </row>
    <row r="279">
      <c r="A279" s="1031"/>
      <c r="B279" s="1034"/>
      <c r="C279" s="1031"/>
      <c r="D279" s="1031"/>
      <c r="E279" s="1031"/>
      <c r="F279" s="1033"/>
      <c r="G279" s="1033"/>
      <c r="H279" s="1033"/>
      <c r="I279" s="1033"/>
      <c r="J279" s="1033"/>
      <c r="K279" s="1033"/>
      <c r="L279" s="1033"/>
      <c r="M279" s="1033"/>
      <c r="N279" s="1033"/>
      <c r="O279" s="1033"/>
      <c r="P279" s="1033"/>
      <c r="Q279" s="1033"/>
      <c r="R279" s="1033"/>
      <c r="S279" s="1033"/>
      <c r="T279" s="1033"/>
      <c r="U279" s="1033"/>
      <c r="V279" s="1033"/>
      <c r="W279" s="1033"/>
      <c r="X279" s="1033"/>
      <c r="Y279" s="1033"/>
      <c r="Z279" s="1033"/>
      <c r="AA279" s="1033"/>
      <c r="AB279" s="1033"/>
      <c r="AC279" s="1033"/>
      <c r="AD279" s="1033"/>
      <c r="AE279" s="1033"/>
      <c r="AF279" s="1033"/>
      <c r="AG279" s="1033"/>
      <c r="AH279" s="1033"/>
      <c r="AI279" s="1033"/>
      <c r="AJ279" s="1033"/>
      <c r="AK279" s="1033"/>
      <c r="AL279" s="1033"/>
      <c r="AM279" s="1033"/>
      <c r="AN279" s="1033"/>
      <c r="AO279" s="1033"/>
      <c r="AP279" s="1033"/>
      <c r="AQ279" s="1033"/>
    </row>
    <row r="280">
      <c r="A280" s="1031"/>
      <c r="B280" s="1034"/>
      <c r="C280" s="1031"/>
      <c r="D280" s="1031"/>
      <c r="E280" s="1031"/>
      <c r="F280" s="1033"/>
      <c r="G280" s="1033"/>
      <c r="H280" s="1033"/>
      <c r="I280" s="1033"/>
      <c r="J280" s="1033"/>
      <c r="K280" s="1033"/>
      <c r="L280" s="1033"/>
      <c r="M280" s="1033"/>
      <c r="N280" s="1033"/>
      <c r="O280" s="1033"/>
      <c r="P280" s="1033"/>
      <c r="Q280" s="1033"/>
      <c r="R280" s="1033"/>
      <c r="S280" s="1033"/>
      <c r="T280" s="1033"/>
      <c r="U280" s="1033"/>
      <c r="V280" s="1033"/>
      <c r="W280" s="1033"/>
      <c r="X280" s="1033"/>
      <c r="Y280" s="1033"/>
      <c r="Z280" s="1033"/>
      <c r="AA280" s="1033"/>
      <c r="AB280" s="1033"/>
      <c r="AC280" s="1033"/>
      <c r="AD280" s="1033"/>
      <c r="AE280" s="1033"/>
      <c r="AF280" s="1033"/>
      <c r="AG280" s="1033"/>
      <c r="AH280" s="1033"/>
      <c r="AI280" s="1033"/>
      <c r="AJ280" s="1033"/>
      <c r="AK280" s="1033"/>
      <c r="AL280" s="1033"/>
      <c r="AM280" s="1033"/>
      <c r="AN280" s="1033"/>
      <c r="AO280" s="1033"/>
      <c r="AP280" s="1033"/>
      <c r="AQ280" s="1033"/>
    </row>
    <row r="281">
      <c r="A281" s="1031"/>
      <c r="B281" s="1034"/>
      <c r="C281" s="1031"/>
      <c r="D281" s="1031"/>
      <c r="E281" s="1031"/>
      <c r="F281" s="1033"/>
      <c r="G281" s="1033"/>
      <c r="H281" s="1033"/>
      <c r="I281" s="1033"/>
      <c r="J281" s="1033"/>
      <c r="K281" s="1033"/>
      <c r="L281" s="1033"/>
      <c r="M281" s="1033"/>
      <c r="N281" s="1033"/>
      <c r="O281" s="1033"/>
      <c r="P281" s="1033"/>
      <c r="Q281" s="1033"/>
      <c r="R281" s="1033"/>
      <c r="S281" s="1033"/>
      <c r="T281" s="1033"/>
      <c r="U281" s="1033"/>
      <c r="V281" s="1033"/>
      <c r="W281" s="1033"/>
      <c r="X281" s="1033"/>
      <c r="Y281" s="1033"/>
      <c r="Z281" s="1033"/>
      <c r="AA281" s="1033"/>
      <c r="AB281" s="1033"/>
      <c r="AC281" s="1033"/>
      <c r="AD281" s="1033"/>
      <c r="AE281" s="1033"/>
      <c r="AF281" s="1033"/>
      <c r="AG281" s="1033"/>
      <c r="AH281" s="1033"/>
      <c r="AI281" s="1033"/>
      <c r="AJ281" s="1033"/>
      <c r="AK281" s="1033"/>
      <c r="AL281" s="1033"/>
      <c r="AM281" s="1033"/>
      <c r="AN281" s="1033"/>
      <c r="AO281" s="1033"/>
      <c r="AP281" s="1033"/>
      <c r="AQ281" s="1033"/>
    </row>
    <row r="282">
      <c r="A282" s="1031"/>
      <c r="B282" s="1034"/>
      <c r="C282" s="1031"/>
      <c r="D282" s="1031"/>
      <c r="E282" s="1031"/>
      <c r="F282" s="1033"/>
      <c r="G282" s="1033"/>
      <c r="H282" s="1033"/>
      <c r="I282" s="1033"/>
      <c r="J282" s="1033"/>
      <c r="K282" s="1033"/>
      <c r="L282" s="1033"/>
      <c r="M282" s="1033"/>
      <c r="N282" s="1033"/>
      <c r="O282" s="1033"/>
      <c r="P282" s="1033"/>
      <c r="Q282" s="1033"/>
      <c r="R282" s="1033"/>
      <c r="S282" s="1033"/>
      <c r="T282" s="1033"/>
      <c r="U282" s="1033"/>
      <c r="V282" s="1033"/>
      <c r="W282" s="1033"/>
      <c r="X282" s="1033"/>
      <c r="Y282" s="1033"/>
      <c r="Z282" s="1033"/>
      <c r="AA282" s="1033"/>
      <c r="AB282" s="1033"/>
      <c r="AC282" s="1033"/>
      <c r="AD282" s="1033"/>
      <c r="AE282" s="1033"/>
      <c r="AF282" s="1033"/>
      <c r="AG282" s="1033"/>
      <c r="AH282" s="1033"/>
      <c r="AI282" s="1033"/>
      <c r="AJ282" s="1033"/>
      <c r="AK282" s="1033"/>
      <c r="AL282" s="1033"/>
      <c r="AM282" s="1033"/>
      <c r="AN282" s="1033"/>
      <c r="AO282" s="1033"/>
      <c r="AP282" s="1033"/>
      <c r="AQ282" s="1033"/>
    </row>
    <row r="283">
      <c r="A283" s="1031"/>
      <c r="B283" s="1034"/>
      <c r="C283" s="1031"/>
      <c r="D283" s="1031"/>
      <c r="E283" s="1031"/>
      <c r="F283" s="1033"/>
      <c r="G283" s="1033"/>
      <c r="H283" s="1033"/>
      <c r="I283" s="1033"/>
      <c r="J283" s="1033"/>
      <c r="K283" s="1033"/>
      <c r="L283" s="1033"/>
      <c r="M283" s="1033"/>
      <c r="N283" s="1033"/>
      <c r="O283" s="1033"/>
      <c r="P283" s="1033"/>
      <c r="Q283" s="1033"/>
      <c r="R283" s="1033"/>
      <c r="S283" s="1033"/>
      <c r="T283" s="1033"/>
      <c r="U283" s="1033"/>
      <c r="V283" s="1033"/>
      <c r="W283" s="1033"/>
      <c r="X283" s="1033"/>
      <c r="Y283" s="1033"/>
      <c r="Z283" s="1033"/>
      <c r="AA283" s="1033"/>
      <c r="AB283" s="1033"/>
      <c r="AC283" s="1033"/>
      <c r="AD283" s="1033"/>
      <c r="AE283" s="1033"/>
      <c r="AF283" s="1033"/>
      <c r="AG283" s="1033"/>
      <c r="AH283" s="1033"/>
      <c r="AI283" s="1033"/>
      <c r="AJ283" s="1033"/>
      <c r="AK283" s="1033"/>
      <c r="AL283" s="1033"/>
      <c r="AM283" s="1033"/>
      <c r="AN283" s="1033"/>
      <c r="AO283" s="1033"/>
      <c r="AP283" s="1033"/>
      <c r="AQ283" s="1033"/>
    </row>
    <row r="284">
      <c r="A284" s="1031"/>
      <c r="B284" s="1034"/>
      <c r="C284" s="1031"/>
      <c r="D284" s="1031"/>
      <c r="E284" s="1031"/>
      <c r="F284" s="1033"/>
      <c r="G284" s="1033"/>
      <c r="H284" s="1033"/>
      <c r="I284" s="1033"/>
      <c r="J284" s="1033"/>
      <c r="K284" s="1033"/>
      <c r="L284" s="1033"/>
      <c r="M284" s="1033"/>
      <c r="N284" s="1033"/>
      <c r="O284" s="1033"/>
      <c r="P284" s="1033"/>
      <c r="Q284" s="1033"/>
      <c r="R284" s="1033"/>
      <c r="S284" s="1033"/>
      <c r="T284" s="1033"/>
      <c r="U284" s="1033"/>
      <c r="V284" s="1033"/>
      <c r="W284" s="1033"/>
      <c r="X284" s="1033"/>
      <c r="Y284" s="1033"/>
      <c r="Z284" s="1033"/>
      <c r="AA284" s="1033"/>
      <c r="AB284" s="1033"/>
      <c r="AC284" s="1033"/>
      <c r="AD284" s="1033"/>
      <c r="AE284" s="1033"/>
      <c r="AF284" s="1033"/>
      <c r="AG284" s="1033"/>
      <c r="AH284" s="1033"/>
      <c r="AI284" s="1033"/>
      <c r="AJ284" s="1033"/>
      <c r="AK284" s="1033"/>
      <c r="AL284" s="1033"/>
      <c r="AM284" s="1033"/>
      <c r="AN284" s="1033"/>
      <c r="AO284" s="1033"/>
      <c r="AP284" s="1033"/>
      <c r="AQ284" s="1033"/>
    </row>
    <row r="285">
      <c r="A285" s="1031"/>
      <c r="B285" s="1034"/>
      <c r="C285" s="1031"/>
      <c r="D285" s="1031"/>
      <c r="E285" s="1031"/>
      <c r="F285" s="1033"/>
      <c r="G285" s="1033"/>
      <c r="H285" s="1033"/>
      <c r="I285" s="1033"/>
      <c r="J285" s="1033"/>
      <c r="K285" s="1033"/>
      <c r="L285" s="1033"/>
      <c r="M285" s="1033"/>
      <c r="N285" s="1033"/>
      <c r="O285" s="1033"/>
      <c r="P285" s="1033"/>
      <c r="Q285" s="1033"/>
      <c r="R285" s="1033"/>
      <c r="S285" s="1033"/>
      <c r="T285" s="1033"/>
      <c r="U285" s="1033"/>
      <c r="V285" s="1033"/>
      <c r="W285" s="1033"/>
      <c r="X285" s="1033"/>
      <c r="Y285" s="1033"/>
      <c r="Z285" s="1033"/>
      <c r="AA285" s="1033"/>
      <c r="AB285" s="1033"/>
      <c r="AC285" s="1033"/>
      <c r="AD285" s="1033"/>
      <c r="AE285" s="1033"/>
      <c r="AF285" s="1033"/>
      <c r="AG285" s="1033"/>
      <c r="AH285" s="1033"/>
      <c r="AI285" s="1033"/>
      <c r="AJ285" s="1033"/>
      <c r="AK285" s="1033"/>
      <c r="AL285" s="1033"/>
      <c r="AM285" s="1033"/>
      <c r="AN285" s="1033"/>
      <c r="AO285" s="1033"/>
      <c r="AP285" s="1033"/>
      <c r="AQ285" s="1033"/>
    </row>
    <row r="286">
      <c r="A286" s="1031"/>
      <c r="B286" s="1034"/>
      <c r="C286" s="1031"/>
      <c r="D286" s="1031"/>
      <c r="E286" s="1031"/>
      <c r="F286" s="1033"/>
      <c r="G286" s="1033"/>
      <c r="H286" s="1033"/>
      <c r="I286" s="1033"/>
      <c r="J286" s="1033"/>
      <c r="K286" s="1033"/>
      <c r="L286" s="1033"/>
      <c r="M286" s="1033"/>
      <c r="N286" s="1033"/>
      <c r="O286" s="1033"/>
      <c r="P286" s="1033"/>
      <c r="Q286" s="1033"/>
      <c r="R286" s="1033"/>
      <c r="S286" s="1033"/>
      <c r="T286" s="1033"/>
      <c r="U286" s="1033"/>
      <c r="V286" s="1033"/>
      <c r="W286" s="1033"/>
      <c r="X286" s="1033"/>
      <c r="Y286" s="1033"/>
      <c r="Z286" s="1033"/>
      <c r="AA286" s="1033"/>
      <c r="AB286" s="1033"/>
      <c r="AC286" s="1033"/>
      <c r="AD286" s="1033"/>
      <c r="AE286" s="1033"/>
      <c r="AF286" s="1033"/>
      <c r="AG286" s="1033"/>
      <c r="AH286" s="1033"/>
      <c r="AI286" s="1033"/>
      <c r="AJ286" s="1033"/>
      <c r="AK286" s="1033"/>
      <c r="AL286" s="1033"/>
      <c r="AM286" s="1033"/>
      <c r="AN286" s="1033"/>
      <c r="AO286" s="1033"/>
      <c r="AP286" s="1033"/>
      <c r="AQ286" s="1033"/>
    </row>
    <row r="287">
      <c r="A287" s="1031"/>
      <c r="B287" s="1034"/>
      <c r="C287" s="1031"/>
      <c r="D287" s="1031"/>
      <c r="E287" s="1031"/>
      <c r="F287" s="1033"/>
      <c r="G287" s="1033"/>
      <c r="H287" s="1033"/>
      <c r="I287" s="1033"/>
      <c r="J287" s="1033"/>
      <c r="K287" s="1033"/>
      <c r="L287" s="1033"/>
      <c r="M287" s="1033"/>
      <c r="N287" s="1033"/>
      <c r="O287" s="1033"/>
      <c r="P287" s="1033"/>
      <c r="Q287" s="1033"/>
      <c r="R287" s="1033"/>
      <c r="S287" s="1033"/>
      <c r="T287" s="1033"/>
      <c r="U287" s="1033"/>
      <c r="V287" s="1033"/>
      <c r="W287" s="1033"/>
      <c r="X287" s="1033"/>
      <c r="Y287" s="1033"/>
      <c r="Z287" s="1033"/>
      <c r="AA287" s="1033"/>
      <c r="AB287" s="1033"/>
      <c r="AC287" s="1033"/>
      <c r="AD287" s="1033"/>
      <c r="AE287" s="1033"/>
      <c r="AF287" s="1033"/>
      <c r="AG287" s="1033"/>
      <c r="AH287" s="1033"/>
      <c r="AI287" s="1033"/>
      <c r="AJ287" s="1033"/>
      <c r="AK287" s="1033"/>
      <c r="AL287" s="1033"/>
      <c r="AM287" s="1033"/>
      <c r="AN287" s="1033"/>
      <c r="AO287" s="1033"/>
      <c r="AP287" s="1033"/>
      <c r="AQ287" s="1033"/>
    </row>
    <row r="288">
      <c r="A288" s="1031"/>
      <c r="B288" s="1034"/>
      <c r="C288" s="1031"/>
      <c r="D288" s="1031"/>
      <c r="E288" s="1031"/>
      <c r="F288" s="1033"/>
      <c r="G288" s="1033"/>
      <c r="H288" s="1033"/>
      <c r="I288" s="1033"/>
      <c r="J288" s="1033"/>
      <c r="K288" s="1033"/>
      <c r="L288" s="1033"/>
      <c r="M288" s="1033"/>
      <c r="N288" s="1033"/>
      <c r="O288" s="1033"/>
      <c r="P288" s="1033"/>
      <c r="Q288" s="1033"/>
      <c r="R288" s="1033"/>
      <c r="S288" s="1033"/>
      <c r="T288" s="1033"/>
      <c r="U288" s="1033"/>
      <c r="V288" s="1033"/>
      <c r="W288" s="1033"/>
      <c r="X288" s="1033"/>
      <c r="Y288" s="1033"/>
      <c r="Z288" s="1033"/>
      <c r="AA288" s="1033"/>
      <c r="AB288" s="1033"/>
      <c r="AC288" s="1033"/>
      <c r="AD288" s="1033"/>
      <c r="AE288" s="1033"/>
      <c r="AF288" s="1033"/>
      <c r="AG288" s="1033"/>
      <c r="AH288" s="1033"/>
      <c r="AI288" s="1033"/>
      <c r="AJ288" s="1033"/>
      <c r="AK288" s="1033"/>
      <c r="AL288" s="1033"/>
      <c r="AM288" s="1033"/>
      <c r="AN288" s="1033"/>
      <c r="AO288" s="1033"/>
      <c r="AP288" s="1033"/>
      <c r="AQ288" s="1033"/>
    </row>
    <row r="289">
      <c r="A289" s="1031"/>
      <c r="B289" s="1034"/>
      <c r="C289" s="1031"/>
      <c r="D289" s="1031"/>
      <c r="E289" s="1031"/>
      <c r="F289" s="1033"/>
      <c r="G289" s="1033"/>
      <c r="H289" s="1033"/>
      <c r="I289" s="1033"/>
      <c r="J289" s="1033"/>
      <c r="K289" s="1033"/>
      <c r="L289" s="1033"/>
      <c r="M289" s="1033"/>
      <c r="N289" s="1033"/>
      <c r="O289" s="1033"/>
      <c r="P289" s="1033"/>
      <c r="Q289" s="1033"/>
      <c r="R289" s="1033"/>
      <c r="S289" s="1033"/>
      <c r="T289" s="1033"/>
      <c r="U289" s="1033"/>
      <c r="V289" s="1033"/>
      <c r="W289" s="1033"/>
      <c r="X289" s="1033"/>
      <c r="Y289" s="1033"/>
      <c r="Z289" s="1033"/>
      <c r="AA289" s="1033"/>
      <c r="AB289" s="1033"/>
      <c r="AC289" s="1033"/>
      <c r="AD289" s="1033"/>
      <c r="AE289" s="1033"/>
      <c r="AF289" s="1033"/>
      <c r="AG289" s="1033"/>
      <c r="AH289" s="1033"/>
      <c r="AI289" s="1033"/>
      <c r="AJ289" s="1033"/>
      <c r="AK289" s="1033"/>
      <c r="AL289" s="1033"/>
      <c r="AM289" s="1033"/>
      <c r="AN289" s="1033"/>
      <c r="AO289" s="1033"/>
      <c r="AP289" s="1033"/>
      <c r="AQ289" s="1033"/>
    </row>
    <row r="290">
      <c r="A290" s="1031"/>
      <c r="B290" s="1034"/>
      <c r="C290" s="1031"/>
      <c r="D290" s="1031"/>
      <c r="E290" s="1031"/>
      <c r="F290" s="1033"/>
      <c r="G290" s="1033"/>
      <c r="H290" s="1033"/>
      <c r="I290" s="1033"/>
      <c r="J290" s="1033"/>
      <c r="K290" s="1033"/>
      <c r="L290" s="1033"/>
      <c r="M290" s="1033"/>
      <c r="N290" s="1033"/>
      <c r="O290" s="1033"/>
      <c r="P290" s="1033"/>
      <c r="Q290" s="1033"/>
      <c r="R290" s="1033"/>
      <c r="S290" s="1033"/>
      <c r="T290" s="1033"/>
      <c r="U290" s="1033"/>
      <c r="V290" s="1033"/>
      <c r="W290" s="1033"/>
      <c r="X290" s="1033"/>
      <c r="Y290" s="1033"/>
      <c r="Z290" s="1033"/>
      <c r="AA290" s="1033"/>
      <c r="AB290" s="1033"/>
      <c r="AC290" s="1033"/>
      <c r="AD290" s="1033"/>
      <c r="AE290" s="1033"/>
      <c r="AF290" s="1033"/>
      <c r="AG290" s="1033"/>
      <c r="AH290" s="1033"/>
      <c r="AI290" s="1033"/>
      <c r="AJ290" s="1033"/>
      <c r="AK290" s="1033"/>
      <c r="AL290" s="1033"/>
      <c r="AM290" s="1033"/>
      <c r="AN290" s="1033"/>
      <c r="AO290" s="1033"/>
      <c r="AP290" s="1033"/>
      <c r="AQ290" s="1033"/>
    </row>
    <row r="291">
      <c r="A291" s="1031"/>
      <c r="B291" s="1034"/>
      <c r="C291" s="1031"/>
      <c r="D291" s="1031"/>
      <c r="E291" s="1031"/>
      <c r="F291" s="1033"/>
      <c r="G291" s="1033"/>
      <c r="H291" s="1033"/>
      <c r="I291" s="1033"/>
      <c r="J291" s="1033"/>
      <c r="K291" s="1033"/>
      <c r="L291" s="1033"/>
      <c r="M291" s="1033"/>
      <c r="N291" s="1033"/>
      <c r="O291" s="1033"/>
      <c r="P291" s="1033"/>
      <c r="Q291" s="1033"/>
      <c r="R291" s="1033"/>
      <c r="S291" s="1033"/>
      <c r="T291" s="1033"/>
      <c r="U291" s="1033"/>
      <c r="V291" s="1033"/>
      <c r="W291" s="1033"/>
      <c r="X291" s="1033"/>
      <c r="Y291" s="1033"/>
      <c r="Z291" s="1033"/>
      <c r="AA291" s="1033"/>
      <c r="AB291" s="1033"/>
      <c r="AC291" s="1033"/>
      <c r="AD291" s="1033"/>
      <c r="AE291" s="1033"/>
      <c r="AF291" s="1033"/>
      <c r="AG291" s="1033"/>
      <c r="AH291" s="1033"/>
      <c r="AI291" s="1033"/>
      <c r="AJ291" s="1033"/>
      <c r="AK291" s="1033"/>
      <c r="AL291" s="1033"/>
      <c r="AM291" s="1033"/>
      <c r="AN291" s="1033"/>
      <c r="AO291" s="1033"/>
      <c r="AP291" s="1033"/>
      <c r="AQ291" s="1033"/>
    </row>
    <row r="292">
      <c r="A292" s="1031"/>
      <c r="B292" s="1034"/>
      <c r="C292" s="1031"/>
      <c r="D292" s="1031"/>
      <c r="E292" s="1031"/>
      <c r="F292" s="1033"/>
      <c r="G292" s="1033"/>
      <c r="H292" s="1033"/>
      <c r="I292" s="1033"/>
      <c r="J292" s="1033"/>
      <c r="K292" s="1033"/>
      <c r="L292" s="1033"/>
      <c r="M292" s="1033"/>
      <c r="N292" s="1033"/>
      <c r="O292" s="1033"/>
      <c r="P292" s="1033"/>
      <c r="Q292" s="1033"/>
      <c r="R292" s="1033"/>
      <c r="S292" s="1033"/>
      <c r="T292" s="1033"/>
      <c r="U292" s="1033"/>
      <c r="V292" s="1033"/>
      <c r="W292" s="1033"/>
      <c r="X292" s="1033"/>
      <c r="Y292" s="1033"/>
      <c r="Z292" s="1033"/>
      <c r="AA292" s="1033"/>
      <c r="AB292" s="1033"/>
      <c r="AC292" s="1033"/>
      <c r="AD292" s="1033"/>
      <c r="AE292" s="1033"/>
      <c r="AF292" s="1033"/>
      <c r="AG292" s="1033"/>
      <c r="AH292" s="1033"/>
      <c r="AI292" s="1033"/>
      <c r="AJ292" s="1033"/>
      <c r="AK292" s="1033"/>
      <c r="AL292" s="1033"/>
      <c r="AM292" s="1033"/>
      <c r="AN292" s="1033"/>
      <c r="AO292" s="1033"/>
      <c r="AP292" s="1033"/>
      <c r="AQ292" s="1033"/>
    </row>
    <row r="293">
      <c r="A293" s="1031"/>
      <c r="B293" s="1034"/>
      <c r="C293" s="1031"/>
      <c r="D293" s="1031"/>
      <c r="E293" s="1031"/>
      <c r="F293" s="1033"/>
      <c r="G293" s="1033"/>
      <c r="H293" s="1033"/>
      <c r="I293" s="1033"/>
      <c r="J293" s="1033"/>
      <c r="K293" s="1033"/>
      <c r="L293" s="1033"/>
      <c r="M293" s="1033"/>
      <c r="N293" s="1033"/>
      <c r="O293" s="1033"/>
      <c r="P293" s="1033"/>
      <c r="Q293" s="1033"/>
      <c r="R293" s="1033"/>
      <c r="S293" s="1033"/>
      <c r="T293" s="1033"/>
      <c r="U293" s="1033"/>
      <c r="V293" s="1033"/>
      <c r="W293" s="1033"/>
      <c r="X293" s="1033"/>
      <c r="Y293" s="1033"/>
      <c r="Z293" s="1033"/>
      <c r="AA293" s="1033"/>
      <c r="AB293" s="1033"/>
      <c r="AC293" s="1033"/>
      <c r="AD293" s="1033"/>
      <c r="AE293" s="1033"/>
      <c r="AF293" s="1033"/>
      <c r="AG293" s="1033"/>
      <c r="AH293" s="1033"/>
      <c r="AI293" s="1033"/>
      <c r="AJ293" s="1033"/>
      <c r="AK293" s="1033"/>
      <c r="AL293" s="1033"/>
      <c r="AM293" s="1033"/>
      <c r="AN293" s="1033"/>
      <c r="AO293" s="1033"/>
      <c r="AP293" s="1033"/>
      <c r="AQ293" s="1033"/>
    </row>
    <row r="294">
      <c r="A294" s="1031"/>
      <c r="B294" s="1034"/>
      <c r="C294" s="1031"/>
      <c r="D294" s="1031"/>
      <c r="E294" s="1031"/>
      <c r="F294" s="1033"/>
      <c r="G294" s="1033"/>
      <c r="H294" s="1033"/>
      <c r="I294" s="1033"/>
      <c r="J294" s="1033"/>
      <c r="K294" s="1033"/>
      <c r="L294" s="1033"/>
      <c r="M294" s="1033"/>
      <c r="N294" s="1033"/>
      <c r="O294" s="1033"/>
      <c r="P294" s="1033"/>
      <c r="Q294" s="1033"/>
      <c r="R294" s="1033"/>
      <c r="S294" s="1033"/>
      <c r="T294" s="1033"/>
      <c r="U294" s="1033"/>
      <c r="V294" s="1033"/>
      <c r="W294" s="1033"/>
      <c r="X294" s="1033"/>
      <c r="Y294" s="1033"/>
      <c r="Z294" s="1033"/>
      <c r="AA294" s="1033"/>
      <c r="AB294" s="1033"/>
      <c r="AC294" s="1033"/>
      <c r="AD294" s="1033"/>
      <c r="AE294" s="1033"/>
      <c r="AF294" s="1033"/>
      <c r="AG294" s="1033"/>
      <c r="AH294" s="1033"/>
      <c r="AI294" s="1033"/>
      <c r="AJ294" s="1033"/>
      <c r="AK294" s="1033"/>
      <c r="AL294" s="1033"/>
      <c r="AM294" s="1033"/>
      <c r="AN294" s="1033"/>
      <c r="AO294" s="1033"/>
      <c r="AP294" s="1033"/>
      <c r="AQ294" s="1033"/>
    </row>
    <row r="295">
      <c r="A295" s="1031"/>
      <c r="B295" s="1034"/>
      <c r="C295" s="1031"/>
      <c r="D295" s="1031"/>
      <c r="E295" s="1031"/>
      <c r="F295" s="1033"/>
      <c r="G295" s="1033"/>
      <c r="H295" s="1033"/>
      <c r="I295" s="1033"/>
      <c r="J295" s="1033"/>
      <c r="K295" s="1033"/>
      <c r="L295" s="1033"/>
      <c r="M295" s="1033"/>
      <c r="N295" s="1033"/>
      <c r="O295" s="1033"/>
      <c r="P295" s="1033"/>
      <c r="Q295" s="1033"/>
      <c r="R295" s="1033"/>
      <c r="S295" s="1033"/>
      <c r="T295" s="1033"/>
      <c r="U295" s="1033"/>
      <c r="V295" s="1033"/>
      <c r="W295" s="1033"/>
      <c r="X295" s="1033"/>
      <c r="Y295" s="1033"/>
      <c r="Z295" s="1033"/>
      <c r="AA295" s="1033"/>
      <c r="AB295" s="1033"/>
      <c r="AC295" s="1033"/>
      <c r="AD295" s="1033"/>
      <c r="AE295" s="1033"/>
      <c r="AF295" s="1033"/>
      <c r="AG295" s="1033"/>
      <c r="AH295" s="1033"/>
      <c r="AI295" s="1033"/>
      <c r="AJ295" s="1033"/>
      <c r="AK295" s="1033"/>
      <c r="AL295" s="1033"/>
      <c r="AM295" s="1033"/>
      <c r="AN295" s="1033"/>
      <c r="AO295" s="1033"/>
      <c r="AP295" s="1033"/>
      <c r="AQ295" s="1033"/>
    </row>
    <row r="296">
      <c r="A296" s="1031"/>
      <c r="B296" s="1034"/>
      <c r="C296" s="1031"/>
      <c r="D296" s="1031"/>
      <c r="E296" s="1031"/>
      <c r="F296" s="1033"/>
      <c r="G296" s="1033"/>
      <c r="H296" s="1033"/>
      <c r="I296" s="1033"/>
      <c r="J296" s="1033"/>
      <c r="K296" s="1033"/>
      <c r="L296" s="1033"/>
      <c r="M296" s="1033"/>
      <c r="N296" s="1033"/>
      <c r="O296" s="1033"/>
      <c r="P296" s="1033"/>
      <c r="Q296" s="1033"/>
      <c r="R296" s="1033"/>
      <c r="S296" s="1033"/>
      <c r="T296" s="1033"/>
      <c r="U296" s="1033"/>
      <c r="V296" s="1033"/>
      <c r="W296" s="1033"/>
      <c r="X296" s="1033"/>
      <c r="Y296" s="1033"/>
      <c r="Z296" s="1033"/>
      <c r="AA296" s="1033"/>
      <c r="AB296" s="1033"/>
      <c r="AC296" s="1033"/>
      <c r="AD296" s="1033"/>
      <c r="AE296" s="1033"/>
      <c r="AF296" s="1033"/>
      <c r="AG296" s="1033"/>
      <c r="AH296" s="1033"/>
      <c r="AI296" s="1033"/>
      <c r="AJ296" s="1033"/>
      <c r="AK296" s="1033"/>
      <c r="AL296" s="1033"/>
      <c r="AM296" s="1033"/>
      <c r="AN296" s="1033"/>
      <c r="AO296" s="1033"/>
      <c r="AP296" s="1033"/>
      <c r="AQ296" s="1033"/>
    </row>
    <row r="297">
      <c r="A297" s="1031"/>
      <c r="B297" s="1034"/>
      <c r="C297" s="1031"/>
      <c r="D297" s="1031"/>
      <c r="E297" s="1031"/>
      <c r="F297" s="1033"/>
      <c r="G297" s="1033"/>
      <c r="H297" s="1033"/>
      <c r="I297" s="1033"/>
      <c r="J297" s="1033"/>
      <c r="K297" s="1033"/>
      <c r="L297" s="1033"/>
      <c r="M297" s="1033"/>
      <c r="N297" s="1033"/>
      <c r="O297" s="1033"/>
      <c r="P297" s="1033"/>
      <c r="Q297" s="1033"/>
      <c r="R297" s="1033"/>
      <c r="S297" s="1033"/>
      <c r="T297" s="1033"/>
      <c r="U297" s="1033"/>
      <c r="V297" s="1033"/>
      <c r="W297" s="1033"/>
      <c r="X297" s="1033"/>
      <c r="Y297" s="1033"/>
      <c r="Z297" s="1033"/>
      <c r="AA297" s="1033"/>
      <c r="AB297" s="1033"/>
      <c r="AC297" s="1033"/>
      <c r="AD297" s="1033"/>
      <c r="AE297" s="1033"/>
      <c r="AF297" s="1033"/>
      <c r="AG297" s="1033"/>
      <c r="AH297" s="1033"/>
      <c r="AI297" s="1033"/>
      <c r="AJ297" s="1033"/>
      <c r="AK297" s="1033"/>
      <c r="AL297" s="1033"/>
      <c r="AM297" s="1033"/>
      <c r="AN297" s="1033"/>
      <c r="AO297" s="1033"/>
      <c r="AP297" s="1033"/>
      <c r="AQ297" s="1033"/>
    </row>
    <row r="298">
      <c r="A298" s="1031"/>
      <c r="B298" s="1034"/>
      <c r="C298" s="1031"/>
      <c r="D298" s="1031"/>
      <c r="E298" s="1031"/>
      <c r="F298" s="1033"/>
      <c r="G298" s="1033"/>
      <c r="H298" s="1033"/>
      <c r="I298" s="1033"/>
      <c r="J298" s="1033"/>
      <c r="K298" s="1033"/>
      <c r="L298" s="1033"/>
      <c r="M298" s="1033"/>
      <c r="N298" s="1033"/>
      <c r="O298" s="1033"/>
      <c r="P298" s="1033"/>
      <c r="Q298" s="1033"/>
      <c r="R298" s="1033"/>
      <c r="S298" s="1033"/>
      <c r="T298" s="1033"/>
      <c r="U298" s="1033"/>
      <c r="V298" s="1033"/>
      <c r="W298" s="1033"/>
      <c r="X298" s="1033"/>
      <c r="Y298" s="1033"/>
      <c r="Z298" s="1033"/>
      <c r="AA298" s="1033"/>
      <c r="AB298" s="1033"/>
      <c r="AC298" s="1033"/>
      <c r="AD298" s="1033"/>
      <c r="AE298" s="1033"/>
      <c r="AF298" s="1033"/>
      <c r="AG298" s="1033"/>
      <c r="AH298" s="1033"/>
      <c r="AI298" s="1033"/>
      <c r="AJ298" s="1033"/>
      <c r="AK298" s="1033"/>
      <c r="AL298" s="1033"/>
      <c r="AM298" s="1033"/>
      <c r="AN298" s="1033"/>
      <c r="AO298" s="1033"/>
      <c r="AP298" s="1033"/>
      <c r="AQ298" s="1033"/>
    </row>
    <row r="299">
      <c r="A299" s="1031"/>
      <c r="B299" s="1034"/>
      <c r="C299" s="1031"/>
      <c r="D299" s="1031"/>
      <c r="E299" s="1031"/>
      <c r="F299" s="1033"/>
      <c r="G299" s="1033"/>
      <c r="H299" s="1033"/>
      <c r="I299" s="1033"/>
      <c r="J299" s="1033"/>
      <c r="K299" s="1033"/>
      <c r="L299" s="1033"/>
      <c r="M299" s="1033"/>
      <c r="N299" s="1033"/>
      <c r="O299" s="1033"/>
      <c r="P299" s="1033"/>
      <c r="Q299" s="1033"/>
      <c r="R299" s="1033"/>
      <c r="S299" s="1033"/>
      <c r="T299" s="1033"/>
      <c r="U299" s="1033"/>
      <c r="V299" s="1033"/>
      <c r="W299" s="1033"/>
      <c r="X299" s="1033"/>
      <c r="Y299" s="1033"/>
      <c r="Z299" s="1033"/>
      <c r="AA299" s="1033"/>
      <c r="AB299" s="1033"/>
      <c r="AC299" s="1033"/>
      <c r="AD299" s="1033"/>
      <c r="AE299" s="1033"/>
      <c r="AF299" s="1033"/>
      <c r="AG299" s="1033"/>
      <c r="AH299" s="1033"/>
      <c r="AI299" s="1033"/>
      <c r="AJ299" s="1033"/>
      <c r="AK299" s="1033"/>
      <c r="AL299" s="1033"/>
      <c r="AM299" s="1033"/>
      <c r="AN299" s="1033"/>
      <c r="AO299" s="1033"/>
      <c r="AP299" s="1033"/>
      <c r="AQ299" s="1033"/>
    </row>
    <row r="300">
      <c r="A300" s="1031"/>
      <c r="B300" s="1034"/>
      <c r="C300" s="1031"/>
      <c r="D300" s="1031"/>
      <c r="E300" s="1031"/>
      <c r="F300" s="1033"/>
      <c r="G300" s="1033"/>
      <c r="H300" s="1033"/>
      <c r="I300" s="1033"/>
      <c r="J300" s="1033"/>
      <c r="K300" s="1033"/>
      <c r="L300" s="1033"/>
      <c r="M300" s="1033"/>
      <c r="N300" s="1033"/>
      <c r="O300" s="1033"/>
      <c r="P300" s="1033"/>
      <c r="Q300" s="1033"/>
      <c r="R300" s="1033"/>
      <c r="S300" s="1033"/>
      <c r="T300" s="1033"/>
      <c r="U300" s="1033"/>
      <c r="V300" s="1033"/>
      <c r="W300" s="1033"/>
      <c r="X300" s="1033"/>
      <c r="Y300" s="1033"/>
      <c r="Z300" s="1033"/>
      <c r="AA300" s="1033"/>
      <c r="AB300" s="1033"/>
      <c r="AC300" s="1033"/>
      <c r="AD300" s="1033"/>
      <c r="AE300" s="1033"/>
      <c r="AF300" s="1033"/>
      <c r="AG300" s="1033"/>
      <c r="AH300" s="1033"/>
      <c r="AI300" s="1033"/>
      <c r="AJ300" s="1033"/>
      <c r="AK300" s="1033"/>
      <c r="AL300" s="1033"/>
      <c r="AM300" s="1033"/>
      <c r="AN300" s="1033"/>
      <c r="AO300" s="1033"/>
      <c r="AP300" s="1033"/>
      <c r="AQ300" s="1033"/>
    </row>
    <row r="301">
      <c r="A301" s="1031"/>
      <c r="B301" s="1034"/>
      <c r="C301" s="1031"/>
      <c r="D301" s="1031"/>
      <c r="E301" s="1031"/>
      <c r="F301" s="1033"/>
      <c r="G301" s="1033"/>
      <c r="H301" s="1033"/>
      <c r="I301" s="1033"/>
      <c r="J301" s="1033"/>
      <c r="K301" s="1033"/>
      <c r="L301" s="1033"/>
      <c r="M301" s="1033"/>
      <c r="N301" s="1033"/>
      <c r="O301" s="1033"/>
      <c r="P301" s="1033"/>
      <c r="Q301" s="1033"/>
      <c r="R301" s="1033"/>
      <c r="S301" s="1033"/>
      <c r="T301" s="1033"/>
      <c r="U301" s="1033"/>
      <c r="V301" s="1033"/>
      <c r="W301" s="1033"/>
      <c r="X301" s="1033"/>
      <c r="Y301" s="1033"/>
      <c r="Z301" s="1033"/>
      <c r="AA301" s="1033"/>
      <c r="AB301" s="1033"/>
      <c r="AC301" s="1033"/>
      <c r="AD301" s="1033"/>
      <c r="AE301" s="1033"/>
      <c r="AF301" s="1033"/>
      <c r="AG301" s="1033"/>
      <c r="AH301" s="1033"/>
      <c r="AI301" s="1033"/>
      <c r="AJ301" s="1033"/>
      <c r="AK301" s="1033"/>
      <c r="AL301" s="1033"/>
      <c r="AM301" s="1033"/>
      <c r="AN301" s="1033"/>
      <c r="AO301" s="1033"/>
      <c r="AP301" s="1033"/>
      <c r="AQ301" s="1033"/>
    </row>
    <row r="302">
      <c r="A302" s="1031"/>
      <c r="B302" s="1034"/>
      <c r="C302" s="1031"/>
      <c r="D302" s="1031"/>
      <c r="E302" s="1031"/>
      <c r="F302" s="1033"/>
      <c r="G302" s="1033"/>
      <c r="H302" s="1033"/>
      <c r="I302" s="1033"/>
      <c r="J302" s="1033"/>
      <c r="K302" s="1033"/>
      <c r="L302" s="1033"/>
      <c r="M302" s="1033"/>
      <c r="N302" s="1033"/>
      <c r="O302" s="1033"/>
      <c r="P302" s="1033"/>
      <c r="Q302" s="1033"/>
      <c r="R302" s="1033"/>
      <c r="S302" s="1033"/>
      <c r="T302" s="1033"/>
      <c r="U302" s="1033"/>
      <c r="V302" s="1033"/>
      <c r="W302" s="1033"/>
      <c r="X302" s="1033"/>
      <c r="Y302" s="1033"/>
      <c r="Z302" s="1033"/>
      <c r="AA302" s="1033"/>
      <c r="AB302" s="1033"/>
      <c r="AC302" s="1033"/>
      <c r="AD302" s="1033"/>
      <c r="AE302" s="1033"/>
      <c r="AF302" s="1033"/>
      <c r="AG302" s="1033"/>
      <c r="AH302" s="1033"/>
      <c r="AI302" s="1033"/>
      <c r="AJ302" s="1033"/>
      <c r="AK302" s="1033"/>
      <c r="AL302" s="1033"/>
      <c r="AM302" s="1033"/>
      <c r="AN302" s="1033"/>
      <c r="AO302" s="1033"/>
      <c r="AP302" s="1033"/>
      <c r="AQ302" s="1033"/>
    </row>
    <row r="303">
      <c r="A303" s="1031"/>
      <c r="B303" s="1034"/>
      <c r="C303" s="1031"/>
      <c r="D303" s="1031"/>
      <c r="E303" s="1031"/>
      <c r="F303" s="1033"/>
      <c r="G303" s="1033"/>
      <c r="H303" s="1033"/>
      <c r="I303" s="1033"/>
      <c r="J303" s="1033"/>
      <c r="K303" s="1033"/>
      <c r="L303" s="1033"/>
      <c r="M303" s="1033"/>
      <c r="N303" s="1033"/>
      <c r="O303" s="1033"/>
      <c r="P303" s="1033"/>
      <c r="Q303" s="1033"/>
      <c r="R303" s="1033"/>
      <c r="S303" s="1033"/>
      <c r="T303" s="1033"/>
      <c r="U303" s="1033"/>
      <c r="V303" s="1033"/>
      <c r="W303" s="1033"/>
      <c r="X303" s="1033"/>
      <c r="Y303" s="1033"/>
      <c r="Z303" s="1033"/>
      <c r="AA303" s="1033"/>
      <c r="AB303" s="1033"/>
      <c r="AC303" s="1033"/>
      <c r="AD303" s="1033"/>
      <c r="AE303" s="1033"/>
      <c r="AF303" s="1033"/>
      <c r="AG303" s="1033"/>
      <c r="AH303" s="1033"/>
      <c r="AI303" s="1033"/>
      <c r="AJ303" s="1033"/>
      <c r="AK303" s="1033"/>
      <c r="AL303" s="1033"/>
      <c r="AM303" s="1033"/>
      <c r="AN303" s="1033"/>
      <c r="AO303" s="1033"/>
      <c r="AP303" s="1033"/>
      <c r="AQ303" s="1033"/>
    </row>
    <row r="304">
      <c r="A304" s="1031"/>
      <c r="B304" s="1034"/>
      <c r="C304" s="1031"/>
      <c r="D304" s="1031"/>
      <c r="E304" s="1031"/>
      <c r="F304" s="1033"/>
      <c r="G304" s="1033"/>
      <c r="H304" s="1033"/>
      <c r="I304" s="1033"/>
      <c r="J304" s="1033"/>
      <c r="K304" s="1033"/>
      <c r="L304" s="1033"/>
      <c r="M304" s="1033"/>
      <c r="N304" s="1033"/>
      <c r="O304" s="1033"/>
      <c r="P304" s="1033"/>
      <c r="Q304" s="1033"/>
      <c r="R304" s="1033"/>
      <c r="S304" s="1033"/>
      <c r="T304" s="1033"/>
      <c r="U304" s="1033"/>
      <c r="V304" s="1033"/>
      <c r="W304" s="1033"/>
      <c r="X304" s="1033"/>
      <c r="Y304" s="1033"/>
      <c r="Z304" s="1033"/>
      <c r="AA304" s="1033"/>
      <c r="AB304" s="1033"/>
      <c r="AC304" s="1033"/>
      <c r="AD304" s="1033"/>
      <c r="AE304" s="1033"/>
      <c r="AF304" s="1033"/>
      <c r="AG304" s="1033"/>
      <c r="AH304" s="1033"/>
      <c r="AI304" s="1033"/>
      <c r="AJ304" s="1033"/>
      <c r="AK304" s="1033"/>
      <c r="AL304" s="1033"/>
      <c r="AM304" s="1033"/>
      <c r="AN304" s="1033"/>
      <c r="AO304" s="1033"/>
      <c r="AP304" s="1033"/>
      <c r="AQ304" s="1033"/>
    </row>
    <row r="305">
      <c r="A305" s="1031"/>
      <c r="B305" s="1034"/>
      <c r="C305" s="1031"/>
      <c r="D305" s="1031"/>
      <c r="E305" s="1031"/>
      <c r="F305" s="1033"/>
      <c r="G305" s="1033"/>
      <c r="H305" s="1033"/>
      <c r="I305" s="1033"/>
      <c r="J305" s="1033"/>
      <c r="K305" s="1033"/>
      <c r="L305" s="1033"/>
      <c r="M305" s="1033"/>
      <c r="N305" s="1033"/>
      <c r="O305" s="1033"/>
      <c r="P305" s="1033"/>
      <c r="Q305" s="1033"/>
      <c r="R305" s="1033"/>
      <c r="S305" s="1033"/>
      <c r="T305" s="1033"/>
      <c r="U305" s="1033"/>
      <c r="V305" s="1033"/>
      <c r="W305" s="1033"/>
      <c r="X305" s="1033"/>
      <c r="Y305" s="1033"/>
      <c r="Z305" s="1033"/>
      <c r="AA305" s="1033"/>
      <c r="AB305" s="1033"/>
      <c r="AC305" s="1033"/>
      <c r="AD305" s="1033"/>
      <c r="AE305" s="1033"/>
      <c r="AF305" s="1033"/>
      <c r="AG305" s="1033"/>
      <c r="AH305" s="1033"/>
      <c r="AI305" s="1033"/>
      <c r="AJ305" s="1033"/>
      <c r="AK305" s="1033"/>
      <c r="AL305" s="1033"/>
      <c r="AM305" s="1033"/>
      <c r="AN305" s="1033"/>
      <c r="AO305" s="1033"/>
      <c r="AP305" s="1033"/>
      <c r="AQ305" s="1033"/>
    </row>
    <row r="306">
      <c r="A306" s="1031"/>
      <c r="B306" s="1034"/>
      <c r="C306" s="1031"/>
      <c r="D306" s="1031"/>
      <c r="E306" s="1031"/>
      <c r="F306" s="1033"/>
      <c r="G306" s="1033"/>
      <c r="H306" s="1033"/>
      <c r="I306" s="1033"/>
      <c r="J306" s="1033"/>
      <c r="K306" s="1033"/>
      <c r="L306" s="1033"/>
      <c r="M306" s="1033"/>
      <c r="N306" s="1033"/>
      <c r="O306" s="1033"/>
      <c r="P306" s="1033"/>
      <c r="Q306" s="1033"/>
      <c r="R306" s="1033"/>
      <c r="S306" s="1033"/>
      <c r="T306" s="1033"/>
      <c r="U306" s="1033"/>
      <c r="V306" s="1033"/>
      <c r="W306" s="1033"/>
      <c r="X306" s="1033"/>
      <c r="Y306" s="1033"/>
      <c r="Z306" s="1033"/>
      <c r="AA306" s="1033"/>
      <c r="AB306" s="1033"/>
      <c r="AC306" s="1033"/>
      <c r="AD306" s="1033"/>
      <c r="AE306" s="1033"/>
      <c r="AF306" s="1033"/>
      <c r="AG306" s="1033"/>
      <c r="AH306" s="1033"/>
      <c r="AI306" s="1033"/>
      <c r="AJ306" s="1033"/>
      <c r="AK306" s="1033"/>
      <c r="AL306" s="1033"/>
      <c r="AM306" s="1033"/>
      <c r="AN306" s="1033"/>
      <c r="AO306" s="1033"/>
      <c r="AP306" s="1033"/>
      <c r="AQ306" s="1033"/>
    </row>
    <row r="307">
      <c r="A307" s="1031"/>
      <c r="B307" s="1034"/>
      <c r="C307" s="1031"/>
      <c r="D307" s="1031"/>
      <c r="E307" s="1031"/>
      <c r="F307" s="1033"/>
      <c r="G307" s="1033"/>
      <c r="H307" s="1033"/>
      <c r="I307" s="1033"/>
      <c r="J307" s="1033"/>
      <c r="K307" s="1033"/>
      <c r="L307" s="1033"/>
      <c r="M307" s="1033"/>
      <c r="N307" s="1033"/>
      <c r="O307" s="1033"/>
      <c r="P307" s="1033"/>
      <c r="Q307" s="1033"/>
      <c r="R307" s="1033"/>
      <c r="S307" s="1033"/>
      <c r="T307" s="1033"/>
      <c r="U307" s="1033"/>
      <c r="V307" s="1033"/>
      <c r="W307" s="1033"/>
      <c r="X307" s="1033"/>
      <c r="Y307" s="1033"/>
      <c r="Z307" s="1033"/>
      <c r="AA307" s="1033"/>
      <c r="AB307" s="1033"/>
      <c r="AC307" s="1033"/>
      <c r="AD307" s="1033"/>
      <c r="AE307" s="1033"/>
      <c r="AF307" s="1033"/>
      <c r="AG307" s="1033"/>
      <c r="AH307" s="1033"/>
      <c r="AI307" s="1033"/>
      <c r="AJ307" s="1033"/>
      <c r="AK307" s="1033"/>
      <c r="AL307" s="1033"/>
      <c r="AM307" s="1033"/>
      <c r="AN307" s="1033"/>
      <c r="AO307" s="1033"/>
      <c r="AP307" s="1033"/>
      <c r="AQ307" s="1033"/>
    </row>
    <row r="308">
      <c r="A308" s="1031"/>
      <c r="B308" s="1034"/>
      <c r="C308" s="1031"/>
      <c r="D308" s="1031"/>
      <c r="E308" s="1031"/>
      <c r="F308" s="1033"/>
      <c r="G308" s="1033"/>
      <c r="H308" s="1033"/>
      <c r="I308" s="1033"/>
      <c r="J308" s="1033"/>
      <c r="K308" s="1033"/>
      <c r="L308" s="1033"/>
      <c r="M308" s="1033"/>
      <c r="N308" s="1033"/>
      <c r="O308" s="1033"/>
      <c r="P308" s="1033"/>
      <c r="Q308" s="1033"/>
      <c r="R308" s="1033"/>
      <c r="S308" s="1033"/>
      <c r="T308" s="1033"/>
      <c r="U308" s="1033"/>
      <c r="V308" s="1033"/>
      <c r="W308" s="1033"/>
      <c r="X308" s="1033"/>
      <c r="Y308" s="1033"/>
      <c r="Z308" s="1033"/>
      <c r="AA308" s="1033"/>
      <c r="AB308" s="1033"/>
      <c r="AC308" s="1033"/>
      <c r="AD308" s="1033"/>
      <c r="AE308" s="1033"/>
      <c r="AF308" s="1033"/>
      <c r="AG308" s="1033"/>
      <c r="AH308" s="1033"/>
      <c r="AI308" s="1033"/>
      <c r="AJ308" s="1033"/>
      <c r="AK308" s="1033"/>
      <c r="AL308" s="1033"/>
      <c r="AM308" s="1033"/>
      <c r="AN308" s="1033"/>
      <c r="AO308" s="1033"/>
      <c r="AP308" s="1033"/>
      <c r="AQ308" s="1033"/>
    </row>
    <row r="309">
      <c r="A309" s="1031"/>
      <c r="B309" s="1034"/>
      <c r="C309" s="1031"/>
      <c r="D309" s="1031"/>
      <c r="E309" s="1031"/>
      <c r="F309" s="1033"/>
      <c r="G309" s="1033"/>
      <c r="H309" s="1033"/>
      <c r="I309" s="1033"/>
      <c r="J309" s="1033"/>
      <c r="K309" s="1033"/>
      <c r="L309" s="1033"/>
      <c r="M309" s="1033"/>
      <c r="N309" s="1033"/>
      <c r="O309" s="1033"/>
      <c r="P309" s="1033"/>
      <c r="Q309" s="1033"/>
      <c r="R309" s="1033"/>
      <c r="S309" s="1033"/>
      <c r="T309" s="1033"/>
      <c r="U309" s="1033"/>
      <c r="V309" s="1033"/>
      <c r="W309" s="1033"/>
      <c r="X309" s="1033"/>
      <c r="Y309" s="1033"/>
      <c r="Z309" s="1033"/>
      <c r="AA309" s="1033"/>
      <c r="AB309" s="1033"/>
      <c r="AC309" s="1033"/>
      <c r="AD309" s="1033"/>
      <c r="AE309" s="1033"/>
      <c r="AF309" s="1033"/>
      <c r="AG309" s="1033"/>
      <c r="AH309" s="1033"/>
      <c r="AI309" s="1033"/>
      <c r="AJ309" s="1033"/>
      <c r="AK309" s="1033"/>
      <c r="AL309" s="1033"/>
      <c r="AM309" s="1033"/>
      <c r="AN309" s="1033"/>
      <c r="AO309" s="1033"/>
      <c r="AP309" s="1033"/>
      <c r="AQ309" s="1033"/>
    </row>
    <row r="310">
      <c r="A310" s="1031"/>
      <c r="B310" s="1034"/>
      <c r="C310" s="1031"/>
      <c r="D310" s="1031"/>
      <c r="E310" s="1031"/>
      <c r="F310" s="1033"/>
      <c r="G310" s="1033"/>
      <c r="H310" s="1033"/>
      <c r="I310" s="1033"/>
      <c r="J310" s="1033"/>
      <c r="K310" s="1033"/>
      <c r="L310" s="1033"/>
      <c r="M310" s="1033"/>
      <c r="N310" s="1033"/>
      <c r="O310" s="1033"/>
      <c r="P310" s="1033"/>
      <c r="Q310" s="1033"/>
      <c r="R310" s="1033"/>
      <c r="S310" s="1033"/>
      <c r="T310" s="1033"/>
      <c r="U310" s="1033"/>
      <c r="V310" s="1033"/>
      <c r="W310" s="1033"/>
      <c r="X310" s="1033"/>
      <c r="Y310" s="1033"/>
      <c r="Z310" s="1033"/>
      <c r="AA310" s="1033"/>
      <c r="AB310" s="1033"/>
      <c r="AC310" s="1033"/>
      <c r="AD310" s="1033"/>
      <c r="AE310" s="1033"/>
      <c r="AF310" s="1033"/>
      <c r="AG310" s="1033"/>
      <c r="AH310" s="1033"/>
      <c r="AI310" s="1033"/>
      <c r="AJ310" s="1033"/>
      <c r="AK310" s="1033"/>
      <c r="AL310" s="1033"/>
      <c r="AM310" s="1033"/>
      <c r="AN310" s="1033"/>
      <c r="AO310" s="1033"/>
      <c r="AP310" s="1033"/>
      <c r="AQ310" s="1033"/>
    </row>
    <row r="311">
      <c r="A311" s="1031"/>
      <c r="B311" s="1034"/>
      <c r="C311" s="1031"/>
      <c r="D311" s="1031"/>
      <c r="E311" s="1031"/>
      <c r="F311" s="1033"/>
      <c r="G311" s="1033"/>
      <c r="H311" s="1033"/>
      <c r="I311" s="1033"/>
      <c r="J311" s="1033"/>
      <c r="K311" s="1033"/>
      <c r="L311" s="1033"/>
      <c r="M311" s="1033"/>
      <c r="N311" s="1033"/>
      <c r="O311" s="1033"/>
      <c r="P311" s="1033"/>
      <c r="Q311" s="1033"/>
      <c r="R311" s="1033"/>
      <c r="S311" s="1033"/>
      <c r="T311" s="1033"/>
      <c r="U311" s="1033"/>
      <c r="V311" s="1033"/>
      <c r="W311" s="1033"/>
      <c r="X311" s="1033"/>
      <c r="Y311" s="1033"/>
      <c r="Z311" s="1033"/>
      <c r="AA311" s="1033"/>
      <c r="AB311" s="1033"/>
      <c r="AC311" s="1033"/>
      <c r="AD311" s="1033"/>
      <c r="AE311" s="1033"/>
      <c r="AF311" s="1033"/>
      <c r="AG311" s="1033"/>
      <c r="AH311" s="1033"/>
      <c r="AI311" s="1033"/>
      <c r="AJ311" s="1033"/>
      <c r="AK311" s="1033"/>
      <c r="AL311" s="1033"/>
      <c r="AM311" s="1033"/>
      <c r="AN311" s="1033"/>
      <c r="AO311" s="1033"/>
      <c r="AP311" s="1033"/>
      <c r="AQ311" s="1033"/>
    </row>
    <row r="312">
      <c r="A312" s="1031"/>
      <c r="B312" s="1034"/>
      <c r="C312" s="1031"/>
      <c r="D312" s="1031"/>
      <c r="E312" s="1031"/>
      <c r="F312" s="1033"/>
      <c r="G312" s="1033"/>
      <c r="H312" s="1033"/>
      <c r="I312" s="1033"/>
      <c r="J312" s="1033"/>
      <c r="K312" s="1033"/>
      <c r="L312" s="1033"/>
      <c r="M312" s="1033"/>
      <c r="N312" s="1033"/>
      <c r="O312" s="1033"/>
      <c r="P312" s="1033"/>
      <c r="Q312" s="1033"/>
      <c r="R312" s="1033"/>
      <c r="S312" s="1033"/>
      <c r="T312" s="1033"/>
      <c r="U312" s="1033"/>
      <c r="V312" s="1033"/>
      <c r="W312" s="1033"/>
      <c r="X312" s="1033"/>
      <c r="Y312" s="1033"/>
      <c r="Z312" s="1033"/>
      <c r="AA312" s="1033"/>
      <c r="AB312" s="1033"/>
      <c r="AC312" s="1033"/>
      <c r="AD312" s="1033"/>
      <c r="AE312" s="1033"/>
      <c r="AF312" s="1033"/>
      <c r="AG312" s="1033"/>
      <c r="AH312" s="1033"/>
      <c r="AI312" s="1033"/>
      <c r="AJ312" s="1033"/>
      <c r="AK312" s="1033"/>
      <c r="AL312" s="1033"/>
      <c r="AM312" s="1033"/>
      <c r="AN312" s="1033"/>
      <c r="AO312" s="1033"/>
      <c r="AP312" s="1033"/>
      <c r="AQ312" s="1033"/>
    </row>
    <row r="313">
      <c r="A313" s="1031"/>
      <c r="B313" s="1034"/>
      <c r="C313" s="1031"/>
      <c r="D313" s="1031"/>
      <c r="E313" s="1031"/>
      <c r="F313" s="1033"/>
      <c r="G313" s="1033"/>
      <c r="H313" s="1033"/>
      <c r="I313" s="1033"/>
      <c r="J313" s="1033"/>
      <c r="K313" s="1033"/>
      <c r="L313" s="1033"/>
      <c r="M313" s="1033"/>
      <c r="N313" s="1033"/>
      <c r="O313" s="1033"/>
      <c r="P313" s="1033"/>
      <c r="Q313" s="1033"/>
      <c r="R313" s="1033"/>
      <c r="S313" s="1033"/>
      <c r="T313" s="1033"/>
      <c r="U313" s="1033"/>
      <c r="V313" s="1033"/>
      <c r="W313" s="1033"/>
      <c r="X313" s="1033"/>
      <c r="Y313" s="1033"/>
      <c r="Z313" s="1033"/>
      <c r="AA313" s="1033"/>
      <c r="AB313" s="1033"/>
      <c r="AC313" s="1033"/>
      <c r="AD313" s="1033"/>
      <c r="AE313" s="1033"/>
      <c r="AF313" s="1033"/>
      <c r="AG313" s="1033"/>
      <c r="AH313" s="1033"/>
      <c r="AI313" s="1033"/>
      <c r="AJ313" s="1033"/>
      <c r="AK313" s="1033"/>
      <c r="AL313" s="1033"/>
      <c r="AM313" s="1033"/>
      <c r="AN313" s="1033"/>
      <c r="AO313" s="1033"/>
      <c r="AP313" s="1033"/>
      <c r="AQ313" s="1033"/>
    </row>
    <row r="314">
      <c r="A314" s="1031"/>
      <c r="B314" s="1034"/>
      <c r="C314" s="1031"/>
      <c r="D314" s="1031"/>
      <c r="E314" s="1031"/>
      <c r="F314" s="1033"/>
      <c r="G314" s="1033"/>
      <c r="H314" s="1033"/>
      <c r="I314" s="1033"/>
      <c r="J314" s="1033"/>
      <c r="K314" s="1033"/>
      <c r="L314" s="1033"/>
      <c r="M314" s="1033"/>
      <c r="N314" s="1033"/>
      <c r="O314" s="1033"/>
      <c r="P314" s="1033"/>
      <c r="Q314" s="1033"/>
      <c r="R314" s="1033"/>
      <c r="S314" s="1033"/>
      <c r="T314" s="1033"/>
      <c r="U314" s="1033"/>
      <c r="V314" s="1033"/>
      <c r="W314" s="1033"/>
      <c r="X314" s="1033"/>
      <c r="Y314" s="1033"/>
      <c r="Z314" s="1033"/>
      <c r="AA314" s="1033"/>
      <c r="AB314" s="1033"/>
      <c r="AC314" s="1033"/>
      <c r="AD314" s="1033"/>
      <c r="AE314" s="1033"/>
      <c r="AF314" s="1033"/>
      <c r="AG314" s="1033"/>
      <c r="AH314" s="1033"/>
      <c r="AI314" s="1033"/>
      <c r="AJ314" s="1033"/>
      <c r="AK314" s="1033"/>
      <c r="AL314" s="1033"/>
      <c r="AM314" s="1033"/>
      <c r="AN314" s="1033"/>
      <c r="AO314" s="1033"/>
      <c r="AP314" s="1033"/>
      <c r="AQ314" s="1033"/>
    </row>
    <row r="315">
      <c r="A315" s="1031"/>
      <c r="B315" s="1034"/>
      <c r="C315" s="1031"/>
      <c r="D315" s="1031"/>
      <c r="E315" s="1031"/>
      <c r="F315" s="1033"/>
      <c r="G315" s="1033"/>
      <c r="H315" s="1033"/>
      <c r="I315" s="1033"/>
      <c r="J315" s="1033"/>
      <c r="K315" s="1033"/>
      <c r="L315" s="1033"/>
      <c r="M315" s="1033"/>
      <c r="N315" s="1033"/>
      <c r="O315" s="1033"/>
      <c r="P315" s="1033"/>
      <c r="Q315" s="1033"/>
      <c r="R315" s="1033"/>
      <c r="S315" s="1033"/>
      <c r="T315" s="1033"/>
      <c r="U315" s="1033"/>
      <c r="V315" s="1033"/>
      <c r="W315" s="1033"/>
      <c r="X315" s="1033"/>
      <c r="Y315" s="1033"/>
      <c r="Z315" s="1033"/>
      <c r="AA315" s="1033"/>
      <c r="AB315" s="1033"/>
      <c r="AC315" s="1033"/>
      <c r="AD315" s="1033"/>
      <c r="AE315" s="1033"/>
      <c r="AF315" s="1033"/>
      <c r="AG315" s="1033"/>
      <c r="AH315" s="1033"/>
      <c r="AI315" s="1033"/>
      <c r="AJ315" s="1033"/>
      <c r="AK315" s="1033"/>
      <c r="AL315" s="1033"/>
      <c r="AM315" s="1033"/>
      <c r="AN315" s="1033"/>
      <c r="AO315" s="1033"/>
      <c r="AP315" s="1033"/>
      <c r="AQ315" s="1033"/>
    </row>
    <row r="316">
      <c r="A316" s="1031"/>
      <c r="B316" s="1034"/>
      <c r="C316" s="1031"/>
      <c r="D316" s="1031"/>
      <c r="E316" s="1031"/>
      <c r="F316" s="1033"/>
      <c r="G316" s="1033"/>
      <c r="H316" s="1033"/>
      <c r="I316" s="1033"/>
      <c r="J316" s="1033"/>
      <c r="K316" s="1033"/>
      <c r="L316" s="1033"/>
      <c r="M316" s="1033"/>
      <c r="N316" s="1033"/>
      <c r="O316" s="1033"/>
      <c r="P316" s="1033"/>
      <c r="Q316" s="1033"/>
      <c r="R316" s="1033"/>
      <c r="S316" s="1033"/>
      <c r="T316" s="1033"/>
      <c r="U316" s="1033"/>
      <c r="V316" s="1033"/>
      <c r="W316" s="1033"/>
      <c r="X316" s="1033"/>
      <c r="Y316" s="1033"/>
      <c r="Z316" s="1033"/>
      <c r="AA316" s="1033"/>
      <c r="AB316" s="1033"/>
      <c r="AC316" s="1033"/>
      <c r="AD316" s="1033"/>
      <c r="AE316" s="1033"/>
      <c r="AF316" s="1033"/>
      <c r="AG316" s="1033"/>
      <c r="AH316" s="1033"/>
      <c r="AI316" s="1033"/>
      <c r="AJ316" s="1033"/>
      <c r="AK316" s="1033"/>
      <c r="AL316" s="1033"/>
      <c r="AM316" s="1033"/>
      <c r="AN316" s="1033"/>
      <c r="AO316" s="1033"/>
      <c r="AP316" s="1033"/>
      <c r="AQ316" s="1033"/>
    </row>
    <row r="317">
      <c r="A317" s="1031"/>
      <c r="B317" s="1034"/>
      <c r="C317" s="1031"/>
      <c r="D317" s="1031"/>
      <c r="E317" s="1031"/>
      <c r="F317" s="1033"/>
      <c r="G317" s="1033"/>
      <c r="H317" s="1033"/>
      <c r="I317" s="1033"/>
      <c r="J317" s="1033"/>
      <c r="K317" s="1033"/>
      <c r="L317" s="1033"/>
      <c r="M317" s="1033"/>
      <c r="N317" s="1033"/>
      <c r="O317" s="1033"/>
      <c r="P317" s="1033"/>
      <c r="Q317" s="1033"/>
      <c r="R317" s="1033"/>
      <c r="S317" s="1033"/>
      <c r="T317" s="1033"/>
      <c r="U317" s="1033"/>
      <c r="V317" s="1033"/>
      <c r="W317" s="1033"/>
      <c r="X317" s="1033"/>
      <c r="Y317" s="1033"/>
      <c r="Z317" s="1033"/>
      <c r="AA317" s="1033"/>
      <c r="AB317" s="1033"/>
      <c r="AC317" s="1033"/>
      <c r="AD317" s="1033"/>
      <c r="AE317" s="1033"/>
      <c r="AF317" s="1033"/>
      <c r="AG317" s="1033"/>
      <c r="AH317" s="1033"/>
      <c r="AI317" s="1033"/>
      <c r="AJ317" s="1033"/>
      <c r="AK317" s="1033"/>
      <c r="AL317" s="1033"/>
      <c r="AM317" s="1033"/>
      <c r="AN317" s="1033"/>
      <c r="AO317" s="1033"/>
      <c r="AP317" s="1033"/>
      <c r="AQ317" s="1033"/>
    </row>
    <row r="318">
      <c r="A318" s="1031"/>
      <c r="B318" s="1034"/>
      <c r="C318" s="1031"/>
      <c r="D318" s="1031"/>
      <c r="E318" s="1031"/>
      <c r="F318" s="1033"/>
      <c r="G318" s="1033"/>
      <c r="H318" s="1033"/>
      <c r="I318" s="1033"/>
      <c r="J318" s="1033"/>
      <c r="K318" s="1033"/>
      <c r="L318" s="1033"/>
      <c r="M318" s="1033"/>
      <c r="N318" s="1033"/>
      <c r="O318" s="1033"/>
      <c r="P318" s="1033"/>
      <c r="Q318" s="1033"/>
      <c r="R318" s="1033"/>
      <c r="S318" s="1033"/>
      <c r="T318" s="1033"/>
      <c r="U318" s="1033"/>
      <c r="V318" s="1033"/>
      <c r="W318" s="1033"/>
      <c r="X318" s="1033"/>
      <c r="Y318" s="1033"/>
      <c r="Z318" s="1033"/>
      <c r="AA318" s="1033"/>
      <c r="AB318" s="1033"/>
      <c r="AC318" s="1033"/>
      <c r="AD318" s="1033"/>
      <c r="AE318" s="1033"/>
      <c r="AF318" s="1033"/>
      <c r="AG318" s="1033"/>
      <c r="AH318" s="1033"/>
      <c r="AI318" s="1033"/>
      <c r="AJ318" s="1033"/>
      <c r="AK318" s="1033"/>
      <c r="AL318" s="1033"/>
      <c r="AM318" s="1033"/>
      <c r="AN318" s="1033"/>
      <c r="AO318" s="1033"/>
      <c r="AP318" s="1033"/>
      <c r="AQ318" s="1033"/>
    </row>
    <row r="319">
      <c r="A319" s="1031"/>
      <c r="B319" s="1034"/>
      <c r="C319" s="1031"/>
      <c r="D319" s="1031"/>
      <c r="E319" s="1031"/>
      <c r="F319" s="1033"/>
      <c r="G319" s="1033"/>
      <c r="H319" s="1033"/>
      <c r="I319" s="1033"/>
      <c r="J319" s="1033"/>
      <c r="K319" s="1033"/>
      <c r="L319" s="1033"/>
      <c r="M319" s="1033"/>
      <c r="N319" s="1033"/>
      <c r="O319" s="1033"/>
      <c r="P319" s="1033"/>
      <c r="Q319" s="1033"/>
      <c r="R319" s="1033"/>
      <c r="S319" s="1033"/>
      <c r="T319" s="1033"/>
      <c r="U319" s="1033"/>
      <c r="V319" s="1033"/>
      <c r="W319" s="1033"/>
      <c r="X319" s="1033"/>
      <c r="Y319" s="1033"/>
      <c r="Z319" s="1033"/>
      <c r="AA319" s="1033"/>
      <c r="AB319" s="1033"/>
      <c r="AC319" s="1033"/>
      <c r="AD319" s="1033"/>
      <c r="AE319" s="1033"/>
      <c r="AF319" s="1033"/>
      <c r="AG319" s="1033"/>
      <c r="AH319" s="1033"/>
      <c r="AI319" s="1033"/>
      <c r="AJ319" s="1033"/>
      <c r="AK319" s="1033"/>
      <c r="AL319" s="1033"/>
      <c r="AM319" s="1033"/>
      <c r="AN319" s="1033"/>
      <c r="AO319" s="1033"/>
      <c r="AP319" s="1033"/>
      <c r="AQ319" s="1033"/>
    </row>
    <row r="320">
      <c r="A320" s="1031"/>
      <c r="B320" s="1034"/>
      <c r="C320" s="1031"/>
      <c r="D320" s="1031"/>
      <c r="E320" s="1031"/>
      <c r="F320" s="1033"/>
      <c r="G320" s="1033"/>
      <c r="H320" s="1033"/>
      <c r="I320" s="1033"/>
      <c r="J320" s="1033"/>
      <c r="K320" s="1033"/>
      <c r="L320" s="1033"/>
      <c r="M320" s="1033"/>
      <c r="N320" s="1033"/>
      <c r="O320" s="1033"/>
      <c r="P320" s="1033"/>
      <c r="Q320" s="1033"/>
      <c r="R320" s="1033"/>
      <c r="S320" s="1033"/>
      <c r="T320" s="1033"/>
      <c r="U320" s="1033"/>
      <c r="V320" s="1033"/>
      <c r="W320" s="1033"/>
      <c r="X320" s="1033"/>
      <c r="Y320" s="1033"/>
      <c r="Z320" s="1033"/>
      <c r="AA320" s="1033"/>
      <c r="AB320" s="1033"/>
      <c r="AC320" s="1033"/>
      <c r="AD320" s="1033"/>
      <c r="AE320" s="1033"/>
      <c r="AF320" s="1033"/>
      <c r="AG320" s="1033"/>
      <c r="AH320" s="1033"/>
      <c r="AI320" s="1033"/>
      <c r="AJ320" s="1033"/>
      <c r="AK320" s="1033"/>
      <c r="AL320" s="1033"/>
      <c r="AM320" s="1033"/>
      <c r="AN320" s="1033"/>
      <c r="AO320" s="1033"/>
      <c r="AP320" s="1033"/>
      <c r="AQ320" s="1033"/>
    </row>
    <row r="321">
      <c r="A321" s="1031"/>
      <c r="B321" s="1034"/>
      <c r="C321" s="1031"/>
      <c r="D321" s="1031"/>
      <c r="E321" s="1031"/>
      <c r="F321" s="1033"/>
      <c r="G321" s="1033"/>
      <c r="H321" s="1033"/>
      <c r="I321" s="1033"/>
      <c r="J321" s="1033"/>
      <c r="K321" s="1033"/>
      <c r="L321" s="1033"/>
      <c r="M321" s="1033"/>
      <c r="N321" s="1033"/>
      <c r="O321" s="1033"/>
      <c r="P321" s="1033"/>
      <c r="Q321" s="1033"/>
      <c r="R321" s="1033"/>
      <c r="S321" s="1033"/>
      <c r="T321" s="1033"/>
      <c r="U321" s="1033"/>
      <c r="V321" s="1033"/>
      <c r="W321" s="1033"/>
      <c r="X321" s="1033"/>
      <c r="Y321" s="1033"/>
      <c r="Z321" s="1033"/>
      <c r="AA321" s="1033"/>
      <c r="AB321" s="1033"/>
      <c r="AC321" s="1033"/>
      <c r="AD321" s="1033"/>
      <c r="AE321" s="1033"/>
      <c r="AF321" s="1033"/>
      <c r="AG321" s="1033"/>
      <c r="AH321" s="1033"/>
      <c r="AI321" s="1033"/>
      <c r="AJ321" s="1033"/>
      <c r="AK321" s="1033"/>
      <c r="AL321" s="1033"/>
      <c r="AM321" s="1033"/>
      <c r="AN321" s="1033"/>
      <c r="AO321" s="1033"/>
      <c r="AP321" s="1033"/>
      <c r="AQ321" s="1033"/>
    </row>
    <row r="322">
      <c r="A322" s="1031"/>
      <c r="B322" s="1034"/>
      <c r="C322" s="1031"/>
      <c r="D322" s="1031"/>
      <c r="E322" s="1031"/>
      <c r="F322" s="1033"/>
      <c r="G322" s="1033"/>
      <c r="H322" s="1033"/>
      <c r="I322" s="1033"/>
      <c r="J322" s="1033"/>
      <c r="K322" s="1033"/>
      <c r="L322" s="1033"/>
      <c r="M322" s="1033"/>
      <c r="N322" s="1033"/>
      <c r="O322" s="1033"/>
      <c r="P322" s="1033"/>
      <c r="Q322" s="1033"/>
      <c r="R322" s="1033"/>
      <c r="S322" s="1033"/>
      <c r="T322" s="1033"/>
      <c r="U322" s="1033"/>
      <c r="V322" s="1033"/>
      <c r="W322" s="1033"/>
      <c r="X322" s="1033"/>
      <c r="Y322" s="1033"/>
      <c r="Z322" s="1033"/>
      <c r="AA322" s="1033"/>
      <c r="AB322" s="1033"/>
      <c r="AC322" s="1033"/>
      <c r="AD322" s="1033"/>
      <c r="AE322" s="1033"/>
      <c r="AF322" s="1033"/>
      <c r="AG322" s="1033"/>
      <c r="AH322" s="1033"/>
      <c r="AI322" s="1033"/>
      <c r="AJ322" s="1033"/>
      <c r="AK322" s="1033"/>
      <c r="AL322" s="1033"/>
      <c r="AM322" s="1033"/>
      <c r="AN322" s="1033"/>
      <c r="AO322" s="1033"/>
      <c r="AP322" s="1033"/>
      <c r="AQ322" s="1033"/>
    </row>
    <row r="323">
      <c r="A323" s="1031"/>
      <c r="B323" s="1034"/>
      <c r="C323" s="1031"/>
      <c r="D323" s="1031"/>
      <c r="E323" s="1031"/>
      <c r="F323" s="1033"/>
      <c r="G323" s="1033"/>
      <c r="H323" s="1033"/>
      <c r="I323" s="1033"/>
      <c r="J323" s="1033"/>
      <c r="K323" s="1033"/>
      <c r="L323" s="1033"/>
      <c r="M323" s="1033"/>
      <c r="N323" s="1033"/>
      <c r="O323" s="1033"/>
      <c r="P323" s="1033"/>
      <c r="Q323" s="1033"/>
      <c r="R323" s="1033"/>
      <c r="S323" s="1033"/>
      <c r="T323" s="1033"/>
      <c r="U323" s="1033"/>
      <c r="V323" s="1033"/>
      <c r="W323" s="1033"/>
      <c r="X323" s="1033"/>
      <c r="Y323" s="1033"/>
      <c r="Z323" s="1033"/>
      <c r="AA323" s="1033"/>
      <c r="AB323" s="1033"/>
      <c r="AC323" s="1033"/>
      <c r="AD323" s="1033"/>
      <c r="AE323" s="1033"/>
      <c r="AF323" s="1033"/>
      <c r="AG323" s="1033"/>
      <c r="AH323" s="1033"/>
      <c r="AI323" s="1033"/>
      <c r="AJ323" s="1033"/>
      <c r="AK323" s="1033"/>
      <c r="AL323" s="1033"/>
      <c r="AM323" s="1033"/>
      <c r="AN323" s="1033"/>
      <c r="AO323" s="1033"/>
      <c r="AP323" s="1033"/>
      <c r="AQ323" s="1033"/>
    </row>
    <row r="324">
      <c r="A324" s="1031"/>
      <c r="B324" s="1034"/>
      <c r="C324" s="1031"/>
      <c r="D324" s="1031"/>
      <c r="E324" s="1031"/>
      <c r="F324" s="1033"/>
      <c r="G324" s="1033"/>
      <c r="H324" s="1033"/>
      <c r="I324" s="1033"/>
      <c r="J324" s="1033"/>
      <c r="K324" s="1033"/>
      <c r="L324" s="1033"/>
      <c r="M324" s="1033"/>
      <c r="N324" s="1033"/>
      <c r="O324" s="1033"/>
      <c r="P324" s="1033"/>
      <c r="Q324" s="1033"/>
      <c r="R324" s="1033"/>
      <c r="S324" s="1033"/>
      <c r="T324" s="1033"/>
      <c r="U324" s="1033"/>
      <c r="V324" s="1033"/>
      <c r="W324" s="1033"/>
      <c r="X324" s="1033"/>
      <c r="Y324" s="1033"/>
      <c r="Z324" s="1033"/>
      <c r="AA324" s="1033"/>
      <c r="AB324" s="1033"/>
      <c r="AC324" s="1033"/>
      <c r="AD324" s="1033"/>
      <c r="AE324" s="1033"/>
      <c r="AF324" s="1033"/>
      <c r="AG324" s="1033"/>
      <c r="AH324" s="1033"/>
      <c r="AI324" s="1033"/>
      <c r="AJ324" s="1033"/>
      <c r="AK324" s="1033"/>
      <c r="AL324" s="1033"/>
      <c r="AM324" s="1033"/>
      <c r="AN324" s="1033"/>
      <c r="AO324" s="1033"/>
      <c r="AP324" s="1033"/>
      <c r="AQ324" s="1033"/>
    </row>
    <row r="325">
      <c r="A325" s="1031"/>
      <c r="B325" s="1034"/>
      <c r="C325" s="1031"/>
      <c r="D325" s="1031"/>
      <c r="E325" s="1031"/>
      <c r="F325" s="1033"/>
      <c r="G325" s="1033"/>
      <c r="H325" s="1033"/>
      <c r="I325" s="1033"/>
      <c r="J325" s="1033"/>
      <c r="K325" s="1033"/>
      <c r="L325" s="1033"/>
      <c r="M325" s="1033"/>
      <c r="N325" s="1033"/>
      <c r="O325" s="1033"/>
      <c r="P325" s="1033"/>
      <c r="Q325" s="1033"/>
      <c r="R325" s="1033"/>
      <c r="S325" s="1033"/>
      <c r="T325" s="1033"/>
      <c r="U325" s="1033"/>
      <c r="V325" s="1033"/>
      <c r="W325" s="1033"/>
      <c r="X325" s="1033"/>
      <c r="Y325" s="1033"/>
      <c r="Z325" s="1033"/>
      <c r="AA325" s="1033"/>
      <c r="AB325" s="1033"/>
      <c r="AC325" s="1033"/>
      <c r="AD325" s="1033"/>
      <c r="AE325" s="1033"/>
      <c r="AF325" s="1033"/>
      <c r="AG325" s="1033"/>
      <c r="AH325" s="1033"/>
      <c r="AI325" s="1033"/>
      <c r="AJ325" s="1033"/>
      <c r="AK325" s="1033"/>
      <c r="AL325" s="1033"/>
      <c r="AM325" s="1033"/>
      <c r="AN325" s="1033"/>
      <c r="AO325" s="1033"/>
      <c r="AP325" s="1033"/>
      <c r="AQ325" s="1033"/>
    </row>
    <row r="326">
      <c r="A326" s="1031"/>
      <c r="B326" s="1034"/>
      <c r="C326" s="1031"/>
      <c r="D326" s="1031"/>
      <c r="E326" s="1031"/>
      <c r="F326" s="1033"/>
      <c r="G326" s="1033"/>
      <c r="H326" s="1033"/>
      <c r="I326" s="1033"/>
      <c r="J326" s="1033"/>
      <c r="K326" s="1033"/>
      <c r="L326" s="1033"/>
      <c r="M326" s="1033"/>
      <c r="N326" s="1033"/>
      <c r="O326" s="1033"/>
      <c r="P326" s="1033"/>
      <c r="Q326" s="1033"/>
      <c r="R326" s="1033"/>
      <c r="S326" s="1033"/>
      <c r="T326" s="1033"/>
      <c r="U326" s="1033"/>
      <c r="V326" s="1033"/>
      <c r="W326" s="1033"/>
      <c r="X326" s="1033"/>
      <c r="Y326" s="1033"/>
      <c r="Z326" s="1033"/>
      <c r="AA326" s="1033"/>
      <c r="AB326" s="1033"/>
      <c r="AC326" s="1033"/>
      <c r="AD326" s="1033"/>
      <c r="AE326" s="1033"/>
      <c r="AF326" s="1033"/>
      <c r="AG326" s="1033"/>
      <c r="AH326" s="1033"/>
      <c r="AI326" s="1033"/>
      <c r="AJ326" s="1033"/>
      <c r="AK326" s="1033"/>
      <c r="AL326" s="1033"/>
      <c r="AM326" s="1033"/>
      <c r="AN326" s="1033"/>
      <c r="AO326" s="1033"/>
      <c r="AP326" s="1033"/>
      <c r="AQ326" s="1033"/>
    </row>
    <row r="327">
      <c r="A327" s="1031"/>
      <c r="B327" s="1034"/>
      <c r="C327" s="1031"/>
      <c r="D327" s="1031"/>
      <c r="E327" s="1031"/>
      <c r="F327" s="1033"/>
      <c r="G327" s="1033"/>
      <c r="H327" s="1033"/>
      <c r="I327" s="1033"/>
      <c r="J327" s="1033"/>
      <c r="K327" s="1033"/>
      <c r="L327" s="1033"/>
      <c r="M327" s="1033"/>
      <c r="N327" s="1033"/>
      <c r="O327" s="1033"/>
      <c r="P327" s="1033"/>
      <c r="Q327" s="1033"/>
      <c r="R327" s="1033"/>
      <c r="S327" s="1033"/>
      <c r="T327" s="1033"/>
      <c r="U327" s="1033"/>
      <c r="V327" s="1033"/>
      <c r="W327" s="1033"/>
      <c r="X327" s="1033"/>
      <c r="Y327" s="1033"/>
      <c r="Z327" s="1033"/>
      <c r="AA327" s="1033"/>
      <c r="AB327" s="1033"/>
      <c r="AC327" s="1033"/>
      <c r="AD327" s="1033"/>
      <c r="AE327" s="1033"/>
      <c r="AF327" s="1033"/>
      <c r="AG327" s="1033"/>
      <c r="AH327" s="1033"/>
      <c r="AI327" s="1033"/>
      <c r="AJ327" s="1033"/>
      <c r="AK327" s="1033"/>
      <c r="AL327" s="1033"/>
      <c r="AM327" s="1033"/>
      <c r="AN327" s="1033"/>
      <c r="AO327" s="1033"/>
      <c r="AP327" s="1033"/>
      <c r="AQ327" s="1033"/>
    </row>
    <row r="328">
      <c r="A328" s="1031"/>
      <c r="B328" s="1034"/>
      <c r="C328" s="1031"/>
      <c r="D328" s="1031"/>
      <c r="E328" s="1031"/>
      <c r="F328" s="1033"/>
      <c r="G328" s="1033"/>
      <c r="H328" s="1033"/>
      <c r="I328" s="1033"/>
      <c r="J328" s="1033"/>
      <c r="K328" s="1033"/>
      <c r="L328" s="1033"/>
      <c r="M328" s="1033"/>
      <c r="N328" s="1033"/>
      <c r="O328" s="1033"/>
      <c r="P328" s="1033"/>
      <c r="Q328" s="1033"/>
      <c r="R328" s="1033"/>
      <c r="S328" s="1033"/>
      <c r="T328" s="1033"/>
      <c r="U328" s="1033"/>
      <c r="V328" s="1033"/>
      <c r="W328" s="1033"/>
      <c r="X328" s="1033"/>
      <c r="Y328" s="1033"/>
      <c r="Z328" s="1033"/>
      <c r="AA328" s="1033"/>
      <c r="AB328" s="1033"/>
      <c r="AC328" s="1033"/>
      <c r="AD328" s="1033"/>
      <c r="AE328" s="1033"/>
      <c r="AF328" s="1033"/>
      <c r="AG328" s="1033"/>
      <c r="AH328" s="1033"/>
      <c r="AI328" s="1033"/>
      <c r="AJ328" s="1033"/>
      <c r="AK328" s="1033"/>
      <c r="AL328" s="1033"/>
      <c r="AM328" s="1033"/>
      <c r="AN328" s="1033"/>
      <c r="AO328" s="1033"/>
      <c r="AP328" s="1033"/>
      <c r="AQ328" s="1033"/>
    </row>
    <row r="329">
      <c r="A329" s="1031"/>
      <c r="B329" s="1034"/>
      <c r="C329" s="1031"/>
      <c r="D329" s="1031"/>
      <c r="E329" s="1031"/>
      <c r="F329" s="1033"/>
      <c r="G329" s="1033"/>
      <c r="H329" s="1033"/>
      <c r="I329" s="1033"/>
      <c r="J329" s="1033"/>
      <c r="K329" s="1033"/>
      <c r="L329" s="1033"/>
      <c r="M329" s="1033"/>
      <c r="N329" s="1033"/>
      <c r="O329" s="1033"/>
      <c r="P329" s="1033"/>
      <c r="Q329" s="1033"/>
      <c r="R329" s="1033"/>
      <c r="S329" s="1033"/>
      <c r="T329" s="1033"/>
      <c r="U329" s="1033"/>
      <c r="V329" s="1033"/>
      <c r="W329" s="1033"/>
      <c r="X329" s="1033"/>
      <c r="Y329" s="1033"/>
      <c r="Z329" s="1033"/>
      <c r="AA329" s="1033"/>
      <c r="AB329" s="1033"/>
      <c r="AC329" s="1033"/>
      <c r="AD329" s="1033"/>
      <c r="AE329" s="1033"/>
      <c r="AF329" s="1033"/>
      <c r="AG329" s="1033"/>
      <c r="AH329" s="1033"/>
      <c r="AI329" s="1033"/>
      <c r="AJ329" s="1033"/>
      <c r="AK329" s="1033"/>
      <c r="AL329" s="1033"/>
      <c r="AM329" s="1033"/>
      <c r="AN329" s="1033"/>
      <c r="AO329" s="1033"/>
      <c r="AP329" s="1033"/>
      <c r="AQ329" s="1033"/>
    </row>
    <row r="330">
      <c r="A330" s="1031"/>
      <c r="B330" s="1034"/>
      <c r="C330" s="1031"/>
      <c r="D330" s="1031"/>
      <c r="E330" s="1031"/>
      <c r="F330" s="1033"/>
      <c r="G330" s="1033"/>
      <c r="H330" s="1033"/>
      <c r="I330" s="1033"/>
      <c r="J330" s="1033"/>
      <c r="K330" s="1033"/>
      <c r="L330" s="1033"/>
      <c r="M330" s="1033"/>
      <c r="N330" s="1033"/>
      <c r="O330" s="1033"/>
      <c r="P330" s="1033"/>
      <c r="Q330" s="1033"/>
      <c r="R330" s="1033"/>
      <c r="S330" s="1033"/>
      <c r="T330" s="1033"/>
      <c r="U330" s="1033"/>
      <c r="V330" s="1033"/>
      <c r="W330" s="1033"/>
      <c r="X330" s="1033"/>
      <c r="Y330" s="1033"/>
      <c r="Z330" s="1033"/>
      <c r="AA330" s="1033"/>
      <c r="AB330" s="1033"/>
      <c r="AC330" s="1033"/>
      <c r="AD330" s="1033"/>
      <c r="AE330" s="1033"/>
      <c r="AF330" s="1033"/>
      <c r="AG330" s="1033"/>
      <c r="AH330" s="1033"/>
      <c r="AI330" s="1033"/>
      <c r="AJ330" s="1033"/>
      <c r="AK330" s="1033"/>
      <c r="AL330" s="1033"/>
      <c r="AM330" s="1033"/>
      <c r="AN330" s="1033"/>
      <c r="AO330" s="1033"/>
      <c r="AP330" s="1033"/>
      <c r="AQ330" s="1033"/>
    </row>
    <row r="331">
      <c r="A331" s="1031"/>
      <c r="B331" s="1034"/>
      <c r="C331" s="1031"/>
      <c r="D331" s="1031"/>
      <c r="E331" s="1031"/>
      <c r="F331" s="1033"/>
      <c r="G331" s="1033"/>
      <c r="H331" s="1033"/>
      <c r="I331" s="1033"/>
      <c r="J331" s="1033"/>
      <c r="K331" s="1033"/>
      <c r="L331" s="1033"/>
      <c r="M331" s="1033"/>
      <c r="N331" s="1033"/>
      <c r="O331" s="1033"/>
      <c r="P331" s="1033"/>
      <c r="Q331" s="1033"/>
      <c r="R331" s="1033"/>
      <c r="S331" s="1033"/>
      <c r="T331" s="1033"/>
      <c r="U331" s="1033"/>
      <c r="V331" s="1033"/>
      <c r="W331" s="1033"/>
      <c r="X331" s="1033"/>
      <c r="Y331" s="1033"/>
      <c r="Z331" s="1033"/>
      <c r="AA331" s="1033"/>
      <c r="AB331" s="1033"/>
      <c r="AC331" s="1033"/>
      <c r="AD331" s="1033"/>
      <c r="AE331" s="1033"/>
      <c r="AF331" s="1033"/>
      <c r="AG331" s="1033"/>
      <c r="AH331" s="1033"/>
      <c r="AI331" s="1033"/>
      <c r="AJ331" s="1033"/>
      <c r="AK331" s="1033"/>
      <c r="AL331" s="1033"/>
      <c r="AM331" s="1033"/>
      <c r="AN331" s="1033"/>
      <c r="AO331" s="1033"/>
      <c r="AP331" s="1033"/>
      <c r="AQ331" s="1033"/>
    </row>
    <row r="332">
      <c r="A332" s="1031"/>
      <c r="B332" s="1034"/>
      <c r="C332" s="1031"/>
      <c r="D332" s="1031"/>
      <c r="E332" s="1031"/>
      <c r="F332" s="1033"/>
      <c r="G332" s="1033"/>
      <c r="H332" s="1033"/>
      <c r="I332" s="1033"/>
      <c r="J332" s="1033"/>
      <c r="K332" s="1033"/>
      <c r="L332" s="1033"/>
      <c r="M332" s="1033"/>
      <c r="N332" s="1033"/>
      <c r="O332" s="1033"/>
      <c r="P332" s="1033"/>
      <c r="Q332" s="1033"/>
      <c r="R332" s="1033"/>
      <c r="S332" s="1033"/>
      <c r="T332" s="1033"/>
      <c r="U332" s="1033"/>
      <c r="V332" s="1033"/>
      <c r="W332" s="1033"/>
      <c r="X332" s="1033"/>
      <c r="Y332" s="1033"/>
      <c r="Z332" s="1033"/>
      <c r="AA332" s="1033"/>
      <c r="AB332" s="1033"/>
      <c r="AC332" s="1033"/>
      <c r="AD332" s="1033"/>
      <c r="AE332" s="1033"/>
      <c r="AF332" s="1033"/>
      <c r="AG332" s="1033"/>
      <c r="AH332" s="1033"/>
      <c r="AI332" s="1033"/>
      <c r="AJ332" s="1033"/>
      <c r="AK332" s="1033"/>
      <c r="AL332" s="1033"/>
      <c r="AM332" s="1033"/>
      <c r="AN332" s="1033"/>
      <c r="AO332" s="1033"/>
      <c r="AP332" s="1033"/>
      <c r="AQ332" s="1033"/>
    </row>
    <row r="333">
      <c r="A333" s="1031"/>
      <c r="B333" s="1034"/>
      <c r="C333" s="1031"/>
      <c r="D333" s="1031"/>
      <c r="E333" s="1031"/>
      <c r="F333" s="1033"/>
      <c r="G333" s="1033"/>
      <c r="H333" s="1033"/>
      <c r="I333" s="1033"/>
      <c r="J333" s="1033"/>
      <c r="K333" s="1033"/>
      <c r="L333" s="1033"/>
      <c r="M333" s="1033"/>
      <c r="N333" s="1033"/>
      <c r="O333" s="1033"/>
      <c r="P333" s="1033"/>
      <c r="Q333" s="1033"/>
      <c r="R333" s="1033"/>
      <c r="S333" s="1033"/>
      <c r="T333" s="1033"/>
      <c r="U333" s="1033"/>
      <c r="V333" s="1033"/>
      <c r="W333" s="1033"/>
      <c r="X333" s="1033"/>
      <c r="Y333" s="1033"/>
      <c r="Z333" s="1033"/>
      <c r="AA333" s="1033"/>
      <c r="AB333" s="1033"/>
      <c r="AC333" s="1033"/>
      <c r="AD333" s="1033"/>
      <c r="AE333" s="1033"/>
      <c r="AF333" s="1033"/>
      <c r="AG333" s="1033"/>
      <c r="AH333" s="1033"/>
      <c r="AI333" s="1033"/>
      <c r="AJ333" s="1033"/>
      <c r="AK333" s="1033"/>
      <c r="AL333" s="1033"/>
      <c r="AM333" s="1033"/>
      <c r="AN333" s="1033"/>
      <c r="AO333" s="1033"/>
      <c r="AP333" s="1033"/>
      <c r="AQ333" s="1033"/>
    </row>
    <row r="334">
      <c r="A334" s="1031"/>
      <c r="B334" s="1034"/>
      <c r="C334" s="1031"/>
      <c r="D334" s="1031"/>
      <c r="E334" s="1031"/>
      <c r="F334" s="1033"/>
      <c r="G334" s="1033"/>
      <c r="H334" s="1033"/>
      <c r="I334" s="1033"/>
      <c r="J334" s="1033"/>
      <c r="K334" s="1033"/>
      <c r="L334" s="1033"/>
      <c r="M334" s="1033"/>
      <c r="N334" s="1033"/>
      <c r="O334" s="1033"/>
      <c r="P334" s="1033"/>
      <c r="Q334" s="1033"/>
      <c r="R334" s="1033"/>
      <c r="S334" s="1033"/>
      <c r="T334" s="1033"/>
      <c r="U334" s="1033"/>
      <c r="V334" s="1033"/>
      <c r="W334" s="1033"/>
      <c r="X334" s="1033"/>
      <c r="Y334" s="1033"/>
      <c r="Z334" s="1033"/>
      <c r="AA334" s="1033"/>
      <c r="AB334" s="1033"/>
      <c r="AC334" s="1033"/>
      <c r="AD334" s="1033"/>
      <c r="AE334" s="1033"/>
      <c r="AF334" s="1033"/>
      <c r="AG334" s="1033"/>
      <c r="AH334" s="1033"/>
      <c r="AI334" s="1033"/>
      <c r="AJ334" s="1033"/>
      <c r="AK334" s="1033"/>
      <c r="AL334" s="1033"/>
      <c r="AM334" s="1033"/>
      <c r="AN334" s="1033"/>
      <c r="AO334" s="1033"/>
      <c r="AP334" s="1033"/>
      <c r="AQ334" s="1033"/>
    </row>
    <row r="335">
      <c r="A335" s="1031"/>
      <c r="B335" s="1034"/>
      <c r="C335" s="1031"/>
      <c r="D335" s="1031"/>
      <c r="E335" s="1031"/>
      <c r="F335" s="1033"/>
      <c r="G335" s="1033"/>
      <c r="H335" s="1033"/>
      <c r="I335" s="1033"/>
      <c r="J335" s="1033"/>
      <c r="K335" s="1033"/>
      <c r="L335" s="1033"/>
      <c r="M335" s="1033"/>
      <c r="N335" s="1033"/>
      <c r="O335" s="1033"/>
      <c r="P335" s="1033"/>
      <c r="Q335" s="1033"/>
      <c r="R335" s="1033"/>
      <c r="S335" s="1033"/>
      <c r="T335" s="1033"/>
      <c r="U335" s="1033"/>
      <c r="V335" s="1033"/>
      <c r="W335" s="1033"/>
      <c r="X335" s="1033"/>
      <c r="Y335" s="1033"/>
      <c r="Z335" s="1033"/>
      <c r="AA335" s="1033"/>
      <c r="AB335" s="1033"/>
      <c r="AC335" s="1033"/>
      <c r="AD335" s="1033"/>
      <c r="AE335" s="1033"/>
      <c r="AF335" s="1033"/>
      <c r="AG335" s="1033"/>
      <c r="AH335" s="1033"/>
      <c r="AI335" s="1033"/>
      <c r="AJ335" s="1033"/>
      <c r="AK335" s="1033"/>
      <c r="AL335" s="1033"/>
      <c r="AM335" s="1033"/>
      <c r="AN335" s="1033"/>
      <c r="AO335" s="1033"/>
      <c r="AP335" s="1033"/>
      <c r="AQ335" s="1033"/>
    </row>
    <row r="336">
      <c r="A336" s="1031"/>
      <c r="B336" s="1034"/>
      <c r="C336" s="1031"/>
      <c r="D336" s="1031"/>
      <c r="E336" s="1031"/>
      <c r="F336" s="1033"/>
      <c r="G336" s="1033"/>
      <c r="H336" s="1033"/>
      <c r="I336" s="1033"/>
      <c r="J336" s="1033"/>
      <c r="K336" s="1033"/>
      <c r="L336" s="1033"/>
      <c r="M336" s="1033"/>
      <c r="N336" s="1033"/>
      <c r="O336" s="1033"/>
      <c r="P336" s="1033"/>
      <c r="Q336" s="1033"/>
      <c r="R336" s="1033"/>
      <c r="S336" s="1033"/>
      <c r="T336" s="1033"/>
      <c r="U336" s="1033"/>
      <c r="V336" s="1033"/>
      <c r="W336" s="1033"/>
      <c r="X336" s="1033"/>
      <c r="Y336" s="1033"/>
      <c r="Z336" s="1033"/>
      <c r="AA336" s="1033"/>
      <c r="AB336" s="1033"/>
      <c r="AC336" s="1033"/>
      <c r="AD336" s="1033"/>
      <c r="AE336" s="1033"/>
      <c r="AF336" s="1033"/>
      <c r="AG336" s="1033"/>
      <c r="AH336" s="1033"/>
      <c r="AI336" s="1033"/>
      <c r="AJ336" s="1033"/>
      <c r="AK336" s="1033"/>
      <c r="AL336" s="1033"/>
      <c r="AM336" s="1033"/>
      <c r="AN336" s="1033"/>
      <c r="AO336" s="1033"/>
      <c r="AP336" s="1033"/>
      <c r="AQ336" s="1033"/>
    </row>
    <row r="337">
      <c r="A337" s="1031"/>
      <c r="B337" s="1034"/>
      <c r="C337" s="1031"/>
      <c r="D337" s="1031"/>
      <c r="E337" s="1031"/>
      <c r="F337" s="1033"/>
      <c r="G337" s="1033"/>
      <c r="H337" s="1033"/>
      <c r="I337" s="1033"/>
      <c r="J337" s="1033"/>
      <c r="K337" s="1033"/>
      <c r="L337" s="1033"/>
      <c r="M337" s="1033"/>
      <c r="N337" s="1033"/>
      <c r="O337" s="1033"/>
      <c r="P337" s="1033"/>
      <c r="Q337" s="1033"/>
      <c r="R337" s="1033"/>
      <c r="S337" s="1033"/>
      <c r="T337" s="1033"/>
      <c r="U337" s="1033"/>
      <c r="V337" s="1033"/>
      <c r="W337" s="1033"/>
      <c r="X337" s="1033"/>
      <c r="Y337" s="1033"/>
      <c r="Z337" s="1033"/>
      <c r="AA337" s="1033"/>
      <c r="AB337" s="1033"/>
      <c r="AC337" s="1033"/>
      <c r="AD337" s="1033"/>
      <c r="AE337" s="1033"/>
      <c r="AF337" s="1033"/>
      <c r="AG337" s="1033"/>
      <c r="AH337" s="1033"/>
      <c r="AI337" s="1033"/>
      <c r="AJ337" s="1033"/>
      <c r="AK337" s="1033"/>
      <c r="AL337" s="1033"/>
      <c r="AM337" s="1033"/>
      <c r="AN337" s="1033"/>
      <c r="AO337" s="1033"/>
      <c r="AP337" s="1033"/>
      <c r="AQ337" s="1033"/>
    </row>
    <row r="338">
      <c r="A338" s="1031"/>
      <c r="B338" s="1034"/>
      <c r="C338" s="1031"/>
      <c r="D338" s="1031"/>
      <c r="E338" s="1031"/>
      <c r="F338" s="1033"/>
      <c r="G338" s="1033"/>
      <c r="H338" s="1033"/>
      <c r="I338" s="1033"/>
      <c r="J338" s="1033"/>
      <c r="K338" s="1033"/>
      <c r="L338" s="1033"/>
      <c r="M338" s="1033"/>
      <c r="N338" s="1033"/>
      <c r="O338" s="1033"/>
      <c r="P338" s="1033"/>
      <c r="Q338" s="1033"/>
      <c r="R338" s="1033"/>
      <c r="S338" s="1033"/>
      <c r="T338" s="1033"/>
      <c r="U338" s="1033"/>
      <c r="V338" s="1033"/>
      <c r="W338" s="1033"/>
      <c r="X338" s="1033"/>
      <c r="Y338" s="1033"/>
      <c r="Z338" s="1033"/>
      <c r="AA338" s="1033"/>
      <c r="AB338" s="1033"/>
      <c r="AC338" s="1033"/>
      <c r="AD338" s="1033"/>
      <c r="AE338" s="1033"/>
      <c r="AF338" s="1033"/>
      <c r="AG338" s="1033"/>
      <c r="AH338" s="1033"/>
      <c r="AI338" s="1033"/>
      <c r="AJ338" s="1033"/>
      <c r="AK338" s="1033"/>
      <c r="AL338" s="1033"/>
      <c r="AM338" s="1033"/>
      <c r="AN338" s="1033"/>
      <c r="AO338" s="1033"/>
      <c r="AP338" s="1033"/>
      <c r="AQ338" s="1033"/>
    </row>
    <row r="339">
      <c r="A339" s="1031"/>
      <c r="B339" s="1034"/>
      <c r="C339" s="1031"/>
      <c r="D339" s="1031"/>
      <c r="E339" s="1031"/>
      <c r="F339" s="1033"/>
      <c r="G339" s="1033"/>
      <c r="H339" s="1033"/>
      <c r="I339" s="1033"/>
      <c r="J339" s="1033"/>
      <c r="K339" s="1033"/>
      <c r="L339" s="1033"/>
      <c r="M339" s="1033"/>
      <c r="N339" s="1033"/>
      <c r="O339" s="1033"/>
      <c r="P339" s="1033"/>
      <c r="Q339" s="1033"/>
      <c r="R339" s="1033"/>
      <c r="S339" s="1033"/>
      <c r="T339" s="1033"/>
      <c r="U339" s="1033"/>
      <c r="V339" s="1033"/>
      <c r="W339" s="1033"/>
      <c r="X339" s="1033"/>
      <c r="Y339" s="1033"/>
      <c r="Z339" s="1033"/>
      <c r="AA339" s="1033"/>
      <c r="AB339" s="1033"/>
      <c r="AC339" s="1033"/>
      <c r="AD339" s="1033"/>
      <c r="AE339" s="1033"/>
      <c r="AF339" s="1033"/>
      <c r="AG339" s="1033"/>
      <c r="AH339" s="1033"/>
      <c r="AI339" s="1033"/>
      <c r="AJ339" s="1033"/>
      <c r="AK339" s="1033"/>
      <c r="AL339" s="1033"/>
      <c r="AM339" s="1033"/>
      <c r="AN339" s="1033"/>
      <c r="AO339" s="1033"/>
      <c r="AP339" s="1033"/>
      <c r="AQ339" s="1033"/>
    </row>
    <row r="340">
      <c r="A340" s="1031"/>
      <c r="B340" s="1034"/>
      <c r="C340" s="1031"/>
      <c r="D340" s="1031"/>
      <c r="E340" s="1031"/>
      <c r="F340" s="1033"/>
      <c r="G340" s="1033"/>
      <c r="H340" s="1033"/>
      <c r="I340" s="1033"/>
      <c r="J340" s="1033"/>
      <c r="K340" s="1033"/>
      <c r="L340" s="1033"/>
      <c r="M340" s="1033"/>
      <c r="N340" s="1033"/>
      <c r="O340" s="1033"/>
      <c r="P340" s="1033"/>
      <c r="Q340" s="1033"/>
      <c r="R340" s="1033"/>
      <c r="S340" s="1033"/>
      <c r="T340" s="1033"/>
      <c r="U340" s="1033"/>
      <c r="V340" s="1033"/>
      <c r="W340" s="1033"/>
      <c r="X340" s="1033"/>
      <c r="Y340" s="1033"/>
      <c r="Z340" s="1033"/>
      <c r="AA340" s="1033"/>
      <c r="AB340" s="1033"/>
      <c r="AC340" s="1033"/>
      <c r="AD340" s="1033"/>
      <c r="AE340" s="1033"/>
      <c r="AF340" s="1033"/>
      <c r="AG340" s="1033"/>
      <c r="AH340" s="1033"/>
      <c r="AI340" s="1033"/>
      <c r="AJ340" s="1033"/>
      <c r="AK340" s="1033"/>
      <c r="AL340" s="1033"/>
      <c r="AM340" s="1033"/>
      <c r="AN340" s="1033"/>
      <c r="AO340" s="1033"/>
      <c r="AP340" s="1033"/>
      <c r="AQ340" s="1033"/>
    </row>
    <row r="341">
      <c r="A341" s="1031"/>
      <c r="B341" s="1034"/>
      <c r="C341" s="1031"/>
      <c r="D341" s="1031"/>
      <c r="E341" s="1031"/>
      <c r="F341" s="1033"/>
      <c r="G341" s="1033"/>
      <c r="H341" s="1033"/>
      <c r="I341" s="1033"/>
      <c r="J341" s="1033"/>
      <c r="K341" s="1033"/>
      <c r="L341" s="1033"/>
      <c r="M341" s="1033"/>
      <c r="N341" s="1033"/>
      <c r="O341" s="1033"/>
      <c r="P341" s="1033"/>
      <c r="Q341" s="1033"/>
      <c r="R341" s="1033"/>
      <c r="S341" s="1033"/>
      <c r="T341" s="1033"/>
      <c r="U341" s="1033"/>
      <c r="V341" s="1033"/>
      <c r="W341" s="1033"/>
      <c r="X341" s="1033"/>
      <c r="Y341" s="1033"/>
      <c r="Z341" s="1033"/>
      <c r="AA341" s="1033"/>
      <c r="AB341" s="1033"/>
      <c r="AC341" s="1033"/>
      <c r="AD341" s="1033"/>
      <c r="AE341" s="1033"/>
      <c r="AF341" s="1033"/>
      <c r="AG341" s="1033"/>
      <c r="AH341" s="1033"/>
      <c r="AI341" s="1033"/>
      <c r="AJ341" s="1033"/>
      <c r="AK341" s="1033"/>
      <c r="AL341" s="1033"/>
      <c r="AM341" s="1033"/>
      <c r="AN341" s="1033"/>
      <c r="AO341" s="1033"/>
      <c r="AP341" s="1033"/>
      <c r="AQ341" s="1033"/>
    </row>
    <row r="342">
      <c r="A342" s="1031"/>
      <c r="B342" s="1034"/>
      <c r="C342" s="1031"/>
      <c r="D342" s="1031"/>
      <c r="E342" s="1031"/>
      <c r="F342" s="1033"/>
      <c r="G342" s="1033"/>
      <c r="H342" s="1033"/>
      <c r="I342" s="1033"/>
      <c r="J342" s="1033"/>
      <c r="K342" s="1033"/>
      <c r="L342" s="1033"/>
      <c r="M342" s="1033"/>
      <c r="N342" s="1033"/>
      <c r="O342" s="1033"/>
      <c r="P342" s="1033"/>
      <c r="Q342" s="1033"/>
      <c r="R342" s="1033"/>
      <c r="S342" s="1033"/>
      <c r="T342" s="1033"/>
      <c r="U342" s="1033"/>
      <c r="V342" s="1033"/>
      <c r="W342" s="1033"/>
      <c r="X342" s="1033"/>
      <c r="Y342" s="1033"/>
      <c r="Z342" s="1033"/>
      <c r="AA342" s="1033"/>
      <c r="AB342" s="1033"/>
      <c r="AC342" s="1033"/>
      <c r="AD342" s="1033"/>
      <c r="AE342" s="1033"/>
      <c r="AF342" s="1033"/>
      <c r="AG342" s="1033"/>
      <c r="AH342" s="1033"/>
      <c r="AI342" s="1033"/>
      <c r="AJ342" s="1033"/>
      <c r="AK342" s="1033"/>
      <c r="AL342" s="1033"/>
      <c r="AM342" s="1033"/>
      <c r="AN342" s="1033"/>
      <c r="AO342" s="1033"/>
      <c r="AP342" s="1033"/>
      <c r="AQ342" s="1033"/>
    </row>
    <row r="343">
      <c r="A343" s="1031"/>
      <c r="B343" s="1034"/>
      <c r="C343" s="1031"/>
      <c r="D343" s="1031"/>
      <c r="E343" s="1031"/>
      <c r="F343" s="1033"/>
      <c r="G343" s="1033"/>
      <c r="H343" s="1033"/>
      <c r="I343" s="1033"/>
      <c r="J343" s="1033"/>
      <c r="K343" s="1033"/>
      <c r="L343" s="1033"/>
      <c r="M343" s="1033"/>
      <c r="N343" s="1033"/>
      <c r="O343" s="1033"/>
      <c r="P343" s="1033"/>
      <c r="Q343" s="1033"/>
      <c r="R343" s="1033"/>
      <c r="S343" s="1033"/>
      <c r="T343" s="1033"/>
      <c r="U343" s="1033"/>
      <c r="V343" s="1033"/>
      <c r="W343" s="1033"/>
      <c r="X343" s="1033"/>
      <c r="Y343" s="1033"/>
      <c r="Z343" s="1033"/>
      <c r="AA343" s="1033"/>
      <c r="AB343" s="1033"/>
      <c r="AC343" s="1033"/>
      <c r="AD343" s="1033"/>
      <c r="AE343" s="1033"/>
      <c r="AF343" s="1033"/>
      <c r="AG343" s="1033"/>
      <c r="AH343" s="1033"/>
      <c r="AI343" s="1033"/>
      <c r="AJ343" s="1033"/>
      <c r="AK343" s="1033"/>
      <c r="AL343" s="1033"/>
      <c r="AM343" s="1033"/>
      <c r="AN343" s="1033"/>
      <c r="AO343" s="1033"/>
      <c r="AP343" s="1033"/>
      <c r="AQ343" s="1033"/>
    </row>
    <row r="344">
      <c r="A344" s="1031"/>
      <c r="B344" s="1034"/>
      <c r="C344" s="1031"/>
      <c r="D344" s="1031"/>
      <c r="E344" s="1031"/>
      <c r="F344" s="1033"/>
      <c r="G344" s="1033"/>
      <c r="H344" s="1033"/>
      <c r="I344" s="1033"/>
      <c r="J344" s="1033"/>
      <c r="K344" s="1033"/>
      <c r="L344" s="1033"/>
      <c r="M344" s="1033"/>
      <c r="N344" s="1033"/>
      <c r="O344" s="1033"/>
      <c r="P344" s="1033"/>
      <c r="Q344" s="1033"/>
      <c r="R344" s="1033"/>
      <c r="S344" s="1033"/>
      <c r="T344" s="1033"/>
      <c r="U344" s="1033"/>
      <c r="V344" s="1033"/>
      <c r="W344" s="1033"/>
      <c r="X344" s="1033"/>
      <c r="Y344" s="1033"/>
      <c r="Z344" s="1033"/>
      <c r="AA344" s="1033"/>
      <c r="AB344" s="1033"/>
      <c r="AC344" s="1033"/>
      <c r="AD344" s="1033"/>
      <c r="AE344" s="1033"/>
      <c r="AF344" s="1033"/>
      <c r="AG344" s="1033"/>
      <c r="AH344" s="1033"/>
      <c r="AI344" s="1033"/>
      <c r="AJ344" s="1033"/>
      <c r="AK344" s="1033"/>
      <c r="AL344" s="1033"/>
      <c r="AM344" s="1033"/>
      <c r="AN344" s="1033"/>
      <c r="AO344" s="1033"/>
      <c r="AP344" s="1033"/>
      <c r="AQ344" s="1033"/>
    </row>
    <row r="345">
      <c r="A345" s="1031"/>
      <c r="B345" s="1034"/>
      <c r="C345" s="1031"/>
      <c r="D345" s="1031"/>
      <c r="E345" s="1031"/>
      <c r="F345" s="1033"/>
      <c r="G345" s="1033"/>
      <c r="H345" s="1033"/>
      <c r="I345" s="1033"/>
      <c r="J345" s="1033"/>
      <c r="K345" s="1033"/>
      <c r="L345" s="1033"/>
      <c r="M345" s="1033"/>
      <c r="N345" s="1033"/>
      <c r="O345" s="1033"/>
      <c r="P345" s="1033"/>
      <c r="Q345" s="1033"/>
      <c r="R345" s="1033"/>
      <c r="S345" s="1033"/>
      <c r="T345" s="1033"/>
      <c r="U345" s="1033"/>
      <c r="V345" s="1033"/>
      <c r="W345" s="1033"/>
      <c r="X345" s="1033"/>
      <c r="Y345" s="1033"/>
      <c r="Z345" s="1033"/>
      <c r="AA345" s="1033"/>
      <c r="AB345" s="1033"/>
      <c r="AC345" s="1033"/>
      <c r="AD345" s="1033"/>
      <c r="AE345" s="1033"/>
      <c r="AF345" s="1033"/>
      <c r="AG345" s="1033"/>
      <c r="AH345" s="1033"/>
      <c r="AI345" s="1033"/>
      <c r="AJ345" s="1033"/>
      <c r="AK345" s="1033"/>
      <c r="AL345" s="1033"/>
      <c r="AM345" s="1033"/>
      <c r="AN345" s="1033"/>
      <c r="AO345" s="1033"/>
      <c r="AP345" s="1033"/>
      <c r="AQ345" s="1033"/>
    </row>
    <row r="346">
      <c r="A346" s="1031"/>
      <c r="B346" s="1034"/>
      <c r="C346" s="1031"/>
      <c r="D346" s="1031"/>
      <c r="E346" s="1031"/>
      <c r="F346" s="1033"/>
      <c r="G346" s="1033"/>
      <c r="H346" s="1033"/>
      <c r="I346" s="1033"/>
      <c r="J346" s="1033"/>
      <c r="K346" s="1033"/>
      <c r="L346" s="1033"/>
      <c r="M346" s="1033"/>
      <c r="N346" s="1033"/>
      <c r="O346" s="1033"/>
      <c r="P346" s="1033"/>
      <c r="Q346" s="1033"/>
      <c r="R346" s="1033"/>
      <c r="S346" s="1033"/>
      <c r="T346" s="1033"/>
      <c r="U346" s="1033"/>
      <c r="V346" s="1033"/>
      <c r="W346" s="1033"/>
      <c r="X346" s="1033"/>
      <c r="Y346" s="1033"/>
      <c r="Z346" s="1033"/>
      <c r="AA346" s="1033"/>
      <c r="AB346" s="1033"/>
      <c r="AC346" s="1033"/>
      <c r="AD346" s="1033"/>
      <c r="AE346" s="1033"/>
      <c r="AF346" s="1033"/>
      <c r="AG346" s="1033"/>
      <c r="AH346" s="1033"/>
      <c r="AI346" s="1033"/>
      <c r="AJ346" s="1033"/>
      <c r="AK346" s="1033"/>
      <c r="AL346" s="1033"/>
      <c r="AM346" s="1033"/>
      <c r="AN346" s="1033"/>
      <c r="AO346" s="1033"/>
      <c r="AP346" s="1033"/>
      <c r="AQ346" s="1033"/>
    </row>
    <row r="347">
      <c r="A347" s="1031"/>
      <c r="B347" s="1034"/>
      <c r="C347" s="1031"/>
      <c r="D347" s="1031"/>
      <c r="E347" s="1031"/>
      <c r="F347" s="1033"/>
      <c r="G347" s="1033"/>
      <c r="H347" s="1033"/>
      <c r="I347" s="1033"/>
      <c r="J347" s="1033"/>
      <c r="K347" s="1033"/>
      <c r="L347" s="1033"/>
      <c r="M347" s="1033"/>
      <c r="N347" s="1033"/>
      <c r="O347" s="1033"/>
      <c r="P347" s="1033"/>
      <c r="Q347" s="1033"/>
      <c r="R347" s="1033"/>
      <c r="S347" s="1033"/>
      <c r="T347" s="1033"/>
      <c r="U347" s="1033"/>
      <c r="V347" s="1033"/>
      <c r="W347" s="1033"/>
      <c r="X347" s="1033"/>
      <c r="Y347" s="1033"/>
      <c r="Z347" s="1033"/>
      <c r="AA347" s="1033"/>
      <c r="AB347" s="1033"/>
      <c r="AC347" s="1033"/>
      <c r="AD347" s="1033"/>
      <c r="AE347" s="1033"/>
      <c r="AF347" s="1033"/>
      <c r="AG347" s="1033"/>
      <c r="AH347" s="1033"/>
      <c r="AI347" s="1033"/>
      <c r="AJ347" s="1033"/>
      <c r="AK347" s="1033"/>
      <c r="AL347" s="1033"/>
      <c r="AM347" s="1033"/>
      <c r="AN347" s="1033"/>
      <c r="AO347" s="1033"/>
      <c r="AP347" s="1033"/>
      <c r="AQ347" s="1033"/>
    </row>
    <row r="348">
      <c r="A348" s="1031"/>
      <c r="B348" s="1034"/>
      <c r="C348" s="1031"/>
      <c r="D348" s="1031"/>
      <c r="E348" s="1031"/>
      <c r="F348" s="1033"/>
      <c r="G348" s="1033"/>
      <c r="H348" s="1033"/>
      <c r="I348" s="1033"/>
      <c r="J348" s="1033"/>
      <c r="K348" s="1033"/>
      <c r="L348" s="1033"/>
      <c r="M348" s="1033"/>
      <c r="N348" s="1033"/>
      <c r="O348" s="1033"/>
      <c r="P348" s="1033"/>
      <c r="Q348" s="1033"/>
      <c r="R348" s="1033"/>
      <c r="S348" s="1033"/>
      <c r="T348" s="1033"/>
      <c r="U348" s="1033"/>
      <c r="V348" s="1033"/>
      <c r="W348" s="1033"/>
      <c r="X348" s="1033"/>
      <c r="Y348" s="1033"/>
      <c r="Z348" s="1033"/>
      <c r="AA348" s="1033"/>
      <c r="AB348" s="1033"/>
      <c r="AC348" s="1033"/>
      <c r="AD348" s="1033"/>
      <c r="AE348" s="1033"/>
      <c r="AF348" s="1033"/>
      <c r="AG348" s="1033"/>
      <c r="AH348" s="1033"/>
      <c r="AI348" s="1033"/>
      <c r="AJ348" s="1033"/>
      <c r="AK348" s="1033"/>
      <c r="AL348" s="1033"/>
      <c r="AM348" s="1033"/>
      <c r="AN348" s="1033"/>
      <c r="AO348" s="1033"/>
      <c r="AP348" s="1033"/>
      <c r="AQ348" s="1033"/>
    </row>
    <row r="349">
      <c r="A349" s="1031"/>
      <c r="B349" s="1034"/>
      <c r="C349" s="1031"/>
      <c r="D349" s="1031"/>
      <c r="E349" s="1031"/>
      <c r="F349" s="1033"/>
      <c r="G349" s="1033"/>
      <c r="H349" s="1033"/>
      <c r="I349" s="1033"/>
      <c r="J349" s="1033"/>
      <c r="K349" s="1033"/>
      <c r="L349" s="1033"/>
      <c r="M349" s="1033"/>
      <c r="N349" s="1033"/>
      <c r="O349" s="1033"/>
      <c r="P349" s="1033"/>
      <c r="Q349" s="1033"/>
      <c r="R349" s="1033"/>
      <c r="S349" s="1033"/>
      <c r="T349" s="1033"/>
      <c r="U349" s="1033"/>
      <c r="V349" s="1033"/>
      <c r="W349" s="1033"/>
      <c r="X349" s="1033"/>
      <c r="Y349" s="1033"/>
      <c r="Z349" s="1033"/>
      <c r="AA349" s="1033"/>
      <c r="AB349" s="1033"/>
      <c r="AC349" s="1033"/>
      <c r="AD349" s="1033"/>
      <c r="AE349" s="1033"/>
      <c r="AF349" s="1033"/>
      <c r="AG349" s="1033"/>
      <c r="AH349" s="1033"/>
      <c r="AI349" s="1033"/>
      <c r="AJ349" s="1033"/>
      <c r="AK349" s="1033"/>
      <c r="AL349" s="1033"/>
      <c r="AM349" s="1033"/>
      <c r="AN349" s="1033"/>
      <c r="AO349" s="1033"/>
      <c r="AP349" s="1033"/>
      <c r="AQ349" s="1033"/>
    </row>
    <row r="350">
      <c r="A350" s="1031"/>
      <c r="B350" s="1034"/>
      <c r="C350" s="1031"/>
      <c r="D350" s="1031"/>
      <c r="E350" s="1031"/>
      <c r="F350" s="1033"/>
      <c r="G350" s="1033"/>
      <c r="H350" s="1033"/>
      <c r="I350" s="1033"/>
      <c r="J350" s="1033"/>
      <c r="K350" s="1033"/>
      <c r="L350" s="1033"/>
      <c r="M350" s="1033"/>
      <c r="N350" s="1033"/>
      <c r="O350" s="1033"/>
      <c r="P350" s="1033"/>
      <c r="Q350" s="1033"/>
      <c r="R350" s="1033"/>
      <c r="S350" s="1033"/>
      <c r="T350" s="1033"/>
      <c r="U350" s="1033"/>
      <c r="V350" s="1033"/>
      <c r="W350" s="1033"/>
      <c r="X350" s="1033"/>
      <c r="Y350" s="1033"/>
      <c r="Z350" s="1033"/>
      <c r="AA350" s="1033"/>
      <c r="AB350" s="1033"/>
      <c r="AC350" s="1033"/>
      <c r="AD350" s="1033"/>
      <c r="AE350" s="1033"/>
      <c r="AF350" s="1033"/>
      <c r="AG350" s="1033"/>
      <c r="AH350" s="1033"/>
      <c r="AI350" s="1033"/>
      <c r="AJ350" s="1033"/>
      <c r="AK350" s="1033"/>
      <c r="AL350" s="1033"/>
      <c r="AM350" s="1033"/>
      <c r="AN350" s="1033"/>
      <c r="AO350" s="1033"/>
      <c r="AP350" s="1033"/>
      <c r="AQ350" s="1033"/>
    </row>
    <row r="351">
      <c r="A351" s="1031"/>
      <c r="B351" s="1034"/>
      <c r="C351" s="1031"/>
      <c r="D351" s="1031"/>
      <c r="E351" s="1031"/>
      <c r="F351" s="1033"/>
      <c r="G351" s="1033"/>
      <c r="H351" s="1033"/>
      <c r="I351" s="1033"/>
      <c r="J351" s="1033"/>
      <c r="K351" s="1033"/>
      <c r="L351" s="1033"/>
      <c r="M351" s="1033"/>
      <c r="N351" s="1033"/>
      <c r="O351" s="1033"/>
      <c r="P351" s="1033"/>
      <c r="Q351" s="1033"/>
      <c r="R351" s="1033"/>
      <c r="S351" s="1033"/>
      <c r="T351" s="1033"/>
      <c r="U351" s="1033"/>
      <c r="V351" s="1033"/>
      <c r="W351" s="1033"/>
      <c r="X351" s="1033"/>
      <c r="Y351" s="1033"/>
      <c r="Z351" s="1033"/>
      <c r="AA351" s="1033"/>
      <c r="AB351" s="1033"/>
      <c r="AC351" s="1033"/>
      <c r="AD351" s="1033"/>
      <c r="AE351" s="1033"/>
      <c r="AF351" s="1033"/>
      <c r="AG351" s="1033"/>
      <c r="AH351" s="1033"/>
      <c r="AI351" s="1033"/>
      <c r="AJ351" s="1033"/>
      <c r="AK351" s="1033"/>
      <c r="AL351" s="1033"/>
      <c r="AM351" s="1033"/>
      <c r="AN351" s="1033"/>
      <c r="AO351" s="1033"/>
      <c r="AP351" s="1033"/>
      <c r="AQ351" s="1033"/>
    </row>
    <row r="352">
      <c r="A352" s="1031"/>
      <c r="B352" s="1034"/>
      <c r="C352" s="1031"/>
      <c r="D352" s="1031"/>
      <c r="E352" s="1031"/>
      <c r="F352" s="1033"/>
      <c r="G352" s="1033"/>
      <c r="H352" s="1033"/>
      <c r="I352" s="1033"/>
      <c r="J352" s="1033"/>
      <c r="K352" s="1033"/>
      <c r="L352" s="1033"/>
      <c r="M352" s="1033"/>
      <c r="N352" s="1033"/>
      <c r="O352" s="1033"/>
      <c r="P352" s="1033"/>
      <c r="Q352" s="1033"/>
      <c r="R352" s="1033"/>
      <c r="S352" s="1033"/>
      <c r="T352" s="1033"/>
      <c r="U352" s="1033"/>
      <c r="V352" s="1033"/>
      <c r="W352" s="1033"/>
      <c r="X352" s="1033"/>
      <c r="Y352" s="1033"/>
      <c r="Z352" s="1033"/>
      <c r="AA352" s="1033"/>
      <c r="AB352" s="1033"/>
      <c r="AC352" s="1033"/>
      <c r="AD352" s="1033"/>
      <c r="AE352" s="1033"/>
      <c r="AF352" s="1033"/>
      <c r="AG352" s="1033"/>
      <c r="AH352" s="1033"/>
      <c r="AI352" s="1033"/>
      <c r="AJ352" s="1033"/>
      <c r="AK352" s="1033"/>
      <c r="AL352" s="1033"/>
      <c r="AM352" s="1033"/>
      <c r="AN352" s="1033"/>
      <c r="AO352" s="1033"/>
      <c r="AP352" s="1033"/>
      <c r="AQ352" s="1033"/>
    </row>
    <row r="353">
      <c r="A353" s="1031"/>
      <c r="B353" s="1034"/>
      <c r="C353" s="1031"/>
      <c r="D353" s="1031"/>
      <c r="E353" s="1031"/>
      <c r="F353" s="1033"/>
      <c r="G353" s="1033"/>
      <c r="H353" s="1033"/>
      <c r="I353" s="1033"/>
      <c r="J353" s="1033"/>
      <c r="K353" s="1033"/>
      <c r="L353" s="1033"/>
      <c r="M353" s="1033"/>
      <c r="N353" s="1033"/>
      <c r="O353" s="1033"/>
      <c r="P353" s="1033"/>
      <c r="Q353" s="1033"/>
      <c r="R353" s="1033"/>
      <c r="S353" s="1033"/>
      <c r="T353" s="1033"/>
      <c r="U353" s="1033"/>
      <c r="V353" s="1033"/>
      <c r="W353" s="1033"/>
      <c r="X353" s="1033"/>
      <c r="Y353" s="1033"/>
      <c r="Z353" s="1033"/>
      <c r="AA353" s="1033"/>
      <c r="AB353" s="1033"/>
      <c r="AC353" s="1033"/>
      <c r="AD353" s="1033"/>
      <c r="AE353" s="1033"/>
      <c r="AF353" s="1033"/>
      <c r="AG353" s="1033"/>
      <c r="AH353" s="1033"/>
      <c r="AI353" s="1033"/>
      <c r="AJ353" s="1033"/>
      <c r="AK353" s="1033"/>
      <c r="AL353" s="1033"/>
      <c r="AM353" s="1033"/>
      <c r="AN353" s="1033"/>
      <c r="AO353" s="1033"/>
      <c r="AP353" s="1033"/>
      <c r="AQ353" s="1033"/>
    </row>
    <row r="354">
      <c r="A354" s="1031"/>
      <c r="B354" s="1034"/>
      <c r="C354" s="1031"/>
      <c r="D354" s="1031"/>
      <c r="E354" s="1031"/>
      <c r="F354" s="1033"/>
      <c r="G354" s="1033"/>
      <c r="H354" s="1033"/>
      <c r="I354" s="1033"/>
      <c r="J354" s="1033"/>
      <c r="K354" s="1033"/>
      <c r="L354" s="1033"/>
      <c r="M354" s="1033"/>
      <c r="N354" s="1033"/>
      <c r="O354" s="1033"/>
      <c r="P354" s="1033"/>
      <c r="Q354" s="1033"/>
      <c r="R354" s="1033"/>
      <c r="S354" s="1033"/>
      <c r="T354" s="1033"/>
      <c r="U354" s="1033"/>
      <c r="V354" s="1033"/>
      <c r="W354" s="1033"/>
      <c r="X354" s="1033"/>
      <c r="Y354" s="1033"/>
      <c r="Z354" s="1033"/>
      <c r="AA354" s="1033"/>
      <c r="AB354" s="1033"/>
      <c r="AC354" s="1033"/>
      <c r="AD354" s="1033"/>
      <c r="AE354" s="1033"/>
      <c r="AF354" s="1033"/>
      <c r="AG354" s="1033"/>
      <c r="AH354" s="1033"/>
      <c r="AI354" s="1033"/>
      <c r="AJ354" s="1033"/>
      <c r="AK354" s="1033"/>
      <c r="AL354" s="1033"/>
      <c r="AM354" s="1033"/>
      <c r="AN354" s="1033"/>
      <c r="AO354" s="1033"/>
      <c r="AP354" s="1033"/>
      <c r="AQ354" s="1033"/>
    </row>
    <row r="355">
      <c r="A355" s="1031"/>
      <c r="B355" s="1034"/>
      <c r="C355" s="1031"/>
      <c r="D355" s="1031"/>
      <c r="E355" s="1031"/>
      <c r="F355" s="1033"/>
      <c r="G355" s="1033"/>
      <c r="H355" s="1033"/>
      <c r="I355" s="1033"/>
      <c r="J355" s="1033"/>
      <c r="K355" s="1033"/>
      <c r="L355" s="1033"/>
      <c r="M355" s="1033"/>
      <c r="N355" s="1033"/>
      <c r="O355" s="1033"/>
      <c r="P355" s="1033"/>
      <c r="Q355" s="1033"/>
      <c r="R355" s="1033"/>
      <c r="S355" s="1033"/>
      <c r="T355" s="1033"/>
      <c r="U355" s="1033"/>
      <c r="V355" s="1033"/>
      <c r="W355" s="1033"/>
      <c r="X355" s="1033"/>
      <c r="Y355" s="1033"/>
      <c r="Z355" s="1033"/>
      <c r="AA355" s="1033"/>
      <c r="AB355" s="1033"/>
      <c r="AC355" s="1033"/>
      <c r="AD355" s="1033"/>
      <c r="AE355" s="1033"/>
      <c r="AF355" s="1033"/>
      <c r="AG355" s="1033"/>
      <c r="AH355" s="1033"/>
      <c r="AI355" s="1033"/>
      <c r="AJ355" s="1033"/>
      <c r="AK355" s="1033"/>
      <c r="AL355" s="1033"/>
      <c r="AM355" s="1033"/>
      <c r="AN355" s="1033"/>
      <c r="AO355" s="1033"/>
      <c r="AP355" s="1033"/>
      <c r="AQ355" s="1033"/>
    </row>
    <row r="356">
      <c r="A356" s="1031"/>
      <c r="B356" s="1034"/>
      <c r="C356" s="1031"/>
      <c r="D356" s="1031"/>
      <c r="E356" s="1031"/>
      <c r="F356" s="1033"/>
      <c r="G356" s="1033"/>
      <c r="H356" s="1033"/>
      <c r="I356" s="1033"/>
      <c r="J356" s="1033"/>
      <c r="K356" s="1033"/>
      <c r="L356" s="1033"/>
      <c r="M356" s="1033"/>
      <c r="N356" s="1033"/>
      <c r="O356" s="1033"/>
      <c r="P356" s="1033"/>
      <c r="Q356" s="1033"/>
      <c r="R356" s="1033"/>
      <c r="S356" s="1033"/>
      <c r="T356" s="1033"/>
      <c r="U356" s="1033"/>
      <c r="V356" s="1033"/>
      <c r="W356" s="1033"/>
      <c r="X356" s="1033"/>
      <c r="Y356" s="1033"/>
      <c r="Z356" s="1033"/>
      <c r="AA356" s="1033"/>
      <c r="AB356" s="1033"/>
      <c r="AC356" s="1033"/>
      <c r="AD356" s="1033"/>
      <c r="AE356" s="1033"/>
      <c r="AF356" s="1033"/>
      <c r="AG356" s="1033"/>
      <c r="AH356" s="1033"/>
      <c r="AI356" s="1033"/>
      <c r="AJ356" s="1033"/>
      <c r="AK356" s="1033"/>
      <c r="AL356" s="1033"/>
      <c r="AM356" s="1033"/>
      <c r="AN356" s="1033"/>
      <c r="AO356" s="1033"/>
      <c r="AP356" s="1033"/>
      <c r="AQ356" s="1033"/>
    </row>
    <row r="357">
      <c r="A357" s="1031"/>
      <c r="B357" s="1034"/>
      <c r="C357" s="1031"/>
      <c r="D357" s="1031"/>
      <c r="E357" s="1031"/>
      <c r="F357" s="1033"/>
      <c r="G357" s="1033"/>
      <c r="H357" s="1033"/>
      <c r="I357" s="1033"/>
      <c r="J357" s="1033"/>
      <c r="K357" s="1033"/>
      <c r="L357" s="1033"/>
      <c r="M357" s="1033"/>
      <c r="N357" s="1033"/>
      <c r="O357" s="1033"/>
      <c r="P357" s="1033"/>
      <c r="Q357" s="1033"/>
      <c r="R357" s="1033"/>
      <c r="S357" s="1033"/>
      <c r="T357" s="1033"/>
      <c r="U357" s="1033"/>
      <c r="V357" s="1033"/>
      <c r="W357" s="1033"/>
      <c r="X357" s="1033"/>
      <c r="Y357" s="1033"/>
      <c r="Z357" s="1033"/>
      <c r="AA357" s="1033"/>
      <c r="AB357" s="1033"/>
      <c r="AC357" s="1033"/>
      <c r="AD357" s="1033"/>
      <c r="AE357" s="1033"/>
      <c r="AF357" s="1033"/>
      <c r="AG357" s="1033"/>
      <c r="AH357" s="1033"/>
      <c r="AI357" s="1033"/>
      <c r="AJ357" s="1033"/>
      <c r="AK357" s="1033"/>
      <c r="AL357" s="1033"/>
      <c r="AM357" s="1033"/>
      <c r="AN357" s="1033"/>
      <c r="AO357" s="1033"/>
      <c r="AP357" s="1033"/>
      <c r="AQ357" s="1033"/>
    </row>
    <row r="358">
      <c r="A358" s="1031"/>
      <c r="B358" s="1034"/>
      <c r="C358" s="1031"/>
      <c r="D358" s="1031"/>
      <c r="E358" s="1031"/>
      <c r="F358" s="1033"/>
      <c r="G358" s="1033"/>
      <c r="H358" s="1033"/>
      <c r="I358" s="1033"/>
      <c r="J358" s="1033"/>
      <c r="K358" s="1033"/>
      <c r="L358" s="1033"/>
      <c r="M358" s="1033"/>
      <c r="N358" s="1033"/>
      <c r="O358" s="1033"/>
      <c r="P358" s="1033"/>
      <c r="Q358" s="1033"/>
      <c r="R358" s="1033"/>
      <c r="S358" s="1033"/>
      <c r="T358" s="1033"/>
      <c r="U358" s="1033"/>
      <c r="V358" s="1033"/>
      <c r="W358" s="1033"/>
      <c r="X358" s="1033"/>
      <c r="Y358" s="1033"/>
      <c r="Z358" s="1033"/>
      <c r="AA358" s="1033"/>
      <c r="AB358" s="1033"/>
      <c r="AC358" s="1033"/>
      <c r="AD358" s="1033"/>
      <c r="AE358" s="1033"/>
      <c r="AF358" s="1033"/>
      <c r="AG358" s="1033"/>
      <c r="AH358" s="1033"/>
      <c r="AI358" s="1033"/>
      <c r="AJ358" s="1033"/>
      <c r="AK358" s="1033"/>
      <c r="AL358" s="1033"/>
      <c r="AM358" s="1033"/>
      <c r="AN358" s="1033"/>
      <c r="AO358" s="1033"/>
      <c r="AP358" s="1033"/>
      <c r="AQ358" s="1033"/>
    </row>
    <row r="359">
      <c r="A359" s="1031"/>
      <c r="B359" s="1034"/>
      <c r="C359" s="1031"/>
      <c r="D359" s="1031"/>
      <c r="E359" s="1031"/>
      <c r="F359" s="1033"/>
      <c r="G359" s="1033"/>
      <c r="H359" s="1033"/>
      <c r="I359" s="1033"/>
      <c r="J359" s="1033"/>
      <c r="K359" s="1033"/>
      <c r="L359" s="1033"/>
      <c r="M359" s="1033"/>
      <c r="N359" s="1033"/>
      <c r="O359" s="1033"/>
      <c r="P359" s="1033"/>
      <c r="Q359" s="1033"/>
      <c r="R359" s="1033"/>
      <c r="S359" s="1033"/>
      <c r="T359" s="1033"/>
      <c r="U359" s="1033"/>
      <c r="V359" s="1033"/>
      <c r="W359" s="1033"/>
      <c r="X359" s="1033"/>
      <c r="Y359" s="1033"/>
      <c r="Z359" s="1033"/>
      <c r="AA359" s="1033"/>
      <c r="AB359" s="1033"/>
      <c r="AC359" s="1033"/>
      <c r="AD359" s="1033"/>
      <c r="AE359" s="1033"/>
      <c r="AF359" s="1033"/>
      <c r="AG359" s="1033"/>
      <c r="AH359" s="1033"/>
      <c r="AI359" s="1033"/>
      <c r="AJ359" s="1033"/>
      <c r="AK359" s="1033"/>
      <c r="AL359" s="1033"/>
      <c r="AM359" s="1033"/>
      <c r="AN359" s="1033"/>
      <c r="AO359" s="1033"/>
      <c r="AP359" s="1033"/>
      <c r="AQ359" s="1033"/>
    </row>
    <row r="360">
      <c r="A360" s="1031"/>
      <c r="B360" s="1034"/>
      <c r="C360" s="1031"/>
      <c r="D360" s="1031"/>
      <c r="E360" s="1031"/>
      <c r="F360" s="1033"/>
      <c r="G360" s="1033"/>
      <c r="H360" s="1033"/>
      <c r="I360" s="1033"/>
      <c r="J360" s="1033"/>
      <c r="K360" s="1033"/>
      <c r="L360" s="1033"/>
      <c r="M360" s="1033"/>
      <c r="N360" s="1033"/>
      <c r="O360" s="1033"/>
      <c r="P360" s="1033"/>
      <c r="Q360" s="1033"/>
      <c r="R360" s="1033"/>
      <c r="S360" s="1033"/>
      <c r="T360" s="1033"/>
      <c r="U360" s="1033"/>
      <c r="V360" s="1033"/>
      <c r="W360" s="1033"/>
      <c r="X360" s="1033"/>
      <c r="Y360" s="1033"/>
      <c r="Z360" s="1033"/>
      <c r="AA360" s="1033"/>
      <c r="AB360" s="1033"/>
      <c r="AC360" s="1033"/>
      <c r="AD360" s="1033"/>
      <c r="AE360" s="1033"/>
      <c r="AF360" s="1033"/>
      <c r="AG360" s="1033"/>
      <c r="AH360" s="1033"/>
      <c r="AI360" s="1033"/>
      <c r="AJ360" s="1033"/>
      <c r="AK360" s="1033"/>
      <c r="AL360" s="1033"/>
      <c r="AM360" s="1033"/>
      <c r="AN360" s="1033"/>
      <c r="AO360" s="1033"/>
      <c r="AP360" s="1033"/>
      <c r="AQ360" s="1033"/>
    </row>
    <row r="361">
      <c r="A361" s="1031"/>
      <c r="B361" s="1034"/>
      <c r="C361" s="1031"/>
      <c r="D361" s="1031"/>
      <c r="E361" s="1031"/>
      <c r="F361" s="1033"/>
      <c r="G361" s="1033"/>
      <c r="H361" s="1033"/>
      <c r="I361" s="1033"/>
      <c r="J361" s="1033"/>
      <c r="K361" s="1033"/>
      <c r="L361" s="1033"/>
      <c r="M361" s="1033"/>
      <c r="N361" s="1033"/>
      <c r="O361" s="1033"/>
      <c r="P361" s="1033"/>
      <c r="Q361" s="1033"/>
      <c r="R361" s="1033"/>
      <c r="S361" s="1033"/>
      <c r="T361" s="1033"/>
      <c r="U361" s="1033"/>
      <c r="V361" s="1033"/>
      <c r="W361" s="1033"/>
      <c r="X361" s="1033"/>
      <c r="Y361" s="1033"/>
      <c r="Z361" s="1033"/>
      <c r="AA361" s="1033"/>
      <c r="AB361" s="1033"/>
      <c r="AC361" s="1033"/>
      <c r="AD361" s="1033"/>
      <c r="AE361" s="1033"/>
      <c r="AF361" s="1033"/>
      <c r="AG361" s="1033"/>
      <c r="AH361" s="1033"/>
      <c r="AI361" s="1033"/>
      <c r="AJ361" s="1033"/>
      <c r="AK361" s="1033"/>
      <c r="AL361" s="1033"/>
      <c r="AM361" s="1033"/>
      <c r="AN361" s="1033"/>
      <c r="AO361" s="1033"/>
      <c r="AP361" s="1033"/>
      <c r="AQ361" s="1033"/>
    </row>
    <row r="362">
      <c r="A362" s="1031"/>
      <c r="B362" s="1034"/>
      <c r="C362" s="1031"/>
      <c r="D362" s="1031"/>
      <c r="E362" s="1031"/>
      <c r="F362" s="1033"/>
      <c r="G362" s="1033"/>
      <c r="H362" s="1033"/>
      <c r="I362" s="1033"/>
      <c r="J362" s="1033"/>
      <c r="K362" s="1033"/>
      <c r="L362" s="1033"/>
      <c r="M362" s="1033"/>
      <c r="N362" s="1033"/>
      <c r="O362" s="1033"/>
      <c r="P362" s="1033"/>
      <c r="Q362" s="1033"/>
      <c r="R362" s="1033"/>
      <c r="S362" s="1033"/>
      <c r="T362" s="1033"/>
      <c r="U362" s="1033"/>
      <c r="V362" s="1033"/>
      <c r="W362" s="1033"/>
      <c r="X362" s="1033"/>
      <c r="Y362" s="1033"/>
      <c r="Z362" s="1033"/>
      <c r="AA362" s="1033"/>
      <c r="AB362" s="1033"/>
      <c r="AC362" s="1033"/>
      <c r="AD362" s="1033"/>
      <c r="AE362" s="1033"/>
      <c r="AF362" s="1033"/>
      <c r="AG362" s="1033"/>
      <c r="AH362" s="1033"/>
      <c r="AI362" s="1033"/>
      <c r="AJ362" s="1033"/>
      <c r="AK362" s="1033"/>
      <c r="AL362" s="1033"/>
      <c r="AM362" s="1033"/>
      <c r="AN362" s="1033"/>
      <c r="AO362" s="1033"/>
      <c r="AP362" s="1033"/>
      <c r="AQ362" s="1033"/>
    </row>
    <row r="363">
      <c r="A363" s="1031"/>
      <c r="B363" s="1034"/>
      <c r="C363" s="1031"/>
      <c r="D363" s="1031"/>
      <c r="E363" s="1031"/>
      <c r="F363" s="1033"/>
      <c r="G363" s="1033"/>
      <c r="H363" s="1033"/>
      <c r="I363" s="1033"/>
      <c r="J363" s="1033"/>
      <c r="K363" s="1033"/>
      <c r="L363" s="1033"/>
      <c r="M363" s="1033"/>
      <c r="N363" s="1033"/>
      <c r="O363" s="1033"/>
      <c r="P363" s="1033"/>
      <c r="Q363" s="1033"/>
      <c r="R363" s="1033"/>
      <c r="S363" s="1033"/>
      <c r="T363" s="1033"/>
      <c r="U363" s="1033"/>
      <c r="V363" s="1033"/>
      <c r="W363" s="1033"/>
      <c r="X363" s="1033"/>
      <c r="Y363" s="1033"/>
      <c r="Z363" s="1033"/>
      <c r="AA363" s="1033"/>
      <c r="AB363" s="1033"/>
      <c r="AC363" s="1033"/>
      <c r="AD363" s="1033"/>
      <c r="AE363" s="1033"/>
      <c r="AF363" s="1033"/>
      <c r="AG363" s="1033"/>
      <c r="AH363" s="1033"/>
      <c r="AI363" s="1033"/>
      <c r="AJ363" s="1033"/>
      <c r="AK363" s="1033"/>
      <c r="AL363" s="1033"/>
      <c r="AM363" s="1033"/>
      <c r="AN363" s="1033"/>
      <c r="AO363" s="1033"/>
      <c r="AP363" s="1033"/>
      <c r="AQ363" s="1033"/>
    </row>
    <row r="364">
      <c r="A364" s="1031"/>
      <c r="B364" s="1034"/>
      <c r="C364" s="1031"/>
      <c r="D364" s="1031"/>
      <c r="E364" s="1031"/>
      <c r="F364" s="1033"/>
      <c r="G364" s="1033"/>
      <c r="H364" s="1033"/>
      <c r="I364" s="1033"/>
      <c r="J364" s="1033"/>
      <c r="K364" s="1033"/>
      <c r="L364" s="1033"/>
      <c r="M364" s="1033"/>
      <c r="N364" s="1033"/>
      <c r="O364" s="1033"/>
      <c r="P364" s="1033"/>
      <c r="Q364" s="1033"/>
      <c r="R364" s="1033"/>
      <c r="S364" s="1033"/>
      <c r="T364" s="1033"/>
      <c r="U364" s="1033"/>
      <c r="V364" s="1033"/>
      <c r="W364" s="1033"/>
      <c r="X364" s="1033"/>
      <c r="Y364" s="1033"/>
      <c r="Z364" s="1033"/>
      <c r="AA364" s="1033"/>
      <c r="AB364" s="1033"/>
      <c r="AC364" s="1033"/>
      <c r="AD364" s="1033"/>
      <c r="AE364" s="1033"/>
      <c r="AF364" s="1033"/>
      <c r="AG364" s="1033"/>
      <c r="AH364" s="1033"/>
      <c r="AI364" s="1033"/>
      <c r="AJ364" s="1033"/>
      <c r="AK364" s="1033"/>
      <c r="AL364" s="1033"/>
      <c r="AM364" s="1033"/>
      <c r="AN364" s="1033"/>
      <c r="AO364" s="1033"/>
      <c r="AP364" s="1033"/>
      <c r="AQ364" s="1033"/>
    </row>
    <row r="365">
      <c r="A365" s="1031"/>
      <c r="B365" s="1034"/>
      <c r="C365" s="1031"/>
      <c r="D365" s="1031"/>
      <c r="E365" s="1031"/>
      <c r="F365" s="1033"/>
      <c r="G365" s="1033"/>
      <c r="H365" s="1033"/>
      <c r="I365" s="1033"/>
      <c r="J365" s="1033"/>
      <c r="K365" s="1033"/>
      <c r="L365" s="1033"/>
      <c r="M365" s="1033"/>
      <c r="N365" s="1033"/>
      <c r="O365" s="1033"/>
      <c r="P365" s="1033"/>
      <c r="Q365" s="1033"/>
      <c r="R365" s="1033"/>
      <c r="S365" s="1033"/>
      <c r="T365" s="1033"/>
      <c r="U365" s="1033"/>
      <c r="V365" s="1033"/>
      <c r="W365" s="1033"/>
      <c r="X365" s="1033"/>
      <c r="Y365" s="1033"/>
      <c r="Z365" s="1033"/>
      <c r="AA365" s="1033"/>
      <c r="AB365" s="1033"/>
      <c r="AC365" s="1033"/>
      <c r="AD365" s="1033"/>
      <c r="AE365" s="1033"/>
      <c r="AF365" s="1033"/>
      <c r="AG365" s="1033"/>
      <c r="AH365" s="1033"/>
      <c r="AI365" s="1033"/>
      <c r="AJ365" s="1033"/>
      <c r="AK365" s="1033"/>
      <c r="AL365" s="1033"/>
      <c r="AM365" s="1033"/>
      <c r="AN365" s="1033"/>
      <c r="AO365" s="1033"/>
      <c r="AP365" s="1033"/>
      <c r="AQ365" s="1033"/>
    </row>
    <row r="366">
      <c r="A366" s="1031"/>
      <c r="B366" s="1034"/>
      <c r="C366" s="1031"/>
      <c r="D366" s="1031"/>
      <c r="E366" s="1031"/>
      <c r="F366" s="1033"/>
      <c r="G366" s="1033"/>
      <c r="H366" s="1033"/>
      <c r="I366" s="1033"/>
      <c r="J366" s="1033"/>
      <c r="K366" s="1033"/>
      <c r="L366" s="1033"/>
      <c r="M366" s="1033"/>
      <c r="N366" s="1033"/>
      <c r="O366" s="1033"/>
      <c r="P366" s="1033"/>
      <c r="Q366" s="1033"/>
      <c r="R366" s="1033"/>
      <c r="S366" s="1033"/>
      <c r="T366" s="1033"/>
      <c r="U366" s="1033"/>
      <c r="V366" s="1033"/>
      <c r="W366" s="1033"/>
      <c r="X366" s="1033"/>
      <c r="Y366" s="1033"/>
      <c r="Z366" s="1033"/>
      <c r="AA366" s="1033"/>
      <c r="AB366" s="1033"/>
      <c r="AC366" s="1033"/>
      <c r="AD366" s="1033"/>
      <c r="AE366" s="1033"/>
      <c r="AF366" s="1033"/>
      <c r="AG366" s="1033"/>
      <c r="AH366" s="1033"/>
      <c r="AI366" s="1033"/>
      <c r="AJ366" s="1033"/>
      <c r="AK366" s="1033"/>
      <c r="AL366" s="1033"/>
      <c r="AM366" s="1033"/>
      <c r="AN366" s="1033"/>
      <c r="AO366" s="1033"/>
      <c r="AP366" s="1033"/>
      <c r="AQ366" s="1033"/>
    </row>
    <row r="367">
      <c r="A367" s="1031"/>
      <c r="B367" s="1034"/>
      <c r="C367" s="1031"/>
      <c r="D367" s="1031"/>
      <c r="E367" s="1031"/>
      <c r="F367" s="1033"/>
      <c r="G367" s="1033"/>
      <c r="H367" s="1033"/>
      <c r="I367" s="1033"/>
      <c r="J367" s="1033"/>
      <c r="K367" s="1033"/>
      <c r="L367" s="1033"/>
      <c r="M367" s="1033"/>
      <c r="N367" s="1033"/>
      <c r="O367" s="1033"/>
      <c r="P367" s="1033"/>
      <c r="Q367" s="1033"/>
      <c r="R367" s="1033"/>
      <c r="S367" s="1033"/>
      <c r="T367" s="1033"/>
      <c r="U367" s="1033"/>
      <c r="V367" s="1033"/>
      <c r="W367" s="1033"/>
      <c r="X367" s="1033"/>
      <c r="Y367" s="1033"/>
      <c r="Z367" s="1033"/>
      <c r="AA367" s="1033"/>
      <c r="AB367" s="1033"/>
      <c r="AC367" s="1033"/>
      <c r="AD367" s="1033"/>
      <c r="AE367" s="1033"/>
      <c r="AF367" s="1033"/>
      <c r="AG367" s="1033"/>
      <c r="AH367" s="1033"/>
      <c r="AI367" s="1033"/>
      <c r="AJ367" s="1033"/>
      <c r="AK367" s="1033"/>
      <c r="AL367" s="1033"/>
      <c r="AM367" s="1033"/>
      <c r="AN367" s="1033"/>
      <c r="AO367" s="1033"/>
      <c r="AP367" s="1033"/>
      <c r="AQ367" s="1033"/>
    </row>
    <row r="368">
      <c r="A368" s="1031"/>
      <c r="B368" s="1034"/>
      <c r="C368" s="1031"/>
      <c r="D368" s="1031"/>
      <c r="E368" s="1031"/>
      <c r="F368" s="1033"/>
      <c r="G368" s="1033"/>
      <c r="H368" s="1033"/>
      <c r="I368" s="1033"/>
      <c r="J368" s="1033"/>
      <c r="K368" s="1033"/>
      <c r="L368" s="1033"/>
      <c r="M368" s="1033"/>
      <c r="N368" s="1033"/>
      <c r="O368" s="1033"/>
      <c r="P368" s="1033"/>
      <c r="Q368" s="1033"/>
      <c r="R368" s="1033"/>
      <c r="S368" s="1033"/>
      <c r="T368" s="1033"/>
      <c r="U368" s="1033"/>
      <c r="V368" s="1033"/>
      <c r="W368" s="1033"/>
      <c r="X368" s="1033"/>
      <c r="Y368" s="1033"/>
      <c r="Z368" s="1033"/>
      <c r="AA368" s="1033"/>
      <c r="AB368" s="1033"/>
      <c r="AC368" s="1033"/>
      <c r="AD368" s="1033"/>
      <c r="AE368" s="1033"/>
      <c r="AF368" s="1033"/>
      <c r="AG368" s="1033"/>
      <c r="AH368" s="1033"/>
      <c r="AI368" s="1033"/>
      <c r="AJ368" s="1033"/>
      <c r="AK368" s="1033"/>
      <c r="AL368" s="1033"/>
      <c r="AM368" s="1033"/>
      <c r="AN368" s="1033"/>
      <c r="AO368" s="1033"/>
      <c r="AP368" s="1033"/>
      <c r="AQ368" s="1033"/>
    </row>
    <row r="369">
      <c r="A369" s="1031"/>
      <c r="B369" s="1034"/>
      <c r="C369" s="1031"/>
      <c r="D369" s="1031"/>
      <c r="E369" s="1031"/>
      <c r="F369" s="1033"/>
      <c r="G369" s="1033"/>
      <c r="H369" s="1033"/>
      <c r="I369" s="1033"/>
      <c r="J369" s="1033"/>
      <c r="K369" s="1033"/>
      <c r="L369" s="1033"/>
      <c r="M369" s="1033"/>
      <c r="N369" s="1033"/>
      <c r="O369" s="1033"/>
      <c r="P369" s="1033"/>
      <c r="Q369" s="1033"/>
      <c r="R369" s="1033"/>
      <c r="S369" s="1033"/>
      <c r="T369" s="1033"/>
      <c r="U369" s="1033"/>
      <c r="V369" s="1033"/>
      <c r="W369" s="1033"/>
      <c r="X369" s="1033"/>
      <c r="Y369" s="1033"/>
      <c r="Z369" s="1033"/>
      <c r="AA369" s="1033"/>
      <c r="AB369" s="1033"/>
      <c r="AC369" s="1033"/>
      <c r="AD369" s="1033"/>
      <c r="AE369" s="1033"/>
      <c r="AF369" s="1033"/>
      <c r="AG369" s="1033"/>
      <c r="AH369" s="1033"/>
      <c r="AI369" s="1033"/>
      <c r="AJ369" s="1033"/>
      <c r="AK369" s="1033"/>
      <c r="AL369" s="1033"/>
      <c r="AM369" s="1033"/>
      <c r="AN369" s="1033"/>
      <c r="AO369" s="1033"/>
      <c r="AP369" s="1033"/>
      <c r="AQ369" s="1033"/>
    </row>
    <row r="370">
      <c r="A370" s="1031"/>
      <c r="B370" s="1034"/>
      <c r="C370" s="1031"/>
      <c r="D370" s="1031"/>
      <c r="E370" s="1031"/>
      <c r="F370" s="1033"/>
      <c r="G370" s="1033"/>
      <c r="H370" s="1033"/>
      <c r="I370" s="1033"/>
      <c r="J370" s="1033"/>
      <c r="K370" s="1033"/>
      <c r="L370" s="1033"/>
      <c r="M370" s="1033"/>
      <c r="N370" s="1033"/>
      <c r="O370" s="1033"/>
      <c r="P370" s="1033"/>
      <c r="Q370" s="1033"/>
      <c r="R370" s="1033"/>
      <c r="S370" s="1033"/>
      <c r="T370" s="1033"/>
      <c r="U370" s="1033"/>
      <c r="V370" s="1033"/>
      <c r="W370" s="1033"/>
      <c r="X370" s="1033"/>
      <c r="Y370" s="1033"/>
      <c r="Z370" s="1033"/>
      <c r="AA370" s="1033"/>
      <c r="AB370" s="1033"/>
      <c r="AC370" s="1033"/>
      <c r="AD370" s="1033"/>
      <c r="AE370" s="1033"/>
      <c r="AF370" s="1033"/>
      <c r="AG370" s="1033"/>
      <c r="AH370" s="1033"/>
      <c r="AI370" s="1033"/>
      <c r="AJ370" s="1033"/>
      <c r="AK370" s="1033"/>
      <c r="AL370" s="1033"/>
      <c r="AM370" s="1033"/>
      <c r="AN370" s="1033"/>
      <c r="AO370" s="1033"/>
      <c r="AP370" s="1033"/>
      <c r="AQ370" s="1033"/>
    </row>
    <row r="371">
      <c r="A371" s="1031"/>
      <c r="B371" s="1034"/>
      <c r="C371" s="1031"/>
      <c r="D371" s="1031"/>
      <c r="E371" s="1031"/>
      <c r="F371" s="1033"/>
      <c r="G371" s="1033"/>
      <c r="H371" s="1033"/>
      <c r="I371" s="1033"/>
      <c r="J371" s="1033"/>
      <c r="K371" s="1033"/>
      <c r="L371" s="1033"/>
      <c r="M371" s="1033"/>
      <c r="N371" s="1033"/>
      <c r="O371" s="1033"/>
      <c r="P371" s="1033"/>
      <c r="Q371" s="1033"/>
      <c r="R371" s="1033"/>
      <c r="S371" s="1033"/>
      <c r="T371" s="1033"/>
      <c r="U371" s="1033"/>
      <c r="V371" s="1033"/>
      <c r="W371" s="1033"/>
      <c r="X371" s="1033"/>
      <c r="Y371" s="1033"/>
      <c r="Z371" s="1033"/>
      <c r="AA371" s="1033"/>
      <c r="AB371" s="1033"/>
      <c r="AC371" s="1033"/>
      <c r="AD371" s="1033"/>
      <c r="AE371" s="1033"/>
      <c r="AF371" s="1033"/>
      <c r="AG371" s="1033"/>
      <c r="AH371" s="1033"/>
      <c r="AI371" s="1033"/>
      <c r="AJ371" s="1033"/>
      <c r="AK371" s="1033"/>
      <c r="AL371" s="1033"/>
      <c r="AM371" s="1033"/>
      <c r="AN371" s="1033"/>
      <c r="AO371" s="1033"/>
      <c r="AP371" s="1033"/>
      <c r="AQ371" s="1033"/>
    </row>
    <row r="372">
      <c r="A372" s="1031"/>
      <c r="B372" s="1034"/>
      <c r="C372" s="1031"/>
      <c r="D372" s="1031"/>
      <c r="E372" s="1031"/>
      <c r="F372" s="1033"/>
      <c r="G372" s="1033"/>
      <c r="H372" s="1033"/>
      <c r="I372" s="1033"/>
      <c r="J372" s="1033"/>
      <c r="K372" s="1033"/>
      <c r="L372" s="1033"/>
      <c r="M372" s="1033"/>
      <c r="N372" s="1033"/>
      <c r="O372" s="1033"/>
      <c r="P372" s="1033"/>
      <c r="Q372" s="1033"/>
      <c r="R372" s="1033"/>
      <c r="S372" s="1033"/>
      <c r="T372" s="1033"/>
      <c r="U372" s="1033"/>
      <c r="V372" s="1033"/>
      <c r="W372" s="1033"/>
      <c r="X372" s="1033"/>
      <c r="Y372" s="1033"/>
      <c r="Z372" s="1033"/>
      <c r="AA372" s="1033"/>
      <c r="AB372" s="1033"/>
      <c r="AC372" s="1033"/>
      <c r="AD372" s="1033"/>
      <c r="AE372" s="1033"/>
      <c r="AF372" s="1033"/>
      <c r="AG372" s="1033"/>
      <c r="AH372" s="1033"/>
      <c r="AI372" s="1033"/>
      <c r="AJ372" s="1033"/>
      <c r="AK372" s="1033"/>
      <c r="AL372" s="1033"/>
      <c r="AM372" s="1033"/>
      <c r="AN372" s="1033"/>
      <c r="AO372" s="1033"/>
      <c r="AP372" s="1033"/>
      <c r="AQ372" s="1033"/>
    </row>
    <row r="373">
      <c r="A373" s="1031"/>
      <c r="B373" s="1034"/>
      <c r="C373" s="1031"/>
      <c r="D373" s="1031"/>
      <c r="E373" s="1031"/>
      <c r="F373" s="1033"/>
      <c r="G373" s="1033"/>
      <c r="H373" s="1033"/>
      <c r="I373" s="1033"/>
      <c r="J373" s="1033"/>
      <c r="K373" s="1033"/>
      <c r="L373" s="1033"/>
      <c r="M373" s="1033"/>
      <c r="N373" s="1033"/>
      <c r="O373" s="1033"/>
      <c r="P373" s="1033"/>
      <c r="Q373" s="1033"/>
      <c r="R373" s="1033"/>
      <c r="S373" s="1033"/>
      <c r="T373" s="1033"/>
      <c r="U373" s="1033"/>
      <c r="V373" s="1033"/>
      <c r="W373" s="1033"/>
      <c r="X373" s="1033"/>
      <c r="Y373" s="1033"/>
      <c r="Z373" s="1033"/>
      <c r="AA373" s="1033"/>
      <c r="AB373" s="1033"/>
      <c r="AC373" s="1033"/>
      <c r="AD373" s="1033"/>
      <c r="AE373" s="1033"/>
      <c r="AF373" s="1033"/>
      <c r="AG373" s="1033"/>
      <c r="AH373" s="1033"/>
      <c r="AI373" s="1033"/>
      <c r="AJ373" s="1033"/>
      <c r="AK373" s="1033"/>
      <c r="AL373" s="1033"/>
      <c r="AM373" s="1033"/>
      <c r="AN373" s="1033"/>
      <c r="AO373" s="1033"/>
      <c r="AP373" s="1033"/>
      <c r="AQ373" s="1033"/>
    </row>
    <row r="374">
      <c r="A374" s="1031"/>
      <c r="B374" s="1034"/>
      <c r="C374" s="1031"/>
      <c r="D374" s="1031"/>
      <c r="E374" s="1031"/>
      <c r="F374" s="1033"/>
      <c r="G374" s="1033"/>
      <c r="H374" s="1033"/>
      <c r="I374" s="1033"/>
      <c r="J374" s="1033"/>
      <c r="K374" s="1033"/>
      <c r="L374" s="1033"/>
      <c r="M374" s="1033"/>
      <c r="N374" s="1033"/>
      <c r="O374" s="1033"/>
      <c r="P374" s="1033"/>
      <c r="Q374" s="1033"/>
      <c r="R374" s="1033"/>
      <c r="S374" s="1033"/>
      <c r="T374" s="1033"/>
      <c r="U374" s="1033"/>
      <c r="V374" s="1033"/>
      <c r="W374" s="1033"/>
      <c r="X374" s="1033"/>
      <c r="Y374" s="1033"/>
      <c r="Z374" s="1033"/>
      <c r="AA374" s="1033"/>
      <c r="AB374" s="1033"/>
      <c r="AC374" s="1033"/>
      <c r="AD374" s="1033"/>
      <c r="AE374" s="1033"/>
      <c r="AF374" s="1033"/>
      <c r="AG374" s="1033"/>
      <c r="AH374" s="1033"/>
      <c r="AI374" s="1033"/>
      <c r="AJ374" s="1033"/>
      <c r="AK374" s="1033"/>
      <c r="AL374" s="1033"/>
      <c r="AM374" s="1033"/>
      <c r="AN374" s="1033"/>
      <c r="AO374" s="1033"/>
      <c r="AP374" s="1033"/>
      <c r="AQ374" s="1033"/>
    </row>
    <row r="375">
      <c r="A375" s="1031"/>
      <c r="B375" s="1034"/>
      <c r="C375" s="1031"/>
      <c r="D375" s="1031"/>
      <c r="E375" s="1031"/>
      <c r="F375" s="1033"/>
      <c r="G375" s="1033"/>
      <c r="H375" s="1033"/>
      <c r="I375" s="1033"/>
      <c r="J375" s="1033"/>
      <c r="K375" s="1033"/>
      <c r="L375" s="1033"/>
      <c r="M375" s="1033"/>
      <c r="N375" s="1033"/>
      <c r="O375" s="1033"/>
      <c r="P375" s="1033"/>
      <c r="Q375" s="1033"/>
      <c r="R375" s="1033"/>
      <c r="S375" s="1033"/>
      <c r="T375" s="1033"/>
      <c r="U375" s="1033"/>
      <c r="V375" s="1033"/>
      <c r="W375" s="1033"/>
      <c r="X375" s="1033"/>
      <c r="Y375" s="1033"/>
      <c r="Z375" s="1033"/>
      <c r="AA375" s="1033"/>
      <c r="AB375" s="1033"/>
      <c r="AC375" s="1033"/>
      <c r="AD375" s="1033"/>
      <c r="AE375" s="1033"/>
      <c r="AF375" s="1033"/>
      <c r="AG375" s="1033"/>
      <c r="AH375" s="1033"/>
      <c r="AI375" s="1033"/>
      <c r="AJ375" s="1033"/>
      <c r="AK375" s="1033"/>
      <c r="AL375" s="1033"/>
      <c r="AM375" s="1033"/>
      <c r="AN375" s="1033"/>
      <c r="AO375" s="1033"/>
      <c r="AP375" s="1033"/>
      <c r="AQ375" s="1033"/>
    </row>
    <row r="376">
      <c r="A376" s="1031"/>
      <c r="B376" s="1034"/>
      <c r="C376" s="1031"/>
      <c r="D376" s="1031"/>
      <c r="E376" s="1031"/>
      <c r="F376" s="1033"/>
      <c r="G376" s="1033"/>
      <c r="H376" s="1033"/>
      <c r="I376" s="1033"/>
      <c r="J376" s="1033"/>
      <c r="K376" s="1033"/>
      <c r="L376" s="1033"/>
      <c r="M376" s="1033"/>
      <c r="N376" s="1033"/>
      <c r="O376" s="1033"/>
      <c r="P376" s="1033"/>
      <c r="Q376" s="1033"/>
      <c r="R376" s="1033"/>
      <c r="S376" s="1033"/>
      <c r="T376" s="1033"/>
      <c r="U376" s="1033"/>
      <c r="V376" s="1033"/>
      <c r="W376" s="1033"/>
      <c r="X376" s="1033"/>
      <c r="Y376" s="1033"/>
      <c r="Z376" s="1033"/>
      <c r="AA376" s="1033"/>
      <c r="AB376" s="1033"/>
      <c r="AC376" s="1033"/>
      <c r="AD376" s="1033"/>
      <c r="AE376" s="1033"/>
      <c r="AF376" s="1033"/>
      <c r="AG376" s="1033"/>
      <c r="AH376" s="1033"/>
      <c r="AI376" s="1033"/>
      <c r="AJ376" s="1033"/>
      <c r="AK376" s="1033"/>
      <c r="AL376" s="1033"/>
      <c r="AM376" s="1033"/>
      <c r="AN376" s="1033"/>
      <c r="AO376" s="1033"/>
      <c r="AP376" s="1033"/>
      <c r="AQ376" s="1033"/>
    </row>
    <row r="377">
      <c r="A377" s="1031"/>
      <c r="B377" s="1034"/>
      <c r="C377" s="1031"/>
      <c r="D377" s="1031"/>
      <c r="E377" s="1031"/>
      <c r="F377" s="1033"/>
      <c r="G377" s="1033"/>
      <c r="H377" s="1033"/>
      <c r="I377" s="1033"/>
      <c r="J377" s="1033"/>
      <c r="K377" s="1033"/>
      <c r="L377" s="1033"/>
      <c r="M377" s="1033"/>
      <c r="N377" s="1033"/>
      <c r="O377" s="1033"/>
      <c r="P377" s="1033"/>
      <c r="Q377" s="1033"/>
      <c r="R377" s="1033"/>
      <c r="S377" s="1033"/>
      <c r="T377" s="1033"/>
      <c r="U377" s="1033"/>
      <c r="V377" s="1033"/>
      <c r="W377" s="1033"/>
      <c r="X377" s="1033"/>
      <c r="Y377" s="1033"/>
      <c r="Z377" s="1033"/>
      <c r="AA377" s="1033"/>
      <c r="AB377" s="1033"/>
      <c r="AC377" s="1033"/>
      <c r="AD377" s="1033"/>
      <c r="AE377" s="1033"/>
      <c r="AF377" s="1033"/>
      <c r="AG377" s="1033"/>
      <c r="AH377" s="1033"/>
      <c r="AI377" s="1033"/>
      <c r="AJ377" s="1033"/>
      <c r="AK377" s="1033"/>
      <c r="AL377" s="1033"/>
      <c r="AM377" s="1033"/>
      <c r="AN377" s="1033"/>
      <c r="AO377" s="1033"/>
      <c r="AP377" s="1033"/>
      <c r="AQ377" s="1033"/>
    </row>
    <row r="378">
      <c r="A378" s="1031"/>
      <c r="B378" s="1034"/>
      <c r="C378" s="1031"/>
      <c r="D378" s="1031"/>
      <c r="E378" s="1031"/>
      <c r="F378" s="1033"/>
      <c r="G378" s="1033"/>
      <c r="H378" s="1033"/>
      <c r="I378" s="1033"/>
      <c r="J378" s="1033"/>
      <c r="K378" s="1033"/>
      <c r="L378" s="1033"/>
      <c r="M378" s="1033"/>
      <c r="N378" s="1033"/>
      <c r="O378" s="1033"/>
      <c r="P378" s="1033"/>
      <c r="Q378" s="1033"/>
      <c r="R378" s="1033"/>
      <c r="S378" s="1033"/>
      <c r="T378" s="1033"/>
      <c r="U378" s="1033"/>
      <c r="V378" s="1033"/>
      <c r="W378" s="1033"/>
      <c r="X378" s="1033"/>
      <c r="Y378" s="1033"/>
      <c r="Z378" s="1033"/>
      <c r="AA378" s="1033"/>
      <c r="AB378" s="1033"/>
      <c r="AC378" s="1033"/>
      <c r="AD378" s="1033"/>
      <c r="AE378" s="1033"/>
      <c r="AF378" s="1033"/>
      <c r="AG378" s="1033"/>
      <c r="AH378" s="1033"/>
      <c r="AI378" s="1033"/>
      <c r="AJ378" s="1033"/>
      <c r="AK378" s="1033"/>
      <c r="AL378" s="1033"/>
      <c r="AM378" s="1033"/>
      <c r="AN378" s="1033"/>
      <c r="AO378" s="1033"/>
      <c r="AP378" s="1033"/>
      <c r="AQ378" s="1033"/>
    </row>
    <row r="379">
      <c r="A379" s="1031"/>
      <c r="B379" s="1034"/>
      <c r="C379" s="1031"/>
      <c r="D379" s="1031"/>
      <c r="E379" s="1031"/>
      <c r="F379" s="1033"/>
      <c r="G379" s="1033"/>
      <c r="H379" s="1033"/>
      <c r="I379" s="1033"/>
      <c r="J379" s="1033"/>
      <c r="K379" s="1033"/>
      <c r="L379" s="1033"/>
      <c r="M379" s="1033"/>
      <c r="N379" s="1033"/>
      <c r="O379" s="1033"/>
      <c r="P379" s="1033"/>
      <c r="Q379" s="1033"/>
      <c r="R379" s="1033"/>
      <c r="S379" s="1033"/>
      <c r="T379" s="1033"/>
      <c r="U379" s="1033"/>
      <c r="V379" s="1033"/>
      <c r="W379" s="1033"/>
      <c r="X379" s="1033"/>
      <c r="Y379" s="1033"/>
      <c r="Z379" s="1033"/>
      <c r="AA379" s="1033"/>
      <c r="AB379" s="1033"/>
      <c r="AC379" s="1033"/>
      <c r="AD379" s="1033"/>
      <c r="AE379" s="1033"/>
      <c r="AF379" s="1033"/>
      <c r="AG379" s="1033"/>
      <c r="AH379" s="1033"/>
      <c r="AI379" s="1033"/>
      <c r="AJ379" s="1033"/>
      <c r="AK379" s="1033"/>
      <c r="AL379" s="1033"/>
      <c r="AM379" s="1033"/>
      <c r="AN379" s="1033"/>
      <c r="AO379" s="1033"/>
      <c r="AP379" s="1033"/>
      <c r="AQ379" s="1033"/>
    </row>
    <row r="380">
      <c r="A380" s="1031"/>
      <c r="B380" s="1034"/>
      <c r="C380" s="1031"/>
      <c r="D380" s="1031"/>
      <c r="E380" s="1031"/>
      <c r="F380" s="1033"/>
      <c r="G380" s="1033"/>
      <c r="H380" s="1033"/>
      <c r="I380" s="1033"/>
      <c r="J380" s="1033"/>
      <c r="K380" s="1033"/>
      <c r="L380" s="1033"/>
      <c r="M380" s="1033"/>
      <c r="N380" s="1033"/>
      <c r="O380" s="1033"/>
      <c r="P380" s="1033"/>
      <c r="Q380" s="1033"/>
      <c r="R380" s="1033"/>
      <c r="S380" s="1033"/>
      <c r="T380" s="1033"/>
      <c r="U380" s="1033"/>
      <c r="V380" s="1033"/>
      <c r="W380" s="1033"/>
      <c r="X380" s="1033"/>
      <c r="Y380" s="1033"/>
      <c r="Z380" s="1033"/>
      <c r="AA380" s="1033"/>
      <c r="AB380" s="1033"/>
      <c r="AC380" s="1033"/>
      <c r="AD380" s="1033"/>
      <c r="AE380" s="1033"/>
      <c r="AF380" s="1033"/>
      <c r="AG380" s="1033"/>
      <c r="AH380" s="1033"/>
      <c r="AI380" s="1033"/>
      <c r="AJ380" s="1033"/>
      <c r="AK380" s="1033"/>
      <c r="AL380" s="1033"/>
      <c r="AM380" s="1033"/>
      <c r="AN380" s="1033"/>
      <c r="AO380" s="1033"/>
      <c r="AP380" s="1033"/>
      <c r="AQ380" s="1033"/>
    </row>
    <row r="381">
      <c r="A381" s="1031"/>
      <c r="B381" s="1034"/>
      <c r="C381" s="1031"/>
      <c r="D381" s="1031"/>
      <c r="E381" s="1031"/>
      <c r="F381" s="1033"/>
      <c r="G381" s="1033"/>
      <c r="H381" s="1033"/>
      <c r="I381" s="1033"/>
      <c r="J381" s="1033"/>
      <c r="K381" s="1033"/>
      <c r="L381" s="1033"/>
      <c r="M381" s="1033"/>
      <c r="N381" s="1033"/>
      <c r="O381" s="1033"/>
      <c r="P381" s="1033"/>
      <c r="Q381" s="1033"/>
      <c r="R381" s="1033"/>
      <c r="S381" s="1033"/>
      <c r="T381" s="1033"/>
      <c r="U381" s="1033"/>
      <c r="V381" s="1033"/>
      <c r="W381" s="1033"/>
      <c r="X381" s="1033"/>
      <c r="Y381" s="1033"/>
      <c r="Z381" s="1033"/>
      <c r="AA381" s="1033"/>
      <c r="AB381" s="1033"/>
      <c r="AC381" s="1033"/>
      <c r="AD381" s="1033"/>
      <c r="AE381" s="1033"/>
      <c r="AF381" s="1033"/>
      <c r="AG381" s="1033"/>
      <c r="AH381" s="1033"/>
      <c r="AI381" s="1033"/>
      <c r="AJ381" s="1033"/>
      <c r="AK381" s="1033"/>
      <c r="AL381" s="1033"/>
      <c r="AM381" s="1033"/>
      <c r="AN381" s="1033"/>
      <c r="AO381" s="1033"/>
      <c r="AP381" s="1033"/>
      <c r="AQ381" s="1033"/>
    </row>
    <row r="382">
      <c r="A382" s="1031"/>
      <c r="B382" s="1034"/>
      <c r="C382" s="1031"/>
      <c r="D382" s="1031"/>
      <c r="E382" s="1031"/>
      <c r="F382" s="1033"/>
      <c r="G382" s="1033"/>
      <c r="H382" s="1033"/>
      <c r="I382" s="1033"/>
      <c r="J382" s="1033"/>
      <c r="K382" s="1033"/>
      <c r="L382" s="1033"/>
      <c r="M382" s="1033"/>
      <c r="N382" s="1033"/>
      <c r="O382" s="1033"/>
      <c r="P382" s="1033"/>
      <c r="Q382" s="1033"/>
      <c r="R382" s="1033"/>
      <c r="S382" s="1033"/>
      <c r="T382" s="1033"/>
      <c r="U382" s="1033"/>
      <c r="V382" s="1033"/>
      <c r="W382" s="1033"/>
      <c r="X382" s="1033"/>
      <c r="Y382" s="1033"/>
      <c r="Z382" s="1033"/>
      <c r="AA382" s="1033"/>
      <c r="AB382" s="1033"/>
      <c r="AC382" s="1033"/>
      <c r="AD382" s="1033"/>
      <c r="AE382" s="1033"/>
      <c r="AF382" s="1033"/>
      <c r="AG382" s="1033"/>
      <c r="AH382" s="1033"/>
      <c r="AI382" s="1033"/>
      <c r="AJ382" s="1033"/>
      <c r="AK382" s="1033"/>
      <c r="AL382" s="1033"/>
      <c r="AM382" s="1033"/>
      <c r="AN382" s="1033"/>
      <c r="AO382" s="1033"/>
      <c r="AP382" s="1033"/>
      <c r="AQ382" s="1033"/>
    </row>
    <row r="383">
      <c r="A383" s="1031"/>
      <c r="B383" s="1034"/>
      <c r="C383" s="1031"/>
      <c r="D383" s="1031"/>
      <c r="E383" s="1031"/>
      <c r="F383" s="1033"/>
      <c r="G383" s="1033"/>
      <c r="H383" s="1033"/>
      <c r="I383" s="1033"/>
      <c r="J383" s="1033"/>
      <c r="K383" s="1033"/>
      <c r="L383" s="1033"/>
      <c r="M383" s="1033"/>
      <c r="N383" s="1033"/>
      <c r="O383" s="1033"/>
      <c r="P383" s="1033"/>
      <c r="Q383" s="1033"/>
      <c r="R383" s="1033"/>
      <c r="S383" s="1033"/>
      <c r="T383" s="1033"/>
      <c r="U383" s="1033"/>
      <c r="V383" s="1033"/>
      <c r="W383" s="1033"/>
      <c r="X383" s="1033"/>
      <c r="Y383" s="1033"/>
      <c r="Z383" s="1033"/>
      <c r="AA383" s="1033"/>
      <c r="AB383" s="1033"/>
      <c r="AC383" s="1033"/>
      <c r="AD383" s="1033"/>
      <c r="AE383" s="1033"/>
      <c r="AF383" s="1033"/>
      <c r="AG383" s="1033"/>
      <c r="AH383" s="1033"/>
      <c r="AI383" s="1033"/>
      <c r="AJ383" s="1033"/>
      <c r="AK383" s="1033"/>
      <c r="AL383" s="1033"/>
      <c r="AM383" s="1033"/>
      <c r="AN383" s="1033"/>
      <c r="AO383" s="1033"/>
      <c r="AP383" s="1033"/>
      <c r="AQ383" s="1033"/>
    </row>
    <row r="384">
      <c r="A384" s="1031"/>
      <c r="B384" s="1034"/>
      <c r="C384" s="1031"/>
      <c r="D384" s="1031"/>
      <c r="E384" s="1031"/>
      <c r="F384" s="1033"/>
      <c r="G384" s="1033"/>
      <c r="H384" s="1033"/>
      <c r="I384" s="1033"/>
      <c r="J384" s="1033"/>
      <c r="K384" s="1033"/>
      <c r="L384" s="1033"/>
      <c r="M384" s="1033"/>
      <c r="N384" s="1033"/>
      <c r="O384" s="1033"/>
      <c r="P384" s="1033"/>
      <c r="Q384" s="1033"/>
      <c r="R384" s="1033"/>
      <c r="S384" s="1033"/>
      <c r="T384" s="1033"/>
      <c r="U384" s="1033"/>
      <c r="V384" s="1033"/>
      <c r="W384" s="1033"/>
      <c r="X384" s="1033"/>
      <c r="Y384" s="1033"/>
      <c r="Z384" s="1033"/>
      <c r="AA384" s="1033"/>
      <c r="AB384" s="1033"/>
      <c r="AC384" s="1033"/>
      <c r="AD384" s="1033"/>
      <c r="AE384" s="1033"/>
      <c r="AF384" s="1033"/>
      <c r="AG384" s="1033"/>
      <c r="AH384" s="1033"/>
      <c r="AI384" s="1033"/>
      <c r="AJ384" s="1033"/>
      <c r="AK384" s="1033"/>
      <c r="AL384" s="1033"/>
      <c r="AM384" s="1033"/>
      <c r="AN384" s="1033"/>
      <c r="AO384" s="1033"/>
      <c r="AP384" s="1033"/>
      <c r="AQ384" s="1033"/>
    </row>
    <row r="385">
      <c r="A385" s="1031"/>
      <c r="B385" s="1034"/>
      <c r="C385" s="1031"/>
      <c r="D385" s="1031"/>
      <c r="E385" s="1031"/>
      <c r="F385" s="1033"/>
      <c r="G385" s="1033"/>
      <c r="H385" s="1033"/>
      <c r="I385" s="1033"/>
      <c r="J385" s="1033"/>
      <c r="K385" s="1033"/>
      <c r="L385" s="1033"/>
      <c r="M385" s="1033"/>
      <c r="N385" s="1033"/>
      <c r="O385" s="1033"/>
      <c r="P385" s="1033"/>
      <c r="Q385" s="1033"/>
      <c r="R385" s="1033"/>
      <c r="S385" s="1033"/>
      <c r="T385" s="1033"/>
      <c r="U385" s="1033"/>
      <c r="V385" s="1033"/>
      <c r="W385" s="1033"/>
      <c r="X385" s="1033"/>
      <c r="Y385" s="1033"/>
      <c r="Z385" s="1033"/>
      <c r="AA385" s="1033"/>
      <c r="AB385" s="1033"/>
      <c r="AC385" s="1033"/>
      <c r="AD385" s="1033"/>
      <c r="AE385" s="1033"/>
      <c r="AF385" s="1033"/>
      <c r="AG385" s="1033"/>
      <c r="AH385" s="1033"/>
      <c r="AI385" s="1033"/>
      <c r="AJ385" s="1033"/>
      <c r="AK385" s="1033"/>
      <c r="AL385" s="1033"/>
      <c r="AM385" s="1033"/>
      <c r="AN385" s="1033"/>
      <c r="AO385" s="1033"/>
      <c r="AP385" s="1033"/>
      <c r="AQ385" s="1033"/>
    </row>
    <row r="386">
      <c r="A386" s="1031"/>
      <c r="B386" s="1034"/>
      <c r="C386" s="1031"/>
      <c r="D386" s="1031"/>
      <c r="E386" s="1031"/>
      <c r="F386" s="1033"/>
      <c r="G386" s="1033"/>
      <c r="H386" s="1033"/>
      <c r="I386" s="1033"/>
      <c r="J386" s="1033"/>
      <c r="K386" s="1033"/>
      <c r="L386" s="1033"/>
      <c r="M386" s="1033"/>
      <c r="N386" s="1033"/>
      <c r="O386" s="1033"/>
      <c r="P386" s="1033"/>
      <c r="Q386" s="1033"/>
      <c r="R386" s="1033"/>
      <c r="S386" s="1033"/>
      <c r="T386" s="1033"/>
      <c r="U386" s="1033"/>
      <c r="V386" s="1033"/>
      <c r="W386" s="1033"/>
      <c r="X386" s="1033"/>
      <c r="Y386" s="1033"/>
      <c r="Z386" s="1033"/>
      <c r="AA386" s="1033"/>
      <c r="AB386" s="1033"/>
      <c r="AC386" s="1033"/>
      <c r="AD386" s="1033"/>
      <c r="AE386" s="1033"/>
      <c r="AF386" s="1033"/>
      <c r="AG386" s="1033"/>
      <c r="AH386" s="1033"/>
      <c r="AI386" s="1033"/>
      <c r="AJ386" s="1033"/>
      <c r="AK386" s="1033"/>
      <c r="AL386" s="1033"/>
      <c r="AM386" s="1033"/>
      <c r="AN386" s="1033"/>
      <c r="AO386" s="1033"/>
      <c r="AP386" s="1033"/>
      <c r="AQ386" s="1033"/>
    </row>
    <row r="387">
      <c r="A387" s="1031"/>
      <c r="B387" s="1034"/>
      <c r="C387" s="1031"/>
      <c r="D387" s="1031"/>
      <c r="E387" s="1031"/>
      <c r="F387" s="1033"/>
      <c r="G387" s="1033"/>
      <c r="H387" s="1033"/>
      <c r="I387" s="1033"/>
      <c r="J387" s="1033"/>
      <c r="K387" s="1033"/>
      <c r="L387" s="1033"/>
      <c r="M387" s="1033"/>
      <c r="N387" s="1033"/>
      <c r="O387" s="1033"/>
      <c r="P387" s="1033"/>
      <c r="Q387" s="1033"/>
      <c r="R387" s="1033"/>
      <c r="S387" s="1033"/>
      <c r="T387" s="1033"/>
      <c r="U387" s="1033"/>
      <c r="V387" s="1033"/>
      <c r="W387" s="1033"/>
      <c r="X387" s="1033"/>
      <c r="Y387" s="1033"/>
      <c r="Z387" s="1033"/>
      <c r="AA387" s="1033"/>
      <c r="AB387" s="1033"/>
      <c r="AC387" s="1033"/>
      <c r="AD387" s="1033"/>
      <c r="AE387" s="1033"/>
      <c r="AF387" s="1033"/>
      <c r="AG387" s="1033"/>
      <c r="AH387" s="1033"/>
      <c r="AI387" s="1033"/>
      <c r="AJ387" s="1033"/>
      <c r="AK387" s="1033"/>
      <c r="AL387" s="1033"/>
      <c r="AM387" s="1033"/>
      <c r="AN387" s="1033"/>
      <c r="AO387" s="1033"/>
      <c r="AP387" s="1033"/>
      <c r="AQ387" s="1033"/>
    </row>
    <row r="388">
      <c r="A388" s="1031"/>
      <c r="B388" s="1034"/>
      <c r="C388" s="1031"/>
      <c r="D388" s="1031"/>
      <c r="E388" s="1031"/>
      <c r="F388" s="1033"/>
      <c r="G388" s="1033"/>
      <c r="H388" s="1033"/>
      <c r="I388" s="1033"/>
      <c r="J388" s="1033"/>
      <c r="K388" s="1033"/>
      <c r="L388" s="1033"/>
      <c r="M388" s="1033"/>
      <c r="N388" s="1033"/>
      <c r="O388" s="1033"/>
      <c r="P388" s="1033"/>
      <c r="Q388" s="1033"/>
      <c r="R388" s="1033"/>
      <c r="S388" s="1033"/>
      <c r="T388" s="1033"/>
      <c r="U388" s="1033"/>
      <c r="V388" s="1033"/>
      <c r="W388" s="1033"/>
      <c r="X388" s="1033"/>
      <c r="Y388" s="1033"/>
      <c r="Z388" s="1033"/>
      <c r="AA388" s="1033"/>
      <c r="AB388" s="1033"/>
      <c r="AC388" s="1033"/>
      <c r="AD388" s="1033"/>
      <c r="AE388" s="1033"/>
      <c r="AF388" s="1033"/>
      <c r="AG388" s="1033"/>
      <c r="AH388" s="1033"/>
      <c r="AI388" s="1033"/>
      <c r="AJ388" s="1033"/>
      <c r="AK388" s="1033"/>
      <c r="AL388" s="1033"/>
      <c r="AM388" s="1033"/>
      <c r="AN388" s="1033"/>
      <c r="AO388" s="1033"/>
      <c r="AP388" s="1033"/>
      <c r="AQ388" s="1033"/>
    </row>
    <row r="389">
      <c r="A389" s="1031"/>
      <c r="B389" s="1034"/>
      <c r="C389" s="1031"/>
      <c r="D389" s="1031"/>
      <c r="E389" s="1031"/>
      <c r="F389" s="1033"/>
      <c r="G389" s="1033"/>
      <c r="H389" s="1033"/>
      <c r="I389" s="1033"/>
      <c r="J389" s="1033"/>
      <c r="K389" s="1033"/>
      <c r="L389" s="1033"/>
      <c r="M389" s="1033"/>
      <c r="N389" s="1033"/>
      <c r="O389" s="1033"/>
      <c r="P389" s="1033"/>
      <c r="Q389" s="1033"/>
      <c r="R389" s="1033"/>
      <c r="S389" s="1033"/>
      <c r="T389" s="1033"/>
      <c r="U389" s="1033"/>
      <c r="V389" s="1033"/>
      <c r="W389" s="1033"/>
      <c r="X389" s="1033"/>
      <c r="Y389" s="1033"/>
      <c r="Z389" s="1033"/>
      <c r="AA389" s="1033"/>
      <c r="AB389" s="1033"/>
      <c r="AC389" s="1033"/>
      <c r="AD389" s="1033"/>
      <c r="AE389" s="1033"/>
      <c r="AF389" s="1033"/>
      <c r="AG389" s="1033"/>
      <c r="AH389" s="1033"/>
      <c r="AI389" s="1033"/>
      <c r="AJ389" s="1033"/>
      <c r="AK389" s="1033"/>
      <c r="AL389" s="1033"/>
      <c r="AM389" s="1033"/>
      <c r="AN389" s="1033"/>
      <c r="AO389" s="1033"/>
      <c r="AP389" s="1033"/>
      <c r="AQ389" s="1033"/>
    </row>
    <row r="390">
      <c r="A390" s="1031"/>
      <c r="B390" s="1034"/>
      <c r="C390" s="1031"/>
      <c r="D390" s="1031"/>
      <c r="E390" s="1031"/>
      <c r="F390" s="1033"/>
      <c r="G390" s="1033"/>
      <c r="H390" s="1033"/>
      <c r="I390" s="1033"/>
      <c r="J390" s="1033"/>
      <c r="K390" s="1033"/>
      <c r="L390" s="1033"/>
      <c r="M390" s="1033"/>
      <c r="N390" s="1033"/>
      <c r="O390" s="1033"/>
      <c r="P390" s="1033"/>
      <c r="Q390" s="1033"/>
      <c r="R390" s="1033"/>
      <c r="S390" s="1033"/>
      <c r="T390" s="1033"/>
      <c r="U390" s="1033"/>
      <c r="V390" s="1033"/>
      <c r="W390" s="1033"/>
      <c r="X390" s="1033"/>
      <c r="Y390" s="1033"/>
      <c r="Z390" s="1033"/>
      <c r="AA390" s="1033"/>
      <c r="AB390" s="1033"/>
      <c r="AC390" s="1033"/>
      <c r="AD390" s="1033"/>
      <c r="AE390" s="1033"/>
      <c r="AF390" s="1033"/>
      <c r="AG390" s="1033"/>
      <c r="AH390" s="1033"/>
      <c r="AI390" s="1033"/>
      <c r="AJ390" s="1033"/>
      <c r="AK390" s="1033"/>
      <c r="AL390" s="1033"/>
      <c r="AM390" s="1033"/>
      <c r="AN390" s="1033"/>
      <c r="AO390" s="1033"/>
      <c r="AP390" s="1033"/>
      <c r="AQ390" s="1033"/>
    </row>
    <row r="391">
      <c r="A391" s="1031"/>
      <c r="B391" s="1034"/>
      <c r="C391" s="1031"/>
      <c r="D391" s="1031"/>
      <c r="E391" s="1031"/>
      <c r="F391" s="1033"/>
      <c r="G391" s="1033"/>
      <c r="H391" s="1033"/>
      <c r="I391" s="1033"/>
      <c r="J391" s="1033"/>
      <c r="K391" s="1033"/>
      <c r="L391" s="1033"/>
      <c r="M391" s="1033"/>
      <c r="N391" s="1033"/>
      <c r="O391" s="1033"/>
      <c r="P391" s="1033"/>
      <c r="Q391" s="1033"/>
      <c r="R391" s="1033"/>
      <c r="S391" s="1033"/>
      <c r="T391" s="1033"/>
      <c r="U391" s="1033"/>
      <c r="V391" s="1033"/>
      <c r="W391" s="1033"/>
      <c r="X391" s="1033"/>
      <c r="Y391" s="1033"/>
      <c r="Z391" s="1033"/>
      <c r="AA391" s="1033"/>
      <c r="AB391" s="1033"/>
      <c r="AC391" s="1033"/>
      <c r="AD391" s="1033"/>
      <c r="AE391" s="1033"/>
      <c r="AF391" s="1033"/>
      <c r="AG391" s="1033"/>
      <c r="AH391" s="1033"/>
      <c r="AI391" s="1033"/>
      <c r="AJ391" s="1033"/>
      <c r="AK391" s="1033"/>
      <c r="AL391" s="1033"/>
      <c r="AM391" s="1033"/>
      <c r="AN391" s="1033"/>
      <c r="AO391" s="1033"/>
      <c r="AP391" s="1033"/>
      <c r="AQ391" s="1033"/>
    </row>
    <row r="392">
      <c r="A392" s="1031"/>
      <c r="B392" s="1034"/>
      <c r="C392" s="1031"/>
      <c r="D392" s="1031"/>
      <c r="E392" s="1031"/>
      <c r="F392" s="1033"/>
      <c r="G392" s="1033"/>
      <c r="H392" s="1033"/>
      <c r="I392" s="1033"/>
      <c r="J392" s="1033"/>
      <c r="K392" s="1033"/>
      <c r="L392" s="1033"/>
      <c r="M392" s="1033"/>
      <c r="N392" s="1033"/>
      <c r="O392" s="1033"/>
      <c r="P392" s="1033"/>
      <c r="Q392" s="1033"/>
      <c r="R392" s="1033"/>
      <c r="S392" s="1033"/>
      <c r="T392" s="1033"/>
      <c r="U392" s="1033"/>
      <c r="V392" s="1033"/>
      <c r="W392" s="1033"/>
      <c r="X392" s="1033"/>
      <c r="Y392" s="1033"/>
      <c r="Z392" s="1033"/>
      <c r="AA392" s="1033"/>
      <c r="AB392" s="1033"/>
      <c r="AC392" s="1033"/>
      <c r="AD392" s="1033"/>
      <c r="AE392" s="1033"/>
      <c r="AF392" s="1033"/>
      <c r="AG392" s="1033"/>
      <c r="AH392" s="1033"/>
      <c r="AI392" s="1033"/>
      <c r="AJ392" s="1033"/>
      <c r="AK392" s="1033"/>
      <c r="AL392" s="1033"/>
      <c r="AM392" s="1033"/>
      <c r="AN392" s="1033"/>
      <c r="AO392" s="1033"/>
      <c r="AP392" s="1033"/>
      <c r="AQ392" s="1033"/>
    </row>
    <row r="393">
      <c r="A393" s="1031"/>
      <c r="B393" s="1034"/>
      <c r="C393" s="1031"/>
      <c r="D393" s="1031"/>
      <c r="E393" s="1031"/>
      <c r="F393" s="1033"/>
      <c r="G393" s="1033"/>
      <c r="H393" s="1033"/>
      <c r="I393" s="1033"/>
      <c r="J393" s="1033"/>
      <c r="K393" s="1033"/>
      <c r="L393" s="1033"/>
      <c r="M393" s="1033"/>
      <c r="N393" s="1033"/>
      <c r="O393" s="1033"/>
      <c r="P393" s="1033"/>
      <c r="Q393" s="1033"/>
      <c r="R393" s="1033"/>
      <c r="S393" s="1033"/>
      <c r="T393" s="1033"/>
      <c r="U393" s="1033"/>
      <c r="V393" s="1033"/>
      <c r="W393" s="1033"/>
      <c r="X393" s="1033"/>
      <c r="Y393" s="1033"/>
      <c r="Z393" s="1033"/>
      <c r="AA393" s="1033"/>
      <c r="AB393" s="1033"/>
      <c r="AC393" s="1033"/>
      <c r="AD393" s="1033"/>
      <c r="AE393" s="1033"/>
      <c r="AF393" s="1033"/>
      <c r="AG393" s="1033"/>
      <c r="AH393" s="1033"/>
      <c r="AI393" s="1033"/>
      <c r="AJ393" s="1033"/>
      <c r="AK393" s="1033"/>
      <c r="AL393" s="1033"/>
      <c r="AM393" s="1033"/>
      <c r="AN393" s="1033"/>
      <c r="AO393" s="1033"/>
      <c r="AP393" s="1033"/>
      <c r="AQ393" s="1033"/>
    </row>
    <row r="394">
      <c r="A394" s="1031"/>
      <c r="B394" s="1034"/>
      <c r="C394" s="1031"/>
      <c r="D394" s="1031"/>
      <c r="E394" s="1031"/>
      <c r="F394" s="1033"/>
      <c r="G394" s="1033"/>
      <c r="H394" s="1033"/>
      <c r="I394" s="1033"/>
      <c r="J394" s="1033"/>
      <c r="K394" s="1033"/>
      <c r="L394" s="1033"/>
      <c r="M394" s="1033"/>
      <c r="N394" s="1033"/>
      <c r="O394" s="1033"/>
      <c r="P394" s="1033"/>
      <c r="Q394" s="1033"/>
      <c r="R394" s="1033"/>
      <c r="S394" s="1033"/>
      <c r="T394" s="1033"/>
      <c r="U394" s="1033"/>
      <c r="V394" s="1033"/>
      <c r="W394" s="1033"/>
      <c r="X394" s="1033"/>
      <c r="Y394" s="1033"/>
      <c r="Z394" s="1033"/>
      <c r="AA394" s="1033"/>
      <c r="AB394" s="1033"/>
      <c r="AC394" s="1033"/>
      <c r="AD394" s="1033"/>
      <c r="AE394" s="1033"/>
      <c r="AF394" s="1033"/>
      <c r="AG394" s="1033"/>
      <c r="AH394" s="1033"/>
      <c r="AI394" s="1033"/>
      <c r="AJ394" s="1033"/>
      <c r="AK394" s="1033"/>
      <c r="AL394" s="1033"/>
      <c r="AM394" s="1033"/>
      <c r="AN394" s="1033"/>
      <c r="AO394" s="1033"/>
      <c r="AP394" s="1033"/>
      <c r="AQ394" s="1033"/>
    </row>
    <row r="395">
      <c r="A395" s="1031"/>
      <c r="B395" s="1034"/>
      <c r="C395" s="1031"/>
      <c r="D395" s="1031"/>
      <c r="E395" s="1031"/>
      <c r="F395" s="1033"/>
      <c r="G395" s="1033"/>
      <c r="H395" s="1033"/>
      <c r="I395" s="1033"/>
      <c r="J395" s="1033"/>
      <c r="K395" s="1033"/>
      <c r="L395" s="1033"/>
      <c r="M395" s="1033"/>
      <c r="N395" s="1033"/>
      <c r="O395" s="1033"/>
      <c r="P395" s="1033"/>
      <c r="Q395" s="1033"/>
      <c r="R395" s="1033"/>
      <c r="S395" s="1033"/>
      <c r="T395" s="1033"/>
      <c r="U395" s="1033"/>
      <c r="V395" s="1033"/>
      <c r="W395" s="1033"/>
      <c r="X395" s="1033"/>
      <c r="Y395" s="1033"/>
      <c r="Z395" s="1033"/>
      <c r="AA395" s="1033"/>
      <c r="AB395" s="1033"/>
      <c r="AC395" s="1033"/>
      <c r="AD395" s="1033"/>
      <c r="AE395" s="1033"/>
      <c r="AF395" s="1033"/>
      <c r="AG395" s="1033"/>
      <c r="AH395" s="1033"/>
      <c r="AI395" s="1033"/>
      <c r="AJ395" s="1033"/>
      <c r="AK395" s="1033"/>
      <c r="AL395" s="1033"/>
      <c r="AM395" s="1033"/>
      <c r="AN395" s="1033"/>
      <c r="AO395" s="1033"/>
      <c r="AP395" s="1033"/>
      <c r="AQ395" s="1033"/>
    </row>
    <row r="396">
      <c r="A396" s="1031"/>
      <c r="B396" s="1034"/>
      <c r="C396" s="1031"/>
      <c r="D396" s="1031"/>
      <c r="E396" s="1031"/>
      <c r="F396" s="1033"/>
      <c r="G396" s="1033"/>
      <c r="H396" s="1033"/>
      <c r="I396" s="1033"/>
      <c r="J396" s="1033"/>
      <c r="K396" s="1033"/>
      <c r="L396" s="1033"/>
      <c r="M396" s="1033"/>
      <c r="N396" s="1033"/>
      <c r="O396" s="1033"/>
      <c r="P396" s="1033"/>
      <c r="Q396" s="1033"/>
      <c r="R396" s="1033"/>
      <c r="S396" s="1033"/>
      <c r="T396" s="1033"/>
      <c r="U396" s="1033"/>
      <c r="V396" s="1033"/>
      <c r="W396" s="1033"/>
      <c r="X396" s="1033"/>
      <c r="Y396" s="1033"/>
      <c r="Z396" s="1033"/>
      <c r="AA396" s="1033"/>
      <c r="AB396" s="1033"/>
      <c r="AC396" s="1033"/>
      <c r="AD396" s="1033"/>
      <c r="AE396" s="1033"/>
      <c r="AF396" s="1033"/>
      <c r="AG396" s="1033"/>
      <c r="AH396" s="1033"/>
      <c r="AI396" s="1033"/>
      <c r="AJ396" s="1033"/>
      <c r="AK396" s="1033"/>
      <c r="AL396" s="1033"/>
      <c r="AM396" s="1033"/>
      <c r="AN396" s="1033"/>
      <c r="AO396" s="1033"/>
      <c r="AP396" s="1033"/>
      <c r="AQ396" s="1033"/>
    </row>
    <row r="397">
      <c r="A397" s="1031"/>
      <c r="B397" s="1034"/>
      <c r="C397" s="1031"/>
      <c r="D397" s="1031"/>
      <c r="E397" s="1031"/>
      <c r="F397" s="1033"/>
      <c r="G397" s="1033"/>
      <c r="H397" s="1033"/>
      <c r="I397" s="1033"/>
      <c r="J397" s="1033"/>
      <c r="K397" s="1033"/>
      <c r="L397" s="1033"/>
      <c r="M397" s="1033"/>
      <c r="N397" s="1033"/>
      <c r="O397" s="1033"/>
      <c r="P397" s="1033"/>
      <c r="Q397" s="1033"/>
      <c r="R397" s="1033"/>
      <c r="S397" s="1033"/>
      <c r="T397" s="1033"/>
      <c r="U397" s="1033"/>
      <c r="V397" s="1033"/>
      <c r="W397" s="1033"/>
      <c r="X397" s="1033"/>
      <c r="Y397" s="1033"/>
      <c r="Z397" s="1033"/>
      <c r="AA397" s="1033"/>
      <c r="AB397" s="1033"/>
      <c r="AC397" s="1033"/>
      <c r="AD397" s="1033"/>
      <c r="AE397" s="1033"/>
      <c r="AF397" s="1033"/>
      <c r="AG397" s="1033"/>
      <c r="AH397" s="1033"/>
      <c r="AI397" s="1033"/>
      <c r="AJ397" s="1033"/>
      <c r="AK397" s="1033"/>
      <c r="AL397" s="1033"/>
      <c r="AM397" s="1033"/>
      <c r="AN397" s="1033"/>
      <c r="AO397" s="1033"/>
      <c r="AP397" s="1033"/>
      <c r="AQ397" s="1033"/>
    </row>
    <row r="398">
      <c r="A398" s="1031"/>
      <c r="B398" s="1034"/>
      <c r="C398" s="1031"/>
      <c r="D398" s="1031"/>
      <c r="E398" s="1031"/>
      <c r="F398" s="1033"/>
      <c r="G398" s="1033"/>
      <c r="H398" s="1033"/>
      <c r="I398" s="1033"/>
      <c r="J398" s="1033"/>
      <c r="K398" s="1033"/>
      <c r="L398" s="1033"/>
      <c r="M398" s="1033"/>
      <c r="N398" s="1033"/>
      <c r="O398" s="1033"/>
      <c r="P398" s="1033"/>
      <c r="Q398" s="1033"/>
      <c r="R398" s="1033"/>
      <c r="S398" s="1033"/>
      <c r="T398" s="1033"/>
      <c r="U398" s="1033"/>
      <c r="V398" s="1033"/>
      <c r="W398" s="1033"/>
      <c r="X398" s="1033"/>
      <c r="Y398" s="1033"/>
      <c r="Z398" s="1033"/>
      <c r="AA398" s="1033"/>
      <c r="AB398" s="1033"/>
      <c r="AC398" s="1033"/>
      <c r="AD398" s="1033"/>
      <c r="AE398" s="1033"/>
      <c r="AF398" s="1033"/>
      <c r="AG398" s="1033"/>
      <c r="AH398" s="1033"/>
      <c r="AI398" s="1033"/>
      <c r="AJ398" s="1033"/>
      <c r="AK398" s="1033"/>
      <c r="AL398" s="1033"/>
      <c r="AM398" s="1033"/>
      <c r="AN398" s="1033"/>
      <c r="AO398" s="1033"/>
      <c r="AP398" s="1033"/>
      <c r="AQ398" s="1033"/>
    </row>
    <row r="399">
      <c r="A399" s="1031"/>
      <c r="B399" s="1034"/>
      <c r="C399" s="1031"/>
      <c r="D399" s="1031"/>
      <c r="E399" s="1031"/>
      <c r="F399" s="1033"/>
      <c r="G399" s="1033"/>
      <c r="H399" s="1033"/>
      <c r="I399" s="1033"/>
      <c r="J399" s="1033"/>
      <c r="K399" s="1033"/>
      <c r="L399" s="1033"/>
      <c r="M399" s="1033"/>
      <c r="N399" s="1033"/>
      <c r="O399" s="1033"/>
      <c r="P399" s="1033"/>
      <c r="Q399" s="1033"/>
      <c r="R399" s="1033"/>
      <c r="S399" s="1033"/>
      <c r="T399" s="1033"/>
      <c r="U399" s="1033"/>
      <c r="V399" s="1033"/>
      <c r="W399" s="1033"/>
      <c r="X399" s="1033"/>
      <c r="Y399" s="1033"/>
      <c r="Z399" s="1033"/>
      <c r="AA399" s="1033"/>
      <c r="AB399" s="1033"/>
      <c r="AC399" s="1033"/>
      <c r="AD399" s="1033"/>
      <c r="AE399" s="1033"/>
      <c r="AF399" s="1033"/>
      <c r="AG399" s="1033"/>
      <c r="AH399" s="1033"/>
      <c r="AI399" s="1033"/>
      <c r="AJ399" s="1033"/>
      <c r="AK399" s="1033"/>
      <c r="AL399" s="1033"/>
      <c r="AM399" s="1033"/>
      <c r="AN399" s="1033"/>
      <c r="AO399" s="1033"/>
      <c r="AP399" s="1033"/>
      <c r="AQ399" s="1033"/>
    </row>
    <row r="400">
      <c r="A400" s="1031"/>
      <c r="B400" s="1034"/>
      <c r="C400" s="1031"/>
      <c r="D400" s="1031"/>
      <c r="E400" s="1031"/>
      <c r="F400" s="1033"/>
      <c r="G400" s="1033"/>
      <c r="H400" s="1033"/>
      <c r="I400" s="1033"/>
      <c r="J400" s="1033"/>
      <c r="K400" s="1033"/>
      <c r="L400" s="1033"/>
      <c r="M400" s="1033"/>
      <c r="N400" s="1033"/>
      <c r="O400" s="1033"/>
      <c r="P400" s="1033"/>
      <c r="Q400" s="1033"/>
      <c r="R400" s="1033"/>
      <c r="S400" s="1033"/>
      <c r="T400" s="1033"/>
      <c r="U400" s="1033"/>
      <c r="V400" s="1033"/>
      <c r="W400" s="1033"/>
      <c r="X400" s="1033"/>
      <c r="Y400" s="1033"/>
      <c r="Z400" s="1033"/>
      <c r="AA400" s="1033"/>
      <c r="AB400" s="1033"/>
      <c r="AC400" s="1033"/>
      <c r="AD400" s="1033"/>
      <c r="AE400" s="1033"/>
      <c r="AF400" s="1033"/>
      <c r="AG400" s="1033"/>
      <c r="AH400" s="1033"/>
      <c r="AI400" s="1033"/>
      <c r="AJ400" s="1033"/>
      <c r="AK400" s="1033"/>
      <c r="AL400" s="1033"/>
      <c r="AM400" s="1033"/>
      <c r="AN400" s="1033"/>
      <c r="AO400" s="1033"/>
      <c r="AP400" s="1033"/>
      <c r="AQ400" s="1033"/>
    </row>
    <row r="401">
      <c r="A401" s="1031"/>
      <c r="B401" s="1034"/>
      <c r="C401" s="1031"/>
      <c r="D401" s="1031"/>
      <c r="E401" s="1031"/>
      <c r="F401" s="1033"/>
      <c r="G401" s="1033"/>
      <c r="H401" s="1033"/>
      <c r="I401" s="1033"/>
      <c r="J401" s="1033"/>
      <c r="K401" s="1033"/>
      <c r="L401" s="1033"/>
      <c r="M401" s="1033"/>
      <c r="N401" s="1033"/>
      <c r="O401" s="1033"/>
      <c r="P401" s="1033"/>
      <c r="Q401" s="1033"/>
      <c r="R401" s="1033"/>
      <c r="S401" s="1033"/>
      <c r="T401" s="1033"/>
      <c r="U401" s="1033"/>
      <c r="V401" s="1033"/>
      <c r="W401" s="1033"/>
      <c r="X401" s="1033"/>
      <c r="Y401" s="1033"/>
      <c r="Z401" s="1033"/>
      <c r="AA401" s="1033"/>
      <c r="AB401" s="1033"/>
      <c r="AC401" s="1033"/>
      <c r="AD401" s="1033"/>
      <c r="AE401" s="1033"/>
      <c r="AF401" s="1033"/>
      <c r="AG401" s="1033"/>
      <c r="AH401" s="1033"/>
      <c r="AI401" s="1033"/>
      <c r="AJ401" s="1033"/>
      <c r="AK401" s="1033"/>
      <c r="AL401" s="1033"/>
      <c r="AM401" s="1033"/>
      <c r="AN401" s="1033"/>
      <c r="AO401" s="1033"/>
      <c r="AP401" s="1033"/>
      <c r="AQ401" s="1033"/>
    </row>
    <row r="402">
      <c r="A402" s="1031"/>
      <c r="B402" s="1034"/>
      <c r="C402" s="1031"/>
      <c r="D402" s="1031"/>
      <c r="E402" s="1031"/>
      <c r="F402" s="1033"/>
      <c r="G402" s="1033"/>
      <c r="H402" s="1033"/>
      <c r="I402" s="1033"/>
      <c r="J402" s="1033"/>
      <c r="K402" s="1033"/>
      <c r="L402" s="1033"/>
      <c r="M402" s="1033"/>
      <c r="N402" s="1033"/>
      <c r="O402" s="1033"/>
      <c r="P402" s="1033"/>
      <c r="Q402" s="1033"/>
      <c r="R402" s="1033"/>
      <c r="S402" s="1033"/>
      <c r="T402" s="1033"/>
      <c r="U402" s="1033"/>
      <c r="V402" s="1033"/>
      <c r="W402" s="1033"/>
      <c r="X402" s="1033"/>
      <c r="Y402" s="1033"/>
      <c r="Z402" s="1033"/>
      <c r="AA402" s="1033"/>
      <c r="AB402" s="1033"/>
      <c r="AC402" s="1033"/>
      <c r="AD402" s="1033"/>
      <c r="AE402" s="1033"/>
      <c r="AF402" s="1033"/>
      <c r="AG402" s="1033"/>
      <c r="AH402" s="1033"/>
      <c r="AI402" s="1033"/>
      <c r="AJ402" s="1033"/>
      <c r="AK402" s="1033"/>
      <c r="AL402" s="1033"/>
      <c r="AM402" s="1033"/>
      <c r="AN402" s="1033"/>
      <c r="AO402" s="1033"/>
      <c r="AP402" s="1033"/>
      <c r="AQ402" s="1033"/>
    </row>
    <row r="403">
      <c r="A403" s="1031"/>
      <c r="B403" s="1034"/>
      <c r="C403" s="1031"/>
      <c r="D403" s="1031"/>
      <c r="E403" s="1031"/>
      <c r="F403" s="1033"/>
      <c r="G403" s="1033"/>
      <c r="H403" s="1033"/>
      <c r="I403" s="1033"/>
      <c r="J403" s="1033"/>
      <c r="K403" s="1033"/>
      <c r="L403" s="1033"/>
      <c r="M403" s="1033"/>
      <c r="N403" s="1033"/>
      <c r="O403" s="1033"/>
      <c r="P403" s="1033"/>
      <c r="Q403" s="1033"/>
      <c r="R403" s="1033"/>
      <c r="S403" s="1033"/>
      <c r="T403" s="1033"/>
      <c r="U403" s="1033"/>
      <c r="V403" s="1033"/>
      <c r="W403" s="1033"/>
      <c r="X403" s="1033"/>
      <c r="Y403" s="1033"/>
      <c r="Z403" s="1033"/>
      <c r="AA403" s="1033"/>
      <c r="AB403" s="1033"/>
      <c r="AC403" s="1033"/>
      <c r="AD403" s="1033"/>
      <c r="AE403" s="1033"/>
      <c r="AF403" s="1033"/>
      <c r="AG403" s="1033"/>
      <c r="AH403" s="1033"/>
      <c r="AI403" s="1033"/>
      <c r="AJ403" s="1033"/>
      <c r="AK403" s="1033"/>
      <c r="AL403" s="1033"/>
      <c r="AM403" s="1033"/>
      <c r="AN403" s="1033"/>
      <c r="AO403" s="1033"/>
      <c r="AP403" s="1033"/>
      <c r="AQ403" s="1033"/>
    </row>
    <row r="404">
      <c r="A404" s="1031"/>
      <c r="B404" s="1034"/>
      <c r="C404" s="1031"/>
      <c r="D404" s="1031"/>
      <c r="E404" s="1031"/>
      <c r="F404" s="1033"/>
      <c r="G404" s="1033"/>
      <c r="H404" s="1033"/>
      <c r="I404" s="1033"/>
      <c r="J404" s="1033"/>
      <c r="K404" s="1033"/>
      <c r="L404" s="1033"/>
      <c r="M404" s="1033"/>
      <c r="N404" s="1033"/>
      <c r="O404" s="1033"/>
      <c r="P404" s="1033"/>
      <c r="Q404" s="1033"/>
      <c r="R404" s="1033"/>
      <c r="S404" s="1033"/>
      <c r="T404" s="1033"/>
      <c r="U404" s="1033"/>
      <c r="V404" s="1033"/>
      <c r="W404" s="1033"/>
      <c r="X404" s="1033"/>
      <c r="Y404" s="1033"/>
      <c r="Z404" s="1033"/>
      <c r="AA404" s="1033"/>
      <c r="AB404" s="1033"/>
      <c r="AC404" s="1033"/>
      <c r="AD404" s="1033"/>
      <c r="AE404" s="1033"/>
      <c r="AF404" s="1033"/>
      <c r="AG404" s="1033"/>
      <c r="AH404" s="1033"/>
      <c r="AI404" s="1033"/>
      <c r="AJ404" s="1033"/>
      <c r="AK404" s="1033"/>
      <c r="AL404" s="1033"/>
      <c r="AM404" s="1033"/>
      <c r="AN404" s="1033"/>
      <c r="AO404" s="1033"/>
      <c r="AP404" s="1033"/>
      <c r="AQ404" s="1033"/>
    </row>
    <row r="405">
      <c r="A405" s="1031"/>
      <c r="B405" s="1034"/>
      <c r="C405" s="1031"/>
      <c r="D405" s="1031"/>
      <c r="E405" s="1031"/>
      <c r="F405" s="1033"/>
      <c r="G405" s="1033"/>
      <c r="H405" s="1033"/>
      <c r="I405" s="1033"/>
      <c r="J405" s="1033"/>
      <c r="K405" s="1033"/>
      <c r="L405" s="1033"/>
      <c r="M405" s="1033"/>
      <c r="N405" s="1033"/>
      <c r="O405" s="1033"/>
      <c r="P405" s="1033"/>
      <c r="Q405" s="1033"/>
      <c r="R405" s="1033"/>
      <c r="S405" s="1033"/>
      <c r="T405" s="1033"/>
      <c r="U405" s="1033"/>
      <c r="V405" s="1033"/>
      <c r="W405" s="1033"/>
      <c r="X405" s="1033"/>
      <c r="Y405" s="1033"/>
      <c r="Z405" s="1033"/>
      <c r="AA405" s="1033"/>
      <c r="AB405" s="1033"/>
      <c r="AC405" s="1033"/>
      <c r="AD405" s="1033"/>
      <c r="AE405" s="1033"/>
      <c r="AF405" s="1033"/>
      <c r="AG405" s="1033"/>
      <c r="AH405" s="1033"/>
      <c r="AI405" s="1033"/>
      <c r="AJ405" s="1033"/>
      <c r="AK405" s="1033"/>
      <c r="AL405" s="1033"/>
      <c r="AM405" s="1033"/>
      <c r="AN405" s="1033"/>
      <c r="AO405" s="1033"/>
      <c r="AP405" s="1033"/>
      <c r="AQ405" s="1033"/>
    </row>
    <row r="406">
      <c r="A406" s="1031"/>
      <c r="B406" s="1034"/>
      <c r="C406" s="1031"/>
      <c r="D406" s="1031"/>
      <c r="E406" s="1031"/>
      <c r="F406" s="1033"/>
      <c r="G406" s="1033"/>
      <c r="H406" s="1033"/>
      <c r="I406" s="1033"/>
      <c r="J406" s="1033"/>
      <c r="K406" s="1033"/>
      <c r="L406" s="1033"/>
      <c r="M406" s="1033"/>
      <c r="N406" s="1033"/>
      <c r="O406" s="1033"/>
      <c r="P406" s="1033"/>
      <c r="Q406" s="1033"/>
      <c r="R406" s="1033"/>
      <c r="S406" s="1033"/>
      <c r="T406" s="1033"/>
      <c r="U406" s="1033"/>
      <c r="V406" s="1033"/>
      <c r="W406" s="1033"/>
      <c r="X406" s="1033"/>
      <c r="Y406" s="1033"/>
      <c r="Z406" s="1033"/>
      <c r="AA406" s="1033"/>
      <c r="AB406" s="1033"/>
      <c r="AC406" s="1033"/>
      <c r="AD406" s="1033"/>
      <c r="AE406" s="1033"/>
      <c r="AF406" s="1033"/>
      <c r="AG406" s="1033"/>
      <c r="AH406" s="1033"/>
      <c r="AI406" s="1033"/>
      <c r="AJ406" s="1033"/>
      <c r="AK406" s="1033"/>
      <c r="AL406" s="1033"/>
      <c r="AM406" s="1033"/>
      <c r="AN406" s="1033"/>
      <c r="AO406" s="1033"/>
      <c r="AP406" s="1033"/>
      <c r="AQ406" s="1033"/>
    </row>
    <row r="407">
      <c r="A407" s="1031"/>
      <c r="B407" s="1034"/>
      <c r="C407" s="1031"/>
      <c r="D407" s="1031"/>
      <c r="E407" s="1031"/>
      <c r="F407" s="1033"/>
      <c r="G407" s="1033"/>
      <c r="H407" s="1033"/>
      <c r="I407" s="1033"/>
      <c r="J407" s="1033"/>
      <c r="K407" s="1033"/>
      <c r="L407" s="1033"/>
      <c r="M407" s="1033"/>
      <c r="N407" s="1033"/>
      <c r="O407" s="1033"/>
      <c r="P407" s="1033"/>
      <c r="Q407" s="1033"/>
      <c r="R407" s="1033"/>
      <c r="S407" s="1033"/>
      <c r="T407" s="1033"/>
      <c r="U407" s="1033"/>
      <c r="V407" s="1033"/>
      <c r="W407" s="1033"/>
      <c r="X407" s="1033"/>
      <c r="Y407" s="1033"/>
      <c r="Z407" s="1033"/>
      <c r="AA407" s="1033"/>
      <c r="AB407" s="1033"/>
      <c r="AC407" s="1033"/>
      <c r="AD407" s="1033"/>
      <c r="AE407" s="1033"/>
      <c r="AF407" s="1033"/>
      <c r="AG407" s="1033"/>
      <c r="AH407" s="1033"/>
      <c r="AI407" s="1033"/>
      <c r="AJ407" s="1033"/>
      <c r="AK407" s="1033"/>
      <c r="AL407" s="1033"/>
      <c r="AM407" s="1033"/>
      <c r="AN407" s="1033"/>
      <c r="AO407" s="1033"/>
      <c r="AP407" s="1033"/>
      <c r="AQ407" s="1033"/>
    </row>
    <row r="408">
      <c r="A408" s="1031"/>
      <c r="B408" s="1034"/>
      <c r="C408" s="1031"/>
      <c r="D408" s="1031"/>
      <c r="E408" s="1031"/>
      <c r="F408" s="1033"/>
      <c r="G408" s="1033"/>
      <c r="H408" s="1033"/>
      <c r="I408" s="1033"/>
      <c r="J408" s="1033"/>
      <c r="K408" s="1033"/>
      <c r="L408" s="1033"/>
      <c r="M408" s="1033"/>
      <c r="N408" s="1033"/>
      <c r="O408" s="1033"/>
      <c r="P408" s="1033"/>
      <c r="Q408" s="1033"/>
      <c r="R408" s="1033"/>
      <c r="S408" s="1033"/>
      <c r="T408" s="1033"/>
      <c r="U408" s="1033"/>
      <c r="V408" s="1033"/>
      <c r="W408" s="1033"/>
      <c r="X408" s="1033"/>
      <c r="Y408" s="1033"/>
      <c r="Z408" s="1033"/>
      <c r="AA408" s="1033"/>
      <c r="AB408" s="1033"/>
      <c r="AC408" s="1033"/>
      <c r="AD408" s="1033"/>
      <c r="AE408" s="1033"/>
      <c r="AF408" s="1033"/>
      <c r="AG408" s="1033"/>
      <c r="AH408" s="1033"/>
      <c r="AI408" s="1033"/>
      <c r="AJ408" s="1033"/>
      <c r="AK408" s="1033"/>
      <c r="AL408" s="1033"/>
      <c r="AM408" s="1033"/>
      <c r="AN408" s="1033"/>
      <c r="AO408" s="1033"/>
      <c r="AP408" s="1033"/>
      <c r="AQ408" s="1033"/>
    </row>
    <row r="409">
      <c r="A409" s="1031"/>
      <c r="B409" s="1034"/>
      <c r="C409" s="1031"/>
      <c r="D409" s="1031"/>
      <c r="E409" s="1031"/>
      <c r="F409" s="1033"/>
      <c r="G409" s="1033"/>
      <c r="H409" s="1033"/>
      <c r="I409" s="1033"/>
      <c r="J409" s="1033"/>
      <c r="K409" s="1033"/>
      <c r="L409" s="1033"/>
      <c r="M409" s="1033"/>
      <c r="N409" s="1033"/>
      <c r="O409" s="1033"/>
      <c r="P409" s="1033"/>
      <c r="Q409" s="1033"/>
      <c r="R409" s="1033"/>
      <c r="S409" s="1033"/>
      <c r="T409" s="1033"/>
      <c r="U409" s="1033"/>
      <c r="V409" s="1033"/>
      <c r="W409" s="1033"/>
      <c r="X409" s="1033"/>
      <c r="Y409" s="1033"/>
      <c r="Z409" s="1033"/>
      <c r="AA409" s="1033"/>
      <c r="AB409" s="1033"/>
      <c r="AC409" s="1033"/>
      <c r="AD409" s="1033"/>
      <c r="AE409" s="1033"/>
      <c r="AF409" s="1033"/>
      <c r="AG409" s="1033"/>
      <c r="AH409" s="1033"/>
      <c r="AI409" s="1033"/>
      <c r="AJ409" s="1033"/>
      <c r="AK409" s="1033"/>
      <c r="AL409" s="1033"/>
      <c r="AM409" s="1033"/>
      <c r="AN409" s="1033"/>
      <c r="AO409" s="1033"/>
      <c r="AP409" s="1033"/>
      <c r="AQ409" s="1033"/>
    </row>
    <row r="410">
      <c r="A410" s="1031"/>
      <c r="B410" s="1034"/>
      <c r="C410" s="1031"/>
      <c r="D410" s="1031"/>
      <c r="E410" s="1031"/>
      <c r="F410" s="1033"/>
      <c r="G410" s="1033"/>
      <c r="H410" s="1033"/>
      <c r="I410" s="1033"/>
      <c r="J410" s="1033"/>
      <c r="K410" s="1033"/>
      <c r="L410" s="1033"/>
      <c r="M410" s="1033"/>
      <c r="N410" s="1033"/>
      <c r="O410" s="1033"/>
      <c r="P410" s="1033"/>
      <c r="Q410" s="1033"/>
      <c r="R410" s="1033"/>
      <c r="S410" s="1033"/>
      <c r="T410" s="1033"/>
      <c r="U410" s="1033"/>
      <c r="V410" s="1033"/>
      <c r="W410" s="1033"/>
      <c r="X410" s="1033"/>
      <c r="Y410" s="1033"/>
      <c r="Z410" s="1033"/>
      <c r="AA410" s="1033"/>
      <c r="AB410" s="1033"/>
      <c r="AC410" s="1033"/>
      <c r="AD410" s="1033"/>
      <c r="AE410" s="1033"/>
      <c r="AF410" s="1033"/>
      <c r="AG410" s="1033"/>
      <c r="AH410" s="1033"/>
      <c r="AI410" s="1033"/>
      <c r="AJ410" s="1033"/>
      <c r="AK410" s="1033"/>
      <c r="AL410" s="1033"/>
      <c r="AM410" s="1033"/>
      <c r="AN410" s="1033"/>
      <c r="AO410" s="1033"/>
      <c r="AP410" s="1033"/>
      <c r="AQ410" s="1033"/>
    </row>
    <row r="411">
      <c r="A411" s="1031"/>
      <c r="B411" s="1034"/>
      <c r="C411" s="1031"/>
      <c r="D411" s="1031"/>
      <c r="E411" s="1031"/>
      <c r="F411" s="1033"/>
      <c r="G411" s="1033"/>
      <c r="H411" s="1033"/>
      <c r="I411" s="1033"/>
      <c r="J411" s="1033"/>
      <c r="K411" s="1033"/>
      <c r="L411" s="1033"/>
      <c r="M411" s="1033"/>
      <c r="N411" s="1033"/>
      <c r="O411" s="1033"/>
      <c r="P411" s="1033"/>
      <c r="Q411" s="1033"/>
      <c r="R411" s="1033"/>
      <c r="S411" s="1033"/>
      <c r="T411" s="1033"/>
      <c r="U411" s="1033"/>
      <c r="V411" s="1033"/>
      <c r="W411" s="1033"/>
      <c r="X411" s="1033"/>
      <c r="Y411" s="1033"/>
      <c r="Z411" s="1033"/>
      <c r="AA411" s="1033"/>
      <c r="AB411" s="1033"/>
      <c r="AC411" s="1033"/>
      <c r="AD411" s="1033"/>
      <c r="AE411" s="1033"/>
      <c r="AF411" s="1033"/>
      <c r="AG411" s="1033"/>
      <c r="AH411" s="1033"/>
      <c r="AI411" s="1033"/>
      <c r="AJ411" s="1033"/>
      <c r="AK411" s="1033"/>
      <c r="AL411" s="1033"/>
      <c r="AM411" s="1033"/>
      <c r="AN411" s="1033"/>
      <c r="AO411" s="1033"/>
      <c r="AP411" s="1033"/>
      <c r="AQ411" s="1033"/>
    </row>
    <row r="412">
      <c r="A412" s="1031"/>
      <c r="B412" s="1034"/>
      <c r="C412" s="1031"/>
      <c r="D412" s="1031"/>
      <c r="E412" s="1031"/>
      <c r="F412" s="1033"/>
      <c r="G412" s="1033"/>
      <c r="H412" s="1033"/>
      <c r="I412" s="1033"/>
      <c r="J412" s="1033"/>
      <c r="K412" s="1033"/>
      <c r="L412" s="1033"/>
      <c r="M412" s="1033"/>
      <c r="N412" s="1033"/>
      <c r="O412" s="1033"/>
      <c r="P412" s="1033"/>
      <c r="Q412" s="1033"/>
      <c r="R412" s="1033"/>
      <c r="S412" s="1033"/>
      <c r="T412" s="1033"/>
      <c r="U412" s="1033"/>
      <c r="V412" s="1033"/>
      <c r="W412" s="1033"/>
      <c r="X412" s="1033"/>
      <c r="Y412" s="1033"/>
      <c r="Z412" s="1033"/>
      <c r="AA412" s="1033"/>
      <c r="AB412" s="1033"/>
      <c r="AC412" s="1033"/>
      <c r="AD412" s="1033"/>
      <c r="AE412" s="1033"/>
      <c r="AF412" s="1033"/>
      <c r="AG412" s="1033"/>
      <c r="AH412" s="1033"/>
      <c r="AI412" s="1033"/>
      <c r="AJ412" s="1033"/>
      <c r="AK412" s="1033"/>
      <c r="AL412" s="1033"/>
      <c r="AM412" s="1033"/>
      <c r="AN412" s="1033"/>
      <c r="AO412" s="1033"/>
      <c r="AP412" s="1033"/>
      <c r="AQ412" s="1033"/>
    </row>
    <row r="413">
      <c r="A413" s="1031"/>
      <c r="B413" s="1034"/>
      <c r="C413" s="1031"/>
      <c r="D413" s="1031"/>
      <c r="E413" s="1031"/>
      <c r="F413" s="1033"/>
      <c r="G413" s="1033"/>
      <c r="H413" s="1033"/>
      <c r="I413" s="1033"/>
      <c r="J413" s="1033"/>
      <c r="K413" s="1033"/>
      <c r="L413" s="1033"/>
      <c r="M413" s="1033"/>
      <c r="N413" s="1033"/>
      <c r="O413" s="1033"/>
      <c r="P413" s="1033"/>
      <c r="Q413" s="1033"/>
      <c r="R413" s="1033"/>
      <c r="S413" s="1033"/>
      <c r="T413" s="1033"/>
      <c r="U413" s="1033"/>
      <c r="V413" s="1033"/>
      <c r="W413" s="1033"/>
      <c r="X413" s="1033"/>
      <c r="Y413" s="1033"/>
      <c r="Z413" s="1033"/>
      <c r="AA413" s="1033"/>
      <c r="AB413" s="1033"/>
      <c r="AC413" s="1033"/>
      <c r="AD413" s="1033"/>
      <c r="AE413" s="1033"/>
      <c r="AF413" s="1033"/>
      <c r="AG413" s="1033"/>
      <c r="AH413" s="1033"/>
      <c r="AI413" s="1033"/>
      <c r="AJ413" s="1033"/>
      <c r="AK413" s="1033"/>
      <c r="AL413" s="1033"/>
      <c r="AM413" s="1033"/>
      <c r="AN413" s="1033"/>
      <c r="AO413" s="1033"/>
      <c r="AP413" s="1033"/>
      <c r="AQ413" s="1033"/>
    </row>
    <row r="414">
      <c r="A414" s="1031"/>
      <c r="B414" s="1034"/>
      <c r="C414" s="1031"/>
      <c r="D414" s="1031"/>
      <c r="E414" s="1031"/>
      <c r="F414" s="1033"/>
      <c r="G414" s="1033"/>
      <c r="H414" s="1033"/>
      <c r="I414" s="1033"/>
      <c r="J414" s="1033"/>
      <c r="K414" s="1033"/>
      <c r="L414" s="1033"/>
      <c r="M414" s="1033"/>
      <c r="N414" s="1033"/>
      <c r="O414" s="1033"/>
      <c r="P414" s="1033"/>
      <c r="Q414" s="1033"/>
      <c r="R414" s="1033"/>
      <c r="S414" s="1033"/>
      <c r="T414" s="1033"/>
      <c r="U414" s="1033"/>
      <c r="V414" s="1033"/>
      <c r="W414" s="1033"/>
      <c r="X414" s="1033"/>
      <c r="Y414" s="1033"/>
      <c r="Z414" s="1033"/>
      <c r="AA414" s="1033"/>
      <c r="AB414" s="1033"/>
      <c r="AC414" s="1033"/>
      <c r="AD414" s="1033"/>
      <c r="AE414" s="1033"/>
      <c r="AF414" s="1033"/>
      <c r="AG414" s="1033"/>
      <c r="AH414" s="1033"/>
      <c r="AI414" s="1033"/>
      <c r="AJ414" s="1033"/>
      <c r="AK414" s="1033"/>
      <c r="AL414" s="1033"/>
      <c r="AM414" s="1033"/>
      <c r="AN414" s="1033"/>
      <c r="AO414" s="1033"/>
      <c r="AP414" s="1033"/>
      <c r="AQ414" s="1033"/>
    </row>
    <row r="415">
      <c r="A415" s="1031"/>
      <c r="B415" s="1034"/>
      <c r="C415" s="1031"/>
      <c r="D415" s="1031"/>
      <c r="E415" s="1031"/>
      <c r="F415" s="1033"/>
      <c r="G415" s="1033"/>
      <c r="H415" s="1033"/>
      <c r="I415" s="1033"/>
      <c r="J415" s="1033"/>
      <c r="K415" s="1033"/>
      <c r="L415" s="1033"/>
      <c r="M415" s="1033"/>
      <c r="N415" s="1033"/>
      <c r="O415" s="1033"/>
      <c r="P415" s="1033"/>
      <c r="Q415" s="1033"/>
      <c r="R415" s="1033"/>
      <c r="S415" s="1033"/>
      <c r="T415" s="1033"/>
      <c r="U415" s="1033"/>
      <c r="V415" s="1033"/>
      <c r="W415" s="1033"/>
      <c r="X415" s="1033"/>
      <c r="Y415" s="1033"/>
      <c r="Z415" s="1033"/>
      <c r="AA415" s="1033"/>
      <c r="AB415" s="1033"/>
      <c r="AC415" s="1033"/>
      <c r="AD415" s="1033"/>
      <c r="AE415" s="1033"/>
      <c r="AF415" s="1033"/>
      <c r="AG415" s="1033"/>
      <c r="AH415" s="1033"/>
      <c r="AI415" s="1033"/>
      <c r="AJ415" s="1033"/>
      <c r="AK415" s="1033"/>
      <c r="AL415" s="1033"/>
      <c r="AM415" s="1033"/>
      <c r="AN415" s="1033"/>
      <c r="AO415" s="1033"/>
      <c r="AP415" s="1033"/>
      <c r="AQ415" s="1033"/>
    </row>
    <row r="416">
      <c r="A416" s="1031"/>
      <c r="B416" s="1034"/>
      <c r="C416" s="1031"/>
      <c r="D416" s="1031"/>
      <c r="E416" s="1031"/>
      <c r="F416" s="1033"/>
      <c r="G416" s="1033"/>
      <c r="H416" s="1033"/>
      <c r="I416" s="1033"/>
      <c r="J416" s="1033"/>
      <c r="K416" s="1033"/>
      <c r="L416" s="1033"/>
      <c r="M416" s="1033"/>
      <c r="N416" s="1033"/>
      <c r="O416" s="1033"/>
      <c r="P416" s="1033"/>
      <c r="Q416" s="1033"/>
      <c r="R416" s="1033"/>
      <c r="S416" s="1033"/>
      <c r="T416" s="1033"/>
      <c r="U416" s="1033"/>
      <c r="V416" s="1033"/>
      <c r="W416" s="1033"/>
      <c r="X416" s="1033"/>
      <c r="Y416" s="1033"/>
      <c r="Z416" s="1033"/>
      <c r="AA416" s="1033"/>
      <c r="AB416" s="1033"/>
      <c r="AC416" s="1033"/>
      <c r="AD416" s="1033"/>
      <c r="AE416" s="1033"/>
      <c r="AF416" s="1033"/>
      <c r="AG416" s="1033"/>
      <c r="AH416" s="1033"/>
      <c r="AI416" s="1033"/>
      <c r="AJ416" s="1033"/>
      <c r="AK416" s="1033"/>
      <c r="AL416" s="1033"/>
      <c r="AM416" s="1033"/>
      <c r="AN416" s="1033"/>
      <c r="AO416" s="1033"/>
      <c r="AP416" s="1033"/>
      <c r="AQ416" s="1033"/>
    </row>
    <row r="417">
      <c r="A417" s="1031"/>
      <c r="B417" s="1034"/>
      <c r="C417" s="1031"/>
      <c r="D417" s="1031"/>
      <c r="E417" s="1031"/>
      <c r="F417" s="1033"/>
      <c r="G417" s="1033"/>
      <c r="H417" s="1033"/>
      <c r="I417" s="1033"/>
      <c r="J417" s="1033"/>
      <c r="K417" s="1033"/>
      <c r="L417" s="1033"/>
      <c r="M417" s="1033"/>
      <c r="N417" s="1033"/>
      <c r="O417" s="1033"/>
      <c r="P417" s="1033"/>
      <c r="Q417" s="1033"/>
      <c r="R417" s="1033"/>
      <c r="S417" s="1033"/>
      <c r="T417" s="1033"/>
      <c r="U417" s="1033"/>
      <c r="V417" s="1033"/>
      <c r="W417" s="1033"/>
      <c r="X417" s="1033"/>
      <c r="Y417" s="1033"/>
      <c r="Z417" s="1033"/>
      <c r="AA417" s="1033"/>
      <c r="AB417" s="1033"/>
      <c r="AC417" s="1033"/>
      <c r="AD417" s="1033"/>
      <c r="AE417" s="1033"/>
      <c r="AF417" s="1033"/>
      <c r="AG417" s="1033"/>
      <c r="AH417" s="1033"/>
      <c r="AI417" s="1033"/>
      <c r="AJ417" s="1033"/>
      <c r="AK417" s="1033"/>
      <c r="AL417" s="1033"/>
      <c r="AM417" s="1033"/>
      <c r="AN417" s="1033"/>
      <c r="AO417" s="1033"/>
      <c r="AP417" s="1033"/>
      <c r="AQ417" s="1033"/>
    </row>
    <row r="418">
      <c r="A418" s="1031"/>
      <c r="B418" s="1034"/>
      <c r="C418" s="1031"/>
      <c r="D418" s="1031"/>
      <c r="E418" s="1031"/>
      <c r="F418" s="1033"/>
      <c r="G418" s="1033"/>
      <c r="H418" s="1033"/>
      <c r="I418" s="1033"/>
      <c r="J418" s="1033"/>
      <c r="K418" s="1033"/>
      <c r="L418" s="1033"/>
      <c r="M418" s="1033"/>
      <c r="N418" s="1033"/>
      <c r="O418" s="1033"/>
      <c r="P418" s="1033"/>
      <c r="Q418" s="1033"/>
      <c r="R418" s="1033"/>
      <c r="S418" s="1033"/>
      <c r="T418" s="1033"/>
      <c r="U418" s="1033"/>
      <c r="V418" s="1033"/>
      <c r="W418" s="1033"/>
      <c r="X418" s="1033"/>
      <c r="Y418" s="1033"/>
      <c r="Z418" s="1033"/>
      <c r="AA418" s="1033"/>
      <c r="AB418" s="1033"/>
      <c r="AC418" s="1033"/>
      <c r="AD418" s="1033"/>
      <c r="AE418" s="1033"/>
      <c r="AF418" s="1033"/>
      <c r="AG418" s="1033"/>
      <c r="AH418" s="1033"/>
      <c r="AI418" s="1033"/>
      <c r="AJ418" s="1033"/>
      <c r="AK418" s="1033"/>
      <c r="AL418" s="1033"/>
      <c r="AM418" s="1033"/>
      <c r="AN418" s="1033"/>
      <c r="AO418" s="1033"/>
      <c r="AP418" s="1033"/>
      <c r="AQ418" s="1033"/>
    </row>
    <row r="419">
      <c r="A419" s="1031"/>
      <c r="B419" s="1034"/>
      <c r="C419" s="1031"/>
      <c r="D419" s="1031"/>
      <c r="E419" s="1031"/>
      <c r="F419" s="1033"/>
      <c r="G419" s="1033"/>
      <c r="H419" s="1033"/>
      <c r="I419" s="1033"/>
      <c r="J419" s="1033"/>
      <c r="K419" s="1033"/>
      <c r="L419" s="1033"/>
      <c r="M419" s="1033"/>
      <c r="N419" s="1033"/>
      <c r="O419" s="1033"/>
      <c r="P419" s="1033"/>
      <c r="Q419" s="1033"/>
      <c r="R419" s="1033"/>
      <c r="S419" s="1033"/>
      <c r="T419" s="1033"/>
      <c r="U419" s="1033"/>
      <c r="V419" s="1033"/>
      <c r="W419" s="1033"/>
      <c r="X419" s="1033"/>
      <c r="Y419" s="1033"/>
      <c r="Z419" s="1033"/>
      <c r="AA419" s="1033"/>
      <c r="AB419" s="1033"/>
      <c r="AC419" s="1033"/>
      <c r="AD419" s="1033"/>
      <c r="AE419" s="1033"/>
      <c r="AF419" s="1033"/>
      <c r="AG419" s="1033"/>
      <c r="AH419" s="1033"/>
      <c r="AI419" s="1033"/>
      <c r="AJ419" s="1033"/>
      <c r="AK419" s="1033"/>
      <c r="AL419" s="1033"/>
      <c r="AM419" s="1033"/>
      <c r="AN419" s="1033"/>
      <c r="AO419" s="1033"/>
      <c r="AP419" s="1033"/>
      <c r="AQ419" s="1033"/>
    </row>
    <row r="420">
      <c r="A420" s="1031"/>
      <c r="B420" s="1034"/>
      <c r="C420" s="1031"/>
      <c r="D420" s="1031"/>
      <c r="E420" s="1031"/>
      <c r="F420" s="1033"/>
      <c r="G420" s="1033"/>
      <c r="H420" s="1033"/>
      <c r="I420" s="1033"/>
      <c r="J420" s="1033"/>
      <c r="K420" s="1033"/>
      <c r="L420" s="1033"/>
      <c r="M420" s="1033"/>
      <c r="N420" s="1033"/>
      <c r="O420" s="1033"/>
      <c r="P420" s="1033"/>
      <c r="Q420" s="1033"/>
      <c r="R420" s="1033"/>
      <c r="S420" s="1033"/>
      <c r="T420" s="1033"/>
      <c r="U420" s="1033"/>
      <c r="V420" s="1033"/>
      <c r="W420" s="1033"/>
      <c r="X420" s="1033"/>
      <c r="Y420" s="1033"/>
      <c r="Z420" s="1033"/>
      <c r="AA420" s="1033"/>
      <c r="AB420" s="1033"/>
      <c r="AC420" s="1033"/>
      <c r="AD420" s="1033"/>
      <c r="AE420" s="1033"/>
      <c r="AF420" s="1033"/>
      <c r="AG420" s="1033"/>
      <c r="AH420" s="1033"/>
      <c r="AI420" s="1033"/>
      <c r="AJ420" s="1033"/>
      <c r="AK420" s="1033"/>
      <c r="AL420" s="1033"/>
      <c r="AM420" s="1033"/>
      <c r="AN420" s="1033"/>
      <c r="AO420" s="1033"/>
      <c r="AP420" s="1033"/>
      <c r="AQ420" s="1033"/>
    </row>
    <row r="421">
      <c r="A421" s="1031"/>
      <c r="B421" s="1034"/>
      <c r="C421" s="1031"/>
      <c r="D421" s="1031"/>
      <c r="E421" s="1031"/>
      <c r="F421" s="1033"/>
      <c r="G421" s="1033"/>
      <c r="H421" s="1033"/>
      <c r="I421" s="1033"/>
      <c r="J421" s="1033"/>
      <c r="K421" s="1033"/>
      <c r="L421" s="1033"/>
      <c r="M421" s="1033"/>
      <c r="N421" s="1033"/>
      <c r="O421" s="1033"/>
      <c r="P421" s="1033"/>
      <c r="Q421" s="1033"/>
      <c r="R421" s="1033"/>
      <c r="S421" s="1033"/>
      <c r="T421" s="1033"/>
      <c r="U421" s="1033"/>
      <c r="V421" s="1033"/>
      <c r="W421" s="1033"/>
      <c r="X421" s="1033"/>
      <c r="Y421" s="1033"/>
      <c r="Z421" s="1033"/>
      <c r="AA421" s="1033"/>
      <c r="AB421" s="1033"/>
      <c r="AC421" s="1033"/>
      <c r="AD421" s="1033"/>
      <c r="AE421" s="1033"/>
      <c r="AF421" s="1033"/>
      <c r="AG421" s="1033"/>
      <c r="AH421" s="1033"/>
      <c r="AI421" s="1033"/>
      <c r="AJ421" s="1033"/>
      <c r="AK421" s="1033"/>
      <c r="AL421" s="1033"/>
      <c r="AM421" s="1033"/>
      <c r="AN421" s="1033"/>
      <c r="AO421" s="1033"/>
      <c r="AP421" s="1033"/>
      <c r="AQ421" s="1033"/>
    </row>
    <row r="422">
      <c r="A422" s="1031"/>
      <c r="B422" s="1034"/>
      <c r="C422" s="1031"/>
      <c r="D422" s="1031"/>
      <c r="E422" s="1031"/>
      <c r="F422" s="1033"/>
      <c r="G422" s="1033"/>
      <c r="H422" s="1033"/>
      <c r="I422" s="1033"/>
      <c r="J422" s="1033"/>
      <c r="K422" s="1033"/>
      <c r="L422" s="1033"/>
      <c r="M422" s="1033"/>
      <c r="N422" s="1033"/>
      <c r="O422" s="1033"/>
      <c r="P422" s="1033"/>
      <c r="Q422" s="1033"/>
      <c r="R422" s="1033"/>
      <c r="S422" s="1033"/>
      <c r="T422" s="1033"/>
      <c r="U422" s="1033"/>
      <c r="V422" s="1033"/>
      <c r="W422" s="1033"/>
      <c r="X422" s="1033"/>
      <c r="Y422" s="1033"/>
      <c r="Z422" s="1033"/>
      <c r="AA422" s="1033"/>
      <c r="AB422" s="1033"/>
      <c r="AC422" s="1033"/>
      <c r="AD422" s="1033"/>
      <c r="AE422" s="1033"/>
      <c r="AF422" s="1033"/>
      <c r="AG422" s="1033"/>
      <c r="AH422" s="1033"/>
      <c r="AI422" s="1033"/>
      <c r="AJ422" s="1033"/>
      <c r="AK422" s="1033"/>
      <c r="AL422" s="1033"/>
      <c r="AM422" s="1033"/>
      <c r="AN422" s="1033"/>
      <c r="AO422" s="1033"/>
      <c r="AP422" s="1033"/>
      <c r="AQ422" s="1033"/>
    </row>
    <row r="423">
      <c r="A423" s="1031"/>
      <c r="B423" s="1034"/>
      <c r="C423" s="1031"/>
      <c r="D423" s="1031"/>
      <c r="E423" s="1031"/>
      <c r="F423" s="1033"/>
      <c r="G423" s="1033"/>
      <c r="H423" s="1033"/>
      <c r="I423" s="1033"/>
      <c r="J423" s="1033"/>
      <c r="K423" s="1033"/>
      <c r="L423" s="1033"/>
      <c r="M423" s="1033"/>
      <c r="N423" s="1033"/>
      <c r="O423" s="1033"/>
      <c r="P423" s="1033"/>
      <c r="Q423" s="1033"/>
      <c r="R423" s="1033"/>
      <c r="S423" s="1033"/>
      <c r="T423" s="1033"/>
      <c r="U423" s="1033"/>
      <c r="V423" s="1033"/>
      <c r="W423" s="1033"/>
      <c r="X423" s="1033"/>
      <c r="Y423" s="1033"/>
      <c r="Z423" s="1033"/>
      <c r="AA423" s="1033"/>
      <c r="AB423" s="1033"/>
      <c r="AC423" s="1033"/>
      <c r="AD423" s="1033"/>
      <c r="AE423" s="1033"/>
      <c r="AF423" s="1033"/>
      <c r="AG423" s="1033"/>
      <c r="AH423" s="1033"/>
      <c r="AI423" s="1033"/>
      <c r="AJ423" s="1033"/>
      <c r="AK423" s="1033"/>
      <c r="AL423" s="1033"/>
      <c r="AM423" s="1033"/>
      <c r="AN423" s="1033"/>
      <c r="AO423" s="1033"/>
      <c r="AP423" s="1033"/>
      <c r="AQ423" s="1033"/>
    </row>
    <row r="424">
      <c r="A424" s="1031"/>
      <c r="B424" s="1034"/>
      <c r="C424" s="1031"/>
      <c r="D424" s="1031"/>
      <c r="E424" s="1031"/>
      <c r="F424" s="1033"/>
      <c r="G424" s="1033"/>
      <c r="H424" s="1033"/>
      <c r="I424" s="1033"/>
      <c r="J424" s="1033"/>
      <c r="K424" s="1033"/>
      <c r="L424" s="1033"/>
      <c r="M424" s="1033"/>
      <c r="N424" s="1033"/>
      <c r="O424" s="1033"/>
      <c r="P424" s="1033"/>
      <c r="Q424" s="1033"/>
      <c r="R424" s="1033"/>
      <c r="S424" s="1033"/>
      <c r="T424" s="1033"/>
      <c r="U424" s="1033"/>
      <c r="V424" s="1033"/>
      <c r="W424" s="1033"/>
      <c r="X424" s="1033"/>
      <c r="Y424" s="1033"/>
      <c r="Z424" s="1033"/>
      <c r="AA424" s="1033"/>
      <c r="AB424" s="1033"/>
      <c r="AC424" s="1033"/>
      <c r="AD424" s="1033"/>
      <c r="AE424" s="1033"/>
      <c r="AF424" s="1033"/>
      <c r="AG424" s="1033"/>
      <c r="AH424" s="1033"/>
      <c r="AI424" s="1033"/>
      <c r="AJ424" s="1033"/>
      <c r="AK424" s="1033"/>
      <c r="AL424" s="1033"/>
      <c r="AM424" s="1033"/>
      <c r="AN424" s="1033"/>
      <c r="AO424" s="1033"/>
      <c r="AP424" s="1033"/>
      <c r="AQ424" s="1033"/>
    </row>
    <row r="425">
      <c r="A425" s="1031"/>
      <c r="B425" s="1034"/>
      <c r="C425" s="1031"/>
      <c r="D425" s="1031"/>
      <c r="E425" s="1031"/>
      <c r="F425" s="1033"/>
      <c r="G425" s="1033"/>
      <c r="H425" s="1033"/>
      <c r="I425" s="1033"/>
      <c r="J425" s="1033"/>
      <c r="K425" s="1033"/>
      <c r="L425" s="1033"/>
      <c r="M425" s="1033"/>
      <c r="N425" s="1033"/>
      <c r="O425" s="1033"/>
      <c r="P425" s="1033"/>
      <c r="Q425" s="1033"/>
      <c r="R425" s="1033"/>
      <c r="S425" s="1033"/>
      <c r="T425" s="1033"/>
      <c r="U425" s="1033"/>
      <c r="V425" s="1033"/>
      <c r="W425" s="1033"/>
      <c r="X425" s="1033"/>
      <c r="Y425" s="1033"/>
      <c r="Z425" s="1033"/>
      <c r="AA425" s="1033"/>
      <c r="AB425" s="1033"/>
      <c r="AC425" s="1033"/>
      <c r="AD425" s="1033"/>
      <c r="AE425" s="1033"/>
      <c r="AF425" s="1033"/>
      <c r="AG425" s="1033"/>
      <c r="AH425" s="1033"/>
      <c r="AI425" s="1033"/>
      <c r="AJ425" s="1033"/>
      <c r="AK425" s="1033"/>
      <c r="AL425" s="1033"/>
      <c r="AM425" s="1033"/>
      <c r="AN425" s="1033"/>
      <c r="AO425" s="1033"/>
      <c r="AP425" s="1033"/>
      <c r="AQ425" s="1033"/>
    </row>
    <row r="426">
      <c r="A426" s="1031"/>
      <c r="B426" s="1034"/>
      <c r="C426" s="1031"/>
      <c r="D426" s="1031"/>
      <c r="E426" s="1031"/>
      <c r="F426" s="1033"/>
      <c r="G426" s="1033"/>
      <c r="H426" s="1033"/>
      <c r="I426" s="1033"/>
      <c r="J426" s="1033"/>
      <c r="K426" s="1033"/>
      <c r="L426" s="1033"/>
      <c r="M426" s="1033"/>
      <c r="N426" s="1033"/>
      <c r="O426" s="1033"/>
      <c r="P426" s="1033"/>
      <c r="Q426" s="1033"/>
      <c r="R426" s="1033"/>
      <c r="S426" s="1033"/>
      <c r="T426" s="1033"/>
      <c r="U426" s="1033"/>
      <c r="V426" s="1033"/>
      <c r="W426" s="1033"/>
      <c r="X426" s="1033"/>
      <c r="Y426" s="1033"/>
      <c r="Z426" s="1033"/>
      <c r="AA426" s="1033"/>
      <c r="AB426" s="1033"/>
      <c r="AC426" s="1033"/>
      <c r="AD426" s="1033"/>
      <c r="AE426" s="1033"/>
      <c r="AF426" s="1033"/>
      <c r="AG426" s="1033"/>
      <c r="AH426" s="1033"/>
      <c r="AI426" s="1033"/>
      <c r="AJ426" s="1033"/>
      <c r="AK426" s="1033"/>
      <c r="AL426" s="1033"/>
      <c r="AM426" s="1033"/>
      <c r="AN426" s="1033"/>
      <c r="AO426" s="1033"/>
      <c r="AP426" s="1033"/>
      <c r="AQ426" s="1033"/>
    </row>
    <row r="427">
      <c r="A427" s="1031"/>
      <c r="B427" s="1034"/>
      <c r="C427" s="1031"/>
      <c r="D427" s="1031"/>
      <c r="E427" s="1031"/>
      <c r="F427" s="1033"/>
      <c r="G427" s="1033"/>
      <c r="H427" s="1033"/>
      <c r="I427" s="1033"/>
      <c r="J427" s="1033"/>
      <c r="K427" s="1033"/>
      <c r="L427" s="1033"/>
      <c r="M427" s="1033"/>
      <c r="N427" s="1033"/>
      <c r="O427" s="1033"/>
      <c r="P427" s="1033"/>
      <c r="Q427" s="1033"/>
      <c r="R427" s="1033"/>
      <c r="S427" s="1033"/>
      <c r="T427" s="1033"/>
      <c r="U427" s="1033"/>
      <c r="V427" s="1033"/>
      <c r="W427" s="1033"/>
      <c r="X427" s="1033"/>
      <c r="Y427" s="1033"/>
      <c r="Z427" s="1033"/>
      <c r="AA427" s="1033"/>
      <c r="AB427" s="1033"/>
      <c r="AC427" s="1033"/>
      <c r="AD427" s="1033"/>
      <c r="AE427" s="1033"/>
      <c r="AF427" s="1033"/>
      <c r="AG427" s="1033"/>
      <c r="AH427" s="1033"/>
      <c r="AI427" s="1033"/>
      <c r="AJ427" s="1033"/>
      <c r="AK427" s="1033"/>
      <c r="AL427" s="1033"/>
      <c r="AM427" s="1033"/>
      <c r="AN427" s="1033"/>
      <c r="AO427" s="1033"/>
      <c r="AP427" s="1033"/>
      <c r="AQ427" s="1033"/>
    </row>
    <row r="428">
      <c r="A428" s="1031"/>
      <c r="B428" s="1034"/>
      <c r="C428" s="1031"/>
      <c r="D428" s="1031"/>
      <c r="E428" s="1031"/>
      <c r="F428" s="1033"/>
      <c r="G428" s="1033"/>
      <c r="H428" s="1033"/>
      <c r="I428" s="1033"/>
      <c r="J428" s="1033"/>
      <c r="K428" s="1033"/>
      <c r="L428" s="1033"/>
      <c r="M428" s="1033"/>
      <c r="N428" s="1033"/>
      <c r="O428" s="1033"/>
      <c r="P428" s="1033"/>
      <c r="Q428" s="1033"/>
      <c r="R428" s="1033"/>
      <c r="S428" s="1033"/>
      <c r="T428" s="1033"/>
      <c r="U428" s="1033"/>
      <c r="V428" s="1033"/>
      <c r="W428" s="1033"/>
      <c r="X428" s="1033"/>
      <c r="Y428" s="1033"/>
      <c r="Z428" s="1033"/>
      <c r="AA428" s="1033"/>
      <c r="AB428" s="1033"/>
      <c r="AC428" s="1033"/>
      <c r="AD428" s="1033"/>
      <c r="AE428" s="1033"/>
      <c r="AF428" s="1033"/>
      <c r="AG428" s="1033"/>
      <c r="AH428" s="1033"/>
      <c r="AI428" s="1033"/>
      <c r="AJ428" s="1033"/>
      <c r="AK428" s="1033"/>
      <c r="AL428" s="1033"/>
      <c r="AM428" s="1033"/>
      <c r="AN428" s="1033"/>
      <c r="AO428" s="1033"/>
      <c r="AP428" s="1033"/>
      <c r="AQ428" s="1033"/>
    </row>
    <row r="429">
      <c r="A429" s="1031"/>
      <c r="B429" s="1034"/>
      <c r="C429" s="1031"/>
      <c r="D429" s="1031"/>
      <c r="E429" s="1031"/>
      <c r="F429" s="1033"/>
      <c r="G429" s="1033"/>
      <c r="H429" s="1033"/>
      <c r="I429" s="1033"/>
      <c r="J429" s="1033"/>
      <c r="K429" s="1033"/>
      <c r="L429" s="1033"/>
      <c r="M429" s="1033"/>
      <c r="N429" s="1033"/>
      <c r="O429" s="1033"/>
      <c r="P429" s="1033"/>
      <c r="Q429" s="1033"/>
      <c r="R429" s="1033"/>
      <c r="S429" s="1033"/>
      <c r="T429" s="1033"/>
      <c r="U429" s="1033"/>
      <c r="V429" s="1033"/>
      <c r="W429" s="1033"/>
      <c r="X429" s="1033"/>
      <c r="Y429" s="1033"/>
      <c r="Z429" s="1033"/>
      <c r="AA429" s="1033"/>
      <c r="AB429" s="1033"/>
      <c r="AC429" s="1033"/>
      <c r="AD429" s="1033"/>
      <c r="AE429" s="1033"/>
      <c r="AF429" s="1033"/>
      <c r="AG429" s="1033"/>
      <c r="AH429" s="1033"/>
      <c r="AI429" s="1033"/>
      <c r="AJ429" s="1033"/>
      <c r="AK429" s="1033"/>
      <c r="AL429" s="1033"/>
      <c r="AM429" s="1033"/>
      <c r="AN429" s="1033"/>
      <c r="AO429" s="1033"/>
      <c r="AP429" s="1033"/>
      <c r="AQ429" s="1033"/>
    </row>
    <row r="430">
      <c r="A430" s="1031"/>
      <c r="B430" s="1034"/>
      <c r="C430" s="1031"/>
      <c r="D430" s="1031"/>
      <c r="E430" s="1031"/>
      <c r="F430" s="1033"/>
      <c r="G430" s="1033"/>
      <c r="H430" s="1033"/>
      <c r="I430" s="1033"/>
      <c r="J430" s="1033"/>
      <c r="K430" s="1033"/>
      <c r="L430" s="1033"/>
      <c r="M430" s="1033"/>
      <c r="N430" s="1033"/>
      <c r="O430" s="1033"/>
      <c r="P430" s="1033"/>
      <c r="Q430" s="1033"/>
      <c r="R430" s="1033"/>
      <c r="S430" s="1033"/>
      <c r="T430" s="1033"/>
      <c r="U430" s="1033"/>
      <c r="V430" s="1033"/>
      <c r="W430" s="1033"/>
      <c r="X430" s="1033"/>
      <c r="Y430" s="1033"/>
      <c r="Z430" s="1033"/>
      <c r="AA430" s="1033"/>
      <c r="AB430" s="1033"/>
      <c r="AC430" s="1033"/>
      <c r="AD430" s="1033"/>
      <c r="AE430" s="1033"/>
      <c r="AF430" s="1033"/>
      <c r="AG430" s="1033"/>
      <c r="AH430" s="1033"/>
      <c r="AI430" s="1033"/>
      <c r="AJ430" s="1033"/>
      <c r="AK430" s="1033"/>
      <c r="AL430" s="1033"/>
      <c r="AM430" s="1033"/>
      <c r="AN430" s="1033"/>
      <c r="AO430" s="1033"/>
      <c r="AP430" s="1033"/>
      <c r="AQ430" s="1033"/>
    </row>
    <row r="431">
      <c r="A431" s="1031"/>
      <c r="B431" s="1034"/>
      <c r="C431" s="1031"/>
      <c r="D431" s="1031"/>
      <c r="E431" s="1031"/>
      <c r="F431" s="1033"/>
      <c r="G431" s="1033"/>
      <c r="H431" s="1033"/>
      <c r="I431" s="1033"/>
      <c r="J431" s="1033"/>
      <c r="K431" s="1033"/>
      <c r="L431" s="1033"/>
      <c r="M431" s="1033"/>
      <c r="N431" s="1033"/>
      <c r="O431" s="1033"/>
      <c r="P431" s="1033"/>
      <c r="Q431" s="1033"/>
      <c r="R431" s="1033"/>
      <c r="S431" s="1033"/>
      <c r="T431" s="1033"/>
      <c r="U431" s="1033"/>
      <c r="V431" s="1033"/>
      <c r="W431" s="1033"/>
      <c r="X431" s="1033"/>
      <c r="Y431" s="1033"/>
      <c r="Z431" s="1033"/>
      <c r="AA431" s="1033"/>
      <c r="AB431" s="1033"/>
      <c r="AC431" s="1033"/>
      <c r="AD431" s="1033"/>
      <c r="AE431" s="1033"/>
      <c r="AF431" s="1033"/>
      <c r="AG431" s="1033"/>
      <c r="AH431" s="1033"/>
      <c r="AI431" s="1033"/>
      <c r="AJ431" s="1033"/>
      <c r="AK431" s="1033"/>
      <c r="AL431" s="1033"/>
      <c r="AM431" s="1033"/>
      <c r="AN431" s="1033"/>
      <c r="AO431" s="1033"/>
      <c r="AP431" s="1033"/>
      <c r="AQ431" s="1033"/>
    </row>
    <row r="432">
      <c r="A432" s="1031"/>
      <c r="B432" s="1034"/>
      <c r="C432" s="1031"/>
      <c r="D432" s="1031"/>
      <c r="E432" s="1031"/>
      <c r="F432" s="1033"/>
      <c r="G432" s="1033"/>
      <c r="H432" s="1033"/>
      <c r="I432" s="1033"/>
      <c r="J432" s="1033"/>
      <c r="K432" s="1033"/>
      <c r="L432" s="1033"/>
      <c r="M432" s="1033"/>
      <c r="N432" s="1033"/>
      <c r="O432" s="1033"/>
      <c r="P432" s="1033"/>
      <c r="Q432" s="1033"/>
      <c r="R432" s="1033"/>
      <c r="S432" s="1033"/>
      <c r="T432" s="1033"/>
      <c r="U432" s="1033"/>
      <c r="V432" s="1033"/>
      <c r="W432" s="1033"/>
      <c r="X432" s="1033"/>
      <c r="Y432" s="1033"/>
      <c r="Z432" s="1033"/>
      <c r="AA432" s="1033"/>
      <c r="AB432" s="1033"/>
      <c r="AC432" s="1033"/>
      <c r="AD432" s="1033"/>
      <c r="AE432" s="1033"/>
      <c r="AF432" s="1033"/>
      <c r="AG432" s="1033"/>
      <c r="AH432" s="1033"/>
      <c r="AI432" s="1033"/>
      <c r="AJ432" s="1033"/>
      <c r="AK432" s="1033"/>
      <c r="AL432" s="1033"/>
      <c r="AM432" s="1033"/>
      <c r="AN432" s="1033"/>
      <c r="AO432" s="1033"/>
      <c r="AP432" s="1033"/>
      <c r="AQ432" s="1033"/>
    </row>
    <row r="433">
      <c r="A433" s="1031"/>
      <c r="B433" s="1034"/>
      <c r="C433" s="1031"/>
      <c r="D433" s="1031"/>
      <c r="E433" s="1031"/>
      <c r="F433" s="1033"/>
      <c r="G433" s="1033"/>
      <c r="H433" s="1033"/>
      <c r="I433" s="1033"/>
      <c r="J433" s="1033"/>
      <c r="K433" s="1033"/>
      <c r="L433" s="1033"/>
      <c r="M433" s="1033"/>
      <c r="N433" s="1033"/>
      <c r="O433" s="1033"/>
      <c r="P433" s="1033"/>
      <c r="Q433" s="1033"/>
      <c r="R433" s="1033"/>
      <c r="S433" s="1033"/>
      <c r="T433" s="1033"/>
      <c r="U433" s="1033"/>
      <c r="V433" s="1033"/>
      <c r="W433" s="1033"/>
      <c r="X433" s="1033"/>
      <c r="Y433" s="1033"/>
      <c r="Z433" s="1033"/>
      <c r="AA433" s="1033"/>
      <c r="AB433" s="1033"/>
      <c r="AC433" s="1033"/>
      <c r="AD433" s="1033"/>
      <c r="AE433" s="1033"/>
      <c r="AF433" s="1033"/>
      <c r="AG433" s="1033"/>
      <c r="AH433" s="1033"/>
      <c r="AI433" s="1033"/>
      <c r="AJ433" s="1033"/>
      <c r="AK433" s="1033"/>
      <c r="AL433" s="1033"/>
      <c r="AM433" s="1033"/>
      <c r="AN433" s="1033"/>
      <c r="AO433" s="1033"/>
      <c r="AP433" s="1033"/>
      <c r="AQ433" s="1033"/>
    </row>
    <row r="434">
      <c r="A434" s="1031"/>
      <c r="B434" s="1034"/>
      <c r="C434" s="1031"/>
      <c r="D434" s="1031"/>
      <c r="E434" s="1031"/>
      <c r="F434" s="1033"/>
      <c r="G434" s="1033"/>
      <c r="H434" s="1033"/>
      <c r="I434" s="1033"/>
      <c r="J434" s="1033"/>
      <c r="K434" s="1033"/>
      <c r="L434" s="1033"/>
      <c r="M434" s="1033"/>
      <c r="N434" s="1033"/>
      <c r="O434" s="1033"/>
      <c r="P434" s="1033"/>
      <c r="Q434" s="1033"/>
      <c r="R434" s="1033"/>
      <c r="S434" s="1033"/>
      <c r="T434" s="1033"/>
      <c r="U434" s="1033"/>
      <c r="V434" s="1033"/>
      <c r="W434" s="1033"/>
      <c r="X434" s="1033"/>
      <c r="Y434" s="1033"/>
      <c r="Z434" s="1033"/>
      <c r="AA434" s="1033"/>
      <c r="AB434" s="1033"/>
      <c r="AC434" s="1033"/>
      <c r="AD434" s="1033"/>
      <c r="AE434" s="1033"/>
      <c r="AF434" s="1033"/>
      <c r="AG434" s="1033"/>
      <c r="AH434" s="1033"/>
      <c r="AI434" s="1033"/>
      <c r="AJ434" s="1033"/>
      <c r="AK434" s="1033"/>
      <c r="AL434" s="1033"/>
      <c r="AM434" s="1033"/>
      <c r="AN434" s="1033"/>
      <c r="AO434" s="1033"/>
      <c r="AP434" s="1033"/>
      <c r="AQ434" s="1033"/>
    </row>
    <row r="435">
      <c r="A435" s="1031"/>
      <c r="B435" s="1034"/>
      <c r="C435" s="1031"/>
      <c r="D435" s="1031"/>
      <c r="E435" s="1031"/>
      <c r="F435" s="1033"/>
      <c r="G435" s="1033"/>
      <c r="H435" s="1033"/>
      <c r="I435" s="1033"/>
      <c r="J435" s="1033"/>
      <c r="K435" s="1033"/>
      <c r="L435" s="1033"/>
      <c r="M435" s="1033"/>
      <c r="N435" s="1033"/>
      <c r="O435" s="1033"/>
      <c r="P435" s="1033"/>
      <c r="Q435" s="1033"/>
      <c r="R435" s="1033"/>
      <c r="S435" s="1033"/>
      <c r="T435" s="1033"/>
      <c r="U435" s="1033"/>
      <c r="V435" s="1033"/>
      <c r="W435" s="1033"/>
      <c r="X435" s="1033"/>
      <c r="Y435" s="1033"/>
      <c r="Z435" s="1033"/>
      <c r="AA435" s="1033"/>
      <c r="AB435" s="1033"/>
      <c r="AC435" s="1033"/>
      <c r="AD435" s="1033"/>
      <c r="AE435" s="1033"/>
      <c r="AF435" s="1033"/>
      <c r="AG435" s="1033"/>
      <c r="AH435" s="1033"/>
      <c r="AI435" s="1033"/>
      <c r="AJ435" s="1033"/>
      <c r="AK435" s="1033"/>
      <c r="AL435" s="1033"/>
      <c r="AM435" s="1033"/>
      <c r="AN435" s="1033"/>
      <c r="AO435" s="1033"/>
      <c r="AP435" s="1033"/>
      <c r="AQ435" s="1033"/>
    </row>
    <row r="436">
      <c r="A436" s="1031"/>
      <c r="B436" s="1034"/>
      <c r="C436" s="1031"/>
      <c r="D436" s="1031"/>
      <c r="E436" s="1031"/>
      <c r="F436" s="1033"/>
      <c r="G436" s="1033"/>
      <c r="H436" s="1033"/>
      <c r="I436" s="1033"/>
      <c r="J436" s="1033"/>
      <c r="K436" s="1033"/>
      <c r="L436" s="1033"/>
      <c r="M436" s="1033"/>
      <c r="N436" s="1033"/>
      <c r="O436" s="1033"/>
      <c r="P436" s="1033"/>
      <c r="Q436" s="1033"/>
      <c r="R436" s="1033"/>
      <c r="S436" s="1033"/>
      <c r="T436" s="1033"/>
      <c r="U436" s="1033"/>
      <c r="V436" s="1033"/>
      <c r="W436" s="1033"/>
      <c r="X436" s="1033"/>
      <c r="Y436" s="1033"/>
      <c r="Z436" s="1033"/>
      <c r="AA436" s="1033"/>
      <c r="AB436" s="1033"/>
      <c r="AC436" s="1033"/>
      <c r="AD436" s="1033"/>
      <c r="AE436" s="1033"/>
      <c r="AF436" s="1033"/>
      <c r="AG436" s="1033"/>
      <c r="AH436" s="1033"/>
      <c r="AI436" s="1033"/>
      <c r="AJ436" s="1033"/>
      <c r="AK436" s="1033"/>
      <c r="AL436" s="1033"/>
      <c r="AM436" s="1033"/>
      <c r="AN436" s="1033"/>
      <c r="AO436" s="1033"/>
      <c r="AP436" s="1033"/>
      <c r="AQ436" s="1033"/>
    </row>
    <row r="437">
      <c r="A437" s="1031"/>
      <c r="B437" s="1034"/>
      <c r="C437" s="1031"/>
      <c r="D437" s="1031"/>
      <c r="E437" s="1031"/>
      <c r="F437" s="1033"/>
      <c r="G437" s="1033"/>
      <c r="H437" s="1033"/>
      <c r="I437" s="1033"/>
      <c r="J437" s="1033"/>
      <c r="K437" s="1033"/>
      <c r="L437" s="1033"/>
      <c r="M437" s="1033"/>
      <c r="N437" s="1033"/>
      <c r="O437" s="1033"/>
      <c r="P437" s="1033"/>
      <c r="Q437" s="1033"/>
      <c r="R437" s="1033"/>
      <c r="S437" s="1033"/>
      <c r="T437" s="1033"/>
      <c r="U437" s="1033"/>
      <c r="V437" s="1033"/>
      <c r="W437" s="1033"/>
      <c r="X437" s="1033"/>
      <c r="Y437" s="1033"/>
      <c r="Z437" s="1033"/>
      <c r="AA437" s="1033"/>
      <c r="AB437" s="1033"/>
      <c r="AC437" s="1033"/>
      <c r="AD437" s="1033"/>
      <c r="AE437" s="1033"/>
      <c r="AF437" s="1033"/>
      <c r="AG437" s="1033"/>
      <c r="AH437" s="1033"/>
      <c r="AI437" s="1033"/>
      <c r="AJ437" s="1033"/>
      <c r="AK437" s="1033"/>
      <c r="AL437" s="1033"/>
      <c r="AM437" s="1033"/>
      <c r="AN437" s="1033"/>
      <c r="AO437" s="1033"/>
      <c r="AP437" s="1033"/>
      <c r="AQ437" s="1033"/>
    </row>
    <row r="438">
      <c r="A438" s="1031"/>
      <c r="B438" s="1034"/>
      <c r="C438" s="1031"/>
      <c r="D438" s="1031"/>
      <c r="E438" s="1031"/>
      <c r="F438" s="1033"/>
      <c r="G438" s="1033"/>
      <c r="H438" s="1033"/>
      <c r="I438" s="1033"/>
      <c r="J438" s="1033"/>
      <c r="K438" s="1033"/>
      <c r="L438" s="1033"/>
      <c r="M438" s="1033"/>
      <c r="N438" s="1033"/>
      <c r="O438" s="1033"/>
      <c r="P438" s="1033"/>
      <c r="Q438" s="1033"/>
      <c r="R438" s="1033"/>
      <c r="S438" s="1033"/>
      <c r="T438" s="1033"/>
      <c r="U438" s="1033"/>
      <c r="V438" s="1033"/>
      <c r="W438" s="1033"/>
      <c r="X438" s="1033"/>
      <c r="Y438" s="1033"/>
      <c r="Z438" s="1033"/>
      <c r="AA438" s="1033"/>
      <c r="AB438" s="1033"/>
      <c r="AC438" s="1033"/>
      <c r="AD438" s="1033"/>
      <c r="AE438" s="1033"/>
      <c r="AF438" s="1033"/>
      <c r="AG438" s="1033"/>
      <c r="AH438" s="1033"/>
      <c r="AI438" s="1033"/>
      <c r="AJ438" s="1033"/>
      <c r="AK438" s="1033"/>
      <c r="AL438" s="1033"/>
      <c r="AM438" s="1033"/>
      <c r="AN438" s="1033"/>
      <c r="AO438" s="1033"/>
      <c r="AP438" s="1033"/>
      <c r="AQ438" s="1033"/>
    </row>
    <row r="439">
      <c r="A439" s="1031"/>
      <c r="B439" s="1034"/>
      <c r="C439" s="1031"/>
      <c r="D439" s="1031"/>
      <c r="E439" s="1031"/>
      <c r="F439" s="1033"/>
      <c r="G439" s="1033"/>
      <c r="H439" s="1033"/>
      <c r="I439" s="1033"/>
      <c r="J439" s="1033"/>
      <c r="K439" s="1033"/>
      <c r="L439" s="1033"/>
      <c r="M439" s="1033"/>
      <c r="N439" s="1033"/>
      <c r="O439" s="1033"/>
      <c r="P439" s="1033"/>
      <c r="Q439" s="1033"/>
      <c r="R439" s="1033"/>
      <c r="S439" s="1033"/>
      <c r="T439" s="1033"/>
      <c r="U439" s="1033"/>
      <c r="V439" s="1033"/>
      <c r="W439" s="1033"/>
      <c r="X439" s="1033"/>
      <c r="Y439" s="1033"/>
      <c r="Z439" s="1033"/>
      <c r="AA439" s="1033"/>
      <c r="AB439" s="1033"/>
      <c r="AC439" s="1033"/>
      <c r="AD439" s="1033"/>
      <c r="AE439" s="1033"/>
      <c r="AF439" s="1033"/>
      <c r="AG439" s="1033"/>
      <c r="AH439" s="1033"/>
      <c r="AI439" s="1033"/>
      <c r="AJ439" s="1033"/>
      <c r="AK439" s="1033"/>
      <c r="AL439" s="1033"/>
      <c r="AM439" s="1033"/>
      <c r="AN439" s="1033"/>
      <c r="AO439" s="1033"/>
      <c r="AP439" s="1033"/>
      <c r="AQ439" s="1033"/>
    </row>
    <row r="440">
      <c r="A440" s="1031"/>
      <c r="B440" s="1034"/>
      <c r="C440" s="1031"/>
      <c r="D440" s="1031"/>
      <c r="E440" s="1031"/>
      <c r="F440" s="1033"/>
      <c r="G440" s="1033"/>
      <c r="H440" s="1033"/>
      <c r="I440" s="1033"/>
      <c r="J440" s="1033"/>
      <c r="K440" s="1033"/>
      <c r="L440" s="1033"/>
      <c r="M440" s="1033"/>
      <c r="N440" s="1033"/>
      <c r="O440" s="1033"/>
      <c r="P440" s="1033"/>
      <c r="Q440" s="1033"/>
      <c r="R440" s="1033"/>
      <c r="S440" s="1033"/>
      <c r="T440" s="1033"/>
      <c r="U440" s="1033"/>
      <c r="V440" s="1033"/>
      <c r="W440" s="1033"/>
      <c r="X440" s="1033"/>
      <c r="Y440" s="1033"/>
      <c r="Z440" s="1033"/>
      <c r="AA440" s="1033"/>
      <c r="AB440" s="1033"/>
      <c r="AC440" s="1033"/>
      <c r="AD440" s="1033"/>
      <c r="AE440" s="1033"/>
      <c r="AF440" s="1033"/>
      <c r="AG440" s="1033"/>
      <c r="AH440" s="1033"/>
      <c r="AI440" s="1033"/>
      <c r="AJ440" s="1033"/>
      <c r="AK440" s="1033"/>
      <c r="AL440" s="1033"/>
      <c r="AM440" s="1033"/>
      <c r="AN440" s="1033"/>
      <c r="AO440" s="1033"/>
      <c r="AP440" s="1033"/>
      <c r="AQ440" s="1033"/>
    </row>
    <row r="441">
      <c r="A441" s="1031"/>
      <c r="B441" s="1034"/>
      <c r="C441" s="1031"/>
      <c r="D441" s="1031"/>
      <c r="E441" s="1031"/>
      <c r="F441" s="1033"/>
      <c r="G441" s="1033"/>
      <c r="H441" s="1033"/>
      <c r="I441" s="1033"/>
      <c r="J441" s="1033"/>
      <c r="K441" s="1033"/>
      <c r="L441" s="1033"/>
      <c r="M441" s="1033"/>
      <c r="N441" s="1033"/>
      <c r="O441" s="1033"/>
      <c r="P441" s="1033"/>
      <c r="Q441" s="1033"/>
      <c r="R441" s="1033"/>
      <c r="S441" s="1033"/>
      <c r="T441" s="1033"/>
      <c r="U441" s="1033"/>
      <c r="V441" s="1033"/>
      <c r="W441" s="1033"/>
      <c r="X441" s="1033"/>
      <c r="Y441" s="1033"/>
      <c r="Z441" s="1033"/>
      <c r="AA441" s="1033"/>
      <c r="AB441" s="1033"/>
      <c r="AC441" s="1033"/>
      <c r="AD441" s="1033"/>
      <c r="AE441" s="1033"/>
      <c r="AF441" s="1033"/>
      <c r="AG441" s="1033"/>
      <c r="AH441" s="1033"/>
      <c r="AI441" s="1033"/>
      <c r="AJ441" s="1033"/>
      <c r="AK441" s="1033"/>
      <c r="AL441" s="1033"/>
      <c r="AM441" s="1033"/>
      <c r="AN441" s="1033"/>
      <c r="AO441" s="1033"/>
      <c r="AP441" s="1033"/>
      <c r="AQ441" s="1033"/>
    </row>
    <row r="442">
      <c r="A442" s="1031"/>
      <c r="B442" s="1034"/>
      <c r="C442" s="1031"/>
      <c r="D442" s="1031"/>
      <c r="E442" s="1031"/>
      <c r="F442" s="1033"/>
      <c r="G442" s="1033"/>
      <c r="H442" s="1033"/>
      <c r="I442" s="1033"/>
      <c r="J442" s="1033"/>
      <c r="K442" s="1033"/>
      <c r="L442" s="1033"/>
      <c r="M442" s="1033"/>
      <c r="N442" s="1033"/>
      <c r="O442" s="1033"/>
      <c r="P442" s="1033"/>
      <c r="Q442" s="1033"/>
      <c r="R442" s="1033"/>
      <c r="S442" s="1033"/>
      <c r="T442" s="1033"/>
      <c r="U442" s="1033"/>
      <c r="V442" s="1033"/>
      <c r="W442" s="1033"/>
      <c r="X442" s="1033"/>
      <c r="Y442" s="1033"/>
      <c r="Z442" s="1033"/>
      <c r="AA442" s="1033"/>
      <c r="AB442" s="1033"/>
      <c r="AC442" s="1033"/>
      <c r="AD442" s="1033"/>
      <c r="AE442" s="1033"/>
      <c r="AF442" s="1033"/>
      <c r="AG442" s="1033"/>
      <c r="AH442" s="1033"/>
      <c r="AI442" s="1033"/>
      <c r="AJ442" s="1033"/>
      <c r="AK442" s="1033"/>
      <c r="AL442" s="1033"/>
      <c r="AM442" s="1033"/>
      <c r="AN442" s="1033"/>
      <c r="AO442" s="1033"/>
      <c r="AP442" s="1033"/>
      <c r="AQ442" s="1033"/>
    </row>
    <row r="443">
      <c r="A443" s="1031"/>
      <c r="B443" s="1034"/>
      <c r="C443" s="1031"/>
      <c r="D443" s="1031"/>
      <c r="E443" s="1031"/>
      <c r="F443" s="1033"/>
      <c r="G443" s="1033"/>
      <c r="H443" s="1033"/>
      <c r="I443" s="1033"/>
      <c r="J443" s="1033"/>
      <c r="K443" s="1033"/>
      <c r="L443" s="1033"/>
      <c r="M443" s="1033"/>
      <c r="N443" s="1033"/>
      <c r="O443" s="1033"/>
      <c r="P443" s="1033"/>
      <c r="Q443" s="1033"/>
      <c r="R443" s="1033"/>
      <c r="S443" s="1033"/>
      <c r="T443" s="1033"/>
      <c r="U443" s="1033"/>
      <c r="V443" s="1033"/>
      <c r="W443" s="1033"/>
      <c r="X443" s="1033"/>
      <c r="Y443" s="1033"/>
      <c r="Z443" s="1033"/>
      <c r="AA443" s="1033"/>
      <c r="AB443" s="1033"/>
      <c r="AC443" s="1033"/>
      <c r="AD443" s="1033"/>
      <c r="AE443" s="1033"/>
      <c r="AF443" s="1033"/>
      <c r="AG443" s="1033"/>
      <c r="AH443" s="1033"/>
      <c r="AI443" s="1033"/>
      <c r="AJ443" s="1033"/>
      <c r="AK443" s="1033"/>
      <c r="AL443" s="1033"/>
      <c r="AM443" s="1033"/>
      <c r="AN443" s="1033"/>
      <c r="AO443" s="1033"/>
      <c r="AP443" s="1033"/>
      <c r="AQ443" s="1033"/>
    </row>
    <row r="444">
      <c r="A444" s="1031"/>
      <c r="B444" s="1034"/>
      <c r="C444" s="1031"/>
      <c r="D444" s="1031"/>
      <c r="E444" s="1031"/>
      <c r="F444" s="1033"/>
      <c r="G444" s="1033"/>
      <c r="H444" s="1033"/>
      <c r="I444" s="1033"/>
      <c r="J444" s="1033"/>
      <c r="K444" s="1033"/>
      <c r="L444" s="1033"/>
      <c r="M444" s="1033"/>
      <c r="N444" s="1033"/>
      <c r="O444" s="1033"/>
      <c r="P444" s="1033"/>
      <c r="Q444" s="1033"/>
      <c r="R444" s="1033"/>
      <c r="S444" s="1033"/>
      <c r="T444" s="1033"/>
      <c r="U444" s="1033"/>
      <c r="V444" s="1033"/>
      <c r="W444" s="1033"/>
      <c r="X444" s="1033"/>
      <c r="Y444" s="1033"/>
      <c r="Z444" s="1033"/>
      <c r="AA444" s="1033"/>
      <c r="AB444" s="1033"/>
      <c r="AC444" s="1033"/>
      <c r="AD444" s="1033"/>
      <c r="AE444" s="1033"/>
      <c r="AF444" s="1033"/>
      <c r="AG444" s="1033"/>
      <c r="AH444" s="1033"/>
      <c r="AI444" s="1033"/>
      <c r="AJ444" s="1033"/>
      <c r="AK444" s="1033"/>
      <c r="AL444" s="1033"/>
      <c r="AM444" s="1033"/>
      <c r="AN444" s="1033"/>
      <c r="AO444" s="1033"/>
      <c r="AP444" s="1033"/>
      <c r="AQ444" s="1033"/>
    </row>
    <row r="445">
      <c r="A445" s="1031"/>
      <c r="B445" s="1034"/>
      <c r="C445" s="1031"/>
      <c r="D445" s="1031"/>
      <c r="E445" s="1031"/>
      <c r="F445" s="1033"/>
      <c r="G445" s="1033"/>
      <c r="H445" s="1033"/>
      <c r="I445" s="1033"/>
      <c r="J445" s="1033"/>
      <c r="K445" s="1033"/>
      <c r="L445" s="1033"/>
      <c r="M445" s="1033"/>
      <c r="N445" s="1033"/>
      <c r="O445" s="1033"/>
      <c r="P445" s="1033"/>
      <c r="Q445" s="1033"/>
      <c r="R445" s="1033"/>
      <c r="S445" s="1033"/>
      <c r="T445" s="1033"/>
      <c r="U445" s="1033"/>
      <c r="V445" s="1033"/>
      <c r="W445" s="1033"/>
      <c r="X445" s="1033"/>
      <c r="Y445" s="1033"/>
      <c r="Z445" s="1033"/>
      <c r="AA445" s="1033"/>
      <c r="AB445" s="1033"/>
      <c r="AC445" s="1033"/>
      <c r="AD445" s="1033"/>
      <c r="AE445" s="1033"/>
      <c r="AF445" s="1033"/>
      <c r="AG445" s="1033"/>
      <c r="AH445" s="1033"/>
      <c r="AI445" s="1033"/>
      <c r="AJ445" s="1033"/>
      <c r="AK445" s="1033"/>
      <c r="AL445" s="1033"/>
      <c r="AM445" s="1033"/>
      <c r="AN445" s="1033"/>
      <c r="AO445" s="1033"/>
      <c r="AP445" s="1033"/>
      <c r="AQ445" s="1033"/>
    </row>
    <row r="446">
      <c r="A446" s="1031"/>
      <c r="B446" s="1034"/>
      <c r="C446" s="1031"/>
      <c r="D446" s="1031"/>
      <c r="E446" s="1031"/>
      <c r="F446" s="1033"/>
      <c r="G446" s="1033"/>
      <c r="H446" s="1033"/>
      <c r="I446" s="1033"/>
      <c r="J446" s="1033"/>
      <c r="K446" s="1033"/>
      <c r="L446" s="1033"/>
      <c r="M446" s="1033"/>
      <c r="N446" s="1033"/>
      <c r="O446" s="1033"/>
      <c r="P446" s="1033"/>
      <c r="Q446" s="1033"/>
      <c r="R446" s="1033"/>
      <c r="S446" s="1033"/>
      <c r="T446" s="1033"/>
      <c r="U446" s="1033"/>
      <c r="V446" s="1033"/>
      <c r="W446" s="1033"/>
      <c r="X446" s="1033"/>
      <c r="Y446" s="1033"/>
      <c r="Z446" s="1033"/>
      <c r="AA446" s="1033"/>
      <c r="AB446" s="1033"/>
      <c r="AC446" s="1033"/>
      <c r="AD446" s="1033"/>
      <c r="AE446" s="1033"/>
      <c r="AF446" s="1033"/>
      <c r="AG446" s="1033"/>
      <c r="AH446" s="1033"/>
      <c r="AI446" s="1033"/>
      <c r="AJ446" s="1033"/>
      <c r="AK446" s="1033"/>
      <c r="AL446" s="1033"/>
      <c r="AM446" s="1033"/>
      <c r="AN446" s="1033"/>
      <c r="AO446" s="1033"/>
      <c r="AP446" s="1033"/>
      <c r="AQ446" s="1033"/>
    </row>
    <row r="447">
      <c r="A447" s="1031"/>
      <c r="B447" s="1034"/>
      <c r="C447" s="1031"/>
      <c r="D447" s="1031"/>
      <c r="E447" s="1031"/>
      <c r="F447" s="1033"/>
      <c r="G447" s="1033"/>
      <c r="H447" s="1033"/>
      <c r="I447" s="1033"/>
      <c r="J447" s="1033"/>
      <c r="K447" s="1033"/>
      <c r="L447" s="1033"/>
      <c r="M447" s="1033"/>
      <c r="N447" s="1033"/>
      <c r="O447" s="1033"/>
      <c r="P447" s="1033"/>
      <c r="Q447" s="1033"/>
      <c r="R447" s="1033"/>
      <c r="S447" s="1033"/>
      <c r="T447" s="1033"/>
      <c r="U447" s="1033"/>
      <c r="V447" s="1033"/>
      <c r="W447" s="1033"/>
      <c r="X447" s="1033"/>
      <c r="Y447" s="1033"/>
      <c r="Z447" s="1033"/>
      <c r="AA447" s="1033"/>
      <c r="AB447" s="1033"/>
      <c r="AC447" s="1033"/>
      <c r="AD447" s="1033"/>
      <c r="AE447" s="1033"/>
      <c r="AF447" s="1033"/>
      <c r="AG447" s="1033"/>
      <c r="AH447" s="1033"/>
      <c r="AI447" s="1033"/>
      <c r="AJ447" s="1033"/>
      <c r="AK447" s="1033"/>
      <c r="AL447" s="1033"/>
      <c r="AM447" s="1033"/>
      <c r="AN447" s="1033"/>
      <c r="AO447" s="1033"/>
      <c r="AP447" s="1033"/>
      <c r="AQ447" s="1033"/>
    </row>
    <row r="448">
      <c r="A448" s="1031"/>
      <c r="B448" s="1034"/>
      <c r="C448" s="1031"/>
      <c r="D448" s="1031"/>
      <c r="E448" s="1031"/>
      <c r="F448" s="1033"/>
      <c r="G448" s="1033"/>
      <c r="H448" s="1033"/>
      <c r="I448" s="1033"/>
      <c r="J448" s="1033"/>
      <c r="K448" s="1033"/>
      <c r="L448" s="1033"/>
      <c r="M448" s="1033"/>
      <c r="N448" s="1033"/>
      <c r="O448" s="1033"/>
      <c r="P448" s="1033"/>
      <c r="Q448" s="1033"/>
      <c r="R448" s="1033"/>
      <c r="S448" s="1033"/>
      <c r="T448" s="1033"/>
      <c r="U448" s="1033"/>
      <c r="V448" s="1033"/>
      <c r="W448" s="1033"/>
      <c r="X448" s="1033"/>
      <c r="Y448" s="1033"/>
      <c r="Z448" s="1033"/>
      <c r="AA448" s="1033"/>
      <c r="AB448" s="1033"/>
      <c r="AC448" s="1033"/>
      <c r="AD448" s="1033"/>
      <c r="AE448" s="1033"/>
      <c r="AF448" s="1033"/>
      <c r="AG448" s="1033"/>
      <c r="AH448" s="1033"/>
      <c r="AI448" s="1033"/>
      <c r="AJ448" s="1033"/>
      <c r="AK448" s="1033"/>
      <c r="AL448" s="1033"/>
      <c r="AM448" s="1033"/>
      <c r="AN448" s="1033"/>
      <c r="AO448" s="1033"/>
      <c r="AP448" s="1033"/>
      <c r="AQ448" s="1033"/>
    </row>
    <row r="449">
      <c r="A449" s="1031"/>
      <c r="B449" s="1034"/>
      <c r="C449" s="1031"/>
      <c r="D449" s="1031"/>
      <c r="E449" s="1031"/>
      <c r="F449" s="1033"/>
      <c r="G449" s="1033"/>
      <c r="H449" s="1033"/>
      <c r="I449" s="1033"/>
      <c r="J449" s="1033"/>
      <c r="K449" s="1033"/>
      <c r="L449" s="1033"/>
      <c r="M449" s="1033"/>
      <c r="N449" s="1033"/>
      <c r="O449" s="1033"/>
      <c r="P449" s="1033"/>
      <c r="Q449" s="1033"/>
      <c r="R449" s="1033"/>
      <c r="S449" s="1033"/>
      <c r="T449" s="1033"/>
      <c r="U449" s="1033"/>
      <c r="V449" s="1033"/>
      <c r="W449" s="1033"/>
      <c r="X449" s="1033"/>
      <c r="Y449" s="1033"/>
      <c r="Z449" s="1033"/>
      <c r="AA449" s="1033"/>
      <c r="AB449" s="1033"/>
      <c r="AC449" s="1033"/>
      <c r="AD449" s="1033"/>
      <c r="AE449" s="1033"/>
      <c r="AF449" s="1033"/>
      <c r="AG449" s="1033"/>
      <c r="AH449" s="1033"/>
      <c r="AI449" s="1033"/>
      <c r="AJ449" s="1033"/>
      <c r="AK449" s="1033"/>
      <c r="AL449" s="1033"/>
      <c r="AM449" s="1033"/>
      <c r="AN449" s="1033"/>
      <c r="AO449" s="1033"/>
      <c r="AP449" s="1033"/>
      <c r="AQ449" s="1033"/>
    </row>
    <row r="450">
      <c r="A450" s="1031"/>
      <c r="B450" s="1034"/>
      <c r="C450" s="1031"/>
      <c r="D450" s="1031"/>
      <c r="E450" s="1031"/>
      <c r="F450" s="1033"/>
      <c r="G450" s="1033"/>
      <c r="H450" s="1033"/>
      <c r="I450" s="1033"/>
      <c r="J450" s="1033"/>
      <c r="K450" s="1033"/>
      <c r="L450" s="1033"/>
      <c r="M450" s="1033"/>
      <c r="N450" s="1033"/>
      <c r="O450" s="1033"/>
      <c r="P450" s="1033"/>
      <c r="Q450" s="1033"/>
      <c r="R450" s="1033"/>
      <c r="S450" s="1033"/>
      <c r="T450" s="1033"/>
      <c r="U450" s="1033"/>
      <c r="V450" s="1033"/>
      <c r="W450" s="1033"/>
      <c r="X450" s="1033"/>
      <c r="Y450" s="1033"/>
      <c r="Z450" s="1033"/>
      <c r="AA450" s="1033"/>
      <c r="AB450" s="1033"/>
      <c r="AC450" s="1033"/>
      <c r="AD450" s="1033"/>
      <c r="AE450" s="1033"/>
      <c r="AF450" s="1033"/>
      <c r="AG450" s="1033"/>
      <c r="AH450" s="1033"/>
      <c r="AI450" s="1033"/>
      <c r="AJ450" s="1033"/>
      <c r="AK450" s="1033"/>
      <c r="AL450" s="1033"/>
      <c r="AM450" s="1033"/>
      <c r="AN450" s="1033"/>
      <c r="AO450" s="1033"/>
      <c r="AP450" s="1033"/>
      <c r="AQ450" s="1033"/>
    </row>
    <row r="451">
      <c r="A451" s="1031"/>
      <c r="B451" s="1034"/>
      <c r="C451" s="1031"/>
      <c r="D451" s="1031"/>
      <c r="E451" s="1031"/>
      <c r="F451" s="1033"/>
      <c r="G451" s="1033"/>
      <c r="H451" s="1033"/>
      <c r="I451" s="1033"/>
      <c r="J451" s="1033"/>
      <c r="K451" s="1033"/>
      <c r="L451" s="1033"/>
      <c r="M451" s="1033"/>
      <c r="N451" s="1033"/>
      <c r="O451" s="1033"/>
      <c r="P451" s="1033"/>
      <c r="Q451" s="1033"/>
      <c r="R451" s="1033"/>
      <c r="S451" s="1033"/>
      <c r="T451" s="1033"/>
      <c r="U451" s="1033"/>
      <c r="V451" s="1033"/>
      <c r="W451" s="1033"/>
      <c r="X451" s="1033"/>
      <c r="Y451" s="1033"/>
      <c r="Z451" s="1033"/>
      <c r="AA451" s="1033"/>
      <c r="AB451" s="1033"/>
      <c r="AC451" s="1033"/>
      <c r="AD451" s="1033"/>
      <c r="AE451" s="1033"/>
      <c r="AF451" s="1033"/>
      <c r="AG451" s="1033"/>
      <c r="AH451" s="1033"/>
      <c r="AI451" s="1033"/>
      <c r="AJ451" s="1033"/>
      <c r="AK451" s="1033"/>
      <c r="AL451" s="1033"/>
      <c r="AM451" s="1033"/>
      <c r="AN451" s="1033"/>
      <c r="AO451" s="1033"/>
      <c r="AP451" s="1033"/>
      <c r="AQ451" s="1033"/>
    </row>
    <row r="452">
      <c r="A452" s="1031"/>
      <c r="B452" s="1034"/>
      <c r="C452" s="1031"/>
      <c r="D452" s="1031"/>
      <c r="E452" s="1031"/>
      <c r="F452" s="1033"/>
      <c r="G452" s="1033"/>
      <c r="H452" s="1033"/>
      <c r="I452" s="1033"/>
      <c r="J452" s="1033"/>
      <c r="K452" s="1033"/>
      <c r="L452" s="1033"/>
      <c r="M452" s="1033"/>
      <c r="N452" s="1033"/>
      <c r="O452" s="1033"/>
      <c r="P452" s="1033"/>
      <c r="Q452" s="1033"/>
      <c r="R452" s="1033"/>
      <c r="S452" s="1033"/>
      <c r="T452" s="1033"/>
      <c r="U452" s="1033"/>
      <c r="V452" s="1033"/>
      <c r="W452" s="1033"/>
      <c r="X452" s="1033"/>
      <c r="Y452" s="1033"/>
      <c r="Z452" s="1033"/>
      <c r="AA452" s="1033"/>
      <c r="AB452" s="1033"/>
      <c r="AC452" s="1033"/>
      <c r="AD452" s="1033"/>
      <c r="AE452" s="1033"/>
      <c r="AF452" s="1033"/>
      <c r="AG452" s="1033"/>
      <c r="AH452" s="1033"/>
      <c r="AI452" s="1033"/>
      <c r="AJ452" s="1033"/>
      <c r="AK452" s="1033"/>
      <c r="AL452" s="1033"/>
      <c r="AM452" s="1033"/>
      <c r="AN452" s="1033"/>
      <c r="AO452" s="1033"/>
      <c r="AP452" s="1033"/>
      <c r="AQ452" s="1033"/>
    </row>
    <row r="453">
      <c r="A453" s="1031"/>
      <c r="B453" s="1034"/>
      <c r="C453" s="1031"/>
      <c r="D453" s="1031"/>
      <c r="E453" s="1031"/>
      <c r="F453" s="1033"/>
      <c r="G453" s="1033"/>
      <c r="H453" s="1033"/>
      <c r="I453" s="1033"/>
      <c r="J453" s="1033"/>
      <c r="K453" s="1033"/>
      <c r="L453" s="1033"/>
      <c r="M453" s="1033"/>
      <c r="N453" s="1033"/>
      <c r="O453" s="1033"/>
      <c r="P453" s="1033"/>
      <c r="Q453" s="1033"/>
      <c r="R453" s="1033"/>
      <c r="S453" s="1033"/>
      <c r="T453" s="1033"/>
      <c r="U453" s="1033"/>
      <c r="V453" s="1033"/>
      <c r="W453" s="1033"/>
      <c r="X453" s="1033"/>
      <c r="Y453" s="1033"/>
      <c r="Z453" s="1033"/>
      <c r="AA453" s="1033"/>
      <c r="AB453" s="1033"/>
      <c r="AC453" s="1033"/>
      <c r="AD453" s="1033"/>
      <c r="AE453" s="1033"/>
      <c r="AF453" s="1033"/>
      <c r="AG453" s="1033"/>
      <c r="AH453" s="1033"/>
      <c r="AI453" s="1033"/>
      <c r="AJ453" s="1033"/>
      <c r="AK453" s="1033"/>
      <c r="AL453" s="1033"/>
      <c r="AM453" s="1033"/>
      <c r="AN453" s="1033"/>
      <c r="AO453" s="1033"/>
      <c r="AP453" s="1033"/>
      <c r="AQ453" s="1033"/>
    </row>
    <row r="454">
      <c r="A454" s="1031"/>
      <c r="B454" s="1034"/>
      <c r="C454" s="1031"/>
      <c r="D454" s="1031"/>
      <c r="E454" s="1031"/>
      <c r="F454" s="1033"/>
      <c r="G454" s="1033"/>
      <c r="H454" s="1033"/>
      <c r="I454" s="1033"/>
      <c r="J454" s="1033"/>
      <c r="K454" s="1033"/>
      <c r="L454" s="1033"/>
      <c r="M454" s="1033"/>
      <c r="N454" s="1033"/>
      <c r="O454" s="1033"/>
      <c r="P454" s="1033"/>
      <c r="Q454" s="1033"/>
      <c r="R454" s="1033"/>
      <c r="S454" s="1033"/>
      <c r="T454" s="1033"/>
      <c r="U454" s="1033"/>
      <c r="V454" s="1033"/>
      <c r="W454" s="1033"/>
      <c r="X454" s="1033"/>
      <c r="Y454" s="1033"/>
      <c r="Z454" s="1033"/>
      <c r="AA454" s="1033"/>
      <c r="AB454" s="1033"/>
      <c r="AC454" s="1033"/>
      <c r="AD454" s="1033"/>
      <c r="AE454" s="1033"/>
      <c r="AF454" s="1033"/>
      <c r="AG454" s="1033"/>
      <c r="AH454" s="1033"/>
      <c r="AI454" s="1033"/>
      <c r="AJ454" s="1033"/>
      <c r="AK454" s="1033"/>
      <c r="AL454" s="1033"/>
      <c r="AM454" s="1033"/>
      <c r="AN454" s="1033"/>
      <c r="AO454" s="1033"/>
      <c r="AP454" s="1033"/>
      <c r="AQ454" s="1033"/>
    </row>
    <row r="455">
      <c r="A455" s="1031"/>
      <c r="B455" s="1034"/>
      <c r="C455" s="1031"/>
      <c r="D455" s="1031"/>
      <c r="E455" s="1031"/>
      <c r="F455" s="1033"/>
      <c r="G455" s="1033"/>
      <c r="H455" s="1033"/>
      <c r="I455" s="1033"/>
      <c r="J455" s="1033"/>
      <c r="K455" s="1033"/>
      <c r="L455" s="1033"/>
      <c r="M455" s="1033"/>
      <c r="N455" s="1033"/>
      <c r="O455" s="1033"/>
      <c r="P455" s="1033"/>
      <c r="Q455" s="1033"/>
      <c r="R455" s="1033"/>
      <c r="S455" s="1033"/>
      <c r="T455" s="1033"/>
      <c r="U455" s="1033"/>
      <c r="V455" s="1033"/>
      <c r="W455" s="1033"/>
      <c r="X455" s="1033"/>
      <c r="Y455" s="1033"/>
      <c r="Z455" s="1033"/>
      <c r="AA455" s="1033"/>
      <c r="AB455" s="1033"/>
      <c r="AC455" s="1033"/>
      <c r="AD455" s="1033"/>
      <c r="AE455" s="1033"/>
      <c r="AF455" s="1033"/>
      <c r="AG455" s="1033"/>
      <c r="AH455" s="1033"/>
      <c r="AI455" s="1033"/>
      <c r="AJ455" s="1033"/>
      <c r="AK455" s="1033"/>
      <c r="AL455" s="1033"/>
      <c r="AM455" s="1033"/>
      <c r="AN455" s="1033"/>
      <c r="AO455" s="1033"/>
      <c r="AP455" s="1033"/>
      <c r="AQ455" s="1033"/>
    </row>
    <row r="456">
      <c r="A456" s="1031"/>
      <c r="B456" s="1034"/>
      <c r="C456" s="1031"/>
      <c r="D456" s="1031"/>
      <c r="E456" s="1031"/>
      <c r="F456" s="1033"/>
      <c r="G456" s="1033"/>
      <c r="H456" s="1033"/>
      <c r="I456" s="1033"/>
      <c r="J456" s="1033"/>
      <c r="K456" s="1033"/>
      <c r="L456" s="1033"/>
      <c r="M456" s="1033"/>
      <c r="N456" s="1033"/>
      <c r="O456" s="1033"/>
      <c r="P456" s="1033"/>
      <c r="Q456" s="1033"/>
      <c r="R456" s="1033"/>
      <c r="S456" s="1033"/>
      <c r="T456" s="1033"/>
      <c r="U456" s="1033"/>
      <c r="V456" s="1033"/>
      <c r="W456" s="1033"/>
      <c r="X456" s="1033"/>
      <c r="Y456" s="1033"/>
      <c r="Z456" s="1033"/>
      <c r="AA456" s="1033"/>
      <c r="AB456" s="1033"/>
      <c r="AC456" s="1033"/>
      <c r="AD456" s="1033"/>
      <c r="AE456" s="1033"/>
      <c r="AF456" s="1033"/>
      <c r="AG456" s="1033"/>
      <c r="AH456" s="1033"/>
      <c r="AI456" s="1033"/>
      <c r="AJ456" s="1033"/>
      <c r="AK456" s="1033"/>
      <c r="AL456" s="1033"/>
      <c r="AM456" s="1033"/>
      <c r="AN456" s="1033"/>
      <c r="AO456" s="1033"/>
      <c r="AP456" s="1033"/>
      <c r="AQ456" s="1033"/>
    </row>
    <row r="457">
      <c r="A457" s="1031"/>
      <c r="B457" s="1034"/>
      <c r="C457" s="1031"/>
      <c r="D457" s="1031"/>
      <c r="E457" s="1031"/>
      <c r="F457" s="1033"/>
      <c r="G457" s="1033"/>
      <c r="H457" s="1033"/>
      <c r="I457" s="1033"/>
      <c r="J457" s="1033"/>
      <c r="K457" s="1033"/>
      <c r="L457" s="1033"/>
      <c r="M457" s="1033"/>
      <c r="N457" s="1033"/>
      <c r="O457" s="1033"/>
      <c r="P457" s="1033"/>
      <c r="Q457" s="1033"/>
      <c r="R457" s="1033"/>
      <c r="S457" s="1033"/>
      <c r="T457" s="1033"/>
      <c r="U457" s="1033"/>
      <c r="V457" s="1033"/>
      <c r="W457" s="1033"/>
      <c r="X457" s="1033"/>
      <c r="Y457" s="1033"/>
      <c r="Z457" s="1033"/>
      <c r="AA457" s="1033"/>
      <c r="AB457" s="1033"/>
      <c r="AC457" s="1033"/>
      <c r="AD457" s="1033"/>
      <c r="AE457" s="1033"/>
      <c r="AF457" s="1033"/>
      <c r="AG457" s="1033"/>
      <c r="AH457" s="1033"/>
      <c r="AI457" s="1033"/>
      <c r="AJ457" s="1033"/>
      <c r="AK457" s="1033"/>
      <c r="AL457" s="1033"/>
      <c r="AM457" s="1033"/>
      <c r="AN457" s="1033"/>
      <c r="AO457" s="1033"/>
      <c r="AP457" s="1033"/>
      <c r="AQ457" s="1033"/>
    </row>
    <row r="458">
      <c r="A458" s="1031"/>
      <c r="B458" s="1034"/>
      <c r="C458" s="1031"/>
      <c r="D458" s="1031"/>
      <c r="E458" s="1031"/>
      <c r="F458" s="1033"/>
      <c r="G458" s="1033"/>
      <c r="H458" s="1033"/>
      <c r="I458" s="1033"/>
      <c r="J458" s="1033"/>
      <c r="K458" s="1033"/>
      <c r="L458" s="1033"/>
      <c r="M458" s="1033"/>
      <c r="N458" s="1033"/>
      <c r="O458" s="1033"/>
      <c r="P458" s="1033"/>
      <c r="Q458" s="1033"/>
      <c r="R458" s="1033"/>
      <c r="S458" s="1033"/>
      <c r="T458" s="1033"/>
      <c r="U458" s="1033"/>
      <c r="V458" s="1033"/>
      <c r="W458" s="1033"/>
      <c r="X458" s="1033"/>
      <c r="Y458" s="1033"/>
      <c r="Z458" s="1033"/>
      <c r="AA458" s="1033"/>
      <c r="AB458" s="1033"/>
      <c r="AC458" s="1033"/>
      <c r="AD458" s="1033"/>
      <c r="AE458" s="1033"/>
      <c r="AF458" s="1033"/>
      <c r="AG458" s="1033"/>
      <c r="AH458" s="1033"/>
      <c r="AI458" s="1033"/>
      <c r="AJ458" s="1033"/>
      <c r="AK458" s="1033"/>
      <c r="AL458" s="1033"/>
      <c r="AM458" s="1033"/>
      <c r="AN458" s="1033"/>
      <c r="AO458" s="1033"/>
      <c r="AP458" s="1033"/>
      <c r="AQ458" s="1033"/>
    </row>
    <row r="459">
      <c r="A459" s="1031"/>
      <c r="B459" s="1034"/>
      <c r="C459" s="1031"/>
      <c r="D459" s="1031"/>
      <c r="E459" s="1031"/>
      <c r="F459" s="1033"/>
      <c r="G459" s="1033"/>
      <c r="H459" s="1033"/>
      <c r="I459" s="1033"/>
      <c r="J459" s="1033"/>
      <c r="K459" s="1033"/>
      <c r="L459" s="1033"/>
      <c r="M459" s="1033"/>
      <c r="N459" s="1033"/>
      <c r="O459" s="1033"/>
      <c r="P459" s="1033"/>
      <c r="Q459" s="1033"/>
      <c r="R459" s="1033"/>
      <c r="S459" s="1033"/>
      <c r="T459" s="1033"/>
      <c r="U459" s="1033"/>
      <c r="V459" s="1033"/>
      <c r="W459" s="1033"/>
      <c r="X459" s="1033"/>
      <c r="Y459" s="1033"/>
      <c r="Z459" s="1033"/>
      <c r="AA459" s="1033"/>
      <c r="AB459" s="1033"/>
      <c r="AC459" s="1033"/>
      <c r="AD459" s="1033"/>
      <c r="AE459" s="1033"/>
      <c r="AF459" s="1033"/>
      <c r="AG459" s="1033"/>
      <c r="AH459" s="1033"/>
      <c r="AI459" s="1033"/>
      <c r="AJ459" s="1033"/>
      <c r="AK459" s="1033"/>
      <c r="AL459" s="1033"/>
      <c r="AM459" s="1033"/>
      <c r="AN459" s="1033"/>
      <c r="AO459" s="1033"/>
      <c r="AP459" s="1033"/>
      <c r="AQ459" s="1033"/>
    </row>
    <row r="460">
      <c r="A460" s="1031"/>
      <c r="B460" s="1034"/>
      <c r="C460" s="1031"/>
      <c r="D460" s="1031"/>
      <c r="E460" s="1031"/>
      <c r="F460" s="1033"/>
      <c r="G460" s="1033"/>
      <c r="H460" s="1033"/>
      <c r="I460" s="1033"/>
      <c r="J460" s="1033"/>
      <c r="K460" s="1033"/>
      <c r="L460" s="1033"/>
      <c r="M460" s="1033"/>
      <c r="N460" s="1033"/>
      <c r="O460" s="1033"/>
      <c r="P460" s="1033"/>
      <c r="Q460" s="1033"/>
      <c r="R460" s="1033"/>
      <c r="S460" s="1033"/>
      <c r="T460" s="1033"/>
      <c r="U460" s="1033"/>
      <c r="V460" s="1033"/>
      <c r="W460" s="1033"/>
      <c r="X460" s="1033"/>
      <c r="Y460" s="1033"/>
      <c r="Z460" s="1033"/>
      <c r="AA460" s="1033"/>
      <c r="AB460" s="1033"/>
      <c r="AC460" s="1033"/>
      <c r="AD460" s="1033"/>
      <c r="AE460" s="1033"/>
      <c r="AF460" s="1033"/>
      <c r="AG460" s="1033"/>
      <c r="AH460" s="1033"/>
      <c r="AI460" s="1033"/>
      <c r="AJ460" s="1033"/>
      <c r="AK460" s="1033"/>
      <c r="AL460" s="1033"/>
      <c r="AM460" s="1033"/>
      <c r="AN460" s="1033"/>
      <c r="AO460" s="1033"/>
      <c r="AP460" s="1033"/>
      <c r="AQ460" s="1033"/>
    </row>
    <row r="461">
      <c r="A461" s="1031"/>
      <c r="B461" s="1034"/>
      <c r="C461" s="1031"/>
      <c r="D461" s="1031"/>
      <c r="E461" s="1031"/>
      <c r="F461" s="1033"/>
      <c r="G461" s="1033"/>
      <c r="H461" s="1033"/>
      <c r="I461" s="1033"/>
      <c r="J461" s="1033"/>
      <c r="K461" s="1033"/>
      <c r="L461" s="1033"/>
      <c r="M461" s="1033"/>
      <c r="N461" s="1033"/>
      <c r="O461" s="1033"/>
      <c r="P461" s="1033"/>
      <c r="Q461" s="1033"/>
      <c r="R461" s="1033"/>
      <c r="S461" s="1033"/>
      <c r="T461" s="1033"/>
      <c r="U461" s="1033"/>
      <c r="V461" s="1033"/>
      <c r="W461" s="1033"/>
      <c r="X461" s="1033"/>
      <c r="Y461" s="1033"/>
      <c r="Z461" s="1033"/>
      <c r="AA461" s="1033"/>
      <c r="AB461" s="1033"/>
      <c r="AC461" s="1033"/>
      <c r="AD461" s="1033"/>
      <c r="AE461" s="1033"/>
      <c r="AF461" s="1033"/>
      <c r="AG461" s="1033"/>
      <c r="AH461" s="1033"/>
      <c r="AI461" s="1033"/>
      <c r="AJ461" s="1033"/>
      <c r="AK461" s="1033"/>
      <c r="AL461" s="1033"/>
      <c r="AM461" s="1033"/>
      <c r="AN461" s="1033"/>
      <c r="AO461" s="1033"/>
      <c r="AP461" s="1033"/>
      <c r="AQ461" s="1033"/>
    </row>
    <row r="462">
      <c r="A462" s="1031"/>
      <c r="B462" s="1034"/>
      <c r="C462" s="1031"/>
      <c r="D462" s="1031"/>
      <c r="E462" s="1031"/>
      <c r="F462" s="1033"/>
      <c r="G462" s="1033"/>
      <c r="H462" s="1033"/>
      <c r="I462" s="1033"/>
      <c r="J462" s="1033"/>
      <c r="K462" s="1033"/>
      <c r="L462" s="1033"/>
      <c r="M462" s="1033"/>
      <c r="N462" s="1033"/>
      <c r="O462" s="1033"/>
      <c r="P462" s="1033"/>
      <c r="Q462" s="1033"/>
      <c r="R462" s="1033"/>
      <c r="S462" s="1033"/>
      <c r="T462" s="1033"/>
      <c r="U462" s="1033"/>
      <c r="V462" s="1033"/>
      <c r="W462" s="1033"/>
      <c r="X462" s="1033"/>
      <c r="Y462" s="1033"/>
      <c r="Z462" s="1033"/>
      <c r="AA462" s="1033"/>
      <c r="AB462" s="1033"/>
      <c r="AC462" s="1033"/>
      <c r="AD462" s="1033"/>
      <c r="AE462" s="1033"/>
      <c r="AF462" s="1033"/>
      <c r="AG462" s="1033"/>
      <c r="AH462" s="1033"/>
      <c r="AI462" s="1033"/>
      <c r="AJ462" s="1033"/>
      <c r="AK462" s="1033"/>
      <c r="AL462" s="1033"/>
      <c r="AM462" s="1033"/>
      <c r="AN462" s="1033"/>
      <c r="AO462" s="1033"/>
      <c r="AP462" s="1033"/>
      <c r="AQ462" s="1033"/>
    </row>
    <row r="463">
      <c r="A463" s="1031"/>
      <c r="B463" s="1034"/>
      <c r="C463" s="1031"/>
      <c r="D463" s="1031"/>
      <c r="E463" s="1031"/>
      <c r="F463" s="1033"/>
      <c r="G463" s="1033"/>
      <c r="H463" s="1033"/>
      <c r="I463" s="1033"/>
      <c r="J463" s="1033"/>
      <c r="K463" s="1033"/>
      <c r="L463" s="1033"/>
      <c r="M463" s="1033"/>
      <c r="N463" s="1033"/>
      <c r="O463" s="1033"/>
      <c r="P463" s="1033"/>
      <c r="Q463" s="1033"/>
      <c r="R463" s="1033"/>
      <c r="S463" s="1033"/>
      <c r="T463" s="1033"/>
      <c r="U463" s="1033"/>
      <c r="V463" s="1033"/>
      <c r="W463" s="1033"/>
      <c r="X463" s="1033"/>
      <c r="Y463" s="1033"/>
      <c r="Z463" s="1033"/>
      <c r="AA463" s="1033"/>
      <c r="AB463" s="1033"/>
      <c r="AC463" s="1033"/>
      <c r="AD463" s="1033"/>
      <c r="AE463" s="1033"/>
      <c r="AF463" s="1033"/>
      <c r="AG463" s="1033"/>
      <c r="AH463" s="1033"/>
      <c r="AI463" s="1033"/>
      <c r="AJ463" s="1033"/>
      <c r="AK463" s="1033"/>
      <c r="AL463" s="1033"/>
      <c r="AM463" s="1033"/>
      <c r="AN463" s="1033"/>
      <c r="AO463" s="1033"/>
      <c r="AP463" s="1033"/>
      <c r="AQ463" s="1033"/>
    </row>
    <row r="464">
      <c r="A464" s="1031"/>
      <c r="B464" s="1034"/>
      <c r="C464" s="1031"/>
      <c r="D464" s="1031"/>
      <c r="E464" s="1031"/>
      <c r="F464" s="1033"/>
      <c r="G464" s="1033"/>
      <c r="H464" s="1033"/>
      <c r="I464" s="1033"/>
      <c r="J464" s="1033"/>
      <c r="K464" s="1033"/>
      <c r="L464" s="1033"/>
      <c r="M464" s="1033"/>
      <c r="N464" s="1033"/>
      <c r="O464" s="1033"/>
      <c r="P464" s="1033"/>
      <c r="Q464" s="1033"/>
      <c r="R464" s="1033"/>
      <c r="S464" s="1033"/>
      <c r="T464" s="1033"/>
      <c r="U464" s="1033"/>
      <c r="V464" s="1033"/>
      <c r="W464" s="1033"/>
      <c r="X464" s="1033"/>
      <c r="Y464" s="1033"/>
      <c r="Z464" s="1033"/>
      <c r="AA464" s="1033"/>
      <c r="AB464" s="1033"/>
      <c r="AC464" s="1033"/>
      <c r="AD464" s="1033"/>
      <c r="AE464" s="1033"/>
      <c r="AF464" s="1033"/>
      <c r="AG464" s="1033"/>
      <c r="AH464" s="1033"/>
      <c r="AI464" s="1033"/>
      <c r="AJ464" s="1033"/>
      <c r="AK464" s="1033"/>
      <c r="AL464" s="1033"/>
      <c r="AM464" s="1033"/>
      <c r="AN464" s="1033"/>
      <c r="AO464" s="1033"/>
      <c r="AP464" s="1033"/>
      <c r="AQ464" s="1033"/>
    </row>
    <row r="465">
      <c r="A465" s="1031"/>
      <c r="B465" s="1034"/>
      <c r="C465" s="1031"/>
      <c r="D465" s="1031"/>
      <c r="E465" s="1031"/>
      <c r="F465" s="1033"/>
      <c r="G465" s="1033"/>
      <c r="H465" s="1033"/>
      <c r="I465" s="1033"/>
      <c r="J465" s="1033"/>
      <c r="K465" s="1033"/>
      <c r="L465" s="1033"/>
      <c r="M465" s="1033"/>
      <c r="N465" s="1033"/>
      <c r="O465" s="1033"/>
      <c r="P465" s="1033"/>
      <c r="Q465" s="1033"/>
      <c r="R465" s="1033"/>
      <c r="S465" s="1033"/>
      <c r="T465" s="1033"/>
      <c r="U465" s="1033"/>
      <c r="V465" s="1033"/>
      <c r="W465" s="1033"/>
      <c r="X465" s="1033"/>
      <c r="Y465" s="1033"/>
      <c r="Z465" s="1033"/>
      <c r="AA465" s="1033"/>
      <c r="AB465" s="1033"/>
      <c r="AC465" s="1033"/>
      <c r="AD465" s="1033"/>
      <c r="AE465" s="1033"/>
      <c r="AF465" s="1033"/>
      <c r="AG465" s="1033"/>
      <c r="AH465" s="1033"/>
      <c r="AI465" s="1033"/>
      <c r="AJ465" s="1033"/>
      <c r="AK465" s="1033"/>
      <c r="AL465" s="1033"/>
      <c r="AM465" s="1033"/>
      <c r="AN465" s="1033"/>
      <c r="AO465" s="1033"/>
      <c r="AP465" s="1033"/>
      <c r="AQ465" s="1033"/>
    </row>
    <row r="466">
      <c r="A466" s="1031"/>
      <c r="B466" s="1034"/>
      <c r="C466" s="1031"/>
      <c r="D466" s="1031"/>
      <c r="E466" s="1031"/>
      <c r="F466" s="1033"/>
      <c r="G466" s="1033"/>
      <c r="H466" s="1033"/>
      <c r="I466" s="1033"/>
      <c r="J466" s="1033"/>
      <c r="K466" s="1033"/>
      <c r="L466" s="1033"/>
      <c r="M466" s="1033"/>
      <c r="N466" s="1033"/>
      <c r="O466" s="1033"/>
      <c r="P466" s="1033"/>
      <c r="Q466" s="1033"/>
      <c r="R466" s="1033"/>
      <c r="S466" s="1033"/>
      <c r="T466" s="1033"/>
      <c r="U466" s="1033"/>
      <c r="V466" s="1033"/>
      <c r="W466" s="1033"/>
      <c r="X466" s="1033"/>
      <c r="Y466" s="1033"/>
      <c r="Z466" s="1033"/>
      <c r="AA466" s="1033"/>
      <c r="AB466" s="1033"/>
      <c r="AC466" s="1033"/>
      <c r="AD466" s="1033"/>
      <c r="AE466" s="1033"/>
      <c r="AF466" s="1033"/>
      <c r="AG466" s="1033"/>
      <c r="AH466" s="1033"/>
      <c r="AI466" s="1033"/>
      <c r="AJ466" s="1033"/>
      <c r="AK466" s="1033"/>
      <c r="AL466" s="1033"/>
      <c r="AM466" s="1033"/>
      <c r="AN466" s="1033"/>
      <c r="AO466" s="1033"/>
      <c r="AP466" s="1033"/>
      <c r="AQ466" s="1033"/>
    </row>
    <row r="467">
      <c r="A467" s="1031"/>
      <c r="B467" s="1034"/>
      <c r="C467" s="1031"/>
      <c r="D467" s="1031"/>
      <c r="E467" s="1031"/>
      <c r="F467" s="1033"/>
      <c r="G467" s="1033"/>
      <c r="H467" s="1033"/>
      <c r="I467" s="1033"/>
      <c r="J467" s="1033"/>
      <c r="K467" s="1033"/>
      <c r="L467" s="1033"/>
      <c r="M467" s="1033"/>
      <c r="N467" s="1033"/>
      <c r="O467" s="1033"/>
      <c r="P467" s="1033"/>
      <c r="Q467" s="1033"/>
      <c r="R467" s="1033"/>
      <c r="S467" s="1033"/>
      <c r="T467" s="1033"/>
      <c r="U467" s="1033"/>
      <c r="V467" s="1033"/>
      <c r="W467" s="1033"/>
      <c r="X467" s="1033"/>
      <c r="Y467" s="1033"/>
      <c r="Z467" s="1033"/>
      <c r="AA467" s="1033"/>
      <c r="AB467" s="1033"/>
      <c r="AC467" s="1033"/>
      <c r="AD467" s="1033"/>
      <c r="AE467" s="1033"/>
      <c r="AF467" s="1033"/>
      <c r="AG467" s="1033"/>
      <c r="AH467" s="1033"/>
      <c r="AI467" s="1033"/>
      <c r="AJ467" s="1033"/>
      <c r="AK467" s="1033"/>
      <c r="AL467" s="1033"/>
      <c r="AM467" s="1033"/>
      <c r="AN467" s="1033"/>
      <c r="AO467" s="1033"/>
      <c r="AP467" s="1033"/>
      <c r="AQ467" s="1033"/>
    </row>
    <row r="468">
      <c r="A468" s="1031"/>
      <c r="B468" s="1034"/>
      <c r="C468" s="1031"/>
      <c r="D468" s="1031"/>
      <c r="E468" s="1031"/>
      <c r="F468" s="1033"/>
      <c r="G468" s="1033"/>
      <c r="H468" s="1033"/>
      <c r="I468" s="1033"/>
      <c r="J468" s="1033"/>
      <c r="K468" s="1033"/>
      <c r="L468" s="1033"/>
      <c r="M468" s="1033"/>
      <c r="N468" s="1033"/>
      <c r="O468" s="1033"/>
      <c r="P468" s="1033"/>
      <c r="Q468" s="1033"/>
      <c r="R468" s="1033"/>
      <c r="S468" s="1033"/>
      <c r="T468" s="1033"/>
      <c r="U468" s="1033"/>
      <c r="V468" s="1033"/>
      <c r="W468" s="1033"/>
      <c r="X468" s="1033"/>
      <c r="Y468" s="1033"/>
      <c r="Z468" s="1033"/>
      <c r="AA468" s="1033"/>
      <c r="AB468" s="1033"/>
      <c r="AC468" s="1033"/>
      <c r="AD468" s="1033"/>
      <c r="AE468" s="1033"/>
      <c r="AF468" s="1033"/>
      <c r="AG468" s="1033"/>
      <c r="AH468" s="1033"/>
      <c r="AI468" s="1033"/>
      <c r="AJ468" s="1033"/>
      <c r="AK468" s="1033"/>
      <c r="AL468" s="1033"/>
      <c r="AM468" s="1033"/>
      <c r="AN468" s="1033"/>
      <c r="AO468" s="1033"/>
      <c r="AP468" s="1033"/>
      <c r="AQ468" s="1033"/>
    </row>
    <row r="469">
      <c r="A469" s="1031"/>
      <c r="B469" s="1034"/>
      <c r="C469" s="1031"/>
      <c r="D469" s="1031"/>
      <c r="E469" s="1031"/>
      <c r="F469" s="1033"/>
      <c r="G469" s="1033"/>
      <c r="H469" s="1033"/>
      <c r="I469" s="1033"/>
      <c r="J469" s="1033"/>
      <c r="K469" s="1033"/>
      <c r="L469" s="1033"/>
      <c r="M469" s="1033"/>
      <c r="N469" s="1033"/>
      <c r="O469" s="1033"/>
      <c r="P469" s="1033"/>
      <c r="Q469" s="1033"/>
      <c r="R469" s="1033"/>
      <c r="S469" s="1033"/>
      <c r="T469" s="1033"/>
      <c r="U469" s="1033"/>
      <c r="V469" s="1033"/>
      <c r="W469" s="1033"/>
      <c r="X469" s="1033"/>
      <c r="Y469" s="1033"/>
      <c r="Z469" s="1033"/>
      <c r="AA469" s="1033"/>
      <c r="AB469" s="1033"/>
      <c r="AC469" s="1033"/>
      <c r="AD469" s="1033"/>
      <c r="AE469" s="1033"/>
      <c r="AF469" s="1033"/>
      <c r="AG469" s="1033"/>
      <c r="AH469" s="1033"/>
      <c r="AI469" s="1033"/>
      <c r="AJ469" s="1033"/>
      <c r="AK469" s="1033"/>
      <c r="AL469" s="1033"/>
      <c r="AM469" s="1033"/>
      <c r="AN469" s="1033"/>
      <c r="AO469" s="1033"/>
      <c r="AP469" s="1033"/>
      <c r="AQ469" s="1033"/>
    </row>
    <row r="470">
      <c r="A470" s="1031"/>
      <c r="B470" s="1034"/>
      <c r="C470" s="1031"/>
      <c r="D470" s="1031"/>
      <c r="E470" s="1031"/>
      <c r="F470" s="1033"/>
      <c r="G470" s="1033"/>
      <c r="H470" s="1033"/>
      <c r="I470" s="1033"/>
      <c r="J470" s="1033"/>
      <c r="K470" s="1033"/>
      <c r="L470" s="1033"/>
      <c r="M470" s="1033"/>
      <c r="N470" s="1033"/>
      <c r="O470" s="1033"/>
      <c r="P470" s="1033"/>
      <c r="Q470" s="1033"/>
      <c r="R470" s="1033"/>
      <c r="S470" s="1033"/>
      <c r="T470" s="1033"/>
      <c r="U470" s="1033"/>
      <c r="V470" s="1033"/>
      <c r="W470" s="1033"/>
      <c r="X470" s="1033"/>
      <c r="Y470" s="1033"/>
      <c r="Z470" s="1033"/>
      <c r="AA470" s="1033"/>
      <c r="AB470" s="1033"/>
      <c r="AC470" s="1033"/>
      <c r="AD470" s="1033"/>
      <c r="AE470" s="1033"/>
      <c r="AF470" s="1033"/>
      <c r="AG470" s="1033"/>
      <c r="AH470" s="1033"/>
      <c r="AI470" s="1033"/>
      <c r="AJ470" s="1033"/>
      <c r="AK470" s="1033"/>
      <c r="AL470" s="1033"/>
      <c r="AM470" s="1033"/>
      <c r="AN470" s="1033"/>
      <c r="AO470" s="1033"/>
      <c r="AP470" s="1033"/>
      <c r="AQ470" s="1033"/>
    </row>
    <row r="471">
      <c r="A471" s="1031"/>
      <c r="B471" s="1034"/>
      <c r="C471" s="1031"/>
      <c r="D471" s="1031"/>
      <c r="E471" s="1031"/>
      <c r="F471" s="1033"/>
      <c r="G471" s="1033"/>
      <c r="H471" s="1033"/>
      <c r="I471" s="1033"/>
      <c r="J471" s="1033"/>
      <c r="K471" s="1033"/>
      <c r="L471" s="1033"/>
      <c r="M471" s="1033"/>
      <c r="N471" s="1033"/>
      <c r="O471" s="1033"/>
      <c r="P471" s="1033"/>
      <c r="Q471" s="1033"/>
      <c r="R471" s="1033"/>
      <c r="S471" s="1033"/>
      <c r="T471" s="1033"/>
      <c r="U471" s="1033"/>
      <c r="V471" s="1033"/>
      <c r="W471" s="1033"/>
      <c r="X471" s="1033"/>
      <c r="Y471" s="1033"/>
      <c r="Z471" s="1033"/>
      <c r="AA471" s="1033"/>
      <c r="AB471" s="1033"/>
      <c r="AC471" s="1033"/>
      <c r="AD471" s="1033"/>
      <c r="AE471" s="1033"/>
      <c r="AF471" s="1033"/>
      <c r="AG471" s="1033"/>
      <c r="AH471" s="1033"/>
      <c r="AI471" s="1033"/>
      <c r="AJ471" s="1033"/>
      <c r="AK471" s="1033"/>
      <c r="AL471" s="1033"/>
      <c r="AM471" s="1033"/>
      <c r="AN471" s="1033"/>
      <c r="AO471" s="1033"/>
      <c r="AP471" s="1033"/>
      <c r="AQ471" s="1033"/>
    </row>
    <row r="472">
      <c r="A472" s="1031"/>
      <c r="B472" s="1034"/>
      <c r="C472" s="1031"/>
      <c r="D472" s="1031"/>
      <c r="E472" s="1031"/>
      <c r="F472" s="1033"/>
      <c r="G472" s="1033"/>
      <c r="H472" s="1033"/>
      <c r="I472" s="1033"/>
      <c r="J472" s="1033"/>
      <c r="K472" s="1033"/>
      <c r="L472" s="1033"/>
      <c r="M472" s="1033"/>
      <c r="N472" s="1033"/>
      <c r="O472" s="1033"/>
      <c r="P472" s="1033"/>
      <c r="Q472" s="1033"/>
      <c r="R472" s="1033"/>
      <c r="S472" s="1033"/>
      <c r="T472" s="1033"/>
      <c r="U472" s="1033"/>
      <c r="V472" s="1033"/>
      <c r="W472" s="1033"/>
      <c r="X472" s="1033"/>
      <c r="Y472" s="1033"/>
      <c r="Z472" s="1033"/>
      <c r="AA472" s="1033"/>
      <c r="AB472" s="1033"/>
      <c r="AC472" s="1033"/>
      <c r="AD472" s="1033"/>
      <c r="AE472" s="1033"/>
      <c r="AF472" s="1033"/>
      <c r="AG472" s="1033"/>
      <c r="AH472" s="1033"/>
      <c r="AI472" s="1033"/>
      <c r="AJ472" s="1033"/>
      <c r="AK472" s="1033"/>
      <c r="AL472" s="1033"/>
      <c r="AM472" s="1033"/>
      <c r="AN472" s="1033"/>
      <c r="AO472" s="1033"/>
      <c r="AP472" s="1033"/>
      <c r="AQ472" s="1033"/>
    </row>
    <row r="473">
      <c r="A473" s="1031"/>
      <c r="B473" s="1034"/>
      <c r="C473" s="1031"/>
      <c r="D473" s="1031"/>
      <c r="E473" s="1031"/>
      <c r="F473" s="1033"/>
      <c r="G473" s="1033"/>
      <c r="H473" s="1033"/>
      <c r="I473" s="1033"/>
      <c r="J473" s="1033"/>
      <c r="K473" s="1033"/>
      <c r="L473" s="1033"/>
      <c r="M473" s="1033"/>
      <c r="N473" s="1033"/>
      <c r="O473" s="1033"/>
      <c r="P473" s="1033"/>
      <c r="Q473" s="1033"/>
      <c r="R473" s="1033"/>
      <c r="S473" s="1033"/>
      <c r="T473" s="1033"/>
      <c r="U473" s="1033"/>
      <c r="V473" s="1033"/>
      <c r="W473" s="1033"/>
      <c r="X473" s="1033"/>
      <c r="Y473" s="1033"/>
      <c r="Z473" s="1033"/>
      <c r="AA473" s="1033"/>
      <c r="AB473" s="1033"/>
      <c r="AC473" s="1033"/>
      <c r="AD473" s="1033"/>
      <c r="AE473" s="1033"/>
      <c r="AF473" s="1033"/>
      <c r="AG473" s="1033"/>
      <c r="AH473" s="1033"/>
      <c r="AI473" s="1033"/>
      <c r="AJ473" s="1033"/>
      <c r="AK473" s="1033"/>
      <c r="AL473" s="1033"/>
      <c r="AM473" s="1033"/>
      <c r="AN473" s="1033"/>
      <c r="AO473" s="1033"/>
      <c r="AP473" s="1033"/>
      <c r="AQ473" s="1033"/>
    </row>
    <row r="474">
      <c r="A474" s="1031"/>
      <c r="B474" s="1034"/>
      <c r="C474" s="1031"/>
      <c r="D474" s="1031"/>
      <c r="E474" s="1031"/>
      <c r="F474" s="1033"/>
      <c r="G474" s="1033"/>
      <c r="H474" s="1033"/>
      <c r="I474" s="1033"/>
      <c r="J474" s="1033"/>
      <c r="K474" s="1033"/>
      <c r="L474" s="1033"/>
      <c r="M474" s="1033"/>
      <c r="N474" s="1033"/>
      <c r="O474" s="1033"/>
      <c r="P474" s="1033"/>
      <c r="Q474" s="1033"/>
      <c r="R474" s="1033"/>
      <c r="S474" s="1033"/>
      <c r="T474" s="1033"/>
      <c r="U474" s="1033"/>
      <c r="V474" s="1033"/>
      <c r="W474" s="1033"/>
      <c r="X474" s="1033"/>
      <c r="Y474" s="1033"/>
      <c r="Z474" s="1033"/>
      <c r="AA474" s="1033"/>
      <c r="AB474" s="1033"/>
      <c r="AC474" s="1033"/>
      <c r="AD474" s="1033"/>
      <c r="AE474" s="1033"/>
      <c r="AF474" s="1033"/>
      <c r="AG474" s="1033"/>
      <c r="AH474" s="1033"/>
      <c r="AI474" s="1033"/>
      <c r="AJ474" s="1033"/>
      <c r="AK474" s="1033"/>
      <c r="AL474" s="1033"/>
      <c r="AM474" s="1033"/>
      <c r="AN474" s="1033"/>
      <c r="AO474" s="1033"/>
      <c r="AP474" s="1033"/>
      <c r="AQ474" s="1033"/>
    </row>
    <row r="475">
      <c r="A475" s="1031"/>
      <c r="B475" s="1034"/>
      <c r="C475" s="1031"/>
      <c r="D475" s="1031"/>
      <c r="E475" s="1031"/>
      <c r="F475" s="1033"/>
      <c r="G475" s="1033"/>
      <c r="H475" s="1033"/>
      <c r="I475" s="1033"/>
      <c r="J475" s="1033"/>
      <c r="K475" s="1033"/>
      <c r="L475" s="1033"/>
      <c r="M475" s="1033"/>
      <c r="N475" s="1033"/>
      <c r="O475" s="1033"/>
      <c r="P475" s="1033"/>
      <c r="Q475" s="1033"/>
      <c r="R475" s="1033"/>
      <c r="S475" s="1033"/>
      <c r="T475" s="1033"/>
      <c r="U475" s="1033"/>
      <c r="V475" s="1033"/>
      <c r="W475" s="1033"/>
      <c r="X475" s="1033"/>
      <c r="Y475" s="1033"/>
      <c r="Z475" s="1033"/>
      <c r="AA475" s="1033"/>
      <c r="AB475" s="1033"/>
      <c r="AC475" s="1033"/>
      <c r="AD475" s="1033"/>
      <c r="AE475" s="1033"/>
      <c r="AF475" s="1033"/>
      <c r="AG475" s="1033"/>
      <c r="AH475" s="1033"/>
      <c r="AI475" s="1033"/>
      <c r="AJ475" s="1033"/>
      <c r="AK475" s="1033"/>
      <c r="AL475" s="1033"/>
      <c r="AM475" s="1033"/>
      <c r="AN475" s="1033"/>
      <c r="AO475" s="1033"/>
      <c r="AP475" s="1033"/>
      <c r="AQ475" s="1033"/>
    </row>
    <row r="476">
      <c r="A476" s="1031"/>
      <c r="B476" s="1034"/>
      <c r="C476" s="1031"/>
      <c r="D476" s="1031"/>
      <c r="E476" s="1031"/>
      <c r="F476" s="1033"/>
      <c r="G476" s="1033"/>
      <c r="H476" s="1033"/>
      <c r="I476" s="1033"/>
      <c r="J476" s="1033"/>
      <c r="K476" s="1033"/>
      <c r="L476" s="1033"/>
      <c r="M476" s="1033"/>
      <c r="N476" s="1033"/>
      <c r="O476" s="1033"/>
      <c r="P476" s="1033"/>
      <c r="Q476" s="1033"/>
      <c r="R476" s="1033"/>
      <c r="S476" s="1033"/>
      <c r="T476" s="1033"/>
      <c r="U476" s="1033"/>
      <c r="V476" s="1033"/>
      <c r="W476" s="1033"/>
      <c r="X476" s="1033"/>
      <c r="Y476" s="1033"/>
      <c r="Z476" s="1033"/>
      <c r="AA476" s="1033"/>
      <c r="AB476" s="1033"/>
      <c r="AC476" s="1033"/>
      <c r="AD476" s="1033"/>
      <c r="AE476" s="1033"/>
      <c r="AF476" s="1033"/>
      <c r="AG476" s="1033"/>
      <c r="AH476" s="1033"/>
      <c r="AI476" s="1033"/>
      <c r="AJ476" s="1033"/>
      <c r="AK476" s="1033"/>
      <c r="AL476" s="1033"/>
      <c r="AM476" s="1033"/>
      <c r="AN476" s="1033"/>
      <c r="AO476" s="1033"/>
      <c r="AP476" s="1033"/>
      <c r="AQ476" s="1033"/>
    </row>
    <row r="477">
      <c r="A477" s="1031"/>
      <c r="B477" s="1034"/>
      <c r="C477" s="1031"/>
      <c r="D477" s="1031"/>
      <c r="E477" s="1031"/>
      <c r="F477" s="1033"/>
      <c r="G477" s="1033"/>
      <c r="H477" s="1033"/>
      <c r="I477" s="1033"/>
      <c r="J477" s="1033"/>
      <c r="K477" s="1033"/>
      <c r="L477" s="1033"/>
      <c r="M477" s="1033"/>
      <c r="N477" s="1033"/>
      <c r="O477" s="1033"/>
      <c r="P477" s="1033"/>
      <c r="Q477" s="1033"/>
      <c r="R477" s="1033"/>
      <c r="S477" s="1033"/>
      <c r="T477" s="1033"/>
      <c r="U477" s="1033"/>
      <c r="V477" s="1033"/>
      <c r="W477" s="1033"/>
      <c r="X477" s="1033"/>
      <c r="Y477" s="1033"/>
      <c r="Z477" s="1033"/>
      <c r="AA477" s="1033"/>
      <c r="AB477" s="1033"/>
      <c r="AC477" s="1033"/>
      <c r="AD477" s="1033"/>
      <c r="AE477" s="1033"/>
      <c r="AF477" s="1033"/>
      <c r="AG477" s="1033"/>
      <c r="AH477" s="1033"/>
      <c r="AI477" s="1033"/>
      <c r="AJ477" s="1033"/>
      <c r="AK477" s="1033"/>
      <c r="AL477" s="1033"/>
      <c r="AM477" s="1033"/>
      <c r="AN477" s="1033"/>
      <c r="AO477" s="1033"/>
      <c r="AP477" s="1033"/>
      <c r="AQ477" s="1033"/>
    </row>
    <row r="478">
      <c r="A478" s="1031"/>
      <c r="B478" s="1034"/>
      <c r="C478" s="1031"/>
      <c r="D478" s="1031"/>
      <c r="E478" s="1031"/>
      <c r="F478" s="1033"/>
      <c r="G478" s="1033"/>
      <c r="H478" s="1033"/>
      <c r="I478" s="1033"/>
      <c r="J478" s="1033"/>
      <c r="K478" s="1033"/>
      <c r="L478" s="1033"/>
      <c r="M478" s="1033"/>
      <c r="N478" s="1033"/>
      <c r="O478" s="1033"/>
      <c r="P478" s="1033"/>
      <c r="Q478" s="1033"/>
      <c r="R478" s="1033"/>
      <c r="S478" s="1033"/>
      <c r="T478" s="1033"/>
      <c r="U478" s="1033"/>
      <c r="V478" s="1033"/>
      <c r="W478" s="1033"/>
      <c r="X478" s="1033"/>
      <c r="Y478" s="1033"/>
      <c r="Z478" s="1033"/>
      <c r="AA478" s="1033"/>
      <c r="AB478" s="1033"/>
      <c r="AC478" s="1033"/>
      <c r="AD478" s="1033"/>
      <c r="AE478" s="1033"/>
      <c r="AF478" s="1033"/>
      <c r="AG478" s="1033"/>
      <c r="AH478" s="1033"/>
      <c r="AI478" s="1033"/>
      <c r="AJ478" s="1033"/>
      <c r="AK478" s="1033"/>
      <c r="AL478" s="1033"/>
      <c r="AM478" s="1033"/>
      <c r="AN478" s="1033"/>
      <c r="AO478" s="1033"/>
      <c r="AP478" s="1033"/>
      <c r="AQ478" s="1033"/>
    </row>
    <row r="479">
      <c r="A479" s="1031"/>
      <c r="B479" s="1034"/>
      <c r="C479" s="1031"/>
      <c r="D479" s="1031"/>
      <c r="E479" s="1031"/>
      <c r="F479" s="1033"/>
      <c r="G479" s="1033"/>
      <c r="H479" s="1033"/>
      <c r="I479" s="1033"/>
      <c r="J479" s="1033"/>
      <c r="K479" s="1033"/>
      <c r="L479" s="1033"/>
      <c r="M479" s="1033"/>
      <c r="N479" s="1033"/>
      <c r="O479" s="1033"/>
      <c r="P479" s="1033"/>
      <c r="Q479" s="1033"/>
      <c r="R479" s="1033"/>
      <c r="S479" s="1033"/>
      <c r="T479" s="1033"/>
      <c r="U479" s="1033"/>
      <c r="V479" s="1033"/>
      <c r="W479" s="1033"/>
      <c r="X479" s="1033"/>
      <c r="Y479" s="1033"/>
      <c r="Z479" s="1033"/>
      <c r="AA479" s="1033"/>
      <c r="AB479" s="1033"/>
      <c r="AC479" s="1033"/>
      <c r="AD479" s="1033"/>
      <c r="AE479" s="1033"/>
      <c r="AF479" s="1033"/>
      <c r="AG479" s="1033"/>
      <c r="AH479" s="1033"/>
      <c r="AI479" s="1033"/>
      <c r="AJ479" s="1033"/>
      <c r="AK479" s="1033"/>
      <c r="AL479" s="1033"/>
      <c r="AM479" s="1033"/>
      <c r="AN479" s="1033"/>
      <c r="AO479" s="1033"/>
      <c r="AP479" s="1033"/>
      <c r="AQ479" s="1033"/>
    </row>
    <row r="480">
      <c r="A480" s="1031"/>
      <c r="B480" s="1034"/>
      <c r="C480" s="1031"/>
      <c r="D480" s="1031"/>
      <c r="E480" s="1031"/>
      <c r="F480" s="1033"/>
      <c r="G480" s="1033"/>
      <c r="H480" s="1033"/>
      <c r="I480" s="1033"/>
      <c r="J480" s="1033"/>
      <c r="K480" s="1033"/>
      <c r="L480" s="1033"/>
      <c r="M480" s="1033"/>
      <c r="N480" s="1033"/>
      <c r="O480" s="1033"/>
      <c r="P480" s="1033"/>
      <c r="Q480" s="1033"/>
      <c r="R480" s="1033"/>
      <c r="S480" s="1033"/>
      <c r="T480" s="1033"/>
      <c r="U480" s="1033"/>
      <c r="V480" s="1033"/>
      <c r="W480" s="1033"/>
      <c r="X480" s="1033"/>
      <c r="Y480" s="1033"/>
      <c r="Z480" s="1033"/>
      <c r="AA480" s="1033"/>
      <c r="AB480" s="1033"/>
      <c r="AC480" s="1033"/>
      <c r="AD480" s="1033"/>
      <c r="AE480" s="1033"/>
      <c r="AF480" s="1033"/>
      <c r="AG480" s="1033"/>
      <c r="AH480" s="1033"/>
      <c r="AI480" s="1033"/>
      <c r="AJ480" s="1033"/>
      <c r="AK480" s="1033"/>
      <c r="AL480" s="1033"/>
      <c r="AM480" s="1033"/>
      <c r="AN480" s="1033"/>
      <c r="AO480" s="1033"/>
      <c r="AP480" s="1033"/>
      <c r="AQ480" s="1033"/>
    </row>
    <row r="481">
      <c r="A481" s="1031"/>
      <c r="B481" s="1034"/>
      <c r="C481" s="1031"/>
      <c r="D481" s="1031"/>
      <c r="E481" s="1031"/>
      <c r="F481" s="1033"/>
      <c r="G481" s="1033"/>
      <c r="H481" s="1033"/>
      <c r="I481" s="1033"/>
      <c r="J481" s="1033"/>
      <c r="K481" s="1033"/>
      <c r="L481" s="1033"/>
      <c r="M481" s="1033"/>
      <c r="N481" s="1033"/>
      <c r="O481" s="1033"/>
      <c r="P481" s="1033"/>
      <c r="Q481" s="1033"/>
      <c r="R481" s="1033"/>
      <c r="S481" s="1033"/>
      <c r="T481" s="1033"/>
      <c r="U481" s="1033"/>
      <c r="V481" s="1033"/>
      <c r="W481" s="1033"/>
      <c r="X481" s="1033"/>
      <c r="Y481" s="1033"/>
      <c r="Z481" s="1033"/>
      <c r="AA481" s="1033"/>
      <c r="AB481" s="1033"/>
      <c r="AC481" s="1033"/>
      <c r="AD481" s="1033"/>
      <c r="AE481" s="1033"/>
      <c r="AF481" s="1033"/>
      <c r="AG481" s="1033"/>
      <c r="AH481" s="1033"/>
      <c r="AI481" s="1033"/>
      <c r="AJ481" s="1033"/>
      <c r="AK481" s="1033"/>
      <c r="AL481" s="1033"/>
      <c r="AM481" s="1033"/>
      <c r="AN481" s="1033"/>
      <c r="AO481" s="1033"/>
      <c r="AP481" s="1033"/>
      <c r="AQ481" s="1033"/>
    </row>
    <row r="482">
      <c r="A482" s="1031"/>
      <c r="B482" s="1034"/>
      <c r="C482" s="1031"/>
      <c r="D482" s="1031"/>
      <c r="E482" s="1031"/>
      <c r="F482" s="1033"/>
      <c r="G482" s="1033"/>
      <c r="H482" s="1033"/>
      <c r="I482" s="1033"/>
      <c r="J482" s="1033"/>
      <c r="K482" s="1033"/>
      <c r="L482" s="1033"/>
      <c r="M482" s="1033"/>
      <c r="N482" s="1033"/>
      <c r="O482" s="1033"/>
      <c r="P482" s="1033"/>
      <c r="Q482" s="1033"/>
      <c r="R482" s="1033"/>
      <c r="S482" s="1033"/>
      <c r="T482" s="1033"/>
      <c r="U482" s="1033"/>
      <c r="V482" s="1033"/>
      <c r="W482" s="1033"/>
      <c r="X482" s="1033"/>
      <c r="Y482" s="1033"/>
      <c r="Z482" s="1033"/>
      <c r="AA482" s="1033"/>
      <c r="AB482" s="1033"/>
      <c r="AC482" s="1033"/>
      <c r="AD482" s="1033"/>
      <c r="AE482" s="1033"/>
      <c r="AF482" s="1033"/>
      <c r="AG482" s="1033"/>
      <c r="AH482" s="1033"/>
      <c r="AI482" s="1033"/>
      <c r="AJ482" s="1033"/>
      <c r="AK482" s="1033"/>
      <c r="AL482" s="1033"/>
      <c r="AM482" s="1033"/>
      <c r="AN482" s="1033"/>
      <c r="AO482" s="1033"/>
      <c r="AP482" s="1033"/>
      <c r="AQ482" s="1033"/>
    </row>
    <row r="483">
      <c r="A483" s="1031"/>
      <c r="B483" s="1034"/>
      <c r="C483" s="1031"/>
      <c r="D483" s="1031"/>
      <c r="E483" s="1031"/>
      <c r="F483" s="1033"/>
      <c r="G483" s="1033"/>
      <c r="H483" s="1033"/>
      <c r="I483" s="1033"/>
      <c r="J483" s="1033"/>
      <c r="K483" s="1033"/>
      <c r="L483" s="1033"/>
      <c r="M483" s="1033"/>
      <c r="N483" s="1033"/>
      <c r="O483" s="1033"/>
      <c r="P483" s="1033"/>
      <c r="Q483" s="1033"/>
      <c r="R483" s="1033"/>
      <c r="S483" s="1033"/>
      <c r="T483" s="1033"/>
      <c r="U483" s="1033"/>
      <c r="V483" s="1033"/>
      <c r="W483" s="1033"/>
      <c r="X483" s="1033"/>
      <c r="Y483" s="1033"/>
      <c r="Z483" s="1033"/>
      <c r="AA483" s="1033"/>
      <c r="AB483" s="1033"/>
      <c r="AC483" s="1033"/>
      <c r="AD483" s="1033"/>
      <c r="AE483" s="1033"/>
      <c r="AF483" s="1033"/>
      <c r="AG483" s="1033"/>
      <c r="AH483" s="1033"/>
      <c r="AI483" s="1033"/>
      <c r="AJ483" s="1033"/>
      <c r="AK483" s="1033"/>
      <c r="AL483" s="1033"/>
      <c r="AM483" s="1033"/>
      <c r="AN483" s="1033"/>
      <c r="AO483" s="1033"/>
      <c r="AP483" s="1033"/>
      <c r="AQ483" s="1033"/>
    </row>
    <row r="484">
      <c r="A484" s="1031"/>
      <c r="B484" s="1034"/>
      <c r="C484" s="1031"/>
      <c r="D484" s="1031"/>
      <c r="E484" s="1031"/>
      <c r="F484" s="1033"/>
      <c r="G484" s="1033"/>
      <c r="H484" s="1033"/>
      <c r="I484" s="1033"/>
      <c r="J484" s="1033"/>
      <c r="K484" s="1033"/>
      <c r="L484" s="1033"/>
      <c r="M484" s="1033"/>
      <c r="N484" s="1033"/>
      <c r="O484" s="1033"/>
      <c r="P484" s="1033"/>
      <c r="Q484" s="1033"/>
      <c r="R484" s="1033"/>
      <c r="S484" s="1033"/>
      <c r="T484" s="1033"/>
      <c r="U484" s="1033"/>
      <c r="V484" s="1033"/>
      <c r="W484" s="1033"/>
      <c r="X484" s="1033"/>
      <c r="Y484" s="1033"/>
      <c r="Z484" s="1033"/>
      <c r="AA484" s="1033"/>
      <c r="AB484" s="1033"/>
      <c r="AC484" s="1033"/>
      <c r="AD484" s="1033"/>
      <c r="AE484" s="1033"/>
      <c r="AF484" s="1033"/>
      <c r="AG484" s="1033"/>
      <c r="AH484" s="1033"/>
      <c r="AI484" s="1033"/>
      <c r="AJ484" s="1033"/>
      <c r="AK484" s="1033"/>
      <c r="AL484" s="1033"/>
      <c r="AM484" s="1033"/>
      <c r="AN484" s="1033"/>
      <c r="AO484" s="1033"/>
      <c r="AP484" s="1033"/>
      <c r="AQ484" s="1033"/>
    </row>
    <row r="485">
      <c r="A485" s="1031"/>
      <c r="B485" s="1034"/>
      <c r="C485" s="1031"/>
      <c r="D485" s="1031"/>
      <c r="E485" s="1031"/>
      <c r="F485" s="1033"/>
      <c r="G485" s="1033"/>
      <c r="H485" s="1033"/>
      <c r="I485" s="1033"/>
      <c r="J485" s="1033"/>
      <c r="K485" s="1033"/>
      <c r="L485" s="1033"/>
      <c r="M485" s="1033"/>
      <c r="N485" s="1033"/>
      <c r="O485" s="1033"/>
      <c r="P485" s="1033"/>
      <c r="Q485" s="1033"/>
      <c r="R485" s="1033"/>
      <c r="S485" s="1033"/>
      <c r="T485" s="1033"/>
      <c r="U485" s="1033"/>
      <c r="V485" s="1033"/>
      <c r="W485" s="1033"/>
      <c r="X485" s="1033"/>
      <c r="Y485" s="1033"/>
      <c r="Z485" s="1033"/>
      <c r="AA485" s="1033"/>
      <c r="AB485" s="1033"/>
      <c r="AC485" s="1033"/>
      <c r="AD485" s="1033"/>
      <c r="AE485" s="1033"/>
      <c r="AF485" s="1033"/>
      <c r="AG485" s="1033"/>
      <c r="AH485" s="1033"/>
      <c r="AI485" s="1033"/>
      <c r="AJ485" s="1033"/>
      <c r="AK485" s="1033"/>
      <c r="AL485" s="1033"/>
      <c r="AM485" s="1033"/>
      <c r="AN485" s="1033"/>
      <c r="AO485" s="1033"/>
      <c r="AP485" s="1033"/>
      <c r="AQ485" s="1033"/>
    </row>
    <row r="486">
      <c r="A486" s="1031"/>
      <c r="B486" s="1034"/>
      <c r="C486" s="1031"/>
      <c r="D486" s="1031"/>
      <c r="E486" s="1031"/>
      <c r="F486" s="1033"/>
      <c r="G486" s="1033"/>
      <c r="H486" s="1033"/>
      <c r="I486" s="1033"/>
      <c r="J486" s="1033"/>
      <c r="K486" s="1033"/>
      <c r="L486" s="1033"/>
      <c r="M486" s="1033"/>
      <c r="N486" s="1033"/>
      <c r="O486" s="1033"/>
      <c r="P486" s="1033"/>
      <c r="Q486" s="1033"/>
      <c r="R486" s="1033"/>
      <c r="S486" s="1033"/>
      <c r="T486" s="1033"/>
      <c r="U486" s="1033"/>
      <c r="V486" s="1033"/>
      <c r="W486" s="1033"/>
      <c r="X486" s="1033"/>
      <c r="Y486" s="1033"/>
      <c r="Z486" s="1033"/>
      <c r="AA486" s="1033"/>
      <c r="AB486" s="1033"/>
      <c r="AC486" s="1033"/>
      <c r="AD486" s="1033"/>
      <c r="AE486" s="1033"/>
      <c r="AF486" s="1033"/>
      <c r="AG486" s="1033"/>
      <c r="AH486" s="1033"/>
      <c r="AI486" s="1033"/>
      <c r="AJ486" s="1033"/>
      <c r="AK486" s="1033"/>
      <c r="AL486" s="1033"/>
      <c r="AM486" s="1033"/>
      <c r="AN486" s="1033"/>
      <c r="AO486" s="1033"/>
      <c r="AP486" s="1033"/>
      <c r="AQ486" s="1033"/>
    </row>
    <row r="487">
      <c r="A487" s="1031"/>
      <c r="B487" s="1034"/>
      <c r="C487" s="1031"/>
      <c r="D487" s="1031"/>
      <c r="E487" s="1031"/>
      <c r="F487" s="1033"/>
      <c r="G487" s="1033"/>
      <c r="H487" s="1033"/>
      <c r="I487" s="1033"/>
      <c r="J487" s="1033"/>
      <c r="K487" s="1033"/>
      <c r="L487" s="1033"/>
      <c r="M487" s="1033"/>
      <c r="N487" s="1033"/>
      <c r="O487" s="1033"/>
      <c r="P487" s="1033"/>
      <c r="Q487" s="1033"/>
      <c r="R487" s="1033"/>
      <c r="S487" s="1033"/>
      <c r="T487" s="1033"/>
      <c r="U487" s="1033"/>
      <c r="V487" s="1033"/>
      <c r="W487" s="1033"/>
      <c r="X487" s="1033"/>
      <c r="Y487" s="1033"/>
      <c r="Z487" s="1033"/>
      <c r="AA487" s="1033"/>
      <c r="AB487" s="1033"/>
      <c r="AC487" s="1033"/>
      <c r="AD487" s="1033"/>
      <c r="AE487" s="1033"/>
      <c r="AF487" s="1033"/>
      <c r="AG487" s="1033"/>
      <c r="AH487" s="1033"/>
      <c r="AI487" s="1033"/>
      <c r="AJ487" s="1033"/>
      <c r="AK487" s="1033"/>
      <c r="AL487" s="1033"/>
      <c r="AM487" s="1033"/>
      <c r="AN487" s="1033"/>
      <c r="AO487" s="1033"/>
      <c r="AP487" s="1033"/>
      <c r="AQ487" s="1033"/>
    </row>
    <row r="488">
      <c r="A488" s="1031"/>
      <c r="B488" s="1034"/>
      <c r="C488" s="1031"/>
      <c r="D488" s="1031"/>
      <c r="E488" s="1031"/>
      <c r="F488" s="1033"/>
      <c r="G488" s="1033"/>
      <c r="H488" s="1033"/>
      <c r="I488" s="1033"/>
      <c r="J488" s="1033"/>
      <c r="K488" s="1033"/>
      <c r="L488" s="1033"/>
      <c r="M488" s="1033"/>
      <c r="N488" s="1033"/>
      <c r="O488" s="1033"/>
      <c r="P488" s="1033"/>
      <c r="Q488" s="1033"/>
      <c r="R488" s="1033"/>
      <c r="S488" s="1033"/>
      <c r="T488" s="1033"/>
      <c r="U488" s="1033"/>
      <c r="V488" s="1033"/>
      <c r="W488" s="1033"/>
      <c r="X488" s="1033"/>
      <c r="Y488" s="1033"/>
      <c r="Z488" s="1033"/>
      <c r="AA488" s="1033"/>
      <c r="AB488" s="1033"/>
      <c r="AC488" s="1033"/>
      <c r="AD488" s="1033"/>
      <c r="AE488" s="1033"/>
      <c r="AF488" s="1033"/>
      <c r="AG488" s="1033"/>
      <c r="AH488" s="1033"/>
      <c r="AI488" s="1033"/>
      <c r="AJ488" s="1033"/>
      <c r="AK488" s="1033"/>
      <c r="AL488" s="1033"/>
      <c r="AM488" s="1033"/>
      <c r="AN488" s="1033"/>
      <c r="AO488" s="1033"/>
      <c r="AP488" s="1033"/>
      <c r="AQ488" s="1033"/>
    </row>
    <row r="489">
      <c r="A489" s="1031"/>
      <c r="B489" s="1034"/>
      <c r="C489" s="1031"/>
      <c r="D489" s="1031"/>
      <c r="E489" s="1031"/>
      <c r="F489" s="1033"/>
      <c r="G489" s="1033"/>
      <c r="H489" s="1033"/>
      <c r="I489" s="1033"/>
      <c r="J489" s="1033"/>
      <c r="K489" s="1033"/>
      <c r="L489" s="1033"/>
      <c r="M489" s="1033"/>
      <c r="N489" s="1033"/>
      <c r="O489" s="1033"/>
      <c r="P489" s="1033"/>
      <c r="Q489" s="1033"/>
      <c r="R489" s="1033"/>
      <c r="S489" s="1033"/>
      <c r="T489" s="1033"/>
      <c r="U489" s="1033"/>
      <c r="V489" s="1033"/>
      <c r="W489" s="1033"/>
      <c r="X489" s="1033"/>
      <c r="Y489" s="1033"/>
      <c r="Z489" s="1033"/>
      <c r="AA489" s="1033"/>
      <c r="AB489" s="1033"/>
      <c r="AC489" s="1033"/>
      <c r="AD489" s="1033"/>
      <c r="AE489" s="1033"/>
      <c r="AF489" s="1033"/>
      <c r="AG489" s="1033"/>
      <c r="AH489" s="1033"/>
      <c r="AI489" s="1033"/>
      <c r="AJ489" s="1033"/>
      <c r="AK489" s="1033"/>
      <c r="AL489" s="1033"/>
      <c r="AM489" s="1033"/>
      <c r="AN489" s="1033"/>
      <c r="AO489" s="1033"/>
      <c r="AP489" s="1033"/>
      <c r="AQ489" s="1033"/>
    </row>
    <row r="490">
      <c r="A490" s="1031"/>
      <c r="B490" s="1034"/>
      <c r="C490" s="1031"/>
      <c r="D490" s="1031"/>
      <c r="E490" s="1031"/>
      <c r="F490" s="1033"/>
      <c r="G490" s="1033"/>
      <c r="H490" s="1033"/>
      <c r="I490" s="1033"/>
      <c r="J490" s="1033"/>
      <c r="K490" s="1033"/>
      <c r="L490" s="1033"/>
      <c r="M490" s="1033"/>
      <c r="N490" s="1033"/>
      <c r="O490" s="1033"/>
      <c r="P490" s="1033"/>
      <c r="Q490" s="1033"/>
      <c r="R490" s="1033"/>
      <c r="S490" s="1033"/>
      <c r="T490" s="1033"/>
      <c r="U490" s="1033"/>
      <c r="V490" s="1033"/>
      <c r="W490" s="1033"/>
      <c r="X490" s="1033"/>
      <c r="Y490" s="1033"/>
      <c r="Z490" s="1033"/>
      <c r="AA490" s="1033"/>
      <c r="AB490" s="1033"/>
      <c r="AC490" s="1033"/>
      <c r="AD490" s="1033"/>
      <c r="AE490" s="1033"/>
      <c r="AF490" s="1033"/>
      <c r="AG490" s="1033"/>
      <c r="AH490" s="1033"/>
      <c r="AI490" s="1033"/>
      <c r="AJ490" s="1033"/>
      <c r="AK490" s="1033"/>
      <c r="AL490" s="1033"/>
      <c r="AM490" s="1033"/>
      <c r="AN490" s="1033"/>
      <c r="AO490" s="1033"/>
      <c r="AP490" s="1033"/>
      <c r="AQ490" s="1033"/>
    </row>
    <row r="491">
      <c r="A491" s="1031"/>
      <c r="B491" s="1034"/>
      <c r="C491" s="1031"/>
      <c r="D491" s="1031"/>
      <c r="E491" s="1031"/>
      <c r="F491" s="1033"/>
      <c r="G491" s="1033"/>
      <c r="H491" s="1033"/>
      <c r="I491" s="1033"/>
      <c r="J491" s="1033"/>
      <c r="K491" s="1033"/>
      <c r="L491" s="1033"/>
      <c r="M491" s="1033"/>
      <c r="N491" s="1033"/>
      <c r="O491" s="1033"/>
      <c r="P491" s="1033"/>
      <c r="Q491" s="1033"/>
      <c r="R491" s="1033"/>
      <c r="S491" s="1033"/>
      <c r="T491" s="1033"/>
      <c r="U491" s="1033"/>
      <c r="V491" s="1033"/>
      <c r="W491" s="1033"/>
      <c r="X491" s="1033"/>
      <c r="Y491" s="1033"/>
      <c r="Z491" s="1033"/>
      <c r="AA491" s="1033"/>
      <c r="AB491" s="1033"/>
      <c r="AC491" s="1033"/>
      <c r="AD491" s="1033"/>
      <c r="AE491" s="1033"/>
      <c r="AF491" s="1033"/>
      <c r="AG491" s="1033"/>
      <c r="AH491" s="1033"/>
      <c r="AI491" s="1033"/>
      <c r="AJ491" s="1033"/>
      <c r="AK491" s="1033"/>
      <c r="AL491" s="1033"/>
      <c r="AM491" s="1033"/>
      <c r="AN491" s="1033"/>
      <c r="AO491" s="1033"/>
      <c r="AP491" s="1033"/>
      <c r="AQ491" s="1033"/>
    </row>
    <row r="492">
      <c r="A492" s="1031"/>
      <c r="B492" s="1034"/>
      <c r="C492" s="1031"/>
      <c r="D492" s="1031"/>
      <c r="E492" s="1031"/>
      <c r="F492" s="1033"/>
      <c r="G492" s="1033"/>
      <c r="H492" s="1033"/>
      <c r="I492" s="1033"/>
      <c r="J492" s="1033"/>
      <c r="K492" s="1033"/>
      <c r="L492" s="1033"/>
      <c r="M492" s="1033"/>
      <c r="N492" s="1033"/>
      <c r="O492" s="1033"/>
      <c r="P492" s="1033"/>
      <c r="Q492" s="1033"/>
      <c r="R492" s="1033"/>
      <c r="S492" s="1033"/>
      <c r="T492" s="1033"/>
      <c r="U492" s="1033"/>
      <c r="V492" s="1033"/>
      <c r="W492" s="1033"/>
      <c r="X492" s="1033"/>
      <c r="Y492" s="1033"/>
      <c r="Z492" s="1033"/>
      <c r="AA492" s="1033"/>
      <c r="AB492" s="1033"/>
      <c r="AC492" s="1033"/>
      <c r="AD492" s="1033"/>
      <c r="AE492" s="1033"/>
      <c r="AF492" s="1033"/>
      <c r="AG492" s="1033"/>
      <c r="AH492" s="1033"/>
      <c r="AI492" s="1033"/>
      <c r="AJ492" s="1033"/>
      <c r="AK492" s="1033"/>
      <c r="AL492" s="1033"/>
      <c r="AM492" s="1033"/>
      <c r="AN492" s="1033"/>
      <c r="AO492" s="1033"/>
      <c r="AP492" s="1033"/>
      <c r="AQ492" s="1033"/>
    </row>
    <row r="493">
      <c r="A493" s="1031"/>
      <c r="B493" s="1034"/>
      <c r="C493" s="1031"/>
      <c r="D493" s="1031"/>
      <c r="E493" s="1031"/>
      <c r="F493" s="1033"/>
      <c r="G493" s="1033"/>
      <c r="H493" s="1033"/>
      <c r="I493" s="1033"/>
      <c r="J493" s="1033"/>
      <c r="K493" s="1033"/>
      <c r="L493" s="1033"/>
      <c r="M493" s="1033"/>
      <c r="N493" s="1033"/>
      <c r="O493" s="1033"/>
      <c r="P493" s="1033"/>
      <c r="Q493" s="1033"/>
      <c r="R493" s="1033"/>
      <c r="S493" s="1033"/>
      <c r="T493" s="1033"/>
      <c r="U493" s="1033"/>
      <c r="V493" s="1033"/>
      <c r="W493" s="1033"/>
      <c r="X493" s="1033"/>
      <c r="Y493" s="1033"/>
      <c r="Z493" s="1033"/>
      <c r="AA493" s="1033"/>
      <c r="AB493" s="1033"/>
      <c r="AC493" s="1033"/>
      <c r="AD493" s="1033"/>
      <c r="AE493" s="1033"/>
      <c r="AF493" s="1033"/>
      <c r="AG493" s="1033"/>
      <c r="AH493" s="1033"/>
      <c r="AI493" s="1033"/>
      <c r="AJ493" s="1033"/>
      <c r="AK493" s="1033"/>
      <c r="AL493" s="1033"/>
      <c r="AM493" s="1033"/>
      <c r="AN493" s="1033"/>
      <c r="AO493" s="1033"/>
      <c r="AP493" s="1033"/>
      <c r="AQ493" s="1033"/>
    </row>
    <row r="494">
      <c r="A494" s="1031"/>
      <c r="B494" s="1034"/>
      <c r="C494" s="1031"/>
      <c r="D494" s="1031"/>
      <c r="E494" s="1031"/>
      <c r="F494" s="1033"/>
      <c r="G494" s="1033"/>
      <c r="H494" s="1033"/>
      <c r="I494" s="1033"/>
      <c r="J494" s="1033"/>
      <c r="K494" s="1033"/>
      <c r="L494" s="1033"/>
      <c r="M494" s="1033"/>
      <c r="N494" s="1033"/>
      <c r="O494" s="1033"/>
      <c r="P494" s="1033"/>
      <c r="Q494" s="1033"/>
      <c r="R494" s="1033"/>
      <c r="S494" s="1033"/>
      <c r="T494" s="1033"/>
      <c r="U494" s="1033"/>
      <c r="V494" s="1033"/>
      <c r="W494" s="1033"/>
      <c r="X494" s="1033"/>
      <c r="Y494" s="1033"/>
      <c r="Z494" s="1033"/>
      <c r="AA494" s="1033"/>
      <c r="AB494" s="1033"/>
      <c r="AC494" s="1033"/>
      <c r="AD494" s="1033"/>
      <c r="AE494" s="1033"/>
      <c r="AF494" s="1033"/>
      <c r="AG494" s="1033"/>
      <c r="AH494" s="1033"/>
      <c r="AI494" s="1033"/>
      <c r="AJ494" s="1033"/>
      <c r="AK494" s="1033"/>
      <c r="AL494" s="1033"/>
      <c r="AM494" s="1033"/>
      <c r="AN494" s="1033"/>
      <c r="AO494" s="1033"/>
      <c r="AP494" s="1033"/>
      <c r="AQ494" s="1033"/>
    </row>
    <row r="495">
      <c r="A495" s="1031"/>
      <c r="B495" s="1034"/>
      <c r="C495" s="1031"/>
      <c r="D495" s="1031"/>
      <c r="E495" s="1031"/>
      <c r="F495" s="1033"/>
      <c r="G495" s="1033"/>
      <c r="H495" s="1033"/>
      <c r="I495" s="1033"/>
      <c r="J495" s="1033"/>
      <c r="K495" s="1033"/>
      <c r="L495" s="1033"/>
      <c r="M495" s="1033"/>
      <c r="N495" s="1033"/>
      <c r="O495" s="1033"/>
      <c r="P495" s="1033"/>
      <c r="Q495" s="1033"/>
      <c r="R495" s="1033"/>
      <c r="S495" s="1033"/>
      <c r="T495" s="1033"/>
      <c r="U495" s="1033"/>
      <c r="V495" s="1033"/>
      <c r="W495" s="1033"/>
      <c r="X495" s="1033"/>
      <c r="Y495" s="1033"/>
      <c r="Z495" s="1033"/>
      <c r="AA495" s="1033"/>
      <c r="AB495" s="1033"/>
      <c r="AC495" s="1033"/>
      <c r="AD495" s="1033"/>
      <c r="AE495" s="1033"/>
      <c r="AF495" s="1033"/>
      <c r="AG495" s="1033"/>
      <c r="AH495" s="1033"/>
      <c r="AI495" s="1033"/>
      <c r="AJ495" s="1033"/>
      <c r="AK495" s="1033"/>
      <c r="AL495" s="1033"/>
      <c r="AM495" s="1033"/>
      <c r="AN495" s="1033"/>
      <c r="AO495" s="1033"/>
      <c r="AP495" s="1033"/>
      <c r="AQ495" s="1033"/>
    </row>
    <row r="496">
      <c r="A496" s="1031"/>
      <c r="B496" s="1034"/>
      <c r="C496" s="1031"/>
      <c r="D496" s="1031"/>
      <c r="E496" s="1031"/>
      <c r="F496" s="1033"/>
      <c r="G496" s="1033"/>
      <c r="H496" s="1033"/>
      <c r="I496" s="1033"/>
      <c r="J496" s="1033"/>
      <c r="K496" s="1033"/>
      <c r="L496" s="1033"/>
      <c r="M496" s="1033"/>
      <c r="N496" s="1033"/>
      <c r="O496" s="1033"/>
      <c r="P496" s="1033"/>
      <c r="Q496" s="1033"/>
      <c r="R496" s="1033"/>
      <c r="S496" s="1033"/>
      <c r="T496" s="1033"/>
      <c r="U496" s="1033"/>
      <c r="V496" s="1033"/>
      <c r="W496" s="1033"/>
      <c r="X496" s="1033"/>
      <c r="Y496" s="1033"/>
      <c r="Z496" s="1033"/>
      <c r="AA496" s="1033"/>
      <c r="AB496" s="1033"/>
      <c r="AC496" s="1033"/>
      <c r="AD496" s="1033"/>
      <c r="AE496" s="1033"/>
      <c r="AF496" s="1033"/>
      <c r="AG496" s="1033"/>
      <c r="AH496" s="1033"/>
      <c r="AI496" s="1033"/>
      <c r="AJ496" s="1033"/>
      <c r="AK496" s="1033"/>
      <c r="AL496" s="1033"/>
      <c r="AM496" s="1033"/>
      <c r="AN496" s="1033"/>
      <c r="AO496" s="1033"/>
      <c r="AP496" s="1033"/>
      <c r="AQ496" s="1033"/>
    </row>
    <row r="497">
      <c r="A497" s="1031"/>
      <c r="B497" s="1034"/>
      <c r="C497" s="1031"/>
      <c r="D497" s="1031"/>
      <c r="E497" s="1031"/>
      <c r="F497" s="1033"/>
      <c r="G497" s="1033"/>
      <c r="H497" s="1033"/>
      <c r="I497" s="1033"/>
      <c r="J497" s="1033"/>
      <c r="K497" s="1033"/>
      <c r="L497" s="1033"/>
      <c r="M497" s="1033"/>
      <c r="N497" s="1033"/>
      <c r="O497" s="1033"/>
      <c r="P497" s="1033"/>
      <c r="Q497" s="1033"/>
      <c r="R497" s="1033"/>
      <c r="S497" s="1033"/>
      <c r="T497" s="1033"/>
      <c r="U497" s="1033"/>
      <c r="V497" s="1033"/>
      <c r="W497" s="1033"/>
      <c r="X497" s="1033"/>
      <c r="Y497" s="1033"/>
      <c r="Z497" s="1033"/>
      <c r="AA497" s="1033"/>
      <c r="AB497" s="1033"/>
      <c r="AC497" s="1033"/>
      <c r="AD497" s="1033"/>
      <c r="AE497" s="1033"/>
      <c r="AF497" s="1033"/>
      <c r="AG497" s="1033"/>
      <c r="AH497" s="1033"/>
      <c r="AI497" s="1033"/>
      <c r="AJ497" s="1033"/>
      <c r="AK497" s="1033"/>
      <c r="AL497" s="1033"/>
      <c r="AM497" s="1033"/>
      <c r="AN497" s="1033"/>
      <c r="AO497" s="1033"/>
      <c r="AP497" s="1033"/>
      <c r="AQ497" s="1033"/>
    </row>
    <row r="498">
      <c r="A498" s="1031"/>
      <c r="B498" s="1034"/>
      <c r="C498" s="1031"/>
      <c r="D498" s="1031"/>
      <c r="E498" s="1031"/>
      <c r="F498" s="1033"/>
      <c r="G498" s="1033"/>
      <c r="H498" s="1033"/>
      <c r="I498" s="1033"/>
      <c r="J498" s="1033"/>
      <c r="K498" s="1033"/>
      <c r="L498" s="1033"/>
      <c r="M498" s="1033"/>
      <c r="N498" s="1033"/>
      <c r="O498" s="1033"/>
      <c r="P498" s="1033"/>
      <c r="Q498" s="1033"/>
      <c r="R498" s="1033"/>
      <c r="S498" s="1033"/>
      <c r="T498" s="1033"/>
      <c r="U498" s="1033"/>
      <c r="V498" s="1033"/>
      <c r="W498" s="1033"/>
      <c r="X498" s="1033"/>
      <c r="Y498" s="1033"/>
      <c r="Z498" s="1033"/>
      <c r="AA498" s="1033"/>
      <c r="AB498" s="1033"/>
      <c r="AC498" s="1033"/>
      <c r="AD498" s="1033"/>
      <c r="AE498" s="1033"/>
      <c r="AF498" s="1033"/>
      <c r="AG498" s="1033"/>
      <c r="AH498" s="1033"/>
      <c r="AI498" s="1033"/>
      <c r="AJ498" s="1033"/>
      <c r="AK498" s="1033"/>
      <c r="AL498" s="1033"/>
      <c r="AM498" s="1033"/>
      <c r="AN498" s="1033"/>
      <c r="AO498" s="1033"/>
      <c r="AP498" s="1033"/>
      <c r="AQ498" s="1033"/>
    </row>
    <row r="499">
      <c r="A499" s="1031"/>
      <c r="B499" s="1034"/>
      <c r="C499" s="1031"/>
      <c r="D499" s="1031"/>
      <c r="E499" s="1031"/>
      <c r="F499" s="1033"/>
      <c r="G499" s="1033"/>
      <c r="H499" s="1033"/>
      <c r="I499" s="1033"/>
      <c r="J499" s="1033"/>
      <c r="K499" s="1033"/>
      <c r="L499" s="1033"/>
      <c r="M499" s="1033"/>
      <c r="N499" s="1033"/>
      <c r="O499" s="1033"/>
      <c r="P499" s="1033"/>
      <c r="Q499" s="1033"/>
      <c r="R499" s="1033"/>
      <c r="S499" s="1033"/>
      <c r="T499" s="1033"/>
      <c r="U499" s="1033"/>
      <c r="V499" s="1033"/>
      <c r="W499" s="1033"/>
      <c r="X499" s="1033"/>
      <c r="Y499" s="1033"/>
      <c r="Z499" s="1033"/>
      <c r="AA499" s="1033"/>
      <c r="AB499" s="1033"/>
      <c r="AC499" s="1033"/>
      <c r="AD499" s="1033"/>
      <c r="AE499" s="1033"/>
      <c r="AF499" s="1033"/>
      <c r="AG499" s="1033"/>
      <c r="AH499" s="1033"/>
      <c r="AI499" s="1033"/>
      <c r="AJ499" s="1033"/>
      <c r="AK499" s="1033"/>
      <c r="AL499" s="1033"/>
      <c r="AM499" s="1033"/>
      <c r="AN499" s="1033"/>
      <c r="AO499" s="1033"/>
      <c r="AP499" s="1033"/>
      <c r="AQ499" s="1033"/>
    </row>
    <row r="500">
      <c r="A500" s="1031"/>
      <c r="B500" s="1034"/>
      <c r="C500" s="1031"/>
      <c r="D500" s="1031"/>
      <c r="E500" s="1031"/>
      <c r="F500" s="1033"/>
      <c r="G500" s="1033"/>
      <c r="H500" s="1033"/>
      <c r="I500" s="1033"/>
      <c r="J500" s="1033"/>
      <c r="K500" s="1033"/>
      <c r="L500" s="1033"/>
      <c r="M500" s="1033"/>
      <c r="N500" s="1033"/>
      <c r="O500" s="1033"/>
      <c r="P500" s="1033"/>
      <c r="Q500" s="1033"/>
      <c r="R500" s="1033"/>
      <c r="S500" s="1033"/>
      <c r="T500" s="1033"/>
      <c r="U500" s="1033"/>
      <c r="V500" s="1033"/>
      <c r="W500" s="1033"/>
      <c r="X500" s="1033"/>
      <c r="Y500" s="1033"/>
      <c r="Z500" s="1033"/>
      <c r="AA500" s="1033"/>
      <c r="AB500" s="1033"/>
      <c r="AC500" s="1033"/>
      <c r="AD500" s="1033"/>
      <c r="AE500" s="1033"/>
      <c r="AF500" s="1033"/>
      <c r="AG500" s="1033"/>
      <c r="AH500" s="1033"/>
      <c r="AI500" s="1033"/>
      <c r="AJ500" s="1033"/>
      <c r="AK500" s="1033"/>
      <c r="AL500" s="1033"/>
      <c r="AM500" s="1033"/>
      <c r="AN500" s="1033"/>
      <c r="AO500" s="1033"/>
      <c r="AP500" s="1033"/>
      <c r="AQ500" s="1033"/>
    </row>
    <row r="501">
      <c r="A501" s="1031"/>
      <c r="B501" s="1034"/>
      <c r="C501" s="1031"/>
      <c r="D501" s="1031"/>
      <c r="E501" s="1031"/>
      <c r="F501" s="1033"/>
      <c r="G501" s="1033"/>
      <c r="H501" s="1033"/>
      <c r="I501" s="1033"/>
      <c r="J501" s="1033"/>
      <c r="K501" s="1033"/>
      <c r="L501" s="1033"/>
      <c r="M501" s="1033"/>
      <c r="N501" s="1033"/>
      <c r="O501" s="1033"/>
      <c r="P501" s="1033"/>
      <c r="Q501" s="1033"/>
      <c r="R501" s="1033"/>
      <c r="S501" s="1033"/>
      <c r="T501" s="1033"/>
      <c r="U501" s="1033"/>
      <c r="V501" s="1033"/>
      <c r="W501" s="1033"/>
      <c r="X501" s="1033"/>
      <c r="Y501" s="1033"/>
      <c r="Z501" s="1033"/>
      <c r="AA501" s="1033"/>
      <c r="AB501" s="1033"/>
      <c r="AC501" s="1033"/>
      <c r="AD501" s="1033"/>
      <c r="AE501" s="1033"/>
      <c r="AF501" s="1033"/>
      <c r="AG501" s="1033"/>
      <c r="AH501" s="1033"/>
      <c r="AI501" s="1033"/>
      <c r="AJ501" s="1033"/>
      <c r="AK501" s="1033"/>
      <c r="AL501" s="1033"/>
      <c r="AM501" s="1033"/>
      <c r="AN501" s="1033"/>
      <c r="AO501" s="1033"/>
      <c r="AP501" s="1033"/>
      <c r="AQ501" s="1033"/>
    </row>
    <row r="502">
      <c r="A502" s="1031"/>
      <c r="B502" s="1034"/>
      <c r="C502" s="1031"/>
      <c r="D502" s="1031"/>
      <c r="E502" s="1031"/>
      <c r="F502" s="1033"/>
      <c r="G502" s="1033"/>
      <c r="H502" s="1033"/>
      <c r="I502" s="1033"/>
      <c r="J502" s="1033"/>
      <c r="K502" s="1033"/>
      <c r="L502" s="1033"/>
      <c r="M502" s="1033"/>
      <c r="N502" s="1033"/>
      <c r="O502" s="1033"/>
      <c r="P502" s="1033"/>
      <c r="Q502" s="1033"/>
      <c r="R502" s="1033"/>
      <c r="S502" s="1033"/>
      <c r="T502" s="1033"/>
      <c r="U502" s="1033"/>
      <c r="V502" s="1033"/>
      <c r="W502" s="1033"/>
      <c r="X502" s="1033"/>
      <c r="Y502" s="1033"/>
      <c r="Z502" s="1033"/>
      <c r="AA502" s="1033"/>
      <c r="AB502" s="1033"/>
      <c r="AC502" s="1033"/>
      <c r="AD502" s="1033"/>
      <c r="AE502" s="1033"/>
      <c r="AF502" s="1033"/>
      <c r="AG502" s="1033"/>
      <c r="AH502" s="1033"/>
      <c r="AI502" s="1033"/>
      <c r="AJ502" s="1033"/>
      <c r="AK502" s="1033"/>
      <c r="AL502" s="1033"/>
      <c r="AM502" s="1033"/>
      <c r="AN502" s="1033"/>
      <c r="AO502" s="1033"/>
      <c r="AP502" s="1033"/>
      <c r="AQ502" s="1033"/>
    </row>
    <row r="503">
      <c r="A503" s="1031"/>
      <c r="B503" s="1034"/>
      <c r="C503" s="1031"/>
      <c r="D503" s="1031"/>
      <c r="E503" s="1031"/>
      <c r="F503" s="1033"/>
      <c r="G503" s="1033"/>
      <c r="H503" s="1033"/>
      <c r="I503" s="1033"/>
      <c r="J503" s="1033"/>
      <c r="K503" s="1033"/>
      <c r="L503" s="1033"/>
      <c r="M503" s="1033"/>
      <c r="N503" s="1033"/>
      <c r="O503" s="1033"/>
      <c r="P503" s="1033"/>
      <c r="Q503" s="1033"/>
      <c r="R503" s="1033"/>
      <c r="S503" s="1033"/>
      <c r="T503" s="1033"/>
      <c r="U503" s="1033"/>
      <c r="V503" s="1033"/>
      <c r="W503" s="1033"/>
      <c r="X503" s="1033"/>
      <c r="Y503" s="1033"/>
      <c r="Z503" s="1033"/>
      <c r="AA503" s="1033"/>
      <c r="AB503" s="1033"/>
      <c r="AC503" s="1033"/>
      <c r="AD503" s="1033"/>
      <c r="AE503" s="1033"/>
      <c r="AF503" s="1033"/>
      <c r="AG503" s="1033"/>
      <c r="AH503" s="1033"/>
      <c r="AI503" s="1033"/>
      <c r="AJ503" s="1033"/>
      <c r="AK503" s="1033"/>
      <c r="AL503" s="1033"/>
      <c r="AM503" s="1033"/>
      <c r="AN503" s="1033"/>
      <c r="AO503" s="1033"/>
      <c r="AP503" s="1033"/>
      <c r="AQ503" s="1033"/>
    </row>
    <row r="504">
      <c r="A504" s="1031"/>
      <c r="B504" s="1034"/>
      <c r="C504" s="1031"/>
      <c r="D504" s="1031"/>
      <c r="E504" s="1031"/>
      <c r="F504" s="1033"/>
      <c r="G504" s="1033"/>
      <c r="H504" s="1033"/>
      <c r="I504" s="1033"/>
      <c r="J504" s="1033"/>
      <c r="K504" s="1033"/>
      <c r="L504" s="1033"/>
      <c r="M504" s="1033"/>
      <c r="N504" s="1033"/>
      <c r="O504" s="1033"/>
      <c r="P504" s="1033"/>
      <c r="Q504" s="1033"/>
      <c r="R504" s="1033"/>
      <c r="S504" s="1033"/>
      <c r="T504" s="1033"/>
      <c r="U504" s="1033"/>
      <c r="V504" s="1033"/>
      <c r="W504" s="1033"/>
      <c r="X504" s="1033"/>
      <c r="Y504" s="1033"/>
      <c r="Z504" s="1033"/>
      <c r="AA504" s="1033"/>
      <c r="AB504" s="1033"/>
      <c r="AC504" s="1033"/>
      <c r="AD504" s="1033"/>
      <c r="AE504" s="1033"/>
      <c r="AF504" s="1033"/>
      <c r="AG504" s="1033"/>
      <c r="AH504" s="1033"/>
      <c r="AI504" s="1033"/>
      <c r="AJ504" s="1033"/>
      <c r="AK504" s="1033"/>
      <c r="AL504" s="1033"/>
      <c r="AM504" s="1033"/>
      <c r="AN504" s="1033"/>
      <c r="AO504" s="1033"/>
      <c r="AP504" s="1033"/>
      <c r="AQ504" s="1033"/>
    </row>
    <row r="505">
      <c r="A505" s="1031"/>
      <c r="B505" s="1034"/>
      <c r="C505" s="1031"/>
      <c r="D505" s="1031"/>
      <c r="E505" s="1031"/>
      <c r="F505" s="1033"/>
      <c r="G505" s="1033"/>
      <c r="H505" s="1033"/>
      <c r="I505" s="1033"/>
      <c r="J505" s="1033"/>
      <c r="K505" s="1033"/>
      <c r="L505" s="1033"/>
      <c r="M505" s="1033"/>
      <c r="N505" s="1033"/>
      <c r="O505" s="1033"/>
      <c r="P505" s="1033"/>
      <c r="Q505" s="1033"/>
      <c r="R505" s="1033"/>
      <c r="S505" s="1033"/>
      <c r="T505" s="1033"/>
      <c r="U505" s="1033"/>
      <c r="V505" s="1033"/>
      <c r="W505" s="1033"/>
      <c r="X505" s="1033"/>
      <c r="Y505" s="1033"/>
      <c r="Z505" s="1033"/>
      <c r="AA505" s="1033"/>
      <c r="AB505" s="1033"/>
      <c r="AC505" s="1033"/>
      <c r="AD505" s="1033"/>
      <c r="AE505" s="1033"/>
      <c r="AF505" s="1033"/>
      <c r="AG505" s="1033"/>
      <c r="AH505" s="1033"/>
      <c r="AI505" s="1033"/>
      <c r="AJ505" s="1033"/>
      <c r="AK505" s="1033"/>
      <c r="AL505" s="1033"/>
      <c r="AM505" s="1033"/>
      <c r="AN505" s="1033"/>
      <c r="AO505" s="1033"/>
      <c r="AP505" s="1033"/>
      <c r="AQ505" s="1033"/>
    </row>
    <row r="506">
      <c r="A506" s="1031"/>
      <c r="B506" s="1034"/>
      <c r="C506" s="1031"/>
      <c r="D506" s="1031"/>
      <c r="E506" s="1031"/>
      <c r="F506" s="1033"/>
      <c r="G506" s="1033"/>
      <c r="H506" s="1033"/>
      <c r="I506" s="1033"/>
      <c r="J506" s="1033"/>
      <c r="K506" s="1033"/>
      <c r="L506" s="1033"/>
      <c r="M506" s="1033"/>
      <c r="N506" s="1033"/>
      <c r="O506" s="1033"/>
      <c r="P506" s="1033"/>
      <c r="Q506" s="1033"/>
      <c r="R506" s="1033"/>
      <c r="S506" s="1033"/>
      <c r="T506" s="1033"/>
      <c r="U506" s="1033"/>
      <c r="V506" s="1033"/>
      <c r="W506" s="1033"/>
      <c r="X506" s="1033"/>
      <c r="Y506" s="1033"/>
      <c r="Z506" s="1033"/>
      <c r="AA506" s="1033"/>
      <c r="AB506" s="1033"/>
      <c r="AC506" s="1033"/>
      <c r="AD506" s="1033"/>
      <c r="AE506" s="1033"/>
      <c r="AF506" s="1033"/>
      <c r="AG506" s="1033"/>
      <c r="AH506" s="1033"/>
      <c r="AI506" s="1033"/>
      <c r="AJ506" s="1033"/>
      <c r="AK506" s="1033"/>
      <c r="AL506" s="1033"/>
      <c r="AM506" s="1033"/>
      <c r="AN506" s="1033"/>
      <c r="AO506" s="1033"/>
      <c r="AP506" s="1033"/>
      <c r="AQ506" s="1033"/>
    </row>
    <row r="507">
      <c r="A507" s="1031"/>
      <c r="B507" s="1034"/>
      <c r="C507" s="1031"/>
      <c r="D507" s="1031"/>
      <c r="E507" s="1031"/>
      <c r="F507" s="1033"/>
      <c r="G507" s="1033"/>
      <c r="H507" s="1033"/>
      <c r="I507" s="1033"/>
      <c r="J507" s="1033"/>
      <c r="K507" s="1033"/>
      <c r="L507" s="1033"/>
      <c r="M507" s="1033"/>
      <c r="N507" s="1033"/>
      <c r="O507" s="1033"/>
      <c r="P507" s="1033"/>
      <c r="Q507" s="1033"/>
      <c r="R507" s="1033"/>
      <c r="S507" s="1033"/>
      <c r="T507" s="1033"/>
      <c r="U507" s="1033"/>
      <c r="V507" s="1033"/>
      <c r="W507" s="1033"/>
      <c r="X507" s="1033"/>
      <c r="Y507" s="1033"/>
      <c r="Z507" s="1033"/>
      <c r="AA507" s="1033"/>
      <c r="AB507" s="1033"/>
      <c r="AC507" s="1033"/>
      <c r="AD507" s="1033"/>
      <c r="AE507" s="1033"/>
      <c r="AF507" s="1033"/>
      <c r="AG507" s="1033"/>
      <c r="AH507" s="1033"/>
      <c r="AI507" s="1033"/>
      <c r="AJ507" s="1033"/>
      <c r="AK507" s="1033"/>
      <c r="AL507" s="1033"/>
      <c r="AM507" s="1033"/>
      <c r="AN507" s="1033"/>
      <c r="AO507" s="1033"/>
      <c r="AP507" s="1033"/>
      <c r="AQ507" s="1033"/>
    </row>
    <row r="508">
      <c r="A508" s="1031"/>
      <c r="B508" s="1034"/>
      <c r="C508" s="1031"/>
      <c r="D508" s="1031"/>
      <c r="E508" s="1031"/>
      <c r="F508" s="1033"/>
      <c r="G508" s="1033"/>
      <c r="H508" s="1033"/>
      <c r="I508" s="1033"/>
      <c r="J508" s="1033"/>
      <c r="K508" s="1033"/>
      <c r="L508" s="1033"/>
      <c r="M508" s="1033"/>
      <c r="N508" s="1033"/>
      <c r="O508" s="1033"/>
      <c r="P508" s="1033"/>
      <c r="Q508" s="1033"/>
      <c r="R508" s="1033"/>
      <c r="S508" s="1033"/>
      <c r="T508" s="1033"/>
      <c r="U508" s="1033"/>
      <c r="V508" s="1033"/>
      <c r="W508" s="1033"/>
      <c r="X508" s="1033"/>
      <c r="Y508" s="1033"/>
      <c r="Z508" s="1033"/>
      <c r="AA508" s="1033"/>
      <c r="AB508" s="1033"/>
      <c r="AC508" s="1033"/>
      <c r="AD508" s="1033"/>
      <c r="AE508" s="1033"/>
      <c r="AF508" s="1033"/>
      <c r="AG508" s="1033"/>
      <c r="AH508" s="1033"/>
      <c r="AI508" s="1033"/>
      <c r="AJ508" s="1033"/>
      <c r="AK508" s="1033"/>
      <c r="AL508" s="1033"/>
      <c r="AM508" s="1033"/>
      <c r="AN508" s="1033"/>
      <c r="AO508" s="1033"/>
      <c r="AP508" s="1033"/>
      <c r="AQ508" s="1033"/>
    </row>
    <row r="509">
      <c r="A509" s="1031"/>
      <c r="B509" s="1034"/>
      <c r="C509" s="1031"/>
      <c r="D509" s="1031"/>
      <c r="E509" s="1031"/>
      <c r="F509" s="1033"/>
      <c r="G509" s="1033"/>
      <c r="H509" s="1033"/>
      <c r="I509" s="1033"/>
      <c r="J509" s="1033"/>
      <c r="K509" s="1033"/>
      <c r="L509" s="1033"/>
      <c r="M509" s="1033"/>
      <c r="N509" s="1033"/>
      <c r="O509" s="1033"/>
      <c r="P509" s="1033"/>
      <c r="Q509" s="1033"/>
      <c r="R509" s="1033"/>
      <c r="S509" s="1033"/>
      <c r="T509" s="1033"/>
      <c r="U509" s="1033"/>
      <c r="V509" s="1033"/>
      <c r="W509" s="1033"/>
      <c r="X509" s="1033"/>
      <c r="Y509" s="1033"/>
      <c r="Z509" s="1033"/>
      <c r="AA509" s="1033"/>
      <c r="AB509" s="1033"/>
      <c r="AC509" s="1033"/>
      <c r="AD509" s="1033"/>
      <c r="AE509" s="1033"/>
      <c r="AF509" s="1033"/>
      <c r="AG509" s="1033"/>
      <c r="AH509" s="1033"/>
      <c r="AI509" s="1033"/>
      <c r="AJ509" s="1033"/>
      <c r="AK509" s="1033"/>
      <c r="AL509" s="1033"/>
      <c r="AM509" s="1033"/>
      <c r="AN509" s="1033"/>
      <c r="AO509" s="1033"/>
      <c r="AP509" s="1033"/>
      <c r="AQ509" s="1033"/>
    </row>
    <row r="510">
      <c r="A510" s="1031"/>
      <c r="B510" s="1034"/>
      <c r="C510" s="1031"/>
      <c r="D510" s="1031"/>
      <c r="E510" s="1031"/>
      <c r="F510" s="1033"/>
      <c r="G510" s="1033"/>
      <c r="H510" s="1033"/>
      <c r="I510" s="1033"/>
      <c r="J510" s="1033"/>
      <c r="K510" s="1033"/>
      <c r="L510" s="1033"/>
      <c r="M510" s="1033"/>
      <c r="N510" s="1033"/>
      <c r="O510" s="1033"/>
      <c r="P510" s="1033"/>
      <c r="Q510" s="1033"/>
      <c r="R510" s="1033"/>
      <c r="S510" s="1033"/>
      <c r="T510" s="1033"/>
      <c r="U510" s="1033"/>
      <c r="V510" s="1033"/>
      <c r="W510" s="1033"/>
      <c r="X510" s="1033"/>
      <c r="Y510" s="1033"/>
      <c r="Z510" s="1033"/>
      <c r="AA510" s="1033"/>
      <c r="AB510" s="1033"/>
      <c r="AC510" s="1033"/>
      <c r="AD510" s="1033"/>
      <c r="AE510" s="1033"/>
      <c r="AF510" s="1033"/>
      <c r="AG510" s="1033"/>
      <c r="AH510" s="1033"/>
      <c r="AI510" s="1033"/>
      <c r="AJ510" s="1033"/>
      <c r="AK510" s="1033"/>
      <c r="AL510" s="1033"/>
      <c r="AM510" s="1033"/>
      <c r="AN510" s="1033"/>
      <c r="AO510" s="1033"/>
      <c r="AP510" s="1033"/>
      <c r="AQ510" s="1033"/>
    </row>
    <row r="511">
      <c r="A511" s="1031"/>
      <c r="B511" s="1034"/>
      <c r="C511" s="1031"/>
      <c r="D511" s="1031"/>
      <c r="E511" s="1031"/>
      <c r="F511" s="1033"/>
      <c r="G511" s="1033"/>
      <c r="H511" s="1033"/>
      <c r="I511" s="1033"/>
      <c r="J511" s="1033"/>
      <c r="K511" s="1033"/>
      <c r="L511" s="1033"/>
      <c r="M511" s="1033"/>
      <c r="N511" s="1033"/>
      <c r="O511" s="1033"/>
      <c r="P511" s="1033"/>
      <c r="Q511" s="1033"/>
      <c r="R511" s="1033"/>
      <c r="S511" s="1033"/>
      <c r="T511" s="1033"/>
      <c r="U511" s="1033"/>
      <c r="V511" s="1033"/>
      <c r="W511" s="1033"/>
      <c r="X511" s="1033"/>
      <c r="Y511" s="1033"/>
      <c r="Z511" s="1033"/>
      <c r="AA511" s="1033"/>
      <c r="AB511" s="1033"/>
      <c r="AC511" s="1033"/>
      <c r="AD511" s="1033"/>
      <c r="AE511" s="1033"/>
      <c r="AF511" s="1033"/>
      <c r="AG511" s="1033"/>
      <c r="AH511" s="1033"/>
      <c r="AI511" s="1033"/>
      <c r="AJ511" s="1033"/>
      <c r="AK511" s="1033"/>
      <c r="AL511" s="1033"/>
      <c r="AM511" s="1033"/>
      <c r="AN511" s="1033"/>
      <c r="AO511" s="1033"/>
      <c r="AP511" s="1033"/>
      <c r="AQ511" s="1033"/>
    </row>
    <row r="512">
      <c r="A512" s="1031"/>
      <c r="B512" s="1034"/>
      <c r="C512" s="1031"/>
      <c r="D512" s="1031"/>
      <c r="E512" s="1031"/>
      <c r="F512" s="1033"/>
      <c r="G512" s="1033"/>
      <c r="H512" s="1033"/>
      <c r="I512" s="1033"/>
      <c r="J512" s="1033"/>
      <c r="K512" s="1033"/>
      <c r="L512" s="1033"/>
      <c r="M512" s="1033"/>
      <c r="N512" s="1033"/>
      <c r="O512" s="1033"/>
      <c r="P512" s="1033"/>
      <c r="Q512" s="1033"/>
      <c r="R512" s="1033"/>
      <c r="S512" s="1033"/>
      <c r="T512" s="1033"/>
      <c r="U512" s="1033"/>
      <c r="V512" s="1033"/>
      <c r="W512" s="1033"/>
      <c r="X512" s="1033"/>
      <c r="Y512" s="1033"/>
      <c r="Z512" s="1033"/>
      <c r="AA512" s="1033"/>
      <c r="AB512" s="1033"/>
      <c r="AC512" s="1033"/>
      <c r="AD512" s="1033"/>
      <c r="AE512" s="1033"/>
      <c r="AF512" s="1033"/>
      <c r="AG512" s="1033"/>
      <c r="AH512" s="1033"/>
      <c r="AI512" s="1033"/>
      <c r="AJ512" s="1033"/>
      <c r="AK512" s="1033"/>
      <c r="AL512" s="1033"/>
      <c r="AM512" s="1033"/>
      <c r="AN512" s="1033"/>
      <c r="AO512" s="1033"/>
      <c r="AP512" s="1033"/>
      <c r="AQ512" s="1033"/>
    </row>
    <row r="513">
      <c r="A513" s="1031"/>
      <c r="B513" s="1034"/>
      <c r="C513" s="1031"/>
      <c r="D513" s="1031"/>
      <c r="E513" s="1031"/>
      <c r="F513" s="1033"/>
      <c r="G513" s="1033"/>
      <c r="H513" s="1033"/>
      <c r="I513" s="1033"/>
      <c r="J513" s="1033"/>
      <c r="K513" s="1033"/>
      <c r="L513" s="1033"/>
      <c r="M513" s="1033"/>
      <c r="N513" s="1033"/>
      <c r="O513" s="1033"/>
      <c r="P513" s="1033"/>
      <c r="Q513" s="1033"/>
      <c r="R513" s="1033"/>
      <c r="S513" s="1033"/>
      <c r="T513" s="1033"/>
      <c r="U513" s="1033"/>
      <c r="V513" s="1033"/>
      <c r="W513" s="1033"/>
      <c r="X513" s="1033"/>
      <c r="Y513" s="1033"/>
      <c r="Z513" s="1033"/>
      <c r="AA513" s="1033"/>
      <c r="AB513" s="1033"/>
      <c r="AC513" s="1033"/>
      <c r="AD513" s="1033"/>
      <c r="AE513" s="1033"/>
      <c r="AF513" s="1033"/>
      <c r="AG513" s="1033"/>
      <c r="AH513" s="1033"/>
      <c r="AI513" s="1033"/>
      <c r="AJ513" s="1033"/>
      <c r="AK513" s="1033"/>
      <c r="AL513" s="1033"/>
      <c r="AM513" s="1033"/>
      <c r="AN513" s="1033"/>
      <c r="AO513" s="1033"/>
      <c r="AP513" s="1033"/>
      <c r="AQ513" s="1033"/>
    </row>
    <row r="514">
      <c r="A514" s="1031"/>
      <c r="B514" s="1034"/>
      <c r="C514" s="1031"/>
      <c r="D514" s="1031"/>
      <c r="E514" s="1031"/>
      <c r="F514" s="1033"/>
      <c r="G514" s="1033"/>
      <c r="H514" s="1033"/>
      <c r="I514" s="1033"/>
      <c r="J514" s="1033"/>
      <c r="K514" s="1033"/>
      <c r="L514" s="1033"/>
      <c r="M514" s="1033"/>
      <c r="N514" s="1033"/>
      <c r="O514" s="1033"/>
      <c r="P514" s="1033"/>
      <c r="Q514" s="1033"/>
      <c r="R514" s="1033"/>
      <c r="S514" s="1033"/>
      <c r="T514" s="1033"/>
      <c r="U514" s="1033"/>
      <c r="V514" s="1033"/>
      <c r="W514" s="1033"/>
      <c r="X514" s="1033"/>
      <c r="Y514" s="1033"/>
      <c r="Z514" s="1033"/>
      <c r="AA514" s="1033"/>
      <c r="AB514" s="1033"/>
      <c r="AC514" s="1033"/>
      <c r="AD514" s="1033"/>
      <c r="AE514" s="1033"/>
      <c r="AF514" s="1033"/>
      <c r="AG514" s="1033"/>
      <c r="AH514" s="1033"/>
      <c r="AI514" s="1033"/>
      <c r="AJ514" s="1033"/>
      <c r="AK514" s="1033"/>
      <c r="AL514" s="1033"/>
      <c r="AM514" s="1033"/>
      <c r="AN514" s="1033"/>
      <c r="AO514" s="1033"/>
      <c r="AP514" s="1033"/>
      <c r="AQ514" s="1033"/>
    </row>
    <row r="515">
      <c r="A515" s="1031"/>
      <c r="B515" s="1034"/>
      <c r="C515" s="1031"/>
      <c r="D515" s="1031"/>
      <c r="E515" s="1031"/>
      <c r="F515" s="1033"/>
      <c r="G515" s="1033"/>
      <c r="H515" s="1033"/>
      <c r="I515" s="1033"/>
      <c r="J515" s="1033"/>
      <c r="K515" s="1033"/>
      <c r="L515" s="1033"/>
      <c r="M515" s="1033"/>
      <c r="N515" s="1033"/>
      <c r="O515" s="1033"/>
      <c r="P515" s="1033"/>
      <c r="Q515" s="1033"/>
      <c r="R515" s="1033"/>
      <c r="S515" s="1033"/>
      <c r="T515" s="1033"/>
      <c r="U515" s="1033"/>
      <c r="V515" s="1033"/>
      <c r="W515" s="1033"/>
      <c r="X515" s="1033"/>
      <c r="Y515" s="1033"/>
      <c r="Z515" s="1033"/>
      <c r="AA515" s="1033"/>
      <c r="AB515" s="1033"/>
      <c r="AC515" s="1033"/>
      <c r="AD515" s="1033"/>
      <c r="AE515" s="1033"/>
      <c r="AF515" s="1033"/>
      <c r="AG515" s="1033"/>
      <c r="AH515" s="1033"/>
      <c r="AI515" s="1033"/>
      <c r="AJ515" s="1033"/>
      <c r="AK515" s="1033"/>
      <c r="AL515" s="1033"/>
      <c r="AM515" s="1033"/>
      <c r="AN515" s="1033"/>
      <c r="AO515" s="1033"/>
      <c r="AP515" s="1033"/>
      <c r="AQ515" s="1033"/>
    </row>
    <row r="516">
      <c r="A516" s="1031"/>
      <c r="B516" s="1034"/>
      <c r="C516" s="1031"/>
      <c r="D516" s="1031"/>
      <c r="E516" s="1031"/>
      <c r="F516" s="1033"/>
      <c r="G516" s="1033"/>
      <c r="H516" s="1033"/>
      <c r="I516" s="1033"/>
      <c r="J516" s="1033"/>
      <c r="K516" s="1033"/>
      <c r="L516" s="1033"/>
      <c r="M516" s="1033"/>
      <c r="N516" s="1033"/>
      <c r="O516" s="1033"/>
      <c r="P516" s="1033"/>
      <c r="Q516" s="1033"/>
      <c r="R516" s="1033"/>
      <c r="S516" s="1033"/>
      <c r="T516" s="1033"/>
      <c r="U516" s="1033"/>
      <c r="V516" s="1033"/>
      <c r="W516" s="1033"/>
      <c r="X516" s="1033"/>
      <c r="Y516" s="1033"/>
      <c r="Z516" s="1033"/>
      <c r="AA516" s="1033"/>
      <c r="AB516" s="1033"/>
      <c r="AC516" s="1033"/>
      <c r="AD516" s="1033"/>
      <c r="AE516" s="1033"/>
      <c r="AF516" s="1033"/>
      <c r="AG516" s="1033"/>
      <c r="AH516" s="1033"/>
      <c r="AI516" s="1033"/>
      <c r="AJ516" s="1033"/>
      <c r="AK516" s="1033"/>
      <c r="AL516" s="1033"/>
      <c r="AM516" s="1033"/>
      <c r="AN516" s="1033"/>
      <c r="AO516" s="1033"/>
      <c r="AP516" s="1033"/>
      <c r="AQ516" s="1033"/>
    </row>
    <row r="517">
      <c r="A517" s="1031"/>
      <c r="B517" s="1034"/>
      <c r="C517" s="1031"/>
      <c r="D517" s="1031"/>
      <c r="E517" s="1031"/>
      <c r="F517" s="1033"/>
      <c r="G517" s="1033"/>
      <c r="H517" s="1033"/>
      <c r="I517" s="1033"/>
      <c r="J517" s="1033"/>
      <c r="K517" s="1033"/>
      <c r="L517" s="1033"/>
      <c r="M517" s="1033"/>
      <c r="N517" s="1033"/>
      <c r="O517" s="1033"/>
      <c r="P517" s="1033"/>
      <c r="Q517" s="1033"/>
      <c r="R517" s="1033"/>
      <c r="S517" s="1033"/>
      <c r="T517" s="1033"/>
      <c r="U517" s="1033"/>
      <c r="V517" s="1033"/>
      <c r="W517" s="1033"/>
      <c r="X517" s="1033"/>
      <c r="Y517" s="1033"/>
      <c r="Z517" s="1033"/>
      <c r="AA517" s="1033"/>
      <c r="AB517" s="1033"/>
      <c r="AC517" s="1033"/>
      <c r="AD517" s="1033"/>
      <c r="AE517" s="1033"/>
      <c r="AF517" s="1033"/>
      <c r="AG517" s="1033"/>
      <c r="AH517" s="1033"/>
      <c r="AI517" s="1033"/>
      <c r="AJ517" s="1033"/>
      <c r="AK517" s="1033"/>
      <c r="AL517" s="1033"/>
      <c r="AM517" s="1033"/>
      <c r="AN517" s="1033"/>
      <c r="AO517" s="1033"/>
      <c r="AP517" s="1033"/>
      <c r="AQ517" s="1033"/>
    </row>
    <row r="518">
      <c r="A518" s="1031"/>
      <c r="B518" s="1034"/>
      <c r="C518" s="1031"/>
      <c r="D518" s="1031"/>
      <c r="E518" s="1031"/>
      <c r="F518" s="1033"/>
      <c r="G518" s="1033"/>
      <c r="H518" s="1033"/>
      <c r="I518" s="1033"/>
      <c r="J518" s="1033"/>
      <c r="K518" s="1033"/>
      <c r="L518" s="1033"/>
      <c r="M518" s="1033"/>
      <c r="N518" s="1033"/>
      <c r="O518" s="1033"/>
      <c r="P518" s="1033"/>
      <c r="Q518" s="1033"/>
      <c r="R518" s="1033"/>
      <c r="S518" s="1033"/>
      <c r="T518" s="1033"/>
      <c r="U518" s="1033"/>
      <c r="V518" s="1033"/>
      <c r="W518" s="1033"/>
      <c r="X518" s="1033"/>
      <c r="Y518" s="1033"/>
      <c r="Z518" s="1033"/>
      <c r="AA518" s="1033"/>
      <c r="AB518" s="1033"/>
      <c r="AC518" s="1033"/>
      <c r="AD518" s="1033"/>
      <c r="AE518" s="1033"/>
      <c r="AF518" s="1033"/>
      <c r="AG518" s="1033"/>
      <c r="AH518" s="1033"/>
      <c r="AI518" s="1033"/>
      <c r="AJ518" s="1033"/>
      <c r="AK518" s="1033"/>
      <c r="AL518" s="1033"/>
      <c r="AM518" s="1033"/>
      <c r="AN518" s="1033"/>
      <c r="AO518" s="1033"/>
      <c r="AP518" s="1033"/>
      <c r="AQ518" s="1033"/>
    </row>
    <row r="519">
      <c r="A519" s="1031"/>
      <c r="B519" s="1034"/>
      <c r="C519" s="1031"/>
      <c r="D519" s="1031"/>
      <c r="E519" s="1031"/>
      <c r="F519" s="1033"/>
      <c r="G519" s="1033"/>
      <c r="H519" s="1033"/>
      <c r="I519" s="1033"/>
      <c r="J519" s="1033"/>
      <c r="K519" s="1033"/>
      <c r="L519" s="1033"/>
      <c r="M519" s="1033"/>
      <c r="N519" s="1033"/>
      <c r="O519" s="1033"/>
      <c r="P519" s="1033"/>
      <c r="Q519" s="1033"/>
      <c r="R519" s="1033"/>
      <c r="S519" s="1033"/>
      <c r="T519" s="1033"/>
      <c r="U519" s="1033"/>
      <c r="V519" s="1033"/>
      <c r="W519" s="1033"/>
      <c r="X519" s="1033"/>
      <c r="Y519" s="1033"/>
      <c r="Z519" s="1033"/>
      <c r="AA519" s="1033"/>
      <c r="AB519" s="1033"/>
      <c r="AC519" s="1033"/>
      <c r="AD519" s="1033"/>
      <c r="AE519" s="1033"/>
      <c r="AF519" s="1033"/>
      <c r="AG519" s="1033"/>
      <c r="AH519" s="1033"/>
      <c r="AI519" s="1033"/>
      <c r="AJ519" s="1033"/>
      <c r="AK519" s="1033"/>
      <c r="AL519" s="1033"/>
      <c r="AM519" s="1033"/>
      <c r="AN519" s="1033"/>
      <c r="AO519" s="1033"/>
      <c r="AP519" s="1033"/>
      <c r="AQ519" s="1033"/>
    </row>
    <row r="520">
      <c r="A520" s="1031"/>
      <c r="B520" s="1034"/>
      <c r="C520" s="1031"/>
      <c r="D520" s="1031"/>
      <c r="E520" s="1031"/>
      <c r="F520" s="1033"/>
      <c r="G520" s="1033"/>
      <c r="H520" s="1033"/>
      <c r="I520" s="1033"/>
      <c r="J520" s="1033"/>
      <c r="K520" s="1033"/>
      <c r="L520" s="1033"/>
      <c r="M520" s="1033"/>
      <c r="N520" s="1033"/>
      <c r="O520" s="1033"/>
      <c r="P520" s="1033"/>
      <c r="Q520" s="1033"/>
      <c r="R520" s="1033"/>
      <c r="S520" s="1033"/>
      <c r="T520" s="1033"/>
      <c r="U520" s="1033"/>
      <c r="V520" s="1033"/>
      <c r="W520" s="1033"/>
      <c r="X520" s="1033"/>
      <c r="Y520" s="1033"/>
      <c r="Z520" s="1033"/>
      <c r="AA520" s="1033"/>
      <c r="AB520" s="1033"/>
      <c r="AC520" s="1033"/>
      <c r="AD520" s="1033"/>
      <c r="AE520" s="1033"/>
      <c r="AF520" s="1033"/>
      <c r="AG520" s="1033"/>
      <c r="AH520" s="1033"/>
      <c r="AI520" s="1033"/>
      <c r="AJ520" s="1033"/>
      <c r="AK520" s="1033"/>
      <c r="AL520" s="1033"/>
      <c r="AM520" s="1033"/>
      <c r="AN520" s="1033"/>
      <c r="AO520" s="1033"/>
      <c r="AP520" s="1033"/>
      <c r="AQ520" s="1033"/>
    </row>
    <row r="521">
      <c r="A521" s="1031"/>
      <c r="B521" s="1034"/>
      <c r="C521" s="1031"/>
      <c r="D521" s="1031"/>
      <c r="E521" s="1031"/>
      <c r="F521" s="1033"/>
      <c r="G521" s="1033"/>
      <c r="H521" s="1033"/>
      <c r="I521" s="1033"/>
      <c r="J521" s="1033"/>
      <c r="K521" s="1033"/>
      <c r="L521" s="1033"/>
      <c r="M521" s="1033"/>
      <c r="N521" s="1033"/>
      <c r="O521" s="1033"/>
      <c r="P521" s="1033"/>
      <c r="Q521" s="1033"/>
      <c r="R521" s="1033"/>
      <c r="S521" s="1033"/>
      <c r="T521" s="1033"/>
      <c r="U521" s="1033"/>
      <c r="V521" s="1033"/>
      <c r="W521" s="1033"/>
      <c r="X521" s="1033"/>
      <c r="Y521" s="1033"/>
      <c r="Z521" s="1033"/>
      <c r="AA521" s="1033"/>
      <c r="AB521" s="1033"/>
      <c r="AC521" s="1033"/>
      <c r="AD521" s="1033"/>
      <c r="AE521" s="1033"/>
      <c r="AF521" s="1033"/>
      <c r="AG521" s="1033"/>
      <c r="AH521" s="1033"/>
      <c r="AI521" s="1033"/>
      <c r="AJ521" s="1033"/>
      <c r="AK521" s="1033"/>
      <c r="AL521" s="1033"/>
      <c r="AM521" s="1033"/>
      <c r="AN521" s="1033"/>
      <c r="AO521" s="1033"/>
      <c r="AP521" s="1033"/>
      <c r="AQ521" s="1033"/>
    </row>
    <row r="522">
      <c r="A522" s="1031"/>
      <c r="B522" s="1034"/>
      <c r="C522" s="1031"/>
      <c r="D522" s="1031"/>
      <c r="E522" s="1031"/>
      <c r="F522" s="1033"/>
      <c r="G522" s="1033"/>
      <c r="H522" s="1033"/>
      <c r="I522" s="1033"/>
      <c r="J522" s="1033"/>
      <c r="K522" s="1033"/>
      <c r="L522" s="1033"/>
      <c r="M522" s="1033"/>
      <c r="N522" s="1033"/>
      <c r="O522" s="1033"/>
      <c r="P522" s="1033"/>
      <c r="Q522" s="1033"/>
      <c r="R522" s="1033"/>
      <c r="S522" s="1033"/>
      <c r="T522" s="1033"/>
      <c r="U522" s="1033"/>
      <c r="V522" s="1033"/>
      <c r="W522" s="1033"/>
      <c r="X522" s="1033"/>
      <c r="Y522" s="1033"/>
      <c r="Z522" s="1033"/>
      <c r="AA522" s="1033"/>
      <c r="AB522" s="1033"/>
      <c r="AC522" s="1033"/>
      <c r="AD522" s="1033"/>
      <c r="AE522" s="1033"/>
      <c r="AF522" s="1033"/>
      <c r="AG522" s="1033"/>
      <c r="AH522" s="1033"/>
      <c r="AI522" s="1033"/>
      <c r="AJ522" s="1033"/>
      <c r="AK522" s="1033"/>
      <c r="AL522" s="1033"/>
      <c r="AM522" s="1033"/>
      <c r="AN522" s="1033"/>
      <c r="AO522" s="1033"/>
      <c r="AP522" s="1033"/>
      <c r="AQ522" s="1033"/>
    </row>
    <row r="523">
      <c r="A523" s="1031"/>
      <c r="B523" s="1034"/>
      <c r="C523" s="1031"/>
      <c r="D523" s="1031"/>
      <c r="E523" s="1031"/>
      <c r="F523" s="1033"/>
      <c r="G523" s="1033"/>
      <c r="H523" s="1033"/>
      <c r="I523" s="1033"/>
      <c r="J523" s="1033"/>
      <c r="K523" s="1033"/>
      <c r="L523" s="1033"/>
      <c r="M523" s="1033"/>
      <c r="N523" s="1033"/>
      <c r="O523" s="1033"/>
      <c r="P523" s="1033"/>
      <c r="Q523" s="1033"/>
      <c r="R523" s="1033"/>
      <c r="S523" s="1033"/>
      <c r="T523" s="1033"/>
      <c r="U523" s="1033"/>
      <c r="V523" s="1033"/>
      <c r="W523" s="1033"/>
      <c r="X523" s="1033"/>
      <c r="Y523" s="1033"/>
      <c r="Z523" s="1033"/>
      <c r="AA523" s="1033"/>
      <c r="AB523" s="1033"/>
      <c r="AC523" s="1033"/>
      <c r="AD523" s="1033"/>
      <c r="AE523" s="1033"/>
      <c r="AF523" s="1033"/>
      <c r="AG523" s="1033"/>
      <c r="AH523" s="1033"/>
      <c r="AI523" s="1033"/>
      <c r="AJ523" s="1033"/>
      <c r="AK523" s="1033"/>
      <c r="AL523" s="1033"/>
      <c r="AM523" s="1033"/>
      <c r="AN523" s="1033"/>
      <c r="AO523" s="1033"/>
      <c r="AP523" s="1033"/>
      <c r="AQ523" s="1033"/>
    </row>
    <row r="524">
      <c r="A524" s="1031"/>
      <c r="B524" s="1034"/>
      <c r="C524" s="1031"/>
      <c r="D524" s="1031"/>
      <c r="E524" s="1031"/>
      <c r="F524" s="1033"/>
      <c r="G524" s="1033"/>
      <c r="H524" s="1033"/>
      <c r="I524" s="1033"/>
      <c r="J524" s="1033"/>
      <c r="K524" s="1033"/>
      <c r="L524" s="1033"/>
      <c r="M524" s="1033"/>
      <c r="N524" s="1033"/>
      <c r="O524" s="1033"/>
      <c r="P524" s="1033"/>
      <c r="Q524" s="1033"/>
      <c r="R524" s="1033"/>
      <c r="S524" s="1033"/>
      <c r="T524" s="1033"/>
      <c r="U524" s="1033"/>
      <c r="V524" s="1033"/>
      <c r="W524" s="1033"/>
      <c r="X524" s="1033"/>
      <c r="Y524" s="1033"/>
      <c r="Z524" s="1033"/>
      <c r="AA524" s="1033"/>
      <c r="AB524" s="1033"/>
      <c r="AC524" s="1033"/>
      <c r="AD524" s="1033"/>
      <c r="AE524" s="1033"/>
      <c r="AF524" s="1033"/>
      <c r="AG524" s="1033"/>
      <c r="AH524" s="1033"/>
      <c r="AI524" s="1033"/>
      <c r="AJ524" s="1033"/>
      <c r="AK524" s="1033"/>
      <c r="AL524" s="1033"/>
      <c r="AM524" s="1033"/>
      <c r="AN524" s="1033"/>
      <c r="AO524" s="1033"/>
      <c r="AP524" s="1033"/>
      <c r="AQ524" s="1033"/>
    </row>
    <row r="525">
      <c r="A525" s="1031"/>
      <c r="B525" s="1034"/>
      <c r="C525" s="1031"/>
      <c r="D525" s="1031"/>
      <c r="E525" s="1031"/>
      <c r="F525" s="1033"/>
      <c r="G525" s="1033"/>
      <c r="H525" s="1033"/>
      <c r="I525" s="1033"/>
      <c r="J525" s="1033"/>
      <c r="K525" s="1033"/>
      <c r="L525" s="1033"/>
      <c r="M525" s="1033"/>
      <c r="N525" s="1033"/>
      <c r="O525" s="1033"/>
      <c r="P525" s="1033"/>
      <c r="Q525" s="1033"/>
      <c r="R525" s="1033"/>
      <c r="S525" s="1033"/>
      <c r="T525" s="1033"/>
      <c r="U525" s="1033"/>
      <c r="V525" s="1033"/>
      <c r="W525" s="1033"/>
      <c r="X525" s="1033"/>
      <c r="Y525" s="1033"/>
      <c r="Z525" s="1033"/>
      <c r="AA525" s="1033"/>
      <c r="AB525" s="1033"/>
      <c r="AC525" s="1033"/>
      <c r="AD525" s="1033"/>
      <c r="AE525" s="1033"/>
      <c r="AF525" s="1033"/>
      <c r="AG525" s="1033"/>
      <c r="AH525" s="1033"/>
      <c r="AI525" s="1033"/>
      <c r="AJ525" s="1033"/>
      <c r="AK525" s="1033"/>
      <c r="AL525" s="1033"/>
      <c r="AM525" s="1033"/>
      <c r="AN525" s="1033"/>
      <c r="AO525" s="1033"/>
      <c r="AP525" s="1033"/>
      <c r="AQ525" s="1033"/>
    </row>
    <row r="526">
      <c r="A526" s="1031"/>
      <c r="B526" s="1034"/>
      <c r="C526" s="1031"/>
      <c r="D526" s="1031"/>
      <c r="E526" s="1031"/>
      <c r="F526" s="1033"/>
      <c r="G526" s="1033"/>
      <c r="H526" s="1033"/>
      <c r="I526" s="1033"/>
      <c r="J526" s="1033"/>
      <c r="K526" s="1033"/>
      <c r="L526" s="1033"/>
      <c r="M526" s="1033"/>
      <c r="N526" s="1033"/>
      <c r="O526" s="1033"/>
      <c r="P526" s="1033"/>
      <c r="Q526" s="1033"/>
      <c r="R526" s="1033"/>
      <c r="S526" s="1033"/>
      <c r="T526" s="1033"/>
      <c r="U526" s="1033"/>
      <c r="V526" s="1033"/>
      <c r="W526" s="1033"/>
      <c r="X526" s="1033"/>
      <c r="Y526" s="1033"/>
      <c r="Z526" s="1033"/>
      <c r="AA526" s="1033"/>
      <c r="AB526" s="1033"/>
      <c r="AC526" s="1033"/>
      <c r="AD526" s="1033"/>
      <c r="AE526" s="1033"/>
      <c r="AF526" s="1033"/>
      <c r="AG526" s="1033"/>
      <c r="AH526" s="1033"/>
      <c r="AI526" s="1033"/>
      <c r="AJ526" s="1033"/>
      <c r="AK526" s="1033"/>
      <c r="AL526" s="1033"/>
      <c r="AM526" s="1033"/>
      <c r="AN526" s="1033"/>
      <c r="AO526" s="1033"/>
      <c r="AP526" s="1033"/>
      <c r="AQ526" s="1033"/>
    </row>
    <row r="527">
      <c r="A527" s="1031"/>
      <c r="B527" s="1034"/>
      <c r="C527" s="1031"/>
      <c r="D527" s="1031"/>
      <c r="E527" s="1031"/>
      <c r="F527" s="1033"/>
      <c r="G527" s="1033"/>
      <c r="H527" s="1033"/>
      <c r="I527" s="1033"/>
      <c r="J527" s="1033"/>
      <c r="K527" s="1033"/>
      <c r="L527" s="1033"/>
      <c r="M527" s="1033"/>
      <c r="N527" s="1033"/>
      <c r="O527" s="1033"/>
      <c r="P527" s="1033"/>
      <c r="Q527" s="1033"/>
      <c r="R527" s="1033"/>
      <c r="S527" s="1033"/>
      <c r="T527" s="1033"/>
      <c r="U527" s="1033"/>
      <c r="V527" s="1033"/>
      <c r="W527" s="1033"/>
      <c r="X527" s="1033"/>
      <c r="Y527" s="1033"/>
      <c r="Z527" s="1033"/>
      <c r="AA527" s="1033"/>
      <c r="AB527" s="1033"/>
      <c r="AC527" s="1033"/>
      <c r="AD527" s="1033"/>
      <c r="AE527" s="1033"/>
      <c r="AF527" s="1033"/>
      <c r="AG527" s="1033"/>
      <c r="AH527" s="1033"/>
      <c r="AI527" s="1033"/>
      <c r="AJ527" s="1033"/>
      <c r="AK527" s="1033"/>
      <c r="AL527" s="1033"/>
      <c r="AM527" s="1033"/>
      <c r="AN527" s="1033"/>
      <c r="AO527" s="1033"/>
      <c r="AP527" s="1033"/>
      <c r="AQ527" s="1033"/>
    </row>
    <row r="528">
      <c r="A528" s="1031"/>
      <c r="B528" s="1034"/>
      <c r="C528" s="1031"/>
      <c r="D528" s="1031"/>
      <c r="E528" s="1031"/>
      <c r="F528" s="1033"/>
      <c r="G528" s="1033"/>
      <c r="H528" s="1033"/>
      <c r="I528" s="1033"/>
      <c r="J528" s="1033"/>
      <c r="K528" s="1033"/>
      <c r="L528" s="1033"/>
      <c r="M528" s="1033"/>
      <c r="N528" s="1033"/>
      <c r="O528" s="1033"/>
      <c r="P528" s="1033"/>
      <c r="Q528" s="1033"/>
      <c r="R528" s="1033"/>
      <c r="S528" s="1033"/>
      <c r="T528" s="1033"/>
      <c r="U528" s="1033"/>
      <c r="V528" s="1033"/>
      <c r="W528" s="1033"/>
      <c r="X528" s="1033"/>
      <c r="Y528" s="1033"/>
      <c r="Z528" s="1033"/>
      <c r="AA528" s="1033"/>
      <c r="AB528" s="1033"/>
      <c r="AC528" s="1033"/>
      <c r="AD528" s="1033"/>
      <c r="AE528" s="1033"/>
      <c r="AF528" s="1033"/>
      <c r="AG528" s="1033"/>
      <c r="AH528" s="1033"/>
      <c r="AI528" s="1033"/>
      <c r="AJ528" s="1033"/>
      <c r="AK528" s="1033"/>
      <c r="AL528" s="1033"/>
      <c r="AM528" s="1033"/>
      <c r="AN528" s="1033"/>
      <c r="AO528" s="1033"/>
      <c r="AP528" s="1033"/>
      <c r="AQ528" s="1033"/>
    </row>
    <row r="529">
      <c r="A529" s="1031"/>
      <c r="B529" s="1034"/>
      <c r="C529" s="1031"/>
      <c r="D529" s="1031"/>
      <c r="E529" s="1031"/>
      <c r="F529" s="1033"/>
      <c r="G529" s="1033"/>
      <c r="H529" s="1033"/>
      <c r="I529" s="1033"/>
      <c r="J529" s="1033"/>
      <c r="K529" s="1033"/>
      <c r="L529" s="1033"/>
      <c r="M529" s="1033"/>
      <c r="N529" s="1033"/>
      <c r="O529" s="1033"/>
      <c r="P529" s="1033"/>
      <c r="Q529" s="1033"/>
      <c r="R529" s="1033"/>
      <c r="S529" s="1033"/>
      <c r="T529" s="1033"/>
      <c r="U529" s="1033"/>
      <c r="V529" s="1033"/>
      <c r="W529" s="1033"/>
      <c r="X529" s="1033"/>
      <c r="Y529" s="1033"/>
      <c r="Z529" s="1033"/>
      <c r="AA529" s="1033"/>
      <c r="AB529" s="1033"/>
      <c r="AC529" s="1033"/>
      <c r="AD529" s="1033"/>
      <c r="AE529" s="1033"/>
      <c r="AF529" s="1033"/>
      <c r="AG529" s="1033"/>
      <c r="AH529" s="1033"/>
      <c r="AI529" s="1033"/>
      <c r="AJ529" s="1033"/>
      <c r="AK529" s="1033"/>
      <c r="AL529" s="1033"/>
      <c r="AM529" s="1033"/>
      <c r="AN529" s="1033"/>
      <c r="AO529" s="1033"/>
      <c r="AP529" s="1033"/>
      <c r="AQ529" s="1033"/>
    </row>
    <row r="530">
      <c r="A530" s="1031"/>
      <c r="B530" s="1034"/>
      <c r="C530" s="1031"/>
      <c r="D530" s="1031"/>
      <c r="E530" s="1031"/>
      <c r="F530" s="1033"/>
      <c r="G530" s="1033"/>
      <c r="H530" s="1033"/>
      <c r="I530" s="1033"/>
      <c r="J530" s="1033"/>
      <c r="K530" s="1033"/>
      <c r="L530" s="1033"/>
      <c r="M530" s="1033"/>
      <c r="N530" s="1033"/>
      <c r="O530" s="1033"/>
      <c r="P530" s="1033"/>
      <c r="Q530" s="1033"/>
      <c r="R530" s="1033"/>
      <c r="S530" s="1033"/>
      <c r="T530" s="1033"/>
      <c r="U530" s="1033"/>
      <c r="V530" s="1033"/>
      <c r="W530" s="1033"/>
      <c r="X530" s="1033"/>
      <c r="Y530" s="1033"/>
      <c r="Z530" s="1033"/>
      <c r="AA530" s="1033"/>
      <c r="AB530" s="1033"/>
      <c r="AC530" s="1033"/>
      <c r="AD530" s="1033"/>
      <c r="AE530" s="1033"/>
      <c r="AF530" s="1033"/>
      <c r="AG530" s="1033"/>
      <c r="AH530" s="1033"/>
      <c r="AI530" s="1033"/>
      <c r="AJ530" s="1033"/>
      <c r="AK530" s="1033"/>
      <c r="AL530" s="1033"/>
      <c r="AM530" s="1033"/>
      <c r="AN530" s="1033"/>
      <c r="AO530" s="1033"/>
      <c r="AP530" s="1033"/>
      <c r="AQ530" s="1033"/>
    </row>
    <row r="531">
      <c r="A531" s="1031"/>
      <c r="B531" s="1034"/>
      <c r="C531" s="1031"/>
      <c r="D531" s="1031"/>
      <c r="E531" s="1031"/>
      <c r="F531" s="1033"/>
      <c r="G531" s="1033"/>
      <c r="H531" s="1033"/>
      <c r="I531" s="1033"/>
      <c r="J531" s="1033"/>
      <c r="K531" s="1033"/>
      <c r="L531" s="1033"/>
      <c r="M531" s="1033"/>
      <c r="N531" s="1033"/>
      <c r="O531" s="1033"/>
      <c r="P531" s="1033"/>
      <c r="Q531" s="1033"/>
      <c r="R531" s="1033"/>
      <c r="S531" s="1033"/>
      <c r="T531" s="1033"/>
      <c r="U531" s="1033"/>
      <c r="V531" s="1033"/>
      <c r="W531" s="1033"/>
      <c r="X531" s="1033"/>
      <c r="Y531" s="1033"/>
      <c r="Z531" s="1033"/>
      <c r="AA531" s="1033"/>
      <c r="AB531" s="1033"/>
      <c r="AC531" s="1033"/>
      <c r="AD531" s="1033"/>
      <c r="AE531" s="1033"/>
      <c r="AF531" s="1033"/>
      <c r="AG531" s="1033"/>
      <c r="AH531" s="1033"/>
      <c r="AI531" s="1033"/>
      <c r="AJ531" s="1033"/>
      <c r="AK531" s="1033"/>
      <c r="AL531" s="1033"/>
      <c r="AM531" s="1033"/>
      <c r="AN531" s="1033"/>
      <c r="AO531" s="1033"/>
      <c r="AP531" s="1033"/>
      <c r="AQ531" s="1033"/>
    </row>
    <row r="532">
      <c r="A532" s="1031"/>
      <c r="B532" s="1034"/>
      <c r="C532" s="1031"/>
      <c r="D532" s="1031"/>
      <c r="E532" s="1031"/>
      <c r="F532" s="1033"/>
      <c r="G532" s="1033"/>
      <c r="H532" s="1033"/>
      <c r="I532" s="1033"/>
      <c r="J532" s="1033"/>
      <c r="K532" s="1033"/>
      <c r="L532" s="1033"/>
      <c r="M532" s="1033"/>
      <c r="N532" s="1033"/>
      <c r="O532" s="1033"/>
      <c r="P532" s="1033"/>
      <c r="Q532" s="1033"/>
      <c r="R532" s="1033"/>
      <c r="S532" s="1033"/>
      <c r="T532" s="1033"/>
      <c r="U532" s="1033"/>
      <c r="V532" s="1033"/>
      <c r="W532" s="1033"/>
      <c r="X532" s="1033"/>
      <c r="Y532" s="1033"/>
      <c r="Z532" s="1033"/>
      <c r="AA532" s="1033"/>
      <c r="AB532" s="1033"/>
      <c r="AC532" s="1033"/>
      <c r="AD532" s="1033"/>
      <c r="AE532" s="1033"/>
      <c r="AF532" s="1033"/>
      <c r="AG532" s="1033"/>
      <c r="AH532" s="1033"/>
      <c r="AI532" s="1033"/>
      <c r="AJ532" s="1033"/>
      <c r="AK532" s="1033"/>
      <c r="AL532" s="1033"/>
      <c r="AM532" s="1033"/>
      <c r="AN532" s="1033"/>
      <c r="AO532" s="1033"/>
      <c r="AP532" s="1033"/>
      <c r="AQ532" s="1033"/>
    </row>
    <row r="533">
      <c r="A533" s="1031"/>
      <c r="B533" s="1034"/>
      <c r="C533" s="1031"/>
      <c r="D533" s="1031"/>
      <c r="E533" s="1031"/>
      <c r="F533" s="1033"/>
      <c r="G533" s="1033"/>
      <c r="H533" s="1033"/>
      <c r="I533" s="1033"/>
      <c r="J533" s="1033"/>
      <c r="K533" s="1033"/>
      <c r="L533" s="1033"/>
      <c r="M533" s="1033"/>
      <c r="N533" s="1033"/>
      <c r="O533" s="1033"/>
      <c r="P533" s="1033"/>
      <c r="Q533" s="1033"/>
      <c r="R533" s="1033"/>
      <c r="S533" s="1033"/>
      <c r="T533" s="1033"/>
      <c r="U533" s="1033"/>
      <c r="V533" s="1033"/>
      <c r="W533" s="1033"/>
      <c r="X533" s="1033"/>
      <c r="Y533" s="1033"/>
      <c r="Z533" s="1033"/>
      <c r="AA533" s="1033"/>
      <c r="AB533" s="1033"/>
      <c r="AC533" s="1033"/>
      <c r="AD533" s="1033"/>
      <c r="AE533" s="1033"/>
      <c r="AF533" s="1033"/>
      <c r="AG533" s="1033"/>
      <c r="AH533" s="1033"/>
      <c r="AI533" s="1033"/>
      <c r="AJ533" s="1033"/>
      <c r="AK533" s="1033"/>
      <c r="AL533" s="1033"/>
      <c r="AM533" s="1033"/>
      <c r="AN533" s="1033"/>
      <c r="AO533" s="1033"/>
      <c r="AP533" s="1033"/>
      <c r="AQ533" s="1033"/>
    </row>
    <row r="534">
      <c r="A534" s="1031"/>
      <c r="B534" s="1034"/>
      <c r="C534" s="1031"/>
      <c r="D534" s="1031"/>
      <c r="E534" s="1031"/>
      <c r="F534" s="1033"/>
      <c r="G534" s="1033"/>
      <c r="H534" s="1033"/>
      <c r="I534" s="1033"/>
      <c r="J534" s="1033"/>
      <c r="K534" s="1033"/>
      <c r="L534" s="1033"/>
      <c r="M534" s="1033"/>
      <c r="N534" s="1033"/>
      <c r="O534" s="1033"/>
      <c r="P534" s="1033"/>
      <c r="Q534" s="1033"/>
      <c r="R534" s="1033"/>
      <c r="S534" s="1033"/>
      <c r="T534" s="1033"/>
      <c r="U534" s="1033"/>
      <c r="V534" s="1033"/>
      <c r="W534" s="1033"/>
      <c r="X534" s="1033"/>
      <c r="Y534" s="1033"/>
      <c r="Z534" s="1033"/>
      <c r="AA534" s="1033"/>
      <c r="AB534" s="1033"/>
      <c r="AC534" s="1033"/>
      <c r="AD534" s="1033"/>
      <c r="AE534" s="1033"/>
      <c r="AF534" s="1033"/>
      <c r="AG534" s="1033"/>
      <c r="AH534" s="1033"/>
      <c r="AI534" s="1033"/>
      <c r="AJ534" s="1033"/>
      <c r="AK534" s="1033"/>
      <c r="AL534" s="1033"/>
      <c r="AM534" s="1033"/>
      <c r="AN534" s="1033"/>
      <c r="AO534" s="1033"/>
      <c r="AP534" s="1033"/>
      <c r="AQ534" s="1033"/>
    </row>
    <row r="535">
      <c r="A535" s="1031"/>
      <c r="B535" s="1034"/>
      <c r="C535" s="1031"/>
      <c r="D535" s="1031"/>
      <c r="E535" s="1031"/>
      <c r="F535" s="1033"/>
      <c r="G535" s="1033"/>
      <c r="H535" s="1033"/>
      <c r="I535" s="1033"/>
      <c r="J535" s="1033"/>
      <c r="K535" s="1033"/>
      <c r="L535" s="1033"/>
      <c r="M535" s="1033"/>
      <c r="N535" s="1033"/>
      <c r="O535" s="1033"/>
      <c r="P535" s="1033"/>
      <c r="Q535" s="1033"/>
      <c r="R535" s="1033"/>
      <c r="S535" s="1033"/>
      <c r="T535" s="1033"/>
      <c r="U535" s="1033"/>
      <c r="V535" s="1033"/>
      <c r="W535" s="1033"/>
      <c r="X535" s="1033"/>
      <c r="Y535" s="1033"/>
      <c r="Z535" s="1033"/>
      <c r="AA535" s="1033"/>
      <c r="AB535" s="1033"/>
      <c r="AC535" s="1033"/>
      <c r="AD535" s="1033"/>
      <c r="AE535" s="1033"/>
      <c r="AF535" s="1033"/>
      <c r="AG535" s="1033"/>
      <c r="AH535" s="1033"/>
      <c r="AI535" s="1033"/>
      <c r="AJ535" s="1033"/>
      <c r="AK535" s="1033"/>
      <c r="AL535" s="1033"/>
      <c r="AM535" s="1033"/>
      <c r="AN535" s="1033"/>
      <c r="AO535" s="1033"/>
      <c r="AP535" s="1033"/>
      <c r="AQ535" s="1033"/>
    </row>
    <row r="536">
      <c r="A536" s="1031"/>
      <c r="B536" s="1034"/>
      <c r="C536" s="1031"/>
      <c r="D536" s="1031"/>
      <c r="E536" s="1031"/>
      <c r="F536" s="1033"/>
      <c r="G536" s="1033"/>
      <c r="H536" s="1033"/>
      <c r="I536" s="1033"/>
      <c r="J536" s="1033"/>
      <c r="K536" s="1033"/>
      <c r="L536" s="1033"/>
      <c r="M536" s="1033"/>
      <c r="N536" s="1033"/>
      <c r="O536" s="1033"/>
      <c r="P536" s="1033"/>
      <c r="Q536" s="1033"/>
      <c r="R536" s="1033"/>
      <c r="S536" s="1033"/>
      <c r="T536" s="1033"/>
      <c r="U536" s="1033"/>
      <c r="V536" s="1033"/>
      <c r="W536" s="1033"/>
      <c r="X536" s="1033"/>
      <c r="Y536" s="1033"/>
      <c r="Z536" s="1033"/>
      <c r="AA536" s="1033"/>
      <c r="AB536" s="1033"/>
      <c r="AC536" s="1033"/>
      <c r="AD536" s="1033"/>
      <c r="AE536" s="1033"/>
      <c r="AF536" s="1033"/>
      <c r="AG536" s="1033"/>
      <c r="AH536" s="1033"/>
      <c r="AI536" s="1033"/>
      <c r="AJ536" s="1033"/>
      <c r="AK536" s="1033"/>
      <c r="AL536" s="1033"/>
      <c r="AM536" s="1033"/>
      <c r="AN536" s="1033"/>
      <c r="AO536" s="1033"/>
      <c r="AP536" s="1033"/>
      <c r="AQ536" s="1033"/>
    </row>
    <row r="537">
      <c r="A537" s="1031"/>
      <c r="B537" s="1034"/>
      <c r="C537" s="1031"/>
      <c r="D537" s="1031"/>
      <c r="E537" s="1031"/>
      <c r="F537" s="1033"/>
      <c r="G537" s="1033"/>
      <c r="H537" s="1033"/>
      <c r="I537" s="1033"/>
      <c r="J537" s="1033"/>
      <c r="K537" s="1033"/>
      <c r="L537" s="1033"/>
      <c r="M537" s="1033"/>
      <c r="N537" s="1033"/>
      <c r="O537" s="1033"/>
      <c r="P537" s="1033"/>
      <c r="Q537" s="1033"/>
      <c r="R537" s="1033"/>
      <c r="S537" s="1033"/>
      <c r="T537" s="1033"/>
      <c r="U537" s="1033"/>
      <c r="V537" s="1033"/>
      <c r="W537" s="1033"/>
      <c r="X537" s="1033"/>
      <c r="Y537" s="1033"/>
      <c r="Z537" s="1033"/>
      <c r="AA537" s="1033"/>
      <c r="AB537" s="1033"/>
      <c r="AC537" s="1033"/>
      <c r="AD537" s="1033"/>
      <c r="AE537" s="1033"/>
      <c r="AF537" s="1033"/>
      <c r="AG537" s="1033"/>
      <c r="AH537" s="1033"/>
      <c r="AI537" s="1033"/>
      <c r="AJ537" s="1033"/>
      <c r="AK537" s="1033"/>
      <c r="AL537" s="1033"/>
      <c r="AM537" s="1033"/>
      <c r="AN537" s="1033"/>
      <c r="AO537" s="1033"/>
      <c r="AP537" s="1033"/>
      <c r="AQ537" s="1033"/>
    </row>
    <row r="538">
      <c r="A538" s="1031"/>
      <c r="B538" s="1034"/>
      <c r="C538" s="1031"/>
      <c r="D538" s="1031"/>
      <c r="E538" s="1031"/>
      <c r="F538" s="1033"/>
      <c r="G538" s="1033"/>
      <c r="H538" s="1033"/>
      <c r="I538" s="1033"/>
      <c r="J538" s="1033"/>
      <c r="K538" s="1033"/>
      <c r="L538" s="1033"/>
      <c r="M538" s="1033"/>
      <c r="N538" s="1033"/>
      <c r="O538" s="1033"/>
      <c r="P538" s="1033"/>
      <c r="Q538" s="1033"/>
      <c r="R538" s="1033"/>
      <c r="S538" s="1033"/>
      <c r="T538" s="1033"/>
      <c r="U538" s="1033"/>
      <c r="V538" s="1033"/>
      <c r="W538" s="1033"/>
      <c r="X538" s="1033"/>
      <c r="Y538" s="1033"/>
      <c r="Z538" s="1033"/>
      <c r="AA538" s="1033"/>
      <c r="AB538" s="1033"/>
      <c r="AC538" s="1033"/>
      <c r="AD538" s="1033"/>
      <c r="AE538" s="1033"/>
      <c r="AF538" s="1033"/>
      <c r="AG538" s="1033"/>
      <c r="AH538" s="1033"/>
      <c r="AI538" s="1033"/>
      <c r="AJ538" s="1033"/>
      <c r="AK538" s="1033"/>
      <c r="AL538" s="1033"/>
      <c r="AM538" s="1033"/>
      <c r="AN538" s="1033"/>
      <c r="AO538" s="1033"/>
      <c r="AP538" s="1033"/>
      <c r="AQ538" s="1033"/>
    </row>
    <row r="539">
      <c r="A539" s="1031"/>
      <c r="B539" s="1034"/>
      <c r="C539" s="1031"/>
      <c r="D539" s="1031"/>
      <c r="E539" s="1031"/>
      <c r="F539" s="1033"/>
      <c r="G539" s="1033"/>
      <c r="H539" s="1033"/>
      <c r="I539" s="1033"/>
      <c r="J539" s="1033"/>
      <c r="K539" s="1033"/>
      <c r="L539" s="1033"/>
      <c r="M539" s="1033"/>
      <c r="N539" s="1033"/>
      <c r="O539" s="1033"/>
      <c r="P539" s="1033"/>
      <c r="Q539" s="1033"/>
      <c r="R539" s="1033"/>
      <c r="S539" s="1033"/>
      <c r="T539" s="1033"/>
      <c r="U539" s="1033"/>
      <c r="V539" s="1033"/>
      <c r="W539" s="1033"/>
      <c r="X539" s="1033"/>
      <c r="Y539" s="1033"/>
      <c r="Z539" s="1033"/>
      <c r="AA539" s="1033"/>
      <c r="AB539" s="1033"/>
      <c r="AC539" s="1033"/>
      <c r="AD539" s="1033"/>
      <c r="AE539" s="1033"/>
      <c r="AF539" s="1033"/>
      <c r="AG539" s="1033"/>
      <c r="AH539" s="1033"/>
      <c r="AI539" s="1033"/>
      <c r="AJ539" s="1033"/>
      <c r="AK539" s="1033"/>
      <c r="AL539" s="1033"/>
      <c r="AM539" s="1033"/>
      <c r="AN539" s="1033"/>
      <c r="AO539" s="1033"/>
      <c r="AP539" s="1033"/>
      <c r="AQ539" s="1033"/>
    </row>
    <row r="540">
      <c r="A540" s="1031"/>
      <c r="B540" s="1034"/>
      <c r="C540" s="1031"/>
      <c r="D540" s="1031"/>
      <c r="E540" s="1031"/>
      <c r="F540" s="1033"/>
      <c r="G540" s="1033"/>
      <c r="H540" s="1033"/>
      <c r="I540" s="1033"/>
      <c r="J540" s="1033"/>
      <c r="K540" s="1033"/>
      <c r="L540" s="1033"/>
      <c r="M540" s="1033"/>
      <c r="N540" s="1033"/>
      <c r="O540" s="1033"/>
      <c r="P540" s="1033"/>
      <c r="Q540" s="1033"/>
      <c r="R540" s="1033"/>
      <c r="S540" s="1033"/>
      <c r="T540" s="1033"/>
      <c r="U540" s="1033"/>
      <c r="V540" s="1033"/>
      <c r="W540" s="1033"/>
      <c r="X540" s="1033"/>
      <c r="Y540" s="1033"/>
      <c r="Z540" s="1033"/>
      <c r="AA540" s="1033"/>
      <c r="AB540" s="1033"/>
      <c r="AC540" s="1033"/>
      <c r="AD540" s="1033"/>
      <c r="AE540" s="1033"/>
      <c r="AF540" s="1033"/>
      <c r="AG540" s="1033"/>
      <c r="AH540" s="1033"/>
      <c r="AI540" s="1033"/>
      <c r="AJ540" s="1033"/>
      <c r="AK540" s="1033"/>
      <c r="AL540" s="1033"/>
      <c r="AM540" s="1033"/>
      <c r="AN540" s="1033"/>
      <c r="AO540" s="1033"/>
      <c r="AP540" s="1033"/>
      <c r="AQ540" s="1033"/>
    </row>
    <row r="541">
      <c r="A541" s="1031"/>
      <c r="B541" s="1034"/>
      <c r="C541" s="1031"/>
      <c r="D541" s="1031"/>
      <c r="E541" s="1031"/>
      <c r="F541" s="1033"/>
      <c r="G541" s="1033"/>
      <c r="H541" s="1033"/>
      <c r="I541" s="1033"/>
      <c r="J541" s="1033"/>
      <c r="K541" s="1033"/>
      <c r="L541" s="1033"/>
      <c r="M541" s="1033"/>
      <c r="N541" s="1033"/>
      <c r="O541" s="1033"/>
      <c r="P541" s="1033"/>
      <c r="Q541" s="1033"/>
      <c r="R541" s="1033"/>
      <c r="S541" s="1033"/>
      <c r="T541" s="1033"/>
      <c r="U541" s="1033"/>
      <c r="V541" s="1033"/>
      <c r="W541" s="1033"/>
      <c r="X541" s="1033"/>
      <c r="Y541" s="1033"/>
      <c r="Z541" s="1033"/>
      <c r="AA541" s="1033"/>
      <c r="AB541" s="1033"/>
      <c r="AC541" s="1033"/>
      <c r="AD541" s="1033"/>
      <c r="AE541" s="1033"/>
      <c r="AF541" s="1033"/>
      <c r="AG541" s="1033"/>
      <c r="AH541" s="1033"/>
      <c r="AI541" s="1033"/>
      <c r="AJ541" s="1033"/>
      <c r="AK541" s="1033"/>
      <c r="AL541" s="1033"/>
      <c r="AM541" s="1033"/>
      <c r="AN541" s="1033"/>
      <c r="AO541" s="1033"/>
      <c r="AP541" s="1033"/>
      <c r="AQ541" s="1033"/>
    </row>
    <row r="542">
      <c r="A542" s="1031"/>
      <c r="B542" s="1034"/>
      <c r="C542" s="1031"/>
      <c r="D542" s="1031"/>
      <c r="E542" s="1031"/>
      <c r="F542" s="1033"/>
      <c r="G542" s="1033"/>
      <c r="H542" s="1033"/>
      <c r="I542" s="1033"/>
      <c r="J542" s="1033"/>
      <c r="K542" s="1033"/>
      <c r="L542" s="1033"/>
      <c r="M542" s="1033"/>
      <c r="N542" s="1033"/>
      <c r="O542" s="1033"/>
      <c r="P542" s="1033"/>
      <c r="Q542" s="1033"/>
      <c r="R542" s="1033"/>
      <c r="S542" s="1033"/>
      <c r="T542" s="1033"/>
      <c r="U542" s="1033"/>
      <c r="V542" s="1033"/>
      <c r="W542" s="1033"/>
      <c r="X542" s="1033"/>
      <c r="Y542" s="1033"/>
      <c r="Z542" s="1033"/>
      <c r="AA542" s="1033"/>
      <c r="AB542" s="1033"/>
      <c r="AC542" s="1033"/>
      <c r="AD542" s="1033"/>
      <c r="AE542" s="1033"/>
      <c r="AF542" s="1033"/>
      <c r="AG542" s="1033"/>
      <c r="AH542" s="1033"/>
      <c r="AI542" s="1033"/>
      <c r="AJ542" s="1033"/>
      <c r="AK542" s="1033"/>
      <c r="AL542" s="1033"/>
      <c r="AM542" s="1033"/>
      <c r="AN542" s="1033"/>
      <c r="AO542" s="1033"/>
      <c r="AP542" s="1033"/>
      <c r="AQ542" s="1033"/>
    </row>
    <row r="543">
      <c r="A543" s="1031"/>
      <c r="B543" s="1034"/>
      <c r="C543" s="1031"/>
      <c r="D543" s="1031"/>
      <c r="E543" s="1031"/>
      <c r="F543" s="1033"/>
      <c r="G543" s="1033"/>
      <c r="H543" s="1033"/>
      <c r="I543" s="1033"/>
      <c r="J543" s="1033"/>
      <c r="K543" s="1033"/>
      <c r="L543" s="1033"/>
      <c r="M543" s="1033"/>
      <c r="N543" s="1033"/>
      <c r="O543" s="1033"/>
      <c r="P543" s="1033"/>
      <c r="Q543" s="1033"/>
      <c r="R543" s="1033"/>
      <c r="S543" s="1033"/>
      <c r="T543" s="1033"/>
      <c r="U543" s="1033"/>
      <c r="V543" s="1033"/>
      <c r="W543" s="1033"/>
      <c r="X543" s="1033"/>
      <c r="Y543" s="1033"/>
      <c r="Z543" s="1033"/>
      <c r="AA543" s="1033"/>
      <c r="AB543" s="1033"/>
      <c r="AC543" s="1033"/>
      <c r="AD543" s="1033"/>
      <c r="AE543" s="1033"/>
      <c r="AF543" s="1033"/>
      <c r="AG543" s="1033"/>
      <c r="AH543" s="1033"/>
      <c r="AI543" s="1033"/>
      <c r="AJ543" s="1033"/>
      <c r="AK543" s="1033"/>
      <c r="AL543" s="1033"/>
      <c r="AM543" s="1033"/>
      <c r="AN543" s="1033"/>
      <c r="AO543" s="1033"/>
      <c r="AP543" s="1033"/>
      <c r="AQ543" s="1033"/>
    </row>
    <row r="544">
      <c r="A544" s="1031"/>
      <c r="B544" s="1034"/>
      <c r="C544" s="1031"/>
      <c r="D544" s="1031"/>
      <c r="E544" s="1031"/>
      <c r="F544" s="1033"/>
      <c r="G544" s="1033"/>
      <c r="H544" s="1033"/>
      <c r="I544" s="1033"/>
      <c r="J544" s="1033"/>
      <c r="K544" s="1033"/>
      <c r="L544" s="1033"/>
      <c r="M544" s="1033"/>
      <c r="N544" s="1033"/>
      <c r="O544" s="1033"/>
      <c r="P544" s="1033"/>
      <c r="Q544" s="1033"/>
      <c r="R544" s="1033"/>
      <c r="S544" s="1033"/>
      <c r="T544" s="1033"/>
      <c r="U544" s="1033"/>
      <c r="V544" s="1033"/>
      <c r="W544" s="1033"/>
      <c r="X544" s="1033"/>
      <c r="Y544" s="1033"/>
      <c r="Z544" s="1033"/>
      <c r="AA544" s="1033"/>
      <c r="AB544" s="1033"/>
      <c r="AC544" s="1033"/>
      <c r="AD544" s="1033"/>
      <c r="AE544" s="1033"/>
      <c r="AF544" s="1033"/>
      <c r="AG544" s="1033"/>
      <c r="AH544" s="1033"/>
      <c r="AI544" s="1033"/>
      <c r="AJ544" s="1033"/>
      <c r="AK544" s="1033"/>
      <c r="AL544" s="1033"/>
      <c r="AM544" s="1033"/>
      <c r="AN544" s="1033"/>
      <c r="AO544" s="1033"/>
      <c r="AP544" s="1033"/>
      <c r="AQ544" s="1033"/>
    </row>
    <row r="545">
      <c r="A545" s="1031"/>
      <c r="B545" s="1034"/>
      <c r="C545" s="1031"/>
      <c r="D545" s="1031"/>
      <c r="E545" s="1031"/>
      <c r="F545" s="1033"/>
      <c r="G545" s="1033"/>
      <c r="H545" s="1033"/>
      <c r="I545" s="1033"/>
      <c r="J545" s="1033"/>
      <c r="K545" s="1033"/>
      <c r="L545" s="1033"/>
      <c r="M545" s="1033"/>
      <c r="N545" s="1033"/>
      <c r="O545" s="1033"/>
      <c r="P545" s="1033"/>
      <c r="Q545" s="1033"/>
      <c r="R545" s="1033"/>
      <c r="S545" s="1033"/>
      <c r="T545" s="1033"/>
      <c r="U545" s="1033"/>
      <c r="V545" s="1033"/>
      <c r="W545" s="1033"/>
      <c r="X545" s="1033"/>
      <c r="Y545" s="1033"/>
      <c r="Z545" s="1033"/>
      <c r="AA545" s="1033"/>
      <c r="AB545" s="1033"/>
      <c r="AC545" s="1033"/>
      <c r="AD545" s="1033"/>
      <c r="AE545" s="1033"/>
      <c r="AF545" s="1033"/>
      <c r="AG545" s="1033"/>
      <c r="AH545" s="1033"/>
      <c r="AI545" s="1033"/>
      <c r="AJ545" s="1033"/>
      <c r="AK545" s="1033"/>
      <c r="AL545" s="1033"/>
      <c r="AM545" s="1033"/>
      <c r="AN545" s="1033"/>
      <c r="AO545" s="1033"/>
      <c r="AP545" s="1033"/>
      <c r="AQ545" s="1033"/>
    </row>
    <row r="546">
      <c r="A546" s="1031"/>
      <c r="B546" s="1034"/>
      <c r="C546" s="1031"/>
      <c r="D546" s="1031"/>
      <c r="E546" s="1031"/>
      <c r="F546" s="1033"/>
      <c r="G546" s="1033"/>
      <c r="H546" s="1033"/>
      <c r="I546" s="1033"/>
      <c r="J546" s="1033"/>
      <c r="K546" s="1033"/>
      <c r="L546" s="1033"/>
      <c r="M546" s="1033"/>
      <c r="N546" s="1033"/>
      <c r="O546" s="1033"/>
      <c r="P546" s="1033"/>
      <c r="Q546" s="1033"/>
      <c r="R546" s="1033"/>
      <c r="S546" s="1033"/>
      <c r="T546" s="1033"/>
      <c r="U546" s="1033"/>
      <c r="V546" s="1033"/>
      <c r="W546" s="1033"/>
      <c r="X546" s="1033"/>
      <c r="Y546" s="1033"/>
      <c r="Z546" s="1033"/>
      <c r="AA546" s="1033"/>
      <c r="AB546" s="1033"/>
      <c r="AC546" s="1033"/>
      <c r="AD546" s="1033"/>
      <c r="AE546" s="1033"/>
      <c r="AF546" s="1033"/>
      <c r="AG546" s="1033"/>
      <c r="AH546" s="1033"/>
      <c r="AI546" s="1033"/>
      <c r="AJ546" s="1033"/>
      <c r="AK546" s="1033"/>
      <c r="AL546" s="1033"/>
      <c r="AM546" s="1033"/>
      <c r="AN546" s="1033"/>
      <c r="AO546" s="1033"/>
      <c r="AP546" s="1033"/>
      <c r="AQ546" s="1033"/>
    </row>
    <row r="547">
      <c r="A547" s="1031"/>
      <c r="B547" s="1034"/>
      <c r="C547" s="1031"/>
      <c r="D547" s="1031"/>
      <c r="E547" s="1031"/>
      <c r="F547" s="1033"/>
      <c r="G547" s="1033"/>
      <c r="H547" s="1033"/>
      <c r="I547" s="1033"/>
      <c r="J547" s="1033"/>
      <c r="K547" s="1033"/>
      <c r="L547" s="1033"/>
      <c r="M547" s="1033"/>
      <c r="N547" s="1033"/>
      <c r="O547" s="1033"/>
      <c r="P547" s="1033"/>
      <c r="Q547" s="1033"/>
      <c r="R547" s="1033"/>
      <c r="S547" s="1033"/>
      <c r="T547" s="1033"/>
      <c r="U547" s="1033"/>
      <c r="V547" s="1033"/>
      <c r="W547" s="1033"/>
      <c r="X547" s="1033"/>
      <c r="Y547" s="1033"/>
      <c r="Z547" s="1033"/>
      <c r="AA547" s="1033"/>
      <c r="AB547" s="1033"/>
      <c r="AC547" s="1033"/>
      <c r="AD547" s="1033"/>
      <c r="AE547" s="1033"/>
      <c r="AF547" s="1033"/>
      <c r="AG547" s="1033"/>
      <c r="AH547" s="1033"/>
      <c r="AI547" s="1033"/>
      <c r="AJ547" s="1033"/>
      <c r="AK547" s="1033"/>
      <c r="AL547" s="1033"/>
      <c r="AM547" s="1033"/>
      <c r="AN547" s="1033"/>
      <c r="AO547" s="1033"/>
      <c r="AP547" s="1033"/>
      <c r="AQ547" s="1033"/>
    </row>
    <row r="548">
      <c r="A548" s="1031"/>
      <c r="B548" s="1034"/>
      <c r="C548" s="1031"/>
      <c r="D548" s="1031"/>
      <c r="E548" s="1031"/>
      <c r="F548" s="1033"/>
      <c r="G548" s="1033"/>
      <c r="H548" s="1033"/>
      <c r="I548" s="1033"/>
      <c r="J548" s="1033"/>
      <c r="K548" s="1033"/>
      <c r="L548" s="1033"/>
      <c r="M548" s="1033"/>
      <c r="N548" s="1033"/>
      <c r="O548" s="1033"/>
      <c r="P548" s="1033"/>
      <c r="Q548" s="1033"/>
      <c r="R548" s="1033"/>
      <c r="S548" s="1033"/>
      <c r="T548" s="1033"/>
      <c r="U548" s="1033"/>
      <c r="V548" s="1033"/>
      <c r="W548" s="1033"/>
      <c r="X548" s="1033"/>
      <c r="Y548" s="1033"/>
      <c r="Z548" s="1033"/>
      <c r="AA548" s="1033"/>
      <c r="AB548" s="1033"/>
      <c r="AC548" s="1033"/>
      <c r="AD548" s="1033"/>
      <c r="AE548" s="1033"/>
      <c r="AF548" s="1033"/>
      <c r="AG548" s="1033"/>
      <c r="AH548" s="1033"/>
      <c r="AI548" s="1033"/>
      <c r="AJ548" s="1033"/>
      <c r="AK548" s="1033"/>
      <c r="AL548" s="1033"/>
      <c r="AM548" s="1033"/>
      <c r="AN548" s="1033"/>
      <c r="AO548" s="1033"/>
      <c r="AP548" s="1033"/>
      <c r="AQ548" s="1033"/>
    </row>
    <row r="549">
      <c r="A549" s="1031"/>
      <c r="B549" s="1034"/>
      <c r="C549" s="1031"/>
      <c r="D549" s="1031"/>
      <c r="E549" s="1031"/>
      <c r="F549" s="1033"/>
      <c r="G549" s="1033"/>
      <c r="H549" s="1033"/>
      <c r="I549" s="1033"/>
      <c r="J549" s="1033"/>
      <c r="K549" s="1033"/>
      <c r="L549" s="1033"/>
      <c r="M549" s="1033"/>
      <c r="N549" s="1033"/>
      <c r="O549" s="1033"/>
      <c r="P549" s="1033"/>
      <c r="Q549" s="1033"/>
      <c r="R549" s="1033"/>
      <c r="S549" s="1033"/>
      <c r="T549" s="1033"/>
      <c r="U549" s="1033"/>
      <c r="V549" s="1033"/>
      <c r="W549" s="1033"/>
      <c r="X549" s="1033"/>
      <c r="Y549" s="1033"/>
      <c r="Z549" s="1033"/>
      <c r="AA549" s="1033"/>
      <c r="AB549" s="1033"/>
      <c r="AC549" s="1033"/>
      <c r="AD549" s="1033"/>
      <c r="AE549" s="1033"/>
      <c r="AF549" s="1033"/>
      <c r="AG549" s="1033"/>
      <c r="AH549" s="1033"/>
      <c r="AI549" s="1033"/>
      <c r="AJ549" s="1033"/>
      <c r="AK549" s="1033"/>
      <c r="AL549" s="1033"/>
      <c r="AM549" s="1033"/>
      <c r="AN549" s="1033"/>
      <c r="AO549" s="1033"/>
      <c r="AP549" s="1033"/>
      <c r="AQ549" s="1033"/>
    </row>
    <row r="550">
      <c r="A550" s="1031"/>
      <c r="B550" s="1034"/>
      <c r="C550" s="1031"/>
      <c r="D550" s="1031"/>
      <c r="E550" s="1031"/>
      <c r="F550" s="1033"/>
      <c r="G550" s="1033"/>
      <c r="H550" s="1033"/>
      <c r="I550" s="1033"/>
      <c r="J550" s="1033"/>
      <c r="K550" s="1033"/>
      <c r="L550" s="1033"/>
      <c r="M550" s="1033"/>
      <c r="N550" s="1033"/>
      <c r="O550" s="1033"/>
      <c r="P550" s="1033"/>
      <c r="Q550" s="1033"/>
      <c r="R550" s="1033"/>
      <c r="S550" s="1033"/>
      <c r="T550" s="1033"/>
      <c r="U550" s="1033"/>
      <c r="V550" s="1033"/>
      <c r="W550" s="1033"/>
      <c r="X550" s="1033"/>
      <c r="Y550" s="1033"/>
      <c r="Z550" s="1033"/>
      <c r="AA550" s="1033"/>
      <c r="AB550" s="1033"/>
      <c r="AC550" s="1033"/>
      <c r="AD550" s="1033"/>
      <c r="AE550" s="1033"/>
      <c r="AF550" s="1033"/>
      <c r="AG550" s="1033"/>
      <c r="AH550" s="1033"/>
      <c r="AI550" s="1033"/>
      <c r="AJ550" s="1033"/>
      <c r="AK550" s="1033"/>
      <c r="AL550" s="1033"/>
      <c r="AM550" s="1033"/>
      <c r="AN550" s="1033"/>
      <c r="AO550" s="1033"/>
      <c r="AP550" s="1033"/>
      <c r="AQ550" s="1033"/>
    </row>
    <row r="551">
      <c r="A551" s="1031"/>
      <c r="B551" s="1034"/>
      <c r="C551" s="1031"/>
      <c r="D551" s="1031"/>
      <c r="E551" s="1031"/>
      <c r="F551" s="1033"/>
      <c r="G551" s="1033"/>
      <c r="H551" s="1033"/>
      <c r="I551" s="1033"/>
      <c r="J551" s="1033"/>
      <c r="K551" s="1033"/>
      <c r="L551" s="1033"/>
      <c r="M551" s="1033"/>
      <c r="N551" s="1033"/>
      <c r="O551" s="1033"/>
      <c r="P551" s="1033"/>
      <c r="Q551" s="1033"/>
      <c r="R551" s="1033"/>
      <c r="S551" s="1033"/>
      <c r="T551" s="1033"/>
      <c r="U551" s="1033"/>
      <c r="V551" s="1033"/>
      <c r="W551" s="1033"/>
      <c r="X551" s="1033"/>
      <c r="Y551" s="1033"/>
      <c r="Z551" s="1033"/>
      <c r="AA551" s="1033"/>
      <c r="AB551" s="1033"/>
      <c r="AC551" s="1033"/>
      <c r="AD551" s="1033"/>
      <c r="AE551" s="1033"/>
      <c r="AF551" s="1033"/>
      <c r="AG551" s="1033"/>
      <c r="AH551" s="1033"/>
      <c r="AI551" s="1033"/>
      <c r="AJ551" s="1033"/>
      <c r="AK551" s="1033"/>
      <c r="AL551" s="1033"/>
      <c r="AM551" s="1033"/>
      <c r="AN551" s="1033"/>
      <c r="AO551" s="1033"/>
      <c r="AP551" s="1033"/>
      <c r="AQ551" s="1033"/>
    </row>
    <row r="552">
      <c r="A552" s="1031"/>
      <c r="B552" s="1034"/>
      <c r="C552" s="1031"/>
      <c r="D552" s="1031"/>
      <c r="E552" s="1031"/>
      <c r="F552" s="1033"/>
      <c r="G552" s="1033"/>
      <c r="H552" s="1033"/>
      <c r="I552" s="1033"/>
      <c r="J552" s="1033"/>
      <c r="K552" s="1033"/>
      <c r="L552" s="1033"/>
      <c r="M552" s="1033"/>
      <c r="N552" s="1033"/>
      <c r="O552" s="1033"/>
      <c r="P552" s="1033"/>
      <c r="Q552" s="1033"/>
      <c r="R552" s="1033"/>
      <c r="S552" s="1033"/>
      <c r="T552" s="1033"/>
      <c r="U552" s="1033"/>
      <c r="V552" s="1033"/>
      <c r="W552" s="1033"/>
      <c r="X552" s="1033"/>
      <c r="Y552" s="1033"/>
      <c r="Z552" s="1033"/>
      <c r="AA552" s="1033"/>
      <c r="AB552" s="1033"/>
      <c r="AC552" s="1033"/>
      <c r="AD552" s="1033"/>
      <c r="AE552" s="1033"/>
      <c r="AF552" s="1033"/>
      <c r="AG552" s="1033"/>
      <c r="AH552" s="1033"/>
      <c r="AI552" s="1033"/>
      <c r="AJ552" s="1033"/>
      <c r="AK552" s="1033"/>
      <c r="AL552" s="1033"/>
      <c r="AM552" s="1033"/>
      <c r="AN552" s="1033"/>
      <c r="AO552" s="1033"/>
      <c r="AP552" s="1033"/>
      <c r="AQ552" s="1033"/>
    </row>
    <row r="553">
      <c r="A553" s="1031"/>
      <c r="B553" s="1034"/>
      <c r="C553" s="1031"/>
      <c r="D553" s="1031"/>
      <c r="E553" s="1031"/>
      <c r="F553" s="1033"/>
      <c r="G553" s="1033"/>
      <c r="H553" s="1033"/>
      <c r="I553" s="1033"/>
      <c r="J553" s="1033"/>
      <c r="K553" s="1033"/>
      <c r="L553" s="1033"/>
      <c r="M553" s="1033"/>
      <c r="N553" s="1033"/>
      <c r="O553" s="1033"/>
      <c r="P553" s="1033"/>
      <c r="Q553" s="1033"/>
      <c r="R553" s="1033"/>
      <c r="S553" s="1033"/>
      <c r="T553" s="1033"/>
      <c r="U553" s="1033"/>
      <c r="V553" s="1033"/>
      <c r="W553" s="1033"/>
      <c r="X553" s="1033"/>
      <c r="Y553" s="1033"/>
      <c r="Z553" s="1033"/>
      <c r="AA553" s="1033"/>
      <c r="AB553" s="1033"/>
      <c r="AC553" s="1033"/>
      <c r="AD553" s="1033"/>
      <c r="AE553" s="1033"/>
      <c r="AF553" s="1033"/>
      <c r="AG553" s="1033"/>
      <c r="AH553" s="1033"/>
      <c r="AI553" s="1033"/>
      <c r="AJ553" s="1033"/>
      <c r="AK553" s="1033"/>
      <c r="AL553" s="1033"/>
      <c r="AM553" s="1033"/>
      <c r="AN553" s="1033"/>
      <c r="AO553" s="1033"/>
      <c r="AP553" s="1033"/>
      <c r="AQ553" s="1033"/>
    </row>
    <row r="554">
      <c r="A554" s="1031"/>
      <c r="B554" s="1034"/>
      <c r="C554" s="1031"/>
      <c r="D554" s="1031"/>
      <c r="E554" s="1031"/>
      <c r="F554" s="1033"/>
      <c r="G554" s="1033"/>
      <c r="H554" s="1033"/>
      <c r="I554" s="1033"/>
      <c r="J554" s="1033"/>
      <c r="K554" s="1033"/>
      <c r="L554" s="1033"/>
      <c r="M554" s="1033"/>
      <c r="N554" s="1033"/>
      <c r="O554" s="1033"/>
      <c r="P554" s="1033"/>
      <c r="Q554" s="1033"/>
      <c r="R554" s="1033"/>
      <c r="S554" s="1033"/>
      <c r="T554" s="1033"/>
      <c r="U554" s="1033"/>
      <c r="V554" s="1033"/>
      <c r="W554" s="1033"/>
      <c r="X554" s="1033"/>
      <c r="Y554" s="1033"/>
      <c r="Z554" s="1033"/>
      <c r="AA554" s="1033"/>
      <c r="AB554" s="1033"/>
      <c r="AC554" s="1033"/>
      <c r="AD554" s="1033"/>
      <c r="AE554" s="1033"/>
      <c r="AF554" s="1033"/>
      <c r="AG554" s="1033"/>
      <c r="AH554" s="1033"/>
      <c r="AI554" s="1033"/>
      <c r="AJ554" s="1033"/>
      <c r="AK554" s="1033"/>
      <c r="AL554" s="1033"/>
      <c r="AM554" s="1033"/>
      <c r="AN554" s="1033"/>
      <c r="AO554" s="1033"/>
      <c r="AP554" s="1033"/>
      <c r="AQ554" s="1033"/>
    </row>
    <row r="555">
      <c r="A555" s="1031"/>
      <c r="B555" s="1034"/>
      <c r="C555" s="1031"/>
      <c r="D555" s="1031"/>
      <c r="E555" s="1031"/>
      <c r="F555" s="1033"/>
      <c r="G555" s="1033"/>
      <c r="H555" s="1033"/>
      <c r="I555" s="1033"/>
      <c r="J555" s="1033"/>
      <c r="K555" s="1033"/>
      <c r="L555" s="1033"/>
      <c r="M555" s="1033"/>
      <c r="N555" s="1033"/>
      <c r="O555" s="1033"/>
      <c r="P555" s="1033"/>
      <c r="Q555" s="1033"/>
      <c r="R555" s="1033"/>
      <c r="S555" s="1033"/>
      <c r="T555" s="1033"/>
      <c r="U555" s="1033"/>
      <c r="V555" s="1033"/>
      <c r="W555" s="1033"/>
      <c r="X555" s="1033"/>
      <c r="Y555" s="1033"/>
      <c r="Z555" s="1033"/>
      <c r="AA555" s="1033"/>
      <c r="AB555" s="1033"/>
      <c r="AC555" s="1033"/>
      <c r="AD555" s="1033"/>
      <c r="AE555" s="1033"/>
      <c r="AF555" s="1033"/>
      <c r="AG555" s="1033"/>
      <c r="AH555" s="1033"/>
      <c r="AI555" s="1033"/>
      <c r="AJ555" s="1033"/>
      <c r="AK555" s="1033"/>
      <c r="AL555" s="1033"/>
      <c r="AM555" s="1033"/>
      <c r="AN555" s="1033"/>
      <c r="AO555" s="1033"/>
      <c r="AP555" s="1033"/>
      <c r="AQ555" s="1033"/>
    </row>
    <row r="556">
      <c r="A556" s="1031"/>
      <c r="B556" s="1034"/>
      <c r="C556" s="1031"/>
      <c r="D556" s="1031"/>
      <c r="E556" s="1031"/>
      <c r="F556" s="1033"/>
      <c r="G556" s="1033"/>
      <c r="H556" s="1033"/>
      <c r="I556" s="1033"/>
      <c r="J556" s="1033"/>
      <c r="K556" s="1033"/>
      <c r="L556" s="1033"/>
      <c r="M556" s="1033"/>
      <c r="N556" s="1033"/>
      <c r="O556" s="1033"/>
      <c r="P556" s="1033"/>
      <c r="Q556" s="1033"/>
      <c r="R556" s="1033"/>
      <c r="S556" s="1033"/>
      <c r="T556" s="1033"/>
      <c r="U556" s="1033"/>
      <c r="V556" s="1033"/>
      <c r="W556" s="1033"/>
      <c r="X556" s="1033"/>
      <c r="Y556" s="1033"/>
      <c r="Z556" s="1033"/>
      <c r="AA556" s="1033"/>
      <c r="AB556" s="1033"/>
      <c r="AC556" s="1033"/>
      <c r="AD556" s="1033"/>
      <c r="AE556" s="1033"/>
      <c r="AF556" s="1033"/>
      <c r="AG556" s="1033"/>
      <c r="AH556" s="1033"/>
      <c r="AI556" s="1033"/>
      <c r="AJ556" s="1033"/>
      <c r="AK556" s="1033"/>
      <c r="AL556" s="1033"/>
      <c r="AM556" s="1033"/>
      <c r="AN556" s="1033"/>
      <c r="AO556" s="1033"/>
      <c r="AP556" s="1033"/>
      <c r="AQ556" s="1033"/>
    </row>
    <row r="557">
      <c r="A557" s="1031"/>
      <c r="B557" s="1034"/>
      <c r="C557" s="1031"/>
      <c r="D557" s="1031"/>
      <c r="E557" s="1031"/>
      <c r="F557" s="1033"/>
      <c r="G557" s="1033"/>
      <c r="H557" s="1033"/>
      <c r="I557" s="1033"/>
      <c r="J557" s="1033"/>
      <c r="K557" s="1033"/>
      <c r="L557" s="1033"/>
      <c r="M557" s="1033"/>
      <c r="N557" s="1033"/>
      <c r="O557" s="1033"/>
      <c r="P557" s="1033"/>
      <c r="Q557" s="1033"/>
      <c r="R557" s="1033"/>
      <c r="S557" s="1033"/>
      <c r="T557" s="1033"/>
      <c r="U557" s="1033"/>
      <c r="V557" s="1033"/>
      <c r="W557" s="1033"/>
      <c r="X557" s="1033"/>
      <c r="Y557" s="1033"/>
      <c r="Z557" s="1033"/>
      <c r="AA557" s="1033"/>
      <c r="AB557" s="1033"/>
      <c r="AC557" s="1033"/>
      <c r="AD557" s="1033"/>
      <c r="AE557" s="1033"/>
      <c r="AF557" s="1033"/>
      <c r="AG557" s="1033"/>
      <c r="AH557" s="1033"/>
      <c r="AI557" s="1033"/>
      <c r="AJ557" s="1033"/>
      <c r="AK557" s="1033"/>
      <c r="AL557" s="1033"/>
      <c r="AM557" s="1033"/>
      <c r="AN557" s="1033"/>
      <c r="AO557" s="1033"/>
      <c r="AP557" s="1033"/>
      <c r="AQ557" s="1033"/>
    </row>
    <row r="558">
      <c r="A558" s="1031"/>
      <c r="B558" s="1034"/>
      <c r="C558" s="1031"/>
      <c r="D558" s="1031"/>
      <c r="E558" s="1031"/>
      <c r="F558" s="1033"/>
      <c r="G558" s="1033"/>
      <c r="H558" s="1033"/>
      <c r="I558" s="1033"/>
      <c r="J558" s="1033"/>
      <c r="K558" s="1033"/>
      <c r="L558" s="1033"/>
      <c r="M558" s="1033"/>
      <c r="N558" s="1033"/>
      <c r="O558" s="1033"/>
      <c r="P558" s="1033"/>
      <c r="Q558" s="1033"/>
      <c r="R558" s="1033"/>
      <c r="S558" s="1033"/>
      <c r="T558" s="1033"/>
      <c r="U558" s="1033"/>
      <c r="V558" s="1033"/>
      <c r="W558" s="1033"/>
      <c r="X558" s="1033"/>
      <c r="Y558" s="1033"/>
      <c r="Z558" s="1033"/>
      <c r="AA558" s="1033"/>
      <c r="AB558" s="1033"/>
      <c r="AC558" s="1033"/>
      <c r="AD558" s="1033"/>
      <c r="AE558" s="1033"/>
      <c r="AF558" s="1033"/>
      <c r="AG558" s="1033"/>
      <c r="AH558" s="1033"/>
      <c r="AI558" s="1033"/>
      <c r="AJ558" s="1033"/>
      <c r="AK558" s="1033"/>
      <c r="AL558" s="1033"/>
      <c r="AM558" s="1033"/>
      <c r="AN558" s="1033"/>
      <c r="AO558" s="1033"/>
      <c r="AP558" s="1033"/>
      <c r="AQ558" s="1033"/>
    </row>
    <row r="559">
      <c r="A559" s="1031"/>
      <c r="B559" s="1034"/>
      <c r="C559" s="1031"/>
      <c r="D559" s="1031"/>
      <c r="E559" s="1031"/>
      <c r="F559" s="1033"/>
      <c r="G559" s="1033"/>
      <c r="H559" s="1033"/>
      <c r="I559" s="1033"/>
      <c r="J559" s="1033"/>
      <c r="K559" s="1033"/>
      <c r="L559" s="1033"/>
      <c r="M559" s="1033"/>
      <c r="N559" s="1033"/>
      <c r="O559" s="1033"/>
      <c r="P559" s="1033"/>
      <c r="Q559" s="1033"/>
      <c r="R559" s="1033"/>
      <c r="S559" s="1033"/>
      <c r="T559" s="1033"/>
      <c r="U559" s="1033"/>
      <c r="V559" s="1033"/>
      <c r="W559" s="1033"/>
      <c r="X559" s="1033"/>
      <c r="Y559" s="1033"/>
      <c r="Z559" s="1033"/>
      <c r="AA559" s="1033"/>
      <c r="AB559" s="1033"/>
      <c r="AC559" s="1033"/>
      <c r="AD559" s="1033"/>
      <c r="AE559" s="1033"/>
      <c r="AF559" s="1033"/>
      <c r="AG559" s="1033"/>
      <c r="AH559" s="1033"/>
      <c r="AI559" s="1033"/>
      <c r="AJ559" s="1033"/>
      <c r="AK559" s="1033"/>
      <c r="AL559" s="1033"/>
      <c r="AM559" s="1033"/>
      <c r="AN559" s="1033"/>
      <c r="AO559" s="1033"/>
      <c r="AP559" s="1033"/>
      <c r="AQ559" s="1033"/>
    </row>
    <row r="560">
      <c r="A560" s="1031"/>
      <c r="B560" s="1034"/>
      <c r="C560" s="1031"/>
      <c r="D560" s="1031"/>
      <c r="E560" s="1031"/>
      <c r="F560" s="1033"/>
      <c r="G560" s="1033"/>
      <c r="H560" s="1033"/>
      <c r="I560" s="1033"/>
      <c r="J560" s="1033"/>
      <c r="K560" s="1033"/>
      <c r="L560" s="1033"/>
      <c r="M560" s="1033"/>
      <c r="N560" s="1033"/>
      <c r="O560" s="1033"/>
      <c r="P560" s="1033"/>
      <c r="Q560" s="1033"/>
      <c r="R560" s="1033"/>
      <c r="S560" s="1033"/>
      <c r="T560" s="1033"/>
      <c r="U560" s="1033"/>
      <c r="V560" s="1033"/>
      <c r="W560" s="1033"/>
      <c r="X560" s="1033"/>
      <c r="Y560" s="1033"/>
      <c r="Z560" s="1033"/>
      <c r="AA560" s="1033"/>
      <c r="AB560" s="1033"/>
      <c r="AC560" s="1033"/>
      <c r="AD560" s="1033"/>
      <c r="AE560" s="1033"/>
      <c r="AF560" s="1033"/>
      <c r="AG560" s="1033"/>
      <c r="AH560" s="1033"/>
      <c r="AI560" s="1033"/>
      <c r="AJ560" s="1033"/>
      <c r="AK560" s="1033"/>
      <c r="AL560" s="1033"/>
      <c r="AM560" s="1033"/>
      <c r="AN560" s="1033"/>
      <c r="AO560" s="1033"/>
      <c r="AP560" s="1033"/>
      <c r="AQ560" s="1033"/>
    </row>
    <row r="561">
      <c r="A561" s="1031"/>
      <c r="B561" s="1034"/>
      <c r="C561" s="1031"/>
      <c r="D561" s="1031"/>
      <c r="E561" s="1031"/>
      <c r="F561" s="1033"/>
      <c r="G561" s="1033"/>
      <c r="H561" s="1033"/>
      <c r="I561" s="1033"/>
      <c r="J561" s="1033"/>
      <c r="K561" s="1033"/>
      <c r="L561" s="1033"/>
      <c r="M561" s="1033"/>
      <c r="N561" s="1033"/>
      <c r="O561" s="1033"/>
      <c r="P561" s="1033"/>
      <c r="Q561" s="1033"/>
      <c r="R561" s="1033"/>
      <c r="S561" s="1033"/>
      <c r="T561" s="1033"/>
      <c r="U561" s="1033"/>
      <c r="V561" s="1033"/>
      <c r="W561" s="1033"/>
      <c r="X561" s="1033"/>
      <c r="Y561" s="1033"/>
      <c r="Z561" s="1033"/>
      <c r="AA561" s="1033"/>
      <c r="AB561" s="1033"/>
      <c r="AC561" s="1033"/>
      <c r="AD561" s="1033"/>
      <c r="AE561" s="1033"/>
      <c r="AF561" s="1033"/>
      <c r="AG561" s="1033"/>
      <c r="AH561" s="1033"/>
      <c r="AI561" s="1033"/>
      <c r="AJ561" s="1033"/>
      <c r="AK561" s="1033"/>
      <c r="AL561" s="1033"/>
      <c r="AM561" s="1033"/>
      <c r="AN561" s="1033"/>
      <c r="AO561" s="1033"/>
      <c r="AP561" s="1033"/>
      <c r="AQ561" s="1033"/>
    </row>
    <row r="562">
      <c r="A562" s="1031"/>
      <c r="B562" s="1034"/>
      <c r="C562" s="1031"/>
      <c r="D562" s="1031"/>
      <c r="E562" s="1031"/>
      <c r="F562" s="1033"/>
      <c r="G562" s="1033"/>
      <c r="H562" s="1033"/>
      <c r="I562" s="1033"/>
      <c r="J562" s="1033"/>
      <c r="K562" s="1033"/>
      <c r="L562" s="1033"/>
      <c r="M562" s="1033"/>
      <c r="N562" s="1033"/>
      <c r="O562" s="1033"/>
      <c r="P562" s="1033"/>
      <c r="Q562" s="1033"/>
      <c r="R562" s="1033"/>
      <c r="S562" s="1033"/>
      <c r="T562" s="1033"/>
      <c r="U562" s="1033"/>
      <c r="V562" s="1033"/>
      <c r="W562" s="1033"/>
      <c r="X562" s="1033"/>
      <c r="Y562" s="1033"/>
      <c r="Z562" s="1033"/>
      <c r="AA562" s="1033"/>
      <c r="AB562" s="1033"/>
      <c r="AC562" s="1033"/>
      <c r="AD562" s="1033"/>
      <c r="AE562" s="1033"/>
      <c r="AF562" s="1033"/>
      <c r="AG562" s="1033"/>
      <c r="AH562" s="1033"/>
      <c r="AI562" s="1033"/>
      <c r="AJ562" s="1033"/>
      <c r="AK562" s="1033"/>
      <c r="AL562" s="1033"/>
      <c r="AM562" s="1033"/>
      <c r="AN562" s="1033"/>
      <c r="AO562" s="1033"/>
      <c r="AP562" s="1033"/>
      <c r="AQ562" s="1033"/>
    </row>
    <row r="563">
      <c r="A563" s="1031"/>
      <c r="B563" s="1034"/>
      <c r="C563" s="1031"/>
      <c r="D563" s="1031"/>
      <c r="E563" s="1031"/>
      <c r="F563" s="1033"/>
      <c r="G563" s="1033"/>
      <c r="H563" s="1033"/>
      <c r="I563" s="1033"/>
      <c r="J563" s="1033"/>
      <c r="K563" s="1033"/>
      <c r="L563" s="1033"/>
      <c r="M563" s="1033"/>
      <c r="N563" s="1033"/>
      <c r="O563" s="1033"/>
      <c r="P563" s="1033"/>
      <c r="Q563" s="1033"/>
      <c r="R563" s="1033"/>
      <c r="S563" s="1033"/>
      <c r="T563" s="1033"/>
      <c r="U563" s="1033"/>
      <c r="V563" s="1033"/>
      <c r="W563" s="1033"/>
      <c r="X563" s="1033"/>
      <c r="Y563" s="1033"/>
      <c r="Z563" s="1033"/>
      <c r="AA563" s="1033"/>
      <c r="AB563" s="1033"/>
      <c r="AC563" s="1033"/>
      <c r="AD563" s="1033"/>
      <c r="AE563" s="1033"/>
      <c r="AF563" s="1033"/>
      <c r="AG563" s="1033"/>
      <c r="AH563" s="1033"/>
      <c r="AI563" s="1033"/>
      <c r="AJ563" s="1033"/>
      <c r="AK563" s="1033"/>
      <c r="AL563" s="1033"/>
      <c r="AM563" s="1033"/>
      <c r="AN563" s="1033"/>
      <c r="AO563" s="1033"/>
      <c r="AP563" s="1033"/>
      <c r="AQ563" s="1033"/>
    </row>
    <row r="564">
      <c r="A564" s="1031"/>
      <c r="B564" s="1034"/>
      <c r="C564" s="1031"/>
      <c r="D564" s="1031"/>
      <c r="E564" s="1031"/>
      <c r="F564" s="1033"/>
      <c r="G564" s="1033"/>
      <c r="H564" s="1033"/>
      <c r="I564" s="1033"/>
      <c r="J564" s="1033"/>
      <c r="K564" s="1033"/>
      <c r="L564" s="1033"/>
      <c r="M564" s="1033"/>
      <c r="N564" s="1033"/>
      <c r="O564" s="1033"/>
      <c r="P564" s="1033"/>
      <c r="Q564" s="1033"/>
      <c r="R564" s="1033"/>
      <c r="S564" s="1033"/>
      <c r="T564" s="1033"/>
      <c r="U564" s="1033"/>
      <c r="V564" s="1033"/>
      <c r="W564" s="1033"/>
      <c r="X564" s="1033"/>
      <c r="Y564" s="1033"/>
      <c r="Z564" s="1033"/>
      <c r="AA564" s="1033"/>
      <c r="AB564" s="1033"/>
      <c r="AC564" s="1033"/>
      <c r="AD564" s="1033"/>
      <c r="AE564" s="1033"/>
      <c r="AF564" s="1033"/>
      <c r="AG564" s="1033"/>
      <c r="AH564" s="1033"/>
      <c r="AI564" s="1033"/>
      <c r="AJ564" s="1033"/>
      <c r="AK564" s="1033"/>
      <c r="AL564" s="1033"/>
      <c r="AM564" s="1033"/>
      <c r="AN564" s="1033"/>
      <c r="AO564" s="1033"/>
      <c r="AP564" s="1033"/>
      <c r="AQ564" s="1033"/>
    </row>
    <row r="565">
      <c r="A565" s="1031"/>
      <c r="B565" s="1034"/>
      <c r="C565" s="1031"/>
      <c r="D565" s="1031"/>
      <c r="E565" s="1031"/>
      <c r="F565" s="1033"/>
      <c r="G565" s="1033"/>
      <c r="H565" s="1033"/>
      <c r="I565" s="1033"/>
      <c r="J565" s="1033"/>
      <c r="K565" s="1033"/>
      <c r="L565" s="1033"/>
      <c r="M565" s="1033"/>
      <c r="N565" s="1033"/>
      <c r="O565" s="1033"/>
      <c r="P565" s="1033"/>
      <c r="Q565" s="1033"/>
      <c r="R565" s="1033"/>
      <c r="S565" s="1033"/>
      <c r="T565" s="1033"/>
      <c r="U565" s="1033"/>
      <c r="V565" s="1033"/>
      <c r="W565" s="1033"/>
      <c r="X565" s="1033"/>
      <c r="Y565" s="1033"/>
      <c r="Z565" s="1033"/>
      <c r="AA565" s="1033"/>
      <c r="AB565" s="1033"/>
      <c r="AC565" s="1033"/>
      <c r="AD565" s="1033"/>
      <c r="AE565" s="1033"/>
      <c r="AF565" s="1033"/>
      <c r="AG565" s="1033"/>
      <c r="AH565" s="1033"/>
      <c r="AI565" s="1033"/>
      <c r="AJ565" s="1033"/>
      <c r="AK565" s="1033"/>
      <c r="AL565" s="1033"/>
      <c r="AM565" s="1033"/>
      <c r="AN565" s="1033"/>
      <c r="AO565" s="1033"/>
      <c r="AP565" s="1033"/>
      <c r="AQ565" s="1033"/>
    </row>
    <row r="566">
      <c r="A566" s="1031"/>
      <c r="B566" s="1034"/>
      <c r="C566" s="1031"/>
      <c r="D566" s="1031"/>
      <c r="E566" s="1031"/>
      <c r="F566" s="1033"/>
      <c r="G566" s="1033"/>
      <c r="H566" s="1033"/>
      <c r="I566" s="1033"/>
      <c r="J566" s="1033"/>
      <c r="K566" s="1033"/>
      <c r="L566" s="1033"/>
      <c r="M566" s="1033"/>
      <c r="N566" s="1033"/>
      <c r="O566" s="1033"/>
      <c r="P566" s="1033"/>
      <c r="Q566" s="1033"/>
      <c r="R566" s="1033"/>
      <c r="S566" s="1033"/>
      <c r="T566" s="1033"/>
      <c r="U566" s="1033"/>
      <c r="V566" s="1033"/>
      <c r="W566" s="1033"/>
      <c r="X566" s="1033"/>
      <c r="Y566" s="1033"/>
      <c r="Z566" s="1033"/>
      <c r="AA566" s="1033"/>
      <c r="AB566" s="1033"/>
      <c r="AC566" s="1033"/>
      <c r="AD566" s="1033"/>
      <c r="AE566" s="1033"/>
      <c r="AF566" s="1033"/>
      <c r="AG566" s="1033"/>
      <c r="AH566" s="1033"/>
      <c r="AI566" s="1033"/>
      <c r="AJ566" s="1033"/>
      <c r="AK566" s="1033"/>
      <c r="AL566" s="1033"/>
      <c r="AM566" s="1033"/>
      <c r="AN566" s="1033"/>
      <c r="AO566" s="1033"/>
      <c r="AP566" s="1033"/>
      <c r="AQ566" s="1033"/>
    </row>
    <row r="567">
      <c r="A567" s="1031"/>
      <c r="B567" s="1034"/>
      <c r="C567" s="1031"/>
      <c r="D567" s="1031"/>
      <c r="E567" s="1031"/>
      <c r="F567" s="1033"/>
      <c r="G567" s="1033"/>
      <c r="H567" s="1033"/>
      <c r="I567" s="1033"/>
      <c r="J567" s="1033"/>
      <c r="K567" s="1033"/>
      <c r="L567" s="1033"/>
      <c r="M567" s="1033"/>
      <c r="N567" s="1033"/>
      <c r="O567" s="1033"/>
      <c r="P567" s="1033"/>
      <c r="Q567" s="1033"/>
      <c r="R567" s="1033"/>
      <c r="S567" s="1033"/>
      <c r="T567" s="1033"/>
      <c r="U567" s="1033"/>
      <c r="V567" s="1033"/>
      <c r="W567" s="1033"/>
      <c r="X567" s="1033"/>
      <c r="Y567" s="1033"/>
      <c r="Z567" s="1033"/>
      <c r="AA567" s="1033"/>
      <c r="AB567" s="1033"/>
      <c r="AC567" s="1033"/>
      <c r="AD567" s="1033"/>
      <c r="AE567" s="1033"/>
      <c r="AF567" s="1033"/>
      <c r="AG567" s="1033"/>
      <c r="AH567" s="1033"/>
      <c r="AI567" s="1033"/>
      <c r="AJ567" s="1033"/>
      <c r="AK567" s="1033"/>
      <c r="AL567" s="1033"/>
      <c r="AM567" s="1033"/>
      <c r="AN567" s="1033"/>
      <c r="AO567" s="1033"/>
      <c r="AP567" s="1033"/>
      <c r="AQ567" s="1033"/>
    </row>
    <row r="568">
      <c r="A568" s="1031"/>
      <c r="B568" s="1034"/>
      <c r="C568" s="1031"/>
      <c r="D568" s="1031"/>
      <c r="E568" s="1031"/>
      <c r="F568" s="1033"/>
      <c r="G568" s="1033"/>
      <c r="H568" s="1033"/>
      <c r="I568" s="1033"/>
      <c r="J568" s="1033"/>
      <c r="K568" s="1033"/>
      <c r="L568" s="1033"/>
      <c r="M568" s="1033"/>
      <c r="N568" s="1033"/>
      <c r="O568" s="1033"/>
      <c r="P568" s="1033"/>
      <c r="Q568" s="1033"/>
      <c r="R568" s="1033"/>
      <c r="S568" s="1033"/>
      <c r="T568" s="1033"/>
      <c r="U568" s="1033"/>
      <c r="V568" s="1033"/>
      <c r="W568" s="1033"/>
      <c r="X568" s="1033"/>
      <c r="Y568" s="1033"/>
      <c r="Z568" s="1033"/>
      <c r="AA568" s="1033"/>
      <c r="AB568" s="1033"/>
      <c r="AC568" s="1033"/>
      <c r="AD568" s="1033"/>
      <c r="AE568" s="1033"/>
      <c r="AF568" s="1033"/>
      <c r="AG568" s="1033"/>
      <c r="AH568" s="1033"/>
      <c r="AI568" s="1033"/>
      <c r="AJ568" s="1033"/>
      <c r="AK568" s="1033"/>
      <c r="AL568" s="1033"/>
      <c r="AM568" s="1033"/>
      <c r="AN568" s="1033"/>
      <c r="AO568" s="1033"/>
      <c r="AP568" s="1033"/>
      <c r="AQ568" s="1033"/>
    </row>
    <row r="569">
      <c r="A569" s="1031"/>
      <c r="B569" s="1034"/>
      <c r="C569" s="1031"/>
      <c r="D569" s="1031"/>
      <c r="E569" s="1031"/>
      <c r="F569" s="1033"/>
      <c r="G569" s="1033"/>
      <c r="H569" s="1033"/>
      <c r="I569" s="1033"/>
      <c r="J569" s="1033"/>
      <c r="K569" s="1033"/>
      <c r="L569" s="1033"/>
      <c r="M569" s="1033"/>
      <c r="N569" s="1033"/>
      <c r="O569" s="1033"/>
      <c r="P569" s="1033"/>
      <c r="Q569" s="1033"/>
      <c r="R569" s="1033"/>
      <c r="S569" s="1033"/>
      <c r="T569" s="1033"/>
      <c r="U569" s="1033"/>
      <c r="V569" s="1033"/>
      <c r="W569" s="1033"/>
      <c r="X569" s="1033"/>
      <c r="Y569" s="1033"/>
      <c r="Z569" s="1033"/>
      <c r="AA569" s="1033"/>
      <c r="AB569" s="1033"/>
      <c r="AC569" s="1033"/>
      <c r="AD569" s="1033"/>
      <c r="AE569" s="1033"/>
      <c r="AF569" s="1033"/>
      <c r="AG569" s="1033"/>
      <c r="AH569" s="1033"/>
      <c r="AI569" s="1033"/>
      <c r="AJ569" s="1033"/>
      <c r="AK569" s="1033"/>
      <c r="AL569" s="1033"/>
      <c r="AM569" s="1033"/>
      <c r="AN569" s="1033"/>
      <c r="AO569" s="1033"/>
      <c r="AP569" s="1033"/>
      <c r="AQ569" s="1033"/>
    </row>
    <row r="570">
      <c r="A570" s="1031"/>
      <c r="B570" s="1034"/>
      <c r="C570" s="1031"/>
      <c r="D570" s="1031"/>
      <c r="E570" s="1031"/>
      <c r="F570" s="1033"/>
      <c r="G570" s="1033"/>
      <c r="H570" s="1033"/>
      <c r="I570" s="1033"/>
      <c r="J570" s="1033"/>
      <c r="K570" s="1033"/>
      <c r="L570" s="1033"/>
      <c r="M570" s="1033"/>
      <c r="N570" s="1033"/>
      <c r="O570" s="1033"/>
      <c r="P570" s="1033"/>
      <c r="Q570" s="1033"/>
      <c r="R570" s="1033"/>
      <c r="S570" s="1033"/>
      <c r="T570" s="1033"/>
      <c r="U570" s="1033"/>
      <c r="V570" s="1033"/>
      <c r="W570" s="1033"/>
      <c r="X570" s="1033"/>
      <c r="Y570" s="1033"/>
      <c r="Z570" s="1033"/>
      <c r="AA570" s="1033"/>
      <c r="AB570" s="1033"/>
      <c r="AC570" s="1033"/>
      <c r="AD570" s="1033"/>
      <c r="AE570" s="1033"/>
      <c r="AF570" s="1033"/>
      <c r="AG570" s="1033"/>
      <c r="AH570" s="1033"/>
      <c r="AI570" s="1033"/>
      <c r="AJ570" s="1033"/>
      <c r="AK570" s="1033"/>
      <c r="AL570" s="1033"/>
      <c r="AM570" s="1033"/>
      <c r="AN570" s="1033"/>
      <c r="AO570" s="1033"/>
      <c r="AP570" s="1033"/>
      <c r="AQ570" s="1033"/>
    </row>
    <row r="571">
      <c r="A571" s="1031"/>
      <c r="B571" s="1034"/>
      <c r="C571" s="1031"/>
      <c r="D571" s="1031"/>
      <c r="E571" s="1031"/>
      <c r="F571" s="1033"/>
      <c r="G571" s="1033"/>
      <c r="H571" s="1033"/>
      <c r="I571" s="1033"/>
      <c r="J571" s="1033"/>
      <c r="K571" s="1033"/>
      <c r="L571" s="1033"/>
      <c r="M571" s="1033"/>
      <c r="N571" s="1033"/>
      <c r="O571" s="1033"/>
      <c r="P571" s="1033"/>
      <c r="Q571" s="1033"/>
      <c r="R571" s="1033"/>
      <c r="S571" s="1033"/>
      <c r="T571" s="1033"/>
      <c r="U571" s="1033"/>
      <c r="V571" s="1033"/>
      <c r="W571" s="1033"/>
      <c r="X571" s="1033"/>
      <c r="Y571" s="1033"/>
      <c r="Z571" s="1033"/>
      <c r="AA571" s="1033"/>
      <c r="AB571" s="1033"/>
      <c r="AC571" s="1033"/>
      <c r="AD571" s="1033"/>
      <c r="AE571" s="1033"/>
      <c r="AF571" s="1033"/>
      <c r="AG571" s="1033"/>
      <c r="AH571" s="1033"/>
      <c r="AI571" s="1033"/>
      <c r="AJ571" s="1033"/>
      <c r="AK571" s="1033"/>
      <c r="AL571" s="1033"/>
      <c r="AM571" s="1033"/>
      <c r="AN571" s="1033"/>
      <c r="AO571" s="1033"/>
      <c r="AP571" s="1033"/>
      <c r="AQ571" s="1033"/>
    </row>
    <row r="572">
      <c r="A572" s="1031"/>
      <c r="B572" s="1034"/>
      <c r="C572" s="1031"/>
      <c r="D572" s="1031"/>
      <c r="E572" s="1031"/>
      <c r="F572" s="1033"/>
      <c r="G572" s="1033"/>
      <c r="H572" s="1033"/>
      <c r="I572" s="1033"/>
      <c r="J572" s="1033"/>
      <c r="K572" s="1033"/>
      <c r="L572" s="1033"/>
      <c r="M572" s="1033"/>
      <c r="N572" s="1033"/>
      <c r="O572" s="1033"/>
      <c r="P572" s="1033"/>
      <c r="Q572" s="1033"/>
      <c r="R572" s="1033"/>
      <c r="S572" s="1033"/>
      <c r="T572" s="1033"/>
      <c r="U572" s="1033"/>
      <c r="V572" s="1033"/>
      <c r="W572" s="1033"/>
      <c r="X572" s="1033"/>
      <c r="Y572" s="1033"/>
      <c r="Z572" s="1033"/>
      <c r="AA572" s="1033"/>
      <c r="AB572" s="1033"/>
      <c r="AC572" s="1033"/>
      <c r="AD572" s="1033"/>
      <c r="AE572" s="1033"/>
      <c r="AF572" s="1033"/>
      <c r="AG572" s="1033"/>
      <c r="AH572" s="1033"/>
      <c r="AI572" s="1033"/>
      <c r="AJ572" s="1033"/>
      <c r="AK572" s="1033"/>
      <c r="AL572" s="1033"/>
      <c r="AM572" s="1033"/>
      <c r="AN572" s="1033"/>
      <c r="AO572" s="1033"/>
      <c r="AP572" s="1033"/>
      <c r="AQ572" s="1033"/>
    </row>
    <row r="573">
      <c r="A573" s="1031"/>
      <c r="B573" s="1034"/>
      <c r="C573" s="1031"/>
      <c r="D573" s="1031"/>
      <c r="E573" s="1031"/>
      <c r="F573" s="1033"/>
      <c r="G573" s="1033"/>
      <c r="H573" s="1033"/>
      <c r="I573" s="1033"/>
      <c r="J573" s="1033"/>
      <c r="K573" s="1033"/>
      <c r="L573" s="1033"/>
      <c r="M573" s="1033"/>
      <c r="N573" s="1033"/>
      <c r="O573" s="1033"/>
      <c r="P573" s="1033"/>
      <c r="Q573" s="1033"/>
      <c r="R573" s="1033"/>
      <c r="S573" s="1033"/>
      <c r="T573" s="1033"/>
      <c r="U573" s="1033"/>
      <c r="V573" s="1033"/>
      <c r="W573" s="1033"/>
      <c r="X573" s="1033"/>
      <c r="Y573" s="1033"/>
      <c r="Z573" s="1033"/>
      <c r="AA573" s="1033"/>
      <c r="AB573" s="1033"/>
      <c r="AC573" s="1033"/>
      <c r="AD573" s="1033"/>
      <c r="AE573" s="1033"/>
      <c r="AF573" s="1033"/>
      <c r="AG573" s="1033"/>
      <c r="AH573" s="1033"/>
      <c r="AI573" s="1033"/>
      <c r="AJ573" s="1033"/>
      <c r="AK573" s="1033"/>
      <c r="AL573" s="1033"/>
      <c r="AM573" s="1033"/>
      <c r="AN573" s="1033"/>
      <c r="AO573" s="1033"/>
      <c r="AP573" s="1033"/>
      <c r="AQ573" s="1033"/>
    </row>
    <row r="574">
      <c r="A574" s="1031"/>
      <c r="B574" s="1034"/>
      <c r="C574" s="1031"/>
      <c r="D574" s="1031"/>
      <c r="E574" s="1031"/>
      <c r="F574" s="1033"/>
      <c r="G574" s="1033"/>
      <c r="H574" s="1033"/>
      <c r="I574" s="1033"/>
      <c r="J574" s="1033"/>
      <c r="K574" s="1033"/>
      <c r="L574" s="1033"/>
      <c r="M574" s="1033"/>
      <c r="N574" s="1033"/>
      <c r="O574" s="1033"/>
      <c r="P574" s="1033"/>
      <c r="Q574" s="1033"/>
      <c r="R574" s="1033"/>
      <c r="S574" s="1033"/>
      <c r="T574" s="1033"/>
      <c r="U574" s="1033"/>
      <c r="V574" s="1033"/>
      <c r="W574" s="1033"/>
      <c r="X574" s="1033"/>
      <c r="Y574" s="1033"/>
      <c r="Z574" s="1033"/>
      <c r="AA574" s="1033"/>
      <c r="AB574" s="1033"/>
      <c r="AC574" s="1033"/>
      <c r="AD574" s="1033"/>
      <c r="AE574" s="1033"/>
      <c r="AF574" s="1033"/>
      <c r="AG574" s="1033"/>
      <c r="AH574" s="1033"/>
      <c r="AI574" s="1033"/>
      <c r="AJ574" s="1033"/>
      <c r="AK574" s="1033"/>
      <c r="AL574" s="1033"/>
      <c r="AM574" s="1033"/>
      <c r="AN574" s="1033"/>
      <c r="AO574" s="1033"/>
      <c r="AP574" s="1033"/>
      <c r="AQ574" s="1033"/>
    </row>
    <row r="575">
      <c r="A575" s="1031"/>
      <c r="B575" s="1034"/>
      <c r="C575" s="1031"/>
      <c r="D575" s="1031"/>
      <c r="E575" s="1031"/>
      <c r="F575" s="1033"/>
      <c r="G575" s="1033"/>
      <c r="H575" s="1033"/>
      <c r="I575" s="1033"/>
      <c r="J575" s="1033"/>
      <c r="K575" s="1033"/>
      <c r="L575" s="1033"/>
      <c r="M575" s="1033"/>
      <c r="N575" s="1033"/>
      <c r="O575" s="1033"/>
      <c r="P575" s="1033"/>
      <c r="Q575" s="1033"/>
      <c r="R575" s="1033"/>
      <c r="S575" s="1033"/>
      <c r="T575" s="1033"/>
      <c r="U575" s="1033"/>
      <c r="V575" s="1033"/>
      <c r="W575" s="1033"/>
      <c r="X575" s="1033"/>
      <c r="Y575" s="1033"/>
      <c r="Z575" s="1033"/>
      <c r="AA575" s="1033"/>
      <c r="AB575" s="1033"/>
      <c r="AC575" s="1033"/>
      <c r="AD575" s="1033"/>
      <c r="AE575" s="1033"/>
      <c r="AF575" s="1033"/>
      <c r="AG575" s="1033"/>
      <c r="AH575" s="1033"/>
      <c r="AI575" s="1033"/>
      <c r="AJ575" s="1033"/>
      <c r="AK575" s="1033"/>
      <c r="AL575" s="1033"/>
      <c r="AM575" s="1033"/>
      <c r="AN575" s="1033"/>
      <c r="AO575" s="1033"/>
      <c r="AP575" s="1033"/>
      <c r="AQ575" s="1033"/>
    </row>
    <row r="576">
      <c r="A576" s="1031"/>
      <c r="B576" s="1034"/>
      <c r="C576" s="1031"/>
      <c r="D576" s="1031"/>
      <c r="E576" s="1031"/>
      <c r="F576" s="1033"/>
      <c r="G576" s="1033"/>
      <c r="H576" s="1033"/>
      <c r="I576" s="1033"/>
      <c r="J576" s="1033"/>
      <c r="K576" s="1033"/>
      <c r="L576" s="1033"/>
      <c r="M576" s="1033"/>
      <c r="N576" s="1033"/>
      <c r="O576" s="1033"/>
      <c r="P576" s="1033"/>
      <c r="Q576" s="1033"/>
      <c r="R576" s="1033"/>
      <c r="S576" s="1033"/>
      <c r="T576" s="1033"/>
      <c r="U576" s="1033"/>
      <c r="V576" s="1033"/>
      <c r="W576" s="1033"/>
      <c r="X576" s="1033"/>
      <c r="Y576" s="1033"/>
      <c r="Z576" s="1033"/>
      <c r="AA576" s="1033"/>
      <c r="AB576" s="1033"/>
      <c r="AC576" s="1033"/>
      <c r="AD576" s="1033"/>
      <c r="AE576" s="1033"/>
      <c r="AF576" s="1033"/>
      <c r="AG576" s="1033"/>
      <c r="AH576" s="1033"/>
      <c r="AI576" s="1033"/>
      <c r="AJ576" s="1033"/>
      <c r="AK576" s="1033"/>
      <c r="AL576" s="1033"/>
      <c r="AM576" s="1033"/>
      <c r="AN576" s="1033"/>
      <c r="AO576" s="1033"/>
      <c r="AP576" s="1033"/>
      <c r="AQ576" s="1033"/>
    </row>
    <row r="577">
      <c r="A577" s="1031"/>
      <c r="B577" s="1034"/>
      <c r="C577" s="1031"/>
      <c r="D577" s="1031"/>
      <c r="E577" s="1031"/>
      <c r="F577" s="1033"/>
      <c r="G577" s="1033"/>
      <c r="H577" s="1033"/>
      <c r="I577" s="1033"/>
      <c r="J577" s="1033"/>
      <c r="K577" s="1033"/>
      <c r="L577" s="1033"/>
      <c r="M577" s="1033"/>
      <c r="N577" s="1033"/>
      <c r="O577" s="1033"/>
      <c r="P577" s="1033"/>
      <c r="Q577" s="1033"/>
      <c r="R577" s="1033"/>
      <c r="S577" s="1033"/>
      <c r="T577" s="1033"/>
      <c r="U577" s="1033"/>
      <c r="V577" s="1033"/>
      <c r="W577" s="1033"/>
      <c r="X577" s="1033"/>
      <c r="Y577" s="1033"/>
      <c r="Z577" s="1033"/>
      <c r="AA577" s="1033"/>
      <c r="AB577" s="1033"/>
      <c r="AC577" s="1033"/>
      <c r="AD577" s="1033"/>
      <c r="AE577" s="1033"/>
      <c r="AF577" s="1033"/>
      <c r="AG577" s="1033"/>
      <c r="AH577" s="1033"/>
      <c r="AI577" s="1033"/>
      <c r="AJ577" s="1033"/>
      <c r="AK577" s="1033"/>
      <c r="AL577" s="1033"/>
      <c r="AM577" s="1033"/>
      <c r="AN577" s="1033"/>
      <c r="AO577" s="1033"/>
      <c r="AP577" s="1033"/>
      <c r="AQ577" s="1033"/>
    </row>
    <row r="578">
      <c r="A578" s="1031"/>
      <c r="B578" s="1034"/>
      <c r="C578" s="1031"/>
      <c r="D578" s="1031"/>
      <c r="E578" s="1031"/>
      <c r="F578" s="1033"/>
      <c r="G578" s="1033"/>
      <c r="H578" s="1033"/>
      <c r="I578" s="1033"/>
      <c r="J578" s="1033"/>
      <c r="K578" s="1033"/>
      <c r="L578" s="1033"/>
      <c r="M578" s="1033"/>
      <c r="N578" s="1033"/>
      <c r="O578" s="1033"/>
      <c r="P578" s="1033"/>
      <c r="Q578" s="1033"/>
      <c r="R578" s="1033"/>
      <c r="S578" s="1033"/>
      <c r="T578" s="1033"/>
      <c r="U578" s="1033"/>
      <c r="V578" s="1033"/>
      <c r="W578" s="1033"/>
      <c r="X578" s="1033"/>
      <c r="Y578" s="1033"/>
      <c r="Z578" s="1033"/>
      <c r="AA578" s="1033"/>
      <c r="AB578" s="1033"/>
      <c r="AC578" s="1033"/>
      <c r="AD578" s="1033"/>
      <c r="AE578" s="1033"/>
      <c r="AF578" s="1033"/>
      <c r="AG578" s="1033"/>
      <c r="AH578" s="1033"/>
      <c r="AI578" s="1033"/>
      <c r="AJ578" s="1033"/>
      <c r="AK578" s="1033"/>
      <c r="AL578" s="1033"/>
      <c r="AM578" s="1033"/>
      <c r="AN578" s="1033"/>
      <c r="AO578" s="1033"/>
      <c r="AP578" s="1033"/>
      <c r="AQ578" s="1033"/>
    </row>
    <row r="579">
      <c r="A579" s="1031"/>
      <c r="B579" s="1034"/>
      <c r="C579" s="1031"/>
      <c r="D579" s="1031"/>
      <c r="E579" s="1031"/>
      <c r="F579" s="1033"/>
      <c r="G579" s="1033"/>
      <c r="H579" s="1033"/>
      <c r="I579" s="1033"/>
      <c r="J579" s="1033"/>
      <c r="K579" s="1033"/>
      <c r="L579" s="1033"/>
      <c r="M579" s="1033"/>
      <c r="N579" s="1033"/>
      <c r="O579" s="1033"/>
      <c r="P579" s="1033"/>
      <c r="Q579" s="1033"/>
      <c r="R579" s="1033"/>
      <c r="S579" s="1033"/>
      <c r="T579" s="1033"/>
      <c r="U579" s="1033"/>
      <c r="V579" s="1033"/>
      <c r="W579" s="1033"/>
      <c r="X579" s="1033"/>
      <c r="Y579" s="1033"/>
      <c r="Z579" s="1033"/>
      <c r="AA579" s="1033"/>
      <c r="AB579" s="1033"/>
      <c r="AC579" s="1033"/>
      <c r="AD579" s="1033"/>
      <c r="AE579" s="1033"/>
      <c r="AF579" s="1033"/>
      <c r="AG579" s="1033"/>
      <c r="AH579" s="1033"/>
      <c r="AI579" s="1033"/>
      <c r="AJ579" s="1033"/>
      <c r="AK579" s="1033"/>
      <c r="AL579" s="1033"/>
      <c r="AM579" s="1033"/>
      <c r="AN579" s="1033"/>
      <c r="AO579" s="1033"/>
      <c r="AP579" s="1033"/>
      <c r="AQ579" s="1033"/>
    </row>
    <row r="580">
      <c r="A580" s="1031"/>
      <c r="B580" s="1034"/>
      <c r="C580" s="1031"/>
      <c r="D580" s="1031"/>
      <c r="E580" s="1031"/>
      <c r="F580" s="1033"/>
      <c r="G580" s="1033"/>
      <c r="H580" s="1033"/>
      <c r="I580" s="1033"/>
      <c r="J580" s="1033"/>
      <c r="K580" s="1033"/>
      <c r="L580" s="1033"/>
      <c r="M580" s="1033"/>
      <c r="N580" s="1033"/>
      <c r="O580" s="1033"/>
      <c r="P580" s="1033"/>
      <c r="Q580" s="1033"/>
      <c r="R580" s="1033"/>
      <c r="S580" s="1033"/>
      <c r="T580" s="1033"/>
      <c r="U580" s="1033"/>
      <c r="V580" s="1033"/>
      <c r="W580" s="1033"/>
      <c r="X580" s="1033"/>
      <c r="Y580" s="1033"/>
      <c r="Z580" s="1033"/>
      <c r="AA580" s="1033"/>
      <c r="AB580" s="1033"/>
      <c r="AC580" s="1033"/>
      <c r="AD580" s="1033"/>
      <c r="AE580" s="1033"/>
      <c r="AF580" s="1033"/>
      <c r="AG580" s="1033"/>
      <c r="AH580" s="1033"/>
      <c r="AI580" s="1033"/>
      <c r="AJ580" s="1033"/>
      <c r="AK580" s="1033"/>
      <c r="AL580" s="1033"/>
      <c r="AM580" s="1033"/>
      <c r="AN580" s="1033"/>
      <c r="AO580" s="1033"/>
      <c r="AP580" s="1033"/>
      <c r="AQ580" s="1033"/>
    </row>
    <row r="581">
      <c r="A581" s="1031"/>
      <c r="B581" s="1034"/>
      <c r="C581" s="1031"/>
      <c r="D581" s="1031"/>
      <c r="E581" s="1031"/>
      <c r="F581" s="1033"/>
      <c r="G581" s="1033"/>
      <c r="H581" s="1033"/>
      <c r="I581" s="1033"/>
      <c r="J581" s="1033"/>
      <c r="K581" s="1033"/>
      <c r="L581" s="1033"/>
      <c r="M581" s="1033"/>
      <c r="N581" s="1033"/>
      <c r="O581" s="1033"/>
      <c r="P581" s="1033"/>
      <c r="Q581" s="1033"/>
      <c r="R581" s="1033"/>
      <c r="S581" s="1033"/>
      <c r="T581" s="1033"/>
      <c r="U581" s="1033"/>
      <c r="V581" s="1033"/>
      <c r="W581" s="1033"/>
      <c r="X581" s="1033"/>
      <c r="Y581" s="1033"/>
      <c r="Z581" s="1033"/>
      <c r="AA581" s="1033"/>
      <c r="AB581" s="1033"/>
      <c r="AC581" s="1033"/>
      <c r="AD581" s="1033"/>
      <c r="AE581" s="1033"/>
      <c r="AF581" s="1033"/>
      <c r="AG581" s="1033"/>
      <c r="AH581" s="1033"/>
      <c r="AI581" s="1033"/>
      <c r="AJ581" s="1033"/>
      <c r="AK581" s="1033"/>
      <c r="AL581" s="1033"/>
      <c r="AM581" s="1033"/>
      <c r="AN581" s="1033"/>
      <c r="AO581" s="1033"/>
      <c r="AP581" s="1033"/>
      <c r="AQ581" s="1033"/>
    </row>
    <row r="582">
      <c r="A582" s="1031"/>
      <c r="B582" s="1034"/>
      <c r="C582" s="1031"/>
      <c r="D582" s="1031"/>
      <c r="E582" s="1031"/>
      <c r="F582" s="1033"/>
      <c r="G582" s="1033"/>
      <c r="H582" s="1033"/>
      <c r="I582" s="1033"/>
      <c r="J582" s="1033"/>
      <c r="K582" s="1033"/>
      <c r="L582" s="1033"/>
      <c r="M582" s="1033"/>
      <c r="N582" s="1033"/>
      <c r="O582" s="1033"/>
      <c r="P582" s="1033"/>
      <c r="Q582" s="1033"/>
      <c r="R582" s="1033"/>
      <c r="S582" s="1033"/>
      <c r="T582" s="1033"/>
      <c r="U582" s="1033"/>
      <c r="V582" s="1033"/>
      <c r="W582" s="1033"/>
      <c r="X582" s="1033"/>
      <c r="Y582" s="1033"/>
      <c r="Z582" s="1033"/>
      <c r="AA582" s="1033"/>
      <c r="AB582" s="1033"/>
      <c r="AC582" s="1033"/>
      <c r="AD582" s="1033"/>
      <c r="AE582" s="1033"/>
      <c r="AF582" s="1033"/>
      <c r="AG582" s="1033"/>
      <c r="AH582" s="1033"/>
      <c r="AI582" s="1033"/>
      <c r="AJ582" s="1033"/>
      <c r="AK582" s="1033"/>
      <c r="AL582" s="1033"/>
      <c r="AM582" s="1033"/>
      <c r="AN582" s="1033"/>
      <c r="AO582" s="1033"/>
      <c r="AP582" s="1033"/>
      <c r="AQ582" s="1033"/>
    </row>
    <row r="583">
      <c r="A583" s="1031"/>
      <c r="B583" s="1034"/>
      <c r="C583" s="1031"/>
      <c r="D583" s="1031"/>
      <c r="E583" s="1031"/>
      <c r="F583" s="1033"/>
      <c r="G583" s="1033"/>
      <c r="H583" s="1033"/>
      <c r="I583" s="1033"/>
      <c r="J583" s="1033"/>
      <c r="K583" s="1033"/>
      <c r="L583" s="1033"/>
      <c r="M583" s="1033"/>
      <c r="N583" s="1033"/>
      <c r="O583" s="1033"/>
      <c r="P583" s="1033"/>
      <c r="Q583" s="1033"/>
      <c r="R583" s="1033"/>
      <c r="S583" s="1033"/>
      <c r="T583" s="1033"/>
      <c r="U583" s="1033"/>
      <c r="V583" s="1033"/>
      <c r="W583" s="1033"/>
      <c r="X583" s="1033"/>
      <c r="Y583" s="1033"/>
      <c r="Z583" s="1033"/>
      <c r="AA583" s="1033"/>
      <c r="AB583" s="1033"/>
      <c r="AC583" s="1033"/>
      <c r="AD583" s="1033"/>
      <c r="AE583" s="1033"/>
      <c r="AF583" s="1033"/>
      <c r="AG583" s="1033"/>
      <c r="AH583" s="1033"/>
      <c r="AI583" s="1033"/>
      <c r="AJ583" s="1033"/>
      <c r="AK583" s="1033"/>
      <c r="AL583" s="1033"/>
      <c r="AM583" s="1033"/>
      <c r="AN583" s="1033"/>
      <c r="AO583" s="1033"/>
      <c r="AP583" s="1033"/>
      <c r="AQ583" s="1033"/>
    </row>
    <row r="584">
      <c r="A584" s="1031"/>
      <c r="B584" s="1034"/>
      <c r="C584" s="1031"/>
      <c r="D584" s="1031"/>
      <c r="E584" s="1031"/>
      <c r="F584" s="1033"/>
      <c r="G584" s="1033"/>
      <c r="H584" s="1033"/>
      <c r="I584" s="1033"/>
      <c r="J584" s="1033"/>
      <c r="K584" s="1033"/>
      <c r="L584" s="1033"/>
      <c r="M584" s="1033"/>
      <c r="N584" s="1033"/>
      <c r="O584" s="1033"/>
      <c r="P584" s="1033"/>
      <c r="Q584" s="1033"/>
      <c r="R584" s="1033"/>
      <c r="S584" s="1033"/>
      <c r="T584" s="1033"/>
      <c r="U584" s="1033"/>
      <c r="V584" s="1033"/>
      <c r="W584" s="1033"/>
      <c r="X584" s="1033"/>
      <c r="Y584" s="1033"/>
      <c r="Z584" s="1033"/>
      <c r="AA584" s="1033"/>
      <c r="AB584" s="1033"/>
      <c r="AC584" s="1033"/>
      <c r="AD584" s="1033"/>
      <c r="AE584" s="1033"/>
      <c r="AF584" s="1033"/>
      <c r="AG584" s="1033"/>
      <c r="AH584" s="1033"/>
      <c r="AI584" s="1033"/>
      <c r="AJ584" s="1033"/>
      <c r="AK584" s="1033"/>
      <c r="AL584" s="1033"/>
      <c r="AM584" s="1033"/>
      <c r="AN584" s="1033"/>
      <c r="AO584" s="1033"/>
      <c r="AP584" s="1033"/>
      <c r="AQ584" s="1033"/>
    </row>
    <row r="585">
      <c r="A585" s="1031"/>
      <c r="B585" s="1034"/>
      <c r="C585" s="1031"/>
      <c r="D585" s="1031"/>
      <c r="E585" s="1031"/>
      <c r="F585" s="1033"/>
      <c r="G585" s="1033"/>
      <c r="H585" s="1033"/>
      <c r="I585" s="1033"/>
      <c r="J585" s="1033"/>
      <c r="K585" s="1033"/>
      <c r="L585" s="1033"/>
      <c r="M585" s="1033"/>
      <c r="N585" s="1033"/>
      <c r="O585" s="1033"/>
      <c r="P585" s="1033"/>
      <c r="Q585" s="1033"/>
      <c r="R585" s="1033"/>
      <c r="S585" s="1033"/>
      <c r="T585" s="1033"/>
      <c r="U585" s="1033"/>
      <c r="V585" s="1033"/>
      <c r="W585" s="1033"/>
      <c r="X585" s="1033"/>
      <c r="Y585" s="1033"/>
      <c r="Z585" s="1033"/>
      <c r="AA585" s="1033"/>
      <c r="AB585" s="1033"/>
      <c r="AC585" s="1033"/>
      <c r="AD585" s="1033"/>
      <c r="AE585" s="1033"/>
      <c r="AF585" s="1033"/>
      <c r="AG585" s="1033"/>
      <c r="AH585" s="1033"/>
      <c r="AI585" s="1033"/>
      <c r="AJ585" s="1033"/>
      <c r="AK585" s="1033"/>
      <c r="AL585" s="1033"/>
      <c r="AM585" s="1033"/>
      <c r="AN585" s="1033"/>
      <c r="AO585" s="1033"/>
      <c r="AP585" s="1033"/>
      <c r="AQ585" s="1033"/>
    </row>
    <row r="586">
      <c r="A586" s="1031"/>
      <c r="B586" s="1034"/>
      <c r="C586" s="1031"/>
      <c r="D586" s="1031"/>
      <c r="E586" s="1031"/>
      <c r="F586" s="1033"/>
      <c r="G586" s="1033"/>
      <c r="H586" s="1033"/>
      <c r="I586" s="1033"/>
      <c r="J586" s="1033"/>
      <c r="K586" s="1033"/>
      <c r="L586" s="1033"/>
      <c r="M586" s="1033"/>
      <c r="N586" s="1033"/>
      <c r="O586" s="1033"/>
      <c r="P586" s="1033"/>
      <c r="Q586" s="1033"/>
      <c r="R586" s="1033"/>
      <c r="S586" s="1033"/>
      <c r="T586" s="1033"/>
      <c r="U586" s="1033"/>
      <c r="V586" s="1033"/>
      <c r="W586" s="1033"/>
      <c r="X586" s="1033"/>
      <c r="Y586" s="1033"/>
      <c r="Z586" s="1033"/>
      <c r="AA586" s="1033"/>
      <c r="AB586" s="1033"/>
      <c r="AC586" s="1033"/>
      <c r="AD586" s="1033"/>
      <c r="AE586" s="1033"/>
      <c r="AF586" s="1033"/>
      <c r="AG586" s="1033"/>
      <c r="AH586" s="1033"/>
      <c r="AI586" s="1033"/>
      <c r="AJ586" s="1033"/>
      <c r="AK586" s="1033"/>
      <c r="AL586" s="1033"/>
      <c r="AM586" s="1033"/>
      <c r="AN586" s="1033"/>
      <c r="AO586" s="1033"/>
      <c r="AP586" s="1033"/>
      <c r="AQ586" s="1033"/>
    </row>
    <row r="587">
      <c r="A587" s="1031"/>
      <c r="B587" s="1034"/>
      <c r="C587" s="1031"/>
      <c r="D587" s="1031"/>
      <c r="E587" s="1031"/>
      <c r="F587" s="1033"/>
      <c r="G587" s="1033"/>
      <c r="H587" s="1033"/>
      <c r="I587" s="1033"/>
      <c r="J587" s="1033"/>
      <c r="K587" s="1033"/>
      <c r="L587" s="1033"/>
      <c r="M587" s="1033"/>
      <c r="N587" s="1033"/>
      <c r="O587" s="1033"/>
      <c r="P587" s="1033"/>
      <c r="Q587" s="1033"/>
      <c r="R587" s="1033"/>
      <c r="S587" s="1033"/>
      <c r="T587" s="1033"/>
      <c r="U587" s="1033"/>
      <c r="V587" s="1033"/>
      <c r="W587" s="1033"/>
      <c r="X587" s="1033"/>
      <c r="Y587" s="1033"/>
      <c r="Z587" s="1033"/>
      <c r="AA587" s="1033"/>
      <c r="AB587" s="1033"/>
      <c r="AC587" s="1033"/>
      <c r="AD587" s="1033"/>
      <c r="AE587" s="1033"/>
      <c r="AF587" s="1033"/>
      <c r="AG587" s="1033"/>
      <c r="AH587" s="1033"/>
      <c r="AI587" s="1033"/>
      <c r="AJ587" s="1033"/>
      <c r="AK587" s="1033"/>
      <c r="AL587" s="1033"/>
      <c r="AM587" s="1033"/>
      <c r="AN587" s="1033"/>
      <c r="AO587" s="1033"/>
      <c r="AP587" s="1033"/>
      <c r="AQ587" s="1033"/>
    </row>
    <row r="588">
      <c r="A588" s="1031"/>
      <c r="B588" s="1034"/>
      <c r="C588" s="1031"/>
      <c r="D588" s="1031"/>
      <c r="E588" s="1031"/>
      <c r="F588" s="1033"/>
      <c r="G588" s="1033"/>
      <c r="H588" s="1033"/>
      <c r="I588" s="1033"/>
      <c r="J588" s="1033"/>
      <c r="K588" s="1033"/>
      <c r="L588" s="1033"/>
      <c r="M588" s="1033"/>
      <c r="N588" s="1033"/>
      <c r="O588" s="1033"/>
      <c r="P588" s="1033"/>
      <c r="Q588" s="1033"/>
      <c r="R588" s="1033"/>
      <c r="S588" s="1033"/>
      <c r="T588" s="1033"/>
      <c r="U588" s="1033"/>
      <c r="V588" s="1033"/>
      <c r="W588" s="1033"/>
      <c r="X588" s="1033"/>
      <c r="Y588" s="1033"/>
      <c r="Z588" s="1033"/>
      <c r="AA588" s="1033"/>
      <c r="AB588" s="1033"/>
      <c r="AC588" s="1033"/>
      <c r="AD588" s="1033"/>
      <c r="AE588" s="1033"/>
      <c r="AF588" s="1033"/>
      <c r="AG588" s="1033"/>
      <c r="AH588" s="1033"/>
      <c r="AI588" s="1033"/>
      <c r="AJ588" s="1033"/>
      <c r="AK588" s="1033"/>
      <c r="AL588" s="1033"/>
      <c r="AM588" s="1033"/>
      <c r="AN588" s="1033"/>
      <c r="AO588" s="1033"/>
      <c r="AP588" s="1033"/>
      <c r="AQ588" s="1033"/>
    </row>
    <row r="589">
      <c r="A589" s="1031"/>
      <c r="B589" s="1034"/>
      <c r="C589" s="1031"/>
      <c r="D589" s="1031"/>
      <c r="E589" s="1031"/>
      <c r="F589" s="1033"/>
      <c r="G589" s="1033"/>
      <c r="H589" s="1033"/>
      <c r="I589" s="1033"/>
      <c r="J589" s="1033"/>
      <c r="K589" s="1033"/>
      <c r="L589" s="1033"/>
      <c r="M589" s="1033"/>
      <c r="N589" s="1033"/>
      <c r="O589" s="1033"/>
      <c r="P589" s="1033"/>
      <c r="Q589" s="1033"/>
      <c r="R589" s="1033"/>
      <c r="S589" s="1033"/>
      <c r="T589" s="1033"/>
      <c r="U589" s="1033"/>
      <c r="V589" s="1033"/>
      <c r="W589" s="1033"/>
      <c r="X589" s="1033"/>
      <c r="Y589" s="1033"/>
      <c r="Z589" s="1033"/>
      <c r="AA589" s="1033"/>
      <c r="AB589" s="1033"/>
      <c r="AC589" s="1033"/>
      <c r="AD589" s="1033"/>
      <c r="AE589" s="1033"/>
      <c r="AF589" s="1033"/>
      <c r="AG589" s="1033"/>
      <c r="AH589" s="1033"/>
      <c r="AI589" s="1033"/>
      <c r="AJ589" s="1033"/>
      <c r="AK589" s="1033"/>
      <c r="AL589" s="1033"/>
      <c r="AM589" s="1033"/>
      <c r="AN589" s="1033"/>
      <c r="AO589" s="1033"/>
      <c r="AP589" s="1033"/>
      <c r="AQ589" s="1033"/>
    </row>
    <row r="590">
      <c r="A590" s="1031"/>
      <c r="B590" s="1034"/>
      <c r="C590" s="1031"/>
      <c r="D590" s="1031"/>
      <c r="E590" s="1031"/>
      <c r="F590" s="1033"/>
      <c r="G590" s="1033"/>
      <c r="H590" s="1033"/>
      <c r="I590" s="1033"/>
      <c r="J590" s="1033"/>
      <c r="K590" s="1033"/>
      <c r="L590" s="1033"/>
      <c r="M590" s="1033"/>
      <c r="N590" s="1033"/>
      <c r="O590" s="1033"/>
      <c r="P590" s="1033"/>
      <c r="Q590" s="1033"/>
      <c r="R590" s="1033"/>
      <c r="S590" s="1033"/>
      <c r="T590" s="1033"/>
      <c r="U590" s="1033"/>
      <c r="V590" s="1033"/>
      <c r="W590" s="1033"/>
      <c r="X590" s="1033"/>
      <c r="Y590" s="1033"/>
      <c r="Z590" s="1033"/>
      <c r="AA590" s="1033"/>
      <c r="AB590" s="1033"/>
      <c r="AC590" s="1033"/>
      <c r="AD590" s="1033"/>
      <c r="AE590" s="1033"/>
      <c r="AF590" s="1033"/>
      <c r="AG590" s="1033"/>
      <c r="AH590" s="1033"/>
      <c r="AI590" s="1033"/>
      <c r="AJ590" s="1033"/>
      <c r="AK590" s="1033"/>
      <c r="AL590" s="1033"/>
      <c r="AM590" s="1033"/>
      <c r="AN590" s="1033"/>
      <c r="AO590" s="1033"/>
      <c r="AP590" s="1033"/>
      <c r="AQ590" s="1033"/>
    </row>
    <row r="591">
      <c r="A591" s="1031"/>
      <c r="B591" s="1034"/>
      <c r="C591" s="1031"/>
      <c r="D591" s="1031"/>
      <c r="E591" s="1031"/>
      <c r="F591" s="1033"/>
      <c r="G591" s="1033"/>
      <c r="H591" s="1033"/>
      <c r="I591" s="1033"/>
      <c r="J591" s="1033"/>
      <c r="K591" s="1033"/>
      <c r="L591" s="1033"/>
      <c r="M591" s="1033"/>
      <c r="N591" s="1033"/>
      <c r="O591" s="1033"/>
      <c r="P591" s="1033"/>
      <c r="Q591" s="1033"/>
      <c r="R591" s="1033"/>
      <c r="S591" s="1033"/>
      <c r="T591" s="1033"/>
      <c r="U591" s="1033"/>
      <c r="V591" s="1033"/>
      <c r="W591" s="1033"/>
      <c r="X591" s="1033"/>
      <c r="Y591" s="1033"/>
      <c r="Z591" s="1033"/>
      <c r="AA591" s="1033"/>
      <c r="AB591" s="1033"/>
      <c r="AC591" s="1033"/>
      <c r="AD591" s="1033"/>
      <c r="AE591" s="1033"/>
      <c r="AF591" s="1033"/>
      <c r="AG591" s="1033"/>
      <c r="AH591" s="1033"/>
      <c r="AI591" s="1033"/>
      <c r="AJ591" s="1033"/>
      <c r="AK591" s="1033"/>
      <c r="AL591" s="1033"/>
      <c r="AM591" s="1033"/>
      <c r="AN591" s="1033"/>
      <c r="AO591" s="1033"/>
      <c r="AP591" s="1033"/>
      <c r="AQ591" s="1033"/>
    </row>
    <row r="592">
      <c r="A592" s="1031"/>
      <c r="B592" s="1034"/>
      <c r="C592" s="1031"/>
      <c r="D592" s="1031"/>
      <c r="E592" s="1031"/>
      <c r="F592" s="1033"/>
      <c r="G592" s="1033"/>
      <c r="H592" s="1033"/>
      <c r="I592" s="1033"/>
      <c r="J592" s="1033"/>
      <c r="K592" s="1033"/>
      <c r="L592" s="1033"/>
      <c r="M592" s="1033"/>
      <c r="N592" s="1033"/>
      <c r="O592" s="1033"/>
      <c r="P592" s="1033"/>
      <c r="Q592" s="1033"/>
      <c r="R592" s="1033"/>
      <c r="S592" s="1033"/>
      <c r="T592" s="1033"/>
      <c r="U592" s="1033"/>
      <c r="V592" s="1033"/>
      <c r="W592" s="1033"/>
      <c r="X592" s="1033"/>
      <c r="Y592" s="1033"/>
      <c r="Z592" s="1033"/>
      <c r="AA592" s="1033"/>
      <c r="AB592" s="1033"/>
      <c r="AC592" s="1033"/>
      <c r="AD592" s="1033"/>
      <c r="AE592" s="1033"/>
      <c r="AF592" s="1033"/>
      <c r="AG592" s="1033"/>
      <c r="AH592" s="1033"/>
      <c r="AI592" s="1033"/>
      <c r="AJ592" s="1033"/>
      <c r="AK592" s="1033"/>
      <c r="AL592" s="1033"/>
      <c r="AM592" s="1033"/>
      <c r="AN592" s="1033"/>
      <c r="AO592" s="1033"/>
      <c r="AP592" s="1033"/>
      <c r="AQ592" s="1033"/>
    </row>
    <row r="593">
      <c r="A593" s="1031"/>
      <c r="B593" s="1034"/>
      <c r="C593" s="1031"/>
      <c r="D593" s="1031"/>
      <c r="E593" s="1031"/>
      <c r="F593" s="1033"/>
      <c r="G593" s="1033"/>
      <c r="H593" s="1033"/>
      <c r="I593" s="1033"/>
      <c r="J593" s="1033"/>
      <c r="K593" s="1033"/>
      <c r="L593" s="1033"/>
      <c r="M593" s="1033"/>
      <c r="N593" s="1033"/>
      <c r="O593" s="1033"/>
      <c r="P593" s="1033"/>
      <c r="Q593" s="1033"/>
      <c r="R593" s="1033"/>
      <c r="S593" s="1033"/>
      <c r="T593" s="1033"/>
      <c r="U593" s="1033"/>
      <c r="V593" s="1033"/>
      <c r="W593" s="1033"/>
      <c r="X593" s="1033"/>
      <c r="Y593" s="1033"/>
      <c r="Z593" s="1033"/>
      <c r="AA593" s="1033"/>
      <c r="AB593" s="1033"/>
      <c r="AC593" s="1033"/>
      <c r="AD593" s="1033"/>
      <c r="AE593" s="1033"/>
      <c r="AF593" s="1033"/>
      <c r="AG593" s="1033"/>
      <c r="AH593" s="1033"/>
      <c r="AI593" s="1033"/>
      <c r="AJ593" s="1033"/>
      <c r="AK593" s="1033"/>
      <c r="AL593" s="1033"/>
      <c r="AM593" s="1033"/>
      <c r="AN593" s="1033"/>
      <c r="AO593" s="1033"/>
      <c r="AP593" s="1033"/>
      <c r="AQ593" s="1033"/>
    </row>
    <row r="594">
      <c r="A594" s="1031"/>
      <c r="B594" s="1034"/>
      <c r="C594" s="1031"/>
      <c r="D594" s="1031"/>
      <c r="E594" s="1031"/>
      <c r="F594" s="1033"/>
      <c r="G594" s="1033"/>
      <c r="H594" s="1033"/>
      <c r="I594" s="1033"/>
      <c r="J594" s="1033"/>
      <c r="K594" s="1033"/>
      <c r="L594" s="1033"/>
      <c r="M594" s="1033"/>
      <c r="N594" s="1033"/>
      <c r="O594" s="1033"/>
      <c r="P594" s="1033"/>
      <c r="Q594" s="1033"/>
      <c r="R594" s="1033"/>
      <c r="S594" s="1033"/>
      <c r="T594" s="1033"/>
      <c r="U594" s="1033"/>
      <c r="V594" s="1033"/>
      <c r="W594" s="1033"/>
      <c r="X594" s="1033"/>
      <c r="Y594" s="1033"/>
      <c r="Z594" s="1033"/>
      <c r="AA594" s="1033"/>
      <c r="AB594" s="1033"/>
      <c r="AC594" s="1033"/>
      <c r="AD594" s="1033"/>
      <c r="AE594" s="1033"/>
      <c r="AF594" s="1033"/>
      <c r="AG594" s="1033"/>
      <c r="AH594" s="1033"/>
      <c r="AI594" s="1033"/>
      <c r="AJ594" s="1033"/>
      <c r="AK594" s="1033"/>
      <c r="AL594" s="1033"/>
      <c r="AM594" s="1033"/>
      <c r="AN594" s="1033"/>
      <c r="AO594" s="1033"/>
      <c r="AP594" s="1033"/>
      <c r="AQ594" s="1033"/>
    </row>
    <row r="595">
      <c r="A595" s="1031"/>
      <c r="B595" s="1034"/>
      <c r="C595" s="1031"/>
      <c r="D595" s="1031"/>
      <c r="E595" s="1031"/>
      <c r="F595" s="1033"/>
      <c r="G595" s="1033"/>
      <c r="H595" s="1033"/>
      <c r="I595" s="1033"/>
      <c r="J595" s="1033"/>
      <c r="K595" s="1033"/>
      <c r="L595" s="1033"/>
      <c r="M595" s="1033"/>
      <c r="N595" s="1033"/>
      <c r="O595" s="1033"/>
      <c r="P595" s="1033"/>
      <c r="Q595" s="1033"/>
      <c r="R595" s="1033"/>
      <c r="S595" s="1033"/>
      <c r="T595" s="1033"/>
      <c r="U595" s="1033"/>
      <c r="V595" s="1033"/>
      <c r="W595" s="1033"/>
      <c r="X595" s="1033"/>
      <c r="Y595" s="1033"/>
      <c r="Z595" s="1033"/>
      <c r="AA595" s="1033"/>
      <c r="AB595" s="1033"/>
      <c r="AC595" s="1033"/>
      <c r="AD595" s="1033"/>
      <c r="AE595" s="1033"/>
      <c r="AF595" s="1033"/>
      <c r="AG595" s="1033"/>
      <c r="AH595" s="1033"/>
      <c r="AI595" s="1033"/>
      <c r="AJ595" s="1033"/>
      <c r="AK595" s="1033"/>
      <c r="AL595" s="1033"/>
      <c r="AM595" s="1033"/>
      <c r="AN595" s="1033"/>
      <c r="AO595" s="1033"/>
      <c r="AP595" s="1033"/>
      <c r="AQ595" s="1033"/>
    </row>
    <row r="596">
      <c r="A596" s="1031"/>
      <c r="B596" s="1034"/>
      <c r="C596" s="1031"/>
      <c r="D596" s="1031"/>
      <c r="E596" s="1031"/>
      <c r="F596" s="1033"/>
      <c r="G596" s="1033"/>
      <c r="H596" s="1033"/>
      <c r="I596" s="1033"/>
      <c r="J596" s="1033"/>
      <c r="K596" s="1033"/>
      <c r="L596" s="1033"/>
      <c r="M596" s="1033"/>
      <c r="N596" s="1033"/>
      <c r="O596" s="1033"/>
      <c r="P596" s="1033"/>
      <c r="Q596" s="1033"/>
      <c r="R596" s="1033"/>
      <c r="S596" s="1033"/>
      <c r="T596" s="1033"/>
      <c r="U596" s="1033"/>
      <c r="V596" s="1033"/>
      <c r="W596" s="1033"/>
      <c r="X596" s="1033"/>
      <c r="Y596" s="1033"/>
      <c r="Z596" s="1033"/>
      <c r="AA596" s="1033"/>
      <c r="AB596" s="1033"/>
      <c r="AC596" s="1033"/>
      <c r="AD596" s="1033"/>
      <c r="AE596" s="1033"/>
      <c r="AF596" s="1033"/>
      <c r="AG596" s="1033"/>
      <c r="AH596" s="1033"/>
      <c r="AI596" s="1033"/>
      <c r="AJ596" s="1033"/>
      <c r="AK596" s="1033"/>
      <c r="AL596" s="1033"/>
      <c r="AM596" s="1033"/>
      <c r="AN596" s="1033"/>
      <c r="AO596" s="1033"/>
      <c r="AP596" s="1033"/>
      <c r="AQ596" s="1033"/>
    </row>
    <row r="597">
      <c r="A597" s="1031"/>
      <c r="B597" s="1034"/>
      <c r="C597" s="1031"/>
      <c r="D597" s="1031"/>
      <c r="E597" s="1031"/>
      <c r="F597" s="1033"/>
      <c r="G597" s="1033"/>
      <c r="H597" s="1033"/>
      <c r="I597" s="1033"/>
      <c r="J597" s="1033"/>
      <c r="K597" s="1033"/>
      <c r="L597" s="1033"/>
      <c r="M597" s="1033"/>
      <c r="N597" s="1033"/>
      <c r="O597" s="1033"/>
      <c r="P597" s="1033"/>
      <c r="Q597" s="1033"/>
      <c r="R597" s="1033"/>
      <c r="S597" s="1033"/>
      <c r="T597" s="1033"/>
      <c r="U597" s="1033"/>
      <c r="V597" s="1033"/>
      <c r="W597" s="1033"/>
      <c r="X597" s="1033"/>
      <c r="Y597" s="1033"/>
      <c r="Z597" s="1033"/>
      <c r="AA597" s="1033"/>
      <c r="AB597" s="1033"/>
      <c r="AC597" s="1033"/>
      <c r="AD597" s="1033"/>
      <c r="AE597" s="1033"/>
      <c r="AF597" s="1033"/>
      <c r="AG597" s="1033"/>
      <c r="AH597" s="1033"/>
      <c r="AI597" s="1033"/>
      <c r="AJ597" s="1033"/>
      <c r="AK597" s="1033"/>
      <c r="AL597" s="1033"/>
      <c r="AM597" s="1033"/>
      <c r="AN597" s="1033"/>
      <c r="AO597" s="1033"/>
      <c r="AP597" s="1033"/>
      <c r="AQ597" s="1033"/>
    </row>
    <row r="598">
      <c r="A598" s="1031"/>
      <c r="B598" s="1034"/>
      <c r="C598" s="1031"/>
      <c r="D598" s="1031"/>
      <c r="E598" s="1031"/>
      <c r="F598" s="1033"/>
      <c r="G598" s="1033"/>
      <c r="H598" s="1033"/>
      <c r="I598" s="1033"/>
      <c r="J598" s="1033"/>
      <c r="K598" s="1033"/>
      <c r="L598" s="1033"/>
      <c r="M598" s="1033"/>
      <c r="N598" s="1033"/>
      <c r="O598" s="1033"/>
      <c r="P598" s="1033"/>
      <c r="Q598" s="1033"/>
      <c r="R598" s="1033"/>
      <c r="S598" s="1033"/>
      <c r="T598" s="1033"/>
      <c r="U598" s="1033"/>
      <c r="V598" s="1033"/>
      <c r="W598" s="1033"/>
      <c r="X598" s="1033"/>
      <c r="Y598" s="1033"/>
      <c r="Z598" s="1033"/>
      <c r="AA598" s="1033"/>
      <c r="AB598" s="1033"/>
      <c r="AC598" s="1033"/>
      <c r="AD598" s="1033"/>
      <c r="AE598" s="1033"/>
      <c r="AF598" s="1033"/>
      <c r="AG598" s="1033"/>
      <c r="AH598" s="1033"/>
      <c r="AI598" s="1033"/>
      <c r="AJ598" s="1033"/>
      <c r="AK598" s="1033"/>
      <c r="AL598" s="1033"/>
      <c r="AM598" s="1033"/>
      <c r="AN598" s="1033"/>
      <c r="AO598" s="1033"/>
      <c r="AP598" s="1033"/>
      <c r="AQ598" s="1033"/>
    </row>
    <row r="599">
      <c r="A599" s="1031"/>
      <c r="B599" s="1034"/>
      <c r="C599" s="1031"/>
      <c r="D599" s="1031"/>
      <c r="E599" s="1031"/>
      <c r="F599" s="1033"/>
      <c r="G599" s="1033"/>
      <c r="H599" s="1033"/>
      <c r="I599" s="1033"/>
      <c r="J599" s="1033"/>
      <c r="K599" s="1033"/>
      <c r="L599" s="1033"/>
      <c r="M599" s="1033"/>
      <c r="N599" s="1033"/>
      <c r="O599" s="1033"/>
      <c r="P599" s="1033"/>
      <c r="Q599" s="1033"/>
      <c r="R599" s="1033"/>
      <c r="S599" s="1033"/>
      <c r="T599" s="1033"/>
      <c r="U599" s="1033"/>
      <c r="V599" s="1033"/>
      <c r="W599" s="1033"/>
      <c r="X599" s="1033"/>
      <c r="Y599" s="1033"/>
      <c r="Z599" s="1033"/>
      <c r="AA599" s="1033"/>
      <c r="AB599" s="1033"/>
      <c r="AC599" s="1033"/>
      <c r="AD599" s="1033"/>
      <c r="AE599" s="1033"/>
      <c r="AF599" s="1033"/>
      <c r="AG599" s="1033"/>
      <c r="AH599" s="1033"/>
      <c r="AI599" s="1033"/>
      <c r="AJ599" s="1033"/>
      <c r="AK599" s="1033"/>
      <c r="AL599" s="1033"/>
      <c r="AM599" s="1033"/>
      <c r="AN599" s="1033"/>
      <c r="AO599" s="1033"/>
      <c r="AP599" s="1033"/>
      <c r="AQ599" s="1033"/>
    </row>
    <row r="600">
      <c r="A600" s="1031"/>
      <c r="B600" s="1034"/>
      <c r="C600" s="1031"/>
      <c r="D600" s="1031"/>
      <c r="E600" s="1031"/>
      <c r="F600" s="1033"/>
      <c r="G600" s="1033"/>
      <c r="H600" s="1033"/>
      <c r="I600" s="1033"/>
      <c r="J600" s="1033"/>
      <c r="K600" s="1033"/>
      <c r="L600" s="1033"/>
      <c r="M600" s="1033"/>
      <c r="N600" s="1033"/>
      <c r="O600" s="1033"/>
      <c r="P600" s="1033"/>
      <c r="Q600" s="1033"/>
      <c r="R600" s="1033"/>
      <c r="S600" s="1033"/>
      <c r="T600" s="1033"/>
      <c r="U600" s="1033"/>
      <c r="V600" s="1033"/>
      <c r="W600" s="1033"/>
      <c r="X600" s="1033"/>
      <c r="Y600" s="1033"/>
      <c r="Z600" s="1033"/>
      <c r="AA600" s="1033"/>
      <c r="AB600" s="1033"/>
      <c r="AC600" s="1033"/>
      <c r="AD600" s="1033"/>
      <c r="AE600" s="1033"/>
      <c r="AF600" s="1033"/>
      <c r="AG600" s="1033"/>
      <c r="AH600" s="1033"/>
      <c r="AI600" s="1033"/>
      <c r="AJ600" s="1033"/>
      <c r="AK600" s="1033"/>
      <c r="AL600" s="1033"/>
      <c r="AM600" s="1033"/>
      <c r="AN600" s="1033"/>
      <c r="AO600" s="1033"/>
      <c r="AP600" s="1033"/>
      <c r="AQ600" s="1033"/>
    </row>
    <row r="601">
      <c r="A601" s="1031"/>
      <c r="B601" s="1034"/>
      <c r="C601" s="1031"/>
      <c r="D601" s="1031"/>
      <c r="E601" s="1031"/>
      <c r="F601" s="1033"/>
      <c r="G601" s="1033"/>
      <c r="H601" s="1033"/>
      <c r="I601" s="1033"/>
      <c r="J601" s="1033"/>
      <c r="K601" s="1033"/>
      <c r="L601" s="1033"/>
      <c r="M601" s="1033"/>
      <c r="N601" s="1033"/>
      <c r="O601" s="1033"/>
      <c r="P601" s="1033"/>
      <c r="Q601" s="1033"/>
      <c r="R601" s="1033"/>
      <c r="S601" s="1033"/>
      <c r="T601" s="1033"/>
      <c r="U601" s="1033"/>
      <c r="V601" s="1033"/>
      <c r="W601" s="1033"/>
      <c r="X601" s="1033"/>
      <c r="Y601" s="1033"/>
      <c r="Z601" s="1033"/>
      <c r="AA601" s="1033"/>
      <c r="AB601" s="1033"/>
      <c r="AC601" s="1033"/>
      <c r="AD601" s="1033"/>
      <c r="AE601" s="1033"/>
      <c r="AF601" s="1033"/>
      <c r="AG601" s="1033"/>
      <c r="AH601" s="1033"/>
      <c r="AI601" s="1033"/>
      <c r="AJ601" s="1033"/>
      <c r="AK601" s="1033"/>
      <c r="AL601" s="1033"/>
      <c r="AM601" s="1033"/>
      <c r="AN601" s="1033"/>
      <c r="AO601" s="1033"/>
      <c r="AP601" s="1033"/>
      <c r="AQ601" s="1033"/>
    </row>
    <row r="602">
      <c r="A602" s="1031"/>
      <c r="B602" s="1034"/>
      <c r="C602" s="1031"/>
      <c r="D602" s="1031"/>
      <c r="E602" s="1031"/>
      <c r="F602" s="1033"/>
      <c r="G602" s="1033"/>
      <c r="H602" s="1033"/>
      <c r="I602" s="1033"/>
      <c r="J602" s="1033"/>
      <c r="K602" s="1033"/>
      <c r="L602" s="1033"/>
      <c r="M602" s="1033"/>
      <c r="N602" s="1033"/>
      <c r="O602" s="1033"/>
      <c r="P602" s="1033"/>
      <c r="Q602" s="1033"/>
      <c r="R602" s="1033"/>
      <c r="S602" s="1033"/>
      <c r="T602" s="1033"/>
      <c r="U602" s="1033"/>
      <c r="V602" s="1033"/>
      <c r="W602" s="1033"/>
      <c r="X602" s="1033"/>
      <c r="Y602" s="1033"/>
      <c r="Z602" s="1033"/>
      <c r="AA602" s="1033"/>
      <c r="AB602" s="1033"/>
      <c r="AC602" s="1033"/>
      <c r="AD602" s="1033"/>
      <c r="AE602" s="1033"/>
      <c r="AF602" s="1033"/>
      <c r="AG602" s="1033"/>
      <c r="AH602" s="1033"/>
      <c r="AI602" s="1033"/>
      <c r="AJ602" s="1033"/>
      <c r="AK602" s="1033"/>
      <c r="AL602" s="1033"/>
      <c r="AM602" s="1033"/>
      <c r="AN602" s="1033"/>
      <c r="AO602" s="1033"/>
      <c r="AP602" s="1033"/>
      <c r="AQ602" s="1033"/>
    </row>
    <row r="603">
      <c r="A603" s="1031"/>
      <c r="B603" s="1034"/>
      <c r="C603" s="1031"/>
      <c r="D603" s="1031"/>
      <c r="E603" s="1031"/>
      <c r="F603" s="1033"/>
      <c r="G603" s="1033"/>
      <c r="H603" s="1033"/>
      <c r="I603" s="1033"/>
      <c r="J603" s="1033"/>
      <c r="K603" s="1033"/>
      <c r="L603" s="1033"/>
      <c r="M603" s="1033"/>
      <c r="N603" s="1033"/>
      <c r="O603" s="1033"/>
      <c r="P603" s="1033"/>
      <c r="Q603" s="1033"/>
      <c r="R603" s="1033"/>
      <c r="S603" s="1033"/>
      <c r="T603" s="1033"/>
      <c r="U603" s="1033"/>
      <c r="V603" s="1033"/>
      <c r="W603" s="1033"/>
      <c r="X603" s="1033"/>
      <c r="Y603" s="1033"/>
      <c r="Z603" s="1033"/>
      <c r="AA603" s="1033"/>
      <c r="AB603" s="1033"/>
      <c r="AC603" s="1033"/>
      <c r="AD603" s="1033"/>
      <c r="AE603" s="1033"/>
      <c r="AF603" s="1033"/>
      <c r="AG603" s="1033"/>
      <c r="AH603" s="1033"/>
      <c r="AI603" s="1033"/>
      <c r="AJ603" s="1033"/>
      <c r="AK603" s="1033"/>
      <c r="AL603" s="1033"/>
      <c r="AM603" s="1033"/>
      <c r="AN603" s="1033"/>
      <c r="AO603" s="1033"/>
      <c r="AP603" s="1033"/>
      <c r="AQ603" s="1033"/>
    </row>
    <row r="604">
      <c r="A604" s="1031"/>
      <c r="B604" s="1034"/>
      <c r="C604" s="1031"/>
      <c r="D604" s="1031"/>
      <c r="E604" s="1031"/>
      <c r="F604" s="1033"/>
      <c r="G604" s="1033"/>
      <c r="H604" s="1033"/>
      <c r="I604" s="1033"/>
      <c r="J604" s="1033"/>
      <c r="K604" s="1033"/>
      <c r="L604" s="1033"/>
      <c r="M604" s="1033"/>
      <c r="N604" s="1033"/>
      <c r="O604" s="1033"/>
      <c r="P604" s="1033"/>
      <c r="Q604" s="1033"/>
      <c r="R604" s="1033"/>
      <c r="S604" s="1033"/>
      <c r="T604" s="1033"/>
      <c r="U604" s="1033"/>
      <c r="V604" s="1033"/>
      <c r="W604" s="1033"/>
      <c r="X604" s="1033"/>
      <c r="Y604" s="1033"/>
      <c r="Z604" s="1033"/>
      <c r="AA604" s="1033"/>
      <c r="AB604" s="1033"/>
      <c r="AC604" s="1033"/>
      <c r="AD604" s="1033"/>
      <c r="AE604" s="1033"/>
      <c r="AF604" s="1033"/>
      <c r="AG604" s="1033"/>
      <c r="AH604" s="1033"/>
      <c r="AI604" s="1033"/>
      <c r="AJ604" s="1033"/>
      <c r="AK604" s="1033"/>
      <c r="AL604" s="1033"/>
      <c r="AM604" s="1033"/>
      <c r="AN604" s="1033"/>
      <c r="AO604" s="1033"/>
      <c r="AP604" s="1033"/>
      <c r="AQ604" s="1033"/>
    </row>
    <row r="605">
      <c r="A605" s="1031"/>
      <c r="B605" s="1034"/>
      <c r="C605" s="1031"/>
      <c r="D605" s="1031"/>
      <c r="E605" s="1031"/>
      <c r="F605" s="1033"/>
      <c r="G605" s="1033"/>
      <c r="H605" s="1033"/>
      <c r="I605" s="1033"/>
      <c r="J605" s="1033"/>
      <c r="K605" s="1033"/>
      <c r="L605" s="1033"/>
      <c r="M605" s="1033"/>
      <c r="N605" s="1033"/>
      <c r="O605" s="1033"/>
      <c r="P605" s="1033"/>
      <c r="Q605" s="1033"/>
      <c r="R605" s="1033"/>
      <c r="S605" s="1033"/>
      <c r="T605" s="1033"/>
      <c r="U605" s="1033"/>
      <c r="V605" s="1033"/>
      <c r="W605" s="1033"/>
      <c r="X605" s="1033"/>
      <c r="Y605" s="1033"/>
      <c r="Z605" s="1033"/>
      <c r="AA605" s="1033"/>
      <c r="AB605" s="1033"/>
      <c r="AC605" s="1033"/>
      <c r="AD605" s="1033"/>
      <c r="AE605" s="1033"/>
      <c r="AF605" s="1033"/>
      <c r="AG605" s="1033"/>
      <c r="AH605" s="1033"/>
      <c r="AI605" s="1033"/>
      <c r="AJ605" s="1033"/>
      <c r="AK605" s="1033"/>
      <c r="AL605" s="1033"/>
      <c r="AM605" s="1033"/>
      <c r="AN605" s="1033"/>
      <c r="AO605" s="1033"/>
      <c r="AP605" s="1033"/>
      <c r="AQ605" s="1033"/>
    </row>
    <row r="606">
      <c r="A606" s="1031"/>
      <c r="B606" s="1034"/>
      <c r="C606" s="1031"/>
      <c r="D606" s="1031"/>
      <c r="E606" s="1031"/>
      <c r="F606" s="1033"/>
      <c r="G606" s="1033"/>
      <c r="H606" s="1033"/>
      <c r="I606" s="1033"/>
      <c r="J606" s="1033"/>
      <c r="K606" s="1033"/>
      <c r="L606" s="1033"/>
      <c r="M606" s="1033"/>
      <c r="N606" s="1033"/>
      <c r="O606" s="1033"/>
      <c r="P606" s="1033"/>
      <c r="Q606" s="1033"/>
      <c r="R606" s="1033"/>
      <c r="S606" s="1033"/>
      <c r="T606" s="1033"/>
      <c r="U606" s="1033"/>
      <c r="V606" s="1033"/>
      <c r="W606" s="1033"/>
      <c r="X606" s="1033"/>
      <c r="Y606" s="1033"/>
      <c r="Z606" s="1033"/>
      <c r="AA606" s="1033"/>
      <c r="AB606" s="1033"/>
      <c r="AC606" s="1033"/>
      <c r="AD606" s="1033"/>
      <c r="AE606" s="1033"/>
      <c r="AF606" s="1033"/>
      <c r="AG606" s="1033"/>
      <c r="AH606" s="1033"/>
      <c r="AI606" s="1033"/>
      <c r="AJ606" s="1033"/>
      <c r="AK606" s="1033"/>
      <c r="AL606" s="1033"/>
      <c r="AM606" s="1033"/>
      <c r="AN606" s="1033"/>
      <c r="AO606" s="1033"/>
      <c r="AP606" s="1033"/>
      <c r="AQ606" s="1033"/>
    </row>
    <row r="607">
      <c r="A607" s="1031"/>
      <c r="B607" s="1034"/>
      <c r="C607" s="1031"/>
      <c r="D607" s="1031"/>
      <c r="E607" s="1031"/>
      <c r="F607" s="1033"/>
      <c r="G607" s="1033"/>
      <c r="H607" s="1033"/>
      <c r="I607" s="1033"/>
      <c r="J607" s="1033"/>
      <c r="K607" s="1033"/>
      <c r="L607" s="1033"/>
      <c r="M607" s="1033"/>
      <c r="N607" s="1033"/>
      <c r="O607" s="1033"/>
      <c r="P607" s="1033"/>
      <c r="Q607" s="1033"/>
      <c r="R607" s="1033"/>
      <c r="S607" s="1033"/>
      <c r="T607" s="1033"/>
      <c r="U607" s="1033"/>
      <c r="V607" s="1033"/>
      <c r="W607" s="1033"/>
      <c r="X607" s="1033"/>
      <c r="Y607" s="1033"/>
      <c r="Z607" s="1033"/>
      <c r="AA607" s="1033"/>
      <c r="AB607" s="1033"/>
      <c r="AC607" s="1033"/>
      <c r="AD607" s="1033"/>
      <c r="AE607" s="1033"/>
      <c r="AF607" s="1033"/>
      <c r="AG607" s="1033"/>
      <c r="AH607" s="1033"/>
      <c r="AI607" s="1033"/>
      <c r="AJ607" s="1033"/>
      <c r="AK607" s="1033"/>
      <c r="AL607" s="1033"/>
      <c r="AM607" s="1033"/>
      <c r="AN607" s="1033"/>
      <c r="AO607" s="1033"/>
      <c r="AP607" s="1033"/>
      <c r="AQ607" s="1033"/>
    </row>
    <row r="608">
      <c r="A608" s="1031"/>
      <c r="B608" s="1034"/>
      <c r="C608" s="1031"/>
      <c r="D608" s="1031"/>
      <c r="E608" s="1031"/>
      <c r="F608" s="1033"/>
      <c r="G608" s="1033"/>
      <c r="H608" s="1033"/>
      <c r="I608" s="1033"/>
      <c r="J608" s="1033"/>
      <c r="K608" s="1033"/>
      <c r="L608" s="1033"/>
      <c r="M608" s="1033"/>
      <c r="N608" s="1033"/>
      <c r="O608" s="1033"/>
      <c r="P608" s="1033"/>
      <c r="Q608" s="1033"/>
      <c r="R608" s="1033"/>
      <c r="S608" s="1033"/>
      <c r="T608" s="1033"/>
      <c r="U608" s="1033"/>
      <c r="V608" s="1033"/>
      <c r="W608" s="1033"/>
      <c r="X608" s="1033"/>
      <c r="Y608" s="1033"/>
      <c r="Z608" s="1033"/>
      <c r="AA608" s="1033"/>
      <c r="AB608" s="1033"/>
      <c r="AC608" s="1033"/>
      <c r="AD608" s="1033"/>
      <c r="AE608" s="1033"/>
      <c r="AF608" s="1033"/>
      <c r="AG608" s="1033"/>
      <c r="AH608" s="1033"/>
      <c r="AI608" s="1033"/>
      <c r="AJ608" s="1033"/>
      <c r="AK608" s="1033"/>
      <c r="AL608" s="1033"/>
      <c r="AM608" s="1033"/>
      <c r="AN608" s="1033"/>
      <c r="AO608" s="1033"/>
      <c r="AP608" s="1033"/>
      <c r="AQ608" s="1033"/>
    </row>
    <row r="609">
      <c r="A609" s="1031"/>
      <c r="B609" s="1034"/>
      <c r="C609" s="1031"/>
      <c r="D609" s="1031"/>
      <c r="E609" s="1031"/>
      <c r="F609" s="1033"/>
      <c r="G609" s="1033"/>
      <c r="H609" s="1033"/>
      <c r="I609" s="1033"/>
      <c r="J609" s="1033"/>
      <c r="K609" s="1033"/>
      <c r="L609" s="1033"/>
      <c r="M609" s="1033"/>
      <c r="N609" s="1033"/>
      <c r="O609" s="1033"/>
      <c r="P609" s="1033"/>
      <c r="Q609" s="1033"/>
      <c r="R609" s="1033"/>
      <c r="S609" s="1033"/>
      <c r="T609" s="1033"/>
      <c r="U609" s="1033"/>
      <c r="V609" s="1033"/>
      <c r="W609" s="1033"/>
      <c r="X609" s="1033"/>
      <c r="Y609" s="1033"/>
      <c r="Z609" s="1033"/>
      <c r="AA609" s="1033"/>
      <c r="AB609" s="1033"/>
      <c r="AC609" s="1033"/>
      <c r="AD609" s="1033"/>
      <c r="AE609" s="1033"/>
      <c r="AF609" s="1033"/>
      <c r="AG609" s="1033"/>
      <c r="AH609" s="1033"/>
      <c r="AI609" s="1033"/>
      <c r="AJ609" s="1033"/>
      <c r="AK609" s="1033"/>
      <c r="AL609" s="1033"/>
      <c r="AM609" s="1033"/>
      <c r="AN609" s="1033"/>
      <c r="AO609" s="1033"/>
      <c r="AP609" s="1033"/>
      <c r="AQ609" s="1033"/>
    </row>
    <row r="610">
      <c r="A610" s="1031"/>
      <c r="B610" s="1034"/>
      <c r="C610" s="1031"/>
      <c r="D610" s="1031"/>
      <c r="E610" s="1031"/>
      <c r="F610" s="1033"/>
      <c r="G610" s="1033"/>
      <c r="H610" s="1033"/>
      <c r="I610" s="1033"/>
      <c r="J610" s="1033"/>
      <c r="K610" s="1033"/>
      <c r="L610" s="1033"/>
      <c r="M610" s="1033"/>
      <c r="N610" s="1033"/>
      <c r="O610" s="1033"/>
      <c r="P610" s="1033"/>
      <c r="Q610" s="1033"/>
      <c r="R610" s="1033"/>
      <c r="S610" s="1033"/>
      <c r="T610" s="1033"/>
      <c r="U610" s="1033"/>
      <c r="V610" s="1033"/>
      <c r="W610" s="1033"/>
      <c r="X610" s="1033"/>
      <c r="Y610" s="1033"/>
      <c r="Z610" s="1033"/>
      <c r="AA610" s="1033"/>
      <c r="AB610" s="1033"/>
      <c r="AC610" s="1033"/>
      <c r="AD610" s="1033"/>
      <c r="AE610" s="1033"/>
      <c r="AF610" s="1033"/>
      <c r="AG610" s="1033"/>
      <c r="AH610" s="1033"/>
      <c r="AI610" s="1033"/>
      <c r="AJ610" s="1033"/>
      <c r="AK610" s="1033"/>
      <c r="AL610" s="1033"/>
      <c r="AM610" s="1033"/>
      <c r="AN610" s="1033"/>
      <c r="AO610" s="1033"/>
      <c r="AP610" s="1033"/>
      <c r="AQ610" s="1033"/>
    </row>
    <row r="611">
      <c r="A611" s="1031"/>
      <c r="B611" s="1034"/>
      <c r="C611" s="1031"/>
      <c r="D611" s="1031"/>
      <c r="E611" s="1031"/>
      <c r="F611" s="1033"/>
      <c r="G611" s="1033"/>
      <c r="H611" s="1033"/>
      <c r="I611" s="1033"/>
      <c r="J611" s="1033"/>
      <c r="K611" s="1033"/>
      <c r="L611" s="1033"/>
      <c r="M611" s="1033"/>
      <c r="N611" s="1033"/>
      <c r="O611" s="1033"/>
      <c r="P611" s="1033"/>
      <c r="Q611" s="1033"/>
      <c r="R611" s="1033"/>
      <c r="S611" s="1033"/>
      <c r="T611" s="1033"/>
      <c r="U611" s="1033"/>
      <c r="V611" s="1033"/>
      <c r="W611" s="1033"/>
      <c r="X611" s="1033"/>
      <c r="Y611" s="1033"/>
      <c r="Z611" s="1033"/>
      <c r="AA611" s="1033"/>
      <c r="AB611" s="1033"/>
      <c r="AC611" s="1033"/>
      <c r="AD611" s="1033"/>
      <c r="AE611" s="1033"/>
      <c r="AF611" s="1033"/>
      <c r="AG611" s="1033"/>
      <c r="AH611" s="1033"/>
      <c r="AI611" s="1033"/>
      <c r="AJ611" s="1033"/>
      <c r="AK611" s="1033"/>
      <c r="AL611" s="1033"/>
      <c r="AM611" s="1033"/>
      <c r="AN611" s="1033"/>
      <c r="AO611" s="1033"/>
      <c r="AP611" s="1033"/>
      <c r="AQ611" s="1033"/>
    </row>
    <row r="612">
      <c r="A612" s="1031"/>
      <c r="B612" s="1034"/>
      <c r="C612" s="1031"/>
      <c r="D612" s="1031"/>
      <c r="E612" s="1031"/>
      <c r="F612" s="1033"/>
      <c r="G612" s="1033"/>
      <c r="H612" s="1033"/>
      <c r="I612" s="1033"/>
      <c r="J612" s="1033"/>
      <c r="K612" s="1033"/>
      <c r="L612" s="1033"/>
      <c r="M612" s="1033"/>
      <c r="N612" s="1033"/>
      <c r="O612" s="1033"/>
      <c r="P612" s="1033"/>
      <c r="Q612" s="1033"/>
      <c r="R612" s="1033"/>
      <c r="S612" s="1033"/>
      <c r="T612" s="1033"/>
      <c r="U612" s="1033"/>
      <c r="V612" s="1033"/>
      <c r="W612" s="1033"/>
      <c r="X612" s="1033"/>
      <c r="Y612" s="1033"/>
      <c r="Z612" s="1033"/>
      <c r="AA612" s="1033"/>
      <c r="AB612" s="1033"/>
      <c r="AC612" s="1033"/>
      <c r="AD612" s="1033"/>
      <c r="AE612" s="1033"/>
      <c r="AF612" s="1033"/>
      <c r="AG612" s="1033"/>
      <c r="AH612" s="1033"/>
      <c r="AI612" s="1033"/>
      <c r="AJ612" s="1033"/>
      <c r="AK612" s="1033"/>
      <c r="AL612" s="1033"/>
      <c r="AM612" s="1033"/>
      <c r="AN612" s="1033"/>
      <c r="AO612" s="1033"/>
      <c r="AP612" s="1033"/>
      <c r="AQ612" s="1033"/>
    </row>
    <row r="613">
      <c r="A613" s="1031"/>
      <c r="B613" s="1034"/>
      <c r="C613" s="1031"/>
      <c r="D613" s="1031"/>
      <c r="E613" s="1031"/>
      <c r="F613" s="1033"/>
      <c r="G613" s="1033"/>
      <c r="H613" s="1033"/>
      <c r="I613" s="1033"/>
      <c r="J613" s="1033"/>
      <c r="K613" s="1033"/>
      <c r="L613" s="1033"/>
      <c r="M613" s="1033"/>
      <c r="N613" s="1033"/>
      <c r="O613" s="1033"/>
      <c r="P613" s="1033"/>
      <c r="Q613" s="1033"/>
      <c r="R613" s="1033"/>
      <c r="S613" s="1033"/>
      <c r="T613" s="1033"/>
      <c r="U613" s="1033"/>
      <c r="V613" s="1033"/>
      <c r="W613" s="1033"/>
      <c r="X613" s="1033"/>
      <c r="Y613" s="1033"/>
      <c r="Z613" s="1033"/>
      <c r="AA613" s="1033"/>
      <c r="AB613" s="1033"/>
      <c r="AC613" s="1033"/>
      <c r="AD613" s="1033"/>
      <c r="AE613" s="1033"/>
      <c r="AF613" s="1033"/>
      <c r="AG613" s="1033"/>
      <c r="AH613" s="1033"/>
      <c r="AI613" s="1033"/>
      <c r="AJ613" s="1033"/>
      <c r="AK613" s="1033"/>
      <c r="AL613" s="1033"/>
      <c r="AM613" s="1033"/>
      <c r="AN613" s="1033"/>
      <c r="AO613" s="1033"/>
      <c r="AP613" s="1033"/>
      <c r="AQ613" s="1033"/>
    </row>
    <row r="614">
      <c r="A614" s="1031"/>
      <c r="B614" s="1034"/>
      <c r="C614" s="1031"/>
      <c r="D614" s="1031"/>
      <c r="E614" s="1031"/>
      <c r="F614" s="1033"/>
      <c r="G614" s="1033"/>
      <c r="H614" s="1033"/>
      <c r="I614" s="1033"/>
      <c r="J614" s="1033"/>
      <c r="K614" s="1033"/>
      <c r="L614" s="1033"/>
      <c r="M614" s="1033"/>
      <c r="N614" s="1033"/>
      <c r="O614" s="1033"/>
      <c r="P614" s="1033"/>
      <c r="Q614" s="1033"/>
      <c r="R614" s="1033"/>
      <c r="S614" s="1033"/>
      <c r="T614" s="1033"/>
      <c r="U614" s="1033"/>
      <c r="V614" s="1033"/>
      <c r="W614" s="1033"/>
      <c r="X614" s="1033"/>
      <c r="Y614" s="1033"/>
      <c r="Z614" s="1033"/>
      <c r="AA614" s="1033"/>
      <c r="AB614" s="1033"/>
      <c r="AC614" s="1033"/>
      <c r="AD614" s="1033"/>
      <c r="AE614" s="1033"/>
      <c r="AF614" s="1033"/>
      <c r="AG614" s="1033"/>
      <c r="AH614" s="1033"/>
      <c r="AI614" s="1033"/>
      <c r="AJ614" s="1033"/>
      <c r="AK614" s="1033"/>
      <c r="AL614" s="1033"/>
      <c r="AM614" s="1033"/>
      <c r="AN614" s="1033"/>
      <c r="AO614" s="1033"/>
      <c r="AP614" s="1033"/>
      <c r="AQ614" s="1033"/>
    </row>
    <row r="615">
      <c r="A615" s="1031"/>
      <c r="B615" s="1034"/>
      <c r="C615" s="1031"/>
      <c r="D615" s="1031"/>
      <c r="E615" s="1031"/>
      <c r="F615" s="1033"/>
      <c r="G615" s="1033"/>
      <c r="H615" s="1033"/>
      <c r="I615" s="1033"/>
      <c r="J615" s="1033"/>
      <c r="K615" s="1033"/>
      <c r="L615" s="1033"/>
      <c r="M615" s="1033"/>
      <c r="N615" s="1033"/>
      <c r="O615" s="1033"/>
      <c r="P615" s="1033"/>
      <c r="Q615" s="1033"/>
      <c r="R615" s="1033"/>
      <c r="S615" s="1033"/>
      <c r="T615" s="1033"/>
      <c r="U615" s="1033"/>
      <c r="V615" s="1033"/>
      <c r="W615" s="1033"/>
      <c r="X615" s="1033"/>
      <c r="Y615" s="1033"/>
      <c r="Z615" s="1033"/>
      <c r="AA615" s="1033"/>
      <c r="AB615" s="1033"/>
      <c r="AC615" s="1033"/>
      <c r="AD615" s="1033"/>
      <c r="AE615" s="1033"/>
      <c r="AF615" s="1033"/>
      <c r="AG615" s="1033"/>
      <c r="AH615" s="1033"/>
      <c r="AI615" s="1033"/>
      <c r="AJ615" s="1033"/>
      <c r="AK615" s="1033"/>
      <c r="AL615" s="1033"/>
      <c r="AM615" s="1033"/>
      <c r="AN615" s="1033"/>
      <c r="AO615" s="1033"/>
      <c r="AP615" s="1033"/>
      <c r="AQ615" s="1033"/>
    </row>
    <row r="616">
      <c r="A616" s="1031"/>
      <c r="B616" s="1034"/>
      <c r="C616" s="1031"/>
      <c r="D616" s="1031"/>
      <c r="E616" s="1031"/>
      <c r="F616" s="1033"/>
      <c r="G616" s="1033"/>
      <c r="H616" s="1033"/>
      <c r="I616" s="1033"/>
      <c r="J616" s="1033"/>
      <c r="K616" s="1033"/>
      <c r="L616" s="1033"/>
      <c r="M616" s="1033"/>
      <c r="N616" s="1033"/>
      <c r="O616" s="1033"/>
      <c r="P616" s="1033"/>
      <c r="Q616" s="1033"/>
      <c r="R616" s="1033"/>
      <c r="S616" s="1033"/>
      <c r="T616" s="1033"/>
      <c r="U616" s="1033"/>
      <c r="V616" s="1033"/>
      <c r="W616" s="1033"/>
      <c r="X616" s="1033"/>
      <c r="Y616" s="1033"/>
      <c r="Z616" s="1033"/>
      <c r="AA616" s="1033"/>
      <c r="AB616" s="1033"/>
      <c r="AC616" s="1033"/>
      <c r="AD616" s="1033"/>
      <c r="AE616" s="1033"/>
      <c r="AF616" s="1033"/>
      <c r="AG616" s="1033"/>
      <c r="AH616" s="1033"/>
      <c r="AI616" s="1033"/>
      <c r="AJ616" s="1033"/>
      <c r="AK616" s="1033"/>
      <c r="AL616" s="1033"/>
      <c r="AM616" s="1033"/>
      <c r="AN616" s="1033"/>
      <c r="AO616" s="1033"/>
      <c r="AP616" s="1033"/>
      <c r="AQ616" s="1033"/>
    </row>
    <row r="617">
      <c r="A617" s="1031"/>
      <c r="B617" s="1034"/>
      <c r="C617" s="1031"/>
      <c r="D617" s="1031"/>
      <c r="E617" s="1031"/>
      <c r="F617" s="1033"/>
      <c r="G617" s="1033"/>
      <c r="H617" s="1033"/>
      <c r="I617" s="1033"/>
      <c r="J617" s="1033"/>
      <c r="K617" s="1033"/>
      <c r="L617" s="1033"/>
      <c r="M617" s="1033"/>
      <c r="N617" s="1033"/>
      <c r="O617" s="1033"/>
      <c r="P617" s="1033"/>
      <c r="Q617" s="1033"/>
      <c r="R617" s="1033"/>
      <c r="S617" s="1033"/>
      <c r="T617" s="1033"/>
      <c r="U617" s="1033"/>
      <c r="V617" s="1033"/>
      <c r="W617" s="1033"/>
      <c r="X617" s="1033"/>
      <c r="Y617" s="1033"/>
      <c r="Z617" s="1033"/>
      <c r="AA617" s="1033"/>
      <c r="AB617" s="1033"/>
      <c r="AC617" s="1033"/>
      <c r="AD617" s="1033"/>
      <c r="AE617" s="1033"/>
      <c r="AF617" s="1033"/>
      <c r="AG617" s="1033"/>
      <c r="AH617" s="1033"/>
      <c r="AI617" s="1033"/>
      <c r="AJ617" s="1033"/>
      <c r="AK617" s="1033"/>
      <c r="AL617" s="1033"/>
      <c r="AM617" s="1033"/>
      <c r="AN617" s="1033"/>
      <c r="AO617" s="1033"/>
      <c r="AP617" s="1033"/>
      <c r="AQ617" s="1033"/>
    </row>
    <row r="618">
      <c r="A618" s="1031"/>
      <c r="B618" s="1034"/>
      <c r="C618" s="1031"/>
      <c r="D618" s="1031"/>
      <c r="E618" s="1031"/>
      <c r="F618" s="1033"/>
      <c r="G618" s="1033"/>
      <c r="H618" s="1033"/>
      <c r="I618" s="1033"/>
      <c r="J618" s="1033"/>
      <c r="K618" s="1033"/>
      <c r="L618" s="1033"/>
      <c r="M618" s="1033"/>
      <c r="N618" s="1033"/>
      <c r="O618" s="1033"/>
      <c r="P618" s="1033"/>
      <c r="Q618" s="1033"/>
      <c r="R618" s="1033"/>
      <c r="S618" s="1033"/>
      <c r="T618" s="1033"/>
      <c r="U618" s="1033"/>
      <c r="V618" s="1033"/>
      <c r="W618" s="1033"/>
      <c r="X618" s="1033"/>
      <c r="Y618" s="1033"/>
      <c r="Z618" s="1033"/>
      <c r="AA618" s="1033"/>
      <c r="AB618" s="1033"/>
      <c r="AC618" s="1033"/>
      <c r="AD618" s="1033"/>
      <c r="AE618" s="1033"/>
      <c r="AF618" s="1033"/>
      <c r="AG618" s="1033"/>
      <c r="AH618" s="1033"/>
      <c r="AI618" s="1033"/>
      <c r="AJ618" s="1033"/>
      <c r="AK618" s="1033"/>
      <c r="AL618" s="1033"/>
      <c r="AM618" s="1033"/>
      <c r="AN618" s="1033"/>
      <c r="AO618" s="1033"/>
      <c r="AP618" s="1033"/>
      <c r="AQ618" s="1033"/>
    </row>
    <row r="619">
      <c r="A619" s="1031"/>
      <c r="B619" s="1034"/>
      <c r="C619" s="1031"/>
      <c r="D619" s="1031"/>
      <c r="E619" s="1031"/>
      <c r="F619" s="1033"/>
      <c r="G619" s="1033"/>
      <c r="H619" s="1033"/>
      <c r="I619" s="1033"/>
      <c r="J619" s="1033"/>
      <c r="K619" s="1033"/>
      <c r="L619" s="1033"/>
      <c r="M619" s="1033"/>
      <c r="N619" s="1033"/>
      <c r="O619" s="1033"/>
      <c r="P619" s="1033"/>
      <c r="Q619" s="1033"/>
      <c r="R619" s="1033"/>
      <c r="S619" s="1033"/>
      <c r="T619" s="1033"/>
      <c r="U619" s="1033"/>
      <c r="V619" s="1033"/>
      <c r="W619" s="1033"/>
      <c r="X619" s="1033"/>
      <c r="Y619" s="1033"/>
      <c r="Z619" s="1033"/>
      <c r="AA619" s="1033"/>
      <c r="AB619" s="1033"/>
      <c r="AC619" s="1033"/>
      <c r="AD619" s="1033"/>
      <c r="AE619" s="1033"/>
      <c r="AF619" s="1033"/>
      <c r="AG619" s="1033"/>
      <c r="AH619" s="1033"/>
      <c r="AI619" s="1033"/>
      <c r="AJ619" s="1033"/>
      <c r="AK619" s="1033"/>
      <c r="AL619" s="1033"/>
      <c r="AM619" s="1033"/>
      <c r="AN619" s="1033"/>
      <c r="AO619" s="1033"/>
      <c r="AP619" s="1033"/>
      <c r="AQ619" s="1033"/>
    </row>
    <row r="620">
      <c r="A620" s="1031"/>
      <c r="B620" s="1034"/>
      <c r="C620" s="1031"/>
      <c r="D620" s="1031"/>
      <c r="E620" s="1031"/>
      <c r="F620" s="1033"/>
      <c r="G620" s="1033"/>
      <c r="H620" s="1033"/>
      <c r="I620" s="1033"/>
      <c r="J620" s="1033"/>
      <c r="K620" s="1033"/>
      <c r="L620" s="1033"/>
      <c r="M620" s="1033"/>
      <c r="N620" s="1033"/>
      <c r="O620" s="1033"/>
      <c r="P620" s="1033"/>
      <c r="Q620" s="1033"/>
      <c r="R620" s="1033"/>
      <c r="S620" s="1033"/>
      <c r="T620" s="1033"/>
      <c r="U620" s="1033"/>
      <c r="V620" s="1033"/>
      <c r="W620" s="1033"/>
      <c r="X620" s="1033"/>
      <c r="Y620" s="1033"/>
      <c r="Z620" s="1033"/>
      <c r="AA620" s="1033"/>
      <c r="AB620" s="1033"/>
      <c r="AC620" s="1033"/>
      <c r="AD620" s="1033"/>
      <c r="AE620" s="1033"/>
      <c r="AF620" s="1033"/>
      <c r="AG620" s="1033"/>
      <c r="AH620" s="1033"/>
      <c r="AI620" s="1033"/>
      <c r="AJ620" s="1033"/>
      <c r="AK620" s="1033"/>
      <c r="AL620" s="1033"/>
      <c r="AM620" s="1033"/>
      <c r="AN620" s="1033"/>
      <c r="AO620" s="1033"/>
      <c r="AP620" s="1033"/>
      <c r="AQ620" s="1033"/>
    </row>
    <row r="621">
      <c r="A621" s="1031"/>
      <c r="B621" s="1034"/>
      <c r="C621" s="1031"/>
      <c r="D621" s="1031"/>
      <c r="E621" s="1031"/>
      <c r="F621" s="1033"/>
      <c r="G621" s="1033"/>
      <c r="H621" s="1033"/>
      <c r="I621" s="1033"/>
      <c r="J621" s="1033"/>
      <c r="K621" s="1033"/>
      <c r="L621" s="1033"/>
      <c r="M621" s="1033"/>
      <c r="N621" s="1033"/>
      <c r="O621" s="1033"/>
      <c r="P621" s="1033"/>
      <c r="Q621" s="1033"/>
      <c r="R621" s="1033"/>
      <c r="S621" s="1033"/>
      <c r="T621" s="1033"/>
      <c r="U621" s="1033"/>
      <c r="V621" s="1033"/>
      <c r="W621" s="1033"/>
      <c r="X621" s="1033"/>
      <c r="Y621" s="1033"/>
      <c r="Z621" s="1033"/>
      <c r="AA621" s="1033"/>
      <c r="AB621" s="1033"/>
      <c r="AC621" s="1033"/>
      <c r="AD621" s="1033"/>
      <c r="AE621" s="1033"/>
      <c r="AF621" s="1033"/>
      <c r="AG621" s="1033"/>
      <c r="AH621" s="1033"/>
      <c r="AI621" s="1033"/>
      <c r="AJ621" s="1033"/>
      <c r="AK621" s="1033"/>
      <c r="AL621" s="1033"/>
      <c r="AM621" s="1033"/>
      <c r="AN621" s="1033"/>
      <c r="AO621" s="1033"/>
      <c r="AP621" s="1033"/>
      <c r="AQ621" s="1033"/>
    </row>
    <row r="622">
      <c r="A622" s="1031"/>
      <c r="B622" s="1034"/>
      <c r="C622" s="1031"/>
      <c r="D622" s="1031"/>
      <c r="E622" s="1031"/>
      <c r="F622" s="1033"/>
      <c r="G622" s="1033"/>
      <c r="H622" s="1033"/>
      <c r="I622" s="1033"/>
      <c r="J622" s="1033"/>
      <c r="K622" s="1033"/>
      <c r="L622" s="1033"/>
      <c r="M622" s="1033"/>
      <c r="N622" s="1033"/>
      <c r="O622" s="1033"/>
      <c r="P622" s="1033"/>
      <c r="Q622" s="1033"/>
      <c r="R622" s="1033"/>
      <c r="S622" s="1033"/>
      <c r="T622" s="1033"/>
      <c r="U622" s="1033"/>
      <c r="V622" s="1033"/>
      <c r="W622" s="1033"/>
      <c r="X622" s="1033"/>
      <c r="Y622" s="1033"/>
      <c r="Z622" s="1033"/>
      <c r="AA622" s="1033"/>
      <c r="AB622" s="1033"/>
      <c r="AC622" s="1033"/>
      <c r="AD622" s="1033"/>
      <c r="AE622" s="1033"/>
      <c r="AF622" s="1033"/>
      <c r="AG622" s="1033"/>
      <c r="AH622" s="1033"/>
      <c r="AI622" s="1033"/>
      <c r="AJ622" s="1033"/>
      <c r="AK622" s="1033"/>
      <c r="AL622" s="1033"/>
      <c r="AM622" s="1033"/>
      <c r="AN622" s="1033"/>
      <c r="AO622" s="1033"/>
      <c r="AP622" s="1033"/>
      <c r="AQ622" s="1033"/>
    </row>
    <row r="623">
      <c r="A623" s="1031"/>
      <c r="B623" s="1034"/>
      <c r="C623" s="1031"/>
      <c r="D623" s="1031"/>
      <c r="E623" s="1031"/>
      <c r="F623" s="1033"/>
      <c r="G623" s="1033"/>
      <c r="H623" s="1033"/>
      <c r="I623" s="1033"/>
      <c r="J623" s="1033"/>
      <c r="K623" s="1033"/>
      <c r="L623" s="1033"/>
      <c r="M623" s="1033"/>
      <c r="N623" s="1033"/>
      <c r="O623" s="1033"/>
      <c r="P623" s="1033"/>
      <c r="Q623" s="1033"/>
      <c r="R623" s="1033"/>
      <c r="S623" s="1033"/>
      <c r="T623" s="1033"/>
      <c r="U623" s="1033"/>
      <c r="V623" s="1033"/>
      <c r="W623" s="1033"/>
      <c r="X623" s="1033"/>
      <c r="Y623" s="1033"/>
      <c r="Z623" s="1033"/>
      <c r="AA623" s="1033"/>
      <c r="AB623" s="1033"/>
      <c r="AC623" s="1033"/>
      <c r="AD623" s="1033"/>
      <c r="AE623" s="1033"/>
      <c r="AF623" s="1033"/>
      <c r="AG623" s="1033"/>
      <c r="AH623" s="1033"/>
      <c r="AI623" s="1033"/>
      <c r="AJ623" s="1033"/>
      <c r="AK623" s="1033"/>
      <c r="AL623" s="1033"/>
      <c r="AM623" s="1033"/>
      <c r="AN623" s="1033"/>
      <c r="AO623" s="1033"/>
      <c r="AP623" s="1033"/>
      <c r="AQ623" s="1033"/>
    </row>
    <row r="624">
      <c r="A624" s="1031"/>
      <c r="B624" s="1034"/>
      <c r="C624" s="1031"/>
      <c r="D624" s="1031"/>
      <c r="E624" s="1031"/>
      <c r="F624" s="1033"/>
      <c r="G624" s="1033"/>
      <c r="H624" s="1033"/>
      <c r="I624" s="1033"/>
      <c r="J624" s="1033"/>
      <c r="K624" s="1033"/>
      <c r="L624" s="1033"/>
      <c r="M624" s="1033"/>
      <c r="N624" s="1033"/>
      <c r="O624" s="1033"/>
      <c r="P624" s="1033"/>
      <c r="Q624" s="1033"/>
      <c r="R624" s="1033"/>
      <c r="S624" s="1033"/>
      <c r="T624" s="1033"/>
      <c r="U624" s="1033"/>
      <c r="V624" s="1033"/>
      <c r="W624" s="1033"/>
      <c r="X624" s="1033"/>
      <c r="Y624" s="1033"/>
      <c r="Z624" s="1033"/>
      <c r="AA624" s="1033"/>
      <c r="AB624" s="1033"/>
      <c r="AC624" s="1033"/>
      <c r="AD624" s="1033"/>
      <c r="AE624" s="1033"/>
      <c r="AF624" s="1033"/>
      <c r="AG624" s="1033"/>
      <c r="AH624" s="1033"/>
      <c r="AI624" s="1033"/>
      <c r="AJ624" s="1033"/>
      <c r="AK624" s="1033"/>
      <c r="AL624" s="1033"/>
      <c r="AM624" s="1033"/>
      <c r="AN624" s="1033"/>
      <c r="AO624" s="1033"/>
      <c r="AP624" s="1033"/>
      <c r="AQ624" s="1033"/>
    </row>
    <row r="625">
      <c r="A625" s="1031"/>
      <c r="B625" s="1034"/>
      <c r="C625" s="1031"/>
      <c r="D625" s="1031"/>
      <c r="E625" s="1031"/>
      <c r="F625" s="1033"/>
      <c r="G625" s="1033"/>
      <c r="H625" s="1033"/>
      <c r="I625" s="1033"/>
      <c r="J625" s="1033"/>
      <c r="K625" s="1033"/>
      <c r="L625" s="1033"/>
      <c r="M625" s="1033"/>
      <c r="N625" s="1033"/>
      <c r="O625" s="1033"/>
      <c r="P625" s="1033"/>
      <c r="Q625" s="1033"/>
      <c r="R625" s="1033"/>
      <c r="S625" s="1033"/>
      <c r="T625" s="1033"/>
      <c r="U625" s="1033"/>
      <c r="V625" s="1033"/>
      <c r="W625" s="1033"/>
      <c r="X625" s="1033"/>
      <c r="Y625" s="1033"/>
      <c r="Z625" s="1033"/>
      <c r="AA625" s="1033"/>
      <c r="AB625" s="1033"/>
      <c r="AC625" s="1033"/>
      <c r="AD625" s="1033"/>
      <c r="AE625" s="1033"/>
      <c r="AF625" s="1033"/>
      <c r="AG625" s="1033"/>
      <c r="AH625" s="1033"/>
      <c r="AI625" s="1033"/>
      <c r="AJ625" s="1033"/>
      <c r="AK625" s="1033"/>
      <c r="AL625" s="1033"/>
      <c r="AM625" s="1033"/>
      <c r="AN625" s="1033"/>
      <c r="AO625" s="1033"/>
      <c r="AP625" s="1033"/>
      <c r="AQ625" s="1033"/>
    </row>
    <row r="626">
      <c r="A626" s="1031"/>
      <c r="B626" s="1034"/>
      <c r="C626" s="1031"/>
      <c r="D626" s="1031"/>
      <c r="E626" s="1031"/>
      <c r="F626" s="1033"/>
      <c r="G626" s="1033"/>
      <c r="H626" s="1033"/>
      <c r="I626" s="1033"/>
      <c r="J626" s="1033"/>
      <c r="K626" s="1033"/>
      <c r="L626" s="1033"/>
      <c r="M626" s="1033"/>
      <c r="N626" s="1033"/>
      <c r="O626" s="1033"/>
      <c r="P626" s="1033"/>
      <c r="Q626" s="1033"/>
      <c r="R626" s="1033"/>
      <c r="S626" s="1033"/>
      <c r="T626" s="1033"/>
      <c r="U626" s="1033"/>
      <c r="V626" s="1033"/>
      <c r="W626" s="1033"/>
      <c r="X626" s="1033"/>
      <c r="Y626" s="1033"/>
      <c r="Z626" s="1033"/>
      <c r="AA626" s="1033"/>
      <c r="AB626" s="1033"/>
      <c r="AC626" s="1033"/>
      <c r="AD626" s="1033"/>
      <c r="AE626" s="1033"/>
      <c r="AF626" s="1033"/>
      <c r="AG626" s="1033"/>
      <c r="AH626" s="1033"/>
      <c r="AI626" s="1033"/>
      <c r="AJ626" s="1033"/>
      <c r="AK626" s="1033"/>
      <c r="AL626" s="1033"/>
      <c r="AM626" s="1033"/>
      <c r="AN626" s="1033"/>
      <c r="AO626" s="1033"/>
      <c r="AP626" s="1033"/>
      <c r="AQ626" s="1033"/>
    </row>
    <row r="627">
      <c r="A627" s="1031"/>
      <c r="B627" s="1034"/>
      <c r="C627" s="1031"/>
      <c r="D627" s="1031"/>
      <c r="E627" s="1031"/>
      <c r="F627" s="1033"/>
      <c r="G627" s="1033"/>
      <c r="H627" s="1033"/>
      <c r="I627" s="1033"/>
      <c r="J627" s="1033"/>
      <c r="K627" s="1033"/>
      <c r="L627" s="1033"/>
      <c r="M627" s="1033"/>
      <c r="N627" s="1033"/>
      <c r="O627" s="1033"/>
      <c r="P627" s="1033"/>
      <c r="Q627" s="1033"/>
      <c r="R627" s="1033"/>
      <c r="S627" s="1033"/>
      <c r="T627" s="1033"/>
      <c r="U627" s="1033"/>
      <c r="V627" s="1033"/>
      <c r="W627" s="1033"/>
      <c r="X627" s="1033"/>
      <c r="Y627" s="1033"/>
      <c r="Z627" s="1033"/>
      <c r="AA627" s="1033"/>
      <c r="AB627" s="1033"/>
      <c r="AC627" s="1033"/>
      <c r="AD627" s="1033"/>
      <c r="AE627" s="1033"/>
      <c r="AF627" s="1033"/>
      <c r="AG627" s="1033"/>
      <c r="AH627" s="1033"/>
      <c r="AI627" s="1033"/>
      <c r="AJ627" s="1033"/>
      <c r="AK627" s="1033"/>
      <c r="AL627" s="1033"/>
      <c r="AM627" s="1033"/>
      <c r="AN627" s="1033"/>
      <c r="AO627" s="1033"/>
      <c r="AP627" s="1033"/>
      <c r="AQ627" s="1033"/>
    </row>
    <row r="628">
      <c r="A628" s="1031"/>
      <c r="B628" s="1034"/>
      <c r="C628" s="1031"/>
      <c r="D628" s="1031"/>
      <c r="E628" s="1031"/>
      <c r="F628" s="1033"/>
      <c r="G628" s="1033"/>
      <c r="H628" s="1033"/>
      <c r="I628" s="1033"/>
      <c r="J628" s="1033"/>
      <c r="K628" s="1033"/>
      <c r="L628" s="1033"/>
      <c r="M628" s="1033"/>
      <c r="N628" s="1033"/>
      <c r="O628" s="1033"/>
      <c r="P628" s="1033"/>
      <c r="Q628" s="1033"/>
      <c r="R628" s="1033"/>
      <c r="S628" s="1033"/>
      <c r="T628" s="1033"/>
      <c r="U628" s="1033"/>
      <c r="V628" s="1033"/>
      <c r="W628" s="1033"/>
      <c r="X628" s="1033"/>
      <c r="Y628" s="1033"/>
      <c r="Z628" s="1033"/>
      <c r="AA628" s="1033"/>
      <c r="AB628" s="1033"/>
      <c r="AC628" s="1033"/>
      <c r="AD628" s="1033"/>
      <c r="AE628" s="1033"/>
      <c r="AF628" s="1033"/>
      <c r="AG628" s="1033"/>
      <c r="AH628" s="1033"/>
      <c r="AI628" s="1033"/>
      <c r="AJ628" s="1033"/>
      <c r="AK628" s="1033"/>
      <c r="AL628" s="1033"/>
      <c r="AM628" s="1033"/>
      <c r="AN628" s="1033"/>
      <c r="AO628" s="1033"/>
      <c r="AP628" s="1033"/>
      <c r="AQ628" s="1033"/>
    </row>
    <row r="629">
      <c r="A629" s="1031"/>
      <c r="B629" s="1034"/>
      <c r="C629" s="1031"/>
      <c r="D629" s="1031"/>
      <c r="E629" s="1031"/>
      <c r="F629" s="1033"/>
      <c r="G629" s="1033"/>
      <c r="H629" s="1033"/>
      <c r="I629" s="1033"/>
      <c r="J629" s="1033"/>
      <c r="K629" s="1033"/>
      <c r="L629" s="1033"/>
      <c r="M629" s="1033"/>
      <c r="N629" s="1033"/>
      <c r="O629" s="1033"/>
      <c r="P629" s="1033"/>
      <c r="Q629" s="1033"/>
      <c r="R629" s="1033"/>
      <c r="S629" s="1033"/>
      <c r="T629" s="1033"/>
      <c r="U629" s="1033"/>
      <c r="V629" s="1033"/>
      <c r="W629" s="1033"/>
      <c r="X629" s="1033"/>
      <c r="Y629" s="1033"/>
      <c r="Z629" s="1033"/>
      <c r="AA629" s="1033"/>
      <c r="AB629" s="1033"/>
      <c r="AC629" s="1033"/>
      <c r="AD629" s="1033"/>
      <c r="AE629" s="1033"/>
      <c r="AF629" s="1033"/>
      <c r="AG629" s="1033"/>
      <c r="AH629" s="1033"/>
      <c r="AI629" s="1033"/>
      <c r="AJ629" s="1033"/>
      <c r="AK629" s="1033"/>
      <c r="AL629" s="1033"/>
      <c r="AM629" s="1033"/>
      <c r="AN629" s="1033"/>
      <c r="AO629" s="1033"/>
      <c r="AP629" s="1033"/>
      <c r="AQ629" s="1033"/>
    </row>
    <row r="630">
      <c r="A630" s="1031"/>
      <c r="B630" s="1034"/>
      <c r="C630" s="1031"/>
      <c r="D630" s="1031"/>
      <c r="E630" s="1031"/>
      <c r="F630" s="1033"/>
      <c r="G630" s="1033"/>
      <c r="H630" s="1033"/>
      <c r="I630" s="1033"/>
      <c r="J630" s="1033"/>
      <c r="K630" s="1033"/>
      <c r="L630" s="1033"/>
      <c r="M630" s="1033"/>
      <c r="N630" s="1033"/>
      <c r="O630" s="1033"/>
      <c r="P630" s="1033"/>
      <c r="Q630" s="1033"/>
      <c r="R630" s="1033"/>
      <c r="S630" s="1033"/>
      <c r="T630" s="1033"/>
      <c r="U630" s="1033"/>
      <c r="V630" s="1033"/>
      <c r="W630" s="1033"/>
      <c r="X630" s="1033"/>
      <c r="Y630" s="1033"/>
      <c r="Z630" s="1033"/>
      <c r="AA630" s="1033"/>
      <c r="AB630" s="1033"/>
      <c r="AC630" s="1033"/>
      <c r="AD630" s="1033"/>
      <c r="AE630" s="1033"/>
      <c r="AF630" s="1033"/>
      <c r="AG630" s="1033"/>
      <c r="AH630" s="1033"/>
      <c r="AI630" s="1033"/>
      <c r="AJ630" s="1033"/>
      <c r="AK630" s="1033"/>
      <c r="AL630" s="1033"/>
      <c r="AM630" s="1033"/>
      <c r="AN630" s="1033"/>
      <c r="AO630" s="1033"/>
      <c r="AP630" s="1033"/>
      <c r="AQ630" s="1033"/>
    </row>
    <row r="631">
      <c r="A631" s="1031"/>
      <c r="B631" s="1034"/>
      <c r="C631" s="1031"/>
      <c r="D631" s="1031"/>
      <c r="E631" s="1031"/>
      <c r="F631" s="1033"/>
      <c r="G631" s="1033"/>
      <c r="H631" s="1033"/>
      <c r="I631" s="1033"/>
      <c r="J631" s="1033"/>
      <c r="K631" s="1033"/>
      <c r="L631" s="1033"/>
      <c r="M631" s="1033"/>
      <c r="N631" s="1033"/>
      <c r="O631" s="1033"/>
      <c r="P631" s="1033"/>
      <c r="Q631" s="1033"/>
      <c r="R631" s="1033"/>
      <c r="S631" s="1033"/>
      <c r="T631" s="1033"/>
      <c r="U631" s="1033"/>
      <c r="V631" s="1033"/>
      <c r="W631" s="1033"/>
      <c r="X631" s="1033"/>
      <c r="Y631" s="1033"/>
      <c r="Z631" s="1033"/>
      <c r="AA631" s="1033"/>
      <c r="AB631" s="1033"/>
      <c r="AC631" s="1033"/>
      <c r="AD631" s="1033"/>
      <c r="AE631" s="1033"/>
      <c r="AF631" s="1033"/>
      <c r="AG631" s="1033"/>
      <c r="AH631" s="1033"/>
      <c r="AI631" s="1033"/>
      <c r="AJ631" s="1033"/>
      <c r="AK631" s="1033"/>
      <c r="AL631" s="1033"/>
      <c r="AM631" s="1033"/>
      <c r="AN631" s="1033"/>
      <c r="AO631" s="1033"/>
      <c r="AP631" s="1033"/>
      <c r="AQ631" s="1033"/>
    </row>
    <row r="632">
      <c r="A632" s="1031"/>
      <c r="B632" s="1034"/>
      <c r="C632" s="1031"/>
      <c r="D632" s="1031"/>
      <c r="E632" s="1031"/>
      <c r="F632" s="1033"/>
      <c r="G632" s="1033"/>
      <c r="H632" s="1033"/>
      <c r="I632" s="1033"/>
      <c r="J632" s="1033"/>
      <c r="K632" s="1033"/>
      <c r="L632" s="1033"/>
      <c r="M632" s="1033"/>
      <c r="N632" s="1033"/>
      <c r="O632" s="1033"/>
      <c r="P632" s="1033"/>
      <c r="Q632" s="1033"/>
      <c r="R632" s="1033"/>
      <c r="S632" s="1033"/>
      <c r="T632" s="1033"/>
      <c r="U632" s="1033"/>
      <c r="V632" s="1033"/>
      <c r="W632" s="1033"/>
      <c r="X632" s="1033"/>
      <c r="Y632" s="1033"/>
      <c r="Z632" s="1033"/>
      <c r="AA632" s="1033"/>
      <c r="AB632" s="1033"/>
      <c r="AC632" s="1033"/>
      <c r="AD632" s="1033"/>
      <c r="AE632" s="1033"/>
      <c r="AF632" s="1033"/>
      <c r="AG632" s="1033"/>
      <c r="AH632" s="1033"/>
      <c r="AI632" s="1033"/>
      <c r="AJ632" s="1033"/>
      <c r="AK632" s="1033"/>
      <c r="AL632" s="1033"/>
      <c r="AM632" s="1033"/>
      <c r="AN632" s="1033"/>
      <c r="AO632" s="1033"/>
      <c r="AP632" s="1033"/>
      <c r="AQ632" s="1033"/>
    </row>
    <row r="633">
      <c r="A633" s="1031"/>
      <c r="B633" s="1034"/>
      <c r="C633" s="1031"/>
      <c r="D633" s="1031"/>
      <c r="E633" s="1031"/>
      <c r="F633" s="1033"/>
      <c r="G633" s="1033"/>
      <c r="H633" s="1033"/>
      <c r="I633" s="1033"/>
      <c r="J633" s="1033"/>
      <c r="K633" s="1033"/>
      <c r="L633" s="1033"/>
      <c r="M633" s="1033"/>
      <c r="N633" s="1033"/>
      <c r="O633" s="1033"/>
      <c r="P633" s="1033"/>
      <c r="Q633" s="1033"/>
      <c r="R633" s="1033"/>
      <c r="S633" s="1033"/>
      <c r="T633" s="1033"/>
      <c r="U633" s="1033"/>
      <c r="V633" s="1033"/>
      <c r="W633" s="1033"/>
      <c r="X633" s="1033"/>
      <c r="Y633" s="1033"/>
      <c r="Z633" s="1033"/>
      <c r="AA633" s="1033"/>
      <c r="AB633" s="1033"/>
      <c r="AC633" s="1033"/>
      <c r="AD633" s="1033"/>
      <c r="AE633" s="1033"/>
      <c r="AF633" s="1033"/>
      <c r="AG633" s="1033"/>
      <c r="AH633" s="1033"/>
      <c r="AI633" s="1033"/>
      <c r="AJ633" s="1033"/>
      <c r="AK633" s="1033"/>
      <c r="AL633" s="1033"/>
      <c r="AM633" s="1033"/>
      <c r="AN633" s="1033"/>
      <c r="AO633" s="1033"/>
      <c r="AP633" s="1033"/>
      <c r="AQ633" s="1033"/>
    </row>
    <row r="634">
      <c r="A634" s="1031"/>
      <c r="B634" s="1034"/>
      <c r="C634" s="1031"/>
      <c r="D634" s="1031"/>
      <c r="E634" s="1031"/>
      <c r="F634" s="1033"/>
      <c r="G634" s="1033"/>
      <c r="H634" s="1033"/>
      <c r="I634" s="1033"/>
      <c r="J634" s="1033"/>
      <c r="K634" s="1033"/>
      <c r="L634" s="1033"/>
      <c r="M634" s="1033"/>
      <c r="N634" s="1033"/>
      <c r="O634" s="1033"/>
      <c r="P634" s="1033"/>
      <c r="Q634" s="1033"/>
      <c r="R634" s="1033"/>
      <c r="S634" s="1033"/>
      <c r="T634" s="1033"/>
      <c r="U634" s="1033"/>
      <c r="V634" s="1033"/>
      <c r="W634" s="1033"/>
      <c r="X634" s="1033"/>
      <c r="Y634" s="1033"/>
      <c r="Z634" s="1033"/>
      <c r="AA634" s="1033"/>
      <c r="AB634" s="1033"/>
      <c r="AC634" s="1033"/>
      <c r="AD634" s="1033"/>
      <c r="AE634" s="1033"/>
      <c r="AF634" s="1033"/>
      <c r="AG634" s="1033"/>
      <c r="AH634" s="1033"/>
      <c r="AI634" s="1033"/>
      <c r="AJ634" s="1033"/>
      <c r="AK634" s="1033"/>
      <c r="AL634" s="1033"/>
      <c r="AM634" s="1033"/>
      <c r="AN634" s="1033"/>
      <c r="AO634" s="1033"/>
      <c r="AP634" s="1033"/>
      <c r="AQ634" s="1033"/>
    </row>
    <row r="635">
      <c r="A635" s="1031"/>
      <c r="B635" s="1034"/>
      <c r="C635" s="1031"/>
      <c r="D635" s="1031"/>
      <c r="E635" s="1031"/>
      <c r="F635" s="1033"/>
      <c r="G635" s="1033"/>
      <c r="H635" s="1033"/>
      <c r="I635" s="1033"/>
      <c r="J635" s="1033"/>
      <c r="K635" s="1033"/>
      <c r="L635" s="1033"/>
      <c r="M635" s="1033"/>
      <c r="N635" s="1033"/>
      <c r="O635" s="1033"/>
      <c r="P635" s="1033"/>
      <c r="Q635" s="1033"/>
      <c r="R635" s="1033"/>
      <c r="S635" s="1033"/>
      <c r="T635" s="1033"/>
      <c r="U635" s="1033"/>
      <c r="V635" s="1033"/>
      <c r="W635" s="1033"/>
      <c r="X635" s="1033"/>
      <c r="Y635" s="1033"/>
      <c r="Z635" s="1033"/>
      <c r="AA635" s="1033"/>
      <c r="AB635" s="1033"/>
      <c r="AC635" s="1033"/>
      <c r="AD635" s="1033"/>
      <c r="AE635" s="1033"/>
      <c r="AF635" s="1033"/>
      <c r="AG635" s="1033"/>
      <c r="AH635" s="1033"/>
      <c r="AI635" s="1033"/>
      <c r="AJ635" s="1033"/>
      <c r="AK635" s="1033"/>
      <c r="AL635" s="1033"/>
      <c r="AM635" s="1033"/>
      <c r="AN635" s="1033"/>
      <c r="AO635" s="1033"/>
      <c r="AP635" s="1033"/>
      <c r="AQ635" s="1033"/>
    </row>
    <row r="636">
      <c r="A636" s="1031"/>
      <c r="B636" s="1034"/>
      <c r="C636" s="1031"/>
      <c r="D636" s="1031"/>
      <c r="E636" s="1031"/>
      <c r="F636" s="1033"/>
      <c r="G636" s="1033"/>
      <c r="H636" s="1033"/>
      <c r="I636" s="1033"/>
      <c r="J636" s="1033"/>
      <c r="K636" s="1033"/>
      <c r="L636" s="1033"/>
      <c r="M636" s="1033"/>
      <c r="N636" s="1033"/>
      <c r="O636" s="1033"/>
      <c r="P636" s="1033"/>
      <c r="Q636" s="1033"/>
      <c r="R636" s="1033"/>
      <c r="S636" s="1033"/>
      <c r="T636" s="1033"/>
      <c r="U636" s="1033"/>
      <c r="V636" s="1033"/>
      <c r="W636" s="1033"/>
      <c r="X636" s="1033"/>
      <c r="Y636" s="1033"/>
      <c r="Z636" s="1033"/>
      <c r="AA636" s="1033"/>
      <c r="AB636" s="1033"/>
      <c r="AC636" s="1033"/>
      <c r="AD636" s="1033"/>
      <c r="AE636" s="1033"/>
      <c r="AF636" s="1033"/>
      <c r="AG636" s="1033"/>
      <c r="AH636" s="1033"/>
      <c r="AI636" s="1033"/>
      <c r="AJ636" s="1033"/>
      <c r="AK636" s="1033"/>
      <c r="AL636" s="1033"/>
      <c r="AM636" s="1033"/>
      <c r="AN636" s="1033"/>
      <c r="AO636" s="1033"/>
      <c r="AP636" s="1033"/>
      <c r="AQ636" s="1033"/>
    </row>
    <row r="637">
      <c r="A637" s="1031"/>
      <c r="B637" s="1034"/>
      <c r="C637" s="1031"/>
      <c r="D637" s="1031"/>
      <c r="E637" s="1031"/>
      <c r="F637" s="1033"/>
      <c r="G637" s="1033"/>
      <c r="H637" s="1033"/>
      <c r="I637" s="1033"/>
      <c r="J637" s="1033"/>
      <c r="K637" s="1033"/>
      <c r="L637" s="1033"/>
      <c r="M637" s="1033"/>
      <c r="N637" s="1033"/>
      <c r="O637" s="1033"/>
      <c r="P637" s="1033"/>
      <c r="Q637" s="1033"/>
      <c r="R637" s="1033"/>
      <c r="S637" s="1033"/>
      <c r="T637" s="1033"/>
      <c r="U637" s="1033"/>
      <c r="V637" s="1033"/>
      <c r="W637" s="1033"/>
      <c r="X637" s="1033"/>
      <c r="Y637" s="1033"/>
      <c r="Z637" s="1033"/>
      <c r="AA637" s="1033"/>
      <c r="AB637" s="1033"/>
      <c r="AC637" s="1033"/>
      <c r="AD637" s="1033"/>
      <c r="AE637" s="1033"/>
      <c r="AF637" s="1033"/>
      <c r="AG637" s="1033"/>
      <c r="AH637" s="1033"/>
      <c r="AI637" s="1033"/>
      <c r="AJ637" s="1033"/>
      <c r="AK637" s="1033"/>
      <c r="AL637" s="1033"/>
      <c r="AM637" s="1033"/>
      <c r="AN637" s="1033"/>
      <c r="AO637" s="1033"/>
      <c r="AP637" s="1033"/>
      <c r="AQ637" s="1033"/>
    </row>
    <row r="638">
      <c r="A638" s="1031"/>
      <c r="B638" s="1034"/>
      <c r="C638" s="1031"/>
      <c r="D638" s="1031"/>
      <c r="E638" s="1031"/>
      <c r="F638" s="1033"/>
      <c r="G638" s="1033"/>
      <c r="H638" s="1033"/>
      <c r="I638" s="1033"/>
      <c r="J638" s="1033"/>
      <c r="K638" s="1033"/>
      <c r="L638" s="1033"/>
      <c r="M638" s="1033"/>
      <c r="N638" s="1033"/>
      <c r="O638" s="1033"/>
      <c r="P638" s="1033"/>
      <c r="Q638" s="1033"/>
      <c r="R638" s="1033"/>
      <c r="S638" s="1033"/>
      <c r="T638" s="1033"/>
      <c r="U638" s="1033"/>
      <c r="V638" s="1033"/>
      <c r="W638" s="1033"/>
      <c r="X638" s="1033"/>
      <c r="Y638" s="1033"/>
      <c r="Z638" s="1033"/>
      <c r="AA638" s="1033"/>
      <c r="AB638" s="1033"/>
      <c r="AC638" s="1033"/>
      <c r="AD638" s="1033"/>
      <c r="AE638" s="1033"/>
      <c r="AF638" s="1033"/>
      <c r="AG638" s="1033"/>
      <c r="AH638" s="1033"/>
      <c r="AI638" s="1033"/>
      <c r="AJ638" s="1033"/>
      <c r="AK638" s="1033"/>
      <c r="AL638" s="1033"/>
      <c r="AM638" s="1033"/>
      <c r="AN638" s="1033"/>
      <c r="AO638" s="1033"/>
      <c r="AP638" s="1033"/>
      <c r="AQ638" s="1033"/>
    </row>
    <row r="639">
      <c r="A639" s="1031"/>
      <c r="B639" s="1034"/>
      <c r="C639" s="1031"/>
      <c r="D639" s="1031"/>
      <c r="E639" s="1031"/>
      <c r="F639" s="1033"/>
      <c r="G639" s="1033"/>
      <c r="H639" s="1033"/>
      <c r="I639" s="1033"/>
      <c r="J639" s="1033"/>
      <c r="K639" s="1033"/>
      <c r="L639" s="1033"/>
      <c r="M639" s="1033"/>
      <c r="N639" s="1033"/>
      <c r="O639" s="1033"/>
      <c r="P639" s="1033"/>
      <c r="Q639" s="1033"/>
      <c r="R639" s="1033"/>
      <c r="S639" s="1033"/>
      <c r="T639" s="1033"/>
      <c r="U639" s="1033"/>
      <c r="V639" s="1033"/>
      <c r="W639" s="1033"/>
      <c r="X639" s="1033"/>
      <c r="Y639" s="1033"/>
      <c r="Z639" s="1033"/>
      <c r="AA639" s="1033"/>
      <c r="AB639" s="1033"/>
      <c r="AC639" s="1033"/>
      <c r="AD639" s="1033"/>
      <c r="AE639" s="1033"/>
      <c r="AF639" s="1033"/>
      <c r="AG639" s="1033"/>
      <c r="AH639" s="1033"/>
      <c r="AI639" s="1033"/>
      <c r="AJ639" s="1033"/>
      <c r="AK639" s="1033"/>
      <c r="AL639" s="1033"/>
      <c r="AM639" s="1033"/>
      <c r="AN639" s="1033"/>
      <c r="AO639" s="1033"/>
      <c r="AP639" s="1033"/>
      <c r="AQ639" s="1033"/>
    </row>
    <row r="640">
      <c r="A640" s="1031"/>
      <c r="B640" s="1034"/>
      <c r="C640" s="1031"/>
      <c r="D640" s="1031"/>
      <c r="E640" s="1031"/>
      <c r="F640" s="1033"/>
      <c r="G640" s="1033"/>
      <c r="H640" s="1033"/>
      <c r="I640" s="1033"/>
      <c r="J640" s="1033"/>
      <c r="K640" s="1033"/>
      <c r="L640" s="1033"/>
      <c r="M640" s="1033"/>
      <c r="N640" s="1033"/>
      <c r="O640" s="1033"/>
      <c r="P640" s="1033"/>
      <c r="Q640" s="1033"/>
      <c r="R640" s="1033"/>
      <c r="S640" s="1033"/>
      <c r="T640" s="1033"/>
      <c r="U640" s="1033"/>
      <c r="V640" s="1033"/>
      <c r="W640" s="1033"/>
      <c r="X640" s="1033"/>
      <c r="Y640" s="1033"/>
      <c r="Z640" s="1033"/>
      <c r="AA640" s="1033"/>
      <c r="AB640" s="1033"/>
      <c r="AC640" s="1033"/>
      <c r="AD640" s="1033"/>
      <c r="AE640" s="1033"/>
      <c r="AF640" s="1033"/>
      <c r="AG640" s="1033"/>
      <c r="AH640" s="1033"/>
      <c r="AI640" s="1033"/>
      <c r="AJ640" s="1033"/>
      <c r="AK640" s="1033"/>
      <c r="AL640" s="1033"/>
      <c r="AM640" s="1033"/>
      <c r="AN640" s="1033"/>
      <c r="AO640" s="1033"/>
      <c r="AP640" s="1033"/>
      <c r="AQ640" s="1033"/>
    </row>
    <row r="641">
      <c r="A641" s="1031"/>
      <c r="B641" s="1034"/>
      <c r="C641" s="1031"/>
      <c r="D641" s="1031"/>
      <c r="E641" s="1031"/>
      <c r="F641" s="1033"/>
      <c r="G641" s="1033"/>
      <c r="H641" s="1033"/>
      <c r="I641" s="1033"/>
      <c r="J641" s="1033"/>
      <c r="K641" s="1033"/>
      <c r="L641" s="1033"/>
      <c r="M641" s="1033"/>
      <c r="N641" s="1033"/>
      <c r="O641" s="1033"/>
      <c r="P641" s="1033"/>
      <c r="Q641" s="1033"/>
      <c r="R641" s="1033"/>
      <c r="S641" s="1033"/>
      <c r="T641" s="1033"/>
      <c r="U641" s="1033"/>
      <c r="V641" s="1033"/>
      <c r="W641" s="1033"/>
      <c r="X641" s="1033"/>
      <c r="Y641" s="1033"/>
      <c r="Z641" s="1033"/>
      <c r="AA641" s="1033"/>
      <c r="AB641" s="1033"/>
      <c r="AC641" s="1033"/>
      <c r="AD641" s="1033"/>
      <c r="AE641" s="1033"/>
      <c r="AF641" s="1033"/>
      <c r="AG641" s="1033"/>
      <c r="AH641" s="1033"/>
      <c r="AI641" s="1033"/>
      <c r="AJ641" s="1033"/>
      <c r="AK641" s="1033"/>
      <c r="AL641" s="1033"/>
      <c r="AM641" s="1033"/>
      <c r="AN641" s="1033"/>
      <c r="AO641" s="1033"/>
      <c r="AP641" s="1033"/>
      <c r="AQ641" s="1033"/>
    </row>
    <row r="642">
      <c r="A642" s="1031"/>
      <c r="B642" s="1034"/>
      <c r="C642" s="1031"/>
      <c r="D642" s="1031"/>
      <c r="E642" s="1031"/>
      <c r="F642" s="1033"/>
      <c r="G642" s="1033"/>
      <c r="H642" s="1033"/>
      <c r="I642" s="1033"/>
      <c r="J642" s="1033"/>
      <c r="K642" s="1033"/>
      <c r="L642" s="1033"/>
      <c r="M642" s="1033"/>
      <c r="N642" s="1033"/>
      <c r="O642" s="1033"/>
      <c r="P642" s="1033"/>
      <c r="Q642" s="1033"/>
      <c r="R642" s="1033"/>
      <c r="S642" s="1033"/>
      <c r="T642" s="1033"/>
      <c r="U642" s="1033"/>
      <c r="V642" s="1033"/>
      <c r="W642" s="1033"/>
      <c r="X642" s="1033"/>
      <c r="Y642" s="1033"/>
      <c r="Z642" s="1033"/>
      <c r="AA642" s="1033"/>
      <c r="AB642" s="1033"/>
      <c r="AC642" s="1033"/>
      <c r="AD642" s="1033"/>
      <c r="AE642" s="1033"/>
      <c r="AF642" s="1033"/>
      <c r="AG642" s="1033"/>
      <c r="AH642" s="1033"/>
      <c r="AI642" s="1033"/>
      <c r="AJ642" s="1033"/>
      <c r="AK642" s="1033"/>
      <c r="AL642" s="1033"/>
      <c r="AM642" s="1033"/>
      <c r="AN642" s="1033"/>
      <c r="AO642" s="1033"/>
      <c r="AP642" s="1033"/>
      <c r="AQ642" s="1033"/>
    </row>
    <row r="643">
      <c r="A643" s="1031"/>
      <c r="B643" s="1034"/>
      <c r="C643" s="1031"/>
      <c r="D643" s="1031"/>
      <c r="E643" s="1031"/>
      <c r="F643" s="1033"/>
      <c r="G643" s="1033"/>
      <c r="H643" s="1033"/>
      <c r="I643" s="1033"/>
      <c r="J643" s="1033"/>
      <c r="K643" s="1033"/>
      <c r="L643" s="1033"/>
      <c r="M643" s="1033"/>
      <c r="N643" s="1033"/>
      <c r="O643" s="1033"/>
      <c r="P643" s="1033"/>
      <c r="Q643" s="1033"/>
      <c r="R643" s="1033"/>
      <c r="S643" s="1033"/>
      <c r="T643" s="1033"/>
      <c r="U643" s="1033"/>
      <c r="V643" s="1033"/>
      <c r="W643" s="1033"/>
      <c r="X643" s="1033"/>
      <c r="Y643" s="1033"/>
      <c r="Z643" s="1033"/>
      <c r="AA643" s="1033"/>
      <c r="AB643" s="1033"/>
      <c r="AC643" s="1033"/>
      <c r="AD643" s="1033"/>
      <c r="AE643" s="1033"/>
      <c r="AF643" s="1033"/>
      <c r="AG643" s="1033"/>
      <c r="AH643" s="1033"/>
      <c r="AI643" s="1033"/>
      <c r="AJ643" s="1033"/>
      <c r="AK643" s="1033"/>
      <c r="AL643" s="1033"/>
      <c r="AM643" s="1033"/>
      <c r="AN643" s="1033"/>
      <c r="AO643" s="1033"/>
      <c r="AP643" s="1033"/>
      <c r="AQ643" s="1033"/>
    </row>
    <row r="644">
      <c r="A644" s="1031"/>
      <c r="B644" s="1034"/>
      <c r="C644" s="1031"/>
      <c r="D644" s="1031"/>
      <c r="E644" s="1031"/>
      <c r="F644" s="1033"/>
      <c r="G644" s="1033"/>
      <c r="H644" s="1033"/>
      <c r="I644" s="1033"/>
      <c r="J644" s="1033"/>
      <c r="K644" s="1033"/>
      <c r="L644" s="1033"/>
      <c r="M644" s="1033"/>
      <c r="N644" s="1033"/>
      <c r="O644" s="1033"/>
      <c r="P644" s="1033"/>
      <c r="Q644" s="1033"/>
      <c r="R644" s="1033"/>
      <c r="S644" s="1033"/>
      <c r="T644" s="1033"/>
      <c r="U644" s="1033"/>
      <c r="V644" s="1033"/>
      <c r="W644" s="1033"/>
      <c r="X644" s="1033"/>
      <c r="Y644" s="1033"/>
      <c r="Z644" s="1033"/>
      <c r="AA644" s="1033"/>
      <c r="AB644" s="1033"/>
      <c r="AC644" s="1033"/>
      <c r="AD644" s="1033"/>
      <c r="AE644" s="1033"/>
      <c r="AF644" s="1033"/>
      <c r="AG644" s="1033"/>
      <c r="AH644" s="1033"/>
      <c r="AI644" s="1033"/>
      <c r="AJ644" s="1033"/>
      <c r="AK644" s="1033"/>
      <c r="AL644" s="1033"/>
      <c r="AM644" s="1033"/>
      <c r="AN644" s="1033"/>
      <c r="AO644" s="1033"/>
      <c r="AP644" s="1033"/>
      <c r="AQ644" s="1033"/>
    </row>
    <row r="645">
      <c r="A645" s="1031"/>
      <c r="B645" s="1034"/>
      <c r="C645" s="1031"/>
      <c r="D645" s="1031"/>
      <c r="E645" s="1031"/>
      <c r="F645" s="1033"/>
      <c r="G645" s="1033"/>
      <c r="H645" s="1033"/>
      <c r="I645" s="1033"/>
      <c r="J645" s="1033"/>
      <c r="K645" s="1033"/>
      <c r="L645" s="1033"/>
      <c r="M645" s="1033"/>
      <c r="N645" s="1033"/>
      <c r="O645" s="1033"/>
      <c r="P645" s="1033"/>
      <c r="Q645" s="1033"/>
      <c r="R645" s="1033"/>
      <c r="S645" s="1033"/>
      <c r="T645" s="1033"/>
      <c r="U645" s="1033"/>
      <c r="V645" s="1033"/>
      <c r="W645" s="1033"/>
      <c r="X645" s="1033"/>
      <c r="Y645" s="1033"/>
      <c r="Z645" s="1033"/>
      <c r="AA645" s="1033"/>
      <c r="AB645" s="1033"/>
      <c r="AC645" s="1033"/>
      <c r="AD645" s="1033"/>
      <c r="AE645" s="1033"/>
      <c r="AF645" s="1033"/>
      <c r="AG645" s="1033"/>
      <c r="AH645" s="1033"/>
      <c r="AI645" s="1033"/>
      <c r="AJ645" s="1033"/>
      <c r="AK645" s="1033"/>
      <c r="AL645" s="1033"/>
      <c r="AM645" s="1033"/>
      <c r="AN645" s="1033"/>
      <c r="AO645" s="1033"/>
      <c r="AP645" s="1033"/>
      <c r="AQ645" s="1033"/>
    </row>
    <row r="646">
      <c r="A646" s="1031"/>
      <c r="B646" s="1034"/>
      <c r="C646" s="1031"/>
      <c r="D646" s="1031"/>
      <c r="E646" s="1031"/>
      <c r="F646" s="1033"/>
      <c r="G646" s="1033"/>
      <c r="H646" s="1033"/>
      <c r="I646" s="1033"/>
      <c r="J646" s="1033"/>
      <c r="K646" s="1033"/>
      <c r="L646" s="1033"/>
      <c r="M646" s="1033"/>
      <c r="N646" s="1033"/>
      <c r="O646" s="1033"/>
      <c r="P646" s="1033"/>
      <c r="Q646" s="1033"/>
      <c r="R646" s="1033"/>
      <c r="S646" s="1033"/>
      <c r="T646" s="1033"/>
      <c r="U646" s="1033"/>
      <c r="V646" s="1033"/>
      <c r="W646" s="1033"/>
      <c r="X646" s="1033"/>
      <c r="Y646" s="1033"/>
      <c r="Z646" s="1033"/>
      <c r="AA646" s="1033"/>
      <c r="AB646" s="1033"/>
      <c r="AC646" s="1033"/>
      <c r="AD646" s="1033"/>
      <c r="AE646" s="1033"/>
      <c r="AF646" s="1033"/>
      <c r="AG646" s="1033"/>
      <c r="AH646" s="1033"/>
      <c r="AI646" s="1033"/>
      <c r="AJ646" s="1033"/>
      <c r="AK646" s="1033"/>
      <c r="AL646" s="1033"/>
      <c r="AM646" s="1033"/>
      <c r="AN646" s="1033"/>
      <c r="AO646" s="1033"/>
      <c r="AP646" s="1033"/>
      <c r="AQ646" s="1033"/>
    </row>
    <row r="647">
      <c r="A647" s="1031"/>
      <c r="B647" s="1034"/>
      <c r="C647" s="1031"/>
      <c r="D647" s="1031"/>
      <c r="E647" s="1031"/>
      <c r="F647" s="1033"/>
      <c r="G647" s="1033"/>
      <c r="H647" s="1033"/>
      <c r="I647" s="1033"/>
      <c r="J647" s="1033"/>
      <c r="K647" s="1033"/>
      <c r="L647" s="1033"/>
      <c r="M647" s="1033"/>
      <c r="N647" s="1033"/>
      <c r="O647" s="1033"/>
      <c r="P647" s="1033"/>
      <c r="Q647" s="1033"/>
      <c r="R647" s="1033"/>
      <c r="S647" s="1033"/>
      <c r="T647" s="1033"/>
      <c r="U647" s="1033"/>
      <c r="V647" s="1033"/>
      <c r="W647" s="1033"/>
      <c r="X647" s="1033"/>
      <c r="Y647" s="1033"/>
      <c r="Z647" s="1033"/>
      <c r="AA647" s="1033"/>
      <c r="AB647" s="1033"/>
      <c r="AC647" s="1033"/>
      <c r="AD647" s="1033"/>
      <c r="AE647" s="1033"/>
      <c r="AF647" s="1033"/>
      <c r="AG647" s="1033"/>
      <c r="AH647" s="1033"/>
      <c r="AI647" s="1033"/>
      <c r="AJ647" s="1033"/>
      <c r="AK647" s="1033"/>
      <c r="AL647" s="1033"/>
      <c r="AM647" s="1033"/>
      <c r="AN647" s="1033"/>
      <c r="AO647" s="1033"/>
      <c r="AP647" s="1033"/>
      <c r="AQ647" s="1033"/>
    </row>
    <row r="648">
      <c r="A648" s="1031"/>
      <c r="B648" s="1034"/>
      <c r="C648" s="1031"/>
      <c r="D648" s="1031"/>
      <c r="E648" s="1031"/>
      <c r="F648" s="1033"/>
      <c r="G648" s="1033"/>
      <c r="H648" s="1033"/>
      <c r="I648" s="1033"/>
      <c r="J648" s="1033"/>
      <c r="K648" s="1033"/>
      <c r="L648" s="1033"/>
      <c r="M648" s="1033"/>
      <c r="N648" s="1033"/>
      <c r="O648" s="1033"/>
      <c r="P648" s="1033"/>
      <c r="Q648" s="1033"/>
      <c r="R648" s="1033"/>
      <c r="S648" s="1033"/>
      <c r="T648" s="1033"/>
      <c r="U648" s="1033"/>
      <c r="V648" s="1033"/>
      <c r="W648" s="1033"/>
      <c r="X648" s="1033"/>
      <c r="Y648" s="1033"/>
      <c r="Z648" s="1033"/>
      <c r="AA648" s="1033"/>
      <c r="AB648" s="1033"/>
      <c r="AC648" s="1033"/>
      <c r="AD648" s="1033"/>
      <c r="AE648" s="1033"/>
      <c r="AF648" s="1033"/>
      <c r="AG648" s="1033"/>
      <c r="AH648" s="1033"/>
      <c r="AI648" s="1033"/>
      <c r="AJ648" s="1033"/>
      <c r="AK648" s="1033"/>
      <c r="AL648" s="1033"/>
      <c r="AM648" s="1033"/>
      <c r="AN648" s="1033"/>
      <c r="AO648" s="1033"/>
      <c r="AP648" s="1033"/>
      <c r="AQ648" s="1033"/>
    </row>
    <row r="649">
      <c r="A649" s="1031"/>
      <c r="B649" s="1034"/>
      <c r="C649" s="1031"/>
      <c r="D649" s="1031"/>
      <c r="E649" s="1031"/>
      <c r="F649" s="1033"/>
      <c r="G649" s="1033"/>
      <c r="H649" s="1033"/>
      <c r="I649" s="1033"/>
      <c r="J649" s="1033"/>
      <c r="K649" s="1033"/>
      <c r="L649" s="1033"/>
      <c r="M649" s="1033"/>
      <c r="N649" s="1033"/>
      <c r="O649" s="1033"/>
      <c r="P649" s="1033"/>
      <c r="Q649" s="1033"/>
      <c r="R649" s="1033"/>
      <c r="S649" s="1033"/>
      <c r="T649" s="1033"/>
      <c r="U649" s="1033"/>
      <c r="V649" s="1033"/>
      <c r="W649" s="1033"/>
      <c r="X649" s="1033"/>
      <c r="Y649" s="1033"/>
      <c r="Z649" s="1033"/>
      <c r="AA649" s="1033"/>
      <c r="AB649" s="1033"/>
      <c r="AC649" s="1033"/>
      <c r="AD649" s="1033"/>
      <c r="AE649" s="1033"/>
      <c r="AF649" s="1033"/>
      <c r="AG649" s="1033"/>
      <c r="AH649" s="1033"/>
      <c r="AI649" s="1033"/>
      <c r="AJ649" s="1033"/>
      <c r="AK649" s="1033"/>
      <c r="AL649" s="1033"/>
      <c r="AM649" s="1033"/>
      <c r="AN649" s="1033"/>
      <c r="AO649" s="1033"/>
      <c r="AP649" s="1033"/>
      <c r="AQ649" s="1033"/>
    </row>
    <row r="650">
      <c r="A650" s="1031"/>
      <c r="B650" s="1034"/>
      <c r="C650" s="1031"/>
      <c r="D650" s="1031"/>
      <c r="E650" s="1031"/>
      <c r="F650" s="1033"/>
      <c r="G650" s="1033"/>
      <c r="H650" s="1033"/>
      <c r="I650" s="1033"/>
      <c r="J650" s="1033"/>
      <c r="K650" s="1033"/>
      <c r="L650" s="1033"/>
      <c r="M650" s="1033"/>
      <c r="N650" s="1033"/>
      <c r="O650" s="1033"/>
      <c r="P650" s="1033"/>
      <c r="Q650" s="1033"/>
      <c r="R650" s="1033"/>
      <c r="S650" s="1033"/>
      <c r="T650" s="1033"/>
      <c r="U650" s="1033"/>
      <c r="V650" s="1033"/>
      <c r="W650" s="1033"/>
      <c r="X650" s="1033"/>
      <c r="Y650" s="1033"/>
      <c r="Z650" s="1033"/>
      <c r="AA650" s="1033"/>
      <c r="AB650" s="1033"/>
      <c r="AC650" s="1033"/>
      <c r="AD650" s="1033"/>
      <c r="AE650" s="1033"/>
      <c r="AF650" s="1033"/>
      <c r="AG650" s="1033"/>
      <c r="AH650" s="1033"/>
      <c r="AI650" s="1033"/>
      <c r="AJ650" s="1033"/>
      <c r="AK650" s="1033"/>
      <c r="AL650" s="1033"/>
      <c r="AM650" s="1033"/>
      <c r="AN650" s="1033"/>
      <c r="AO650" s="1033"/>
      <c r="AP650" s="1033"/>
      <c r="AQ650" s="1033"/>
    </row>
    <row r="651">
      <c r="A651" s="1031"/>
      <c r="B651" s="1034"/>
      <c r="C651" s="1031"/>
      <c r="D651" s="1031"/>
      <c r="E651" s="1031"/>
      <c r="F651" s="1033"/>
      <c r="G651" s="1033"/>
      <c r="H651" s="1033"/>
      <c r="I651" s="1033"/>
      <c r="J651" s="1033"/>
      <c r="K651" s="1033"/>
      <c r="L651" s="1033"/>
      <c r="M651" s="1033"/>
      <c r="N651" s="1033"/>
      <c r="O651" s="1033"/>
      <c r="P651" s="1033"/>
      <c r="Q651" s="1033"/>
      <c r="R651" s="1033"/>
      <c r="S651" s="1033"/>
      <c r="T651" s="1033"/>
      <c r="U651" s="1033"/>
      <c r="V651" s="1033"/>
      <c r="W651" s="1033"/>
      <c r="X651" s="1033"/>
      <c r="Y651" s="1033"/>
      <c r="Z651" s="1033"/>
      <c r="AA651" s="1033"/>
      <c r="AB651" s="1033"/>
      <c r="AC651" s="1033"/>
      <c r="AD651" s="1033"/>
      <c r="AE651" s="1033"/>
      <c r="AF651" s="1033"/>
      <c r="AG651" s="1033"/>
      <c r="AH651" s="1033"/>
      <c r="AI651" s="1033"/>
      <c r="AJ651" s="1033"/>
      <c r="AK651" s="1033"/>
      <c r="AL651" s="1033"/>
      <c r="AM651" s="1033"/>
      <c r="AN651" s="1033"/>
      <c r="AO651" s="1033"/>
      <c r="AP651" s="1033"/>
      <c r="AQ651" s="1033"/>
    </row>
    <row r="652">
      <c r="A652" s="1031"/>
      <c r="B652" s="1034"/>
      <c r="C652" s="1031"/>
      <c r="D652" s="1031"/>
      <c r="E652" s="1031"/>
      <c r="F652" s="1033"/>
      <c r="G652" s="1033"/>
      <c r="H652" s="1033"/>
      <c r="I652" s="1033"/>
      <c r="J652" s="1033"/>
      <c r="K652" s="1033"/>
      <c r="L652" s="1033"/>
      <c r="M652" s="1033"/>
      <c r="N652" s="1033"/>
      <c r="O652" s="1033"/>
      <c r="P652" s="1033"/>
      <c r="Q652" s="1033"/>
      <c r="R652" s="1033"/>
      <c r="S652" s="1033"/>
      <c r="T652" s="1033"/>
      <c r="U652" s="1033"/>
      <c r="V652" s="1033"/>
      <c r="W652" s="1033"/>
      <c r="X652" s="1033"/>
      <c r="Y652" s="1033"/>
      <c r="Z652" s="1033"/>
      <c r="AA652" s="1033"/>
      <c r="AB652" s="1033"/>
      <c r="AC652" s="1033"/>
      <c r="AD652" s="1033"/>
      <c r="AE652" s="1033"/>
      <c r="AF652" s="1033"/>
      <c r="AG652" s="1033"/>
      <c r="AH652" s="1033"/>
      <c r="AI652" s="1033"/>
      <c r="AJ652" s="1033"/>
      <c r="AK652" s="1033"/>
      <c r="AL652" s="1033"/>
      <c r="AM652" s="1033"/>
      <c r="AN652" s="1033"/>
      <c r="AO652" s="1033"/>
      <c r="AP652" s="1033"/>
      <c r="AQ652" s="1033"/>
    </row>
    <row r="653">
      <c r="A653" s="1031"/>
      <c r="B653" s="1034"/>
      <c r="C653" s="1031"/>
      <c r="D653" s="1031"/>
      <c r="E653" s="1031"/>
      <c r="F653" s="1033"/>
      <c r="G653" s="1033"/>
      <c r="H653" s="1033"/>
      <c r="I653" s="1033"/>
      <c r="J653" s="1033"/>
      <c r="K653" s="1033"/>
      <c r="L653" s="1033"/>
      <c r="M653" s="1033"/>
      <c r="N653" s="1033"/>
      <c r="O653" s="1033"/>
      <c r="P653" s="1033"/>
      <c r="Q653" s="1033"/>
      <c r="R653" s="1033"/>
      <c r="S653" s="1033"/>
      <c r="T653" s="1033"/>
      <c r="U653" s="1033"/>
      <c r="V653" s="1033"/>
      <c r="W653" s="1033"/>
      <c r="X653" s="1033"/>
      <c r="Y653" s="1033"/>
      <c r="Z653" s="1033"/>
      <c r="AA653" s="1033"/>
      <c r="AB653" s="1033"/>
      <c r="AC653" s="1033"/>
      <c r="AD653" s="1033"/>
      <c r="AE653" s="1033"/>
      <c r="AF653" s="1033"/>
      <c r="AG653" s="1033"/>
      <c r="AH653" s="1033"/>
      <c r="AI653" s="1033"/>
      <c r="AJ653" s="1033"/>
      <c r="AK653" s="1033"/>
      <c r="AL653" s="1033"/>
      <c r="AM653" s="1033"/>
      <c r="AN653" s="1033"/>
      <c r="AO653" s="1033"/>
      <c r="AP653" s="1033"/>
      <c r="AQ653" s="1033"/>
    </row>
    <row r="654">
      <c r="A654" s="1031"/>
      <c r="B654" s="1034"/>
      <c r="C654" s="1031"/>
      <c r="D654" s="1031"/>
      <c r="E654" s="1031"/>
      <c r="F654" s="1033"/>
      <c r="G654" s="1033"/>
      <c r="H654" s="1033"/>
      <c r="I654" s="1033"/>
      <c r="J654" s="1033"/>
      <c r="K654" s="1033"/>
      <c r="L654" s="1033"/>
      <c r="M654" s="1033"/>
      <c r="N654" s="1033"/>
      <c r="O654" s="1033"/>
      <c r="P654" s="1033"/>
      <c r="Q654" s="1033"/>
      <c r="R654" s="1033"/>
      <c r="S654" s="1033"/>
      <c r="T654" s="1033"/>
      <c r="U654" s="1033"/>
      <c r="V654" s="1033"/>
      <c r="W654" s="1033"/>
      <c r="X654" s="1033"/>
      <c r="Y654" s="1033"/>
      <c r="Z654" s="1033"/>
      <c r="AA654" s="1033"/>
      <c r="AB654" s="1033"/>
      <c r="AC654" s="1033"/>
      <c r="AD654" s="1033"/>
      <c r="AE654" s="1033"/>
      <c r="AF654" s="1033"/>
      <c r="AG654" s="1033"/>
      <c r="AH654" s="1033"/>
      <c r="AI654" s="1033"/>
      <c r="AJ654" s="1033"/>
      <c r="AK654" s="1033"/>
      <c r="AL654" s="1033"/>
      <c r="AM654" s="1033"/>
      <c r="AN654" s="1033"/>
      <c r="AO654" s="1033"/>
      <c r="AP654" s="1033"/>
      <c r="AQ654" s="1033"/>
    </row>
    <row r="655">
      <c r="A655" s="1031"/>
      <c r="B655" s="1034"/>
      <c r="C655" s="1031"/>
      <c r="D655" s="1031"/>
      <c r="E655" s="1031"/>
      <c r="F655" s="1033"/>
      <c r="G655" s="1033"/>
      <c r="H655" s="1033"/>
      <c r="I655" s="1033"/>
      <c r="J655" s="1033"/>
      <c r="K655" s="1033"/>
      <c r="L655" s="1033"/>
      <c r="M655" s="1033"/>
      <c r="N655" s="1033"/>
      <c r="O655" s="1033"/>
      <c r="P655" s="1033"/>
      <c r="Q655" s="1033"/>
      <c r="R655" s="1033"/>
      <c r="S655" s="1033"/>
      <c r="T655" s="1033"/>
      <c r="U655" s="1033"/>
      <c r="V655" s="1033"/>
      <c r="W655" s="1033"/>
      <c r="X655" s="1033"/>
      <c r="Y655" s="1033"/>
      <c r="Z655" s="1033"/>
      <c r="AA655" s="1033"/>
      <c r="AB655" s="1033"/>
      <c r="AC655" s="1033"/>
      <c r="AD655" s="1033"/>
      <c r="AE655" s="1033"/>
      <c r="AF655" s="1033"/>
      <c r="AG655" s="1033"/>
      <c r="AH655" s="1033"/>
      <c r="AI655" s="1033"/>
      <c r="AJ655" s="1033"/>
      <c r="AK655" s="1033"/>
      <c r="AL655" s="1033"/>
      <c r="AM655" s="1033"/>
      <c r="AN655" s="1033"/>
      <c r="AO655" s="1033"/>
      <c r="AP655" s="1033"/>
      <c r="AQ655" s="1033"/>
    </row>
    <row r="656">
      <c r="A656" s="1031"/>
      <c r="B656" s="1034"/>
      <c r="C656" s="1031"/>
      <c r="D656" s="1031"/>
      <c r="E656" s="1031"/>
      <c r="F656" s="1033"/>
      <c r="G656" s="1033"/>
      <c r="H656" s="1033"/>
      <c r="I656" s="1033"/>
      <c r="J656" s="1033"/>
      <c r="K656" s="1033"/>
      <c r="L656" s="1033"/>
      <c r="M656" s="1033"/>
      <c r="N656" s="1033"/>
      <c r="O656" s="1033"/>
      <c r="P656" s="1033"/>
      <c r="Q656" s="1033"/>
      <c r="R656" s="1033"/>
      <c r="S656" s="1033"/>
      <c r="T656" s="1033"/>
      <c r="U656" s="1033"/>
      <c r="V656" s="1033"/>
      <c r="W656" s="1033"/>
      <c r="X656" s="1033"/>
      <c r="Y656" s="1033"/>
      <c r="Z656" s="1033"/>
      <c r="AA656" s="1033"/>
      <c r="AB656" s="1033"/>
      <c r="AC656" s="1033"/>
      <c r="AD656" s="1033"/>
      <c r="AE656" s="1033"/>
      <c r="AF656" s="1033"/>
      <c r="AG656" s="1033"/>
      <c r="AH656" s="1033"/>
      <c r="AI656" s="1033"/>
      <c r="AJ656" s="1033"/>
      <c r="AK656" s="1033"/>
      <c r="AL656" s="1033"/>
      <c r="AM656" s="1033"/>
      <c r="AN656" s="1033"/>
      <c r="AO656" s="1033"/>
      <c r="AP656" s="1033"/>
      <c r="AQ656" s="1033"/>
    </row>
    <row r="657">
      <c r="A657" s="1031"/>
      <c r="B657" s="1034"/>
      <c r="C657" s="1031"/>
      <c r="D657" s="1031"/>
      <c r="E657" s="1031"/>
      <c r="F657" s="1033"/>
      <c r="G657" s="1033"/>
      <c r="H657" s="1033"/>
      <c r="I657" s="1033"/>
      <c r="J657" s="1033"/>
      <c r="K657" s="1033"/>
      <c r="L657" s="1033"/>
      <c r="M657" s="1033"/>
      <c r="N657" s="1033"/>
      <c r="O657" s="1033"/>
      <c r="P657" s="1033"/>
      <c r="Q657" s="1033"/>
      <c r="R657" s="1033"/>
      <c r="S657" s="1033"/>
      <c r="T657" s="1033"/>
      <c r="U657" s="1033"/>
      <c r="V657" s="1033"/>
      <c r="W657" s="1033"/>
      <c r="X657" s="1033"/>
      <c r="Y657" s="1033"/>
      <c r="Z657" s="1033"/>
      <c r="AA657" s="1033"/>
      <c r="AB657" s="1033"/>
      <c r="AC657" s="1033"/>
      <c r="AD657" s="1033"/>
      <c r="AE657" s="1033"/>
      <c r="AF657" s="1033"/>
      <c r="AG657" s="1033"/>
      <c r="AH657" s="1033"/>
      <c r="AI657" s="1033"/>
      <c r="AJ657" s="1033"/>
      <c r="AK657" s="1033"/>
      <c r="AL657" s="1033"/>
      <c r="AM657" s="1033"/>
      <c r="AN657" s="1033"/>
      <c r="AO657" s="1033"/>
      <c r="AP657" s="1033"/>
      <c r="AQ657" s="1033"/>
    </row>
    <row r="658">
      <c r="A658" s="1031"/>
      <c r="B658" s="1034"/>
      <c r="C658" s="1031"/>
      <c r="D658" s="1031"/>
      <c r="E658" s="1031"/>
      <c r="F658" s="1033"/>
      <c r="G658" s="1033"/>
      <c r="H658" s="1033"/>
      <c r="I658" s="1033"/>
      <c r="J658" s="1033"/>
      <c r="K658" s="1033"/>
      <c r="L658" s="1033"/>
      <c r="M658" s="1033"/>
      <c r="N658" s="1033"/>
      <c r="O658" s="1033"/>
      <c r="P658" s="1033"/>
      <c r="Q658" s="1033"/>
      <c r="R658" s="1033"/>
      <c r="S658" s="1033"/>
      <c r="T658" s="1033"/>
      <c r="U658" s="1033"/>
      <c r="V658" s="1033"/>
      <c r="W658" s="1033"/>
      <c r="X658" s="1033"/>
      <c r="Y658" s="1033"/>
      <c r="Z658" s="1033"/>
      <c r="AA658" s="1033"/>
      <c r="AB658" s="1033"/>
      <c r="AC658" s="1033"/>
      <c r="AD658" s="1033"/>
      <c r="AE658" s="1033"/>
      <c r="AF658" s="1033"/>
      <c r="AG658" s="1033"/>
      <c r="AH658" s="1033"/>
      <c r="AI658" s="1033"/>
      <c r="AJ658" s="1033"/>
      <c r="AK658" s="1033"/>
      <c r="AL658" s="1033"/>
      <c r="AM658" s="1033"/>
      <c r="AN658" s="1033"/>
      <c r="AO658" s="1033"/>
      <c r="AP658" s="1033"/>
      <c r="AQ658" s="1033"/>
    </row>
    <row r="659">
      <c r="A659" s="1031"/>
      <c r="B659" s="1034"/>
      <c r="C659" s="1031"/>
      <c r="D659" s="1031"/>
      <c r="E659" s="1031"/>
      <c r="F659" s="1033"/>
      <c r="G659" s="1033"/>
      <c r="H659" s="1033"/>
      <c r="I659" s="1033"/>
      <c r="J659" s="1033"/>
      <c r="K659" s="1033"/>
      <c r="L659" s="1033"/>
      <c r="M659" s="1033"/>
      <c r="N659" s="1033"/>
      <c r="O659" s="1033"/>
      <c r="P659" s="1033"/>
      <c r="Q659" s="1033"/>
      <c r="R659" s="1033"/>
      <c r="S659" s="1033"/>
      <c r="T659" s="1033"/>
      <c r="U659" s="1033"/>
      <c r="V659" s="1033"/>
      <c r="W659" s="1033"/>
      <c r="X659" s="1033"/>
      <c r="Y659" s="1033"/>
      <c r="Z659" s="1033"/>
      <c r="AA659" s="1033"/>
      <c r="AB659" s="1033"/>
      <c r="AC659" s="1033"/>
      <c r="AD659" s="1033"/>
      <c r="AE659" s="1033"/>
      <c r="AF659" s="1033"/>
      <c r="AG659" s="1033"/>
      <c r="AH659" s="1033"/>
      <c r="AI659" s="1033"/>
      <c r="AJ659" s="1033"/>
      <c r="AK659" s="1033"/>
      <c r="AL659" s="1033"/>
      <c r="AM659" s="1033"/>
      <c r="AN659" s="1033"/>
      <c r="AO659" s="1033"/>
      <c r="AP659" s="1033"/>
      <c r="AQ659" s="1033"/>
    </row>
    <row r="660">
      <c r="A660" s="1031"/>
      <c r="B660" s="1034"/>
      <c r="C660" s="1031"/>
      <c r="D660" s="1031"/>
      <c r="E660" s="1031"/>
      <c r="F660" s="1033"/>
      <c r="G660" s="1033"/>
      <c r="H660" s="1033"/>
      <c r="I660" s="1033"/>
      <c r="J660" s="1033"/>
      <c r="K660" s="1033"/>
      <c r="L660" s="1033"/>
      <c r="M660" s="1033"/>
      <c r="N660" s="1033"/>
      <c r="O660" s="1033"/>
      <c r="P660" s="1033"/>
      <c r="Q660" s="1033"/>
      <c r="R660" s="1033"/>
      <c r="S660" s="1033"/>
      <c r="T660" s="1033"/>
      <c r="U660" s="1033"/>
      <c r="V660" s="1033"/>
      <c r="W660" s="1033"/>
      <c r="X660" s="1033"/>
      <c r="Y660" s="1033"/>
      <c r="Z660" s="1033"/>
      <c r="AA660" s="1033"/>
      <c r="AB660" s="1033"/>
      <c r="AC660" s="1033"/>
      <c r="AD660" s="1033"/>
      <c r="AE660" s="1033"/>
      <c r="AF660" s="1033"/>
      <c r="AG660" s="1033"/>
      <c r="AH660" s="1033"/>
      <c r="AI660" s="1033"/>
      <c r="AJ660" s="1033"/>
      <c r="AK660" s="1033"/>
      <c r="AL660" s="1033"/>
      <c r="AM660" s="1033"/>
      <c r="AN660" s="1033"/>
      <c r="AO660" s="1033"/>
      <c r="AP660" s="1033"/>
      <c r="AQ660" s="1033"/>
    </row>
    <row r="661">
      <c r="A661" s="1031"/>
      <c r="B661" s="1034"/>
      <c r="C661" s="1031"/>
      <c r="D661" s="1031"/>
      <c r="E661" s="1031"/>
      <c r="F661" s="1033"/>
      <c r="G661" s="1033"/>
      <c r="H661" s="1033"/>
      <c r="I661" s="1033"/>
      <c r="J661" s="1033"/>
      <c r="K661" s="1033"/>
      <c r="L661" s="1033"/>
      <c r="M661" s="1033"/>
      <c r="N661" s="1033"/>
      <c r="O661" s="1033"/>
      <c r="P661" s="1033"/>
      <c r="Q661" s="1033"/>
      <c r="R661" s="1033"/>
      <c r="S661" s="1033"/>
      <c r="T661" s="1033"/>
      <c r="U661" s="1033"/>
      <c r="V661" s="1033"/>
      <c r="W661" s="1033"/>
      <c r="X661" s="1033"/>
      <c r="Y661" s="1033"/>
      <c r="Z661" s="1033"/>
      <c r="AA661" s="1033"/>
      <c r="AB661" s="1033"/>
      <c r="AC661" s="1033"/>
      <c r="AD661" s="1033"/>
      <c r="AE661" s="1033"/>
      <c r="AF661" s="1033"/>
      <c r="AG661" s="1033"/>
      <c r="AH661" s="1033"/>
      <c r="AI661" s="1033"/>
      <c r="AJ661" s="1033"/>
      <c r="AK661" s="1033"/>
      <c r="AL661" s="1033"/>
      <c r="AM661" s="1033"/>
      <c r="AN661" s="1033"/>
      <c r="AO661" s="1033"/>
      <c r="AP661" s="1033"/>
      <c r="AQ661" s="1033"/>
    </row>
    <row r="662">
      <c r="A662" s="1031"/>
      <c r="B662" s="1034"/>
      <c r="C662" s="1031"/>
      <c r="D662" s="1031"/>
      <c r="E662" s="1031"/>
      <c r="F662" s="1033"/>
      <c r="G662" s="1033"/>
      <c r="H662" s="1033"/>
      <c r="I662" s="1033"/>
      <c r="J662" s="1033"/>
      <c r="K662" s="1033"/>
      <c r="L662" s="1033"/>
      <c r="M662" s="1033"/>
      <c r="N662" s="1033"/>
      <c r="O662" s="1033"/>
      <c r="P662" s="1033"/>
      <c r="Q662" s="1033"/>
      <c r="R662" s="1033"/>
      <c r="S662" s="1033"/>
      <c r="T662" s="1033"/>
      <c r="U662" s="1033"/>
      <c r="V662" s="1033"/>
      <c r="W662" s="1033"/>
      <c r="X662" s="1033"/>
      <c r="Y662" s="1033"/>
      <c r="Z662" s="1033"/>
      <c r="AA662" s="1033"/>
      <c r="AB662" s="1033"/>
      <c r="AC662" s="1033"/>
      <c r="AD662" s="1033"/>
      <c r="AE662" s="1033"/>
      <c r="AF662" s="1033"/>
      <c r="AG662" s="1033"/>
      <c r="AH662" s="1033"/>
      <c r="AI662" s="1033"/>
      <c r="AJ662" s="1033"/>
      <c r="AK662" s="1033"/>
      <c r="AL662" s="1033"/>
      <c r="AM662" s="1033"/>
      <c r="AN662" s="1033"/>
      <c r="AO662" s="1033"/>
      <c r="AP662" s="1033"/>
      <c r="AQ662" s="1033"/>
    </row>
    <row r="663">
      <c r="A663" s="1031"/>
      <c r="B663" s="1034"/>
      <c r="C663" s="1031"/>
      <c r="D663" s="1031"/>
      <c r="E663" s="1031"/>
      <c r="F663" s="1033"/>
      <c r="G663" s="1033"/>
      <c r="H663" s="1033"/>
      <c r="I663" s="1033"/>
      <c r="J663" s="1033"/>
      <c r="K663" s="1033"/>
      <c r="L663" s="1033"/>
      <c r="M663" s="1033"/>
      <c r="N663" s="1033"/>
      <c r="O663" s="1033"/>
      <c r="P663" s="1033"/>
      <c r="Q663" s="1033"/>
      <c r="R663" s="1033"/>
      <c r="S663" s="1033"/>
      <c r="T663" s="1033"/>
      <c r="U663" s="1033"/>
      <c r="V663" s="1033"/>
      <c r="W663" s="1033"/>
      <c r="X663" s="1033"/>
      <c r="Y663" s="1033"/>
      <c r="Z663" s="1033"/>
      <c r="AA663" s="1033"/>
      <c r="AB663" s="1033"/>
      <c r="AC663" s="1033"/>
      <c r="AD663" s="1033"/>
      <c r="AE663" s="1033"/>
      <c r="AF663" s="1033"/>
      <c r="AG663" s="1033"/>
      <c r="AH663" s="1033"/>
      <c r="AI663" s="1033"/>
      <c r="AJ663" s="1033"/>
      <c r="AK663" s="1033"/>
      <c r="AL663" s="1033"/>
      <c r="AM663" s="1033"/>
      <c r="AN663" s="1033"/>
      <c r="AO663" s="1033"/>
      <c r="AP663" s="1033"/>
      <c r="AQ663" s="1033"/>
    </row>
    <row r="664">
      <c r="A664" s="1031"/>
      <c r="B664" s="1034"/>
      <c r="C664" s="1031"/>
      <c r="D664" s="1031"/>
      <c r="E664" s="1031"/>
      <c r="F664" s="1033"/>
      <c r="G664" s="1033"/>
      <c r="H664" s="1033"/>
      <c r="I664" s="1033"/>
      <c r="J664" s="1033"/>
      <c r="K664" s="1033"/>
      <c r="L664" s="1033"/>
      <c r="M664" s="1033"/>
      <c r="N664" s="1033"/>
      <c r="O664" s="1033"/>
      <c r="P664" s="1033"/>
      <c r="Q664" s="1033"/>
      <c r="R664" s="1033"/>
      <c r="S664" s="1033"/>
      <c r="T664" s="1033"/>
      <c r="U664" s="1033"/>
      <c r="V664" s="1033"/>
      <c r="W664" s="1033"/>
      <c r="X664" s="1033"/>
      <c r="Y664" s="1033"/>
      <c r="Z664" s="1033"/>
      <c r="AA664" s="1033"/>
      <c r="AB664" s="1033"/>
      <c r="AC664" s="1033"/>
      <c r="AD664" s="1033"/>
      <c r="AE664" s="1033"/>
      <c r="AF664" s="1033"/>
      <c r="AG664" s="1033"/>
      <c r="AH664" s="1033"/>
      <c r="AI664" s="1033"/>
      <c r="AJ664" s="1033"/>
      <c r="AK664" s="1033"/>
      <c r="AL664" s="1033"/>
      <c r="AM664" s="1033"/>
      <c r="AN664" s="1033"/>
      <c r="AO664" s="1033"/>
      <c r="AP664" s="1033"/>
      <c r="AQ664" s="1033"/>
    </row>
    <row r="665">
      <c r="A665" s="1031"/>
      <c r="B665" s="1034"/>
      <c r="C665" s="1031"/>
      <c r="D665" s="1031"/>
      <c r="E665" s="1031"/>
      <c r="F665" s="1033"/>
      <c r="G665" s="1033"/>
      <c r="H665" s="1033"/>
      <c r="I665" s="1033"/>
      <c r="J665" s="1033"/>
      <c r="K665" s="1033"/>
      <c r="L665" s="1033"/>
      <c r="M665" s="1033"/>
      <c r="N665" s="1033"/>
      <c r="O665" s="1033"/>
      <c r="P665" s="1033"/>
      <c r="Q665" s="1033"/>
      <c r="R665" s="1033"/>
      <c r="S665" s="1033"/>
      <c r="T665" s="1033"/>
      <c r="U665" s="1033"/>
      <c r="V665" s="1033"/>
      <c r="W665" s="1033"/>
      <c r="X665" s="1033"/>
      <c r="Y665" s="1033"/>
      <c r="Z665" s="1033"/>
      <c r="AA665" s="1033"/>
      <c r="AB665" s="1033"/>
      <c r="AC665" s="1033"/>
      <c r="AD665" s="1033"/>
      <c r="AE665" s="1033"/>
      <c r="AF665" s="1033"/>
      <c r="AG665" s="1033"/>
      <c r="AH665" s="1033"/>
      <c r="AI665" s="1033"/>
      <c r="AJ665" s="1033"/>
      <c r="AK665" s="1033"/>
      <c r="AL665" s="1033"/>
      <c r="AM665" s="1033"/>
      <c r="AN665" s="1033"/>
      <c r="AO665" s="1033"/>
      <c r="AP665" s="1033"/>
      <c r="AQ665" s="1033"/>
    </row>
    <row r="666">
      <c r="A666" s="1031"/>
      <c r="B666" s="1034"/>
      <c r="C666" s="1031"/>
      <c r="D666" s="1031"/>
      <c r="E666" s="1031"/>
      <c r="F666" s="1033"/>
      <c r="G666" s="1033"/>
      <c r="H666" s="1033"/>
      <c r="I666" s="1033"/>
      <c r="J666" s="1033"/>
      <c r="K666" s="1033"/>
      <c r="L666" s="1033"/>
      <c r="M666" s="1033"/>
      <c r="N666" s="1033"/>
      <c r="O666" s="1033"/>
      <c r="P666" s="1033"/>
      <c r="Q666" s="1033"/>
      <c r="R666" s="1033"/>
      <c r="S666" s="1033"/>
      <c r="T666" s="1033"/>
      <c r="U666" s="1033"/>
      <c r="V666" s="1033"/>
      <c r="W666" s="1033"/>
      <c r="X666" s="1033"/>
      <c r="Y666" s="1033"/>
      <c r="Z666" s="1033"/>
      <c r="AA666" s="1033"/>
      <c r="AB666" s="1033"/>
      <c r="AC666" s="1033"/>
      <c r="AD666" s="1033"/>
      <c r="AE666" s="1033"/>
      <c r="AF666" s="1033"/>
      <c r="AG666" s="1033"/>
      <c r="AH666" s="1033"/>
      <c r="AI666" s="1033"/>
      <c r="AJ666" s="1033"/>
      <c r="AK666" s="1033"/>
      <c r="AL666" s="1033"/>
      <c r="AM666" s="1033"/>
      <c r="AN666" s="1033"/>
      <c r="AO666" s="1033"/>
      <c r="AP666" s="1033"/>
      <c r="AQ666" s="1033"/>
    </row>
    <row r="667">
      <c r="A667" s="1031"/>
      <c r="B667" s="1034"/>
      <c r="C667" s="1031"/>
      <c r="D667" s="1031"/>
      <c r="E667" s="1031"/>
      <c r="F667" s="1033"/>
      <c r="G667" s="1033"/>
      <c r="H667" s="1033"/>
      <c r="I667" s="1033"/>
      <c r="J667" s="1033"/>
      <c r="K667" s="1033"/>
      <c r="L667" s="1033"/>
      <c r="M667" s="1033"/>
      <c r="N667" s="1033"/>
      <c r="O667" s="1033"/>
      <c r="P667" s="1033"/>
      <c r="Q667" s="1033"/>
      <c r="R667" s="1033"/>
      <c r="S667" s="1033"/>
      <c r="T667" s="1033"/>
      <c r="U667" s="1033"/>
      <c r="V667" s="1033"/>
      <c r="W667" s="1033"/>
      <c r="X667" s="1033"/>
      <c r="Y667" s="1033"/>
      <c r="Z667" s="1033"/>
      <c r="AA667" s="1033"/>
      <c r="AB667" s="1033"/>
      <c r="AC667" s="1033"/>
      <c r="AD667" s="1033"/>
      <c r="AE667" s="1033"/>
      <c r="AF667" s="1033"/>
      <c r="AG667" s="1033"/>
      <c r="AH667" s="1033"/>
      <c r="AI667" s="1033"/>
      <c r="AJ667" s="1033"/>
      <c r="AK667" s="1033"/>
      <c r="AL667" s="1033"/>
      <c r="AM667" s="1033"/>
      <c r="AN667" s="1033"/>
      <c r="AO667" s="1033"/>
      <c r="AP667" s="1033"/>
      <c r="AQ667" s="1033"/>
    </row>
    <row r="668">
      <c r="A668" s="1031"/>
      <c r="B668" s="1034"/>
      <c r="C668" s="1031"/>
      <c r="D668" s="1031"/>
      <c r="E668" s="1031"/>
      <c r="F668" s="1033"/>
      <c r="G668" s="1033"/>
      <c r="H668" s="1033"/>
      <c r="I668" s="1033"/>
      <c r="J668" s="1033"/>
      <c r="K668" s="1033"/>
      <c r="L668" s="1033"/>
      <c r="M668" s="1033"/>
      <c r="N668" s="1033"/>
      <c r="O668" s="1033"/>
      <c r="P668" s="1033"/>
      <c r="Q668" s="1033"/>
      <c r="R668" s="1033"/>
      <c r="S668" s="1033"/>
      <c r="T668" s="1033"/>
      <c r="U668" s="1033"/>
      <c r="V668" s="1033"/>
      <c r="W668" s="1033"/>
      <c r="X668" s="1033"/>
      <c r="Y668" s="1033"/>
      <c r="Z668" s="1033"/>
      <c r="AA668" s="1033"/>
      <c r="AB668" s="1033"/>
      <c r="AC668" s="1033"/>
      <c r="AD668" s="1033"/>
      <c r="AE668" s="1033"/>
      <c r="AF668" s="1033"/>
      <c r="AG668" s="1033"/>
      <c r="AH668" s="1033"/>
      <c r="AI668" s="1033"/>
      <c r="AJ668" s="1033"/>
      <c r="AK668" s="1033"/>
      <c r="AL668" s="1033"/>
      <c r="AM668" s="1033"/>
      <c r="AN668" s="1033"/>
      <c r="AO668" s="1033"/>
      <c r="AP668" s="1033"/>
      <c r="AQ668" s="1033"/>
    </row>
    <row r="669">
      <c r="A669" s="1031"/>
      <c r="B669" s="1034"/>
      <c r="C669" s="1031"/>
      <c r="D669" s="1031"/>
      <c r="E669" s="1031"/>
      <c r="F669" s="1033"/>
      <c r="G669" s="1033"/>
      <c r="H669" s="1033"/>
      <c r="I669" s="1033"/>
      <c r="J669" s="1033"/>
      <c r="K669" s="1033"/>
      <c r="L669" s="1033"/>
      <c r="M669" s="1033"/>
      <c r="N669" s="1033"/>
      <c r="O669" s="1033"/>
      <c r="P669" s="1033"/>
      <c r="Q669" s="1033"/>
      <c r="R669" s="1033"/>
      <c r="S669" s="1033"/>
      <c r="T669" s="1033"/>
      <c r="U669" s="1033"/>
      <c r="V669" s="1033"/>
      <c r="W669" s="1033"/>
      <c r="X669" s="1033"/>
      <c r="Y669" s="1033"/>
      <c r="Z669" s="1033"/>
      <c r="AA669" s="1033"/>
      <c r="AB669" s="1033"/>
      <c r="AC669" s="1033"/>
      <c r="AD669" s="1033"/>
      <c r="AE669" s="1033"/>
      <c r="AF669" s="1033"/>
      <c r="AG669" s="1033"/>
      <c r="AH669" s="1033"/>
      <c r="AI669" s="1033"/>
      <c r="AJ669" s="1033"/>
      <c r="AK669" s="1033"/>
      <c r="AL669" s="1033"/>
      <c r="AM669" s="1033"/>
      <c r="AN669" s="1033"/>
      <c r="AO669" s="1033"/>
      <c r="AP669" s="1033"/>
      <c r="AQ669" s="1033"/>
    </row>
    <row r="670">
      <c r="A670" s="1031"/>
      <c r="B670" s="1034"/>
      <c r="C670" s="1031"/>
      <c r="D670" s="1031"/>
      <c r="E670" s="1031"/>
      <c r="F670" s="1033"/>
      <c r="G670" s="1033"/>
      <c r="H670" s="1033"/>
      <c r="I670" s="1033"/>
      <c r="J670" s="1033"/>
      <c r="K670" s="1033"/>
      <c r="L670" s="1033"/>
      <c r="M670" s="1033"/>
      <c r="N670" s="1033"/>
      <c r="O670" s="1033"/>
      <c r="P670" s="1033"/>
      <c r="Q670" s="1033"/>
      <c r="R670" s="1033"/>
      <c r="S670" s="1033"/>
      <c r="T670" s="1033"/>
      <c r="U670" s="1033"/>
      <c r="V670" s="1033"/>
      <c r="W670" s="1033"/>
      <c r="X670" s="1033"/>
      <c r="Y670" s="1033"/>
      <c r="Z670" s="1033"/>
      <c r="AA670" s="1033"/>
      <c r="AB670" s="1033"/>
      <c r="AC670" s="1033"/>
      <c r="AD670" s="1033"/>
      <c r="AE670" s="1033"/>
      <c r="AF670" s="1033"/>
      <c r="AG670" s="1033"/>
      <c r="AH670" s="1033"/>
      <c r="AI670" s="1033"/>
      <c r="AJ670" s="1033"/>
      <c r="AK670" s="1033"/>
      <c r="AL670" s="1033"/>
      <c r="AM670" s="1033"/>
      <c r="AN670" s="1033"/>
      <c r="AO670" s="1033"/>
      <c r="AP670" s="1033"/>
      <c r="AQ670" s="1033"/>
    </row>
    <row r="671">
      <c r="A671" s="1031"/>
      <c r="B671" s="1034"/>
      <c r="C671" s="1031"/>
      <c r="D671" s="1031"/>
      <c r="E671" s="1031"/>
      <c r="F671" s="1033"/>
      <c r="G671" s="1033"/>
      <c r="H671" s="1033"/>
      <c r="I671" s="1033"/>
      <c r="J671" s="1033"/>
      <c r="K671" s="1033"/>
      <c r="L671" s="1033"/>
      <c r="M671" s="1033"/>
      <c r="N671" s="1033"/>
      <c r="O671" s="1033"/>
      <c r="P671" s="1033"/>
      <c r="Q671" s="1033"/>
      <c r="R671" s="1033"/>
      <c r="S671" s="1033"/>
      <c r="T671" s="1033"/>
      <c r="U671" s="1033"/>
      <c r="V671" s="1033"/>
      <c r="W671" s="1033"/>
      <c r="X671" s="1033"/>
      <c r="Y671" s="1033"/>
      <c r="Z671" s="1033"/>
      <c r="AA671" s="1033"/>
      <c r="AB671" s="1033"/>
      <c r="AC671" s="1033"/>
      <c r="AD671" s="1033"/>
      <c r="AE671" s="1033"/>
      <c r="AF671" s="1033"/>
      <c r="AG671" s="1033"/>
      <c r="AH671" s="1033"/>
      <c r="AI671" s="1033"/>
      <c r="AJ671" s="1033"/>
      <c r="AK671" s="1033"/>
      <c r="AL671" s="1033"/>
      <c r="AM671" s="1033"/>
      <c r="AN671" s="1033"/>
      <c r="AO671" s="1033"/>
      <c r="AP671" s="1033"/>
      <c r="AQ671" s="1033"/>
    </row>
    <row r="672">
      <c r="A672" s="1031"/>
      <c r="B672" s="1034"/>
      <c r="C672" s="1031"/>
      <c r="D672" s="1031"/>
      <c r="E672" s="1031"/>
      <c r="F672" s="1033"/>
      <c r="G672" s="1033"/>
      <c r="H672" s="1033"/>
      <c r="I672" s="1033"/>
      <c r="J672" s="1033"/>
      <c r="K672" s="1033"/>
      <c r="L672" s="1033"/>
      <c r="M672" s="1033"/>
      <c r="N672" s="1033"/>
      <c r="O672" s="1033"/>
      <c r="P672" s="1033"/>
      <c r="Q672" s="1033"/>
      <c r="R672" s="1033"/>
      <c r="S672" s="1033"/>
      <c r="T672" s="1033"/>
      <c r="U672" s="1033"/>
      <c r="V672" s="1033"/>
      <c r="W672" s="1033"/>
      <c r="X672" s="1033"/>
      <c r="Y672" s="1033"/>
      <c r="Z672" s="1033"/>
      <c r="AA672" s="1033"/>
      <c r="AB672" s="1033"/>
      <c r="AC672" s="1033"/>
      <c r="AD672" s="1033"/>
      <c r="AE672" s="1033"/>
      <c r="AF672" s="1033"/>
      <c r="AG672" s="1033"/>
      <c r="AH672" s="1033"/>
      <c r="AI672" s="1033"/>
      <c r="AJ672" s="1033"/>
      <c r="AK672" s="1033"/>
      <c r="AL672" s="1033"/>
      <c r="AM672" s="1033"/>
      <c r="AN672" s="1033"/>
      <c r="AO672" s="1033"/>
      <c r="AP672" s="1033"/>
      <c r="AQ672" s="1033"/>
    </row>
    <row r="673">
      <c r="A673" s="1031"/>
      <c r="B673" s="1034"/>
      <c r="C673" s="1031"/>
      <c r="D673" s="1031"/>
      <c r="E673" s="1031"/>
      <c r="F673" s="1033"/>
      <c r="G673" s="1033"/>
      <c r="H673" s="1033"/>
      <c r="I673" s="1033"/>
      <c r="J673" s="1033"/>
      <c r="K673" s="1033"/>
      <c r="L673" s="1033"/>
      <c r="M673" s="1033"/>
      <c r="N673" s="1033"/>
      <c r="O673" s="1033"/>
      <c r="P673" s="1033"/>
      <c r="Q673" s="1033"/>
      <c r="R673" s="1033"/>
      <c r="S673" s="1033"/>
      <c r="T673" s="1033"/>
      <c r="U673" s="1033"/>
      <c r="V673" s="1033"/>
      <c r="W673" s="1033"/>
      <c r="X673" s="1033"/>
      <c r="Y673" s="1033"/>
      <c r="Z673" s="1033"/>
      <c r="AA673" s="1033"/>
      <c r="AB673" s="1033"/>
      <c r="AC673" s="1033"/>
      <c r="AD673" s="1033"/>
      <c r="AE673" s="1033"/>
      <c r="AF673" s="1033"/>
      <c r="AG673" s="1033"/>
      <c r="AH673" s="1033"/>
      <c r="AI673" s="1033"/>
      <c r="AJ673" s="1033"/>
      <c r="AK673" s="1033"/>
      <c r="AL673" s="1033"/>
      <c r="AM673" s="1033"/>
      <c r="AN673" s="1033"/>
      <c r="AO673" s="1033"/>
      <c r="AP673" s="1033"/>
      <c r="AQ673" s="1033"/>
    </row>
    <row r="674">
      <c r="A674" s="1031"/>
      <c r="B674" s="1034"/>
      <c r="C674" s="1031"/>
      <c r="D674" s="1031"/>
      <c r="E674" s="1031"/>
      <c r="F674" s="1033"/>
      <c r="G674" s="1033"/>
      <c r="H674" s="1033"/>
      <c r="I674" s="1033"/>
      <c r="J674" s="1033"/>
      <c r="K674" s="1033"/>
      <c r="L674" s="1033"/>
      <c r="M674" s="1033"/>
      <c r="N674" s="1033"/>
      <c r="O674" s="1033"/>
      <c r="P674" s="1033"/>
      <c r="Q674" s="1033"/>
      <c r="R674" s="1033"/>
      <c r="S674" s="1033"/>
      <c r="T674" s="1033"/>
      <c r="U674" s="1033"/>
      <c r="V674" s="1033"/>
      <c r="W674" s="1033"/>
      <c r="X674" s="1033"/>
      <c r="Y674" s="1033"/>
      <c r="Z674" s="1033"/>
      <c r="AA674" s="1033"/>
      <c r="AB674" s="1033"/>
      <c r="AC674" s="1033"/>
      <c r="AD674" s="1033"/>
      <c r="AE674" s="1033"/>
      <c r="AF674" s="1033"/>
      <c r="AG674" s="1033"/>
      <c r="AH674" s="1033"/>
      <c r="AI674" s="1033"/>
      <c r="AJ674" s="1033"/>
      <c r="AK674" s="1033"/>
      <c r="AL674" s="1033"/>
      <c r="AM674" s="1033"/>
      <c r="AN674" s="1033"/>
      <c r="AO674" s="1033"/>
      <c r="AP674" s="1033"/>
      <c r="AQ674" s="1033"/>
    </row>
    <row r="675">
      <c r="A675" s="1031"/>
      <c r="B675" s="1034"/>
      <c r="C675" s="1031"/>
      <c r="D675" s="1031"/>
      <c r="E675" s="1031"/>
      <c r="F675" s="1033"/>
      <c r="G675" s="1033"/>
      <c r="H675" s="1033"/>
      <c r="I675" s="1033"/>
      <c r="J675" s="1033"/>
      <c r="K675" s="1033"/>
      <c r="L675" s="1033"/>
      <c r="M675" s="1033"/>
      <c r="N675" s="1033"/>
      <c r="O675" s="1033"/>
      <c r="P675" s="1033"/>
      <c r="Q675" s="1033"/>
      <c r="R675" s="1033"/>
      <c r="S675" s="1033"/>
      <c r="T675" s="1033"/>
      <c r="U675" s="1033"/>
      <c r="V675" s="1033"/>
      <c r="W675" s="1033"/>
      <c r="X675" s="1033"/>
      <c r="Y675" s="1033"/>
      <c r="Z675" s="1033"/>
      <c r="AA675" s="1033"/>
      <c r="AB675" s="1033"/>
      <c r="AC675" s="1033"/>
      <c r="AD675" s="1033"/>
      <c r="AE675" s="1033"/>
      <c r="AF675" s="1033"/>
      <c r="AG675" s="1033"/>
      <c r="AH675" s="1033"/>
      <c r="AI675" s="1033"/>
      <c r="AJ675" s="1033"/>
      <c r="AK675" s="1033"/>
      <c r="AL675" s="1033"/>
      <c r="AM675" s="1033"/>
      <c r="AN675" s="1033"/>
      <c r="AO675" s="1033"/>
      <c r="AP675" s="1033"/>
      <c r="AQ675" s="1033"/>
    </row>
    <row r="676">
      <c r="A676" s="1031"/>
      <c r="B676" s="1034"/>
      <c r="C676" s="1031"/>
      <c r="D676" s="1031"/>
      <c r="E676" s="1031"/>
      <c r="F676" s="1033"/>
      <c r="G676" s="1033"/>
      <c r="H676" s="1033"/>
      <c r="I676" s="1033"/>
      <c r="J676" s="1033"/>
      <c r="K676" s="1033"/>
      <c r="L676" s="1033"/>
      <c r="M676" s="1033"/>
      <c r="N676" s="1033"/>
      <c r="O676" s="1033"/>
      <c r="P676" s="1033"/>
      <c r="Q676" s="1033"/>
      <c r="R676" s="1033"/>
      <c r="S676" s="1033"/>
      <c r="T676" s="1033"/>
      <c r="U676" s="1033"/>
      <c r="V676" s="1033"/>
      <c r="W676" s="1033"/>
      <c r="X676" s="1033"/>
      <c r="Y676" s="1033"/>
      <c r="Z676" s="1033"/>
      <c r="AA676" s="1033"/>
      <c r="AB676" s="1033"/>
      <c r="AC676" s="1033"/>
      <c r="AD676" s="1033"/>
      <c r="AE676" s="1033"/>
      <c r="AF676" s="1033"/>
      <c r="AG676" s="1033"/>
      <c r="AH676" s="1033"/>
      <c r="AI676" s="1033"/>
      <c r="AJ676" s="1033"/>
      <c r="AK676" s="1033"/>
      <c r="AL676" s="1033"/>
      <c r="AM676" s="1033"/>
      <c r="AN676" s="1033"/>
      <c r="AO676" s="1033"/>
      <c r="AP676" s="1033"/>
      <c r="AQ676" s="1033"/>
    </row>
    <row r="677">
      <c r="A677" s="1031"/>
      <c r="B677" s="1034"/>
      <c r="C677" s="1031"/>
      <c r="D677" s="1031"/>
      <c r="E677" s="1031"/>
      <c r="F677" s="1033"/>
      <c r="G677" s="1033"/>
      <c r="H677" s="1033"/>
      <c r="I677" s="1033"/>
      <c r="J677" s="1033"/>
      <c r="K677" s="1033"/>
      <c r="L677" s="1033"/>
      <c r="M677" s="1033"/>
      <c r="N677" s="1033"/>
      <c r="O677" s="1033"/>
      <c r="P677" s="1033"/>
      <c r="Q677" s="1033"/>
      <c r="R677" s="1033"/>
      <c r="S677" s="1033"/>
      <c r="T677" s="1033"/>
      <c r="U677" s="1033"/>
      <c r="V677" s="1033"/>
      <c r="W677" s="1033"/>
      <c r="X677" s="1033"/>
      <c r="Y677" s="1033"/>
      <c r="Z677" s="1033"/>
      <c r="AA677" s="1033"/>
      <c r="AB677" s="1033"/>
      <c r="AC677" s="1033"/>
      <c r="AD677" s="1033"/>
      <c r="AE677" s="1033"/>
      <c r="AF677" s="1033"/>
      <c r="AG677" s="1033"/>
      <c r="AH677" s="1033"/>
      <c r="AI677" s="1033"/>
      <c r="AJ677" s="1033"/>
      <c r="AK677" s="1033"/>
      <c r="AL677" s="1033"/>
      <c r="AM677" s="1033"/>
      <c r="AN677" s="1033"/>
      <c r="AO677" s="1033"/>
      <c r="AP677" s="1033"/>
      <c r="AQ677" s="1033"/>
    </row>
    <row r="678">
      <c r="A678" s="1031"/>
      <c r="B678" s="1034"/>
      <c r="C678" s="1031"/>
      <c r="D678" s="1031"/>
      <c r="E678" s="1031"/>
      <c r="F678" s="1033"/>
      <c r="G678" s="1033"/>
      <c r="H678" s="1033"/>
      <c r="I678" s="1033"/>
      <c r="J678" s="1033"/>
      <c r="K678" s="1033"/>
      <c r="L678" s="1033"/>
      <c r="M678" s="1033"/>
      <c r="N678" s="1033"/>
      <c r="O678" s="1033"/>
      <c r="P678" s="1033"/>
      <c r="Q678" s="1033"/>
      <c r="R678" s="1033"/>
      <c r="S678" s="1033"/>
      <c r="T678" s="1033"/>
      <c r="U678" s="1033"/>
      <c r="V678" s="1033"/>
      <c r="W678" s="1033"/>
      <c r="X678" s="1033"/>
      <c r="Y678" s="1033"/>
      <c r="Z678" s="1033"/>
      <c r="AA678" s="1033"/>
      <c r="AB678" s="1033"/>
      <c r="AC678" s="1033"/>
      <c r="AD678" s="1033"/>
      <c r="AE678" s="1033"/>
      <c r="AF678" s="1033"/>
      <c r="AG678" s="1033"/>
      <c r="AH678" s="1033"/>
      <c r="AI678" s="1033"/>
      <c r="AJ678" s="1033"/>
      <c r="AK678" s="1033"/>
      <c r="AL678" s="1033"/>
      <c r="AM678" s="1033"/>
      <c r="AN678" s="1033"/>
      <c r="AO678" s="1033"/>
      <c r="AP678" s="1033"/>
      <c r="AQ678" s="1033"/>
    </row>
    <row r="679">
      <c r="A679" s="1031"/>
      <c r="B679" s="1034"/>
      <c r="C679" s="1031"/>
      <c r="D679" s="1031"/>
      <c r="E679" s="1031"/>
      <c r="F679" s="1033"/>
      <c r="G679" s="1033"/>
      <c r="H679" s="1033"/>
      <c r="I679" s="1033"/>
      <c r="J679" s="1033"/>
      <c r="K679" s="1033"/>
      <c r="L679" s="1033"/>
      <c r="M679" s="1033"/>
      <c r="N679" s="1033"/>
      <c r="O679" s="1033"/>
      <c r="P679" s="1033"/>
      <c r="Q679" s="1033"/>
      <c r="R679" s="1033"/>
      <c r="S679" s="1033"/>
      <c r="T679" s="1033"/>
      <c r="U679" s="1033"/>
      <c r="V679" s="1033"/>
      <c r="W679" s="1033"/>
      <c r="X679" s="1033"/>
      <c r="Y679" s="1033"/>
      <c r="Z679" s="1033"/>
      <c r="AA679" s="1033"/>
      <c r="AB679" s="1033"/>
      <c r="AC679" s="1033"/>
      <c r="AD679" s="1033"/>
      <c r="AE679" s="1033"/>
      <c r="AF679" s="1033"/>
      <c r="AG679" s="1033"/>
      <c r="AH679" s="1033"/>
      <c r="AI679" s="1033"/>
      <c r="AJ679" s="1033"/>
      <c r="AK679" s="1033"/>
      <c r="AL679" s="1033"/>
      <c r="AM679" s="1033"/>
      <c r="AN679" s="1033"/>
      <c r="AO679" s="1033"/>
      <c r="AP679" s="1033"/>
      <c r="AQ679" s="1033"/>
    </row>
    <row r="680">
      <c r="A680" s="1031"/>
      <c r="B680" s="1034"/>
      <c r="C680" s="1031"/>
      <c r="D680" s="1031"/>
      <c r="E680" s="1031"/>
      <c r="F680" s="1033"/>
      <c r="G680" s="1033"/>
      <c r="H680" s="1033"/>
      <c r="I680" s="1033"/>
      <c r="J680" s="1033"/>
      <c r="K680" s="1033"/>
      <c r="L680" s="1033"/>
      <c r="M680" s="1033"/>
      <c r="N680" s="1033"/>
      <c r="O680" s="1033"/>
      <c r="P680" s="1033"/>
      <c r="Q680" s="1033"/>
      <c r="R680" s="1033"/>
      <c r="S680" s="1033"/>
      <c r="T680" s="1033"/>
      <c r="U680" s="1033"/>
      <c r="V680" s="1033"/>
      <c r="W680" s="1033"/>
      <c r="X680" s="1033"/>
      <c r="Y680" s="1033"/>
      <c r="Z680" s="1033"/>
      <c r="AA680" s="1033"/>
      <c r="AB680" s="1033"/>
      <c r="AC680" s="1033"/>
      <c r="AD680" s="1033"/>
      <c r="AE680" s="1033"/>
      <c r="AF680" s="1033"/>
      <c r="AG680" s="1033"/>
      <c r="AH680" s="1033"/>
      <c r="AI680" s="1033"/>
      <c r="AJ680" s="1033"/>
      <c r="AK680" s="1033"/>
      <c r="AL680" s="1033"/>
      <c r="AM680" s="1033"/>
      <c r="AN680" s="1033"/>
      <c r="AO680" s="1033"/>
      <c r="AP680" s="1033"/>
      <c r="AQ680" s="1033"/>
    </row>
    <row r="681">
      <c r="A681" s="1031"/>
      <c r="B681" s="1034"/>
      <c r="C681" s="1031"/>
      <c r="D681" s="1031"/>
      <c r="E681" s="1031"/>
      <c r="F681" s="1033"/>
      <c r="G681" s="1033"/>
      <c r="H681" s="1033"/>
      <c r="I681" s="1033"/>
      <c r="J681" s="1033"/>
      <c r="K681" s="1033"/>
      <c r="L681" s="1033"/>
      <c r="M681" s="1033"/>
      <c r="N681" s="1033"/>
      <c r="O681" s="1033"/>
      <c r="P681" s="1033"/>
      <c r="Q681" s="1033"/>
      <c r="R681" s="1033"/>
      <c r="S681" s="1033"/>
      <c r="T681" s="1033"/>
      <c r="U681" s="1033"/>
      <c r="V681" s="1033"/>
      <c r="W681" s="1033"/>
      <c r="X681" s="1033"/>
      <c r="Y681" s="1033"/>
      <c r="Z681" s="1033"/>
      <c r="AA681" s="1033"/>
      <c r="AB681" s="1033"/>
      <c r="AC681" s="1033"/>
      <c r="AD681" s="1033"/>
      <c r="AE681" s="1033"/>
      <c r="AF681" s="1033"/>
      <c r="AG681" s="1033"/>
      <c r="AH681" s="1033"/>
      <c r="AI681" s="1033"/>
      <c r="AJ681" s="1033"/>
      <c r="AK681" s="1033"/>
      <c r="AL681" s="1033"/>
      <c r="AM681" s="1033"/>
      <c r="AN681" s="1033"/>
      <c r="AO681" s="1033"/>
      <c r="AP681" s="1033"/>
      <c r="AQ681" s="1033"/>
    </row>
    <row r="682">
      <c r="A682" s="1031"/>
      <c r="B682" s="1034"/>
      <c r="C682" s="1031"/>
      <c r="D682" s="1031"/>
      <c r="E682" s="1031"/>
      <c r="F682" s="1033"/>
      <c r="G682" s="1033"/>
      <c r="H682" s="1033"/>
      <c r="I682" s="1033"/>
      <c r="J682" s="1033"/>
      <c r="K682" s="1033"/>
      <c r="L682" s="1033"/>
      <c r="M682" s="1033"/>
      <c r="N682" s="1033"/>
      <c r="O682" s="1033"/>
      <c r="P682" s="1033"/>
      <c r="Q682" s="1033"/>
      <c r="R682" s="1033"/>
      <c r="S682" s="1033"/>
      <c r="T682" s="1033"/>
      <c r="U682" s="1033"/>
      <c r="V682" s="1033"/>
      <c r="W682" s="1033"/>
      <c r="X682" s="1033"/>
      <c r="Y682" s="1033"/>
      <c r="Z682" s="1033"/>
      <c r="AA682" s="1033"/>
      <c r="AB682" s="1033"/>
      <c r="AC682" s="1033"/>
      <c r="AD682" s="1033"/>
      <c r="AE682" s="1033"/>
      <c r="AF682" s="1033"/>
      <c r="AG682" s="1033"/>
      <c r="AH682" s="1033"/>
      <c r="AI682" s="1033"/>
      <c r="AJ682" s="1033"/>
      <c r="AK682" s="1033"/>
      <c r="AL682" s="1033"/>
      <c r="AM682" s="1033"/>
      <c r="AN682" s="1033"/>
      <c r="AO682" s="1033"/>
      <c r="AP682" s="1033"/>
      <c r="AQ682" s="1033"/>
    </row>
    <row r="683">
      <c r="A683" s="1031"/>
      <c r="B683" s="1034"/>
      <c r="C683" s="1031"/>
      <c r="D683" s="1031"/>
      <c r="E683" s="1031"/>
      <c r="F683" s="1033"/>
      <c r="G683" s="1033"/>
      <c r="H683" s="1033"/>
      <c r="I683" s="1033"/>
      <c r="J683" s="1033"/>
      <c r="K683" s="1033"/>
      <c r="L683" s="1033"/>
      <c r="M683" s="1033"/>
      <c r="N683" s="1033"/>
      <c r="O683" s="1033"/>
      <c r="P683" s="1033"/>
      <c r="Q683" s="1033"/>
      <c r="R683" s="1033"/>
      <c r="S683" s="1033"/>
      <c r="T683" s="1033"/>
      <c r="U683" s="1033"/>
      <c r="V683" s="1033"/>
      <c r="W683" s="1033"/>
      <c r="X683" s="1033"/>
      <c r="Y683" s="1033"/>
      <c r="Z683" s="1033"/>
      <c r="AA683" s="1033"/>
      <c r="AB683" s="1033"/>
      <c r="AC683" s="1033"/>
      <c r="AD683" s="1033"/>
      <c r="AE683" s="1033"/>
      <c r="AF683" s="1033"/>
      <c r="AG683" s="1033"/>
      <c r="AH683" s="1033"/>
      <c r="AI683" s="1033"/>
      <c r="AJ683" s="1033"/>
      <c r="AK683" s="1033"/>
      <c r="AL683" s="1033"/>
      <c r="AM683" s="1033"/>
      <c r="AN683" s="1033"/>
      <c r="AO683" s="1033"/>
      <c r="AP683" s="1033"/>
      <c r="AQ683" s="1033"/>
    </row>
    <row r="684">
      <c r="A684" s="1031"/>
      <c r="B684" s="1034"/>
      <c r="C684" s="1031"/>
      <c r="D684" s="1031"/>
      <c r="E684" s="1031"/>
      <c r="F684" s="1033"/>
      <c r="G684" s="1033"/>
      <c r="H684" s="1033"/>
      <c r="I684" s="1033"/>
      <c r="J684" s="1033"/>
      <c r="K684" s="1033"/>
      <c r="L684" s="1033"/>
      <c r="M684" s="1033"/>
      <c r="N684" s="1033"/>
      <c r="O684" s="1033"/>
      <c r="P684" s="1033"/>
      <c r="Q684" s="1033"/>
      <c r="R684" s="1033"/>
      <c r="S684" s="1033"/>
      <c r="T684" s="1033"/>
      <c r="U684" s="1033"/>
      <c r="V684" s="1033"/>
      <c r="W684" s="1033"/>
      <c r="X684" s="1033"/>
      <c r="Y684" s="1033"/>
      <c r="Z684" s="1033"/>
      <c r="AA684" s="1033"/>
      <c r="AB684" s="1033"/>
      <c r="AC684" s="1033"/>
      <c r="AD684" s="1033"/>
      <c r="AE684" s="1033"/>
      <c r="AF684" s="1033"/>
      <c r="AG684" s="1033"/>
      <c r="AH684" s="1033"/>
      <c r="AI684" s="1033"/>
      <c r="AJ684" s="1033"/>
      <c r="AK684" s="1033"/>
      <c r="AL684" s="1033"/>
      <c r="AM684" s="1033"/>
      <c r="AN684" s="1033"/>
      <c r="AO684" s="1033"/>
      <c r="AP684" s="1033"/>
      <c r="AQ684" s="1033"/>
    </row>
    <row r="685">
      <c r="A685" s="1031"/>
      <c r="B685" s="1034"/>
      <c r="C685" s="1031"/>
      <c r="D685" s="1031"/>
      <c r="E685" s="1031"/>
      <c r="F685" s="1033"/>
      <c r="G685" s="1033"/>
      <c r="H685" s="1033"/>
      <c r="I685" s="1033"/>
      <c r="J685" s="1033"/>
      <c r="K685" s="1033"/>
      <c r="L685" s="1033"/>
      <c r="M685" s="1033"/>
      <c r="N685" s="1033"/>
      <c r="O685" s="1033"/>
      <c r="P685" s="1033"/>
      <c r="Q685" s="1033"/>
      <c r="R685" s="1033"/>
      <c r="S685" s="1033"/>
      <c r="T685" s="1033"/>
      <c r="U685" s="1033"/>
      <c r="V685" s="1033"/>
      <c r="W685" s="1033"/>
      <c r="X685" s="1033"/>
      <c r="Y685" s="1033"/>
      <c r="Z685" s="1033"/>
      <c r="AA685" s="1033"/>
      <c r="AB685" s="1033"/>
      <c r="AC685" s="1033"/>
      <c r="AD685" s="1033"/>
      <c r="AE685" s="1033"/>
      <c r="AF685" s="1033"/>
      <c r="AG685" s="1033"/>
      <c r="AH685" s="1033"/>
      <c r="AI685" s="1033"/>
      <c r="AJ685" s="1033"/>
      <c r="AK685" s="1033"/>
      <c r="AL685" s="1033"/>
      <c r="AM685" s="1033"/>
      <c r="AN685" s="1033"/>
      <c r="AO685" s="1033"/>
      <c r="AP685" s="1033"/>
      <c r="AQ685" s="1033"/>
    </row>
    <row r="686">
      <c r="A686" s="1031"/>
      <c r="B686" s="1034"/>
      <c r="C686" s="1031"/>
      <c r="D686" s="1031"/>
      <c r="E686" s="1031"/>
      <c r="F686" s="1033"/>
      <c r="G686" s="1033"/>
      <c r="H686" s="1033"/>
      <c r="I686" s="1033"/>
      <c r="J686" s="1033"/>
      <c r="K686" s="1033"/>
      <c r="L686" s="1033"/>
      <c r="M686" s="1033"/>
      <c r="N686" s="1033"/>
      <c r="O686" s="1033"/>
      <c r="P686" s="1033"/>
      <c r="Q686" s="1033"/>
      <c r="R686" s="1033"/>
      <c r="S686" s="1033"/>
      <c r="T686" s="1033"/>
      <c r="U686" s="1033"/>
      <c r="V686" s="1033"/>
      <c r="W686" s="1033"/>
      <c r="X686" s="1033"/>
      <c r="Y686" s="1033"/>
      <c r="Z686" s="1033"/>
      <c r="AA686" s="1033"/>
      <c r="AB686" s="1033"/>
      <c r="AC686" s="1033"/>
      <c r="AD686" s="1033"/>
      <c r="AE686" s="1033"/>
      <c r="AF686" s="1033"/>
      <c r="AG686" s="1033"/>
      <c r="AH686" s="1033"/>
      <c r="AI686" s="1033"/>
      <c r="AJ686" s="1033"/>
      <c r="AK686" s="1033"/>
      <c r="AL686" s="1033"/>
      <c r="AM686" s="1033"/>
      <c r="AN686" s="1033"/>
      <c r="AO686" s="1033"/>
      <c r="AP686" s="1033"/>
      <c r="AQ686" s="1033"/>
    </row>
    <row r="687">
      <c r="A687" s="1031"/>
      <c r="B687" s="1034"/>
      <c r="C687" s="1031"/>
      <c r="D687" s="1031"/>
      <c r="E687" s="1031"/>
      <c r="F687" s="1033"/>
      <c r="G687" s="1033"/>
      <c r="H687" s="1033"/>
      <c r="I687" s="1033"/>
      <c r="J687" s="1033"/>
      <c r="K687" s="1033"/>
      <c r="L687" s="1033"/>
      <c r="M687" s="1033"/>
      <c r="N687" s="1033"/>
      <c r="O687" s="1033"/>
      <c r="P687" s="1033"/>
      <c r="Q687" s="1033"/>
      <c r="R687" s="1033"/>
      <c r="S687" s="1033"/>
      <c r="T687" s="1033"/>
      <c r="U687" s="1033"/>
      <c r="V687" s="1033"/>
      <c r="W687" s="1033"/>
      <c r="X687" s="1033"/>
      <c r="Y687" s="1033"/>
      <c r="Z687" s="1033"/>
      <c r="AA687" s="1033"/>
      <c r="AB687" s="1033"/>
      <c r="AC687" s="1033"/>
      <c r="AD687" s="1033"/>
      <c r="AE687" s="1033"/>
      <c r="AF687" s="1033"/>
      <c r="AG687" s="1033"/>
      <c r="AH687" s="1033"/>
      <c r="AI687" s="1033"/>
      <c r="AJ687" s="1033"/>
      <c r="AK687" s="1033"/>
      <c r="AL687" s="1033"/>
      <c r="AM687" s="1033"/>
      <c r="AN687" s="1033"/>
      <c r="AO687" s="1033"/>
      <c r="AP687" s="1033"/>
      <c r="AQ687" s="1033"/>
    </row>
    <row r="688">
      <c r="A688" s="1031"/>
      <c r="B688" s="1034"/>
      <c r="C688" s="1031"/>
      <c r="D688" s="1031"/>
      <c r="E688" s="1031"/>
      <c r="F688" s="1033"/>
      <c r="G688" s="1033"/>
      <c r="H688" s="1033"/>
      <c r="I688" s="1033"/>
      <c r="J688" s="1033"/>
      <c r="K688" s="1033"/>
      <c r="L688" s="1033"/>
      <c r="M688" s="1033"/>
      <c r="N688" s="1033"/>
      <c r="O688" s="1033"/>
      <c r="P688" s="1033"/>
      <c r="Q688" s="1033"/>
      <c r="R688" s="1033"/>
      <c r="S688" s="1033"/>
      <c r="T688" s="1033"/>
      <c r="U688" s="1033"/>
      <c r="V688" s="1033"/>
      <c r="W688" s="1033"/>
      <c r="X688" s="1033"/>
      <c r="Y688" s="1033"/>
      <c r="Z688" s="1033"/>
      <c r="AA688" s="1033"/>
      <c r="AB688" s="1033"/>
      <c r="AC688" s="1033"/>
      <c r="AD688" s="1033"/>
      <c r="AE688" s="1033"/>
      <c r="AF688" s="1033"/>
      <c r="AG688" s="1033"/>
      <c r="AH688" s="1033"/>
      <c r="AI688" s="1033"/>
      <c r="AJ688" s="1033"/>
      <c r="AK688" s="1033"/>
      <c r="AL688" s="1033"/>
      <c r="AM688" s="1033"/>
      <c r="AN688" s="1033"/>
      <c r="AO688" s="1033"/>
      <c r="AP688" s="1033"/>
      <c r="AQ688" s="1033"/>
    </row>
    <row r="689">
      <c r="A689" s="1031"/>
      <c r="B689" s="1034"/>
      <c r="C689" s="1031"/>
      <c r="D689" s="1031"/>
      <c r="E689" s="1031"/>
      <c r="F689" s="1033"/>
      <c r="G689" s="1033"/>
      <c r="H689" s="1033"/>
      <c r="I689" s="1033"/>
      <c r="J689" s="1033"/>
      <c r="K689" s="1033"/>
      <c r="L689" s="1033"/>
      <c r="M689" s="1033"/>
      <c r="N689" s="1033"/>
      <c r="O689" s="1033"/>
      <c r="P689" s="1033"/>
      <c r="Q689" s="1033"/>
      <c r="R689" s="1033"/>
      <c r="S689" s="1033"/>
      <c r="T689" s="1033"/>
      <c r="U689" s="1033"/>
      <c r="V689" s="1033"/>
      <c r="W689" s="1033"/>
      <c r="X689" s="1033"/>
      <c r="Y689" s="1033"/>
      <c r="Z689" s="1033"/>
      <c r="AA689" s="1033"/>
      <c r="AB689" s="1033"/>
      <c r="AC689" s="1033"/>
      <c r="AD689" s="1033"/>
      <c r="AE689" s="1033"/>
      <c r="AF689" s="1033"/>
      <c r="AG689" s="1033"/>
      <c r="AH689" s="1033"/>
      <c r="AI689" s="1033"/>
      <c r="AJ689" s="1033"/>
      <c r="AK689" s="1033"/>
      <c r="AL689" s="1033"/>
      <c r="AM689" s="1033"/>
      <c r="AN689" s="1033"/>
      <c r="AO689" s="1033"/>
      <c r="AP689" s="1033"/>
      <c r="AQ689" s="1033"/>
    </row>
    <row r="690">
      <c r="A690" s="1031"/>
      <c r="B690" s="1034"/>
      <c r="C690" s="1031"/>
      <c r="D690" s="1031"/>
      <c r="E690" s="1031"/>
      <c r="F690" s="1033"/>
      <c r="G690" s="1033"/>
      <c r="H690" s="1033"/>
      <c r="I690" s="1033"/>
      <c r="J690" s="1033"/>
      <c r="K690" s="1033"/>
      <c r="L690" s="1033"/>
      <c r="M690" s="1033"/>
      <c r="N690" s="1033"/>
      <c r="O690" s="1033"/>
      <c r="P690" s="1033"/>
      <c r="Q690" s="1033"/>
      <c r="R690" s="1033"/>
      <c r="S690" s="1033"/>
      <c r="T690" s="1033"/>
      <c r="U690" s="1033"/>
      <c r="V690" s="1033"/>
      <c r="W690" s="1033"/>
      <c r="X690" s="1033"/>
      <c r="Y690" s="1033"/>
      <c r="Z690" s="1033"/>
      <c r="AA690" s="1033"/>
      <c r="AB690" s="1033"/>
      <c r="AC690" s="1033"/>
      <c r="AD690" s="1033"/>
      <c r="AE690" s="1033"/>
      <c r="AF690" s="1033"/>
      <c r="AG690" s="1033"/>
      <c r="AH690" s="1033"/>
      <c r="AI690" s="1033"/>
      <c r="AJ690" s="1033"/>
      <c r="AK690" s="1033"/>
      <c r="AL690" s="1033"/>
      <c r="AM690" s="1033"/>
      <c r="AN690" s="1033"/>
      <c r="AO690" s="1033"/>
      <c r="AP690" s="1033"/>
      <c r="AQ690" s="1033"/>
    </row>
    <row r="691">
      <c r="A691" s="1031"/>
      <c r="B691" s="1034"/>
      <c r="C691" s="1031"/>
      <c r="D691" s="1031"/>
      <c r="E691" s="1031"/>
      <c r="F691" s="1033"/>
      <c r="G691" s="1033"/>
      <c r="H691" s="1033"/>
      <c r="I691" s="1033"/>
      <c r="J691" s="1033"/>
      <c r="K691" s="1033"/>
      <c r="L691" s="1033"/>
      <c r="M691" s="1033"/>
      <c r="N691" s="1033"/>
      <c r="O691" s="1033"/>
      <c r="P691" s="1033"/>
      <c r="Q691" s="1033"/>
      <c r="R691" s="1033"/>
      <c r="S691" s="1033"/>
      <c r="T691" s="1033"/>
      <c r="U691" s="1033"/>
      <c r="V691" s="1033"/>
      <c r="W691" s="1033"/>
      <c r="X691" s="1033"/>
      <c r="Y691" s="1033"/>
      <c r="Z691" s="1033"/>
      <c r="AA691" s="1033"/>
      <c r="AB691" s="1033"/>
      <c r="AC691" s="1033"/>
      <c r="AD691" s="1033"/>
      <c r="AE691" s="1033"/>
      <c r="AF691" s="1033"/>
      <c r="AG691" s="1033"/>
      <c r="AH691" s="1033"/>
      <c r="AI691" s="1033"/>
      <c r="AJ691" s="1033"/>
      <c r="AK691" s="1033"/>
      <c r="AL691" s="1033"/>
      <c r="AM691" s="1033"/>
      <c r="AN691" s="1033"/>
      <c r="AO691" s="1033"/>
      <c r="AP691" s="1033"/>
      <c r="AQ691" s="1033"/>
    </row>
    <row r="692">
      <c r="A692" s="1031"/>
      <c r="B692" s="1034"/>
      <c r="C692" s="1031"/>
      <c r="D692" s="1031"/>
      <c r="E692" s="1031"/>
      <c r="F692" s="1033"/>
      <c r="G692" s="1033"/>
      <c r="H692" s="1033"/>
      <c r="I692" s="1033"/>
      <c r="J692" s="1033"/>
      <c r="K692" s="1033"/>
      <c r="L692" s="1033"/>
      <c r="M692" s="1033"/>
      <c r="N692" s="1033"/>
      <c r="O692" s="1033"/>
      <c r="P692" s="1033"/>
      <c r="Q692" s="1033"/>
      <c r="R692" s="1033"/>
      <c r="S692" s="1033"/>
      <c r="T692" s="1033"/>
      <c r="U692" s="1033"/>
      <c r="V692" s="1033"/>
      <c r="W692" s="1033"/>
      <c r="X692" s="1033"/>
      <c r="Y692" s="1033"/>
      <c r="Z692" s="1033"/>
      <c r="AA692" s="1033"/>
      <c r="AB692" s="1033"/>
      <c r="AC692" s="1033"/>
      <c r="AD692" s="1033"/>
      <c r="AE692" s="1033"/>
      <c r="AF692" s="1033"/>
      <c r="AG692" s="1033"/>
      <c r="AH692" s="1033"/>
      <c r="AI692" s="1033"/>
      <c r="AJ692" s="1033"/>
      <c r="AK692" s="1033"/>
      <c r="AL692" s="1033"/>
      <c r="AM692" s="1033"/>
      <c r="AN692" s="1033"/>
      <c r="AO692" s="1033"/>
      <c r="AP692" s="1033"/>
      <c r="AQ692" s="1033"/>
    </row>
    <row r="693">
      <c r="A693" s="1031"/>
      <c r="B693" s="1034"/>
      <c r="C693" s="1031"/>
      <c r="D693" s="1031"/>
      <c r="E693" s="1031"/>
      <c r="F693" s="1033"/>
      <c r="G693" s="1033"/>
      <c r="H693" s="1033"/>
      <c r="I693" s="1033"/>
      <c r="J693" s="1033"/>
      <c r="K693" s="1033"/>
      <c r="L693" s="1033"/>
      <c r="M693" s="1033"/>
      <c r="N693" s="1033"/>
      <c r="O693" s="1033"/>
      <c r="P693" s="1033"/>
      <c r="Q693" s="1033"/>
      <c r="R693" s="1033"/>
      <c r="S693" s="1033"/>
      <c r="T693" s="1033"/>
      <c r="U693" s="1033"/>
      <c r="V693" s="1033"/>
      <c r="W693" s="1033"/>
      <c r="X693" s="1033"/>
      <c r="Y693" s="1033"/>
      <c r="Z693" s="1033"/>
      <c r="AA693" s="1033"/>
      <c r="AB693" s="1033"/>
      <c r="AC693" s="1033"/>
      <c r="AD693" s="1033"/>
      <c r="AE693" s="1033"/>
      <c r="AF693" s="1033"/>
      <c r="AG693" s="1033"/>
      <c r="AH693" s="1033"/>
      <c r="AI693" s="1033"/>
      <c r="AJ693" s="1033"/>
      <c r="AK693" s="1033"/>
      <c r="AL693" s="1033"/>
      <c r="AM693" s="1033"/>
      <c r="AN693" s="1033"/>
      <c r="AO693" s="1033"/>
      <c r="AP693" s="1033"/>
      <c r="AQ693" s="1033"/>
    </row>
    <row r="694">
      <c r="A694" s="1031"/>
      <c r="B694" s="1034"/>
      <c r="C694" s="1031"/>
      <c r="D694" s="1031"/>
      <c r="E694" s="1031"/>
      <c r="F694" s="1033"/>
      <c r="G694" s="1033"/>
      <c r="H694" s="1033"/>
      <c r="I694" s="1033"/>
      <c r="J694" s="1033"/>
      <c r="K694" s="1033"/>
      <c r="L694" s="1033"/>
      <c r="M694" s="1033"/>
      <c r="N694" s="1033"/>
      <c r="O694" s="1033"/>
      <c r="P694" s="1033"/>
      <c r="Q694" s="1033"/>
      <c r="R694" s="1033"/>
      <c r="S694" s="1033"/>
      <c r="T694" s="1033"/>
      <c r="U694" s="1033"/>
      <c r="V694" s="1033"/>
      <c r="W694" s="1033"/>
      <c r="X694" s="1033"/>
      <c r="Y694" s="1033"/>
      <c r="Z694" s="1033"/>
      <c r="AA694" s="1033"/>
      <c r="AB694" s="1033"/>
      <c r="AC694" s="1033"/>
      <c r="AD694" s="1033"/>
      <c r="AE694" s="1033"/>
      <c r="AF694" s="1033"/>
      <c r="AG694" s="1033"/>
      <c r="AH694" s="1033"/>
      <c r="AI694" s="1033"/>
      <c r="AJ694" s="1033"/>
      <c r="AK694" s="1033"/>
      <c r="AL694" s="1033"/>
      <c r="AM694" s="1033"/>
      <c r="AN694" s="1033"/>
      <c r="AO694" s="1033"/>
      <c r="AP694" s="1033"/>
      <c r="AQ694" s="1033"/>
    </row>
    <row r="695">
      <c r="A695" s="1031"/>
      <c r="B695" s="1034"/>
      <c r="C695" s="1031"/>
      <c r="D695" s="1031"/>
      <c r="E695" s="1031"/>
      <c r="F695" s="1033"/>
      <c r="G695" s="1033"/>
      <c r="H695" s="1033"/>
      <c r="I695" s="1033"/>
      <c r="J695" s="1033"/>
      <c r="K695" s="1033"/>
      <c r="L695" s="1033"/>
      <c r="M695" s="1033"/>
      <c r="N695" s="1033"/>
      <c r="O695" s="1033"/>
      <c r="P695" s="1033"/>
      <c r="Q695" s="1033"/>
      <c r="R695" s="1033"/>
      <c r="S695" s="1033"/>
      <c r="T695" s="1033"/>
      <c r="U695" s="1033"/>
      <c r="V695" s="1033"/>
      <c r="W695" s="1033"/>
      <c r="X695" s="1033"/>
      <c r="Y695" s="1033"/>
      <c r="Z695" s="1033"/>
      <c r="AA695" s="1033"/>
      <c r="AB695" s="1033"/>
      <c r="AC695" s="1033"/>
      <c r="AD695" s="1033"/>
      <c r="AE695" s="1033"/>
      <c r="AF695" s="1033"/>
      <c r="AG695" s="1033"/>
      <c r="AH695" s="1033"/>
      <c r="AI695" s="1033"/>
      <c r="AJ695" s="1033"/>
      <c r="AK695" s="1033"/>
      <c r="AL695" s="1033"/>
      <c r="AM695" s="1033"/>
      <c r="AN695" s="1033"/>
      <c r="AO695" s="1033"/>
      <c r="AP695" s="1033"/>
      <c r="AQ695" s="1033"/>
    </row>
    <row r="696">
      <c r="A696" s="1031"/>
      <c r="B696" s="1034"/>
      <c r="C696" s="1031"/>
      <c r="D696" s="1031"/>
      <c r="E696" s="1031"/>
      <c r="F696" s="1033"/>
      <c r="G696" s="1033"/>
      <c r="H696" s="1033"/>
      <c r="I696" s="1033"/>
      <c r="J696" s="1033"/>
      <c r="K696" s="1033"/>
      <c r="L696" s="1033"/>
      <c r="M696" s="1033"/>
      <c r="N696" s="1033"/>
      <c r="O696" s="1033"/>
      <c r="P696" s="1033"/>
      <c r="Q696" s="1033"/>
      <c r="R696" s="1033"/>
      <c r="S696" s="1033"/>
      <c r="T696" s="1033"/>
      <c r="U696" s="1033"/>
      <c r="V696" s="1033"/>
      <c r="W696" s="1033"/>
      <c r="X696" s="1033"/>
      <c r="Y696" s="1033"/>
      <c r="Z696" s="1033"/>
      <c r="AA696" s="1033"/>
      <c r="AB696" s="1033"/>
      <c r="AC696" s="1033"/>
      <c r="AD696" s="1033"/>
      <c r="AE696" s="1033"/>
      <c r="AF696" s="1033"/>
      <c r="AG696" s="1033"/>
      <c r="AH696" s="1033"/>
      <c r="AI696" s="1033"/>
      <c r="AJ696" s="1033"/>
      <c r="AK696" s="1033"/>
      <c r="AL696" s="1033"/>
      <c r="AM696" s="1033"/>
      <c r="AN696" s="1033"/>
      <c r="AO696" s="1033"/>
      <c r="AP696" s="1033"/>
      <c r="AQ696" s="1033"/>
    </row>
    <row r="697">
      <c r="A697" s="1031"/>
      <c r="B697" s="1034"/>
      <c r="C697" s="1031"/>
      <c r="D697" s="1031"/>
      <c r="E697" s="1031"/>
      <c r="F697" s="1033"/>
      <c r="G697" s="1033"/>
      <c r="H697" s="1033"/>
      <c r="I697" s="1033"/>
      <c r="J697" s="1033"/>
      <c r="K697" s="1033"/>
      <c r="L697" s="1033"/>
      <c r="M697" s="1033"/>
      <c r="N697" s="1033"/>
      <c r="O697" s="1033"/>
      <c r="P697" s="1033"/>
      <c r="Q697" s="1033"/>
      <c r="R697" s="1033"/>
      <c r="S697" s="1033"/>
      <c r="T697" s="1033"/>
      <c r="U697" s="1033"/>
      <c r="V697" s="1033"/>
      <c r="W697" s="1033"/>
      <c r="X697" s="1033"/>
      <c r="Y697" s="1033"/>
      <c r="Z697" s="1033"/>
      <c r="AA697" s="1033"/>
      <c r="AB697" s="1033"/>
      <c r="AC697" s="1033"/>
      <c r="AD697" s="1033"/>
      <c r="AE697" s="1033"/>
      <c r="AF697" s="1033"/>
      <c r="AG697" s="1033"/>
      <c r="AH697" s="1033"/>
      <c r="AI697" s="1033"/>
      <c r="AJ697" s="1033"/>
      <c r="AK697" s="1033"/>
      <c r="AL697" s="1033"/>
      <c r="AM697" s="1033"/>
      <c r="AN697" s="1033"/>
      <c r="AO697" s="1033"/>
      <c r="AP697" s="1033"/>
      <c r="AQ697" s="1033"/>
    </row>
    <row r="698">
      <c r="A698" s="1031"/>
      <c r="B698" s="1034"/>
      <c r="C698" s="1031"/>
      <c r="D698" s="1031"/>
      <c r="E698" s="1031"/>
      <c r="F698" s="1033"/>
      <c r="G698" s="1033"/>
      <c r="H698" s="1033"/>
      <c r="I698" s="1033"/>
      <c r="J698" s="1033"/>
      <c r="K698" s="1033"/>
      <c r="L698" s="1033"/>
      <c r="M698" s="1033"/>
      <c r="N698" s="1033"/>
      <c r="O698" s="1033"/>
      <c r="P698" s="1033"/>
      <c r="Q698" s="1033"/>
      <c r="R698" s="1033"/>
      <c r="S698" s="1033"/>
      <c r="T698" s="1033"/>
      <c r="U698" s="1033"/>
      <c r="V698" s="1033"/>
      <c r="W698" s="1033"/>
      <c r="X698" s="1033"/>
      <c r="Y698" s="1033"/>
      <c r="Z698" s="1033"/>
      <c r="AA698" s="1033"/>
      <c r="AB698" s="1033"/>
      <c r="AC698" s="1033"/>
      <c r="AD698" s="1033"/>
      <c r="AE698" s="1033"/>
      <c r="AF698" s="1033"/>
      <c r="AG698" s="1033"/>
      <c r="AH698" s="1033"/>
      <c r="AI698" s="1033"/>
      <c r="AJ698" s="1033"/>
      <c r="AK698" s="1033"/>
      <c r="AL698" s="1033"/>
      <c r="AM698" s="1033"/>
      <c r="AN698" s="1033"/>
      <c r="AO698" s="1033"/>
      <c r="AP698" s="1033"/>
      <c r="AQ698" s="1033"/>
    </row>
    <row r="699">
      <c r="A699" s="1031"/>
      <c r="B699" s="1034"/>
      <c r="C699" s="1031"/>
      <c r="D699" s="1031"/>
      <c r="E699" s="1031"/>
      <c r="F699" s="1033"/>
      <c r="G699" s="1033"/>
      <c r="H699" s="1033"/>
      <c r="I699" s="1033"/>
      <c r="J699" s="1033"/>
      <c r="K699" s="1033"/>
      <c r="L699" s="1033"/>
      <c r="M699" s="1033"/>
      <c r="N699" s="1033"/>
      <c r="O699" s="1033"/>
      <c r="P699" s="1033"/>
      <c r="Q699" s="1033"/>
      <c r="R699" s="1033"/>
      <c r="S699" s="1033"/>
      <c r="T699" s="1033"/>
      <c r="U699" s="1033"/>
      <c r="V699" s="1033"/>
      <c r="W699" s="1033"/>
      <c r="X699" s="1033"/>
      <c r="Y699" s="1033"/>
      <c r="Z699" s="1033"/>
      <c r="AA699" s="1033"/>
      <c r="AB699" s="1033"/>
      <c r="AC699" s="1033"/>
      <c r="AD699" s="1033"/>
      <c r="AE699" s="1033"/>
      <c r="AF699" s="1033"/>
      <c r="AG699" s="1033"/>
      <c r="AH699" s="1033"/>
      <c r="AI699" s="1033"/>
      <c r="AJ699" s="1033"/>
      <c r="AK699" s="1033"/>
      <c r="AL699" s="1033"/>
      <c r="AM699" s="1033"/>
      <c r="AN699" s="1033"/>
      <c r="AO699" s="1033"/>
      <c r="AP699" s="1033"/>
      <c r="AQ699" s="1033"/>
    </row>
    <row r="700">
      <c r="A700" s="1031"/>
      <c r="B700" s="1034"/>
      <c r="C700" s="1031"/>
      <c r="D700" s="1031"/>
      <c r="E700" s="1031"/>
      <c r="F700" s="1033"/>
      <c r="G700" s="1033"/>
      <c r="H700" s="1033"/>
      <c r="I700" s="1033"/>
      <c r="J700" s="1033"/>
      <c r="K700" s="1033"/>
      <c r="L700" s="1033"/>
      <c r="M700" s="1033"/>
      <c r="N700" s="1033"/>
      <c r="O700" s="1033"/>
      <c r="P700" s="1033"/>
      <c r="Q700" s="1033"/>
      <c r="R700" s="1033"/>
      <c r="S700" s="1033"/>
      <c r="T700" s="1033"/>
      <c r="U700" s="1033"/>
      <c r="V700" s="1033"/>
      <c r="W700" s="1033"/>
      <c r="X700" s="1033"/>
      <c r="Y700" s="1033"/>
      <c r="Z700" s="1033"/>
      <c r="AA700" s="1033"/>
      <c r="AB700" s="1033"/>
      <c r="AC700" s="1033"/>
      <c r="AD700" s="1033"/>
      <c r="AE700" s="1033"/>
      <c r="AF700" s="1033"/>
      <c r="AG700" s="1033"/>
      <c r="AH700" s="1033"/>
      <c r="AI700" s="1033"/>
      <c r="AJ700" s="1033"/>
      <c r="AK700" s="1033"/>
      <c r="AL700" s="1033"/>
      <c r="AM700" s="1033"/>
      <c r="AN700" s="1033"/>
      <c r="AO700" s="1033"/>
      <c r="AP700" s="1033"/>
      <c r="AQ700" s="1033"/>
    </row>
    <row r="701">
      <c r="A701" s="1031"/>
      <c r="B701" s="1034"/>
      <c r="C701" s="1031"/>
      <c r="D701" s="1031"/>
      <c r="E701" s="1031"/>
      <c r="F701" s="1033"/>
      <c r="G701" s="1033"/>
      <c r="H701" s="1033"/>
      <c r="I701" s="1033"/>
      <c r="J701" s="1033"/>
      <c r="K701" s="1033"/>
      <c r="L701" s="1033"/>
      <c r="M701" s="1033"/>
      <c r="N701" s="1033"/>
      <c r="O701" s="1033"/>
      <c r="P701" s="1033"/>
      <c r="Q701" s="1033"/>
      <c r="R701" s="1033"/>
      <c r="S701" s="1033"/>
      <c r="T701" s="1033"/>
      <c r="U701" s="1033"/>
      <c r="V701" s="1033"/>
      <c r="W701" s="1033"/>
      <c r="X701" s="1033"/>
      <c r="Y701" s="1033"/>
      <c r="Z701" s="1033"/>
      <c r="AA701" s="1033"/>
      <c r="AB701" s="1033"/>
      <c r="AC701" s="1033"/>
      <c r="AD701" s="1033"/>
      <c r="AE701" s="1033"/>
      <c r="AF701" s="1033"/>
      <c r="AG701" s="1033"/>
      <c r="AH701" s="1033"/>
      <c r="AI701" s="1033"/>
      <c r="AJ701" s="1033"/>
      <c r="AK701" s="1033"/>
      <c r="AL701" s="1033"/>
      <c r="AM701" s="1033"/>
      <c r="AN701" s="1033"/>
      <c r="AO701" s="1033"/>
      <c r="AP701" s="1033"/>
      <c r="AQ701" s="1033"/>
    </row>
    <row r="702">
      <c r="A702" s="1031"/>
      <c r="B702" s="1034"/>
      <c r="C702" s="1031"/>
      <c r="D702" s="1031"/>
      <c r="E702" s="1031"/>
      <c r="F702" s="1033"/>
      <c r="G702" s="1033"/>
      <c r="H702" s="1033"/>
      <c r="I702" s="1033"/>
      <c r="J702" s="1033"/>
      <c r="K702" s="1033"/>
      <c r="L702" s="1033"/>
      <c r="M702" s="1033"/>
      <c r="N702" s="1033"/>
      <c r="O702" s="1033"/>
      <c r="P702" s="1033"/>
      <c r="Q702" s="1033"/>
      <c r="R702" s="1033"/>
      <c r="S702" s="1033"/>
      <c r="T702" s="1033"/>
      <c r="U702" s="1033"/>
      <c r="V702" s="1033"/>
      <c r="W702" s="1033"/>
      <c r="X702" s="1033"/>
      <c r="Y702" s="1033"/>
      <c r="Z702" s="1033"/>
      <c r="AA702" s="1033"/>
      <c r="AB702" s="1033"/>
      <c r="AC702" s="1033"/>
      <c r="AD702" s="1033"/>
      <c r="AE702" s="1033"/>
      <c r="AF702" s="1033"/>
      <c r="AG702" s="1033"/>
      <c r="AH702" s="1033"/>
      <c r="AI702" s="1033"/>
      <c r="AJ702" s="1033"/>
      <c r="AK702" s="1033"/>
      <c r="AL702" s="1033"/>
      <c r="AM702" s="1033"/>
      <c r="AN702" s="1033"/>
      <c r="AO702" s="1033"/>
      <c r="AP702" s="1033"/>
      <c r="AQ702" s="1033"/>
    </row>
    <row r="703">
      <c r="A703" s="1031"/>
      <c r="B703" s="1034"/>
      <c r="C703" s="1031"/>
      <c r="D703" s="1031"/>
      <c r="E703" s="1031"/>
      <c r="F703" s="1033"/>
      <c r="G703" s="1033"/>
      <c r="H703" s="1033"/>
      <c r="I703" s="1033"/>
      <c r="J703" s="1033"/>
      <c r="K703" s="1033"/>
      <c r="L703" s="1033"/>
      <c r="M703" s="1033"/>
      <c r="N703" s="1033"/>
      <c r="O703" s="1033"/>
      <c r="P703" s="1033"/>
      <c r="Q703" s="1033"/>
      <c r="R703" s="1033"/>
      <c r="S703" s="1033"/>
      <c r="T703" s="1033"/>
      <c r="U703" s="1033"/>
      <c r="V703" s="1033"/>
      <c r="W703" s="1033"/>
      <c r="X703" s="1033"/>
      <c r="Y703" s="1033"/>
      <c r="Z703" s="1033"/>
      <c r="AA703" s="1033"/>
      <c r="AB703" s="1033"/>
      <c r="AC703" s="1033"/>
      <c r="AD703" s="1033"/>
      <c r="AE703" s="1033"/>
      <c r="AF703" s="1033"/>
      <c r="AG703" s="1033"/>
      <c r="AH703" s="1033"/>
      <c r="AI703" s="1033"/>
      <c r="AJ703" s="1033"/>
      <c r="AK703" s="1033"/>
      <c r="AL703" s="1033"/>
      <c r="AM703" s="1033"/>
      <c r="AN703" s="1033"/>
      <c r="AO703" s="1033"/>
      <c r="AP703" s="1033"/>
      <c r="AQ703" s="1033"/>
    </row>
    <row r="704">
      <c r="A704" s="1031"/>
      <c r="B704" s="1034"/>
      <c r="C704" s="1031"/>
      <c r="D704" s="1031"/>
      <c r="E704" s="1031"/>
      <c r="F704" s="1033"/>
      <c r="G704" s="1033"/>
      <c r="H704" s="1033"/>
      <c r="I704" s="1033"/>
      <c r="J704" s="1033"/>
      <c r="K704" s="1033"/>
      <c r="L704" s="1033"/>
      <c r="M704" s="1033"/>
      <c r="N704" s="1033"/>
      <c r="O704" s="1033"/>
      <c r="P704" s="1033"/>
      <c r="Q704" s="1033"/>
      <c r="R704" s="1033"/>
      <c r="S704" s="1033"/>
      <c r="T704" s="1033"/>
      <c r="U704" s="1033"/>
      <c r="V704" s="1033"/>
      <c r="W704" s="1033"/>
      <c r="X704" s="1033"/>
      <c r="Y704" s="1033"/>
      <c r="Z704" s="1033"/>
      <c r="AA704" s="1033"/>
      <c r="AB704" s="1033"/>
      <c r="AC704" s="1033"/>
      <c r="AD704" s="1033"/>
      <c r="AE704" s="1033"/>
      <c r="AF704" s="1033"/>
      <c r="AG704" s="1033"/>
      <c r="AH704" s="1033"/>
      <c r="AI704" s="1033"/>
      <c r="AJ704" s="1033"/>
      <c r="AK704" s="1033"/>
      <c r="AL704" s="1033"/>
      <c r="AM704" s="1033"/>
      <c r="AN704" s="1033"/>
      <c r="AO704" s="1033"/>
      <c r="AP704" s="1033"/>
      <c r="AQ704" s="1033"/>
    </row>
    <row r="705">
      <c r="A705" s="1031"/>
      <c r="B705" s="1034"/>
      <c r="C705" s="1031"/>
      <c r="D705" s="1031"/>
      <c r="E705" s="1031"/>
      <c r="F705" s="1033"/>
      <c r="G705" s="1033"/>
      <c r="H705" s="1033"/>
      <c r="I705" s="1033"/>
      <c r="J705" s="1033"/>
      <c r="K705" s="1033"/>
      <c r="L705" s="1033"/>
      <c r="M705" s="1033"/>
      <c r="N705" s="1033"/>
      <c r="O705" s="1033"/>
      <c r="P705" s="1033"/>
      <c r="Q705" s="1033"/>
      <c r="R705" s="1033"/>
      <c r="S705" s="1033"/>
      <c r="T705" s="1033"/>
      <c r="U705" s="1033"/>
      <c r="V705" s="1033"/>
      <c r="W705" s="1033"/>
      <c r="X705" s="1033"/>
      <c r="Y705" s="1033"/>
      <c r="Z705" s="1033"/>
      <c r="AA705" s="1033"/>
      <c r="AB705" s="1033"/>
      <c r="AC705" s="1033"/>
      <c r="AD705" s="1033"/>
      <c r="AE705" s="1033"/>
      <c r="AF705" s="1033"/>
      <c r="AG705" s="1033"/>
      <c r="AH705" s="1033"/>
      <c r="AI705" s="1033"/>
      <c r="AJ705" s="1033"/>
      <c r="AK705" s="1033"/>
      <c r="AL705" s="1033"/>
      <c r="AM705" s="1033"/>
      <c r="AN705" s="1033"/>
      <c r="AO705" s="1033"/>
      <c r="AP705" s="1033"/>
      <c r="AQ705" s="1033"/>
    </row>
    <row r="706">
      <c r="A706" s="1031"/>
      <c r="B706" s="1034"/>
      <c r="C706" s="1031"/>
      <c r="D706" s="1031"/>
      <c r="E706" s="1031"/>
      <c r="F706" s="1033"/>
      <c r="G706" s="1033"/>
      <c r="H706" s="1033"/>
      <c r="I706" s="1033"/>
      <c r="J706" s="1033"/>
      <c r="K706" s="1033"/>
      <c r="L706" s="1033"/>
      <c r="M706" s="1033"/>
      <c r="N706" s="1033"/>
      <c r="O706" s="1033"/>
      <c r="P706" s="1033"/>
      <c r="Q706" s="1033"/>
      <c r="R706" s="1033"/>
      <c r="S706" s="1033"/>
      <c r="T706" s="1033"/>
      <c r="U706" s="1033"/>
      <c r="V706" s="1033"/>
      <c r="W706" s="1033"/>
      <c r="X706" s="1033"/>
      <c r="Y706" s="1033"/>
      <c r="Z706" s="1033"/>
      <c r="AA706" s="1033"/>
      <c r="AB706" s="1033"/>
      <c r="AC706" s="1033"/>
      <c r="AD706" s="1033"/>
      <c r="AE706" s="1033"/>
      <c r="AF706" s="1033"/>
      <c r="AG706" s="1033"/>
      <c r="AH706" s="1033"/>
      <c r="AI706" s="1033"/>
      <c r="AJ706" s="1033"/>
      <c r="AK706" s="1033"/>
      <c r="AL706" s="1033"/>
      <c r="AM706" s="1033"/>
      <c r="AN706" s="1033"/>
      <c r="AO706" s="1033"/>
      <c r="AP706" s="1033"/>
      <c r="AQ706" s="1033"/>
    </row>
    <row r="707">
      <c r="A707" s="1031"/>
      <c r="B707" s="1034"/>
      <c r="C707" s="1031"/>
      <c r="D707" s="1031"/>
      <c r="E707" s="1031"/>
      <c r="F707" s="1033"/>
      <c r="G707" s="1033"/>
      <c r="H707" s="1033"/>
      <c r="I707" s="1033"/>
      <c r="J707" s="1033"/>
      <c r="K707" s="1033"/>
      <c r="L707" s="1033"/>
      <c r="M707" s="1033"/>
      <c r="N707" s="1033"/>
      <c r="O707" s="1033"/>
      <c r="P707" s="1033"/>
      <c r="Q707" s="1033"/>
      <c r="R707" s="1033"/>
      <c r="S707" s="1033"/>
      <c r="T707" s="1033"/>
      <c r="U707" s="1033"/>
      <c r="V707" s="1033"/>
      <c r="W707" s="1033"/>
      <c r="X707" s="1033"/>
      <c r="Y707" s="1033"/>
      <c r="Z707" s="1033"/>
      <c r="AA707" s="1033"/>
      <c r="AB707" s="1033"/>
      <c r="AC707" s="1033"/>
      <c r="AD707" s="1033"/>
      <c r="AE707" s="1033"/>
      <c r="AF707" s="1033"/>
      <c r="AG707" s="1033"/>
      <c r="AH707" s="1033"/>
      <c r="AI707" s="1033"/>
      <c r="AJ707" s="1033"/>
      <c r="AK707" s="1033"/>
      <c r="AL707" s="1033"/>
      <c r="AM707" s="1033"/>
      <c r="AN707" s="1033"/>
      <c r="AO707" s="1033"/>
      <c r="AP707" s="1033"/>
      <c r="AQ707" s="1033"/>
    </row>
    <row r="708">
      <c r="A708" s="1031"/>
      <c r="B708" s="1034"/>
      <c r="C708" s="1031"/>
      <c r="D708" s="1031"/>
      <c r="E708" s="1031"/>
      <c r="F708" s="1033"/>
      <c r="G708" s="1033"/>
      <c r="H708" s="1033"/>
      <c r="I708" s="1033"/>
      <c r="J708" s="1033"/>
      <c r="K708" s="1033"/>
      <c r="L708" s="1033"/>
      <c r="M708" s="1033"/>
      <c r="N708" s="1033"/>
      <c r="O708" s="1033"/>
      <c r="P708" s="1033"/>
      <c r="Q708" s="1033"/>
      <c r="R708" s="1033"/>
      <c r="S708" s="1033"/>
      <c r="T708" s="1033"/>
      <c r="U708" s="1033"/>
      <c r="V708" s="1033"/>
      <c r="W708" s="1033"/>
      <c r="X708" s="1033"/>
      <c r="Y708" s="1033"/>
      <c r="Z708" s="1033"/>
      <c r="AA708" s="1033"/>
      <c r="AB708" s="1033"/>
      <c r="AC708" s="1033"/>
      <c r="AD708" s="1033"/>
      <c r="AE708" s="1033"/>
      <c r="AF708" s="1033"/>
      <c r="AG708" s="1033"/>
      <c r="AH708" s="1033"/>
      <c r="AI708" s="1033"/>
      <c r="AJ708" s="1033"/>
      <c r="AK708" s="1033"/>
      <c r="AL708" s="1033"/>
      <c r="AM708" s="1033"/>
      <c r="AN708" s="1033"/>
      <c r="AO708" s="1033"/>
      <c r="AP708" s="1033"/>
      <c r="AQ708" s="1033"/>
    </row>
    <row r="709">
      <c r="A709" s="1031"/>
      <c r="B709" s="1034"/>
      <c r="C709" s="1031"/>
      <c r="D709" s="1031"/>
      <c r="E709" s="1031"/>
      <c r="F709" s="1033"/>
      <c r="G709" s="1033"/>
      <c r="H709" s="1033"/>
      <c r="I709" s="1033"/>
      <c r="J709" s="1033"/>
      <c r="K709" s="1033"/>
      <c r="L709" s="1033"/>
      <c r="M709" s="1033"/>
      <c r="N709" s="1033"/>
      <c r="O709" s="1033"/>
      <c r="P709" s="1033"/>
      <c r="Q709" s="1033"/>
      <c r="R709" s="1033"/>
      <c r="S709" s="1033"/>
      <c r="T709" s="1033"/>
      <c r="U709" s="1033"/>
      <c r="V709" s="1033"/>
      <c r="W709" s="1033"/>
      <c r="X709" s="1033"/>
      <c r="Y709" s="1033"/>
      <c r="Z709" s="1033"/>
      <c r="AA709" s="1033"/>
      <c r="AB709" s="1033"/>
      <c r="AC709" s="1033"/>
      <c r="AD709" s="1033"/>
      <c r="AE709" s="1033"/>
      <c r="AF709" s="1033"/>
      <c r="AG709" s="1033"/>
      <c r="AH709" s="1033"/>
      <c r="AI709" s="1033"/>
      <c r="AJ709" s="1033"/>
      <c r="AK709" s="1033"/>
      <c r="AL709" s="1033"/>
      <c r="AM709" s="1033"/>
      <c r="AN709" s="1033"/>
      <c r="AO709" s="1033"/>
      <c r="AP709" s="1033"/>
      <c r="AQ709" s="1033"/>
    </row>
    <row r="710">
      <c r="A710" s="1031"/>
      <c r="B710" s="1034"/>
      <c r="C710" s="1031"/>
      <c r="D710" s="1031"/>
      <c r="E710" s="1031"/>
      <c r="F710" s="1033"/>
      <c r="G710" s="1033"/>
      <c r="H710" s="1033"/>
      <c r="I710" s="1033"/>
      <c r="J710" s="1033"/>
      <c r="K710" s="1033"/>
      <c r="L710" s="1033"/>
      <c r="M710" s="1033"/>
      <c r="N710" s="1033"/>
      <c r="O710" s="1033"/>
      <c r="P710" s="1033"/>
      <c r="Q710" s="1033"/>
      <c r="R710" s="1033"/>
      <c r="S710" s="1033"/>
      <c r="T710" s="1033"/>
      <c r="U710" s="1033"/>
      <c r="V710" s="1033"/>
      <c r="W710" s="1033"/>
      <c r="X710" s="1033"/>
      <c r="Y710" s="1033"/>
      <c r="Z710" s="1033"/>
      <c r="AA710" s="1033"/>
      <c r="AB710" s="1033"/>
      <c r="AC710" s="1033"/>
      <c r="AD710" s="1033"/>
      <c r="AE710" s="1033"/>
      <c r="AF710" s="1033"/>
      <c r="AG710" s="1033"/>
      <c r="AH710" s="1033"/>
      <c r="AI710" s="1033"/>
      <c r="AJ710" s="1033"/>
      <c r="AK710" s="1033"/>
      <c r="AL710" s="1033"/>
      <c r="AM710" s="1033"/>
      <c r="AN710" s="1033"/>
      <c r="AO710" s="1033"/>
      <c r="AP710" s="1033"/>
      <c r="AQ710" s="1033"/>
    </row>
    <row r="711">
      <c r="A711" s="1031"/>
      <c r="B711" s="1034"/>
      <c r="C711" s="1031"/>
      <c r="D711" s="1031"/>
      <c r="E711" s="1031"/>
      <c r="F711" s="1033"/>
      <c r="G711" s="1033"/>
      <c r="H711" s="1033"/>
      <c r="I711" s="1033"/>
      <c r="J711" s="1033"/>
      <c r="K711" s="1033"/>
      <c r="L711" s="1033"/>
      <c r="M711" s="1033"/>
      <c r="N711" s="1033"/>
      <c r="O711" s="1033"/>
      <c r="P711" s="1033"/>
      <c r="Q711" s="1033"/>
      <c r="R711" s="1033"/>
      <c r="S711" s="1033"/>
      <c r="T711" s="1033"/>
      <c r="U711" s="1033"/>
      <c r="V711" s="1033"/>
      <c r="W711" s="1033"/>
      <c r="X711" s="1033"/>
      <c r="Y711" s="1033"/>
      <c r="Z711" s="1033"/>
      <c r="AA711" s="1033"/>
      <c r="AB711" s="1033"/>
      <c r="AC711" s="1033"/>
      <c r="AD711" s="1033"/>
      <c r="AE711" s="1033"/>
      <c r="AF711" s="1033"/>
      <c r="AG711" s="1033"/>
      <c r="AH711" s="1033"/>
      <c r="AI711" s="1033"/>
      <c r="AJ711" s="1033"/>
      <c r="AK711" s="1033"/>
      <c r="AL711" s="1033"/>
      <c r="AM711" s="1033"/>
      <c r="AN711" s="1033"/>
      <c r="AO711" s="1033"/>
      <c r="AP711" s="1033"/>
      <c r="AQ711" s="1033"/>
    </row>
    <row r="712">
      <c r="A712" s="1031"/>
      <c r="B712" s="1034"/>
      <c r="C712" s="1031"/>
      <c r="D712" s="1031"/>
      <c r="E712" s="1031"/>
      <c r="F712" s="1033"/>
      <c r="G712" s="1033"/>
      <c r="H712" s="1033"/>
      <c r="I712" s="1033"/>
      <c r="J712" s="1033"/>
      <c r="K712" s="1033"/>
      <c r="L712" s="1033"/>
      <c r="M712" s="1033"/>
      <c r="N712" s="1033"/>
      <c r="O712" s="1033"/>
      <c r="P712" s="1033"/>
      <c r="Q712" s="1033"/>
      <c r="R712" s="1033"/>
      <c r="S712" s="1033"/>
      <c r="T712" s="1033"/>
      <c r="U712" s="1033"/>
      <c r="V712" s="1033"/>
      <c r="W712" s="1033"/>
      <c r="X712" s="1033"/>
      <c r="Y712" s="1033"/>
      <c r="Z712" s="1033"/>
      <c r="AA712" s="1033"/>
      <c r="AB712" s="1033"/>
      <c r="AC712" s="1033"/>
      <c r="AD712" s="1033"/>
      <c r="AE712" s="1033"/>
      <c r="AF712" s="1033"/>
      <c r="AG712" s="1033"/>
      <c r="AH712" s="1033"/>
      <c r="AI712" s="1033"/>
      <c r="AJ712" s="1033"/>
      <c r="AK712" s="1033"/>
      <c r="AL712" s="1033"/>
      <c r="AM712" s="1033"/>
      <c r="AN712" s="1033"/>
      <c r="AO712" s="1033"/>
      <c r="AP712" s="1033"/>
      <c r="AQ712" s="1033"/>
    </row>
    <row r="713">
      <c r="A713" s="1031"/>
      <c r="B713" s="1034"/>
      <c r="C713" s="1031"/>
      <c r="D713" s="1031"/>
      <c r="E713" s="1031"/>
      <c r="F713" s="1033"/>
      <c r="G713" s="1033"/>
      <c r="H713" s="1033"/>
      <c r="I713" s="1033"/>
      <c r="J713" s="1033"/>
      <c r="K713" s="1033"/>
      <c r="L713" s="1033"/>
      <c r="M713" s="1033"/>
      <c r="N713" s="1033"/>
      <c r="O713" s="1033"/>
      <c r="P713" s="1033"/>
      <c r="Q713" s="1033"/>
      <c r="R713" s="1033"/>
      <c r="S713" s="1033"/>
      <c r="T713" s="1033"/>
      <c r="U713" s="1033"/>
      <c r="V713" s="1033"/>
      <c r="W713" s="1033"/>
      <c r="X713" s="1033"/>
      <c r="Y713" s="1033"/>
      <c r="Z713" s="1033"/>
      <c r="AA713" s="1033"/>
      <c r="AB713" s="1033"/>
      <c r="AC713" s="1033"/>
      <c r="AD713" s="1033"/>
      <c r="AE713" s="1033"/>
      <c r="AF713" s="1033"/>
      <c r="AG713" s="1033"/>
      <c r="AH713" s="1033"/>
      <c r="AI713" s="1033"/>
      <c r="AJ713" s="1033"/>
      <c r="AK713" s="1033"/>
      <c r="AL713" s="1033"/>
      <c r="AM713" s="1033"/>
      <c r="AN713" s="1033"/>
      <c r="AO713" s="1033"/>
      <c r="AP713" s="1033"/>
      <c r="AQ713" s="1033"/>
    </row>
    <row r="714">
      <c r="A714" s="1031"/>
      <c r="B714" s="1034"/>
      <c r="C714" s="1031"/>
      <c r="D714" s="1031"/>
      <c r="E714" s="1031"/>
      <c r="F714" s="1033"/>
      <c r="G714" s="1033"/>
      <c r="H714" s="1033"/>
      <c r="I714" s="1033"/>
      <c r="J714" s="1033"/>
      <c r="K714" s="1033"/>
      <c r="L714" s="1033"/>
      <c r="M714" s="1033"/>
      <c r="N714" s="1033"/>
      <c r="O714" s="1033"/>
      <c r="P714" s="1033"/>
      <c r="Q714" s="1033"/>
      <c r="R714" s="1033"/>
      <c r="S714" s="1033"/>
      <c r="T714" s="1033"/>
      <c r="U714" s="1033"/>
      <c r="V714" s="1033"/>
      <c r="W714" s="1033"/>
      <c r="X714" s="1033"/>
      <c r="Y714" s="1033"/>
      <c r="Z714" s="1033"/>
      <c r="AA714" s="1033"/>
      <c r="AB714" s="1033"/>
      <c r="AC714" s="1033"/>
      <c r="AD714" s="1033"/>
      <c r="AE714" s="1033"/>
      <c r="AF714" s="1033"/>
      <c r="AG714" s="1033"/>
      <c r="AH714" s="1033"/>
      <c r="AI714" s="1033"/>
      <c r="AJ714" s="1033"/>
      <c r="AK714" s="1033"/>
      <c r="AL714" s="1033"/>
      <c r="AM714" s="1033"/>
      <c r="AN714" s="1033"/>
      <c r="AO714" s="1033"/>
      <c r="AP714" s="1033"/>
      <c r="AQ714" s="1033"/>
    </row>
    <row r="715">
      <c r="A715" s="1031"/>
      <c r="B715" s="1034"/>
      <c r="C715" s="1031"/>
      <c r="D715" s="1031"/>
      <c r="E715" s="1031"/>
      <c r="F715" s="1033"/>
      <c r="G715" s="1033"/>
      <c r="H715" s="1033"/>
      <c r="I715" s="1033"/>
      <c r="J715" s="1033"/>
      <c r="K715" s="1033"/>
      <c r="L715" s="1033"/>
      <c r="M715" s="1033"/>
      <c r="N715" s="1033"/>
      <c r="O715" s="1033"/>
      <c r="P715" s="1033"/>
      <c r="Q715" s="1033"/>
      <c r="R715" s="1033"/>
      <c r="S715" s="1033"/>
      <c r="T715" s="1033"/>
      <c r="U715" s="1033"/>
      <c r="V715" s="1033"/>
      <c r="W715" s="1033"/>
      <c r="X715" s="1033"/>
      <c r="Y715" s="1033"/>
      <c r="Z715" s="1033"/>
      <c r="AA715" s="1033"/>
      <c r="AB715" s="1033"/>
      <c r="AC715" s="1033"/>
      <c r="AD715" s="1033"/>
      <c r="AE715" s="1033"/>
      <c r="AF715" s="1033"/>
      <c r="AG715" s="1033"/>
      <c r="AH715" s="1033"/>
      <c r="AI715" s="1033"/>
      <c r="AJ715" s="1033"/>
      <c r="AK715" s="1033"/>
      <c r="AL715" s="1033"/>
      <c r="AM715" s="1033"/>
      <c r="AN715" s="1033"/>
      <c r="AO715" s="1033"/>
      <c r="AP715" s="1033"/>
      <c r="AQ715" s="1033"/>
    </row>
    <row r="716">
      <c r="A716" s="1031"/>
      <c r="B716" s="1034"/>
      <c r="C716" s="1031"/>
      <c r="D716" s="1031"/>
      <c r="E716" s="1031"/>
      <c r="F716" s="1033"/>
      <c r="G716" s="1033"/>
      <c r="H716" s="1033"/>
      <c r="I716" s="1033"/>
      <c r="J716" s="1033"/>
      <c r="K716" s="1033"/>
      <c r="L716" s="1033"/>
      <c r="M716" s="1033"/>
      <c r="N716" s="1033"/>
      <c r="O716" s="1033"/>
      <c r="P716" s="1033"/>
      <c r="Q716" s="1033"/>
      <c r="R716" s="1033"/>
      <c r="S716" s="1033"/>
      <c r="T716" s="1033"/>
      <c r="U716" s="1033"/>
      <c r="V716" s="1033"/>
      <c r="W716" s="1033"/>
      <c r="X716" s="1033"/>
      <c r="Y716" s="1033"/>
      <c r="Z716" s="1033"/>
      <c r="AA716" s="1033"/>
      <c r="AB716" s="1033"/>
      <c r="AC716" s="1033"/>
      <c r="AD716" s="1033"/>
      <c r="AE716" s="1033"/>
      <c r="AF716" s="1033"/>
      <c r="AG716" s="1033"/>
      <c r="AH716" s="1033"/>
      <c r="AI716" s="1033"/>
      <c r="AJ716" s="1033"/>
      <c r="AK716" s="1033"/>
      <c r="AL716" s="1033"/>
      <c r="AM716" s="1033"/>
      <c r="AN716" s="1033"/>
      <c r="AO716" s="1033"/>
      <c r="AP716" s="1033"/>
      <c r="AQ716" s="1033"/>
    </row>
    <row r="717">
      <c r="A717" s="1031"/>
      <c r="B717" s="1034"/>
      <c r="C717" s="1031"/>
      <c r="D717" s="1031"/>
      <c r="E717" s="1031"/>
      <c r="F717" s="1033"/>
      <c r="G717" s="1033"/>
      <c r="H717" s="1033"/>
      <c r="I717" s="1033"/>
      <c r="J717" s="1033"/>
      <c r="K717" s="1033"/>
      <c r="L717" s="1033"/>
      <c r="M717" s="1033"/>
      <c r="N717" s="1033"/>
      <c r="O717" s="1033"/>
      <c r="P717" s="1033"/>
      <c r="Q717" s="1033"/>
      <c r="R717" s="1033"/>
      <c r="S717" s="1033"/>
      <c r="T717" s="1033"/>
      <c r="U717" s="1033"/>
      <c r="V717" s="1033"/>
      <c r="W717" s="1033"/>
      <c r="X717" s="1033"/>
      <c r="Y717" s="1033"/>
      <c r="Z717" s="1033"/>
      <c r="AA717" s="1033"/>
      <c r="AB717" s="1033"/>
      <c r="AC717" s="1033"/>
      <c r="AD717" s="1033"/>
      <c r="AE717" s="1033"/>
      <c r="AF717" s="1033"/>
      <c r="AG717" s="1033"/>
      <c r="AH717" s="1033"/>
      <c r="AI717" s="1033"/>
      <c r="AJ717" s="1033"/>
      <c r="AK717" s="1033"/>
      <c r="AL717" s="1033"/>
      <c r="AM717" s="1033"/>
      <c r="AN717" s="1033"/>
      <c r="AO717" s="1033"/>
      <c r="AP717" s="1033"/>
      <c r="AQ717" s="1033"/>
    </row>
    <row r="718">
      <c r="A718" s="1031"/>
      <c r="B718" s="1034"/>
      <c r="C718" s="1031"/>
      <c r="D718" s="1031"/>
      <c r="E718" s="1031"/>
      <c r="F718" s="1033"/>
      <c r="G718" s="1033"/>
      <c r="H718" s="1033"/>
      <c r="I718" s="1033"/>
      <c r="J718" s="1033"/>
      <c r="K718" s="1033"/>
      <c r="L718" s="1033"/>
      <c r="M718" s="1033"/>
      <c r="N718" s="1033"/>
      <c r="O718" s="1033"/>
      <c r="P718" s="1033"/>
      <c r="Q718" s="1033"/>
      <c r="R718" s="1033"/>
      <c r="S718" s="1033"/>
      <c r="T718" s="1033"/>
      <c r="U718" s="1033"/>
      <c r="V718" s="1033"/>
      <c r="W718" s="1033"/>
      <c r="X718" s="1033"/>
      <c r="Y718" s="1033"/>
      <c r="Z718" s="1033"/>
      <c r="AA718" s="1033"/>
      <c r="AB718" s="1033"/>
      <c r="AC718" s="1033"/>
      <c r="AD718" s="1033"/>
      <c r="AE718" s="1033"/>
      <c r="AF718" s="1033"/>
      <c r="AG718" s="1033"/>
      <c r="AH718" s="1033"/>
      <c r="AI718" s="1033"/>
      <c r="AJ718" s="1033"/>
      <c r="AK718" s="1033"/>
      <c r="AL718" s="1033"/>
      <c r="AM718" s="1033"/>
      <c r="AN718" s="1033"/>
      <c r="AO718" s="1033"/>
      <c r="AP718" s="1033"/>
      <c r="AQ718" s="1033"/>
    </row>
    <row r="719">
      <c r="A719" s="1031"/>
      <c r="B719" s="1034"/>
      <c r="C719" s="1031"/>
      <c r="D719" s="1031"/>
      <c r="E719" s="1031"/>
      <c r="F719" s="1033"/>
      <c r="G719" s="1033"/>
      <c r="H719" s="1033"/>
      <c r="I719" s="1033"/>
      <c r="J719" s="1033"/>
      <c r="K719" s="1033"/>
      <c r="L719" s="1033"/>
      <c r="M719" s="1033"/>
      <c r="N719" s="1033"/>
      <c r="O719" s="1033"/>
      <c r="P719" s="1033"/>
      <c r="Q719" s="1033"/>
      <c r="R719" s="1033"/>
      <c r="S719" s="1033"/>
      <c r="T719" s="1033"/>
      <c r="U719" s="1033"/>
      <c r="V719" s="1033"/>
      <c r="W719" s="1033"/>
      <c r="X719" s="1033"/>
      <c r="Y719" s="1033"/>
      <c r="Z719" s="1033"/>
      <c r="AA719" s="1033"/>
      <c r="AB719" s="1033"/>
      <c r="AC719" s="1033"/>
      <c r="AD719" s="1033"/>
      <c r="AE719" s="1033"/>
      <c r="AF719" s="1033"/>
      <c r="AG719" s="1033"/>
      <c r="AH719" s="1033"/>
      <c r="AI719" s="1033"/>
      <c r="AJ719" s="1033"/>
      <c r="AK719" s="1033"/>
      <c r="AL719" s="1033"/>
      <c r="AM719" s="1033"/>
      <c r="AN719" s="1033"/>
      <c r="AO719" s="1033"/>
      <c r="AP719" s="1033"/>
      <c r="AQ719" s="1033"/>
    </row>
    <row r="720">
      <c r="A720" s="1031"/>
      <c r="B720" s="1034"/>
      <c r="C720" s="1031"/>
      <c r="D720" s="1031"/>
      <c r="E720" s="1031"/>
      <c r="F720" s="1033"/>
      <c r="G720" s="1033"/>
      <c r="H720" s="1033"/>
      <c r="I720" s="1033"/>
      <c r="J720" s="1033"/>
      <c r="K720" s="1033"/>
      <c r="L720" s="1033"/>
      <c r="M720" s="1033"/>
      <c r="N720" s="1033"/>
      <c r="O720" s="1033"/>
      <c r="P720" s="1033"/>
      <c r="Q720" s="1033"/>
      <c r="R720" s="1033"/>
      <c r="S720" s="1033"/>
      <c r="T720" s="1033"/>
      <c r="U720" s="1033"/>
      <c r="V720" s="1033"/>
      <c r="W720" s="1033"/>
      <c r="X720" s="1033"/>
      <c r="Y720" s="1033"/>
      <c r="Z720" s="1033"/>
      <c r="AA720" s="1033"/>
      <c r="AB720" s="1033"/>
      <c r="AC720" s="1033"/>
      <c r="AD720" s="1033"/>
      <c r="AE720" s="1033"/>
      <c r="AF720" s="1033"/>
      <c r="AG720" s="1033"/>
      <c r="AH720" s="1033"/>
      <c r="AI720" s="1033"/>
      <c r="AJ720" s="1033"/>
      <c r="AK720" s="1033"/>
      <c r="AL720" s="1033"/>
      <c r="AM720" s="1033"/>
      <c r="AN720" s="1033"/>
      <c r="AO720" s="1033"/>
      <c r="AP720" s="1033"/>
      <c r="AQ720" s="1033"/>
    </row>
    <row r="721">
      <c r="A721" s="1031"/>
      <c r="B721" s="1034"/>
      <c r="C721" s="1031"/>
      <c r="D721" s="1031"/>
      <c r="E721" s="1031"/>
      <c r="F721" s="1033"/>
      <c r="G721" s="1033"/>
      <c r="H721" s="1033"/>
      <c r="I721" s="1033"/>
      <c r="J721" s="1033"/>
      <c r="K721" s="1033"/>
      <c r="L721" s="1033"/>
      <c r="M721" s="1033"/>
      <c r="N721" s="1033"/>
      <c r="O721" s="1033"/>
      <c r="P721" s="1033"/>
      <c r="Q721" s="1033"/>
      <c r="R721" s="1033"/>
      <c r="S721" s="1033"/>
      <c r="T721" s="1033"/>
      <c r="U721" s="1033"/>
      <c r="V721" s="1033"/>
      <c r="W721" s="1033"/>
      <c r="X721" s="1033"/>
      <c r="Y721" s="1033"/>
      <c r="Z721" s="1033"/>
      <c r="AA721" s="1033"/>
      <c r="AB721" s="1033"/>
      <c r="AC721" s="1033"/>
      <c r="AD721" s="1033"/>
      <c r="AE721" s="1033"/>
      <c r="AF721" s="1033"/>
      <c r="AG721" s="1033"/>
      <c r="AH721" s="1033"/>
      <c r="AI721" s="1033"/>
      <c r="AJ721" s="1033"/>
      <c r="AK721" s="1033"/>
      <c r="AL721" s="1033"/>
      <c r="AM721" s="1033"/>
      <c r="AN721" s="1033"/>
      <c r="AO721" s="1033"/>
      <c r="AP721" s="1033"/>
      <c r="AQ721" s="1033"/>
    </row>
    <row r="722">
      <c r="A722" s="1031"/>
      <c r="B722" s="1034"/>
      <c r="C722" s="1031"/>
      <c r="D722" s="1031"/>
      <c r="E722" s="1031"/>
      <c r="F722" s="1033"/>
      <c r="G722" s="1033"/>
      <c r="H722" s="1033"/>
      <c r="I722" s="1033"/>
      <c r="J722" s="1033"/>
      <c r="K722" s="1033"/>
      <c r="L722" s="1033"/>
      <c r="M722" s="1033"/>
      <c r="N722" s="1033"/>
      <c r="O722" s="1033"/>
      <c r="P722" s="1033"/>
      <c r="Q722" s="1033"/>
      <c r="R722" s="1033"/>
      <c r="S722" s="1033"/>
      <c r="T722" s="1033"/>
      <c r="U722" s="1033"/>
      <c r="V722" s="1033"/>
      <c r="W722" s="1033"/>
      <c r="X722" s="1033"/>
      <c r="Y722" s="1033"/>
      <c r="Z722" s="1033"/>
      <c r="AA722" s="1033"/>
      <c r="AB722" s="1033"/>
      <c r="AC722" s="1033"/>
      <c r="AD722" s="1033"/>
      <c r="AE722" s="1033"/>
      <c r="AF722" s="1033"/>
      <c r="AG722" s="1033"/>
      <c r="AH722" s="1033"/>
      <c r="AI722" s="1033"/>
      <c r="AJ722" s="1033"/>
      <c r="AK722" s="1033"/>
      <c r="AL722" s="1033"/>
      <c r="AM722" s="1033"/>
      <c r="AN722" s="1033"/>
      <c r="AO722" s="1033"/>
      <c r="AP722" s="1033"/>
      <c r="AQ722" s="1033"/>
    </row>
    <row r="723">
      <c r="A723" s="1031"/>
      <c r="B723" s="1034"/>
      <c r="C723" s="1031"/>
      <c r="D723" s="1031"/>
      <c r="E723" s="1031"/>
      <c r="F723" s="1033"/>
      <c r="G723" s="1033"/>
      <c r="H723" s="1033"/>
      <c r="I723" s="1033"/>
      <c r="J723" s="1033"/>
      <c r="K723" s="1033"/>
      <c r="L723" s="1033"/>
      <c r="M723" s="1033"/>
      <c r="N723" s="1033"/>
      <c r="O723" s="1033"/>
      <c r="P723" s="1033"/>
      <c r="Q723" s="1033"/>
      <c r="R723" s="1033"/>
      <c r="S723" s="1033"/>
      <c r="T723" s="1033"/>
      <c r="U723" s="1033"/>
      <c r="V723" s="1033"/>
      <c r="W723" s="1033"/>
      <c r="X723" s="1033"/>
      <c r="Y723" s="1033"/>
      <c r="Z723" s="1033"/>
      <c r="AA723" s="1033"/>
      <c r="AB723" s="1033"/>
      <c r="AC723" s="1033"/>
      <c r="AD723" s="1033"/>
      <c r="AE723" s="1033"/>
      <c r="AF723" s="1033"/>
      <c r="AG723" s="1033"/>
      <c r="AH723" s="1033"/>
      <c r="AI723" s="1033"/>
      <c r="AJ723" s="1033"/>
      <c r="AK723" s="1033"/>
      <c r="AL723" s="1033"/>
      <c r="AM723" s="1033"/>
      <c r="AN723" s="1033"/>
      <c r="AO723" s="1033"/>
      <c r="AP723" s="1033"/>
      <c r="AQ723" s="1033"/>
    </row>
    <row r="724">
      <c r="A724" s="1031"/>
      <c r="B724" s="1034"/>
      <c r="C724" s="1031"/>
      <c r="D724" s="1031"/>
      <c r="E724" s="1031"/>
      <c r="F724" s="1033"/>
      <c r="G724" s="1033"/>
      <c r="H724" s="1033"/>
      <c r="I724" s="1033"/>
      <c r="J724" s="1033"/>
      <c r="K724" s="1033"/>
      <c r="L724" s="1033"/>
      <c r="M724" s="1033"/>
      <c r="N724" s="1033"/>
      <c r="O724" s="1033"/>
      <c r="P724" s="1033"/>
      <c r="Q724" s="1033"/>
      <c r="R724" s="1033"/>
      <c r="S724" s="1033"/>
      <c r="T724" s="1033"/>
      <c r="U724" s="1033"/>
      <c r="V724" s="1033"/>
      <c r="W724" s="1033"/>
      <c r="X724" s="1033"/>
      <c r="Y724" s="1033"/>
      <c r="Z724" s="1033"/>
      <c r="AA724" s="1033"/>
      <c r="AB724" s="1033"/>
      <c r="AC724" s="1033"/>
      <c r="AD724" s="1033"/>
      <c r="AE724" s="1033"/>
      <c r="AF724" s="1033"/>
      <c r="AG724" s="1033"/>
      <c r="AH724" s="1033"/>
      <c r="AI724" s="1033"/>
      <c r="AJ724" s="1033"/>
      <c r="AK724" s="1033"/>
      <c r="AL724" s="1033"/>
      <c r="AM724" s="1033"/>
      <c r="AN724" s="1033"/>
      <c r="AO724" s="1033"/>
      <c r="AP724" s="1033"/>
      <c r="AQ724" s="1033"/>
    </row>
    <row r="725">
      <c r="A725" s="1031"/>
      <c r="B725" s="1034"/>
      <c r="C725" s="1031"/>
      <c r="D725" s="1031"/>
      <c r="E725" s="1031"/>
      <c r="F725" s="1033"/>
      <c r="G725" s="1033"/>
      <c r="H725" s="1033"/>
      <c r="I725" s="1033"/>
      <c r="J725" s="1033"/>
      <c r="K725" s="1033"/>
      <c r="L725" s="1033"/>
      <c r="M725" s="1033"/>
      <c r="N725" s="1033"/>
      <c r="O725" s="1033"/>
      <c r="P725" s="1033"/>
      <c r="Q725" s="1033"/>
      <c r="R725" s="1033"/>
      <c r="S725" s="1033"/>
      <c r="T725" s="1033"/>
      <c r="U725" s="1033"/>
      <c r="V725" s="1033"/>
      <c r="W725" s="1033"/>
      <c r="X725" s="1033"/>
      <c r="Y725" s="1033"/>
      <c r="Z725" s="1033"/>
      <c r="AA725" s="1033"/>
      <c r="AB725" s="1033"/>
      <c r="AC725" s="1033"/>
      <c r="AD725" s="1033"/>
      <c r="AE725" s="1033"/>
      <c r="AF725" s="1033"/>
      <c r="AG725" s="1033"/>
      <c r="AH725" s="1033"/>
      <c r="AI725" s="1033"/>
      <c r="AJ725" s="1033"/>
      <c r="AK725" s="1033"/>
      <c r="AL725" s="1033"/>
      <c r="AM725" s="1033"/>
      <c r="AN725" s="1033"/>
      <c r="AO725" s="1033"/>
      <c r="AP725" s="1033"/>
      <c r="AQ725" s="1033"/>
    </row>
    <row r="726">
      <c r="A726" s="1031"/>
      <c r="B726" s="1034"/>
      <c r="C726" s="1031"/>
      <c r="D726" s="1031"/>
      <c r="E726" s="1031"/>
      <c r="F726" s="1033"/>
      <c r="G726" s="1033"/>
      <c r="H726" s="1033"/>
      <c r="I726" s="1033"/>
      <c r="J726" s="1033"/>
      <c r="K726" s="1033"/>
      <c r="L726" s="1033"/>
      <c r="M726" s="1033"/>
      <c r="N726" s="1033"/>
      <c r="O726" s="1033"/>
      <c r="P726" s="1033"/>
      <c r="Q726" s="1033"/>
      <c r="R726" s="1033"/>
      <c r="S726" s="1033"/>
      <c r="T726" s="1033"/>
      <c r="U726" s="1033"/>
      <c r="V726" s="1033"/>
      <c r="W726" s="1033"/>
      <c r="X726" s="1033"/>
      <c r="Y726" s="1033"/>
      <c r="Z726" s="1033"/>
      <c r="AA726" s="1033"/>
      <c r="AB726" s="1033"/>
      <c r="AC726" s="1033"/>
      <c r="AD726" s="1033"/>
      <c r="AE726" s="1033"/>
      <c r="AF726" s="1033"/>
      <c r="AG726" s="1033"/>
      <c r="AH726" s="1033"/>
      <c r="AI726" s="1033"/>
      <c r="AJ726" s="1033"/>
      <c r="AK726" s="1033"/>
      <c r="AL726" s="1033"/>
      <c r="AM726" s="1033"/>
      <c r="AN726" s="1033"/>
      <c r="AO726" s="1033"/>
      <c r="AP726" s="1033"/>
      <c r="AQ726" s="1033"/>
    </row>
    <row r="727">
      <c r="A727" s="1031"/>
      <c r="B727" s="1034"/>
      <c r="C727" s="1031"/>
      <c r="D727" s="1031"/>
      <c r="E727" s="1031"/>
      <c r="F727" s="1033"/>
      <c r="G727" s="1033"/>
      <c r="H727" s="1033"/>
      <c r="I727" s="1033"/>
      <c r="J727" s="1033"/>
      <c r="K727" s="1033"/>
      <c r="L727" s="1033"/>
      <c r="M727" s="1033"/>
      <c r="N727" s="1033"/>
      <c r="O727" s="1033"/>
      <c r="P727" s="1033"/>
      <c r="Q727" s="1033"/>
      <c r="R727" s="1033"/>
      <c r="S727" s="1033"/>
      <c r="T727" s="1033"/>
      <c r="U727" s="1033"/>
      <c r="V727" s="1033"/>
      <c r="W727" s="1033"/>
      <c r="X727" s="1033"/>
      <c r="Y727" s="1033"/>
      <c r="Z727" s="1033"/>
      <c r="AA727" s="1033"/>
      <c r="AB727" s="1033"/>
      <c r="AC727" s="1033"/>
      <c r="AD727" s="1033"/>
      <c r="AE727" s="1033"/>
      <c r="AF727" s="1033"/>
      <c r="AG727" s="1033"/>
      <c r="AH727" s="1033"/>
      <c r="AI727" s="1033"/>
      <c r="AJ727" s="1033"/>
      <c r="AK727" s="1033"/>
      <c r="AL727" s="1033"/>
      <c r="AM727" s="1033"/>
      <c r="AN727" s="1033"/>
      <c r="AO727" s="1033"/>
      <c r="AP727" s="1033"/>
      <c r="AQ727" s="1033"/>
    </row>
    <row r="728">
      <c r="A728" s="1031"/>
      <c r="B728" s="1034"/>
      <c r="C728" s="1031"/>
      <c r="D728" s="1031"/>
      <c r="E728" s="1031"/>
      <c r="F728" s="1033"/>
      <c r="G728" s="1033"/>
      <c r="H728" s="1033"/>
      <c r="I728" s="1033"/>
      <c r="J728" s="1033"/>
      <c r="K728" s="1033"/>
      <c r="L728" s="1033"/>
      <c r="M728" s="1033"/>
      <c r="N728" s="1033"/>
      <c r="O728" s="1033"/>
      <c r="P728" s="1033"/>
      <c r="Q728" s="1033"/>
      <c r="R728" s="1033"/>
      <c r="S728" s="1033"/>
      <c r="T728" s="1033"/>
      <c r="U728" s="1033"/>
      <c r="V728" s="1033"/>
      <c r="W728" s="1033"/>
      <c r="X728" s="1033"/>
      <c r="Y728" s="1033"/>
      <c r="Z728" s="1033"/>
      <c r="AA728" s="1033"/>
      <c r="AB728" s="1033"/>
      <c r="AC728" s="1033"/>
      <c r="AD728" s="1033"/>
      <c r="AE728" s="1033"/>
      <c r="AF728" s="1033"/>
      <c r="AG728" s="1033"/>
      <c r="AH728" s="1033"/>
      <c r="AI728" s="1033"/>
      <c r="AJ728" s="1033"/>
      <c r="AK728" s="1033"/>
      <c r="AL728" s="1033"/>
      <c r="AM728" s="1033"/>
      <c r="AN728" s="1033"/>
      <c r="AO728" s="1033"/>
      <c r="AP728" s="1033"/>
      <c r="AQ728" s="1033"/>
    </row>
    <row r="729">
      <c r="A729" s="1031"/>
      <c r="B729" s="1034"/>
      <c r="C729" s="1031"/>
      <c r="D729" s="1031"/>
      <c r="E729" s="1031"/>
      <c r="F729" s="1033"/>
      <c r="G729" s="1033"/>
      <c r="H729" s="1033"/>
      <c r="I729" s="1033"/>
      <c r="J729" s="1033"/>
      <c r="K729" s="1033"/>
      <c r="L729" s="1033"/>
      <c r="M729" s="1033"/>
      <c r="N729" s="1033"/>
      <c r="O729" s="1033"/>
      <c r="P729" s="1033"/>
      <c r="Q729" s="1033"/>
      <c r="R729" s="1033"/>
      <c r="S729" s="1033"/>
      <c r="T729" s="1033"/>
      <c r="U729" s="1033"/>
      <c r="V729" s="1033"/>
      <c r="W729" s="1033"/>
      <c r="X729" s="1033"/>
      <c r="Y729" s="1033"/>
      <c r="Z729" s="1033"/>
      <c r="AA729" s="1033"/>
      <c r="AB729" s="1033"/>
      <c r="AC729" s="1033"/>
      <c r="AD729" s="1033"/>
      <c r="AE729" s="1033"/>
      <c r="AF729" s="1033"/>
      <c r="AG729" s="1033"/>
      <c r="AH729" s="1033"/>
      <c r="AI729" s="1033"/>
      <c r="AJ729" s="1033"/>
      <c r="AK729" s="1033"/>
      <c r="AL729" s="1033"/>
      <c r="AM729" s="1033"/>
      <c r="AN729" s="1033"/>
      <c r="AO729" s="1033"/>
      <c r="AP729" s="1033"/>
      <c r="AQ729" s="1033"/>
    </row>
    <row r="730">
      <c r="A730" s="1031"/>
      <c r="B730" s="1034"/>
      <c r="C730" s="1031"/>
      <c r="D730" s="1031"/>
      <c r="E730" s="1031"/>
      <c r="F730" s="1033"/>
      <c r="G730" s="1033"/>
      <c r="H730" s="1033"/>
      <c r="I730" s="1033"/>
      <c r="J730" s="1033"/>
      <c r="K730" s="1033"/>
      <c r="L730" s="1033"/>
      <c r="M730" s="1033"/>
      <c r="N730" s="1033"/>
      <c r="O730" s="1033"/>
      <c r="P730" s="1033"/>
      <c r="Q730" s="1033"/>
      <c r="R730" s="1033"/>
      <c r="S730" s="1033"/>
      <c r="T730" s="1033"/>
      <c r="U730" s="1033"/>
      <c r="V730" s="1033"/>
      <c r="W730" s="1033"/>
      <c r="X730" s="1033"/>
      <c r="Y730" s="1033"/>
      <c r="Z730" s="1033"/>
      <c r="AA730" s="1033"/>
      <c r="AB730" s="1033"/>
      <c r="AC730" s="1033"/>
      <c r="AD730" s="1033"/>
      <c r="AE730" s="1033"/>
      <c r="AF730" s="1033"/>
      <c r="AG730" s="1033"/>
      <c r="AH730" s="1033"/>
      <c r="AI730" s="1033"/>
      <c r="AJ730" s="1033"/>
      <c r="AK730" s="1033"/>
      <c r="AL730" s="1033"/>
      <c r="AM730" s="1033"/>
      <c r="AN730" s="1033"/>
      <c r="AO730" s="1033"/>
      <c r="AP730" s="1033"/>
      <c r="AQ730" s="1033"/>
    </row>
    <row r="731">
      <c r="A731" s="1031"/>
      <c r="B731" s="1034"/>
      <c r="C731" s="1031"/>
      <c r="D731" s="1031"/>
      <c r="E731" s="1031"/>
      <c r="F731" s="1033"/>
      <c r="G731" s="1033"/>
      <c r="H731" s="1033"/>
      <c r="I731" s="1033"/>
      <c r="J731" s="1033"/>
      <c r="K731" s="1033"/>
      <c r="L731" s="1033"/>
      <c r="M731" s="1033"/>
      <c r="N731" s="1033"/>
      <c r="O731" s="1033"/>
      <c r="P731" s="1033"/>
      <c r="Q731" s="1033"/>
      <c r="R731" s="1033"/>
      <c r="S731" s="1033"/>
      <c r="T731" s="1033"/>
      <c r="U731" s="1033"/>
      <c r="V731" s="1033"/>
      <c r="W731" s="1033"/>
      <c r="X731" s="1033"/>
      <c r="Y731" s="1033"/>
      <c r="Z731" s="1033"/>
      <c r="AA731" s="1033"/>
      <c r="AB731" s="1033"/>
      <c r="AC731" s="1033"/>
      <c r="AD731" s="1033"/>
      <c r="AE731" s="1033"/>
      <c r="AF731" s="1033"/>
      <c r="AG731" s="1033"/>
      <c r="AH731" s="1033"/>
      <c r="AI731" s="1033"/>
      <c r="AJ731" s="1033"/>
      <c r="AK731" s="1033"/>
      <c r="AL731" s="1033"/>
      <c r="AM731" s="1033"/>
      <c r="AN731" s="1033"/>
      <c r="AO731" s="1033"/>
      <c r="AP731" s="1033"/>
      <c r="AQ731" s="1033"/>
    </row>
    <row r="732">
      <c r="A732" s="1031"/>
      <c r="B732" s="1034"/>
      <c r="C732" s="1031"/>
      <c r="D732" s="1031"/>
      <c r="E732" s="1031"/>
      <c r="F732" s="1033"/>
      <c r="G732" s="1033"/>
      <c r="H732" s="1033"/>
      <c r="I732" s="1033"/>
      <c r="J732" s="1033"/>
      <c r="K732" s="1033"/>
      <c r="L732" s="1033"/>
      <c r="M732" s="1033"/>
      <c r="N732" s="1033"/>
      <c r="O732" s="1033"/>
      <c r="P732" s="1033"/>
      <c r="Q732" s="1033"/>
      <c r="R732" s="1033"/>
      <c r="S732" s="1033"/>
      <c r="T732" s="1033"/>
      <c r="U732" s="1033"/>
      <c r="V732" s="1033"/>
      <c r="W732" s="1033"/>
      <c r="X732" s="1033"/>
      <c r="Y732" s="1033"/>
      <c r="Z732" s="1033"/>
      <c r="AA732" s="1033"/>
      <c r="AB732" s="1033"/>
      <c r="AC732" s="1033"/>
      <c r="AD732" s="1033"/>
      <c r="AE732" s="1033"/>
      <c r="AF732" s="1033"/>
      <c r="AG732" s="1033"/>
      <c r="AH732" s="1033"/>
      <c r="AI732" s="1033"/>
      <c r="AJ732" s="1033"/>
      <c r="AK732" s="1033"/>
      <c r="AL732" s="1033"/>
      <c r="AM732" s="1033"/>
      <c r="AN732" s="1033"/>
      <c r="AO732" s="1033"/>
      <c r="AP732" s="1033"/>
      <c r="AQ732" s="1033"/>
    </row>
    <row r="733">
      <c r="A733" s="1031"/>
      <c r="B733" s="1034"/>
      <c r="C733" s="1031"/>
      <c r="D733" s="1031"/>
      <c r="E733" s="1031"/>
      <c r="F733" s="1033"/>
      <c r="G733" s="1033"/>
      <c r="H733" s="1033"/>
      <c r="I733" s="1033"/>
      <c r="J733" s="1033"/>
      <c r="K733" s="1033"/>
      <c r="L733" s="1033"/>
      <c r="M733" s="1033"/>
      <c r="N733" s="1033"/>
      <c r="O733" s="1033"/>
      <c r="P733" s="1033"/>
      <c r="Q733" s="1033"/>
      <c r="R733" s="1033"/>
      <c r="S733" s="1033"/>
      <c r="T733" s="1033"/>
      <c r="U733" s="1033"/>
      <c r="V733" s="1033"/>
      <c r="W733" s="1033"/>
      <c r="X733" s="1033"/>
      <c r="Y733" s="1033"/>
      <c r="Z733" s="1033"/>
      <c r="AA733" s="1033"/>
      <c r="AB733" s="1033"/>
      <c r="AC733" s="1033"/>
      <c r="AD733" s="1033"/>
      <c r="AE733" s="1033"/>
      <c r="AF733" s="1033"/>
      <c r="AG733" s="1033"/>
      <c r="AH733" s="1033"/>
      <c r="AI733" s="1033"/>
      <c r="AJ733" s="1033"/>
      <c r="AK733" s="1033"/>
      <c r="AL733" s="1033"/>
      <c r="AM733" s="1033"/>
      <c r="AN733" s="1033"/>
      <c r="AO733" s="1033"/>
      <c r="AP733" s="1033"/>
      <c r="AQ733" s="1033"/>
    </row>
    <row r="734">
      <c r="A734" s="1031"/>
      <c r="B734" s="1034"/>
      <c r="C734" s="1031"/>
      <c r="D734" s="1031"/>
      <c r="E734" s="1031"/>
      <c r="F734" s="1033"/>
      <c r="G734" s="1033"/>
      <c r="H734" s="1033"/>
      <c r="I734" s="1033"/>
      <c r="J734" s="1033"/>
      <c r="K734" s="1033"/>
      <c r="L734" s="1033"/>
      <c r="M734" s="1033"/>
      <c r="N734" s="1033"/>
      <c r="O734" s="1033"/>
      <c r="P734" s="1033"/>
      <c r="Q734" s="1033"/>
      <c r="R734" s="1033"/>
      <c r="S734" s="1033"/>
      <c r="T734" s="1033"/>
      <c r="U734" s="1033"/>
      <c r="V734" s="1033"/>
      <c r="W734" s="1033"/>
      <c r="X734" s="1033"/>
      <c r="Y734" s="1033"/>
      <c r="Z734" s="1033"/>
      <c r="AA734" s="1033"/>
      <c r="AB734" s="1033"/>
      <c r="AC734" s="1033"/>
      <c r="AD734" s="1033"/>
      <c r="AE734" s="1033"/>
      <c r="AF734" s="1033"/>
      <c r="AG734" s="1033"/>
      <c r="AH734" s="1033"/>
      <c r="AI734" s="1033"/>
      <c r="AJ734" s="1033"/>
      <c r="AK734" s="1033"/>
      <c r="AL734" s="1033"/>
      <c r="AM734" s="1033"/>
      <c r="AN734" s="1033"/>
      <c r="AO734" s="1033"/>
      <c r="AP734" s="1033"/>
      <c r="AQ734" s="1033"/>
    </row>
    <row r="735">
      <c r="A735" s="1031"/>
      <c r="B735" s="1034"/>
      <c r="C735" s="1031"/>
      <c r="D735" s="1031"/>
      <c r="E735" s="1031"/>
      <c r="F735" s="1033"/>
      <c r="G735" s="1033"/>
      <c r="H735" s="1033"/>
      <c r="I735" s="1033"/>
      <c r="J735" s="1033"/>
      <c r="K735" s="1033"/>
      <c r="L735" s="1033"/>
      <c r="M735" s="1033"/>
      <c r="N735" s="1033"/>
      <c r="O735" s="1033"/>
      <c r="P735" s="1033"/>
      <c r="Q735" s="1033"/>
      <c r="R735" s="1033"/>
      <c r="S735" s="1033"/>
      <c r="T735" s="1033"/>
      <c r="U735" s="1033"/>
      <c r="V735" s="1033"/>
      <c r="W735" s="1033"/>
      <c r="X735" s="1033"/>
      <c r="Y735" s="1033"/>
      <c r="Z735" s="1033"/>
      <c r="AA735" s="1033"/>
      <c r="AB735" s="1033"/>
      <c r="AC735" s="1033"/>
      <c r="AD735" s="1033"/>
      <c r="AE735" s="1033"/>
      <c r="AF735" s="1033"/>
      <c r="AG735" s="1033"/>
      <c r="AH735" s="1033"/>
      <c r="AI735" s="1033"/>
      <c r="AJ735" s="1033"/>
      <c r="AK735" s="1033"/>
      <c r="AL735" s="1033"/>
      <c r="AM735" s="1033"/>
      <c r="AN735" s="1033"/>
      <c r="AO735" s="1033"/>
      <c r="AP735" s="1033"/>
      <c r="AQ735" s="1033"/>
    </row>
    <row r="736">
      <c r="A736" s="1031"/>
      <c r="B736" s="1034"/>
      <c r="C736" s="1031"/>
      <c r="D736" s="1031"/>
      <c r="E736" s="1031"/>
      <c r="F736" s="1033"/>
      <c r="G736" s="1033"/>
      <c r="H736" s="1033"/>
      <c r="I736" s="1033"/>
      <c r="J736" s="1033"/>
      <c r="K736" s="1033"/>
      <c r="L736" s="1033"/>
      <c r="M736" s="1033"/>
      <c r="N736" s="1033"/>
      <c r="O736" s="1033"/>
      <c r="P736" s="1033"/>
      <c r="Q736" s="1033"/>
      <c r="R736" s="1033"/>
      <c r="S736" s="1033"/>
      <c r="T736" s="1033"/>
      <c r="U736" s="1033"/>
      <c r="V736" s="1033"/>
      <c r="W736" s="1033"/>
      <c r="X736" s="1033"/>
      <c r="Y736" s="1033"/>
      <c r="Z736" s="1033"/>
      <c r="AA736" s="1033"/>
      <c r="AB736" s="1033"/>
      <c r="AC736" s="1033"/>
      <c r="AD736" s="1033"/>
      <c r="AE736" s="1033"/>
      <c r="AF736" s="1033"/>
      <c r="AG736" s="1033"/>
      <c r="AH736" s="1033"/>
      <c r="AI736" s="1033"/>
      <c r="AJ736" s="1033"/>
      <c r="AK736" s="1033"/>
      <c r="AL736" s="1033"/>
      <c r="AM736" s="1033"/>
      <c r="AN736" s="1033"/>
      <c r="AO736" s="1033"/>
      <c r="AP736" s="1033"/>
      <c r="AQ736" s="1033"/>
    </row>
    <row r="737">
      <c r="A737" s="1031"/>
      <c r="B737" s="1034"/>
      <c r="C737" s="1031"/>
      <c r="D737" s="1031"/>
      <c r="E737" s="1031"/>
      <c r="F737" s="1033"/>
      <c r="G737" s="1033"/>
      <c r="H737" s="1033"/>
      <c r="I737" s="1033"/>
      <c r="J737" s="1033"/>
      <c r="K737" s="1033"/>
      <c r="L737" s="1033"/>
      <c r="M737" s="1033"/>
      <c r="N737" s="1033"/>
      <c r="O737" s="1033"/>
      <c r="P737" s="1033"/>
      <c r="Q737" s="1033"/>
      <c r="R737" s="1033"/>
      <c r="S737" s="1033"/>
      <c r="T737" s="1033"/>
      <c r="U737" s="1033"/>
      <c r="V737" s="1033"/>
      <c r="W737" s="1033"/>
      <c r="X737" s="1033"/>
      <c r="Y737" s="1033"/>
      <c r="Z737" s="1033"/>
      <c r="AA737" s="1033"/>
      <c r="AB737" s="1033"/>
      <c r="AC737" s="1033"/>
      <c r="AD737" s="1033"/>
      <c r="AE737" s="1033"/>
      <c r="AF737" s="1033"/>
      <c r="AG737" s="1033"/>
      <c r="AH737" s="1033"/>
      <c r="AI737" s="1033"/>
      <c r="AJ737" s="1033"/>
      <c r="AK737" s="1033"/>
      <c r="AL737" s="1033"/>
      <c r="AM737" s="1033"/>
      <c r="AN737" s="1033"/>
      <c r="AO737" s="1033"/>
      <c r="AP737" s="1033"/>
      <c r="AQ737" s="1033"/>
    </row>
    <row r="738">
      <c r="A738" s="1031"/>
      <c r="B738" s="1034"/>
      <c r="C738" s="1031"/>
      <c r="D738" s="1031"/>
      <c r="E738" s="1031"/>
      <c r="F738" s="1033"/>
      <c r="G738" s="1033"/>
      <c r="H738" s="1033"/>
      <c r="I738" s="1033"/>
      <c r="J738" s="1033"/>
      <c r="K738" s="1033"/>
      <c r="L738" s="1033"/>
      <c r="M738" s="1033"/>
      <c r="N738" s="1033"/>
      <c r="O738" s="1033"/>
      <c r="P738" s="1033"/>
      <c r="Q738" s="1033"/>
      <c r="R738" s="1033"/>
      <c r="S738" s="1033"/>
      <c r="T738" s="1033"/>
      <c r="U738" s="1033"/>
      <c r="V738" s="1033"/>
      <c r="W738" s="1033"/>
      <c r="X738" s="1033"/>
      <c r="Y738" s="1033"/>
      <c r="Z738" s="1033"/>
      <c r="AA738" s="1033"/>
      <c r="AB738" s="1033"/>
      <c r="AC738" s="1033"/>
      <c r="AD738" s="1033"/>
      <c r="AE738" s="1033"/>
      <c r="AF738" s="1033"/>
      <c r="AG738" s="1033"/>
      <c r="AH738" s="1033"/>
      <c r="AI738" s="1033"/>
      <c r="AJ738" s="1033"/>
      <c r="AK738" s="1033"/>
      <c r="AL738" s="1033"/>
      <c r="AM738" s="1033"/>
      <c r="AN738" s="1033"/>
      <c r="AO738" s="1033"/>
      <c r="AP738" s="1033"/>
      <c r="AQ738" s="1033"/>
    </row>
    <row r="739">
      <c r="A739" s="1031"/>
      <c r="B739" s="1034"/>
      <c r="C739" s="1031"/>
      <c r="D739" s="1031"/>
      <c r="E739" s="1031"/>
      <c r="F739" s="1033"/>
      <c r="G739" s="1033"/>
      <c r="H739" s="1033"/>
      <c r="I739" s="1033"/>
      <c r="J739" s="1033"/>
      <c r="K739" s="1033"/>
      <c r="L739" s="1033"/>
      <c r="M739" s="1033"/>
      <c r="N739" s="1033"/>
      <c r="O739" s="1033"/>
      <c r="P739" s="1033"/>
      <c r="Q739" s="1033"/>
      <c r="R739" s="1033"/>
      <c r="S739" s="1033"/>
      <c r="T739" s="1033"/>
      <c r="U739" s="1033"/>
      <c r="V739" s="1033"/>
      <c r="W739" s="1033"/>
      <c r="X739" s="1033"/>
      <c r="Y739" s="1033"/>
      <c r="Z739" s="1033"/>
      <c r="AA739" s="1033"/>
      <c r="AB739" s="1033"/>
      <c r="AC739" s="1033"/>
      <c r="AD739" s="1033"/>
      <c r="AE739" s="1033"/>
      <c r="AF739" s="1033"/>
      <c r="AG739" s="1033"/>
      <c r="AH739" s="1033"/>
      <c r="AI739" s="1033"/>
      <c r="AJ739" s="1033"/>
      <c r="AK739" s="1033"/>
      <c r="AL739" s="1033"/>
      <c r="AM739" s="1033"/>
      <c r="AN739" s="1033"/>
      <c r="AO739" s="1033"/>
      <c r="AP739" s="1033"/>
      <c r="AQ739" s="1033"/>
    </row>
    <row r="740">
      <c r="A740" s="1031"/>
      <c r="B740" s="1034"/>
      <c r="C740" s="1031"/>
      <c r="D740" s="1031"/>
      <c r="E740" s="1031"/>
      <c r="F740" s="1033"/>
      <c r="G740" s="1033"/>
      <c r="H740" s="1033"/>
      <c r="I740" s="1033"/>
      <c r="J740" s="1033"/>
      <c r="K740" s="1033"/>
      <c r="L740" s="1033"/>
      <c r="M740" s="1033"/>
      <c r="N740" s="1033"/>
      <c r="O740" s="1033"/>
      <c r="P740" s="1033"/>
      <c r="Q740" s="1033"/>
      <c r="R740" s="1033"/>
      <c r="S740" s="1033"/>
      <c r="T740" s="1033"/>
      <c r="U740" s="1033"/>
      <c r="V740" s="1033"/>
      <c r="W740" s="1033"/>
      <c r="X740" s="1033"/>
      <c r="Y740" s="1033"/>
      <c r="Z740" s="1033"/>
      <c r="AA740" s="1033"/>
      <c r="AB740" s="1033"/>
      <c r="AC740" s="1033"/>
      <c r="AD740" s="1033"/>
      <c r="AE740" s="1033"/>
      <c r="AF740" s="1033"/>
      <c r="AG740" s="1033"/>
      <c r="AH740" s="1033"/>
      <c r="AI740" s="1033"/>
      <c r="AJ740" s="1033"/>
      <c r="AK740" s="1033"/>
      <c r="AL740" s="1033"/>
      <c r="AM740" s="1033"/>
      <c r="AN740" s="1033"/>
      <c r="AO740" s="1033"/>
      <c r="AP740" s="1033"/>
      <c r="AQ740" s="1033"/>
    </row>
    <row r="741">
      <c r="A741" s="1031"/>
      <c r="B741" s="1034"/>
      <c r="C741" s="1031"/>
      <c r="D741" s="1031"/>
      <c r="E741" s="1031"/>
      <c r="F741" s="1033"/>
      <c r="G741" s="1033"/>
      <c r="H741" s="1033"/>
      <c r="I741" s="1033"/>
      <c r="J741" s="1033"/>
      <c r="K741" s="1033"/>
      <c r="L741" s="1033"/>
      <c r="M741" s="1033"/>
      <c r="N741" s="1033"/>
      <c r="O741" s="1033"/>
      <c r="P741" s="1033"/>
      <c r="Q741" s="1033"/>
      <c r="R741" s="1033"/>
      <c r="S741" s="1033"/>
      <c r="T741" s="1033"/>
      <c r="U741" s="1033"/>
      <c r="V741" s="1033"/>
      <c r="W741" s="1033"/>
      <c r="X741" s="1033"/>
      <c r="Y741" s="1033"/>
      <c r="Z741" s="1033"/>
      <c r="AA741" s="1033"/>
      <c r="AB741" s="1033"/>
      <c r="AC741" s="1033"/>
      <c r="AD741" s="1033"/>
      <c r="AE741" s="1033"/>
      <c r="AF741" s="1033"/>
      <c r="AG741" s="1033"/>
      <c r="AH741" s="1033"/>
      <c r="AI741" s="1033"/>
      <c r="AJ741" s="1033"/>
      <c r="AK741" s="1033"/>
      <c r="AL741" s="1033"/>
      <c r="AM741" s="1033"/>
      <c r="AN741" s="1033"/>
      <c r="AO741" s="1033"/>
      <c r="AP741" s="1033"/>
      <c r="AQ741" s="1033"/>
    </row>
    <row r="742">
      <c r="A742" s="1031"/>
      <c r="B742" s="1034"/>
      <c r="C742" s="1031"/>
      <c r="D742" s="1031"/>
      <c r="E742" s="1031"/>
      <c r="F742" s="1033"/>
      <c r="G742" s="1033"/>
      <c r="H742" s="1033"/>
      <c r="I742" s="1033"/>
      <c r="J742" s="1033"/>
      <c r="K742" s="1033"/>
      <c r="L742" s="1033"/>
      <c r="M742" s="1033"/>
      <c r="N742" s="1033"/>
      <c r="O742" s="1033"/>
      <c r="P742" s="1033"/>
      <c r="Q742" s="1033"/>
      <c r="R742" s="1033"/>
      <c r="S742" s="1033"/>
      <c r="T742" s="1033"/>
      <c r="U742" s="1033"/>
      <c r="V742" s="1033"/>
      <c r="W742" s="1033"/>
      <c r="X742" s="1033"/>
      <c r="Y742" s="1033"/>
      <c r="Z742" s="1033"/>
      <c r="AA742" s="1033"/>
      <c r="AB742" s="1033"/>
      <c r="AC742" s="1033"/>
      <c r="AD742" s="1033"/>
      <c r="AE742" s="1033"/>
      <c r="AF742" s="1033"/>
      <c r="AG742" s="1033"/>
      <c r="AH742" s="1033"/>
      <c r="AI742" s="1033"/>
      <c r="AJ742" s="1033"/>
      <c r="AK742" s="1033"/>
      <c r="AL742" s="1033"/>
      <c r="AM742" s="1033"/>
      <c r="AN742" s="1033"/>
      <c r="AO742" s="1033"/>
      <c r="AP742" s="1033"/>
      <c r="AQ742" s="1033"/>
    </row>
    <row r="743">
      <c r="A743" s="1031"/>
      <c r="B743" s="1034"/>
      <c r="C743" s="1031"/>
      <c r="D743" s="1031"/>
      <c r="E743" s="1031"/>
      <c r="F743" s="1033"/>
      <c r="G743" s="1033"/>
      <c r="H743" s="1033"/>
      <c r="I743" s="1033"/>
      <c r="J743" s="1033"/>
      <c r="K743" s="1033"/>
      <c r="L743" s="1033"/>
      <c r="M743" s="1033"/>
      <c r="N743" s="1033"/>
      <c r="O743" s="1033"/>
      <c r="P743" s="1033"/>
      <c r="Q743" s="1033"/>
      <c r="R743" s="1033"/>
      <c r="S743" s="1033"/>
      <c r="T743" s="1033"/>
      <c r="U743" s="1033"/>
      <c r="V743" s="1033"/>
      <c r="W743" s="1033"/>
      <c r="X743" s="1033"/>
      <c r="Y743" s="1033"/>
      <c r="Z743" s="1033"/>
      <c r="AA743" s="1033"/>
      <c r="AB743" s="1033"/>
      <c r="AC743" s="1033"/>
      <c r="AD743" s="1033"/>
      <c r="AE743" s="1033"/>
      <c r="AF743" s="1033"/>
      <c r="AG743" s="1033"/>
      <c r="AH743" s="1033"/>
      <c r="AI743" s="1033"/>
      <c r="AJ743" s="1033"/>
      <c r="AK743" s="1033"/>
      <c r="AL743" s="1033"/>
      <c r="AM743" s="1033"/>
      <c r="AN743" s="1033"/>
      <c r="AO743" s="1033"/>
      <c r="AP743" s="1033"/>
      <c r="AQ743" s="1033"/>
    </row>
    <row r="744">
      <c r="A744" s="1031"/>
      <c r="B744" s="1034"/>
      <c r="C744" s="1031"/>
      <c r="D744" s="1031"/>
      <c r="E744" s="1031"/>
      <c r="F744" s="1033"/>
      <c r="G744" s="1033"/>
      <c r="H744" s="1033"/>
      <c r="I744" s="1033"/>
      <c r="J744" s="1033"/>
      <c r="K744" s="1033"/>
      <c r="L744" s="1033"/>
      <c r="M744" s="1033"/>
      <c r="N744" s="1033"/>
      <c r="O744" s="1033"/>
      <c r="P744" s="1033"/>
      <c r="Q744" s="1033"/>
      <c r="R744" s="1033"/>
      <c r="S744" s="1033"/>
      <c r="T744" s="1033"/>
      <c r="U744" s="1033"/>
      <c r="V744" s="1033"/>
      <c r="W744" s="1033"/>
      <c r="X744" s="1033"/>
      <c r="Y744" s="1033"/>
      <c r="Z744" s="1033"/>
      <c r="AA744" s="1033"/>
      <c r="AB744" s="1033"/>
      <c r="AC744" s="1033"/>
      <c r="AD744" s="1033"/>
      <c r="AE744" s="1033"/>
      <c r="AF744" s="1033"/>
      <c r="AG744" s="1033"/>
      <c r="AH744" s="1033"/>
      <c r="AI744" s="1033"/>
      <c r="AJ744" s="1033"/>
      <c r="AK744" s="1033"/>
      <c r="AL744" s="1033"/>
      <c r="AM744" s="1033"/>
      <c r="AN744" s="1033"/>
      <c r="AO744" s="1033"/>
      <c r="AP744" s="1033"/>
      <c r="AQ744" s="1033"/>
    </row>
    <row r="745">
      <c r="A745" s="1031"/>
      <c r="B745" s="1034"/>
      <c r="C745" s="1031"/>
      <c r="D745" s="1031"/>
      <c r="E745" s="1031"/>
      <c r="F745" s="1033"/>
      <c r="G745" s="1033"/>
      <c r="H745" s="1033"/>
      <c r="I745" s="1033"/>
      <c r="J745" s="1033"/>
      <c r="K745" s="1033"/>
      <c r="L745" s="1033"/>
      <c r="M745" s="1033"/>
      <c r="N745" s="1033"/>
      <c r="O745" s="1033"/>
      <c r="P745" s="1033"/>
      <c r="Q745" s="1033"/>
      <c r="R745" s="1033"/>
      <c r="S745" s="1033"/>
      <c r="T745" s="1033"/>
      <c r="U745" s="1033"/>
      <c r="V745" s="1033"/>
      <c r="W745" s="1033"/>
      <c r="X745" s="1033"/>
      <c r="Y745" s="1033"/>
      <c r="Z745" s="1033"/>
      <c r="AA745" s="1033"/>
      <c r="AB745" s="1033"/>
      <c r="AC745" s="1033"/>
      <c r="AD745" s="1033"/>
      <c r="AE745" s="1033"/>
      <c r="AF745" s="1033"/>
      <c r="AG745" s="1033"/>
      <c r="AH745" s="1033"/>
      <c r="AI745" s="1033"/>
      <c r="AJ745" s="1033"/>
      <c r="AK745" s="1033"/>
      <c r="AL745" s="1033"/>
      <c r="AM745" s="1033"/>
      <c r="AN745" s="1033"/>
      <c r="AO745" s="1033"/>
      <c r="AP745" s="1033"/>
      <c r="AQ745" s="1033"/>
    </row>
    <row r="746">
      <c r="A746" s="1031"/>
      <c r="B746" s="1034"/>
      <c r="C746" s="1031"/>
      <c r="D746" s="1031"/>
      <c r="E746" s="1031"/>
      <c r="F746" s="1033"/>
      <c r="G746" s="1033"/>
      <c r="H746" s="1033"/>
      <c r="I746" s="1033"/>
      <c r="J746" s="1033"/>
      <c r="K746" s="1033"/>
      <c r="L746" s="1033"/>
      <c r="M746" s="1033"/>
      <c r="N746" s="1033"/>
      <c r="O746" s="1033"/>
      <c r="P746" s="1033"/>
      <c r="Q746" s="1033"/>
      <c r="R746" s="1033"/>
      <c r="S746" s="1033"/>
      <c r="T746" s="1033"/>
      <c r="U746" s="1033"/>
      <c r="V746" s="1033"/>
      <c r="W746" s="1033"/>
      <c r="X746" s="1033"/>
      <c r="Y746" s="1033"/>
      <c r="Z746" s="1033"/>
      <c r="AA746" s="1033"/>
      <c r="AB746" s="1033"/>
      <c r="AC746" s="1033"/>
      <c r="AD746" s="1033"/>
      <c r="AE746" s="1033"/>
      <c r="AF746" s="1033"/>
      <c r="AG746" s="1033"/>
      <c r="AH746" s="1033"/>
      <c r="AI746" s="1033"/>
      <c r="AJ746" s="1033"/>
      <c r="AK746" s="1033"/>
      <c r="AL746" s="1033"/>
      <c r="AM746" s="1033"/>
      <c r="AN746" s="1033"/>
      <c r="AO746" s="1033"/>
      <c r="AP746" s="1033"/>
      <c r="AQ746" s="1033"/>
    </row>
    <row r="747">
      <c r="A747" s="1031"/>
      <c r="B747" s="1034"/>
      <c r="C747" s="1031"/>
      <c r="D747" s="1031"/>
      <c r="E747" s="1031"/>
      <c r="F747" s="1033"/>
      <c r="G747" s="1033"/>
      <c r="H747" s="1033"/>
      <c r="I747" s="1033"/>
      <c r="J747" s="1033"/>
      <c r="K747" s="1033"/>
      <c r="L747" s="1033"/>
      <c r="M747" s="1033"/>
      <c r="N747" s="1033"/>
      <c r="O747" s="1033"/>
      <c r="P747" s="1033"/>
      <c r="Q747" s="1033"/>
      <c r="R747" s="1033"/>
      <c r="S747" s="1033"/>
      <c r="T747" s="1033"/>
      <c r="U747" s="1033"/>
      <c r="V747" s="1033"/>
      <c r="W747" s="1033"/>
      <c r="X747" s="1033"/>
      <c r="Y747" s="1033"/>
      <c r="Z747" s="1033"/>
      <c r="AA747" s="1033"/>
      <c r="AB747" s="1033"/>
      <c r="AC747" s="1033"/>
      <c r="AD747" s="1033"/>
      <c r="AE747" s="1033"/>
      <c r="AF747" s="1033"/>
      <c r="AG747" s="1033"/>
      <c r="AH747" s="1033"/>
      <c r="AI747" s="1033"/>
      <c r="AJ747" s="1033"/>
      <c r="AK747" s="1033"/>
      <c r="AL747" s="1033"/>
      <c r="AM747" s="1033"/>
      <c r="AN747" s="1033"/>
      <c r="AO747" s="1033"/>
      <c r="AP747" s="1033"/>
      <c r="AQ747" s="1033"/>
    </row>
    <row r="748">
      <c r="A748" s="1031"/>
      <c r="B748" s="1034"/>
      <c r="C748" s="1031"/>
      <c r="D748" s="1031"/>
      <c r="E748" s="1031"/>
      <c r="F748" s="1033"/>
      <c r="G748" s="1033"/>
      <c r="H748" s="1033"/>
      <c r="I748" s="1033"/>
      <c r="J748" s="1033"/>
      <c r="K748" s="1033"/>
      <c r="L748" s="1033"/>
      <c r="M748" s="1033"/>
      <c r="N748" s="1033"/>
      <c r="O748" s="1033"/>
      <c r="P748" s="1033"/>
      <c r="Q748" s="1033"/>
      <c r="R748" s="1033"/>
      <c r="S748" s="1033"/>
      <c r="T748" s="1033"/>
      <c r="U748" s="1033"/>
      <c r="V748" s="1033"/>
      <c r="W748" s="1033"/>
      <c r="X748" s="1033"/>
      <c r="Y748" s="1033"/>
      <c r="Z748" s="1033"/>
      <c r="AA748" s="1033"/>
      <c r="AB748" s="1033"/>
      <c r="AC748" s="1033"/>
      <c r="AD748" s="1033"/>
      <c r="AE748" s="1033"/>
      <c r="AF748" s="1033"/>
      <c r="AG748" s="1033"/>
      <c r="AH748" s="1033"/>
      <c r="AI748" s="1033"/>
      <c r="AJ748" s="1033"/>
      <c r="AK748" s="1033"/>
      <c r="AL748" s="1033"/>
      <c r="AM748" s="1033"/>
      <c r="AN748" s="1033"/>
      <c r="AO748" s="1033"/>
      <c r="AP748" s="1033"/>
      <c r="AQ748" s="1033"/>
    </row>
    <row r="749">
      <c r="A749" s="1031"/>
      <c r="B749" s="1034"/>
      <c r="C749" s="1031"/>
      <c r="D749" s="1031"/>
      <c r="E749" s="1031"/>
      <c r="F749" s="1033"/>
      <c r="G749" s="1033"/>
      <c r="H749" s="1033"/>
      <c r="I749" s="1033"/>
      <c r="J749" s="1033"/>
      <c r="K749" s="1033"/>
      <c r="L749" s="1033"/>
      <c r="M749" s="1033"/>
      <c r="N749" s="1033"/>
      <c r="O749" s="1033"/>
      <c r="P749" s="1033"/>
      <c r="Q749" s="1033"/>
      <c r="R749" s="1033"/>
      <c r="S749" s="1033"/>
      <c r="T749" s="1033"/>
      <c r="U749" s="1033"/>
      <c r="V749" s="1033"/>
      <c r="W749" s="1033"/>
      <c r="X749" s="1033"/>
      <c r="Y749" s="1033"/>
      <c r="Z749" s="1033"/>
      <c r="AA749" s="1033"/>
      <c r="AB749" s="1033"/>
      <c r="AC749" s="1033"/>
      <c r="AD749" s="1033"/>
      <c r="AE749" s="1033"/>
      <c r="AF749" s="1033"/>
      <c r="AG749" s="1033"/>
      <c r="AH749" s="1033"/>
      <c r="AI749" s="1033"/>
      <c r="AJ749" s="1033"/>
      <c r="AK749" s="1033"/>
      <c r="AL749" s="1033"/>
      <c r="AM749" s="1033"/>
      <c r="AN749" s="1033"/>
      <c r="AO749" s="1033"/>
      <c r="AP749" s="1033"/>
      <c r="AQ749" s="1033"/>
    </row>
    <row r="750">
      <c r="A750" s="1031"/>
      <c r="B750" s="1034"/>
      <c r="C750" s="1031"/>
      <c r="D750" s="1031"/>
      <c r="E750" s="1031"/>
      <c r="F750" s="1033"/>
      <c r="G750" s="1033"/>
      <c r="H750" s="1033"/>
      <c r="I750" s="1033"/>
      <c r="J750" s="1033"/>
      <c r="K750" s="1033"/>
      <c r="L750" s="1033"/>
      <c r="M750" s="1033"/>
      <c r="N750" s="1033"/>
      <c r="O750" s="1033"/>
      <c r="P750" s="1033"/>
      <c r="Q750" s="1033"/>
      <c r="R750" s="1033"/>
      <c r="S750" s="1033"/>
      <c r="T750" s="1033"/>
      <c r="U750" s="1033"/>
      <c r="V750" s="1033"/>
      <c r="W750" s="1033"/>
      <c r="X750" s="1033"/>
      <c r="Y750" s="1033"/>
      <c r="Z750" s="1033"/>
      <c r="AA750" s="1033"/>
      <c r="AB750" s="1033"/>
      <c r="AC750" s="1033"/>
      <c r="AD750" s="1033"/>
      <c r="AE750" s="1033"/>
      <c r="AF750" s="1033"/>
      <c r="AG750" s="1033"/>
      <c r="AH750" s="1033"/>
      <c r="AI750" s="1033"/>
      <c r="AJ750" s="1033"/>
      <c r="AK750" s="1033"/>
      <c r="AL750" s="1033"/>
      <c r="AM750" s="1033"/>
      <c r="AN750" s="1033"/>
      <c r="AO750" s="1033"/>
      <c r="AP750" s="1033"/>
      <c r="AQ750" s="1033"/>
    </row>
    <row r="751">
      <c r="A751" s="1031"/>
      <c r="B751" s="1034"/>
      <c r="C751" s="1031"/>
      <c r="D751" s="1031"/>
      <c r="E751" s="1031"/>
      <c r="F751" s="1033"/>
      <c r="G751" s="1033"/>
      <c r="H751" s="1033"/>
      <c r="I751" s="1033"/>
      <c r="J751" s="1033"/>
      <c r="K751" s="1033"/>
      <c r="L751" s="1033"/>
      <c r="M751" s="1033"/>
      <c r="N751" s="1033"/>
      <c r="O751" s="1033"/>
      <c r="P751" s="1033"/>
      <c r="Q751" s="1033"/>
      <c r="R751" s="1033"/>
      <c r="S751" s="1033"/>
      <c r="T751" s="1033"/>
      <c r="U751" s="1033"/>
      <c r="V751" s="1033"/>
      <c r="W751" s="1033"/>
      <c r="X751" s="1033"/>
      <c r="Y751" s="1033"/>
      <c r="Z751" s="1033"/>
      <c r="AA751" s="1033"/>
      <c r="AB751" s="1033"/>
      <c r="AC751" s="1033"/>
      <c r="AD751" s="1033"/>
      <c r="AE751" s="1033"/>
      <c r="AF751" s="1033"/>
      <c r="AG751" s="1033"/>
      <c r="AH751" s="1033"/>
      <c r="AI751" s="1033"/>
      <c r="AJ751" s="1033"/>
      <c r="AK751" s="1033"/>
      <c r="AL751" s="1033"/>
      <c r="AM751" s="1033"/>
      <c r="AN751" s="1033"/>
      <c r="AO751" s="1033"/>
      <c r="AP751" s="1033"/>
      <c r="AQ751" s="1033"/>
    </row>
    <row r="752">
      <c r="A752" s="1031"/>
      <c r="B752" s="1034"/>
      <c r="C752" s="1031"/>
      <c r="D752" s="1031"/>
      <c r="E752" s="1031"/>
      <c r="F752" s="1033"/>
      <c r="G752" s="1033"/>
      <c r="H752" s="1033"/>
      <c r="I752" s="1033"/>
      <c r="J752" s="1033"/>
      <c r="K752" s="1033"/>
      <c r="L752" s="1033"/>
      <c r="M752" s="1033"/>
      <c r="N752" s="1033"/>
      <c r="O752" s="1033"/>
      <c r="P752" s="1033"/>
      <c r="Q752" s="1033"/>
      <c r="R752" s="1033"/>
      <c r="S752" s="1033"/>
      <c r="T752" s="1033"/>
      <c r="U752" s="1033"/>
      <c r="V752" s="1033"/>
      <c r="W752" s="1033"/>
      <c r="X752" s="1033"/>
      <c r="Y752" s="1033"/>
      <c r="Z752" s="1033"/>
      <c r="AA752" s="1033"/>
      <c r="AB752" s="1033"/>
      <c r="AC752" s="1033"/>
      <c r="AD752" s="1033"/>
      <c r="AE752" s="1033"/>
      <c r="AF752" s="1033"/>
      <c r="AG752" s="1033"/>
      <c r="AH752" s="1033"/>
      <c r="AI752" s="1033"/>
      <c r="AJ752" s="1033"/>
      <c r="AK752" s="1033"/>
      <c r="AL752" s="1033"/>
      <c r="AM752" s="1033"/>
      <c r="AN752" s="1033"/>
      <c r="AO752" s="1033"/>
      <c r="AP752" s="1033"/>
      <c r="AQ752" s="1033"/>
    </row>
    <row r="753">
      <c r="A753" s="1031"/>
      <c r="B753" s="1034"/>
      <c r="C753" s="1031"/>
      <c r="D753" s="1031"/>
      <c r="E753" s="1031"/>
      <c r="F753" s="1033"/>
      <c r="G753" s="1033"/>
      <c r="H753" s="1033"/>
      <c r="I753" s="1033"/>
      <c r="J753" s="1033"/>
      <c r="K753" s="1033"/>
      <c r="L753" s="1033"/>
      <c r="M753" s="1033"/>
      <c r="N753" s="1033"/>
      <c r="O753" s="1033"/>
      <c r="P753" s="1033"/>
      <c r="Q753" s="1033"/>
      <c r="R753" s="1033"/>
      <c r="S753" s="1033"/>
      <c r="T753" s="1033"/>
      <c r="U753" s="1033"/>
      <c r="V753" s="1033"/>
      <c r="W753" s="1033"/>
      <c r="X753" s="1033"/>
      <c r="Y753" s="1033"/>
      <c r="Z753" s="1033"/>
      <c r="AA753" s="1033"/>
      <c r="AB753" s="1033"/>
      <c r="AC753" s="1033"/>
      <c r="AD753" s="1033"/>
      <c r="AE753" s="1033"/>
      <c r="AF753" s="1033"/>
      <c r="AG753" s="1033"/>
      <c r="AH753" s="1033"/>
      <c r="AI753" s="1033"/>
      <c r="AJ753" s="1033"/>
      <c r="AK753" s="1033"/>
      <c r="AL753" s="1033"/>
      <c r="AM753" s="1033"/>
      <c r="AN753" s="1033"/>
      <c r="AO753" s="1033"/>
      <c r="AP753" s="1033"/>
      <c r="AQ753" s="1033"/>
    </row>
    <row r="754">
      <c r="A754" s="1031"/>
      <c r="B754" s="1034"/>
      <c r="C754" s="1031"/>
      <c r="D754" s="1031"/>
      <c r="E754" s="1031"/>
      <c r="F754" s="1033"/>
      <c r="G754" s="1033"/>
      <c r="H754" s="1033"/>
      <c r="I754" s="1033"/>
      <c r="J754" s="1033"/>
      <c r="K754" s="1033"/>
      <c r="L754" s="1033"/>
      <c r="M754" s="1033"/>
      <c r="N754" s="1033"/>
      <c r="O754" s="1033"/>
      <c r="P754" s="1033"/>
      <c r="Q754" s="1033"/>
      <c r="R754" s="1033"/>
      <c r="S754" s="1033"/>
      <c r="T754" s="1033"/>
      <c r="U754" s="1033"/>
      <c r="V754" s="1033"/>
      <c r="W754" s="1033"/>
      <c r="X754" s="1033"/>
      <c r="Y754" s="1033"/>
      <c r="Z754" s="1033"/>
      <c r="AA754" s="1033"/>
      <c r="AB754" s="1033"/>
      <c r="AC754" s="1033"/>
      <c r="AD754" s="1033"/>
      <c r="AE754" s="1033"/>
      <c r="AF754" s="1033"/>
      <c r="AG754" s="1033"/>
      <c r="AH754" s="1033"/>
      <c r="AI754" s="1033"/>
      <c r="AJ754" s="1033"/>
      <c r="AK754" s="1033"/>
      <c r="AL754" s="1033"/>
      <c r="AM754" s="1033"/>
      <c r="AN754" s="1033"/>
      <c r="AO754" s="1033"/>
      <c r="AP754" s="1033"/>
      <c r="AQ754" s="1033"/>
    </row>
    <row r="755">
      <c r="A755" s="1031"/>
      <c r="B755" s="1034"/>
      <c r="C755" s="1031"/>
      <c r="D755" s="1031"/>
      <c r="E755" s="1031"/>
      <c r="F755" s="1033"/>
      <c r="G755" s="1033"/>
      <c r="H755" s="1033"/>
      <c r="I755" s="1033"/>
      <c r="J755" s="1033"/>
      <c r="K755" s="1033"/>
      <c r="L755" s="1033"/>
      <c r="M755" s="1033"/>
      <c r="N755" s="1033"/>
      <c r="O755" s="1033"/>
      <c r="P755" s="1033"/>
      <c r="Q755" s="1033"/>
      <c r="R755" s="1033"/>
      <c r="S755" s="1033"/>
      <c r="T755" s="1033"/>
      <c r="U755" s="1033"/>
      <c r="V755" s="1033"/>
      <c r="W755" s="1033"/>
      <c r="X755" s="1033"/>
      <c r="Y755" s="1033"/>
      <c r="Z755" s="1033"/>
      <c r="AA755" s="1033"/>
      <c r="AB755" s="1033"/>
      <c r="AC755" s="1033"/>
      <c r="AD755" s="1033"/>
      <c r="AE755" s="1033"/>
      <c r="AF755" s="1033"/>
      <c r="AG755" s="1033"/>
      <c r="AH755" s="1033"/>
      <c r="AI755" s="1033"/>
      <c r="AJ755" s="1033"/>
      <c r="AK755" s="1033"/>
      <c r="AL755" s="1033"/>
      <c r="AM755" s="1033"/>
      <c r="AN755" s="1033"/>
      <c r="AO755" s="1033"/>
      <c r="AP755" s="1033"/>
      <c r="AQ755" s="1033"/>
    </row>
    <row r="756">
      <c r="A756" s="1031"/>
      <c r="B756" s="1034"/>
      <c r="C756" s="1031"/>
      <c r="D756" s="1031"/>
      <c r="E756" s="1031"/>
      <c r="F756" s="1033"/>
      <c r="G756" s="1033"/>
      <c r="H756" s="1033"/>
      <c r="I756" s="1033"/>
      <c r="J756" s="1033"/>
      <c r="K756" s="1033"/>
      <c r="L756" s="1033"/>
      <c r="M756" s="1033"/>
      <c r="N756" s="1033"/>
      <c r="O756" s="1033"/>
      <c r="P756" s="1033"/>
      <c r="Q756" s="1033"/>
      <c r="R756" s="1033"/>
      <c r="S756" s="1033"/>
      <c r="T756" s="1033"/>
      <c r="U756" s="1033"/>
      <c r="V756" s="1033"/>
      <c r="W756" s="1033"/>
      <c r="X756" s="1033"/>
      <c r="Y756" s="1033"/>
      <c r="Z756" s="1033"/>
      <c r="AA756" s="1033"/>
      <c r="AB756" s="1033"/>
      <c r="AC756" s="1033"/>
      <c r="AD756" s="1033"/>
      <c r="AE756" s="1033"/>
      <c r="AF756" s="1033"/>
      <c r="AG756" s="1033"/>
      <c r="AH756" s="1033"/>
      <c r="AI756" s="1033"/>
      <c r="AJ756" s="1033"/>
      <c r="AK756" s="1033"/>
      <c r="AL756" s="1033"/>
      <c r="AM756" s="1033"/>
      <c r="AN756" s="1033"/>
      <c r="AO756" s="1033"/>
      <c r="AP756" s="1033"/>
      <c r="AQ756" s="1033"/>
    </row>
    <row r="757">
      <c r="A757" s="1031"/>
      <c r="B757" s="1034"/>
      <c r="C757" s="1031"/>
      <c r="D757" s="1031"/>
      <c r="E757" s="1031"/>
      <c r="F757" s="1033"/>
      <c r="G757" s="1033"/>
      <c r="H757" s="1033"/>
      <c r="I757" s="1033"/>
      <c r="J757" s="1033"/>
      <c r="K757" s="1033"/>
      <c r="L757" s="1033"/>
      <c r="M757" s="1033"/>
      <c r="N757" s="1033"/>
      <c r="O757" s="1033"/>
      <c r="P757" s="1033"/>
      <c r="Q757" s="1033"/>
      <c r="R757" s="1033"/>
      <c r="S757" s="1033"/>
      <c r="T757" s="1033"/>
      <c r="U757" s="1033"/>
      <c r="V757" s="1033"/>
      <c r="W757" s="1033"/>
      <c r="X757" s="1033"/>
      <c r="Y757" s="1033"/>
      <c r="Z757" s="1033"/>
      <c r="AA757" s="1033"/>
      <c r="AB757" s="1033"/>
      <c r="AC757" s="1033"/>
      <c r="AD757" s="1033"/>
      <c r="AE757" s="1033"/>
      <c r="AF757" s="1033"/>
      <c r="AG757" s="1033"/>
      <c r="AH757" s="1033"/>
      <c r="AI757" s="1033"/>
      <c r="AJ757" s="1033"/>
      <c r="AK757" s="1033"/>
      <c r="AL757" s="1033"/>
      <c r="AM757" s="1033"/>
      <c r="AN757" s="1033"/>
      <c r="AO757" s="1033"/>
      <c r="AP757" s="1033"/>
      <c r="AQ757" s="1033"/>
    </row>
    <row r="758">
      <c r="A758" s="1031"/>
      <c r="B758" s="1034"/>
      <c r="C758" s="1031"/>
      <c r="D758" s="1031"/>
      <c r="E758" s="1031"/>
      <c r="F758" s="1033"/>
      <c r="G758" s="1033"/>
      <c r="H758" s="1033"/>
      <c r="I758" s="1033"/>
      <c r="J758" s="1033"/>
      <c r="K758" s="1033"/>
      <c r="L758" s="1033"/>
      <c r="M758" s="1033"/>
      <c r="N758" s="1033"/>
      <c r="O758" s="1033"/>
      <c r="P758" s="1033"/>
      <c r="Q758" s="1033"/>
      <c r="R758" s="1033"/>
      <c r="S758" s="1033"/>
      <c r="T758" s="1033"/>
      <c r="U758" s="1033"/>
      <c r="V758" s="1033"/>
      <c r="W758" s="1033"/>
      <c r="X758" s="1033"/>
      <c r="Y758" s="1033"/>
      <c r="Z758" s="1033"/>
      <c r="AA758" s="1033"/>
      <c r="AB758" s="1033"/>
      <c r="AC758" s="1033"/>
      <c r="AD758" s="1033"/>
      <c r="AE758" s="1033"/>
      <c r="AF758" s="1033"/>
      <c r="AG758" s="1033"/>
      <c r="AH758" s="1033"/>
      <c r="AI758" s="1033"/>
      <c r="AJ758" s="1033"/>
      <c r="AK758" s="1033"/>
      <c r="AL758" s="1033"/>
      <c r="AM758" s="1033"/>
      <c r="AN758" s="1033"/>
      <c r="AO758" s="1033"/>
      <c r="AP758" s="1033"/>
      <c r="AQ758" s="1033"/>
    </row>
    <row r="759">
      <c r="A759" s="1031"/>
      <c r="B759" s="1034"/>
      <c r="C759" s="1031"/>
      <c r="D759" s="1031"/>
      <c r="E759" s="1031"/>
      <c r="F759" s="1033"/>
      <c r="G759" s="1033"/>
      <c r="H759" s="1033"/>
      <c r="I759" s="1033"/>
      <c r="J759" s="1033"/>
      <c r="K759" s="1033"/>
      <c r="L759" s="1033"/>
      <c r="M759" s="1033"/>
      <c r="N759" s="1033"/>
      <c r="O759" s="1033"/>
      <c r="P759" s="1033"/>
      <c r="Q759" s="1033"/>
      <c r="R759" s="1033"/>
      <c r="S759" s="1033"/>
      <c r="T759" s="1033"/>
      <c r="U759" s="1033"/>
      <c r="V759" s="1033"/>
      <c r="W759" s="1033"/>
      <c r="X759" s="1033"/>
      <c r="Y759" s="1033"/>
      <c r="Z759" s="1033"/>
      <c r="AA759" s="1033"/>
      <c r="AB759" s="1033"/>
      <c r="AC759" s="1033"/>
      <c r="AD759" s="1033"/>
      <c r="AE759" s="1033"/>
      <c r="AF759" s="1033"/>
      <c r="AG759" s="1033"/>
      <c r="AH759" s="1033"/>
      <c r="AI759" s="1033"/>
      <c r="AJ759" s="1033"/>
      <c r="AK759" s="1033"/>
      <c r="AL759" s="1033"/>
      <c r="AM759" s="1033"/>
      <c r="AN759" s="1033"/>
      <c r="AO759" s="1033"/>
      <c r="AP759" s="1033"/>
      <c r="AQ759" s="1033"/>
    </row>
    <row r="760">
      <c r="A760" s="1031"/>
      <c r="B760" s="1034"/>
      <c r="C760" s="1031"/>
      <c r="D760" s="1031"/>
      <c r="E760" s="1031"/>
      <c r="F760" s="1033"/>
      <c r="G760" s="1033"/>
      <c r="H760" s="1033"/>
      <c r="I760" s="1033"/>
      <c r="J760" s="1033"/>
      <c r="K760" s="1033"/>
      <c r="L760" s="1033"/>
      <c r="M760" s="1033"/>
      <c r="N760" s="1033"/>
      <c r="O760" s="1033"/>
      <c r="P760" s="1033"/>
      <c r="Q760" s="1033"/>
      <c r="R760" s="1033"/>
      <c r="S760" s="1033"/>
      <c r="T760" s="1033"/>
      <c r="U760" s="1033"/>
      <c r="V760" s="1033"/>
      <c r="W760" s="1033"/>
      <c r="X760" s="1033"/>
      <c r="Y760" s="1033"/>
      <c r="Z760" s="1033"/>
      <c r="AA760" s="1033"/>
      <c r="AB760" s="1033"/>
      <c r="AC760" s="1033"/>
      <c r="AD760" s="1033"/>
      <c r="AE760" s="1033"/>
      <c r="AF760" s="1033"/>
      <c r="AG760" s="1033"/>
      <c r="AH760" s="1033"/>
      <c r="AI760" s="1033"/>
      <c r="AJ760" s="1033"/>
      <c r="AK760" s="1033"/>
      <c r="AL760" s="1033"/>
      <c r="AM760" s="1033"/>
      <c r="AN760" s="1033"/>
      <c r="AO760" s="1033"/>
      <c r="AP760" s="1033"/>
      <c r="AQ760" s="1033"/>
    </row>
    <row r="761">
      <c r="A761" s="1031"/>
      <c r="B761" s="1034"/>
      <c r="C761" s="1031"/>
      <c r="D761" s="1031"/>
      <c r="E761" s="1031"/>
      <c r="F761" s="1033"/>
      <c r="G761" s="1033"/>
      <c r="H761" s="1033"/>
      <c r="I761" s="1033"/>
      <c r="J761" s="1033"/>
      <c r="K761" s="1033"/>
      <c r="L761" s="1033"/>
      <c r="M761" s="1033"/>
      <c r="N761" s="1033"/>
      <c r="O761" s="1033"/>
      <c r="P761" s="1033"/>
      <c r="Q761" s="1033"/>
      <c r="R761" s="1033"/>
      <c r="S761" s="1033"/>
      <c r="T761" s="1033"/>
      <c r="U761" s="1033"/>
      <c r="V761" s="1033"/>
      <c r="W761" s="1033"/>
      <c r="X761" s="1033"/>
      <c r="Y761" s="1033"/>
      <c r="Z761" s="1033"/>
      <c r="AA761" s="1033"/>
      <c r="AB761" s="1033"/>
      <c r="AC761" s="1033"/>
      <c r="AD761" s="1033"/>
      <c r="AE761" s="1033"/>
      <c r="AF761" s="1033"/>
      <c r="AG761" s="1033"/>
      <c r="AH761" s="1033"/>
      <c r="AI761" s="1033"/>
      <c r="AJ761" s="1033"/>
      <c r="AK761" s="1033"/>
      <c r="AL761" s="1033"/>
      <c r="AM761" s="1033"/>
      <c r="AN761" s="1033"/>
      <c r="AO761" s="1033"/>
      <c r="AP761" s="1033"/>
      <c r="AQ761" s="1033"/>
    </row>
    <row r="762">
      <c r="A762" s="1031"/>
      <c r="B762" s="1034"/>
      <c r="C762" s="1031"/>
      <c r="D762" s="1031"/>
      <c r="E762" s="1031"/>
      <c r="F762" s="1033"/>
      <c r="G762" s="1033"/>
      <c r="H762" s="1033"/>
      <c r="I762" s="1033"/>
      <c r="J762" s="1033"/>
      <c r="K762" s="1033"/>
      <c r="L762" s="1033"/>
      <c r="M762" s="1033"/>
      <c r="N762" s="1033"/>
      <c r="O762" s="1033"/>
      <c r="P762" s="1033"/>
      <c r="Q762" s="1033"/>
      <c r="R762" s="1033"/>
      <c r="S762" s="1033"/>
      <c r="T762" s="1033"/>
      <c r="U762" s="1033"/>
      <c r="V762" s="1033"/>
      <c r="W762" s="1033"/>
      <c r="X762" s="1033"/>
      <c r="Y762" s="1033"/>
      <c r="Z762" s="1033"/>
      <c r="AA762" s="1033"/>
      <c r="AB762" s="1033"/>
      <c r="AC762" s="1033"/>
      <c r="AD762" s="1033"/>
      <c r="AE762" s="1033"/>
      <c r="AF762" s="1033"/>
      <c r="AG762" s="1033"/>
      <c r="AH762" s="1033"/>
      <c r="AI762" s="1033"/>
      <c r="AJ762" s="1033"/>
      <c r="AK762" s="1033"/>
      <c r="AL762" s="1033"/>
      <c r="AM762" s="1033"/>
      <c r="AN762" s="1033"/>
      <c r="AO762" s="1033"/>
      <c r="AP762" s="1033"/>
      <c r="AQ762" s="1033"/>
    </row>
    <row r="763">
      <c r="A763" s="1031"/>
      <c r="B763" s="1034"/>
      <c r="C763" s="1031"/>
      <c r="D763" s="1031"/>
      <c r="E763" s="1031"/>
      <c r="F763" s="1033"/>
      <c r="G763" s="1033"/>
      <c r="H763" s="1033"/>
      <c r="I763" s="1033"/>
      <c r="J763" s="1033"/>
      <c r="K763" s="1033"/>
      <c r="L763" s="1033"/>
      <c r="M763" s="1033"/>
      <c r="N763" s="1033"/>
      <c r="O763" s="1033"/>
      <c r="P763" s="1033"/>
      <c r="Q763" s="1033"/>
      <c r="R763" s="1033"/>
      <c r="S763" s="1033"/>
      <c r="T763" s="1033"/>
      <c r="U763" s="1033"/>
      <c r="V763" s="1033"/>
      <c r="W763" s="1033"/>
      <c r="X763" s="1033"/>
      <c r="Y763" s="1033"/>
      <c r="Z763" s="1033"/>
      <c r="AA763" s="1033"/>
      <c r="AB763" s="1033"/>
      <c r="AC763" s="1033"/>
      <c r="AD763" s="1033"/>
      <c r="AE763" s="1033"/>
      <c r="AF763" s="1033"/>
      <c r="AG763" s="1033"/>
      <c r="AH763" s="1033"/>
      <c r="AI763" s="1033"/>
      <c r="AJ763" s="1033"/>
      <c r="AK763" s="1033"/>
      <c r="AL763" s="1033"/>
      <c r="AM763" s="1033"/>
      <c r="AN763" s="1033"/>
      <c r="AO763" s="1033"/>
      <c r="AP763" s="1033"/>
      <c r="AQ763" s="1033"/>
    </row>
    <row r="764">
      <c r="A764" s="1031"/>
      <c r="B764" s="1034"/>
      <c r="C764" s="1031"/>
      <c r="D764" s="1031"/>
      <c r="E764" s="1031"/>
      <c r="F764" s="1033"/>
      <c r="G764" s="1033"/>
      <c r="H764" s="1033"/>
      <c r="I764" s="1033"/>
      <c r="J764" s="1033"/>
      <c r="K764" s="1033"/>
      <c r="L764" s="1033"/>
      <c r="M764" s="1033"/>
      <c r="N764" s="1033"/>
      <c r="O764" s="1033"/>
      <c r="P764" s="1033"/>
      <c r="Q764" s="1033"/>
      <c r="R764" s="1033"/>
      <c r="S764" s="1033"/>
      <c r="T764" s="1033"/>
      <c r="U764" s="1033"/>
      <c r="V764" s="1033"/>
      <c r="W764" s="1033"/>
      <c r="X764" s="1033"/>
      <c r="Y764" s="1033"/>
      <c r="Z764" s="1033"/>
      <c r="AA764" s="1033"/>
      <c r="AB764" s="1033"/>
      <c r="AC764" s="1033"/>
      <c r="AD764" s="1033"/>
      <c r="AE764" s="1033"/>
      <c r="AF764" s="1033"/>
      <c r="AG764" s="1033"/>
      <c r="AH764" s="1033"/>
      <c r="AI764" s="1033"/>
      <c r="AJ764" s="1033"/>
      <c r="AK764" s="1033"/>
      <c r="AL764" s="1033"/>
      <c r="AM764" s="1033"/>
      <c r="AN764" s="1033"/>
      <c r="AO764" s="1033"/>
      <c r="AP764" s="1033"/>
      <c r="AQ764" s="1033"/>
    </row>
    <row r="765">
      <c r="A765" s="1031"/>
      <c r="B765" s="1034"/>
      <c r="C765" s="1031"/>
      <c r="D765" s="1031"/>
      <c r="E765" s="1031"/>
      <c r="F765" s="1033"/>
      <c r="G765" s="1033"/>
      <c r="H765" s="1033"/>
      <c r="I765" s="1033"/>
      <c r="J765" s="1033"/>
      <c r="K765" s="1033"/>
      <c r="L765" s="1033"/>
      <c r="M765" s="1033"/>
      <c r="N765" s="1033"/>
      <c r="O765" s="1033"/>
      <c r="P765" s="1033"/>
      <c r="Q765" s="1033"/>
      <c r="R765" s="1033"/>
      <c r="S765" s="1033"/>
      <c r="T765" s="1033"/>
      <c r="U765" s="1033"/>
      <c r="V765" s="1033"/>
      <c r="W765" s="1033"/>
      <c r="X765" s="1033"/>
      <c r="Y765" s="1033"/>
      <c r="Z765" s="1033"/>
      <c r="AA765" s="1033"/>
      <c r="AB765" s="1033"/>
      <c r="AC765" s="1033"/>
      <c r="AD765" s="1033"/>
      <c r="AE765" s="1033"/>
      <c r="AF765" s="1033"/>
      <c r="AG765" s="1033"/>
      <c r="AH765" s="1033"/>
      <c r="AI765" s="1033"/>
      <c r="AJ765" s="1033"/>
      <c r="AK765" s="1033"/>
      <c r="AL765" s="1033"/>
      <c r="AM765" s="1033"/>
      <c r="AN765" s="1033"/>
      <c r="AO765" s="1033"/>
      <c r="AP765" s="1033"/>
      <c r="AQ765" s="1033"/>
    </row>
    <row r="766">
      <c r="A766" s="1031"/>
      <c r="B766" s="1034"/>
      <c r="C766" s="1031"/>
      <c r="D766" s="1031"/>
      <c r="E766" s="1031"/>
      <c r="F766" s="1033"/>
      <c r="G766" s="1033"/>
      <c r="H766" s="1033"/>
      <c r="I766" s="1033"/>
      <c r="J766" s="1033"/>
      <c r="K766" s="1033"/>
      <c r="L766" s="1033"/>
      <c r="M766" s="1033"/>
      <c r="N766" s="1033"/>
      <c r="O766" s="1033"/>
      <c r="P766" s="1033"/>
      <c r="Q766" s="1033"/>
      <c r="R766" s="1033"/>
      <c r="S766" s="1033"/>
      <c r="T766" s="1033"/>
      <c r="U766" s="1033"/>
      <c r="V766" s="1033"/>
      <c r="W766" s="1033"/>
      <c r="X766" s="1033"/>
      <c r="Y766" s="1033"/>
      <c r="Z766" s="1033"/>
      <c r="AA766" s="1033"/>
      <c r="AB766" s="1033"/>
      <c r="AC766" s="1033"/>
      <c r="AD766" s="1033"/>
      <c r="AE766" s="1033"/>
      <c r="AF766" s="1033"/>
      <c r="AG766" s="1033"/>
      <c r="AH766" s="1033"/>
      <c r="AI766" s="1033"/>
      <c r="AJ766" s="1033"/>
      <c r="AK766" s="1033"/>
      <c r="AL766" s="1033"/>
      <c r="AM766" s="1033"/>
      <c r="AN766" s="1033"/>
      <c r="AO766" s="1033"/>
      <c r="AP766" s="1033"/>
      <c r="AQ766" s="1033"/>
    </row>
    <row r="767">
      <c r="A767" s="1031"/>
      <c r="B767" s="1034"/>
      <c r="C767" s="1031"/>
      <c r="D767" s="1031"/>
      <c r="E767" s="1031"/>
      <c r="F767" s="1033"/>
      <c r="G767" s="1033"/>
      <c r="H767" s="1033"/>
      <c r="I767" s="1033"/>
      <c r="J767" s="1033"/>
      <c r="K767" s="1033"/>
      <c r="L767" s="1033"/>
      <c r="M767" s="1033"/>
      <c r="N767" s="1033"/>
      <c r="O767" s="1033"/>
      <c r="P767" s="1033"/>
      <c r="Q767" s="1033"/>
      <c r="R767" s="1033"/>
      <c r="S767" s="1033"/>
      <c r="T767" s="1033"/>
      <c r="U767" s="1033"/>
      <c r="V767" s="1033"/>
      <c r="W767" s="1033"/>
      <c r="X767" s="1033"/>
      <c r="Y767" s="1033"/>
      <c r="Z767" s="1033"/>
      <c r="AA767" s="1033"/>
      <c r="AB767" s="1033"/>
      <c r="AC767" s="1033"/>
      <c r="AD767" s="1033"/>
      <c r="AE767" s="1033"/>
      <c r="AF767" s="1033"/>
      <c r="AG767" s="1033"/>
      <c r="AH767" s="1033"/>
      <c r="AI767" s="1033"/>
      <c r="AJ767" s="1033"/>
      <c r="AK767" s="1033"/>
      <c r="AL767" s="1033"/>
      <c r="AM767" s="1033"/>
      <c r="AN767" s="1033"/>
      <c r="AO767" s="1033"/>
      <c r="AP767" s="1033"/>
      <c r="AQ767" s="1033"/>
    </row>
    <row r="768">
      <c r="A768" s="1031"/>
      <c r="B768" s="1034"/>
      <c r="C768" s="1031"/>
      <c r="D768" s="1031"/>
      <c r="E768" s="1031"/>
      <c r="F768" s="1033"/>
      <c r="G768" s="1033"/>
      <c r="H768" s="1033"/>
      <c r="I768" s="1033"/>
      <c r="J768" s="1033"/>
      <c r="K768" s="1033"/>
      <c r="L768" s="1033"/>
      <c r="M768" s="1033"/>
      <c r="N768" s="1033"/>
      <c r="O768" s="1033"/>
      <c r="P768" s="1033"/>
      <c r="Q768" s="1033"/>
      <c r="R768" s="1033"/>
      <c r="S768" s="1033"/>
      <c r="T768" s="1033"/>
      <c r="U768" s="1033"/>
      <c r="V768" s="1033"/>
      <c r="W768" s="1033"/>
      <c r="X768" s="1033"/>
      <c r="Y768" s="1033"/>
      <c r="Z768" s="1033"/>
      <c r="AA768" s="1033"/>
      <c r="AB768" s="1033"/>
      <c r="AC768" s="1033"/>
      <c r="AD768" s="1033"/>
      <c r="AE768" s="1033"/>
      <c r="AF768" s="1033"/>
      <c r="AG768" s="1033"/>
      <c r="AH768" s="1033"/>
      <c r="AI768" s="1033"/>
      <c r="AJ768" s="1033"/>
      <c r="AK768" s="1033"/>
      <c r="AL768" s="1033"/>
      <c r="AM768" s="1033"/>
      <c r="AN768" s="1033"/>
      <c r="AO768" s="1033"/>
      <c r="AP768" s="1033"/>
      <c r="AQ768" s="1033"/>
    </row>
    <row r="769">
      <c r="A769" s="1031"/>
      <c r="B769" s="1034"/>
      <c r="C769" s="1031"/>
      <c r="D769" s="1031"/>
      <c r="E769" s="1031"/>
      <c r="F769" s="1033"/>
      <c r="G769" s="1033"/>
      <c r="H769" s="1033"/>
      <c r="I769" s="1033"/>
      <c r="J769" s="1033"/>
      <c r="K769" s="1033"/>
      <c r="L769" s="1033"/>
      <c r="M769" s="1033"/>
      <c r="N769" s="1033"/>
      <c r="O769" s="1033"/>
      <c r="P769" s="1033"/>
      <c r="Q769" s="1033"/>
      <c r="R769" s="1033"/>
      <c r="S769" s="1033"/>
      <c r="T769" s="1033"/>
      <c r="U769" s="1033"/>
      <c r="V769" s="1033"/>
      <c r="W769" s="1033"/>
      <c r="X769" s="1033"/>
      <c r="Y769" s="1033"/>
      <c r="Z769" s="1033"/>
      <c r="AA769" s="1033"/>
      <c r="AB769" s="1033"/>
      <c r="AC769" s="1033"/>
      <c r="AD769" s="1033"/>
      <c r="AE769" s="1033"/>
      <c r="AF769" s="1033"/>
      <c r="AG769" s="1033"/>
      <c r="AH769" s="1033"/>
      <c r="AI769" s="1033"/>
      <c r="AJ769" s="1033"/>
      <c r="AK769" s="1033"/>
      <c r="AL769" s="1033"/>
      <c r="AM769" s="1033"/>
      <c r="AN769" s="1033"/>
      <c r="AO769" s="1033"/>
      <c r="AP769" s="1033"/>
      <c r="AQ769" s="1033"/>
    </row>
    <row r="770">
      <c r="A770" s="1031"/>
      <c r="B770" s="1034"/>
      <c r="C770" s="1031"/>
      <c r="D770" s="1031"/>
      <c r="E770" s="1031"/>
      <c r="F770" s="1033"/>
      <c r="G770" s="1033"/>
      <c r="H770" s="1033"/>
      <c r="I770" s="1033"/>
      <c r="J770" s="1033"/>
      <c r="K770" s="1033"/>
      <c r="L770" s="1033"/>
      <c r="M770" s="1033"/>
      <c r="N770" s="1033"/>
      <c r="O770" s="1033"/>
      <c r="P770" s="1033"/>
      <c r="Q770" s="1033"/>
      <c r="R770" s="1033"/>
      <c r="S770" s="1033"/>
      <c r="T770" s="1033"/>
      <c r="U770" s="1033"/>
      <c r="V770" s="1033"/>
      <c r="W770" s="1033"/>
      <c r="X770" s="1033"/>
      <c r="Y770" s="1033"/>
      <c r="Z770" s="1033"/>
      <c r="AA770" s="1033"/>
      <c r="AB770" s="1033"/>
      <c r="AC770" s="1033"/>
      <c r="AD770" s="1033"/>
      <c r="AE770" s="1033"/>
      <c r="AF770" s="1033"/>
      <c r="AG770" s="1033"/>
      <c r="AH770" s="1033"/>
      <c r="AI770" s="1033"/>
      <c r="AJ770" s="1033"/>
      <c r="AK770" s="1033"/>
      <c r="AL770" s="1033"/>
      <c r="AM770" s="1033"/>
      <c r="AN770" s="1033"/>
      <c r="AO770" s="1033"/>
      <c r="AP770" s="1033"/>
      <c r="AQ770" s="1033"/>
    </row>
    <row r="771">
      <c r="A771" s="1031"/>
      <c r="B771" s="1034"/>
      <c r="C771" s="1031"/>
      <c r="D771" s="1031"/>
      <c r="E771" s="1031"/>
      <c r="F771" s="1033"/>
      <c r="G771" s="1033"/>
      <c r="H771" s="1033"/>
      <c r="I771" s="1033"/>
      <c r="J771" s="1033"/>
      <c r="K771" s="1033"/>
      <c r="L771" s="1033"/>
      <c r="M771" s="1033"/>
      <c r="N771" s="1033"/>
      <c r="O771" s="1033"/>
      <c r="P771" s="1033"/>
      <c r="Q771" s="1033"/>
      <c r="R771" s="1033"/>
      <c r="S771" s="1033"/>
      <c r="T771" s="1033"/>
      <c r="U771" s="1033"/>
      <c r="V771" s="1033"/>
      <c r="W771" s="1033"/>
      <c r="X771" s="1033"/>
      <c r="Y771" s="1033"/>
      <c r="Z771" s="1033"/>
      <c r="AA771" s="1033"/>
      <c r="AB771" s="1033"/>
      <c r="AC771" s="1033"/>
      <c r="AD771" s="1033"/>
      <c r="AE771" s="1033"/>
      <c r="AF771" s="1033"/>
      <c r="AG771" s="1033"/>
      <c r="AH771" s="1033"/>
      <c r="AI771" s="1033"/>
      <c r="AJ771" s="1033"/>
      <c r="AK771" s="1033"/>
      <c r="AL771" s="1033"/>
      <c r="AM771" s="1033"/>
      <c r="AN771" s="1033"/>
      <c r="AO771" s="1033"/>
      <c r="AP771" s="1033"/>
      <c r="AQ771" s="1033"/>
    </row>
    <row r="772">
      <c r="A772" s="1031"/>
      <c r="B772" s="1034"/>
      <c r="C772" s="1031"/>
      <c r="D772" s="1031"/>
      <c r="E772" s="1031"/>
      <c r="F772" s="1033"/>
      <c r="G772" s="1033"/>
      <c r="H772" s="1033"/>
      <c r="I772" s="1033"/>
      <c r="J772" s="1033"/>
      <c r="K772" s="1033"/>
      <c r="L772" s="1033"/>
      <c r="M772" s="1033"/>
      <c r="N772" s="1033"/>
      <c r="O772" s="1033"/>
      <c r="P772" s="1033"/>
      <c r="Q772" s="1033"/>
      <c r="R772" s="1033"/>
      <c r="S772" s="1033"/>
      <c r="T772" s="1033"/>
      <c r="U772" s="1033"/>
      <c r="V772" s="1033"/>
      <c r="W772" s="1033"/>
      <c r="X772" s="1033"/>
      <c r="Y772" s="1033"/>
      <c r="Z772" s="1033"/>
      <c r="AA772" s="1033"/>
      <c r="AB772" s="1033"/>
      <c r="AC772" s="1033"/>
      <c r="AD772" s="1033"/>
      <c r="AE772" s="1033"/>
      <c r="AF772" s="1033"/>
      <c r="AG772" s="1033"/>
      <c r="AH772" s="1033"/>
      <c r="AI772" s="1033"/>
      <c r="AJ772" s="1033"/>
      <c r="AK772" s="1033"/>
      <c r="AL772" s="1033"/>
      <c r="AM772" s="1033"/>
      <c r="AN772" s="1033"/>
      <c r="AO772" s="1033"/>
      <c r="AP772" s="1033"/>
      <c r="AQ772" s="1033"/>
    </row>
    <row r="773">
      <c r="A773" s="1031"/>
      <c r="B773" s="1034"/>
      <c r="C773" s="1031"/>
      <c r="D773" s="1031"/>
      <c r="E773" s="1031"/>
      <c r="F773" s="1033"/>
      <c r="G773" s="1033"/>
      <c r="H773" s="1033"/>
      <c r="I773" s="1033"/>
      <c r="J773" s="1033"/>
      <c r="K773" s="1033"/>
      <c r="L773" s="1033"/>
      <c r="M773" s="1033"/>
      <c r="N773" s="1033"/>
      <c r="O773" s="1033"/>
      <c r="P773" s="1033"/>
      <c r="Q773" s="1033"/>
      <c r="R773" s="1033"/>
      <c r="S773" s="1033"/>
      <c r="T773" s="1033"/>
      <c r="U773" s="1033"/>
      <c r="V773" s="1033"/>
      <c r="W773" s="1033"/>
      <c r="X773" s="1033"/>
      <c r="Y773" s="1033"/>
      <c r="Z773" s="1033"/>
      <c r="AA773" s="1033"/>
      <c r="AB773" s="1033"/>
      <c r="AC773" s="1033"/>
      <c r="AD773" s="1033"/>
      <c r="AE773" s="1033"/>
      <c r="AF773" s="1033"/>
      <c r="AG773" s="1033"/>
      <c r="AH773" s="1033"/>
      <c r="AI773" s="1033"/>
      <c r="AJ773" s="1033"/>
      <c r="AK773" s="1033"/>
      <c r="AL773" s="1033"/>
      <c r="AM773" s="1033"/>
      <c r="AN773" s="1033"/>
      <c r="AO773" s="1033"/>
      <c r="AP773" s="1033"/>
      <c r="AQ773" s="1033"/>
    </row>
    <row r="774">
      <c r="A774" s="1031"/>
      <c r="B774" s="1034"/>
      <c r="C774" s="1031"/>
      <c r="D774" s="1031"/>
      <c r="E774" s="1031"/>
      <c r="F774" s="1033"/>
      <c r="G774" s="1033"/>
      <c r="H774" s="1033"/>
      <c r="I774" s="1033"/>
      <c r="J774" s="1033"/>
      <c r="K774" s="1033"/>
      <c r="L774" s="1033"/>
      <c r="M774" s="1033"/>
      <c r="N774" s="1033"/>
      <c r="O774" s="1033"/>
      <c r="P774" s="1033"/>
      <c r="Q774" s="1033"/>
      <c r="R774" s="1033"/>
      <c r="S774" s="1033"/>
      <c r="T774" s="1033"/>
      <c r="U774" s="1033"/>
      <c r="V774" s="1033"/>
      <c r="W774" s="1033"/>
      <c r="X774" s="1033"/>
      <c r="Y774" s="1033"/>
      <c r="Z774" s="1033"/>
      <c r="AA774" s="1033"/>
      <c r="AB774" s="1033"/>
      <c r="AC774" s="1033"/>
      <c r="AD774" s="1033"/>
      <c r="AE774" s="1033"/>
      <c r="AF774" s="1033"/>
      <c r="AG774" s="1033"/>
      <c r="AH774" s="1033"/>
      <c r="AI774" s="1033"/>
      <c r="AJ774" s="1033"/>
      <c r="AK774" s="1033"/>
      <c r="AL774" s="1033"/>
      <c r="AM774" s="1033"/>
      <c r="AN774" s="1033"/>
      <c r="AO774" s="1033"/>
      <c r="AP774" s="1033"/>
      <c r="AQ774" s="1033"/>
    </row>
    <row r="775">
      <c r="A775" s="1031"/>
      <c r="B775" s="1034"/>
      <c r="C775" s="1031"/>
      <c r="D775" s="1031"/>
      <c r="E775" s="1031"/>
      <c r="F775" s="1033"/>
      <c r="G775" s="1033"/>
      <c r="H775" s="1033"/>
      <c r="I775" s="1033"/>
      <c r="J775" s="1033"/>
      <c r="K775" s="1033"/>
      <c r="L775" s="1033"/>
      <c r="M775" s="1033"/>
      <c r="N775" s="1033"/>
      <c r="O775" s="1033"/>
      <c r="P775" s="1033"/>
      <c r="Q775" s="1033"/>
      <c r="R775" s="1033"/>
      <c r="S775" s="1033"/>
      <c r="T775" s="1033"/>
      <c r="U775" s="1033"/>
      <c r="V775" s="1033"/>
      <c r="W775" s="1033"/>
      <c r="X775" s="1033"/>
      <c r="Y775" s="1033"/>
      <c r="Z775" s="1033"/>
      <c r="AA775" s="1033"/>
      <c r="AB775" s="1033"/>
      <c r="AC775" s="1033"/>
      <c r="AD775" s="1033"/>
      <c r="AE775" s="1033"/>
      <c r="AF775" s="1033"/>
      <c r="AG775" s="1033"/>
      <c r="AH775" s="1033"/>
      <c r="AI775" s="1033"/>
      <c r="AJ775" s="1033"/>
      <c r="AK775" s="1033"/>
      <c r="AL775" s="1033"/>
      <c r="AM775" s="1033"/>
      <c r="AN775" s="1033"/>
      <c r="AO775" s="1033"/>
      <c r="AP775" s="1033"/>
      <c r="AQ775" s="1033"/>
    </row>
    <row r="776">
      <c r="A776" s="1031"/>
      <c r="B776" s="1034"/>
      <c r="C776" s="1031"/>
      <c r="D776" s="1031"/>
      <c r="E776" s="1031"/>
      <c r="F776" s="1033"/>
      <c r="G776" s="1033"/>
      <c r="H776" s="1033"/>
      <c r="I776" s="1033"/>
      <c r="J776" s="1033"/>
      <c r="K776" s="1033"/>
      <c r="L776" s="1033"/>
      <c r="M776" s="1033"/>
      <c r="N776" s="1033"/>
      <c r="O776" s="1033"/>
      <c r="P776" s="1033"/>
      <c r="Q776" s="1033"/>
      <c r="R776" s="1033"/>
      <c r="S776" s="1033"/>
      <c r="T776" s="1033"/>
      <c r="U776" s="1033"/>
      <c r="V776" s="1033"/>
      <c r="W776" s="1033"/>
      <c r="X776" s="1033"/>
      <c r="Y776" s="1033"/>
      <c r="Z776" s="1033"/>
      <c r="AA776" s="1033"/>
      <c r="AB776" s="1033"/>
      <c r="AC776" s="1033"/>
      <c r="AD776" s="1033"/>
      <c r="AE776" s="1033"/>
      <c r="AF776" s="1033"/>
      <c r="AG776" s="1033"/>
      <c r="AH776" s="1033"/>
      <c r="AI776" s="1033"/>
      <c r="AJ776" s="1033"/>
      <c r="AK776" s="1033"/>
      <c r="AL776" s="1033"/>
      <c r="AM776" s="1033"/>
      <c r="AN776" s="1033"/>
      <c r="AO776" s="1033"/>
      <c r="AP776" s="1033"/>
      <c r="AQ776" s="1033"/>
    </row>
    <row r="777">
      <c r="A777" s="1031"/>
      <c r="B777" s="1034"/>
      <c r="C777" s="1031"/>
      <c r="D777" s="1031"/>
      <c r="E777" s="1031"/>
      <c r="F777" s="1033"/>
      <c r="G777" s="1033"/>
      <c r="H777" s="1033"/>
      <c r="I777" s="1033"/>
      <c r="J777" s="1033"/>
      <c r="K777" s="1033"/>
      <c r="L777" s="1033"/>
      <c r="M777" s="1033"/>
      <c r="N777" s="1033"/>
      <c r="O777" s="1033"/>
      <c r="P777" s="1033"/>
      <c r="Q777" s="1033"/>
      <c r="R777" s="1033"/>
      <c r="S777" s="1033"/>
      <c r="T777" s="1033"/>
      <c r="U777" s="1033"/>
      <c r="V777" s="1033"/>
      <c r="W777" s="1033"/>
      <c r="X777" s="1033"/>
      <c r="Y777" s="1033"/>
      <c r="Z777" s="1033"/>
      <c r="AA777" s="1033"/>
      <c r="AB777" s="1033"/>
      <c r="AC777" s="1033"/>
      <c r="AD777" s="1033"/>
      <c r="AE777" s="1033"/>
      <c r="AF777" s="1033"/>
      <c r="AG777" s="1033"/>
      <c r="AH777" s="1033"/>
      <c r="AI777" s="1033"/>
      <c r="AJ777" s="1033"/>
      <c r="AK777" s="1033"/>
      <c r="AL777" s="1033"/>
      <c r="AM777" s="1033"/>
      <c r="AN777" s="1033"/>
      <c r="AO777" s="1033"/>
      <c r="AP777" s="1033"/>
      <c r="AQ777" s="1033"/>
    </row>
    <row r="778">
      <c r="A778" s="1031"/>
      <c r="B778" s="1034"/>
      <c r="C778" s="1031"/>
      <c r="D778" s="1031"/>
      <c r="E778" s="1031"/>
      <c r="F778" s="1033"/>
      <c r="G778" s="1033"/>
      <c r="H778" s="1033"/>
      <c r="I778" s="1033"/>
      <c r="J778" s="1033"/>
      <c r="K778" s="1033"/>
      <c r="L778" s="1033"/>
      <c r="M778" s="1033"/>
      <c r="N778" s="1033"/>
      <c r="O778" s="1033"/>
      <c r="P778" s="1033"/>
      <c r="Q778" s="1033"/>
      <c r="R778" s="1033"/>
      <c r="S778" s="1033"/>
      <c r="T778" s="1033"/>
      <c r="U778" s="1033"/>
      <c r="V778" s="1033"/>
      <c r="W778" s="1033"/>
      <c r="X778" s="1033"/>
      <c r="Y778" s="1033"/>
      <c r="Z778" s="1033"/>
      <c r="AA778" s="1033"/>
      <c r="AB778" s="1033"/>
      <c r="AC778" s="1033"/>
      <c r="AD778" s="1033"/>
      <c r="AE778" s="1033"/>
      <c r="AF778" s="1033"/>
      <c r="AG778" s="1033"/>
      <c r="AH778" s="1033"/>
      <c r="AI778" s="1033"/>
      <c r="AJ778" s="1033"/>
      <c r="AK778" s="1033"/>
      <c r="AL778" s="1033"/>
      <c r="AM778" s="1033"/>
      <c r="AN778" s="1033"/>
      <c r="AO778" s="1033"/>
      <c r="AP778" s="1033"/>
      <c r="AQ778" s="1033"/>
    </row>
    <row r="779">
      <c r="A779" s="1031"/>
      <c r="B779" s="1034"/>
      <c r="C779" s="1031"/>
      <c r="D779" s="1031"/>
      <c r="E779" s="1031"/>
      <c r="F779" s="1033"/>
      <c r="G779" s="1033"/>
      <c r="H779" s="1033"/>
      <c r="I779" s="1033"/>
      <c r="J779" s="1033"/>
      <c r="K779" s="1033"/>
      <c r="L779" s="1033"/>
      <c r="M779" s="1033"/>
      <c r="N779" s="1033"/>
      <c r="O779" s="1033"/>
      <c r="P779" s="1033"/>
      <c r="Q779" s="1033"/>
      <c r="R779" s="1033"/>
      <c r="S779" s="1033"/>
      <c r="T779" s="1033"/>
      <c r="U779" s="1033"/>
      <c r="V779" s="1033"/>
      <c r="W779" s="1033"/>
      <c r="X779" s="1033"/>
      <c r="Y779" s="1033"/>
      <c r="Z779" s="1033"/>
      <c r="AA779" s="1033"/>
      <c r="AB779" s="1033"/>
      <c r="AC779" s="1033"/>
      <c r="AD779" s="1033"/>
      <c r="AE779" s="1033"/>
      <c r="AF779" s="1033"/>
      <c r="AG779" s="1033"/>
      <c r="AH779" s="1033"/>
      <c r="AI779" s="1033"/>
      <c r="AJ779" s="1033"/>
      <c r="AK779" s="1033"/>
      <c r="AL779" s="1033"/>
      <c r="AM779" s="1033"/>
      <c r="AN779" s="1033"/>
      <c r="AO779" s="1033"/>
      <c r="AP779" s="1033"/>
      <c r="AQ779" s="1033"/>
    </row>
    <row r="780">
      <c r="A780" s="1031"/>
      <c r="B780" s="1034"/>
      <c r="C780" s="1031"/>
      <c r="D780" s="1031"/>
      <c r="E780" s="1031"/>
      <c r="F780" s="1033"/>
      <c r="G780" s="1033"/>
      <c r="H780" s="1033"/>
      <c r="I780" s="1033"/>
      <c r="J780" s="1033"/>
      <c r="K780" s="1033"/>
      <c r="L780" s="1033"/>
      <c r="M780" s="1033"/>
      <c r="N780" s="1033"/>
      <c r="O780" s="1033"/>
      <c r="P780" s="1033"/>
      <c r="Q780" s="1033"/>
      <c r="R780" s="1033"/>
      <c r="S780" s="1033"/>
      <c r="T780" s="1033"/>
      <c r="U780" s="1033"/>
      <c r="V780" s="1033"/>
      <c r="W780" s="1033"/>
      <c r="X780" s="1033"/>
      <c r="Y780" s="1033"/>
      <c r="Z780" s="1033"/>
      <c r="AA780" s="1033"/>
      <c r="AB780" s="1033"/>
      <c r="AC780" s="1033"/>
      <c r="AD780" s="1033"/>
      <c r="AE780" s="1033"/>
      <c r="AF780" s="1033"/>
      <c r="AG780" s="1033"/>
      <c r="AH780" s="1033"/>
      <c r="AI780" s="1033"/>
      <c r="AJ780" s="1033"/>
      <c r="AK780" s="1033"/>
      <c r="AL780" s="1033"/>
      <c r="AM780" s="1033"/>
      <c r="AN780" s="1033"/>
      <c r="AO780" s="1033"/>
      <c r="AP780" s="1033"/>
      <c r="AQ780" s="1033"/>
    </row>
    <row r="781">
      <c r="A781" s="1031"/>
      <c r="B781" s="1034"/>
      <c r="C781" s="1031"/>
      <c r="D781" s="1031"/>
      <c r="E781" s="1031"/>
      <c r="F781" s="1033"/>
      <c r="G781" s="1033"/>
      <c r="H781" s="1033"/>
      <c r="I781" s="1033"/>
      <c r="J781" s="1033"/>
      <c r="K781" s="1033"/>
      <c r="L781" s="1033"/>
      <c r="M781" s="1033"/>
      <c r="N781" s="1033"/>
      <c r="O781" s="1033"/>
      <c r="P781" s="1033"/>
      <c r="Q781" s="1033"/>
      <c r="R781" s="1033"/>
      <c r="S781" s="1033"/>
      <c r="T781" s="1033"/>
      <c r="U781" s="1033"/>
      <c r="V781" s="1033"/>
      <c r="W781" s="1033"/>
      <c r="X781" s="1033"/>
      <c r="Y781" s="1033"/>
      <c r="Z781" s="1033"/>
      <c r="AA781" s="1033"/>
      <c r="AB781" s="1033"/>
      <c r="AC781" s="1033"/>
      <c r="AD781" s="1033"/>
      <c r="AE781" s="1033"/>
      <c r="AF781" s="1033"/>
      <c r="AG781" s="1033"/>
      <c r="AH781" s="1033"/>
      <c r="AI781" s="1033"/>
      <c r="AJ781" s="1033"/>
      <c r="AK781" s="1033"/>
      <c r="AL781" s="1033"/>
      <c r="AM781" s="1033"/>
      <c r="AN781" s="1033"/>
      <c r="AO781" s="1033"/>
      <c r="AP781" s="1033"/>
      <c r="AQ781" s="1033"/>
    </row>
    <row r="782">
      <c r="A782" s="1031"/>
      <c r="B782" s="1034"/>
      <c r="C782" s="1031"/>
      <c r="D782" s="1031"/>
      <c r="E782" s="1031"/>
      <c r="F782" s="1033"/>
      <c r="G782" s="1033"/>
      <c r="H782" s="1033"/>
      <c r="I782" s="1033"/>
      <c r="J782" s="1033"/>
      <c r="K782" s="1033"/>
      <c r="L782" s="1033"/>
      <c r="M782" s="1033"/>
      <c r="N782" s="1033"/>
      <c r="O782" s="1033"/>
      <c r="P782" s="1033"/>
      <c r="Q782" s="1033"/>
      <c r="R782" s="1033"/>
      <c r="S782" s="1033"/>
      <c r="T782" s="1033"/>
      <c r="U782" s="1033"/>
      <c r="V782" s="1033"/>
      <c r="W782" s="1033"/>
      <c r="X782" s="1033"/>
      <c r="Y782" s="1033"/>
      <c r="Z782" s="1033"/>
      <c r="AA782" s="1033"/>
      <c r="AB782" s="1033"/>
      <c r="AC782" s="1033"/>
      <c r="AD782" s="1033"/>
      <c r="AE782" s="1033"/>
      <c r="AF782" s="1033"/>
      <c r="AG782" s="1033"/>
      <c r="AH782" s="1033"/>
      <c r="AI782" s="1033"/>
      <c r="AJ782" s="1033"/>
      <c r="AK782" s="1033"/>
      <c r="AL782" s="1033"/>
      <c r="AM782" s="1033"/>
      <c r="AN782" s="1033"/>
      <c r="AO782" s="1033"/>
      <c r="AP782" s="1033"/>
      <c r="AQ782" s="1033"/>
    </row>
    <row r="783">
      <c r="A783" s="1031"/>
      <c r="B783" s="1034"/>
      <c r="C783" s="1031"/>
      <c r="D783" s="1031"/>
      <c r="E783" s="1031"/>
      <c r="F783" s="1033"/>
      <c r="G783" s="1033"/>
      <c r="H783" s="1033"/>
      <c r="I783" s="1033"/>
      <c r="J783" s="1033"/>
      <c r="K783" s="1033"/>
      <c r="L783" s="1033"/>
      <c r="M783" s="1033"/>
      <c r="N783" s="1033"/>
      <c r="O783" s="1033"/>
      <c r="P783" s="1033"/>
      <c r="Q783" s="1033"/>
      <c r="R783" s="1033"/>
      <c r="S783" s="1033"/>
      <c r="T783" s="1033"/>
      <c r="U783" s="1033"/>
      <c r="V783" s="1033"/>
      <c r="W783" s="1033"/>
      <c r="X783" s="1033"/>
      <c r="Y783" s="1033"/>
      <c r="Z783" s="1033"/>
      <c r="AA783" s="1033"/>
      <c r="AB783" s="1033"/>
      <c r="AC783" s="1033"/>
      <c r="AD783" s="1033"/>
      <c r="AE783" s="1033"/>
      <c r="AF783" s="1033"/>
      <c r="AG783" s="1033"/>
      <c r="AH783" s="1033"/>
      <c r="AI783" s="1033"/>
      <c r="AJ783" s="1033"/>
      <c r="AK783" s="1033"/>
      <c r="AL783" s="1033"/>
      <c r="AM783" s="1033"/>
      <c r="AN783" s="1033"/>
      <c r="AO783" s="1033"/>
      <c r="AP783" s="1033"/>
      <c r="AQ783" s="1033"/>
    </row>
    <row r="784">
      <c r="A784" s="1031"/>
      <c r="B784" s="1034"/>
      <c r="C784" s="1031"/>
      <c r="D784" s="1031"/>
      <c r="E784" s="1031"/>
      <c r="F784" s="1033"/>
      <c r="G784" s="1033"/>
      <c r="H784" s="1033"/>
      <c r="I784" s="1033"/>
      <c r="J784" s="1033"/>
      <c r="K784" s="1033"/>
      <c r="L784" s="1033"/>
      <c r="M784" s="1033"/>
      <c r="N784" s="1033"/>
      <c r="O784" s="1033"/>
      <c r="P784" s="1033"/>
      <c r="Q784" s="1033"/>
      <c r="R784" s="1033"/>
      <c r="S784" s="1033"/>
      <c r="T784" s="1033"/>
      <c r="U784" s="1033"/>
      <c r="V784" s="1033"/>
      <c r="W784" s="1033"/>
      <c r="X784" s="1033"/>
      <c r="Y784" s="1033"/>
      <c r="Z784" s="1033"/>
      <c r="AA784" s="1033"/>
      <c r="AB784" s="1033"/>
      <c r="AC784" s="1033"/>
      <c r="AD784" s="1033"/>
      <c r="AE784" s="1033"/>
      <c r="AF784" s="1033"/>
      <c r="AG784" s="1033"/>
      <c r="AH784" s="1033"/>
      <c r="AI784" s="1033"/>
      <c r="AJ784" s="1033"/>
      <c r="AK784" s="1033"/>
      <c r="AL784" s="1033"/>
      <c r="AM784" s="1033"/>
      <c r="AN784" s="1033"/>
      <c r="AO784" s="1033"/>
      <c r="AP784" s="1033"/>
      <c r="AQ784" s="1033"/>
    </row>
    <row r="785">
      <c r="A785" s="1031"/>
      <c r="B785" s="1034"/>
      <c r="C785" s="1031"/>
      <c r="D785" s="1031"/>
      <c r="E785" s="1031"/>
      <c r="F785" s="1033"/>
      <c r="G785" s="1033"/>
      <c r="H785" s="1033"/>
      <c r="I785" s="1033"/>
      <c r="J785" s="1033"/>
      <c r="K785" s="1033"/>
      <c r="L785" s="1033"/>
      <c r="M785" s="1033"/>
      <c r="N785" s="1033"/>
      <c r="O785" s="1033"/>
      <c r="P785" s="1033"/>
      <c r="Q785" s="1033"/>
      <c r="R785" s="1033"/>
      <c r="S785" s="1033"/>
      <c r="T785" s="1033"/>
      <c r="U785" s="1033"/>
      <c r="V785" s="1033"/>
      <c r="W785" s="1033"/>
      <c r="X785" s="1033"/>
      <c r="Y785" s="1033"/>
      <c r="Z785" s="1033"/>
      <c r="AA785" s="1033"/>
      <c r="AB785" s="1033"/>
      <c r="AC785" s="1033"/>
      <c r="AD785" s="1033"/>
      <c r="AE785" s="1033"/>
      <c r="AF785" s="1033"/>
      <c r="AG785" s="1033"/>
      <c r="AH785" s="1033"/>
      <c r="AI785" s="1033"/>
      <c r="AJ785" s="1033"/>
      <c r="AK785" s="1033"/>
      <c r="AL785" s="1033"/>
      <c r="AM785" s="1033"/>
      <c r="AN785" s="1033"/>
      <c r="AO785" s="1033"/>
      <c r="AP785" s="1033"/>
      <c r="AQ785" s="1033"/>
    </row>
    <row r="786">
      <c r="A786" s="1031"/>
      <c r="B786" s="1034"/>
      <c r="C786" s="1031"/>
      <c r="D786" s="1031"/>
      <c r="E786" s="1031"/>
      <c r="F786" s="1033"/>
      <c r="G786" s="1033"/>
      <c r="H786" s="1033"/>
      <c r="I786" s="1033"/>
      <c r="J786" s="1033"/>
      <c r="K786" s="1033"/>
      <c r="L786" s="1033"/>
      <c r="M786" s="1033"/>
      <c r="N786" s="1033"/>
      <c r="O786" s="1033"/>
      <c r="P786" s="1033"/>
      <c r="Q786" s="1033"/>
      <c r="R786" s="1033"/>
      <c r="S786" s="1033"/>
      <c r="T786" s="1033"/>
      <c r="U786" s="1033"/>
      <c r="V786" s="1033"/>
      <c r="W786" s="1033"/>
      <c r="X786" s="1033"/>
      <c r="Y786" s="1033"/>
      <c r="Z786" s="1033"/>
      <c r="AA786" s="1033"/>
      <c r="AB786" s="1033"/>
      <c r="AC786" s="1033"/>
      <c r="AD786" s="1033"/>
      <c r="AE786" s="1033"/>
      <c r="AF786" s="1033"/>
      <c r="AG786" s="1033"/>
      <c r="AH786" s="1033"/>
      <c r="AI786" s="1033"/>
      <c r="AJ786" s="1033"/>
      <c r="AK786" s="1033"/>
      <c r="AL786" s="1033"/>
      <c r="AM786" s="1033"/>
      <c r="AN786" s="1033"/>
      <c r="AO786" s="1033"/>
      <c r="AP786" s="1033"/>
      <c r="AQ786" s="1033"/>
    </row>
    <row r="787">
      <c r="A787" s="1031"/>
      <c r="B787" s="1034"/>
      <c r="C787" s="1031"/>
      <c r="D787" s="1031"/>
      <c r="E787" s="1031"/>
      <c r="F787" s="1033"/>
      <c r="G787" s="1033"/>
      <c r="H787" s="1033"/>
      <c r="I787" s="1033"/>
      <c r="J787" s="1033"/>
      <c r="K787" s="1033"/>
      <c r="L787" s="1033"/>
      <c r="M787" s="1033"/>
      <c r="N787" s="1033"/>
      <c r="O787" s="1033"/>
      <c r="P787" s="1033"/>
      <c r="Q787" s="1033"/>
      <c r="R787" s="1033"/>
      <c r="S787" s="1033"/>
      <c r="T787" s="1033"/>
      <c r="U787" s="1033"/>
      <c r="V787" s="1033"/>
      <c r="W787" s="1033"/>
      <c r="X787" s="1033"/>
      <c r="Y787" s="1033"/>
      <c r="Z787" s="1033"/>
      <c r="AA787" s="1033"/>
      <c r="AB787" s="1033"/>
      <c r="AC787" s="1033"/>
      <c r="AD787" s="1033"/>
      <c r="AE787" s="1033"/>
      <c r="AF787" s="1033"/>
      <c r="AG787" s="1033"/>
      <c r="AH787" s="1033"/>
      <c r="AI787" s="1033"/>
      <c r="AJ787" s="1033"/>
      <c r="AK787" s="1033"/>
      <c r="AL787" s="1033"/>
      <c r="AM787" s="1033"/>
      <c r="AN787" s="1033"/>
      <c r="AO787" s="1033"/>
      <c r="AP787" s="1033"/>
      <c r="AQ787" s="1033"/>
    </row>
    <row r="788">
      <c r="A788" s="1031"/>
      <c r="B788" s="1034"/>
      <c r="C788" s="1031"/>
      <c r="D788" s="1031"/>
      <c r="E788" s="1031"/>
      <c r="F788" s="1033"/>
      <c r="G788" s="1033"/>
      <c r="H788" s="1033"/>
      <c r="I788" s="1033"/>
      <c r="J788" s="1033"/>
      <c r="K788" s="1033"/>
      <c r="L788" s="1033"/>
      <c r="M788" s="1033"/>
      <c r="N788" s="1033"/>
      <c r="O788" s="1033"/>
      <c r="P788" s="1033"/>
      <c r="Q788" s="1033"/>
      <c r="R788" s="1033"/>
      <c r="S788" s="1033"/>
      <c r="T788" s="1033"/>
      <c r="U788" s="1033"/>
      <c r="V788" s="1033"/>
      <c r="W788" s="1033"/>
      <c r="X788" s="1033"/>
      <c r="Y788" s="1033"/>
      <c r="Z788" s="1033"/>
      <c r="AA788" s="1033"/>
      <c r="AB788" s="1033"/>
      <c r="AC788" s="1033"/>
      <c r="AD788" s="1033"/>
      <c r="AE788" s="1033"/>
      <c r="AF788" s="1033"/>
      <c r="AG788" s="1033"/>
      <c r="AH788" s="1033"/>
      <c r="AI788" s="1033"/>
      <c r="AJ788" s="1033"/>
      <c r="AK788" s="1033"/>
      <c r="AL788" s="1033"/>
      <c r="AM788" s="1033"/>
      <c r="AN788" s="1033"/>
      <c r="AO788" s="1033"/>
      <c r="AP788" s="1033"/>
      <c r="AQ788" s="1033"/>
    </row>
    <row r="789">
      <c r="A789" s="1031"/>
      <c r="B789" s="1034"/>
      <c r="C789" s="1031"/>
      <c r="D789" s="1031"/>
      <c r="E789" s="1031"/>
      <c r="F789" s="1033"/>
      <c r="G789" s="1033"/>
      <c r="H789" s="1033"/>
      <c r="I789" s="1033"/>
      <c r="J789" s="1033"/>
      <c r="K789" s="1033"/>
      <c r="L789" s="1033"/>
      <c r="M789" s="1033"/>
      <c r="N789" s="1033"/>
      <c r="O789" s="1033"/>
      <c r="P789" s="1033"/>
      <c r="Q789" s="1033"/>
      <c r="R789" s="1033"/>
      <c r="S789" s="1033"/>
      <c r="T789" s="1033"/>
      <c r="U789" s="1033"/>
      <c r="V789" s="1033"/>
      <c r="W789" s="1033"/>
      <c r="X789" s="1033"/>
      <c r="Y789" s="1033"/>
      <c r="Z789" s="1033"/>
      <c r="AA789" s="1033"/>
      <c r="AB789" s="1033"/>
      <c r="AC789" s="1033"/>
      <c r="AD789" s="1033"/>
      <c r="AE789" s="1033"/>
      <c r="AF789" s="1033"/>
      <c r="AG789" s="1033"/>
      <c r="AH789" s="1033"/>
      <c r="AI789" s="1033"/>
      <c r="AJ789" s="1033"/>
      <c r="AK789" s="1033"/>
      <c r="AL789" s="1033"/>
      <c r="AM789" s="1033"/>
      <c r="AN789" s="1033"/>
      <c r="AO789" s="1033"/>
      <c r="AP789" s="1033"/>
      <c r="AQ789" s="1033"/>
    </row>
    <row r="790">
      <c r="A790" s="1031"/>
      <c r="B790" s="1034"/>
      <c r="C790" s="1031"/>
      <c r="D790" s="1031"/>
      <c r="E790" s="1031"/>
      <c r="F790" s="1033"/>
      <c r="G790" s="1033"/>
      <c r="H790" s="1033"/>
      <c r="I790" s="1033"/>
      <c r="J790" s="1033"/>
      <c r="K790" s="1033"/>
      <c r="L790" s="1033"/>
      <c r="M790" s="1033"/>
      <c r="N790" s="1033"/>
      <c r="O790" s="1033"/>
      <c r="P790" s="1033"/>
      <c r="Q790" s="1033"/>
      <c r="R790" s="1033"/>
      <c r="S790" s="1033"/>
      <c r="T790" s="1033"/>
      <c r="U790" s="1033"/>
      <c r="V790" s="1033"/>
      <c r="W790" s="1033"/>
      <c r="X790" s="1033"/>
      <c r="Y790" s="1033"/>
      <c r="Z790" s="1033"/>
      <c r="AA790" s="1033"/>
      <c r="AB790" s="1033"/>
      <c r="AC790" s="1033"/>
      <c r="AD790" s="1033"/>
      <c r="AE790" s="1033"/>
      <c r="AF790" s="1033"/>
      <c r="AG790" s="1033"/>
      <c r="AH790" s="1033"/>
      <c r="AI790" s="1033"/>
      <c r="AJ790" s="1033"/>
      <c r="AK790" s="1033"/>
      <c r="AL790" s="1033"/>
      <c r="AM790" s="1033"/>
      <c r="AN790" s="1033"/>
      <c r="AO790" s="1033"/>
      <c r="AP790" s="1033"/>
      <c r="AQ790" s="1033"/>
    </row>
    <row r="791">
      <c r="A791" s="1031"/>
      <c r="B791" s="1034"/>
      <c r="C791" s="1031"/>
      <c r="D791" s="1031"/>
      <c r="E791" s="1031"/>
      <c r="F791" s="1033"/>
      <c r="G791" s="1033"/>
      <c r="H791" s="1033"/>
      <c r="I791" s="1033"/>
      <c r="J791" s="1033"/>
      <c r="K791" s="1033"/>
      <c r="L791" s="1033"/>
      <c r="M791" s="1033"/>
      <c r="N791" s="1033"/>
      <c r="O791" s="1033"/>
      <c r="P791" s="1033"/>
      <c r="Q791" s="1033"/>
      <c r="R791" s="1033"/>
      <c r="S791" s="1033"/>
      <c r="T791" s="1033"/>
      <c r="U791" s="1033"/>
      <c r="V791" s="1033"/>
      <c r="W791" s="1033"/>
      <c r="X791" s="1033"/>
      <c r="Y791" s="1033"/>
      <c r="Z791" s="1033"/>
      <c r="AA791" s="1033"/>
      <c r="AB791" s="1033"/>
      <c r="AC791" s="1033"/>
      <c r="AD791" s="1033"/>
      <c r="AE791" s="1033"/>
      <c r="AF791" s="1033"/>
      <c r="AG791" s="1033"/>
      <c r="AH791" s="1033"/>
      <c r="AI791" s="1033"/>
      <c r="AJ791" s="1033"/>
      <c r="AK791" s="1033"/>
      <c r="AL791" s="1033"/>
      <c r="AM791" s="1033"/>
      <c r="AN791" s="1033"/>
      <c r="AO791" s="1033"/>
      <c r="AP791" s="1033"/>
      <c r="AQ791" s="1033"/>
    </row>
    <row r="792">
      <c r="A792" s="1031"/>
      <c r="B792" s="1034"/>
      <c r="C792" s="1031"/>
      <c r="D792" s="1031"/>
      <c r="E792" s="1031"/>
      <c r="F792" s="1033"/>
      <c r="G792" s="1033"/>
      <c r="H792" s="1033"/>
      <c r="I792" s="1033"/>
      <c r="J792" s="1033"/>
      <c r="K792" s="1033"/>
      <c r="L792" s="1033"/>
      <c r="M792" s="1033"/>
      <c r="N792" s="1033"/>
      <c r="O792" s="1033"/>
      <c r="P792" s="1033"/>
      <c r="Q792" s="1033"/>
      <c r="R792" s="1033"/>
      <c r="S792" s="1033"/>
      <c r="T792" s="1033"/>
      <c r="U792" s="1033"/>
      <c r="V792" s="1033"/>
      <c r="W792" s="1033"/>
      <c r="X792" s="1033"/>
      <c r="Y792" s="1033"/>
      <c r="Z792" s="1033"/>
      <c r="AA792" s="1033"/>
      <c r="AB792" s="1033"/>
      <c r="AC792" s="1033"/>
      <c r="AD792" s="1033"/>
      <c r="AE792" s="1033"/>
      <c r="AF792" s="1033"/>
      <c r="AG792" s="1033"/>
      <c r="AH792" s="1033"/>
      <c r="AI792" s="1033"/>
      <c r="AJ792" s="1033"/>
      <c r="AK792" s="1033"/>
      <c r="AL792" s="1033"/>
      <c r="AM792" s="1033"/>
      <c r="AN792" s="1033"/>
      <c r="AO792" s="1033"/>
      <c r="AP792" s="1033"/>
      <c r="AQ792" s="1033"/>
    </row>
    <row r="793">
      <c r="A793" s="1031"/>
      <c r="B793" s="1034"/>
      <c r="C793" s="1031"/>
      <c r="D793" s="1031"/>
      <c r="E793" s="1031"/>
      <c r="F793" s="1033"/>
      <c r="G793" s="1033"/>
      <c r="H793" s="1033"/>
      <c r="I793" s="1033"/>
      <c r="J793" s="1033"/>
      <c r="K793" s="1033"/>
      <c r="L793" s="1033"/>
      <c r="M793" s="1033"/>
      <c r="N793" s="1033"/>
      <c r="O793" s="1033"/>
      <c r="P793" s="1033"/>
      <c r="Q793" s="1033"/>
      <c r="R793" s="1033"/>
      <c r="S793" s="1033"/>
      <c r="T793" s="1033"/>
      <c r="U793" s="1033"/>
      <c r="V793" s="1033"/>
      <c r="W793" s="1033"/>
      <c r="X793" s="1033"/>
      <c r="Y793" s="1033"/>
      <c r="Z793" s="1033"/>
      <c r="AA793" s="1033"/>
      <c r="AB793" s="1033"/>
      <c r="AC793" s="1033"/>
      <c r="AD793" s="1033"/>
      <c r="AE793" s="1033"/>
      <c r="AF793" s="1033"/>
      <c r="AG793" s="1033"/>
      <c r="AH793" s="1033"/>
      <c r="AI793" s="1033"/>
      <c r="AJ793" s="1033"/>
      <c r="AK793" s="1033"/>
      <c r="AL793" s="1033"/>
      <c r="AM793" s="1033"/>
      <c r="AN793" s="1033"/>
      <c r="AO793" s="1033"/>
      <c r="AP793" s="1033"/>
      <c r="AQ793" s="1033"/>
    </row>
    <row r="794">
      <c r="A794" s="1031"/>
      <c r="B794" s="1034"/>
      <c r="C794" s="1031"/>
      <c r="D794" s="1031"/>
      <c r="E794" s="1031"/>
      <c r="F794" s="1033"/>
      <c r="G794" s="1033"/>
      <c r="H794" s="1033"/>
      <c r="I794" s="1033"/>
      <c r="J794" s="1033"/>
      <c r="K794" s="1033"/>
      <c r="L794" s="1033"/>
      <c r="M794" s="1033"/>
      <c r="N794" s="1033"/>
      <c r="O794" s="1033"/>
      <c r="P794" s="1033"/>
      <c r="Q794" s="1033"/>
      <c r="R794" s="1033"/>
      <c r="S794" s="1033"/>
      <c r="T794" s="1033"/>
      <c r="U794" s="1033"/>
      <c r="V794" s="1033"/>
      <c r="W794" s="1033"/>
      <c r="X794" s="1033"/>
      <c r="Y794" s="1033"/>
      <c r="Z794" s="1033"/>
      <c r="AA794" s="1033"/>
      <c r="AB794" s="1033"/>
      <c r="AC794" s="1033"/>
      <c r="AD794" s="1033"/>
      <c r="AE794" s="1033"/>
      <c r="AF794" s="1033"/>
      <c r="AG794" s="1033"/>
      <c r="AH794" s="1033"/>
      <c r="AI794" s="1033"/>
      <c r="AJ794" s="1033"/>
      <c r="AK794" s="1033"/>
      <c r="AL794" s="1033"/>
      <c r="AM794" s="1033"/>
      <c r="AN794" s="1033"/>
      <c r="AO794" s="1033"/>
      <c r="AP794" s="1033"/>
      <c r="AQ794" s="1033"/>
    </row>
    <row r="795">
      <c r="A795" s="1031"/>
      <c r="B795" s="1034"/>
      <c r="C795" s="1031"/>
      <c r="D795" s="1031"/>
      <c r="E795" s="1031"/>
      <c r="F795" s="1033"/>
      <c r="G795" s="1033"/>
      <c r="H795" s="1033"/>
      <c r="I795" s="1033"/>
      <c r="J795" s="1033"/>
      <c r="K795" s="1033"/>
      <c r="L795" s="1033"/>
      <c r="M795" s="1033"/>
      <c r="N795" s="1033"/>
      <c r="O795" s="1033"/>
      <c r="P795" s="1033"/>
      <c r="Q795" s="1033"/>
      <c r="R795" s="1033"/>
      <c r="S795" s="1033"/>
      <c r="T795" s="1033"/>
      <c r="U795" s="1033"/>
      <c r="V795" s="1033"/>
      <c r="W795" s="1033"/>
      <c r="X795" s="1033"/>
      <c r="Y795" s="1033"/>
      <c r="Z795" s="1033"/>
      <c r="AA795" s="1033"/>
      <c r="AB795" s="1033"/>
      <c r="AC795" s="1033"/>
      <c r="AD795" s="1033"/>
      <c r="AE795" s="1033"/>
      <c r="AF795" s="1033"/>
      <c r="AG795" s="1033"/>
      <c r="AH795" s="1033"/>
      <c r="AI795" s="1033"/>
      <c r="AJ795" s="1033"/>
      <c r="AK795" s="1033"/>
      <c r="AL795" s="1033"/>
      <c r="AM795" s="1033"/>
      <c r="AN795" s="1033"/>
      <c r="AO795" s="1033"/>
      <c r="AP795" s="1033"/>
      <c r="AQ795" s="1033"/>
    </row>
    <row r="796">
      <c r="A796" s="1031"/>
      <c r="B796" s="1034"/>
      <c r="C796" s="1031"/>
      <c r="D796" s="1031"/>
      <c r="E796" s="1031"/>
      <c r="F796" s="1033"/>
      <c r="G796" s="1033"/>
      <c r="H796" s="1033"/>
      <c r="I796" s="1033"/>
      <c r="J796" s="1033"/>
      <c r="K796" s="1033"/>
      <c r="L796" s="1033"/>
      <c r="M796" s="1033"/>
      <c r="N796" s="1033"/>
      <c r="O796" s="1033"/>
      <c r="P796" s="1033"/>
      <c r="Q796" s="1033"/>
      <c r="R796" s="1033"/>
      <c r="S796" s="1033"/>
      <c r="T796" s="1033"/>
      <c r="U796" s="1033"/>
      <c r="V796" s="1033"/>
      <c r="W796" s="1033"/>
      <c r="X796" s="1033"/>
      <c r="Y796" s="1033"/>
      <c r="Z796" s="1033"/>
      <c r="AA796" s="1033"/>
      <c r="AB796" s="1033"/>
      <c r="AC796" s="1033"/>
      <c r="AD796" s="1033"/>
      <c r="AE796" s="1033"/>
      <c r="AF796" s="1033"/>
      <c r="AG796" s="1033"/>
      <c r="AH796" s="1033"/>
      <c r="AI796" s="1033"/>
      <c r="AJ796" s="1033"/>
      <c r="AK796" s="1033"/>
      <c r="AL796" s="1033"/>
      <c r="AM796" s="1033"/>
      <c r="AN796" s="1033"/>
      <c r="AO796" s="1033"/>
      <c r="AP796" s="1033"/>
      <c r="AQ796" s="1033"/>
    </row>
    <row r="797">
      <c r="A797" s="1031"/>
      <c r="B797" s="1034"/>
      <c r="C797" s="1031"/>
      <c r="D797" s="1031"/>
      <c r="E797" s="1031"/>
      <c r="F797" s="1033"/>
      <c r="G797" s="1033"/>
      <c r="H797" s="1033"/>
      <c r="I797" s="1033"/>
      <c r="J797" s="1033"/>
      <c r="K797" s="1033"/>
      <c r="L797" s="1033"/>
      <c r="M797" s="1033"/>
      <c r="N797" s="1033"/>
      <c r="O797" s="1033"/>
      <c r="P797" s="1033"/>
      <c r="Q797" s="1033"/>
      <c r="R797" s="1033"/>
      <c r="S797" s="1033"/>
      <c r="T797" s="1033"/>
      <c r="U797" s="1033"/>
      <c r="V797" s="1033"/>
      <c r="W797" s="1033"/>
      <c r="X797" s="1033"/>
      <c r="Y797" s="1033"/>
      <c r="Z797" s="1033"/>
      <c r="AA797" s="1033"/>
      <c r="AB797" s="1033"/>
      <c r="AC797" s="1033"/>
      <c r="AD797" s="1033"/>
      <c r="AE797" s="1033"/>
      <c r="AF797" s="1033"/>
      <c r="AG797" s="1033"/>
      <c r="AH797" s="1033"/>
      <c r="AI797" s="1033"/>
      <c r="AJ797" s="1033"/>
      <c r="AK797" s="1033"/>
      <c r="AL797" s="1033"/>
      <c r="AM797" s="1033"/>
      <c r="AN797" s="1033"/>
      <c r="AO797" s="1033"/>
      <c r="AP797" s="1033"/>
      <c r="AQ797" s="1033"/>
    </row>
    <row r="798">
      <c r="A798" s="1031"/>
      <c r="B798" s="1034"/>
      <c r="C798" s="1031"/>
      <c r="D798" s="1031"/>
      <c r="E798" s="1031"/>
      <c r="F798" s="1033"/>
      <c r="G798" s="1033"/>
      <c r="H798" s="1033"/>
      <c r="I798" s="1033"/>
      <c r="J798" s="1033"/>
      <c r="K798" s="1033"/>
      <c r="L798" s="1033"/>
      <c r="M798" s="1033"/>
      <c r="N798" s="1033"/>
      <c r="O798" s="1033"/>
      <c r="P798" s="1033"/>
      <c r="Q798" s="1033"/>
      <c r="R798" s="1033"/>
      <c r="S798" s="1033"/>
      <c r="T798" s="1033"/>
      <c r="U798" s="1033"/>
      <c r="V798" s="1033"/>
      <c r="W798" s="1033"/>
      <c r="X798" s="1033"/>
      <c r="Y798" s="1033"/>
      <c r="Z798" s="1033"/>
      <c r="AA798" s="1033"/>
      <c r="AB798" s="1033"/>
      <c r="AC798" s="1033"/>
      <c r="AD798" s="1033"/>
      <c r="AE798" s="1033"/>
      <c r="AF798" s="1033"/>
      <c r="AG798" s="1033"/>
      <c r="AH798" s="1033"/>
      <c r="AI798" s="1033"/>
      <c r="AJ798" s="1033"/>
      <c r="AK798" s="1033"/>
      <c r="AL798" s="1033"/>
      <c r="AM798" s="1033"/>
      <c r="AN798" s="1033"/>
      <c r="AO798" s="1033"/>
      <c r="AP798" s="1033"/>
      <c r="AQ798" s="1033"/>
    </row>
    <row r="799">
      <c r="A799" s="1031"/>
      <c r="B799" s="1034"/>
      <c r="C799" s="1031"/>
      <c r="D799" s="1031"/>
      <c r="E799" s="1031"/>
      <c r="F799" s="1033"/>
      <c r="G799" s="1033"/>
      <c r="H799" s="1033"/>
      <c r="I799" s="1033"/>
      <c r="J799" s="1033"/>
      <c r="K799" s="1033"/>
      <c r="L799" s="1033"/>
      <c r="M799" s="1033"/>
      <c r="N799" s="1033"/>
      <c r="O799" s="1033"/>
      <c r="P799" s="1033"/>
      <c r="Q799" s="1033"/>
      <c r="R799" s="1033"/>
      <c r="S799" s="1033"/>
      <c r="T799" s="1033"/>
      <c r="U799" s="1033"/>
      <c r="V799" s="1033"/>
      <c r="W799" s="1033"/>
      <c r="X799" s="1033"/>
      <c r="Y799" s="1033"/>
      <c r="Z799" s="1033"/>
      <c r="AA799" s="1033"/>
      <c r="AB799" s="1033"/>
      <c r="AC799" s="1033"/>
      <c r="AD799" s="1033"/>
      <c r="AE799" s="1033"/>
      <c r="AF799" s="1033"/>
      <c r="AG799" s="1033"/>
      <c r="AH799" s="1033"/>
      <c r="AI799" s="1033"/>
      <c r="AJ799" s="1033"/>
      <c r="AK799" s="1033"/>
      <c r="AL799" s="1033"/>
      <c r="AM799" s="1033"/>
      <c r="AN799" s="1033"/>
      <c r="AO799" s="1033"/>
      <c r="AP799" s="1033"/>
      <c r="AQ799" s="1033"/>
    </row>
    <row r="800">
      <c r="A800" s="1031"/>
      <c r="B800" s="1034"/>
      <c r="C800" s="1031"/>
      <c r="D800" s="1031"/>
      <c r="E800" s="1031"/>
      <c r="F800" s="1033"/>
      <c r="G800" s="1033"/>
      <c r="H800" s="1033"/>
      <c r="I800" s="1033"/>
      <c r="J800" s="1033"/>
      <c r="K800" s="1033"/>
      <c r="L800" s="1033"/>
      <c r="M800" s="1033"/>
      <c r="N800" s="1033"/>
      <c r="O800" s="1033"/>
      <c r="P800" s="1033"/>
      <c r="Q800" s="1033"/>
      <c r="R800" s="1033"/>
      <c r="S800" s="1033"/>
      <c r="T800" s="1033"/>
      <c r="U800" s="1033"/>
      <c r="V800" s="1033"/>
      <c r="W800" s="1033"/>
      <c r="X800" s="1033"/>
      <c r="Y800" s="1033"/>
      <c r="Z800" s="1033"/>
      <c r="AA800" s="1033"/>
      <c r="AB800" s="1033"/>
      <c r="AC800" s="1033"/>
      <c r="AD800" s="1033"/>
      <c r="AE800" s="1033"/>
      <c r="AF800" s="1033"/>
      <c r="AG800" s="1033"/>
      <c r="AH800" s="1033"/>
      <c r="AI800" s="1033"/>
      <c r="AJ800" s="1033"/>
      <c r="AK800" s="1033"/>
      <c r="AL800" s="1033"/>
      <c r="AM800" s="1033"/>
      <c r="AN800" s="1033"/>
      <c r="AO800" s="1033"/>
      <c r="AP800" s="1033"/>
      <c r="AQ800" s="1033"/>
    </row>
    <row r="801">
      <c r="A801" s="1031"/>
      <c r="B801" s="1034"/>
      <c r="C801" s="1031"/>
      <c r="D801" s="1031"/>
      <c r="E801" s="1031"/>
      <c r="F801" s="1033"/>
      <c r="G801" s="1033"/>
      <c r="H801" s="1033"/>
      <c r="I801" s="1033"/>
      <c r="J801" s="1033"/>
      <c r="K801" s="1033"/>
      <c r="L801" s="1033"/>
      <c r="M801" s="1033"/>
      <c r="N801" s="1033"/>
      <c r="O801" s="1033"/>
      <c r="P801" s="1033"/>
      <c r="Q801" s="1033"/>
      <c r="R801" s="1033"/>
      <c r="S801" s="1033"/>
      <c r="T801" s="1033"/>
      <c r="U801" s="1033"/>
      <c r="V801" s="1033"/>
      <c r="W801" s="1033"/>
      <c r="X801" s="1033"/>
      <c r="Y801" s="1033"/>
      <c r="Z801" s="1033"/>
      <c r="AA801" s="1033"/>
      <c r="AB801" s="1033"/>
      <c r="AC801" s="1033"/>
      <c r="AD801" s="1033"/>
      <c r="AE801" s="1033"/>
      <c r="AF801" s="1033"/>
      <c r="AG801" s="1033"/>
      <c r="AH801" s="1033"/>
      <c r="AI801" s="1033"/>
      <c r="AJ801" s="1033"/>
      <c r="AK801" s="1033"/>
      <c r="AL801" s="1033"/>
      <c r="AM801" s="1033"/>
      <c r="AN801" s="1033"/>
      <c r="AO801" s="1033"/>
      <c r="AP801" s="1033"/>
      <c r="AQ801" s="1033"/>
    </row>
    <row r="802">
      <c r="A802" s="1031"/>
      <c r="B802" s="1034"/>
      <c r="C802" s="1031"/>
      <c r="D802" s="1031"/>
      <c r="E802" s="1031"/>
      <c r="F802" s="1033"/>
      <c r="G802" s="1033"/>
      <c r="H802" s="1033"/>
      <c r="I802" s="1033"/>
      <c r="J802" s="1033"/>
      <c r="K802" s="1033"/>
      <c r="L802" s="1033"/>
      <c r="M802" s="1033"/>
      <c r="N802" s="1033"/>
      <c r="O802" s="1033"/>
      <c r="P802" s="1033"/>
      <c r="Q802" s="1033"/>
      <c r="R802" s="1033"/>
      <c r="S802" s="1033"/>
      <c r="T802" s="1033"/>
      <c r="U802" s="1033"/>
      <c r="V802" s="1033"/>
      <c r="W802" s="1033"/>
      <c r="X802" s="1033"/>
      <c r="Y802" s="1033"/>
      <c r="Z802" s="1033"/>
      <c r="AA802" s="1033"/>
      <c r="AB802" s="1033"/>
      <c r="AC802" s="1033"/>
      <c r="AD802" s="1033"/>
      <c r="AE802" s="1033"/>
      <c r="AF802" s="1033"/>
      <c r="AG802" s="1033"/>
      <c r="AH802" s="1033"/>
      <c r="AI802" s="1033"/>
      <c r="AJ802" s="1033"/>
      <c r="AK802" s="1033"/>
      <c r="AL802" s="1033"/>
      <c r="AM802" s="1033"/>
      <c r="AN802" s="1033"/>
      <c r="AO802" s="1033"/>
      <c r="AP802" s="1033"/>
      <c r="AQ802" s="1033"/>
    </row>
    <row r="803">
      <c r="A803" s="1031"/>
      <c r="B803" s="1034"/>
      <c r="C803" s="1031"/>
      <c r="D803" s="1031"/>
      <c r="E803" s="1031"/>
      <c r="F803" s="1033"/>
      <c r="G803" s="1033"/>
      <c r="H803" s="1033"/>
      <c r="I803" s="1033"/>
      <c r="J803" s="1033"/>
      <c r="K803" s="1033"/>
      <c r="L803" s="1033"/>
      <c r="M803" s="1033"/>
      <c r="N803" s="1033"/>
      <c r="O803" s="1033"/>
      <c r="P803" s="1033"/>
      <c r="Q803" s="1033"/>
      <c r="R803" s="1033"/>
      <c r="S803" s="1033"/>
      <c r="T803" s="1033"/>
      <c r="U803" s="1033"/>
      <c r="V803" s="1033"/>
      <c r="W803" s="1033"/>
      <c r="X803" s="1033"/>
      <c r="Y803" s="1033"/>
      <c r="Z803" s="1033"/>
      <c r="AA803" s="1033"/>
      <c r="AB803" s="1033"/>
      <c r="AC803" s="1033"/>
      <c r="AD803" s="1033"/>
      <c r="AE803" s="1033"/>
      <c r="AF803" s="1033"/>
      <c r="AG803" s="1033"/>
      <c r="AH803" s="1033"/>
      <c r="AI803" s="1033"/>
      <c r="AJ803" s="1033"/>
      <c r="AK803" s="1033"/>
      <c r="AL803" s="1033"/>
      <c r="AM803" s="1033"/>
      <c r="AN803" s="1033"/>
      <c r="AO803" s="1033"/>
      <c r="AP803" s="1033"/>
      <c r="AQ803" s="1033"/>
    </row>
    <row r="804">
      <c r="A804" s="1031"/>
      <c r="B804" s="1034"/>
      <c r="C804" s="1031"/>
      <c r="D804" s="1031"/>
      <c r="E804" s="1031"/>
      <c r="F804" s="1033"/>
      <c r="G804" s="1033"/>
      <c r="H804" s="1033"/>
      <c r="I804" s="1033"/>
      <c r="J804" s="1033"/>
      <c r="K804" s="1033"/>
      <c r="L804" s="1033"/>
      <c r="M804" s="1033"/>
      <c r="N804" s="1033"/>
      <c r="O804" s="1033"/>
      <c r="P804" s="1033"/>
      <c r="Q804" s="1033"/>
      <c r="R804" s="1033"/>
      <c r="S804" s="1033"/>
      <c r="T804" s="1033"/>
      <c r="U804" s="1033"/>
      <c r="V804" s="1033"/>
      <c r="W804" s="1033"/>
      <c r="X804" s="1033"/>
      <c r="Y804" s="1033"/>
      <c r="Z804" s="1033"/>
      <c r="AA804" s="1033"/>
      <c r="AB804" s="1033"/>
      <c r="AC804" s="1033"/>
      <c r="AD804" s="1033"/>
      <c r="AE804" s="1033"/>
      <c r="AF804" s="1033"/>
      <c r="AG804" s="1033"/>
      <c r="AH804" s="1033"/>
      <c r="AI804" s="1033"/>
      <c r="AJ804" s="1033"/>
      <c r="AK804" s="1033"/>
      <c r="AL804" s="1033"/>
      <c r="AM804" s="1033"/>
      <c r="AN804" s="1033"/>
      <c r="AO804" s="1033"/>
      <c r="AP804" s="1033"/>
      <c r="AQ804" s="1033"/>
    </row>
    <row r="805">
      <c r="A805" s="1031"/>
      <c r="B805" s="1034"/>
      <c r="C805" s="1031"/>
      <c r="D805" s="1031"/>
      <c r="E805" s="1031"/>
      <c r="F805" s="1033"/>
      <c r="G805" s="1033"/>
      <c r="H805" s="1033"/>
      <c r="I805" s="1033"/>
      <c r="J805" s="1033"/>
      <c r="K805" s="1033"/>
      <c r="L805" s="1033"/>
      <c r="M805" s="1033"/>
      <c r="N805" s="1033"/>
      <c r="O805" s="1033"/>
      <c r="P805" s="1033"/>
      <c r="Q805" s="1033"/>
      <c r="R805" s="1033"/>
      <c r="S805" s="1033"/>
      <c r="T805" s="1033"/>
      <c r="U805" s="1033"/>
      <c r="V805" s="1033"/>
      <c r="W805" s="1033"/>
      <c r="X805" s="1033"/>
      <c r="Y805" s="1033"/>
      <c r="Z805" s="1033"/>
      <c r="AA805" s="1033"/>
      <c r="AB805" s="1033"/>
      <c r="AC805" s="1033"/>
      <c r="AD805" s="1033"/>
      <c r="AE805" s="1033"/>
      <c r="AF805" s="1033"/>
      <c r="AG805" s="1033"/>
      <c r="AH805" s="1033"/>
      <c r="AI805" s="1033"/>
      <c r="AJ805" s="1033"/>
      <c r="AK805" s="1033"/>
      <c r="AL805" s="1033"/>
      <c r="AM805" s="1033"/>
      <c r="AN805" s="1033"/>
      <c r="AO805" s="1033"/>
      <c r="AP805" s="1033"/>
      <c r="AQ805" s="1033"/>
    </row>
    <row r="806">
      <c r="A806" s="1031"/>
      <c r="B806" s="1034"/>
      <c r="C806" s="1031"/>
      <c r="D806" s="1031"/>
      <c r="E806" s="1031"/>
      <c r="F806" s="1033"/>
      <c r="G806" s="1033"/>
      <c r="H806" s="1033"/>
      <c r="I806" s="1033"/>
      <c r="J806" s="1033"/>
      <c r="K806" s="1033"/>
      <c r="L806" s="1033"/>
      <c r="M806" s="1033"/>
      <c r="N806" s="1033"/>
      <c r="O806" s="1033"/>
      <c r="P806" s="1033"/>
      <c r="Q806" s="1033"/>
      <c r="R806" s="1033"/>
      <c r="S806" s="1033"/>
      <c r="T806" s="1033"/>
      <c r="U806" s="1033"/>
      <c r="V806" s="1033"/>
      <c r="W806" s="1033"/>
      <c r="X806" s="1033"/>
      <c r="Y806" s="1033"/>
      <c r="Z806" s="1033"/>
      <c r="AA806" s="1033"/>
      <c r="AB806" s="1033"/>
      <c r="AC806" s="1033"/>
      <c r="AD806" s="1033"/>
      <c r="AE806" s="1033"/>
      <c r="AF806" s="1033"/>
      <c r="AG806" s="1033"/>
      <c r="AH806" s="1033"/>
      <c r="AI806" s="1033"/>
      <c r="AJ806" s="1033"/>
      <c r="AK806" s="1033"/>
      <c r="AL806" s="1033"/>
      <c r="AM806" s="1033"/>
      <c r="AN806" s="1033"/>
      <c r="AO806" s="1033"/>
      <c r="AP806" s="1033"/>
      <c r="AQ806" s="1033"/>
    </row>
    <row r="807">
      <c r="A807" s="1031"/>
      <c r="B807" s="1034"/>
      <c r="C807" s="1031"/>
      <c r="D807" s="1031"/>
      <c r="E807" s="1031"/>
      <c r="F807" s="1033"/>
      <c r="G807" s="1033"/>
      <c r="H807" s="1033"/>
      <c r="I807" s="1033"/>
      <c r="J807" s="1033"/>
      <c r="K807" s="1033"/>
      <c r="L807" s="1033"/>
      <c r="M807" s="1033"/>
      <c r="N807" s="1033"/>
      <c r="O807" s="1033"/>
      <c r="P807" s="1033"/>
      <c r="Q807" s="1033"/>
      <c r="R807" s="1033"/>
      <c r="S807" s="1033"/>
      <c r="T807" s="1033"/>
      <c r="U807" s="1033"/>
      <c r="V807" s="1033"/>
      <c r="W807" s="1033"/>
      <c r="X807" s="1033"/>
      <c r="Y807" s="1033"/>
      <c r="Z807" s="1033"/>
      <c r="AA807" s="1033"/>
      <c r="AB807" s="1033"/>
      <c r="AC807" s="1033"/>
      <c r="AD807" s="1033"/>
      <c r="AE807" s="1033"/>
      <c r="AF807" s="1033"/>
      <c r="AG807" s="1033"/>
      <c r="AH807" s="1033"/>
      <c r="AI807" s="1033"/>
      <c r="AJ807" s="1033"/>
      <c r="AK807" s="1033"/>
      <c r="AL807" s="1033"/>
      <c r="AM807" s="1033"/>
      <c r="AN807" s="1033"/>
      <c r="AO807" s="1033"/>
      <c r="AP807" s="1033"/>
      <c r="AQ807" s="1033"/>
    </row>
    <row r="808">
      <c r="A808" s="1031"/>
      <c r="B808" s="1034"/>
      <c r="C808" s="1031"/>
      <c r="D808" s="1031"/>
      <c r="E808" s="1031"/>
      <c r="F808" s="1033"/>
      <c r="G808" s="1033"/>
      <c r="H808" s="1033"/>
      <c r="I808" s="1033"/>
      <c r="J808" s="1033"/>
      <c r="K808" s="1033"/>
      <c r="L808" s="1033"/>
      <c r="M808" s="1033"/>
      <c r="N808" s="1033"/>
      <c r="O808" s="1033"/>
      <c r="P808" s="1033"/>
      <c r="Q808" s="1033"/>
      <c r="R808" s="1033"/>
      <c r="S808" s="1033"/>
      <c r="T808" s="1033"/>
      <c r="U808" s="1033"/>
      <c r="V808" s="1033"/>
      <c r="W808" s="1033"/>
      <c r="X808" s="1033"/>
      <c r="Y808" s="1033"/>
      <c r="Z808" s="1033"/>
      <c r="AA808" s="1033"/>
      <c r="AB808" s="1033"/>
      <c r="AC808" s="1033"/>
      <c r="AD808" s="1033"/>
      <c r="AE808" s="1033"/>
      <c r="AF808" s="1033"/>
      <c r="AG808" s="1033"/>
      <c r="AH808" s="1033"/>
      <c r="AI808" s="1033"/>
      <c r="AJ808" s="1033"/>
      <c r="AK808" s="1033"/>
      <c r="AL808" s="1033"/>
      <c r="AM808" s="1033"/>
      <c r="AN808" s="1033"/>
      <c r="AO808" s="1033"/>
      <c r="AP808" s="1033"/>
      <c r="AQ808" s="1033"/>
    </row>
    <row r="809">
      <c r="A809" s="1031"/>
      <c r="B809" s="1034"/>
      <c r="C809" s="1031"/>
      <c r="D809" s="1031"/>
      <c r="E809" s="1031"/>
      <c r="F809" s="1033"/>
      <c r="G809" s="1033"/>
      <c r="H809" s="1033"/>
      <c r="I809" s="1033"/>
      <c r="J809" s="1033"/>
      <c r="K809" s="1033"/>
      <c r="L809" s="1033"/>
      <c r="M809" s="1033"/>
      <c r="N809" s="1033"/>
      <c r="O809" s="1033"/>
      <c r="P809" s="1033"/>
      <c r="Q809" s="1033"/>
      <c r="R809" s="1033"/>
      <c r="S809" s="1033"/>
      <c r="T809" s="1033"/>
      <c r="U809" s="1033"/>
      <c r="V809" s="1033"/>
      <c r="W809" s="1033"/>
      <c r="X809" s="1033"/>
      <c r="Y809" s="1033"/>
      <c r="Z809" s="1033"/>
      <c r="AA809" s="1033"/>
      <c r="AB809" s="1033"/>
      <c r="AC809" s="1033"/>
      <c r="AD809" s="1033"/>
      <c r="AE809" s="1033"/>
      <c r="AF809" s="1033"/>
      <c r="AG809" s="1033"/>
      <c r="AH809" s="1033"/>
      <c r="AI809" s="1033"/>
      <c r="AJ809" s="1033"/>
      <c r="AK809" s="1033"/>
      <c r="AL809" s="1033"/>
      <c r="AM809" s="1033"/>
      <c r="AN809" s="1033"/>
      <c r="AO809" s="1033"/>
      <c r="AP809" s="1033"/>
      <c r="AQ809" s="1033"/>
    </row>
    <row r="810">
      <c r="A810" s="1031"/>
      <c r="B810" s="1034"/>
      <c r="C810" s="1031"/>
      <c r="D810" s="1031"/>
      <c r="E810" s="1031"/>
      <c r="F810" s="1033"/>
      <c r="G810" s="1033"/>
      <c r="H810" s="1033"/>
      <c r="I810" s="1033"/>
      <c r="J810" s="1033"/>
      <c r="K810" s="1033"/>
      <c r="L810" s="1033"/>
      <c r="M810" s="1033"/>
      <c r="N810" s="1033"/>
      <c r="O810" s="1033"/>
      <c r="P810" s="1033"/>
      <c r="Q810" s="1033"/>
      <c r="R810" s="1033"/>
      <c r="S810" s="1033"/>
      <c r="T810" s="1033"/>
      <c r="U810" s="1033"/>
      <c r="V810" s="1033"/>
      <c r="W810" s="1033"/>
      <c r="X810" s="1033"/>
      <c r="Y810" s="1033"/>
      <c r="Z810" s="1033"/>
      <c r="AA810" s="1033"/>
      <c r="AB810" s="1033"/>
      <c r="AC810" s="1033"/>
      <c r="AD810" s="1033"/>
      <c r="AE810" s="1033"/>
      <c r="AF810" s="1033"/>
      <c r="AG810" s="1033"/>
      <c r="AH810" s="1033"/>
      <c r="AI810" s="1033"/>
      <c r="AJ810" s="1033"/>
      <c r="AK810" s="1033"/>
      <c r="AL810" s="1033"/>
      <c r="AM810" s="1033"/>
      <c r="AN810" s="1033"/>
      <c r="AO810" s="1033"/>
      <c r="AP810" s="1033"/>
      <c r="AQ810" s="1033"/>
    </row>
    <row r="811">
      <c r="A811" s="1031"/>
      <c r="B811" s="1034"/>
      <c r="C811" s="1031"/>
      <c r="D811" s="1031"/>
      <c r="E811" s="1031"/>
      <c r="F811" s="1033"/>
      <c r="G811" s="1033"/>
      <c r="H811" s="1033"/>
      <c r="I811" s="1033"/>
      <c r="J811" s="1033"/>
      <c r="K811" s="1033"/>
      <c r="L811" s="1033"/>
      <c r="M811" s="1033"/>
      <c r="N811" s="1033"/>
      <c r="O811" s="1033"/>
      <c r="P811" s="1033"/>
      <c r="Q811" s="1033"/>
      <c r="R811" s="1033"/>
      <c r="S811" s="1033"/>
      <c r="T811" s="1033"/>
      <c r="U811" s="1033"/>
      <c r="V811" s="1033"/>
      <c r="W811" s="1033"/>
      <c r="X811" s="1033"/>
      <c r="Y811" s="1033"/>
      <c r="Z811" s="1033"/>
      <c r="AA811" s="1033"/>
      <c r="AB811" s="1033"/>
      <c r="AC811" s="1033"/>
      <c r="AD811" s="1033"/>
      <c r="AE811" s="1033"/>
      <c r="AF811" s="1033"/>
      <c r="AG811" s="1033"/>
      <c r="AH811" s="1033"/>
      <c r="AI811" s="1033"/>
      <c r="AJ811" s="1033"/>
      <c r="AK811" s="1033"/>
      <c r="AL811" s="1033"/>
      <c r="AM811" s="1033"/>
      <c r="AN811" s="1033"/>
      <c r="AO811" s="1033"/>
      <c r="AP811" s="1033"/>
      <c r="AQ811" s="1033"/>
    </row>
    <row r="812">
      <c r="A812" s="1031"/>
      <c r="B812" s="1034"/>
      <c r="C812" s="1031"/>
      <c r="D812" s="1031"/>
      <c r="E812" s="1031"/>
      <c r="F812" s="1033"/>
      <c r="G812" s="1033"/>
      <c r="H812" s="1033"/>
      <c r="I812" s="1033"/>
      <c r="J812" s="1033"/>
      <c r="K812" s="1033"/>
      <c r="L812" s="1033"/>
      <c r="M812" s="1033"/>
      <c r="N812" s="1033"/>
      <c r="O812" s="1033"/>
      <c r="P812" s="1033"/>
      <c r="Q812" s="1033"/>
      <c r="R812" s="1033"/>
      <c r="S812" s="1033"/>
      <c r="T812" s="1033"/>
      <c r="U812" s="1033"/>
      <c r="V812" s="1033"/>
      <c r="W812" s="1033"/>
      <c r="X812" s="1033"/>
      <c r="Y812" s="1033"/>
      <c r="Z812" s="1033"/>
      <c r="AA812" s="1033"/>
      <c r="AB812" s="1033"/>
      <c r="AC812" s="1033"/>
      <c r="AD812" s="1033"/>
      <c r="AE812" s="1033"/>
      <c r="AF812" s="1033"/>
      <c r="AG812" s="1033"/>
      <c r="AH812" s="1033"/>
      <c r="AI812" s="1033"/>
      <c r="AJ812" s="1033"/>
      <c r="AK812" s="1033"/>
      <c r="AL812" s="1033"/>
      <c r="AM812" s="1033"/>
      <c r="AN812" s="1033"/>
      <c r="AO812" s="1033"/>
      <c r="AP812" s="1033"/>
      <c r="AQ812" s="1033"/>
    </row>
    <row r="813">
      <c r="A813" s="1031"/>
      <c r="B813" s="1034"/>
      <c r="C813" s="1031"/>
      <c r="D813" s="1031"/>
      <c r="E813" s="1031"/>
      <c r="F813" s="1033"/>
      <c r="G813" s="1033"/>
      <c r="H813" s="1033"/>
      <c r="I813" s="1033"/>
      <c r="J813" s="1033"/>
      <c r="K813" s="1033"/>
      <c r="L813" s="1033"/>
      <c r="M813" s="1033"/>
      <c r="N813" s="1033"/>
      <c r="O813" s="1033"/>
      <c r="P813" s="1033"/>
      <c r="Q813" s="1033"/>
      <c r="R813" s="1033"/>
      <c r="S813" s="1033"/>
      <c r="T813" s="1033"/>
      <c r="U813" s="1033"/>
      <c r="V813" s="1033"/>
      <c r="W813" s="1033"/>
      <c r="X813" s="1033"/>
      <c r="Y813" s="1033"/>
      <c r="Z813" s="1033"/>
      <c r="AA813" s="1033"/>
      <c r="AB813" s="1033"/>
      <c r="AC813" s="1033"/>
      <c r="AD813" s="1033"/>
      <c r="AE813" s="1033"/>
      <c r="AF813" s="1033"/>
      <c r="AG813" s="1033"/>
      <c r="AH813" s="1033"/>
      <c r="AI813" s="1033"/>
      <c r="AJ813" s="1033"/>
      <c r="AK813" s="1033"/>
      <c r="AL813" s="1033"/>
      <c r="AM813" s="1033"/>
      <c r="AN813" s="1033"/>
      <c r="AO813" s="1033"/>
      <c r="AP813" s="1033"/>
      <c r="AQ813" s="1033"/>
    </row>
    <row r="814">
      <c r="A814" s="1031"/>
      <c r="B814" s="1034"/>
      <c r="C814" s="1031"/>
      <c r="D814" s="1031"/>
      <c r="E814" s="1031"/>
      <c r="F814" s="1033"/>
      <c r="G814" s="1033"/>
      <c r="H814" s="1033"/>
      <c r="I814" s="1033"/>
      <c r="J814" s="1033"/>
      <c r="K814" s="1033"/>
      <c r="L814" s="1033"/>
      <c r="M814" s="1033"/>
      <c r="N814" s="1033"/>
      <c r="O814" s="1033"/>
      <c r="P814" s="1033"/>
      <c r="Q814" s="1033"/>
      <c r="R814" s="1033"/>
      <c r="S814" s="1033"/>
      <c r="T814" s="1033"/>
      <c r="U814" s="1033"/>
      <c r="V814" s="1033"/>
      <c r="W814" s="1033"/>
      <c r="X814" s="1033"/>
      <c r="Y814" s="1033"/>
      <c r="Z814" s="1033"/>
      <c r="AA814" s="1033"/>
      <c r="AB814" s="1033"/>
      <c r="AC814" s="1033"/>
      <c r="AD814" s="1033"/>
      <c r="AE814" s="1033"/>
      <c r="AF814" s="1033"/>
      <c r="AG814" s="1033"/>
      <c r="AH814" s="1033"/>
      <c r="AI814" s="1033"/>
      <c r="AJ814" s="1033"/>
      <c r="AK814" s="1033"/>
      <c r="AL814" s="1033"/>
      <c r="AM814" s="1033"/>
      <c r="AN814" s="1033"/>
      <c r="AO814" s="1033"/>
      <c r="AP814" s="1033"/>
      <c r="AQ814" s="1033"/>
    </row>
    <row r="815">
      <c r="A815" s="1031"/>
      <c r="B815" s="1034"/>
      <c r="C815" s="1031"/>
      <c r="D815" s="1031"/>
      <c r="E815" s="1031"/>
      <c r="F815" s="1033"/>
      <c r="G815" s="1033"/>
      <c r="H815" s="1033"/>
      <c r="I815" s="1033"/>
      <c r="J815" s="1033"/>
      <c r="K815" s="1033"/>
      <c r="L815" s="1033"/>
      <c r="M815" s="1033"/>
      <c r="N815" s="1033"/>
      <c r="O815" s="1033"/>
      <c r="P815" s="1033"/>
      <c r="Q815" s="1033"/>
      <c r="R815" s="1033"/>
      <c r="S815" s="1033"/>
      <c r="T815" s="1033"/>
      <c r="U815" s="1033"/>
      <c r="V815" s="1033"/>
      <c r="W815" s="1033"/>
      <c r="X815" s="1033"/>
      <c r="Y815" s="1033"/>
      <c r="Z815" s="1033"/>
      <c r="AA815" s="1033"/>
      <c r="AB815" s="1033"/>
      <c r="AC815" s="1033"/>
      <c r="AD815" s="1033"/>
      <c r="AE815" s="1033"/>
      <c r="AF815" s="1033"/>
      <c r="AG815" s="1033"/>
      <c r="AH815" s="1033"/>
      <c r="AI815" s="1033"/>
      <c r="AJ815" s="1033"/>
      <c r="AK815" s="1033"/>
      <c r="AL815" s="1033"/>
      <c r="AM815" s="1033"/>
      <c r="AN815" s="1033"/>
      <c r="AO815" s="1033"/>
      <c r="AP815" s="1033"/>
      <c r="AQ815" s="1033"/>
    </row>
    <row r="816">
      <c r="A816" s="1031"/>
      <c r="B816" s="1034"/>
      <c r="C816" s="1031"/>
      <c r="D816" s="1031"/>
      <c r="E816" s="1031"/>
      <c r="F816" s="1033"/>
      <c r="G816" s="1033"/>
      <c r="H816" s="1033"/>
      <c r="I816" s="1033"/>
      <c r="J816" s="1033"/>
      <c r="K816" s="1033"/>
      <c r="L816" s="1033"/>
      <c r="M816" s="1033"/>
      <c r="N816" s="1033"/>
      <c r="O816" s="1033"/>
      <c r="P816" s="1033"/>
      <c r="Q816" s="1033"/>
      <c r="R816" s="1033"/>
      <c r="S816" s="1033"/>
      <c r="T816" s="1033"/>
      <c r="U816" s="1033"/>
      <c r="V816" s="1033"/>
      <c r="W816" s="1033"/>
      <c r="X816" s="1033"/>
      <c r="Y816" s="1033"/>
      <c r="Z816" s="1033"/>
      <c r="AA816" s="1033"/>
      <c r="AB816" s="1033"/>
      <c r="AC816" s="1033"/>
      <c r="AD816" s="1033"/>
      <c r="AE816" s="1033"/>
      <c r="AF816" s="1033"/>
      <c r="AG816" s="1033"/>
      <c r="AH816" s="1033"/>
      <c r="AI816" s="1033"/>
      <c r="AJ816" s="1033"/>
      <c r="AK816" s="1033"/>
      <c r="AL816" s="1033"/>
      <c r="AM816" s="1033"/>
      <c r="AN816" s="1033"/>
      <c r="AO816" s="1033"/>
      <c r="AP816" s="1033"/>
      <c r="AQ816" s="1033"/>
    </row>
    <row r="817">
      <c r="A817" s="1031"/>
      <c r="B817" s="1034"/>
      <c r="C817" s="1031"/>
      <c r="D817" s="1031"/>
      <c r="E817" s="1031"/>
      <c r="F817" s="1033"/>
      <c r="G817" s="1033"/>
      <c r="H817" s="1033"/>
      <c r="I817" s="1033"/>
      <c r="J817" s="1033"/>
      <c r="K817" s="1033"/>
      <c r="L817" s="1033"/>
      <c r="M817" s="1033"/>
      <c r="N817" s="1033"/>
      <c r="O817" s="1033"/>
      <c r="P817" s="1033"/>
      <c r="Q817" s="1033"/>
      <c r="R817" s="1033"/>
      <c r="S817" s="1033"/>
      <c r="T817" s="1033"/>
      <c r="U817" s="1033"/>
      <c r="V817" s="1033"/>
      <c r="W817" s="1033"/>
      <c r="X817" s="1033"/>
      <c r="Y817" s="1033"/>
      <c r="Z817" s="1033"/>
      <c r="AA817" s="1033"/>
      <c r="AB817" s="1033"/>
      <c r="AC817" s="1033"/>
      <c r="AD817" s="1033"/>
      <c r="AE817" s="1033"/>
      <c r="AF817" s="1033"/>
      <c r="AG817" s="1033"/>
      <c r="AH817" s="1033"/>
      <c r="AI817" s="1033"/>
      <c r="AJ817" s="1033"/>
      <c r="AK817" s="1033"/>
      <c r="AL817" s="1033"/>
      <c r="AM817" s="1033"/>
      <c r="AN817" s="1033"/>
      <c r="AO817" s="1033"/>
      <c r="AP817" s="1033"/>
      <c r="AQ817" s="1033"/>
    </row>
    <row r="818">
      <c r="A818" s="1031"/>
      <c r="B818" s="1034"/>
      <c r="C818" s="1031"/>
      <c r="D818" s="1031"/>
      <c r="E818" s="1031"/>
      <c r="F818" s="1033"/>
      <c r="G818" s="1033"/>
      <c r="H818" s="1033"/>
      <c r="I818" s="1033"/>
      <c r="J818" s="1033"/>
      <c r="K818" s="1033"/>
      <c r="L818" s="1033"/>
      <c r="M818" s="1033"/>
      <c r="N818" s="1033"/>
      <c r="O818" s="1033"/>
      <c r="P818" s="1033"/>
      <c r="Q818" s="1033"/>
      <c r="R818" s="1033"/>
      <c r="S818" s="1033"/>
      <c r="T818" s="1033"/>
      <c r="U818" s="1033"/>
      <c r="V818" s="1033"/>
      <c r="W818" s="1033"/>
      <c r="X818" s="1033"/>
      <c r="Y818" s="1033"/>
      <c r="Z818" s="1033"/>
      <c r="AA818" s="1033"/>
      <c r="AB818" s="1033"/>
      <c r="AC818" s="1033"/>
      <c r="AD818" s="1033"/>
      <c r="AE818" s="1033"/>
      <c r="AF818" s="1033"/>
      <c r="AG818" s="1033"/>
      <c r="AH818" s="1033"/>
      <c r="AI818" s="1033"/>
      <c r="AJ818" s="1033"/>
      <c r="AK818" s="1033"/>
      <c r="AL818" s="1033"/>
      <c r="AM818" s="1033"/>
      <c r="AN818" s="1033"/>
      <c r="AO818" s="1033"/>
      <c r="AP818" s="1033"/>
      <c r="AQ818" s="1033"/>
    </row>
    <row r="819">
      <c r="A819" s="1031"/>
      <c r="B819" s="1034"/>
      <c r="C819" s="1031"/>
      <c r="D819" s="1031"/>
      <c r="E819" s="1031"/>
      <c r="F819" s="1033"/>
      <c r="G819" s="1033"/>
      <c r="H819" s="1033"/>
      <c r="I819" s="1033"/>
      <c r="J819" s="1033"/>
      <c r="K819" s="1033"/>
      <c r="L819" s="1033"/>
      <c r="M819" s="1033"/>
      <c r="N819" s="1033"/>
      <c r="O819" s="1033"/>
      <c r="P819" s="1033"/>
      <c r="Q819" s="1033"/>
      <c r="R819" s="1033"/>
      <c r="S819" s="1033"/>
      <c r="T819" s="1033"/>
      <c r="U819" s="1033"/>
      <c r="V819" s="1033"/>
      <c r="W819" s="1033"/>
      <c r="X819" s="1033"/>
      <c r="Y819" s="1033"/>
      <c r="Z819" s="1033"/>
      <c r="AA819" s="1033"/>
      <c r="AB819" s="1033"/>
      <c r="AC819" s="1033"/>
      <c r="AD819" s="1033"/>
      <c r="AE819" s="1033"/>
      <c r="AF819" s="1033"/>
      <c r="AG819" s="1033"/>
      <c r="AH819" s="1033"/>
      <c r="AI819" s="1033"/>
      <c r="AJ819" s="1033"/>
      <c r="AK819" s="1033"/>
      <c r="AL819" s="1033"/>
      <c r="AM819" s="1033"/>
      <c r="AN819" s="1033"/>
      <c r="AO819" s="1033"/>
      <c r="AP819" s="1033"/>
      <c r="AQ819" s="1033"/>
    </row>
    <row r="820">
      <c r="A820" s="1031"/>
      <c r="B820" s="1034"/>
      <c r="C820" s="1031"/>
      <c r="D820" s="1031"/>
      <c r="E820" s="1031"/>
      <c r="F820" s="1033"/>
      <c r="G820" s="1033"/>
      <c r="H820" s="1033"/>
      <c r="I820" s="1033"/>
      <c r="J820" s="1033"/>
      <c r="K820" s="1033"/>
      <c r="L820" s="1033"/>
      <c r="M820" s="1033"/>
      <c r="N820" s="1033"/>
      <c r="O820" s="1033"/>
      <c r="P820" s="1033"/>
      <c r="Q820" s="1033"/>
      <c r="R820" s="1033"/>
      <c r="S820" s="1033"/>
      <c r="T820" s="1033"/>
      <c r="U820" s="1033"/>
      <c r="V820" s="1033"/>
      <c r="W820" s="1033"/>
      <c r="X820" s="1033"/>
      <c r="Y820" s="1033"/>
      <c r="Z820" s="1033"/>
      <c r="AA820" s="1033"/>
      <c r="AB820" s="1033"/>
      <c r="AC820" s="1033"/>
      <c r="AD820" s="1033"/>
      <c r="AE820" s="1033"/>
      <c r="AF820" s="1033"/>
      <c r="AG820" s="1033"/>
      <c r="AH820" s="1033"/>
      <c r="AI820" s="1033"/>
      <c r="AJ820" s="1033"/>
      <c r="AK820" s="1033"/>
      <c r="AL820" s="1033"/>
      <c r="AM820" s="1033"/>
      <c r="AN820" s="1033"/>
      <c r="AO820" s="1033"/>
      <c r="AP820" s="1033"/>
      <c r="AQ820" s="1033"/>
    </row>
    <row r="821">
      <c r="A821" s="1031"/>
      <c r="B821" s="1034"/>
      <c r="C821" s="1031"/>
      <c r="D821" s="1031"/>
      <c r="E821" s="1031"/>
      <c r="F821" s="1033"/>
      <c r="G821" s="1033"/>
      <c r="H821" s="1033"/>
      <c r="I821" s="1033"/>
      <c r="J821" s="1033"/>
      <c r="K821" s="1033"/>
      <c r="L821" s="1033"/>
      <c r="M821" s="1033"/>
      <c r="N821" s="1033"/>
      <c r="O821" s="1033"/>
      <c r="P821" s="1033"/>
      <c r="Q821" s="1033"/>
      <c r="R821" s="1033"/>
      <c r="S821" s="1033"/>
      <c r="T821" s="1033"/>
      <c r="U821" s="1033"/>
      <c r="V821" s="1033"/>
      <c r="W821" s="1033"/>
      <c r="X821" s="1033"/>
      <c r="Y821" s="1033"/>
      <c r="Z821" s="1033"/>
      <c r="AA821" s="1033"/>
      <c r="AB821" s="1033"/>
      <c r="AC821" s="1033"/>
      <c r="AD821" s="1033"/>
      <c r="AE821" s="1033"/>
      <c r="AF821" s="1033"/>
      <c r="AG821" s="1033"/>
      <c r="AH821" s="1033"/>
      <c r="AI821" s="1033"/>
      <c r="AJ821" s="1033"/>
      <c r="AK821" s="1033"/>
      <c r="AL821" s="1033"/>
      <c r="AM821" s="1033"/>
      <c r="AN821" s="1033"/>
      <c r="AO821" s="1033"/>
      <c r="AP821" s="1033"/>
      <c r="AQ821" s="1033"/>
    </row>
    <row r="822">
      <c r="A822" s="1031"/>
      <c r="B822" s="1034"/>
      <c r="C822" s="1031"/>
      <c r="D822" s="1031"/>
      <c r="E822" s="1031"/>
      <c r="F822" s="1033"/>
      <c r="G822" s="1033"/>
      <c r="H822" s="1033"/>
      <c r="I822" s="1033"/>
      <c r="J822" s="1033"/>
      <c r="K822" s="1033"/>
      <c r="L822" s="1033"/>
      <c r="M822" s="1033"/>
      <c r="N822" s="1033"/>
      <c r="O822" s="1033"/>
      <c r="P822" s="1033"/>
      <c r="Q822" s="1033"/>
      <c r="R822" s="1033"/>
      <c r="S822" s="1033"/>
      <c r="T822" s="1033"/>
      <c r="U822" s="1033"/>
      <c r="V822" s="1033"/>
      <c r="W822" s="1033"/>
      <c r="X822" s="1033"/>
      <c r="Y822" s="1033"/>
      <c r="Z822" s="1033"/>
      <c r="AA822" s="1033"/>
      <c r="AB822" s="1033"/>
      <c r="AC822" s="1033"/>
      <c r="AD822" s="1033"/>
      <c r="AE822" s="1033"/>
      <c r="AF822" s="1033"/>
      <c r="AG822" s="1033"/>
      <c r="AH822" s="1033"/>
      <c r="AI822" s="1033"/>
      <c r="AJ822" s="1033"/>
      <c r="AK822" s="1033"/>
      <c r="AL822" s="1033"/>
      <c r="AM822" s="1033"/>
      <c r="AN822" s="1033"/>
      <c r="AO822" s="1033"/>
      <c r="AP822" s="1033"/>
      <c r="AQ822" s="1033"/>
    </row>
    <row r="823">
      <c r="A823" s="1031"/>
      <c r="B823" s="1034"/>
      <c r="C823" s="1031"/>
      <c r="D823" s="1031"/>
      <c r="E823" s="1031"/>
      <c r="F823" s="1033"/>
      <c r="G823" s="1033"/>
      <c r="H823" s="1033"/>
      <c r="I823" s="1033"/>
      <c r="J823" s="1033"/>
      <c r="K823" s="1033"/>
      <c r="L823" s="1033"/>
      <c r="M823" s="1033"/>
      <c r="N823" s="1033"/>
      <c r="O823" s="1033"/>
      <c r="P823" s="1033"/>
      <c r="Q823" s="1033"/>
      <c r="R823" s="1033"/>
      <c r="S823" s="1033"/>
      <c r="T823" s="1033"/>
      <c r="U823" s="1033"/>
      <c r="V823" s="1033"/>
      <c r="W823" s="1033"/>
      <c r="X823" s="1033"/>
      <c r="Y823" s="1033"/>
      <c r="Z823" s="1033"/>
      <c r="AA823" s="1033"/>
      <c r="AB823" s="1033"/>
      <c r="AC823" s="1033"/>
      <c r="AD823" s="1033"/>
      <c r="AE823" s="1033"/>
      <c r="AF823" s="1033"/>
      <c r="AG823" s="1033"/>
      <c r="AH823" s="1033"/>
      <c r="AI823" s="1033"/>
      <c r="AJ823" s="1033"/>
      <c r="AK823" s="1033"/>
      <c r="AL823" s="1033"/>
      <c r="AM823" s="1033"/>
      <c r="AN823" s="1033"/>
      <c r="AO823" s="1033"/>
      <c r="AP823" s="1033"/>
      <c r="AQ823" s="1033"/>
    </row>
    <row r="824">
      <c r="A824" s="1031"/>
      <c r="B824" s="1034"/>
      <c r="C824" s="1031"/>
      <c r="D824" s="1031"/>
      <c r="E824" s="1031"/>
      <c r="F824" s="1033"/>
      <c r="G824" s="1033"/>
      <c r="H824" s="1033"/>
      <c r="I824" s="1033"/>
      <c r="J824" s="1033"/>
      <c r="K824" s="1033"/>
      <c r="L824" s="1033"/>
      <c r="M824" s="1033"/>
      <c r="N824" s="1033"/>
      <c r="O824" s="1033"/>
      <c r="P824" s="1033"/>
      <c r="Q824" s="1033"/>
      <c r="R824" s="1033"/>
      <c r="S824" s="1033"/>
      <c r="T824" s="1033"/>
      <c r="U824" s="1033"/>
      <c r="V824" s="1033"/>
      <c r="W824" s="1033"/>
      <c r="X824" s="1033"/>
      <c r="Y824" s="1033"/>
      <c r="Z824" s="1033"/>
      <c r="AA824" s="1033"/>
      <c r="AB824" s="1033"/>
      <c r="AC824" s="1033"/>
      <c r="AD824" s="1033"/>
      <c r="AE824" s="1033"/>
      <c r="AF824" s="1033"/>
      <c r="AG824" s="1033"/>
      <c r="AH824" s="1033"/>
      <c r="AI824" s="1033"/>
      <c r="AJ824" s="1033"/>
      <c r="AK824" s="1033"/>
      <c r="AL824" s="1033"/>
      <c r="AM824" s="1033"/>
      <c r="AN824" s="1033"/>
      <c r="AO824" s="1033"/>
      <c r="AP824" s="1033"/>
      <c r="AQ824" s="1033"/>
    </row>
    <row r="825">
      <c r="A825" s="1031"/>
      <c r="B825" s="1034"/>
      <c r="C825" s="1031"/>
      <c r="D825" s="1031"/>
      <c r="E825" s="1031"/>
      <c r="F825" s="1033"/>
      <c r="G825" s="1033"/>
      <c r="H825" s="1033"/>
      <c r="I825" s="1033"/>
      <c r="J825" s="1033"/>
      <c r="K825" s="1033"/>
      <c r="L825" s="1033"/>
      <c r="M825" s="1033"/>
      <c r="N825" s="1033"/>
      <c r="O825" s="1033"/>
      <c r="P825" s="1033"/>
      <c r="Q825" s="1033"/>
      <c r="R825" s="1033"/>
      <c r="S825" s="1033"/>
      <c r="T825" s="1033"/>
      <c r="U825" s="1033"/>
      <c r="V825" s="1033"/>
      <c r="W825" s="1033"/>
      <c r="X825" s="1033"/>
      <c r="Y825" s="1033"/>
      <c r="Z825" s="1033"/>
      <c r="AA825" s="1033"/>
      <c r="AB825" s="1033"/>
      <c r="AC825" s="1033"/>
      <c r="AD825" s="1033"/>
      <c r="AE825" s="1033"/>
      <c r="AF825" s="1033"/>
      <c r="AG825" s="1033"/>
      <c r="AH825" s="1033"/>
      <c r="AI825" s="1033"/>
      <c r="AJ825" s="1033"/>
      <c r="AK825" s="1033"/>
      <c r="AL825" s="1033"/>
      <c r="AM825" s="1033"/>
      <c r="AN825" s="1033"/>
      <c r="AO825" s="1033"/>
      <c r="AP825" s="1033"/>
      <c r="AQ825" s="1033"/>
    </row>
    <row r="826">
      <c r="A826" s="1031"/>
      <c r="B826" s="1034"/>
      <c r="C826" s="1031"/>
      <c r="D826" s="1031"/>
      <c r="E826" s="1031"/>
      <c r="F826" s="1033"/>
      <c r="G826" s="1033"/>
      <c r="H826" s="1033"/>
      <c r="I826" s="1033"/>
      <c r="J826" s="1033"/>
      <c r="K826" s="1033"/>
      <c r="L826" s="1033"/>
      <c r="M826" s="1033"/>
      <c r="N826" s="1033"/>
      <c r="O826" s="1033"/>
      <c r="P826" s="1033"/>
      <c r="Q826" s="1033"/>
      <c r="R826" s="1033"/>
      <c r="S826" s="1033"/>
      <c r="T826" s="1033"/>
      <c r="U826" s="1033"/>
      <c r="V826" s="1033"/>
      <c r="W826" s="1033"/>
      <c r="X826" s="1033"/>
      <c r="Y826" s="1033"/>
      <c r="Z826" s="1033"/>
      <c r="AA826" s="1033"/>
      <c r="AB826" s="1033"/>
      <c r="AC826" s="1033"/>
      <c r="AD826" s="1033"/>
      <c r="AE826" s="1033"/>
      <c r="AF826" s="1033"/>
      <c r="AG826" s="1033"/>
      <c r="AH826" s="1033"/>
      <c r="AI826" s="1033"/>
      <c r="AJ826" s="1033"/>
      <c r="AK826" s="1033"/>
      <c r="AL826" s="1033"/>
      <c r="AM826" s="1033"/>
      <c r="AN826" s="1033"/>
      <c r="AO826" s="1033"/>
      <c r="AP826" s="1033"/>
      <c r="AQ826" s="1033"/>
    </row>
    <row r="827">
      <c r="A827" s="1031"/>
      <c r="B827" s="1034"/>
      <c r="C827" s="1031"/>
      <c r="D827" s="1031"/>
      <c r="E827" s="1031"/>
      <c r="F827" s="1033"/>
      <c r="G827" s="1033"/>
      <c r="H827" s="1033"/>
      <c r="I827" s="1033"/>
      <c r="J827" s="1033"/>
      <c r="K827" s="1033"/>
      <c r="L827" s="1033"/>
      <c r="M827" s="1033"/>
      <c r="N827" s="1033"/>
      <c r="O827" s="1033"/>
      <c r="P827" s="1033"/>
      <c r="Q827" s="1033"/>
      <c r="R827" s="1033"/>
      <c r="S827" s="1033"/>
      <c r="T827" s="1033"/>
      <c r="U827" s="1033"/>
      <c r="V827" s="1033"/>
      <c r="W827" s="1033"/>
      <c r="X827" s="1033"/>
      <c r="Y827" s="1033"/>
      <c r="Z827" s="1033"/>
      <c r="AA827" s="1033"/>
      <c r="AB827" s="1033"/>
      <c r="AC827" s="1033"/>
      <c r="AD827" s="1033"/>
      <c r="AE827" s="1033"/>
      <c r="AF827" s="1033"/>
      <c r="AG827" s="1033"/>
      <c r="AH827" s="1033"/>
      <c r="AI827" s="1033"/>
      <c r="AJ827" s="1033"/>
      <c r="AK827" s="1033"/>
      <c r="AL827" s="1033"/>
      <c r="AM827" s="1033"/>
      <c r="AN827" s="1033"/>
      <c r="AO827" s="1033"/>
      <c r="AP827" s="1033"/>
      <c r="AQ827" s="1033"/>
    </row>
    <row r="828">
      <c r="A828" s="1031"/>
      <c r="B828" s="1034"/>
      <c r="C828" s="1031"/>
      <c r="D828" s="1031"/>
      <c r="E828" s="1031"/>
      <c r="F828" s="1033"/>
      <c r="G828" s="1033"/>
      <c r="H828" s="1033"/>
      <c r="I828" s="1033"/>
      <c r="J828" s="1033"/>
      <c r="K828" s="1033"/>
      <c r="L828" s="1033"/>
      <c r="M828" s="1033"/>
      <c r="N828" s="1033"/>
      <c r="O828" s="1033"/>
      <c r="P828" s="1033"/>
      <c r="Q828" s="1033"/>
      <c r="R828" s="1033"/>
      <c r="S828" s="1033"/>
      <c r="T828" s="1033"/>
      <c r="U828" s="1033"/>
      <c r="V828" s="1033"/>
      <c r="W828" s="1033"/>
      <c r="X828" s="1033"/>
      <c r="Y828" s="1033"/>
      <c r="Z828" s="1033"/>
      <c r="AA828" s="1033"/>
      <c r="AB828" s="1033"/>
      <c r="AC828" s="1033"/>
      <c r="AD828" s="1033"/>
      <c r="AE828" s="1033"/>
      <c r="AF828" s="1033"/>
      <c r="AG828" s="1033"/>
      <c r="AH828" s="1033"/>
      <c r="AI828" s="1033"/>
      <c r="AJ828" s="1033"/>
      <c r="AK828" s="1033"/>
      <c r="AL828" s="1033"/>
      <c r="AM828" s="1033"/>
      <c r="AN828" s="1033"/>
      <c r="AO828" s="1033"/>
      <c r="AP828" s="1033"/>
      <c r="AQ828" s="1033"/>
    </row>
    <row r="829">
      <c r="A829" s="1031"/>
      <c r="B829" s="1034"/>
      <c r="C829" s="1031"/>
      <c r="D829" s="1031"/>
      <c r="E829" s="1031"/>
      <c r="F829" s="1033"/>
      <c r="G829" s="1033"/>
      <c r="H829" s="1033"/>
      <c r="I829" s="1033"/>
      <c r="J829" s="1033"/>
      <c r="K829" s="1033"/>
      <c r="L829" s="1033"/>
      <c r="M829" s="1033"/>
      <c r="N829" s="1033"/>
      <c r="O829" s="1033"/>
      <c r="P829" s="1033"/>
      <c r="Q829" s="1033"/>
      <c r="R829" s="1033"/>
      <c r="S829" s="1033"/>
      <c r="T829" s="1033"/>
      <c r="U829" s="1033"/>
      <c r="V829" s="1033"/>
      <c r="W829" s="1033"/>
      <c r="X829" s="1033"/>
      <c r="Y829" s="1033"/>
      <c r="Z829" s="1033"/>
      <c r="AA829" s="1033"/>
      <c r="AB829" s="1033"/>
      <c r="AC829" s="1033"/>
      <c r="AD829" s="1033"/>
      <c r="AE829" s="1033"/>
      <c r="AF829" s="1033"/>
      <c r="AG829" s="1033"/>
      <c r="AH829" s="1033"/>
      <c r="AI829" s="1033"/>
      <c r="AJ829" s="1033"/>
      <c r="AK829" s="1033"/>
      <c r="AL829" s="1033"/>
      <c r="AM829" s="1033"/>
      <c r="AN829" s="1033"/>
      <c r="AO829" s="1033"/>
      <c r="AP829" s="1033"/>
      <c r="AQ829" s="1033"/>
    </row>
    <row r="830">
      <c r="A830" s="1031"/>
      <c r="B830" s="1034"/>
      <c r="C830" s="1031"/>
      <c r="D830" s="1031"/>
      <c r="E830" s="1031"/>
      <c r="F830" s="1033"/>
      <c r="G830" s="1033"/>
      <c r="H830" s="1033"/>
      <c r="I830" s="1033"/>
      <c r="J830" s="1033"/>
      <c r="K830" s="1033"/>
      <c r="L830" s="1033"/>
      <c r="M830" s="1033"/>
      <c r="N830" s="1033"/>
      <c r="O830" s="1033"/>
      <c r="P830" s="1033"/>
      <c r="Q830" s="1033"/>
      <c r="R830" s="1033"/>
      <c r="S830" s="1033"/>
      <c r="T830" s="1033"/>
      <c r="U830" s="1033"/>
      <c r="V830" s="1033"/>
      <c r="W830" s="1033"/>
      <c r="X830" s="1033"/>
      <c r="Y830" s="1033"/>
      <c r="Z830" s="1033"/>
      <c r="AA830" s="1033"/>
      <c r="AB830" s="1033"/>
      <c r="AC830" s="1033"/>
      <c r="AD830" s="1033"/>
      <c r="AE830" s="1033"/>
      <c r="AF830" s="1033"/>
      <c r="AG830" s="1033"/>
      <c r="AH830" s="1033"/>
      <c r="AI830" s="1033"/>
      <c r="AJ830" s="1033"/>
      <c r="AK830" s="1033"/>
      <c r="AL830" s="1033"/>
      <c r="AM830" s="1033"/>
      <c r="AN830" s="1033"/>
      <c r="AO830" s="1033"/>
      <c r="AP830" s="1033"/>
      <c r="AQ830" s="1033"/>
    </row>
    <row r="831">
      <c r="A831" s="1031"/>
      <c r="B831" s="1034"/>
      <c r="C831" s="1031"/>
      <c r="D831" s="1031"/>
      <c r="E831" s="1031"/>
      <c r="F831" s="1033"/>
      <c r="G831" s="1033"/>
      <c r="H831" s="1033"/>
      <c r="I831" s="1033"/>
      <c r="J831" s="1033"/>
      <c r="K831" s="1033"/>
      <c r="L831" s="1033"/>
      <c r="M831" s="1033"/>
      <c r="N831" s="1033"/>
      <c r="O831" s="1033"/>
      <c r="P831" s="1033"/>
      <c r="Q831" s="1033"/>
      <c r="R831" s="1033"/>
      <c r="S831" s="1033"/>
      <c r="T831" s="1033"/>
      <c r="U831" s="1033"/>
      <c r="V831" s="1033"/>
      <c r="W831" s="1033"/>
      <c r="X831" s="1033"/>
      <c r="Y831" s="1033"/>
      <c r="Z831" s="1033"/>
      <c r="AA831" s="1033"/>
      <c r="AB831" s="1033"/>
      <c r="AC831" s="1033"/>
      <c r="AD831" s="1033"/>
      <c r="AE831" s="1033"/>
      <c r="AF831" s="1033"/>
      <c r="AG831" s="1033"/>
      <c r="AH831" s="1033"/>
      <c r="AI831" s="1033"/>
      <c r="AJ831" s="1033"/>
      <c r="AK831" s="1033"/>
      <c r="AL831" s="1033"/>
      <c r="AM831" s="1033"/>
      <c r="AN831" s="1033"/>
      <c r="AO831" s="1033"/>
      <c r="AP831" s="1033"/>
      <c r="AQ831" s="1033"/>
    </row>
    <row r="832">
      <c r="A832" s="1031"/>
      <c r="B832" s="1034"/>
      <c r="C832" s="1031"/>
      <c r="D832" s="1031"/>
      <c r="E832" s="1031"/>
      <c r="F832" s="1033"/>
      <c r="G832" s="1033"/>
      <c r="H832" s="1033"/>
      <c r="I832" s="1033"/>
      <c r="J832" s="1033"/>
      <c r="K832" s="1033"/>
      <c r="L832" s="1033"/>
      <c r="M832" s="1033"/>
      <c r="N832" s="1033"/>
      <c r="O832" s="1033"/>
      <c r="P832" s="1033"/>
      <c r="Q832" s="1033"/>
      <c r="R832" s="1033"/>
      <c r="S832" s="1033"/>
      <c r="T832" s="1033"/>
      <c r="U832" s="1033"/>
      <c r="V832" s="1033"/>
      <c r="W832" s="1033"/>
      <c r="X832" s="1033"/>
      <c r="Y832" s="1033"/>
      <c r="Z832" s="1033"/>
      <c r="AA832" s="1033"/>
      <c r="AB832" s="1033"/>
      <c r="AC832" s="1033"/>
      <c r="AD832" s="1033"/>
      <c r="AE832" s="1033"/>
      <c r="AF832" s="1033"/>
      <c r="AG832" s="1033"/>
      <c r="AH832" s="1033"/>
      <c r="AI832" s="1033"/>
      <c r="AJ832" s="1033"/>
      <c r="AK832" s="1033"/>
      <c r="AL832" s="1033"/>
      <c r="AM832" s="1033"/>
      <c r="AN832" s="1033"/>
      <c r="AO832" s="1033"/>
      <c r="AP832" s="1033"/>
      <c r="AQ832" s="1033"/>
    </row>
    <row r="833">
      <c r="A833" s="1031"/>
      <c r="B833" s="1034"/>
      <c r="C833" s="1031"/>
      <c r="D833" s="1031"/>
      <c r="E833" s="1031"/>
      <c r="F833" s="1033"/>
      <c r="G833" s="1033"/>
      <c r="H833" s="1033"/>
      <c r="I833" s="1033"/>
      <c r="J833" s="1033"/>
      <c r="K833" s="1033"/>
      <c r="L833" s="1033"/>
      <c r="M833" s="1033"/>
      <c r="N833" s="1033"/>
      <c r="O833" s="1033"/>
      <c r="P833" s="1033"/>
      <c r="Q833" s="1033"/>
      <c r="R833" s="1033"/>
      <c r="S833" s="1033"/>
      <c r="T833" s="1033"/>
      <c r="U833" s="1033"/>
      <c r="V833" s="1033"/>
      <c r="W833" s="1033"/>
      <c r="X833" s="1033"/>
      <c r="Y833" s="1033"/>
      <c r="Z833" s="1033"/>
      <c r="AA833" s="1033"/>
      <c r="AB833" s="1033"/>
      <c r="AC833" s="1033"/>
      <c r="AD833" s="1033"/>
      <c r="AE833" s="1033"/>
      <c r="AF833" s="1033"/>
      <c r="AG833" s="1033"/>
      <c r="AH833" s="1033"/>
      <c r="AI833" s="1033"/>
      <c r="AJ833" s="1033"/>
      <c r="AK833" s="1033"/>
      <c r="AL833" s="1033"/>
      <c r="AM833" s="1033"/>
      <c r="AN833" s="1033"/>
      <c r="AO833" s="1033"/>
      <c r="AP833" s="1033"/>
      <c r="AQ833" s="1033"/>
    </row>
    <row r="834">
      <c r="A834" s="1031"/>
      <c r="B834" s="1034"/>
      <c r="C834" s="1031"/>
      <c r="D834" s="1031"/>
      <c r="E834" s="1031"/>
      <c r="F834" s="1033"/>
      <c r="G834" s="1033"/>
      <c r="H834" s="1033"/>
      <c r="I834" s="1033"/>
      <c r="J834" s="1033"/>
      <c r="K834" s="1033"/>
      <c r="L834" s="1033"/>
      <c r="M834" s="1033"/>
      <c r="N834" s="1033"/>
      <c r="O834" s="1033"/>
      <c r="P834" s="1033"/>
      <c r="Q834" s="1033"/>
      <c r="R834" s="1033"/>
      <c r="S834" s="1033"/>
      <c r="T834" s="1033"/>
      <c r="U834" s="1033"/>
      <c r="V834" s="1033"/>
      <c r="W834" s="1033"/>
      <c r="X834" s="1033"/>
      <c r="Y834" s="1033"/>
      <c r="Z834" s="1033"/>
      <c r="AA834" s="1033"/>
      <c r="AB834" s="1033"/>
      <c r="AC834" s="1033"/>
      <c r="AD834" s="1033"/>
      <c r="AE834" s="1033"/>
      <c r="AF834" s="1033"/>
      <c r="AG834" s="1033"/>
      <c r="AH834" s="1033"/>
      <c r="AI834" s="1033"/>
      <c r="AJ834" s="1033"/>
      <c r="AK834" s="1033"/>
      <c r="AL834" s="1033"/>
      <c r="AM834" s="1033"/>
      <c r="AN834" s="1033"/>
      <c r="AO834" s="1033"/>
      <c r="AP834" s="1033"/>
      <c r="AQ834" s="1033"/>
    </row>
    <row r="835">
      <c r="A835" s="1031"/>
      <c r="B835" s="1034"/>
      <c r="C835" s="1031"/>
      <c r="D835" s="1031"/>
      <c r="E835" s="1031"/>
      <c r="F835" s="1033"/>
      <c r="G835" s="1033"/>
      <c r="H835" s="1033"/>
      <c r="I835" s="1033"/>
      <c r="J835" s="1033"/>
      <c r="K835" s="1033"/>
      <c r="L835" s="1033"/>
      <c r="M835" s="1033"/>
      <c r="N835" s="1033"/>
      <c r="O835" s="1033"/>
      <c r="P835" s="1033"/>
      <c r="Q835" s="1033"/>
      <c r="R835" s="1033"/>
      <c r="S835" s="1033"/>
      <c r="T835" s="1033"/>
      <c r="U835" s="1033"/>
      <c r="V835" s="1033"/>
      <c r="W835" s="1033"/>
      <c r="X835" s="1033"/>
      <c r="Y835" s="1033"/>
      <c r="Z835" s="1033"/>
      <c r="AA835" s="1033"/>
      <c r="AB835" s="1033"/>
      <c r="AC835" s="1033"/>
      <c r="AD835" s="1033"/>
      <c r="AE835" s="1033"/>
      <c r="AF835" s="1033"/>
      <c r="AG835" s="1033"/>
      <c r="AH835" s="1033"/>
      <c r="AI835" s="1033"/>
      <c r="AJ835" s="1033"/>
      <c r="AK835" s="1033"/>
      <c r="AL835" s="1033"/>
      <c r="AM835" s="1033"/>
      <c r="AN835" s="1033"/>
      <c r="AO835" s="1033"/>
      <c r="AP835" s="1033"/>
      <c r="AQ835" s="1033"/>
    </row>
    <row r="836">
      <c r="A836" s="1031"/>
      <c r="B836" s="1034"/>
      <c r="C836" s="1031"/>
      <c r="D836" s="1031"/>
      <c r="E836" s="1031"/>
      <c r="F836" s="1033"/>
      <c r="G836" s="1033"/>
      <c r="H836" s="1033"/>
      <c r="I836" s="1033"/>
      <c r="J836" s="1033"/>
      <c r="K836" s="1033"/>
      <c r="L836" s="1033"/>
      <c r="M836" s="1033"/>
      <c r="N836" s="1033"/>
      <c r="O836" s="1033"/>
      <c r="P836" s="1033"/>
      <c r="Q836" s="1033"/>
      <c r="R836" s="1033"/>
      <c r="S836" s="1033"/>
      <c r="T836" s="1033"/>
      <c r="U836" s="1033"/>
      <c r="V836" s="1033"/>
      <c r="W836" s="1033"/>
      <c r="X836" s="1033"/>
      <c r="Y836" s="1033"/>
      <c r="Z836" s="1033"/>
      <c r="AA836" s="1033"/>
      <c r="AB836" s="1033"/>
      <c r="AC836" s="1033"/>
      <c r="AD836" s="1033"/>
      <c r="AE836" s="1033"/>
      <c r="AF836" s="1033"/>
      <c r="AG836" s="1033"/>
      <c r="AH836" s="1033"/>
      <c r="AI836" s="1033"/>
      <c r="AJ836" s="1033"/>
      <c r="AK836" s="1033"/>
      <c r="AL836" s="1033"/>
      <c r="AM836" s="1033"/>
      <c r="AN836" s="1033"/>
      <c r="AO836" s="1033"/>
      <c r="AP836" s="1033"/>
      <c r="AQ836" s="1033"/>
    </row>
    <row r="837">
      <c r="A837" s="1031"/>
      <c r="B837" s="1034"/>
      <c r="C837" s="1031"/>
      <c r="D837" s="1031"/>
      <c r="E837" s="1031"/>
      <c r="F837" s="1033"/>
      <c r="G837" s="1033"/>
      <c r="H837" s="1033"/>
      <c r="I837" s="1033"/>
      <c r="J837" s="1033"/>
      <c r="K837" s="1033"/>
      <c r="L837" s="1033"/>
      <c r="M837" s="1033"/>
      <c r="N837" s="1033"/>
      <c r="O837" s="1033"/>
      <c r="P837" s="1033"/>
      <c r="Q837" s="1033"/>
      <c r="R837" s="1033"/>
      <c r="S837" s="1033"/>
      <c r="T837" s="1033"/>
      <c r="U837" s="1033"/>
      <c r="V837" s="1033"/>
      <c r="W837" s="1033"/>
      <c r="X837" s="1033"/>
      <c r="Y837" s="1033"/>
      <c r="Z837" s="1033"/>
      <c r="AA837" s="1033"/>
      <c r="AB837" s="1033"/>
      <c r="AC837" s="1033"/>
      <c r="AD837" s="1033"/>
      <c r="AE837" s="1033"/>
      <c r="AF837" s="1033"/>
      <c r="AG837" s="1033"/>
      <c r="AH837" s="1033"/>
      <c r="AI837" s="1033"/>
      <c r="AJ837" s="1033"/>
      <c r="AK837" s="1033"/>
      <c r="AL837" s="1033"/>
      <c r="AM837" s="1033"/>
      <c r="AN837" s="1033"/>
      <c r="AO837" s="1033"/>
      <c r="AP837" s="1033"/>
      <c r="AQ837" s="1033"/>
    </row>
    <row r="838">
      <c r="A838" s="1031"/>
      <c r="B838" s="1034"/>
      <c r="C838" s="1031"/>
      <c r="D838" s="1031"/>
      <c r="E838" s="1031"/>
      <c r="F838" s="1033"/>
      <c r="G838" s="1033"/>
      <c r="H838" s="1033"/>
      <c r="I838" s="1033"/>
      <c r="J838" s="1033"/>
      <c r="K838" s="1033"/>
      <c r="L838" s="1033"/>
      <c r="M838" s="1033"/>
      <c r="N838" s="1033"/>
      <c r="O838" s="1033"/>
      <c r="P838" s="1033"/>
      <c r="Q838" s="1033"/>
      <c r="R838" s="1033"/>
      <c r="S838" s="1033"/>
      <c r="T838" s="1033"/>
      <c r="U838" s="1033"/>
      <c r="V838" s="1033"/>
      <c r="W838" s="1033"/>
      <c r="X838" s="1033"/>
      <c r="Y838" s="1033"/>
      <c r="Z838" s="1033"/>
      <c r="AA838" s="1033"/>
      <c r="AB838" s="1033"/>
      <c r="AC838" s="1033"/>
      <c r="AD838" s="1033"/>
      <c r="AE838" s="1033"/>
      <c r="AF838" s="1033"/>
      <c r="AG838" s="1033"/>
      <c r="AH838" s="1033"/>
      <c r="AI838" s="1033"/>
      <c r="AJ838" s="1033"/>
      <c r="AK838" s="1033"/>
      <c r="AL838" s="1033"/>
      <c r="AM838" s="1033"/>
      <c r="AN838" s="1033"/>
      <c r="AO838" s="1033"/>
      <c r="AP838" s="1033"/>
      <c r="AQ838" s="1033"/>
    </row>
    <row r="839">
      <c r="A839" s="1031"/>
      <c r="B839" s="1034"/>
      <c r="C839" s="1031"/>
      <c r="D839" s="1031"/>
      <c r="E839" s="1031"/>
      <c r="F839" s="1033"/>
      <c r="G839" s="1033"/>
      <c r="H839" s="1033"/>
      <c r="I839" s="1033"/>
      <c r="J839" s="1033"/>
      <c r="K839" s="1033"/>
      <c r="L839" s="1033"/>
      <c r="M839" s="1033"/>
      <c r="N839" s="1033"/>
      <c r="O839" s="1033"/>
      <c r="P839" s="1033"/>
      <c r="Q839" s="1033"/>
      <c r="R839" s="1033"/>
      <c r="S839" s="1033"/>
      <c r="T839" s="1033"/>
      <c r="U839" s="1033"/>
      <c r="V839" s="1033"/>
      <c r="W839" s="1033"/>
      <c r="X839" s="1033"/>
      <c r="Y839" s="1033"/>
      <c r="Z839" s="1033"/>
      <c r="AA839" s="1033"/>
      <c r="AB839" s="1033"/>
      <c r="AC839" s="1033"/>
      <c r="AD839" s="1033"/>
      <c r="AE839" s="1033"/>
      <c r="AF839" s="1033"/>
      <c r="AG839" s="1033"/>
      <c r="AH839" s="1033"/>
      <c r="AI839" s="1033"/>
      <c r="AJ839" s="1033"/>
      <c r="AK839" s="1033"/>
      <c r="AL839" s="1033"/>
      <c r="AM839" s="1033"/>
      <c r="AN839" s="1033"/>
      <c r="AO839" s="1033"/>
      <c r="AP839" s="1033"/>
      <c r="AQ839" s="1033"/>
    </row>
    <row r="840">
      <c r="A840" s="1031"/>
      <c r="B840" s="1034"/>
      <c r="C840" s="1031"/>
      <c r="D840" s="1031"/>
      <c r="E840" s="1031"/>
      <c r="F840" s="1033"/>
      <c r="G840" s="1033"/>
      <c r="H840" s="1033"/>
      <c r="I840" s="1033"/>
      <c r="J840" s="1033"/>
      <c r="K840" s="1033"/>
      <c r="L840" s="1033"/>
      <c r="M840" s="1033"/>
      <c r="N840" s="1033"/>
      <c r="O840" s="1033"/>
      <c r="P840" s="1033"/>
      <c r="Q840" s="1033"/>
      <c r="R840" s="1033"/>
      <c r="S840" s="1033"/>
      <c r="T840" s="1033"/>
      <c r="U840" s="1033"/>
      <c r="V840" s="1033"/>
      <c r="W840" s="1033"/>
      <c r="X840" s="1033"/>
      <c r="Y840" s="1033"/>
      <c r="Z840" s="1033"/>
      <c r="AA840" s="1033"/>
      <c r="AB840" s="1033"/>
      <c r="AC840" s="1033"/>
      <c r="AD840" s="1033"/>
      <c r="AE840" s="1033"/>
      <c r="AF840" s="1033"/>
      <c r="AG840" s="1033"/>
      <c r="AH840" s="1033"/>
      <c r="AI840" s="1033"/>
      <c r="AJ840" s="1033"/>
      <c r="AK840" s="1033"/>
      <c r="AL840" s="1033"/>
      <c r="AM840" s="1033"/>
      <c r="AN840" s="1033"/>
      <c r="AO840" s="1033"/>
      <c r="AP840" s="1033"/>
      <c r="AQ840" s="1033"/>
    </row>
    <row r="841">
      <c r="A841" s="1031"/>
      <c r="B841" s="1034"/>
      <c r="C841" s="1031"/>
      <c r="D841" s="1031"/>
      <c r="E841" s="1031"/>
      <c r="F841" s="1033"/>
      <c r="G841" s="1033"/>
      <c r="H841" s="1033"/>
      <c r="I841" s="1033"/>
      <c r="J841" s="1033"/>
      <c r="K841" s="1033"/>
      <c r="L841" s="1033"/>
      <c r="M841" s="1033"/>
      <c r="N841" s="1033"/>
      <c r="O841" s="1033"/>
      <c r="P841" s="1033"/>
      <c r="Q841" s="1033"/>
      <c r="R841" s="1033"/>
      <c r="S841" s="1033"/>
      <c r="T841" s="1033"/>
      <c r="U841" s="1033"/>
      <c r="V841" s="1033"/>
      <c r="W841" s="1033"/>
      <c r="X841" s="1033"/>
      <c r="Y841" s="1033"/>
      <c r="Z841" s="1033"/>
      <c r="AA841" s="1033"/>
      <c r="AB841" s="1033"/>
      <c r="AC841" s="1033"/>
      <c r="AD841" s="1033"/>
      <c r="AE841" s="1033"/>
      <c r="AF841" s="1033"/>
      <c r="AG841" s="1033"/>
      <c r="AH841" s="1033"/>
      <c r="AI841" s="1033"/>
      <c r="AJ841" s="1033"/>
      <c r="AK841" s="1033"/>
      <c r="AL841" s="1033"/>
      <c r="AM841" s="1033"/>
      <c r="AN841" s="1033"/>
      <c r="AO841" s="1033"/>
      <c r="AP841" s="1033"/>
      <c r="AQ841" s="1033"/>
    </row>
    <row r="842">
      <c r="A842" s="1031"/>
      <c r="B842" s="1034"/>
      <c r="C842" s="1031"/>
      <c r="D842" s="1031"/>
      <c r="E842" s="1031"/>
      <c r="F842" s="1033"/>
      <c r="G842" s="1033"/>
      <c r="H842" s="1033"/>
      <c r="I842" s="1033"/>
      <c r="J842" s="1033"/>
      <c r="K842" s="1033"/>
      <c r="L842" s="1033"/>
      <c r="M842" s="1033"/>
      <c r="N842" s="1033"/>
      <c r="O842" s="1033"/>
      <c r="P842" s="1033"/>
      <c r="Q842" s="1033"/>
      <c r="R842" s="1033"/>
      <c r="S842" s="1033"/>
      <c r="T842" s="1033"/>
      <c r="U842" s="1033"/>
      <c r="V842" s="1033"/>
      <c r="W842" s="1033"/>
      <c r="X842" s="1033"/>
      <c r="Y842" s="1033"/>
      <c r="Z842" s="1033"/>
      <c r="AA842" s="1033"/>
      <c r="AB842" s="1033"/>
      <c r="AC842" s="1033"/>
      <c r="AD842" s="1033"/>
      <c r="AE842" s="1033"/>
      <c r="AF842" s="1033"/>
      <c r="AG842" s="1033"/>
      <c r="AH842" s="1033"/>
      <c r="AI842" s="1033"/>
      <c r="AJ842" s="1033"/>
      <c r="AK842" s="1033"/>
      <c r="AL842" s="1033"/>
      <c r="AM842" s="1033"/>
      <c r="AN842" s="1033"/>
      <c r="AO842" s="1033"/>
      <c r="AP842" s="1033"/>
      <c r="AQ842" s="1033"/>
    </row>
    <row r="843">
      <c r="A843" s="1031"/>
      <c r="B843" s="1034"/>
      <c r="C843" s="1031"/>
      <c r="D843" s="1031"/>
      <c r="E843" s="1031"/>
      <c r="F843" s="1033"/>
      <c r="G843" s="1033"/>
      <c r="H843" s="1033"/>
      <c r="I843" s="1033"/>
      <c r="J843" s="1033"/>
      <c r="K843" s="1033"/>
      <c r="L843" s="1033"/>
      <c r="M843" s="1033"/>
      <c r="N843" s="1033"/>
      <c r="O843" s="1033"/>
      <c r="P843" s="1033"/>
      <c r="Q843" s="1033"/>
      <c r="R843" s="1033"/>
      <c r="S843" s="1033"/>
      <c r="T843" s="1033"/>
      <c r="U843" s="1033"/>
      <c r="V843" s="1033"/>
      <c r="W843" s="1033"/>
      <c r="X843" s="1033"/>
      <c r="Y843" s="1033"/>
      <c r="Z843" s="1033"/>
      <c r="AA843" s="1033"/>
      <c r="AB843" s="1033"/>
      <c r="AC843" s="1033"/>
      <c r="AD843" s="1033"/>
      <c r="AE843" s="1033"/>
      <c r="AF843" s="1033"/>
      <c r="AG843" s="1033"/>
      <c r="AH843" s="1033"/>
      <c r="AI843" s="1033"/>
      <c r="AJ843" s="1033"/>
      <c r="AK843" s="1033"/>
      <c r="AL843" s="1033"/>
      <c r="AM843" s="1033"/>
      <c r="AN843" s="1033"/>
      <c r="AO843" s="1033"/>
      <c r="AP843" s="1033"/>
      <c r="AQ843" s="1033"/>
    </row>
    <row r="844">
      <c r="A844" s="1031"/>
      <c r="B844" s="1034"/>
      <c r="C844" s="1031"/>
      <c r="D844" s="1031"/>
      <c r="E844" s="1031"/>
      <c r="F844" s="1033"/>
      <c r="G844" s="1033"/>
      <c r="H844" s="1033"/>
      <c r="I844" s="1033"/>
      <c r="J844" s="1033"/>
      <c r="K844" s="1033"/>
      <c r="L844" s="1033"/>
      <c r="M844" s="1033"/>
      <c r="N844" s="1033"/>
      <c r="O844" s="1033"/>
      <c r="P844" s="1033"/>
      <c r="Q844" s="1033"/>
      <c r="R844" s="1033"/>
      <c r="S844" s="1033"/>
      <c r="T844" s="1033"/>
      <c r="U844" s="1033"/>
      <c r="V844" s="1033"/>
      <c r="W844" s="1033"/>
      <c r="X844" s="1033"/>
      <c r="Y844" s="1033"/>
      <c r="Z844" s="1033"/>
      <c r="AA844" s="1033"/>
      <c r="AB844" s="1033"/>
      <c r="AC844" s="1033"/>
      <c r="AD844" s="1033"/>
      <c r="AE844" s="1033"/>
      <c r="AF844" s="1033"/>
      <c r="AG844" s="1033"/>
      <c r="AH844" s="1033"/>
      <c r="AI844" s="1033"/>
      <c r="AJ844" s="1033"/>
      <c r="AK844" s="1033"/>
      <c r="AL844" s="1033"/>
      <c r="AM844" s="1033"/>
      <c r="AN844" s="1033"/>
      <c r="AO844" s="1033"/>
      <c r="AP844" s="1033"/>
      <c r="AQ844" s="1033"/>
    </row>
    <row r="845">
      <c r="A845" s="1031"/>
      <c r="B845" s="1034"/>
      <c r="C845" s="1031"/>
      <c r="D845" s="1031"/>
      <c r="E845" s="1031"/>
      <c r="F845" s="1033"/>
      <c r="G845" s="1033"/>
      <c r="H845" s="1033"/>
      <c r="I845" s="1033"/>
      <c r="J845" s="1033"/>
      <c r="K845" s="1033"/>
      <c r="L845" s="1033"/>
      <c r="M845" s="1033"/>
      <c r="N845" s="1033"/>
      <c r="O845" s="1033"/>
      <c r="P845" s="1033"/>
      <c r="Q845" s="1033"/>
      <c r="R845" s="1033"/>
      <c r="S845" s="1033"/>
      <c r="T845" s="1033"/>
      <c r="U845" s="1033"/>
      <c r="V845" s="1033"/>
      <c r="W845" s="1033"/>
      <c r="X845" s="1033"/>
      <c r="Y845" s="1033"/>
      <c r="Z845" s="1033"/>
      <c r="AA845" s="1033"/>
      <c r="AB845" s="1033"/>
      <c r="AC845" s="1033"/>
      <c r="AD845" s="1033"/>
      <c r="AE845" s="1033"/>
      <c r="AF845" s="1033"/>
      <c r="AG845" s="1033"/>
      <c r="AH845" s="1033"/>
      <c r="AI845" s="1033"/>
      <c r="AJ845" s="1033"/>
      <c r="AK845" s="1033"/>
      <c r="AL845" s="1033"/>
      <c r="AM845" s="1033"/>
      <c r="AN845" s="1033"/>
      <c r="AO845" s="1033"/>
      <c r="AP845" s="1033"/>
      <c r="AQ845" s="1033"/>
    </row>
    <row r="846">
      <c r="A846" s="1031"/>
      <c r="B846" s="1034"/>
      <c r="C846" s="1031"/>
      <c r="D846" s="1031"/>
      <c r="E846" s="1031"/>
      <c r="F846" s="1033"/>
      <c r="G846" s="1033"/>
      <c r="H846" s="1033"/>
      <c r="I846" s="1033"/>
      <c r="J846" s="1033"/>
      <c r="K846" s="1033"/>
      <c r="L846" s="1033"/>
      <c r="M846" s="1033"/>
      <c r="N846" s="1033"/>
      <c r="O846" s="1033"/>
      <c r="P846" s="1033"/>
      <c r="Q846" s="1033"/>
      <c r="R846" s="1033"/>
      <c r="S846" s="1033"/>
      <c r="T846" s="1033"/>
      <c r="U846" s="1033"/>
      <c r="V846" s="1033"/>
      <c r="W846" s="1033"/>
      <c r="X846" s="1033"/>
      <c r="Y846" s="1033"/>
      <c r="Z846" s="1033"/>
      <c r="AA846" s="1033"/>
      <c r="AB846" s="1033"/>
      <c r="AC846" s="1033"/>
      <c r="AD846" s="1033"/>
      <c r="AE846" s="1033"/>
      <c r="AF846" s="1033"/>
      <c r="AG846" s="1033"/>
      <c r="AH846" s="1033"/>
      <c r="AI846" s="1033"/>
      <c r="AJ846" s="1033"/>
      <c r="AK846" s="1033"/>
      <c r="AL846" s="1033"/>
      <c r="AM846" s="1033"/>
      <c r="AN846" s="1033"/>
      <c r="AO846" s="1033"/>
      <c r="AP846" s="1033"/>
      <c r="AQ846" s="1033"/>
    </row>
    <row r="847">
      <c r="A847" s="1031"/>
      <c r="B847" s="1034"/>
      <c r="C847" s="1031"/>
      <c r="D847" s="1031"/>
      <c r="E847" s="1031"/>
      <c r="F847" s="1033"/>
      <c r="G847" s="1033"/>
      <c r="H847" s="1033"/>
      <c r="I847" s="1033"/>
      <c r="J847" s="1033"/>
      <c r="K847" s="1033"/>
      <c r="L847" s="1033"/>
      <c r="M847" s="1033"/>
      <c r="N847" s="1033"/>
      <c r="O847" s="1033"/>
      <c r="P847" s="1033"/>
      <c r="Q847" s="1033"/>
      <c r="R847" s="1033"/>
      <c r="S847" s="1033"/>
      <c r="T847" s="1033"/>
      <c r="U847" s="1033"/>
      <c r="V847" s="1033"/>
      <c r="W847" s="1033"/>
      <c r="X847" s="1033"/>
      <c r="Y847" s="1033"/>
      <c r="Z847" s="1033"/>
      <c r="AA847" s="1033"/>
      <c r="AB847" s="1033"/>
      <c r="AC847" s="1033"/>
      <c r="AD847" s="1033"/>
      <c r="AE847" s="1033"/>
      <c r="AF847" s="1033"/>
      <c r="AG847" s="1033"/>
      <c r="AH847" s="1033"/>
      <c r="AI847" s="1033"/>
      <c r="AJ847" s="1033"/>
      <c r="AK847" s="1033"/>
      <c r="AL847" s="1033"/>
      <c r="AM847" s="1033"/>
      <c r="AN847" s="1033"/>
      <c r="AO847" s="1033"/>
      <c r="AP847" s="1033"/>
      <c r="AQ847" s="1033"/>
    </row>
    <row r="848">
      <c r="A848" s="1031"/>
      <c r="B848" s="1034"/>
      <c r="C848" s="1031"/>
      <c r="D848" s="1031"/>
      <c r="E848" s="1031"/>
      <c r="F848" s="1033"/>
      <c r="G848" s="1033"/>
      <c r="H848" s="1033"/>
      <c r="I848" s="1033"/>
      <c r="J848" s="1033"/>
      <c r="K848" s="1033"/>
      <c r="L848" s="1033"/>
      <c r="M848" s="1033"/>
      <c r="N848" s="1033"/>
      <c r="O848" s="1033"/>
      <c r="P848" s="1033"/>
      <c r="Q848" s="1033"/>
      <c r="R848" s="1033"/>
      <c r="S848" s="1033"/>
      <c r="T848" s="1033"/>
      <c r="U848" s="1033"/>
      <c r="V848" s="1033"/>
      <c r="W848" s="1033"/>
      <c r="X848" s="1033"/>
      <c r="Y848" s="1033"/>
      <c r="Z848" s="1033"/>
      <c r="AA848" s="1033"/>
      <c r="AB848" s="1033"/>
      <c r="AC848" s="1033"/>
      <c r="AD848" s="1033"/>
      <c r="AE848" s="1033"/>
      <c r="AF848" s="1033"/>
      <c r="AG848" s="1033"/>
      <c r="AH848" s="1033"/>
      <c r="AI848" s="1033"/>
      <c r="AJ848" s="1033"/>
      <c r="AK848" s="1033"/>
      <c r="AL848" s="1033"/>
      <c r="AM848" s="1033"/>
      <c r="AN848" s="1033"/>
      <c r="AO848" s="1033"/>
      <c r="AP848" s="1033"/>
      <c r="AQ848" s="1033"/>
    </row>
    <row r="849">
      <c r="A849" s="1031"/>
      <c r="B849" s="1034"/>
      <c r="C849" s="1031"/>
      <c r="D849" s="1031"/>
      <c r="E849" s="1031"/>
      <c r="F849" s="1033"/>
      <c r="G849" s="1033"/>
      <c r="H849" s="1033"/>
      <c r="I849" s="1033"/>
      <c r="J849" s="1033"/>
      <c r="K849" s="1033"/>
      <c r="L849" s="1033"/>
      <c r="M849" s="1033"/>
      <c r="N849" s="1033"/>
      <c r="O849" s="1033"/>
      <c r="P849" s="1033"/>
      <c r="Q849" s="1033"/>
      <c r="R849" s="1033"/>
      <c r="S849" s="1033"/>
      <c r="T849" s="1033"/>
      <c r="U849" s="1033"/>
      <c r="V849" s="1033"/>
      <c r="W849" s="1033"/>
      <c r="X849" s="1033"/>
      <c r="Y849" s="1033"/>
      <c r="Z849" s="1033"/>
      <c r="AA849" s="1033"/>
      <c r="AB849" s="1033"/>
      <c r="AC849" s="1033"/>
      <c r="AD849" s="1033"/>
      <c r="AE849" s="1033"/>
      <c r="AF849" s="1033"/>
      <c r="AG849" s="1033"/>
      <c r="AH849" s="1033"/>
      <c r="AI849" s="1033"/>
      <c r="AJ849" s="1033"/>
      <c r="AK849" s="1033"/>
      <c r="AL849" s="1033"/>
      <c r="AM849" s="1033"/>
      <c r="AN849" s="1033"/>
      <c r="AO849" s="1033"/>
      <c r="AP849" s="1033"/>
      <c r="AQ849" s="1033"/>
    </row>
    <row r="850">
      <c r="A850" s="1031"/>
      <c r="B850" s="1034"/>
      <c r="C850" s="1031"/>
      <c r="D850" s="1031"/>
      <c r="E850" s="1031"/>
      <c r="F850" s="1033"/>
      <c r="G850" s="1033"/>
      <c r="H850" s="1033"/>
      <c r="I850" s="1033"/>
      <c r="J850" s="1033"/>
      <c r="K850" s="1033"/>
      <c r="L850" s="1033"/>
      <c r="M850" s="1033"/>
      <c r="N850" s="1033"/>
      <c r="O850" s="1033"/>
      <c r="P850" s="1033"/>
      <c r="Q850" s="1033"/>
      <c r="R850" s="1033"/>
      <c r="S850" s="1033"/>
      <c r="T850" s="1033"/>
      <c r="U850" s="1033"/>
      <c r="V850" s="1033"/>
      <c r="W850" s="1033"/>
      <c r="X850" s="1033"/>
      <c r="Y850" s="1033"/>
      <c r="Z850" s="1033"/>
      <c r="AA850" s="1033"/>
      <c r="AB850" s="1033"/>
      <c r="AC850" s="1033"/>
      <c r="AD850" s="1033"/>
      <c r="AE850" s="1033"/>
      <c r="AF850" s="1033"/>
      <c r="AG850" s="1033"/>
      <c r="AH850" s="1033"/>
      <c r="AI850" s="1033"/>
      <c r="AJ850" s="1033"/>
      <c r="AK850" s="1033"/>
      <c r="AL850" s="1033"/>
      <c r="AM850" s="1033"/>
      <c r="AN850" s="1033"/>
      <c r="AO850" s="1033"/>
      <c r="AP850" s="1033"/>
      <c r="AQ850" s="1033"/>
    </row>
    <row r="851">
      <c r="A851" s="1031"/>
      <c r="B851" s="1034"/>
      <c r="C851" s="1031"/>
      <c r="D851" s="1031"/>
      <c r="E851" s="1031"/>
      <c r="F851" s="1033"/>
      <c r="G851" s="1033"/>
      <c r="H851" s="1033"/>
      <c r="I851" s="1033"/>
      <c r="J851" s="1033"/>
      <c r="K851" s="1033"/>
      <c r="L851" s="1033"/>
      <c r="M851" s="1033"/>
      <c r="N851" s="1033"/>
      <c r="O851" s="1033"/>
      <c r="P851" s="1033"/>
      <c r="Q851" s="1033"/>
      <c r="R851" s="1033"/>
      <c r="S851" s="1033"/>
      <c r="T851" s="1033"/>
      <c r="U851" s="1033"/>
      <c r="V851" s="1033"/>
      <c r="W851" s="1033"/>
      <c r="X851" s="1033"/>
      <c r="Y851" s="1033"/>
      <c r="Z851" s="1033"/>
      <c r="AA851" s="1033"/>
      <c r="AB851" s="1033"/>
      <c r="AC851" s="1033"/>
      <c r="AD851" s="1033"/>
      <c r="AE851" s="1033"/>
      <c r="AF851" s="1033"/>
      <c r="AG851" s="1033"/>
      <c r="AH851" s="1033"/>
      <c r="AI851" s="1033"/>
      <c r="AJ851" s="1033"/>
      <c r="AK851" s="1033"/>
      <c r="AL851" s="1033"/>
      <c r="AM851" s="1033"/>
      <c r="AN851" s="1033"/>
      <c r="AO851" s="1033"/>
      <c r="AP851" s="1033"/>
      <c r="AQ851" s="1033"/>
    </row>
    <row r="852">
      <c r="A852" s="1031"/>
      <c r="B852" s="1034"/>
      <c r="C852" s="1031"/>
      <c r="D852" s="1031"/>
      <c r="E852" s="1031"/>
      <c r="F852" s="1033"/>
      <c r="G852" s="1033"/>
      <c r="H852" s="1033"/>
      <c r="I852" s="1033"/>
      <c r="J852" s="1033"/>
      <c r="K852" s="1033"/>
      <c r="L852" s="1033"/>
      <c r="M852" s="1033"/>
      <c r="N852" s="1033"/>
      <c r="O852" s="1033"/>
      <c r="P852" s="1033"/>
      <c r="Q852" s="1033"/>
      <c r="R852" s="1033"/>
      <c r="S852" s="1033"/>
      <c r="T852" s="1033"/>
      <c r="U852" s="1033"/>
      <c r="V852" s="1033"/>
      <c r="W852" s="1033"/>
      <c r="X852" s="1033"/>
      <c r="Y852" s="1033"/>
      <c r="Z852" s="1033"/>
      <c r="AA852" s="1033"/>
      <c r="AB852" s="1033"/>
      <c r="AC852" s="1033"/>
      <c r="AD852" s="1033"/>
      <c r="AE852" s="1033"/>
      <c r="AF852" s="1033"/>
      <c r="AG852" s="1033"/>
      <c r="AH852" s="1033"/>
      <c r="AI852" s="1033"/>
      <c r="AJ852" s="1033"/>
      <c r="AK852" s="1033"/>
      <c r="AL852" s="1033"/>
      <c r="AM852" s="1033"/>
      <c r="AN852" s="1033"/>
      <c r="AO852" s="1033"/>
      <c r="AP852" s="1033"/>
      <c r="AQ852" s="1033"/>
    </row>
    <row r="853">
      <c r="A853" s="1031"/>
      <c r="B853" s="1034"/>
      <c r="C853" s="1031"/>
      <c r="D853" s="1031"/>
      <c r="E853" s="1031"/>
      <c r="F853" s="1033"/>
      <c r="G853" s="1033"/>
      <c r="H853" s="1033"/>
      <c r="I853" s="1033"/>
      <c r="J853" s="1033"/>
      <c r="K853" s="1033"/>
      <c r="L853" s="1033"/>
      <c r="M853" s="1033"/>
      <c r="N853" s="1033"/>
      <c r="O853" s="1033"/>
      <c r="P853" s="1033"/>
      <c r="Q853" s="1033"/>
      <c r="R853" s="1033"/>
      <c r="S853" s="1033"/>
      <c r="T853" s="1033"/>
      <c r="U853" s="1033"/>
      <c r="V853" s="1033"/>
      <c r="W853" s="1033"/>
      <c r="X853" s="1033"/>
      <c r="Y853" s="1033"/>
      <c r="Z853" s="1033"/>
      <c r="AA853" s="1033"/>
      <c r="AB853" s="1033"/>
      <c r="AC853" s="1033"/>
      <c r="AD853" s="1033"/>
      <c r="AE853" s="1033"/>
      <c r="AF853" s="1033"/>
      <c r="AG853" s="1033"/>
      <c r="AH853" s="1033"/>
      <c r="AI853" s="1033"/>
      <c r="AJ853" s="1033"/>
      <c r="AK853" s="1033"/>
      <c r="AL853" s="1033"/>
      <c r="AM853" s="1033"/>
      <c r="AN853" s="1033"/>
      <c r="AO853" s="1033"/>
      <c r="AP853" s="1033"/>
      <c r="AQ853" s="1033"/>
    </row>
    <row r="854">
      <c r="A854" s="1031"/>
      <c r="B854" s="1034"/>
      <c r="C854" s="1031"/>
      <c r="D854" s="1031"/>
      <c r="E854" s="1031"/>
      <c r="F854" s="1033"/>
      <c r="G854" s="1033"/>
      <c r="H854" s="1033"/>
      <c r="I854" s="1033"/>
      <c r="J854" s="1033"/>
      <c r="K854" s="1033"/>
      <c r="L854" s="1033"/>
      <c r="M854" s="1033"/>
      <c r="N854" s="1033"/>
      <c r="O854" s="1033"/>
      <c r="P854" s="1033"/>
      <c r="Q854" s="1033"/>
      <c r="R854" s="1033"/>
      <c r="S854" s="1033"/>
      <c r="T854" s="1033"/>
      <c r="U854" s="1033"/>
      <c r="V854" s="1033"/>
      <c r="W854" s="1033"/>
      <c r="X854" s="1033"/>
      <c r="Y854" s="1033"/>
      <c r="Z854" s="1033"/>
      <c r="AA854" s="1033"/>
      <c r="AB854" s="1033"/>
      <c r="AC854" s="1033"/>
      <c r="AD854" s="1033"/>
      <c r="AE854" s="1033"/>
      <c r="AF854" s="1033"/>
      <c r="AG854" s="1033"/>
      <c r="AH854" s="1033"/>
      <c r="AI854" s="1033"/>
      <c r="AJ854" s="1033"/>
      <c r="AK854" s="1033"/>
      <c r="AL854" s="1033"/>
      <c r="AM854" s="1033"/>
      <c r="AN854" s="1033"/>
      <c r="AO854" s="1033"/>
      <c r="AP854" s="1033"/>
      <c r="AQ854" s="1033"/>
    </row>
    <row r="855">
      <c r="A855" s="1031"/>
      <c r="B855" s="1034"/>
      <c r="C855" s="1031"/>
      <c r="D855" s="1031"/>
      <c r="E855" s="1031"/>
      <c r="F855" s="1033"/>
      <c r="G855" s="1033"/>
      <c r="H855" s="1033"/>
      <c r="I855" s="1033"/>
      <c r="J855" s="1033"/>
      <c r="K855" s="1033"/>
      <c r="L855" s="1033"/>
      <c r="M855" s="1033"/>
      <c r="N855" s="1033"/>
      <c r="O855" s="1033"/>
      <c r="P855" s="1033"/>
      <c r="Q855" s="1033"/>
      <c r="R855" s="1033"/>
      <c r="S855" s="1033"/>
      <c r="T855" s="1033"/>
      <c r="U855" s="1033"/>
      <c r="V855" s="1033"/>
      <c r="W855" s="1033"/>
      <c r="X855" s="1033"/>
      <c r="Y855" s="1033"/>
      <c r="Z855" s="1033"/>
      <c r="AA855" s="1033"/>
      <c r="AB855" s="1033"/>
      <c r="AC855" s="1033"/>
      <c r="AD855" s="1033"/>
      <c r="AE855" s="1033"/>
      <c r="AF855" s="1033"/>
      <c r="AG855" s="1033"/>
      <c r="AH855" s="1033"/>
      <c r="AI855" s="1033"/>
      <c r="AJ855" s="1033"/>
      <c r="AK855" s="1033"/>
      <c r="AL855" s="1033"/>
      <c r="AM855" s="1033"/>
      <c r="AN855" s="1033"/>
      <c r="AO855" s="1033"/>
      <c r="AP855" s="1033"/>
      <c r="AQ855" s="1033"/>
    </row>
    <row r="856">
      <c r="A856" s="1031"/>
      <c r="B856" s="1034"/>
      <c r="C856" s="1031"/>
      <c r="D856" s="1031"/>
      <c r="E856" s="1031"/>
      <c r="F856" s="1033"/>
      <c r="G856" s="1033"/>
      <c r="H856" s="1033"/>
      <c r="I856" s="1033"/>
      <c r="J856" s="1033"/>
      <c r="K856" s="1033"/>
      <c r="L856" s="1033"/>
      <c r="M856" s="1033"/>
      <c r="N856" s="1033"/>
      <c r="O856" s="1033"/>
      <c r="P856" s="1033"/>
      <c r="Q856" s="1033"/>
      <c r="R856" s="1033"/>
      <c r="S856" s="1033"/>
      <c r="T856" s="1033"/>
      <c r="U856" s="1033"/>
      <c r="V856" s="1033"/>
      <c r="W856" s="1033"/>
      <c r="X856" s="1033"/>
      <c r="Y856" s="1033"/>
      <c r="Z856" s="1033"/>
      <c r="AA856" s="1033"/>
      <c r="AB856" s="1033"/>
      <c r="AC856" s="1033"/>
      <c r="AD856" s="1033"/>
      <c r="AE856" s="1033"/>
      <c r="AF856" s="1033"/>
      <c r="AG856" s="1033"/>
      <c r="AH856" s="1033"/>
      <c r="AI856" s="1033"/>
      <c r="AJ856" s="1033"/>
      <c r="AK856" s="1033"/>
      <c r="AL856" s="1033"/>
      <c r="AM856" s="1033"/>
      <c r="AN856" s="1033"/>
      <c r="AO856" s="1033"/>
      <c r="AP856" s="1033"/>
      <c r="AQ856" s="1033"/>
    </row>
    <row r="857">
      <c r="A857" s="1031"/>
      <c r="B857" s="1034"/>
      <c r="C857" s="1031"/>
      <c r="D857" s="1031"/>
      <c r="E857" s="1031"/>
      <c r="F857" s="1033"/>
      <c r="G857" s="1033"/>
      <c r="H857" s="1033"/>
      <c r="I857" s="1033"/>
      <c r="J857" s="1033"/>
      <c r="K857" s="1033"/>
      <c r="L857" s="1033"/>
      <c r="M857" s="1033"/>
      <c r="N857" s="1033"/>
      <c r="O857" s="1033"/>
      <c r="P857" s="1033"/>
      <c r="Q857" s="1033"/>
      <c r="R857" s="1033"/>
      <c r="S857" s="1033"/>
      <c r="T857" s="1033"/>
      <c r="U857" s="1033"/>
      <c r="V857" s="1033"/>
      <c r="W857" s="1033"/>
      <c r="X857" s="1033"/>
      <c r="Y857" s="1033"/>
      <c r="Z857" s="1033"/>
      <c r="AA857" s="1033"/>
      <c r="AB857" s="1033"/>
      <c r="AC857" s="1033"/>
      <c r="AD857" s="1033"/>
      <c r="AE857" s="1033"/>
      <c r="AF857" s="1033"/>
      <c r="AG857" s="1033"/>
      <c r="AH857" s="1033"/>
      <c r="AI857" s="1033"/>
      <c r="AJ857" s="1033"/>
      <c r="AK857" s="1033"/>
      <c r="AL857" s="1033"/>
      <c r="AM857" s="1033"/>
      <c r="AN857" s="1033"/>
      <c r="AO857" s="1033"/>
      <c r="AP857" s="1033"/>
      <c r="AQ857" s="1033"/>
    </row>
    <row r="858">
      <c r="A858" s="1031"/>
      <c r="B858" s="1034"/>
      <c r="C858" s="1031"/>
      <c r="D858" s="1031"/>
      <c r="E858" s="1031"/>
      <c r="F858" s="1033"/>
      <c r="G858" s="1033"/>
      <c r="H858" s="1033"/>
      <c r="I858" s="1033"/>
      <c r="J858" s="1033"/>
      <c r="K858" s="1033"/>
      <c r="L858" s="1033"/>
      <c r="M858" s="1033"/>
      <c r="N858" s="1033"/>
      <c r="O858" s="1033"/>
      <c r="P858" s="1033"/>
      <c r="Q858" s="1033"/>
      <c r="R858" s="1033"/>
      <c r="S858" s="1033"/>
      <c r="T858" s="1033"/>
      <c r="U858" s="1033"/>
      <c r="V858" s="1033"/>
      <c r="W858" s="1033"/>
      <c r="X858" s="1033"/>
      <c r="Y858" s="1033"/>
      <c r="Z858" s="1033"/>
      <c r="AA858" s="1033"/>
      <c r="AB858" s="1033"/>
      <c r="AC858" s="1033"/>
      <c r="AD858" s="1033"/>
      <c r="AE858" s="1033"/>
      <c r="AF858" s="1033"/>
      <c r="AG858" s="1033"/>
      <c r="AH858" s="1033"/>
      <c r="AI858" s="1033"/>
      <c r="AJ858" s="1033"/>
      <c r="AK858" s="1033"/>
      <c r="AL858" s="1033"/>
      <c r="AM858" s="1033"/>
      <c r="AN858" s="1033"/>
      <c r="AO858" s="1033"/>
      <c r="AP858" s="1033"/>
      <c r="AQ858" s="1033"/>
    </row>
    <row r="859">
      <c r="A859" s="1031"/>
      <c r="B859" s="1034"/>
      <c r="C859" s="1031"/>
      <c r="D859" s="1031"/>
      <c r="E859" s="1031"/>
      <c r="F859" s="1033"/>
      <c r="G859" s="1033"/>
      <c r="H859" s="1033"/>
      <c r="I859" s="1033"/>
      <c r="J859" s="1033"/>
      <c r="K859" s="1033"/>
      <c r="L859" s="1033"/>
      <c r="M859" s="1033"/>
      <c r="N859" s="1033"/>
      <c r="O859" s="1033"/>
      <c r="P859" s="1033"/>
      <c r="Q859" s="1033"/>
      <c r="R859" s="1033"/>
      <c r="S859" s="1033"/>
      <c r="T859" s="1033"/>
      <c r="U859" s="1033"/>
      <c r="V859" s="1033"/>
      <c r="W859" s="1033"/>
      <c r="X859" s="1033"/>
      <c r="Y859" s="1033"/>
      <c r="Z859" s="1033"/>
      <c r="AA859" s="1033"/>
      <c r="AB859" s="1033"/>
      <c r="AC859" s="1033"/>
      <c r="AD859" s="1033"/>
      <c r="AE859" s="1033"/>
      <c r="AF859" s="1033"/>
      <c r="AG859" s="1033"/>
      <c r="AH859" s="1033"/>
      <c r="AI859" s="1033"/>
      <c r="AJ859" s="1033"/>
      <c r="AK859" s="1033"/>
      <c r="AL859" s="1033"/>
      <c r="AM859" s="1033"/>
      <c r="AN859" s="1033"/>
      <c r="AO859" s="1033"/>
      <c r="AP859" s="1033"/>
      <c r="AQ859" s="1033"/>
    </row>
    <row r="860">
      <c r="A860" s="1031"/>
      <c r="B860" s="1034"/>
      <c r="C860" s="1031"/>
      <c r="D860" s="1031"/>
      <c r="E860" s="1031"/>
      <c r="F860" s="1033"/>
      <c r="G860" s="1033"/>
      <c r="H860" s="1033"/>
      <c r="I860" s="1033"/>
      <c r="J860" s="1033"/>
      <c r="K860" s="1033"/>
      <c r="L860" s="1033"/>
      <c r="M860" s="1033"/>
      <c r="N860" s="1033"/>
      <c r="O860" s="1033"/>
      <c r="P860" s="1033"/>
      <c r="Q860" s="1033"/>
      <c r="R860" s="1033"/>
      <c r="S860" s="1033"/>
      <c r="T860" s="1033"/>
      <c r="U860" s="1033"/>
      <c r="V860" s="1033"/>
      <c r="W860" s="1033"/>
      <c r="X860" s="1033"/>
      <c r="Y860" s="1033"/>
      <c r="Z860" s="1033"/>
      <c r="AA860" s="1033"/>
      <c r="AB860" s="1033"/>
      <c r="AC860" s="1033"/>
      <c r="AD860" s="1033"/>
      <c r="AE860" s="1033"/>
      <c r="AF860" s="1033"/>
      <c r="AG860" s="1033"/>
      <c r="AH860" s="1033"/>
      <c r="AI860" s="1033"/>
      <c r="AJ860" s="1033"/>
      <c r="AK860" s="1033"/>
      <c r="AL860" s="1033"/>
      <c r="AM860" s="1033"/>
      <c r="AN860" s="1033"/>
      <c r="AO860" s="1033"/>
      <c r="AP860" s="1033"/>
      <c r="AQ860" s="1033"/>
    </row>
    <row r="861">
      <c r="A861" s="1031"/>
      <c r="B861" s="1034"/>
      <c r="C861" s="1031"/>
      <c r="D861" s="1031"/>
      <c r="E861" s="1031"/>
      <c r="F861" s="1033"/>
      <c r="G861" s="1033"/>
      <c r="H861" s="1033"/>
      <c r="I861" s="1033"/>
      <c r="J861" s="1033"/>
      <c r="K861" s="1033"/>
      <c r="L861" s="1033"/>
      <c r="M861" s="1033"/>
      <c r="N861" s="1033"/>
      <c r="O861" s="1033"/>
      <c r="P861" s="1033"/>
      <c r="Q861" s="1033"/>
      <c r="R861" s="1033"/>
      <c r="S861" s="1033"/>
      <c r="T861" s="1033"/>
      <c r="U861" s="1033"/>
      <c r="V861" s="1033"/>
      <c r="W861" s="1033"/>
      <c r="X861" s="1033"/>
      <c r="Y861" s="1033"/>
      <c r="Z861" s="1033"/>
      <c r="AA861" s="1033"/>
      <c r="AB861" s="1033"/>
      <c r="AC861" s="1033"/>
      <c r="AD861" s="1033"/>
      <c r="AE861" s="1033"/>
      <c r="AF861" s="1033"/>
      <c r="AG861" s="1033"/>
      <c r="AH861" s="1033"/>
      <c r="AI861" s="1033"/>
      <c r="AJ861" s="1033"/>
      <c r="AK861" s="1033"/>
      <c r="AL861" s="1033"/>
      <c r="AM861" s="1033"/>
      <c r="AN861" s="1033"/>
      <c r="AO861" s="1033"/>
      <c r="AP861" s="1033"/>
      <c r="AQ861" s="1033"/>
    </row>
    <row r="862">
      <c r="A862" s="1031"/>
      <c r="B862" s="1034"/>
      <c r="C862" s="1031"/>
      <c r="D862" s="1031"/>
      <c r="E862" s="1031"/>
      <c r="F862" s="1033"/>
      <c r="G862" s="1033"/>
      <c r="H862" s="1033"/>
      <c r="I862" s="1033"/>
      <c r="J862" s="1033"/>
      <c r="K862" s="1033"/>
      <c r="L862" s="1033"/>
      <c r="M862" s="1033"/>
      <c r="N862" s="1033"/>
      <c r="O862" s="1033"/>
      <c r="P862" s="1033"/>
      <c r="Q862" s="1033"/>
      <c r="R862" s="1033"/>
      <c r="S862" s="1033"/>
      <c r="T862" s="1033"/>
      <c r="U862" s="1033"/>
      <c r="V862" s="1033"/>
      <c r="W862" s="1033"/>
      <c r="X862" s="1033"/>
      <c r="Y862" s="1033"/>
      <c r="Z862" s="1033"/>
      <c r="AA862" s="1033"/>
      <c r="AB862" s="1033"/>
      <c r="AC862" s="1033"/>
      <c r="AD862" s="1033"/>
      <c r="AE862" s="1033"/>
      <c r="AF862" s="1033"/>
      <c r="AG862" s="1033"/>
      <c r="AH862" s="1033"/>
      <c r="AI862" s="1033"/>
      <c r="AJ862" s="1033"/>
      <c r="AK862" s="1033"/>
      <c r="AL862" s="1033"/>
      <c r="AM862" s="1033"/>
      <c r="AN862" s="1033"/>
      <c r="AO862" s="1033"/>
      <c r="AP862" s="1033"/>
      <c r="AQ862" s="1033"/>
    </row>
    <row r="863">
      <c r="A863" s="1031"/>
      <c r="B863" s="1034"/>
      <c r="C863" s="1031"/>
      <c r="D863" s="1031"/>
      <c r="E863" s="1031"/>
      <c r="F863" s="1033"/>
      <c r="G863" s="1033"/>
      <c r="H863" s="1033"/>
      <c r="I863" s="1033"/>
      <c r="J863" s="1033"/>
      <c r="K863" s="1033"/>
      <c r="L863" s="1033"/>
      <c r="M863" s="1033"/>
      <c r="N863" s="1033"/>
      <c r="O863" s="1033"/>
      <c r="P863" s="1033"/>
      <c r="Q863" s="1033"/>
      <c r="R863" s="1033"/>
      <c r="S863" s="1033"/>
      <c r="T863" s="1033"/>
      <c r="U863" s="1033"/>
      <c r="V863" s="1033"/>
      <c r="W863" s="1033"/>
      <c r="X863" s="1033"/>
      <c r="Y863" s="1033"/>
      <c r="Z863" s="1033"/>
      <c r="AA863" s="1033"/>
      <c r="AB863" s="1033"/>
      <c r="AC863" s="1033"/>
      <c r="AD863" s="1033"/>
      <c r="AE863" s="1033"/>
      <c r="AF863" s="1033"/>
      <c r="AG863" s="1033"/>
      <c r="AH863" s="1033"/>
      <c r="AI863" s="1033"/>
      <c r="AJ863" s="1033"/>
      <c r="AK863" s="1033"/>
      <c r="AL863" s="1033"/>
      <c r="AM863" s="1033"/>
      <c r="AN863" s="1033"/>
      <c r="AO863" s="1033"/>
      <c r="AP863" s="1033"/>
      <c r="AQ863" s="1033"/>
    </row>
    <row r="864">
      <c r="A864" s="1031"/>
      <c r="B864" s="1034"/>
      <c r="C864" s="1031"/>
      <c r="D864" s="1031"/>
      <c r="E864" s="1031"/>
      <c r="F864" s="1033"/>
      <c r="G864" s="1033"/>
      <c r="H864" s="1033"/>
      <c r="I864" s="1033"/>
      <c r="J864" s="1033"/>
      <c r="K864" s="1033"/>
      <c r="L864" s="1033"/>
      <c r="M864" s="1033"/>
      <c r="N864" s="1033"/>
      <c r="O864" s="1033"/>
      <c r="P864" s="1033"/>
      <c r="Q864" s="1033"/>
      <c r="R864" s="1033"/>
      <c r="S864" s="1033"/>
      <c r="T864" s="1033"/>
      <c r="U864" s="1033"/>
      <c r="V864" s="1033"/>
      <c r="W864" s="1033"/>
      <c r="X864" s="1033"/>
      <c r="Y864" s="1033"/>
      <c r="Z864" s="1033"/>
      <c r="AA864" s="1033"/>
      <c r="AB864" s="1033"/>
      <c r="AC864" s="1033"/>
      <c r="AD864" s="1033"/>
      <c r="AE864" s="1033"/>
      <c r="AF864" s="1033"/>
      <c r="AG864" s="1033"/>
      <c r="AH864" s="1033"/>
      <c r="AI864" s="1033"/>
      <c r="AJ864" s="1033"/>
      <c r="AK864" s="1033"/>
      <c r="AL864" s="1033"/>
      <c r="AM864" s="1033"/>
      <c r="AN864" s="1033"/>
      <c r="AO864" s="1033"/>
      <c r="AP864" s="1033"/>
      <c r="AQ864" s="1033"/>
    </row>
    <row r="865">
      <c r="A865" s="1031"/>
      <c r="B865" s="1034"/>
      <c r="C865" s="1031"/>
      <c r="D865" s="1031"/>
      <c r="E865" s="1031"/>
      <c r="F865" s="1033"/>
      <c r="G865" s="1033"/>
      <c r="H865" s="1033"/>
      <c r="I865" s="1033"/>
      <c r="J865" s="1033"/>
      <c r="K865" s="1033"/>
      <c r="L865" s="1033"/>
      <c r="M865" s="1033"/>
      <c r="N865" s="1033"/>
      <c r="O865" s="1033"/>
      <c r="P865" s="1033"/>
      <c r="Q865" s="1033"/>
      <c r="R865" s="1033"/>
      <c r="S865" s="1033"/>
      <c r="T865" s="1033"/>
      <c r="U865" s="1033"/>
      <c r="V865" s="1033"/>
      <c r="W865" s="1033"/>
      <c r="X865" s="1033"/>
      <c r="Y865" s="1033"/>
      <c r="Z865" s="1033"/>
      <c r="AA865" s="1033"/>
      <c r="AB865" s="1033"/>
      <c r="AC865" s="1033"/>
      <c r="AD865" s="1033"/>
      <c r="AE865" s="1033"/>
      <c r="AF865" s="1033"/>
      <c r="AG865" s="1033"/>
      <c r="AH865" s="1033"/>
      <c r="AI865" s="1033"/>
      <c r="AJ865" s="1033"/>
      <c r="AK865" s="1033"/>
      <c r="AL865" s="1033"/>
      <c r="AM865" s="1033"/>
      <c r="AN865" s="1033"/>
      <c r="AO865" s="1033"/>
      <c r="AP865" s="1033"/>
      <c r="AQ865" s="1033"/>
    </row>
    <row r="866">
      <c r="A866" s="1031"/>
      <c r="B866" s="1034"/>
      <c r="C866" s="1031"/>
      <c r="D866" s="1031"/>
      <c r="E866" s="1031"/>
      <c r="F866" s="1033"/>
      <c r="G866" s="1033"/>
      <c r="H866" s="1033"/>
      <c r="I866" s="1033"/>
      <c r="J866" s="1033"/>
      <c r="K866" s="1033"/>
      <c r="L866" s="1033"/>
      <c r="M866" s="1033"/>
      <c r="N866" s="1033"/>
      <c r="O866" s="1033"/>
      <c r="P866" s="1033"/>
      <c r="Q866" s="1033"/>
      <c r="R866" s="1033"/>
      <c r="S866" s="1033"/>
      <c r="T866" s="1033"/>
      <c r="U866" s="1033"/>
      <c r="V866" s="1033"/>
      <c r="W866" s="1033"/>
      <c r="X866" s="1033"/>
      <c r="Y866" s="1033"/>
      <c r="Z866" s="1033"/>
      <c r="AA866" s="1033"/>
      <c r="AB866" s="1033"/>
      <c r="AC866" s="1033"/>
      <c r="AD866" s="1033"/>
      <c r="AE866" s="1033"/>
      <c r="AF866" s="1033"/>
      <c r="AG866" s="1033"/>
      <c r="AH866" s="1033"/>
      <c r="AI866" s="1033"/>
      <c r="AJ866" s="1033"/>
      <c r="AK866" s="1033"/>
      <c r="AL866" s="1033"/>
      <c r="AM866" s="1033"/>
      <c r="AN866" s="1033"/>
      <c r="AO866" s="1033"/>
      <c r="AP866" s="1033"/>
      <c r="AQ866" s="1033"/>
    </row>
    <row r="867">
      <c r="A867" s="1031"/>
      <c r="B867" s="1034"/>
      <c r="C867" s="1031"/>
      <c r="D867" s="1031"/>
      <c r="E867" s="1031"/>
      <c r="F867" s="1033"/>
      <c r="G867" s="1033"/>
      <c r="H867" s="1033"/>
      <c r="I867" s="1033"/>
      <c r="J867" s="1033"/>
      <c r="K867" s="1033"/>
      <c r="L867" s="1033"/>
      <c r="M867" s="1033"/>
      <c r="N867" s="1033"/>
      <c r="O867" s="1033"/>
      <c r="P867" s="1033"/>
      <c r="Q867" s="1033"/>
      <c r="R867" s="1033"/>
      <c r="S867" s="1033"/>
      <c r="T867" s="1033"/>
      <c r="U867" s="1033"/>
      <c r="V867" s="1033"/>
      <c r="W867" s="1033"/>
      <c r="X867" s="1033"/>
      <c r="Y867" s="1033"/>
      <c r="Z867" s="1033"/>
      <c r="AA867" s="1033"/>
      <c r="AB867" s="1033"/>
      <c r="AC867" s="1033"/>
      <c r="AD867" s="1033"/>
      <c r="AE867" s="1033"/>
      <c r="AF867" s="1033"/>
      <c r="AG867" s="1033"/>
      <c r="AH867" s="1033"/>
      <c r="AI867" s="1033"/>
      <c r="AJ867" s="1033"/>
      <c r="AK867" s="1033"/>
      <c r="AL867" s="1033"/>
      <c r="AM867" s="1033"/>
      <c r="AN867" s="1033"/>
      <c r="AO867" s="1033"/>
      <c r="AP867" s="1033"/>
      <c r="AQ867" s="1033"/>
    </row>
    <row r="868">
      <c r="A868" s="1031"/>
      <c r="B868" s="1034"/>
      <c r="C868" s="1031"/>
      <c r="D868" s="1031"/>
      <c r="E868" s="1031"/>
      <c r="F868" s="1033"/>
      <c r="G868" s="1033"/>
      <c r="H868" s="1033"/>
      <c r="I868" s="1033"/>
      <c r="J868" s="1033"/>
      <c r="K868" s="1033"/>
      <c r="L868" s="1033"/>
      <c r="M868" s="1033"/>
      <c r="N868" s="1033"/>
      <c r="O868" s="1033"/>
      <c r="P868" s="1033"/>
      <c r="Q868" s="1033"/>
      <c r="R868" s="1033"/>
      <c r="S868" s="1033"/>
      <c r="T868" s="1033"/>
      <c r="U868" s="1033"/>
      <c r="V868" s="1033"/>
      <c r="W868" s="1033"/>
      <c r="X868" s="1033"/>
      <c r="Y868" s="1033"/>
      <c r="Z868" s="1033"/>
      <c r="AA868" s="1033"/>
      <c r="AB868" s="1033"/>
      <c r="AC868" s="1033"/>
      <c r="AD868" s="1033"/>
      <c r="AE868" s="1033"/>
      <c r="AF868" s="1033"/>
      <c r="AG868" s="1033"/>
      <c r="AH868" s="1033"/>
      <c r="AI868" s="1033"/>
      <c r="AJ868" s="1033"/>
      <c r="AK868" s="1033"/>
      <c r="AL868" s="1033"/>
      <c r="AM868" s="1033"/>
      <c r="AN868" s="1033"/>
      <c r="AO868" s="1033"/>
      <c r="AP868" s="1033"/>
      <c r="AQ868" s="1033"/>
    </row>
    <row r="869">
      <c r="A869" s="1031"/>
      <c r="B869" s="1034"/>
      <c r="C869" s="1031"/>
      <c r="D869" s="1031"/>
      <c r="E869" s="1031"/>
      <c r="F869" s="1033"/>
      <c r="G869" s="1033"/>
      <c r="H869" s="1033"/>
      <c r="I869" s="1033"/>
      <c r="J869" s="1033"/>
      <c r="K869" s="1033"/>
      <c r="L869" s="1033"/>
      <c r="M869" s="1033"/>
      <c r="N869" s="1033"/>
      <c r="O869" s="1033"/>
      <c r="P869" s="1033"/>
      <c r="Q869" s="1033"/>
      <c r="R869" s="1033"/>
      <c r="S869" s="1033"/>
      <c r="T869" s="1033"/>
      <c r="U869" s="1033"/>
      <c r="V869" s="1033"/>
      <c r="W869" s="1033"/>
      <c r="X869" s="1033"/>
      <c r="Y869" s="1033"/>
      <c r="Z869" s="1033"/>
      <c r="AA869" s="1033"/>
      <c r="AB869" s="1033"/>
      <c r="AC869" s="1033"/>
      <c r="AD869" s="1033"/>
      <c r="AE869" s="1033"/>
      <c r="AF869" s="1033"/>
      <c r="AG869" s="1033"/>
      <c r="AH869" s="1033"/>
      <c r="AI869" s="1033"/>
      <c r="AJ869" s="1033"/>
      <c r="AK869" s="1033"/>
      <c r="AL869" s="1033"/>
      <c r="AM869" s="1033"/>
      <c r="AN869" s="1033"/>
      <c r="AO869" s="1033"/>
      <c r="AP869" s="1033"/>
      <c r="AQ869" s="1033"/>
    </row>
    <row r="870">
      <c r="A870" s="1031"/>
      <c r="B870" s="1034"/>
      <c r="C870" s="1031"/>
      <c r="D870" s="1031"/>
      <c r="E870" s="1031"/>
      <c r="F870" s="1033"/>
      <c r="G870" s="1033"/>
      <c r="H870" s="1033"/>
      <c r="I870" s="1033"/>
      <c r="J870" s="1033"/>
      <c r="K870" s="1033"/>
      <c r="L870" s="1033"/>
      <c r="M870" s="1033"/>
      <c r="N870" s="1033"/>
      <c r="O870" s="1033"/>
      <c r="P870" s="1033"/>
      <c r="Q870" s="1033"/>
      <c r="R870" s="1033"/>
      <c r="S870" s="1033"/>
      <c r="T870" s="1033"/>
      <c r="U870" s="1033"/>
      <c r="V870" s="1033"/>
      <c r="W870" s="1033"/>
      <c r="X870" s="1033"/>
      <c r="Y870" s="1033"/>
      <c r="Z870" s="1033"/>
      <c r="AA870" s="1033"/>
      <c r="AB870" s="1033"/>
      <c r="AC870" s="1033"/>
      <c r="AD870" s="1033"/>
      <c r="AE870" s="1033"/>
      <c r="AF870" s="1033"/>
      <c r="AG870" s="1033"/>
      <c r="AH870" s="1033"/>
      <c r="AI870" s="1033"/>
      <c r="AJ870" s="1033"/>
      <c r="AK870" s="1033"/>
      <c r="AL870" s="1033"/>
      <c r="AM870" s="1033"/>
      <c r="AN870" s="1033"/>
      <c r="AO870" s="1033"/>
      <c r="AP870" s="1033"/>
      <c r="AQ870" s="1033"/>
    </row>
    <row r="871">
      <c r="A871" s="1031"/>
      <c r="B871" s="1034"/>
      <c r="C871" s="1031"/>
      <c r="D871" s="1031"/>
      <c r="E871" s="1031"/>
      <c r="F871" s="1033"/>
      <c r="G871" s="1033"/>
      <c r="H871" s="1033"/>
      <c r="I871" s="1033"/>
      <c r="J871" s="1033"/>
      <c r="K871" s="1033"/>
      <c r="L871" s="1033"/>
      <c r="M871" s="1033"/>
      <c r="N871" s="1033"/>
      <c r="O871" s="1033"/>
      <c r="P871" s="1033"/>
      <c r="Q871" s="1033"/>
      <c r="R871" s="1033"/>
      <c r="S871" s="1033"/>
      <c r="T871" s="1033"/>
      <c r="U871" s="1033"/>
      <c r="V871" s="1033"/>
      <c r="W871" s="1033"/>
      <c r="X871" s="1033"/>
      <c r="Y871" s="1033"/>
      <c r="Z871" s="1033"/>
      <c r="AA871" s="1033"/>
      <c r="AB871" s="1033"/>
      <c r="AC871" s="1033"/>
      <c r="AD871" s="1033"/>
      <c r="AE871" s="1033"/>
      <c r="AF871" s="1033"/>
      <c r="AG871" s="1033"/>
      <c r="AH871" s="1033"/>
      <c r="AI871" s="1033"/>
      <c r="AJ871" s="1033"/>
      <c r="AK871" s="1033"/>
      <c r="AL871" s="1033"/>
      <c r="AM871" s="1033"/>
      <c r="AN871" s="1033"/>
      <c r="AO871" s="1033"/>
      <c r="AP871" s="1033"/>
      <c r="AQ871" s="1033"/>
    </row>
    <row r="872">
      <c r="A872" s="1031"/>
      <c r="B872" s="1034"/>
      <c r="C872" s="1031"/>
      <c r="D872" s="1031"/>
      <c r="E872" s="1031"/>
      <c r="F872" s="1033"/>
      <c r="G872" s="1033"/>
      <c r="H872" s="1033"/>
      <c r="I872" s="1033"/>
      <c r="J872" s="1033"/>
      <c r="K872" s="1033"/>
      <c r="L872" s="1033"/>
      <c r="M872" s="1033"/>
      <c r="N872" s="1033"/>
      <c r="O872" s="1033"/>
      <c r="P872" s="1033"/>
      <c r="Q872" s="1033"/>
      <c r="R872" s="1033"/>
      <c r="S872" s="1033"/>
      <c r="T872" s="1033"/>
      <c r="U872" s="1033"/>
      <c r="V872" s="1033"/>
      <c r="W872" s="1033"/>
      <c r="X872" s="1033"/>
      <c r="Y872" s="1033"/>
      <c r="Z872" s="1033"/>
      <c r="AA872" s="1033"/>
      <c r="AB872" s="1033"/>
      <c r="AC872" s="1033"/>
      <c r="AD872" s="1033"/>
      <c r="AE872" s="1033"/>
      <c r="AF872" s="1033"/>
      <c r="AG872" s="1033"/>
      <c r="AH872" s="1033"/>
      <c r="AI872" s="1033"/>
      <c r="AJ872" s="1033"/>
      <c r="AK872" s="1033"/>
      <c r="AL872" s="1033"/>
      <c r="AM872" s="1033"/>
      <c r="AN872" s="1033"/>
      <c r="AO872" s="1033"/>
      <c r="AP872" s="1033"/>
      <c r="AQ872" s="1033"/>
    </row>
    <row r="873">
      <c r="A873" s="1031"/>
      <c r="B873" s="1034"/>
      <c r="C873" s="1031"/>
      <c r="D873" s="1031"/>
      <c r="E873" s="1031"/>
      <c r="F873" s="1033"/>
      <c r="G873" s="1033"/>
      <c r="H873" s="1033"/>
      <c r="I873" s="1033"/>
      <c r="J873" s="1033"/>
      <c r="K873" s="1033"/>
      <c r="L873" s="1033"/>
      <c r="M873" s="1033"/>
      <c r="N873" s="1033"/>
      <c r="O873" s="1033"/>
      <c r="P873" s="1033"/>
      <c r="Q873" s="1033"/>
      <c r="R873" s="1033"/>
      <c r="S873" s="1033"/>
      <c r="T873" s="1033"/>
      <c r="U873" s="1033"/>
      <c r="V873" s="1033"/>
      <c r="W873" s="1033"/>
      <c r="X873" s="1033"/>
      <c r="Y873" s="1033"/>
      <c r="Z873" s="1033"/>
      <c r="AA873" s="1033"/>
      <c r="AB873" s="1033"/>
      <c r="AC873" s="1033"/>
      <c r="AD873" s="1033"/>
      <c r="AE873" s="1033"/>
      <c r="AF873" s="1033"/>
      <c r="AG873" s="1033"/>
      <c r="AH873" s="1033"/>
      <c r="AI873" s="1033"/>
      <c r="AJ873" s="1033"/>
      <c r="AK873" s="1033"/>
      <c r="AL873" s="1033"/>
      <c r="AM873" s="1033"/>
      <c r="AN873" s="1033"/>
      <c r="AO873" s="1033"/>
      <c r="AP873" s="1033"/>
      <c r="AQ873" s="1033"/>
    </row>
    <row r="874">
      <c r="A874" s="1031"/>
      <c r="B874" s="1034"/>
      <c r="C874" s="1031"/>
      <c r="D874" s="1031"/>
      <c r="E874" s="1031"/>
      <c r="F874" s="1033"/>
      <c r="G874" s="1033"/>
      <c r="H874" s="1033"/>
      <c r="I874" s="1033"/>
      <c r="J874" s="1033"/>
      <c r="K874" s="1033"/>
      <c r="L874" s="1033"/>
      <c r="M874" s="1033"/>
      <c r="N874" s="1033"/>
      <c r="O874" s="1033"/>
      <c r="P874" s="1033"/>
      <c r="Q874" s="1033"/>
      <c r="R874" s="1033"/>
      <c r="S874" s="1033"/>
      <c r="T874" s="1033"/>
      <c r="U874" s="1033"/>
      <c r="V874" s="1033"/>
      <c r="W874" s="1033"/>
      <c r="X874" s="1033"/>
      <c r="Y874" s="1033"/>
      <c r="Z874" s="1033"/>
      <c r="AA874" s="1033"/>
      <c r="AB874" s="1033"/>
      <c r="AC874" s="1033"/>
      <c r="AD874" s="1033"/>
      <c r="AE874" s="1033"/>
      <c r="AF874" s="1033"/>
      <c r="AG874" s="1033"/>
      <c r="AH874" s="1033"/>
      <c r="AI874" s="1033"/>
      <c r="AJ874" s="1033"/>
      <c r="AK874" s="1033"/>
      <c r="AL874" s="1033"/>
      <c r="AM874" s="1033"/>
      <c r="AN874" s="1033"/>
      <c r="AO874" s="1033"/>
      <c r="AP874" s="1033"/>
      <c r="AQ874" s="1033"/>
    </row>
    <row r="875">
      <c r="A875" s="1031"/>
      <c r="B875" s="1034"/>
      <c r="C875" s="1031"/>
      <c r="D875" s="1031"/>
      <c r="E875" s="1031"/>
      <c r="F875" s="1033"/>
      <c r="G875" s="1033"/>
      <c r="H875" s="1033"/>
      <c r="I875" s="1033"/>
      <c r="J875" s="1033"/>
      <c r="K875" s="1033"/>
      <c r="L875" s="1033"/>
      <c r="M875" s="1033"/>
      <c r="N875" s="1033"/>
      <c r="O875" s="1033"/>
      <c r="P875" s="1033"/>
      <c r="Q875" s="1033"/>
      <c r="R875" s="1033"/>
      <c r="S875" s="1033"/>
      <c r="T875" s="1033"/>
      <c r="U875" s="1033"/>
      <c r="V875" s="1033"/>
      <c r="W875" s="1033"/>
      <c r="X875" s="1033"/>
      <c r="Y875" s="1033"/>
      <c r="Z875" s="1033"/>
      <c r="AA875" s="1033"/>
      <c r="AB875" s="1033"/>
      <c r="AC875" s="1033"/>
      <c r="AD875" s="1033"/>
      <c r="AE875" s="1033"/>
      <c r="AF875" s="1033"/>
      <c r="AG875" s="1033"/>
      <c r="AH875" s="1033"/>
      <c r="AI875" s="1033"/>
      <c r="AJ875" s="1033"/>
      <c r="AK875" s="1033"/>
      <c r="AL875" s="1033"/>
      <c r="AM875" s="1033"/>
      <c r="AN875" s="1033"/>
      <c r="AO875" s="1033"/>
      <c r="AP875" s="1033"/>
      <c r="AQ875" s="1033"/>
    </row>
    <row r="876">
      <c r="A876" s="1031"/>
      <c r="B876" s="1034"/>
      <c r="C876" s="1031"/>
      <c r="D876" s="1031"/>
      <c r="E876" s="1031"/>
      <c r="F876" s="1033"/>
      <c r="G876" s="1033"/>
      <c r="H876" s="1033"/>
      <c r="I876" s="1033"/>
      <c r="J876" s="1033"/>
      <c r="K876" s="1033"/>
      <c r="L876" s="1033"/>
      <c r="M876" s="1033"/>
      <c r="N876" s="1033"/>
      <c r="O876" s="1033"/>
      <c r="P876" s="1033"/>
      <c r="Q876" s="1033"/>
      <c r="R876" s="1033"/>
      <c r="S876" s="1033"/>
      <c r="T876" s="1033"/>
      <c r="U876" s="1033"/>
      <c r="V876" s="1033"/>
      <c r="W876" s="1033"/>
      <c r="X876" s="1033"/>
      <c r="Y876" s="1033"/>
      <c r="Z876" s="1033"/>
      <c r="AA876" s="1033"/>
      <c r="AB876" s="1033"/>
      <c r="AC876" s="1033"/>
      <c r="AD876" s="1033"/>
      <c r="AE876" s="1033"/>
      <c r="AF876" s="1033"/>
      <c r="AG876" s="1033"/>
      <c r="AH876" s="1033"/>
      <c r="AI876" s="1033"/>
      <c r="AJ876" s="1033"/>
      <c r="AK876" s="1033"/>
      <c r="AL876" s="1033"/>
      <c r="AM876" s="1033"/>
      <c r="AN876" s="1033"/>
      <c r="AO876" s="1033"/>
      <c r="AP876" s="1033"/>
      <c r="AQ876" s="1033"/>
    </row>
    <row r="877">
      <c r="A877" s="1031"/>
      <c r="B877" s="1034"/>
      <c r="C877" s="1031"/>
      <c r="D877" s="1031"/>
      <c r="E877" s="1031"/>
      <c r="F877" s="1033"/>
      <c r="G877" s="1033"/>
      <c r="H877" s="1033"/>
      <c r="I877" s="1033"/>
      <c r="J877" s="1033"/>
      <c r="K877" s="1033"/>
      <c r="L877" s="1033"/>
      <c r="M877" s="1033"/>
      <c r="N877" s="1033"/>
      <c r="O877" s="1033"/>
      <c r="P877" s="1033"/>
      <c r="Q877" s="1033"/>
      <c r="R877" s="1033"/>
      <c r="S877" s="1033"/>
      <c r="T877" s="1033"/>
      <c r="U877" s="1033"/>
      <c r="V877" s="1033"/>
      <c r="W877" s="1033"/>
      <c r="X877" s="1033"/>
      <c r="Y877" s="1033"/>
      <c r="Z877" s="1033"/>
      <c r="AA877" s="1033"/>
      <c r="AB877" s="1033"/>
      <c r="AC877" s="1033"/>
      <c r="AD877" s="1033"/>
      <c r="AE877" s="1033"/>
      <c r="AF877" s="1033"/>
      <c r="AG877" s="1033"/>
      <c r="AH877" s="1033"/>
      <c r="AI877" s="1033"/>
      <c r="AJ877" s="1033"/>
      <c r="AK877" s="1033"/>
      <c r="AL877" s="1033"/>
      <c r="AM877" s="1033"/>
      <c r="AN877" s="1033"/>
      <c r="AO877" s="1033"/>
      <c r="AP877" s="1033"/>
      <c r="AQ877" s="1033"/>
    </row>
    <row r="878">
      <c r="A878" s="1031"/>
      <c r="B878" s="1034"/>
      <c r="C878" s="1031"/>
      <c r="D878" s="1031"/>
      <c r="E878" s="1031"/>
      <c r="F878" s="1033"/>
      <c r="G878" s="1033"/>
      <c r="H878" s="1033"/>
      <c r="I878" s="1033"/>
      <c r="J878" s="1033"/>
      <c r="K878" s="1033"/>
      <c r="L878" s="1033"/>
      <c r="M878" s="1033"/>
      <c r="N878" s="1033"/>
      <c r="O878" s="1033"/>
      <c r="P878" s="1033"/>
      <c r="Q878" s="1033"/>
      <c r="R878" s="1033"/>
      <c r="S878" s="1033"/>
      <c r="T878" s="1033"/>
      <c r="U878" s="1033"/>
      <c r="V878" s="1033"/>
      <c r="W878" s="1033"/>
      <c r="X878" s="1033"/>
      <c r="Y878" s="1033"/>
      <c r="Z878" s="1033"/>
      <c r="AA878" s="1033"/>
      <c r="AB878" s="1033"/>
      <c r="AC878" s="1033"/>
      <c r="AD878" s="1033"/>
      <c r="AE878" s="1033"/>
      <c r="AF878" s="1033"/>
      <c r="AG878" s="1033"/>
      <c r="AH878" s="1033"/>
      <c r="AI878" s="1033"/>
      <c r="AJ878" s="1033"/>
      <c r="AK878" s="1033"/>
      <c r="AL878" s="1033"/>
      <c r="AM878" s="1033"/>
      <c r="AN878" s="1033"/>
      <c r="AO878" s="1033"/>
      <c r="AP878" s="1033"/>
      <c r="AQ878" s="1033"/>
    </row>
    <row r="879">
      <c r="A879" s="1031"/>
      <c r="B879" s="1034"/>
      <c r="C879" s="1031"/>
      <c r="D879" s="1031"/>
      <c r="E879" s="1031"/>
      <c r="F879" s="1033"/>
      <c r="G879" s="1033"/>
      <c r="H879" s="1033"/>
      <c r="I879" s="1033"/>
      <c r="J879" s="1033"/>
      <c r="K879" s="1033"/>
      <c r="L879" s="1033"/>
      <c r="M879" s="1033"/>
      <c r="N879" s="1033"/>
      <c r="O879" s="1033"/>
      <c r="P879" s="1033"/>
      <c r="Q879" s="1033"/>
      <c r="R879" s="1033"/>
      <c r="S879" s="1033"/>
      <c r="T879" s="1033"/>
      <c r="U879" s="1033"/>
      <c r="V879" s="1033"/>
      <c r="W879" s="1033"/>
      <c r="X879" s="1033"/>
      <c r="Y879" s="1033"/>
      <c r="Z879" s="1033"/>
      <c r="AA879" s="1033"/>
      <c r="AB879" s="1033"/>
      <c r="AC879" s="1033"/>
      <c r="AD879" s="1033"/>
      <c r="AE879" s="1033"/>
      <c r="AF879" s="1033"/>
      <c r="AG879" s="1033"/>
      <c r="AH879" s="1033"/>
      <c r="AI879" s="1033"/>
      <c r="AJ879" s="1033"/>
      <c r="AK879" s="1033"/>
      <c r="AL879" s="1033"/>
      <c r="AM879" s="1033"/>
      <c r="AN879" s="1033"/>
      <c r="AO879" s="1033"/>
      <c r="AP879" s="1033"/>
      <c r="AQ879" s="1033"/>
    </row>
    <row r="880">
      <c r="A880" s="1031"/>
      <c r="B880" s="1034"/>
      <c r="C880" s="1031"/>
      <c r="D880" s="1031"/>
      <c r="E880" s="1031"/>
      <c r="F880" s="1033"/>
      <c r="G880" s="1033"/>
      <c r="H880" s="1033"/>
      <c r="I880" s="1033"/>
      <c r="J880" s="1033"/>
      <c r="K880" s="1033"/>
      <c r="L880" s="1033"/>
      <c r="M880" s="1033"/>
      <c r="N880" s="1033"/>
      <c r="O880" s="1033"/>
      <c r="P880" s="1033"/>
      <c r="Q880" s="1033"/>
      <c r="R880" s="1033"/>
      <c r="S880" s="1033"/>
      <c r="T880" s="1033"/>
      <c r="U880" s="1033"/>
      <c r="V880" s="1033"/>
      <c r="W880" s="1033"/>
      <c r="X880" s="1033"/>
      <c r="Y880" s="1033"/>
      <c r="Z880" s="1033"/>
      <c r="AA880" s="1033"/>
      <c r="AB880" s="1033"/>
      <c r="AC880" s="1033"/>
      <c r="AD880" s="1033"/>
      <c r="AE880" s="1033"/>
      <c r="AF880" s="1033"/>
      <c r="AG880" s="1033"/>
      <c r="AH880" s="1033"/>
      <c r="AI880" s="1033"/>
      <c r="AJ880" s="1033"/>
      <c r="AK880" s="1033"/>
      <c r="AL880" s="1033"/>
      <c r="AM880" s="1033"/>
      <c r="AN880" s="1033"/>
      <c r="AO880" s="1033"/>
      <c r="AP880" s="1033"/>
      <c r="AQ880" s="1033"/>
    </row>
    <row r="881">
      <c r="A881" s="1031"/>
      <c r="B881" s="1034"/>
      <c r="C881" s="1031"/>
      <c r="D881" s="1031"/>
      <c r="E881" s="1031"/>
      <c r="F881" s="1033"/>
      <c r="G881" s="1033"/>
      <c r="H881" s="1033"/>
      <c r="I881" s="1033"/>
      <c r="J881" s="1033"/>
      <c r="K881" s="1033"/>
      <c r="L881" s="1033"/>
      <c r="M881" s="1033"/>
      <c r="N881" s="1033"/>
      <c r="O881" s="1033"/>
      <c r="P881" s="1033"/>
      <c r="Q881" s="1033"/>
      <c r="R881" s="1033"/>
      <c r="S881" s="1033"/>
      <c r="T881" s="1033"/>
      <c r="U881" s="1033"/>
      <c r="V881" s="1033"/>
      <c r="W881" s="1033"/>
      <c r="X881" s="1033"/>
      <c r="Y881" s="1033"/>
      <c r="Z881" s="1033"/>
      <c r="AA881" s="1033"/>
      <c r="AB881" s="1033"/>
      <c r="AC881" s="1033"/>
      <c r="AD881" s="1033"/>
      <c r="AE881" s="1033"/>
      <c r="AF881" s="1033"/>
      <c r="AG881" s="1033"/>
      <c r="AH881" s="1033"/>
      <c r="AI881" s="1033"/>
      <c r="AJ881" s="1033"/>
      <c r="AK881" s="1033"/>
      <c r="AL881" s="1033"/>
      <c r="AM881" s="1033"/>
      <c r="AN881" s="1033"/>
      <c r="AO881" s="1033"/>
      <c r="AP881" s="1033"/>
      <c r="AQ881" s="1033"/>
    </row>
    <row r="882">
      <c r="A882" s="1031"/>
      <c r="B882" s="1034"/>
      <c r="C882" s="1031"/>
      <c r="D882" s="1031"/>
      <c r="E882" s="1031"/>
      <c r="F882" s="1033"/>
      <c r="G882" s="1033"/>
      <c r="H882" s="1033"/>
      <c r="I882" s="1033"/>
      <c r="J882" s="1033"/>
      <c r="K882" s="1033"/>
      <c r="L882" s="1033"/>
      <c r="M882" s="1033"/>
      <c r="N882" s="1033"/>
      <c r="O882" s="1033"/>
      <c r="P882" s="1033"/>
      <c r="Q882" s="1033"/>
      <c r="R882" s="1033"/>
      <c r="S882" s="1033"/>
      <c r="T882" s="1033"/>
      <c r="U882" s="1033"/>
      <c r="V882" s="1033"/>
      <c r="W882" s="1033"/>
      <c r="X882" s="1033"/>
      <c r="Y882" s="1033"/>
      <c r="Z882" s="1033"/>
      <c r="AA882" s="1033"/>
      <c r="AB882" s="1033"/>
      <c r="AC882" s="1033"/>
      <c r="AD882" s="1033"/>
      <c r="AE882" s="1033"/>
      <c r="AF882" s="1033"/>
      <c r="AG882" s="1033"/>
      <c r="AH882" s="1033"/>
      <c r="AI882" s="1033"/>
      <c r="AJ882" s="1033"/>
      <c r="AK882" s="1033"/>
      <c r="AL882" s="1033"/>
      <c r="AM882" s="1033"/>
      <c r="AN882" s="1033"/>
      <c r="AO882" s="1033"/>
      <c r="AP882" s="1033"/>
      <c r="AQ882" s="1033"/>
    </row>
    <row r="883">
      <c r="A883" s="1031"/>
      <c r="B883" s="1034"/>
      <c r="C883" s="1031"/>
      <c r="D883" s="1031"/>
      <c r="E883" s="1031"/>
      <c r="F883" s="1033"/>
      <c r="G883" s="1033"/>
      <c r="H883" s="1033"/>
      <c r="I883" s="1033"/>
      <c r="J883" s="1033"/>
      <c r="K883" s="1033"/>
      <c r="L883" s="1033"/>
      <c r="M883" s="1033"/>
      <c r="N883" s="1033"/>
      <c r="O883" s="1033"/>
      <c r="P883" s="1033"/>
      <c r="Q883" s="1033"/>
      <c r="R883" s="1033"/>
      <c r="S883" s="1033"/>
      <c r="T883" s="1033"/>
      <c r="U883" s="1033"/>
      <c r="V883" s="1033"/>
      <c r="W883" s="1033"/>
      <c r="X883" s="1033"/>
      <c r="Y883" s="1033"/>
      <c r="Z883" s="1033"/>
      <c r="AA883" s="1033"/>
      <c r="AB883" s="1033"/>
      <c r="AC883" s="1033"/>
      <c r="AD883" s="1033"/>
      <c r="AE883" s="1033"/>
      <c r="AF883" s="1033"/>
      <c r="AG883" s="1033"/>
      <c r="AH883" s="1033"/>
      <c r="AI883" s="1033"/>
      <c r="AJ883" s="1033"/>
      <c r="AK883" s="1033"/>
      <c r="AL883" s="1033"/>
      <c r="AM883" s="1033"/>
      <c r="AN883" s="1033"/>
      <c r="AO883" s="1033"/>
      <c r="AP883" s="1033"/>
      <c r="AQ883" s="1033"/>
    </row>
    <row r="884">
      <c r="A884" s="1031"/>
      <c r="B884" s="1034"/>
      <c r="C884" s="1031"/>
      <c r="D884" s="1031"/>
      <c r="E884" s="1031"/>
      <c r="F884" s="1033"/>
      <c r="G884" s="1033"/>
      <c r="H884" s="1033"/>
      <c r="I884" s="1033"/>
      <c r="J884" s="1033"/>
      <c r="K884" s="1033"/>
      <c r="L884" s="1033"/>
      <c r="M884" s="1033"/>
      <c r="N884" s="1033"/>
      <c r="O884" s="1033"/>
      <c r="P884" s="1033"/>
      <c r="Q884" s="1033"/>
      <c r="R884" s="1033"/>
      <c r="S884" s="1033"/>
      <c r="T884" s="1033"/>
      <c r="U884" s="1033"/>
      <c r="V884" s="1033"/>
      <c r="W884" s="1033"/>
      <c r="X884" s="1033"/>
      <c r="Y884" s="1033"/>
      <c r="Z884" s="1033"/>
      <c r="AA884" s="1033"/>
      <c r="AB884" s="1033"/>
      <c r="AC884" s="1033"/>
      <c r="AD884" s="1033"/>
      <c r="AE884" s="1033"/>
      <c r="AF884" s="1033"/>
      <c r="AG884" s="1033"/>
      <c r="AH884" s="1033"/>
      <c r="AI884" s="1033"/>
      <c r="AJ884" s="1033"/>
      <c r="AK884" s="1033"/>
      <c r="AL884" s="1033"/>
      <c r="AM884" s="1033"/>
      <c r="AN884" s="1033"/>
      <c r="AO884" s="1033"/>
      <c r="AP884" s="1033"/>
      <c r="AQ884" s="1033"/>
    </row>
    <row r="885">
      <c r="A885" s="1031"/>
      <c r="B885" s="1034"/>
      <c r="C885" s="1031"/>
      <c r="D885" s="1031"/>
      <c r="E885" s="1031"/>
      <c r="F885" s="1033"/>
      <c r="G885" s="1033"/>
      <c r="H885" s="1033"/>
      <c r="I885" s="1033"/>
      <c r="J885" s="1033"/>
      <c r="K885" s="1033"/>
      <c r="L885" s="1033"/>
      <c r="M885" s="1033"/>
      <c r="N885" s="1033"/>
      <c r="O885" s="1033"/>
      <c r="P885" s="1033"/>
      <c r="Q885" s="1033"/>
      <c r="R885" s="1033"/>
      <c r="S885" s="1033"/>
      <c r="T885" s="1033"/>
      <c r="U885" s="1033"/>
      <c r="V885" s="1033"/>
      <c r="W885" s="1033"/>
      <c r="X885" s="1033"/>
      <c r="Y885" s="1033"/>
      <c r="Z885" s="1033"/>
      <c r="AA885" s="1033"/>
      <c r="AB885" s="1033"/>
      <c r="AC885" s="1033"/>
      <c r="AD885" s="1033"/>
      <c r="AE885" s="1033"/>
      <c r="AF885" s="1033"/>
      <c r="AG885" s="1033"/>
      <c r="AH885" s="1033"/>
      <c r="AI885" s="1033"/>
      <c r="AJ885" s="1033"/>
      <c r="AK885" s="1033"/>
      <c r="AL885" s="1033"/>
      <c r="AM885" s="1033"/>
      <c r="AN885" s="1033"/>
      <c r="AO885" s="1033"/>
      <c r="AP885" s="1033"/>
      <c r="AQ885" s="1033"/>
    </row>
    <row r="886">
      <c r="A886" s="1031"/>
      <c r="B886" s="1034"/>
      <c r="C886" s="1031"/>
      <c r="D886" s="1031"/>
      <c r="E886" s="1031"/>
      <c r="F886" s="1033"/>
      <c r="G886" s="1033"/>
      <c r="H886" s="1033"/>
      <c r="I886" s="1033"/>
      <c r="J886" s="1033"/>
      <c r="K886" s="1033"/>
      <c r="L886" s="1033"/>
      <c r="M886" s="1033"/>
      <c r="N886" s="1033"/>
      <c r="O886" s="1033"/>
      <c r="P886" s="1033"/>
      <c r="Q886" s="1033"/>
      <c r="R886" s="1033"/>
      <c r="S886" s="1033"/>
      <c r="T886" s="1033"/>
      <c r="U886" s="1033"/>
      <c r="V886" s="1033"/>
      <c r="W886" s="1033"/>
      <c r="X886" s="1033"/>
      <c r="Y886" s="1033"/>
      <c r="Z886" s="1033"/>
      <c r="AA886" s="1033"/>
      <c r="AB886" s="1033"/>
      <c r="AC886" s="1033"/>
      <c r="AD886" s="1033"/>
      <c r="AE886" s="1033"/>
      <c r="AF886" s="1033"/>
      <c r="AG886" s="1033"/>
      <c r="AH886" s="1033"/>
      <c r="AI886" s="1033"/>
      <c r="AJ886" s="1033"/>
      <c r="AK886" s="1033"/>
      <c r="AL886" s="1033"/>
      <c r="AM886" s="1033"/>
      <c r="AN886" s="1033"/>
      <c r="AO886" s="1033"/>
      <c r="AP886" s="1033"/>
      <c r="AQ886" s="1033"/>
    </row>
    <row r="887">
      <c r="A887" s="1031"/>
      <c r="B887" s="1034"/>
      <c r="C887" s="1031"/>
      <c r="D887" s="1031"/>
      <c r="E887" s="1031"/>
      <c r="F887" s="1033"/>
      <c r="G887" s="1033"/>
      <c r="H887" s="1033"/>
      <c r="I887" s="1033"/>
      <c r="J887" s="1033"/>
      <c r="K887" s="1033"/>
      <c r="L887" s="1033"/>
      <c r="M887" s="1033"/>
      <c r="N887" s="1033"/>
      <c r="O887" s="1033"/>
      <c r="P887" s="1033"/>
      <c r="Q887" s="1033"/>
      <c r="R887" s="1033"/>
      <c r="S887" s="1033"/>
      <c r="T887" s="1033"/>
      <c r="U887" s="1033"/>
      <c r="V887" s="1033"/>
      <c r="W887" s="1033"/>
      <c r="X887" s="1033"/>
      <c r="Y887" s="1033"/>
      <c r="Z887" s="1033"/>
      <c r="AA887" s="1033"/>
      <c r="AB887" s="1033"/>
      <c r="AC887" s="1033"/>
      <c r="AD887" s="1033"/>
      <c r="AE887" s="1033"/>
      <c r="AF887" s="1033"/>
      <c r="AG887" s="1033"/>
      <c r="AH887" s="1033"/>
      <c r="AI887" s="1033"/>
      <c r="AJ887" s="1033"/>
      <c r="AK887" s="1033"/>
      <c r="AL887" s="1033"/>
      <c r="AM887" s="1033"/>
      <c r="AN887" s="1033"/>
      <c r="AO887" s="1033"/>
      <c r="AP887" s="1033"/>
      <c r="AQ887" s="1033"/>
    </row>
    <row r="888">
      <c r="A888" s="1031"/>
      <c r="B888" s="1034"/>
      <c r="C888" s="1031"/>
      <c r="D888" s="1031"/>
      <c r="E888" s="1031"/>
      <c r="F888" s="1033"/>
      <c r="G888" s="1033"/>
      <c r="H888" s="1033"/>
      <c r="I888" s="1033"/>
      <c r="J888" s="1033"/>
      <c r="K888" s="1033"/>
      <c r="L888" s="1033"/>
      <c r="M888" s="1033"/>
      <c r="N888" s="1033"/>
      <c r="O888" s="1033"/>
      <c r="P888" s="1033"/>
      <c r="Q888" s="1033"/>
      <c r="R888" s="1033"/>
      <c r="S888" s="1033"/>
      <c r="T888" s="1033"/>
      <c r="U888" s="1033"/>
      <c r="V888" s="1033"/>
      <c r="W888" s="1033"/>
      <c r="X888" s="1033"/>
      <c r="Y888" s="1033"/>
      <c r="Z888" s="1033"/>
      <c r="AA888" s="1033"/>
      <c r="AB888" s="1033"/>
      <c r="AC888" s="1033"/>
      <c r="AD888" s="1033"/>
      <c r="AE888" s="1033"/>
      <c r="AF888" s="1033"/>
      <c r="AG888" s="1033"/>
      <c r="AH888" s="1033"/>
      <c r="AI888" s="1033"/>
      <c r="AJ888" s="1033"/>
      <c r="AK888" s="1033"/>
      <c r="AL888" s="1033"/>
      <c r="AM888" s="1033"/>
      <c r="AN888" s="1033"/>
      <c r="AO888" s="1033"/>
      <c r="AP888" s="1033"/>
      <c r="AQ888" s="1033"/>
    </row>
    <row r="889">
      <c r="A889" s="1031"/>
      <c r="B889" s="1034"/>
      <c r="C889" s="1031"/>
      <c r="D889" s="1031"/>
      <c r="E889" s="1031"/>
      <c r="F889" s="1033"/>
      <c r="G889" s="1033"/>
      <c r="H889" s="1033"/>
      <c r="I889" s="1033"/>
      <c r="J889" s="1033"/>
      <c r="K889" s="1033"/>
      <c r="L889" s="1033"/>
      <c r="M889" s="1033"/>
      <c r="N889" s="1033"/>
      <c r="O889" s="1033"/>
      <c r="P889" s="1033"/>
      <c r="Q889" s="1033"/>
      <c r="R889" s="1033"/>
      <c r="S889" s="1033"/>
      <c r="T889" s="1033"/>
      <c r="U889" s="1033"/>
      <c r="V889" s="1033"/>
      <c r="W889" s="1033"/>
      <c r="X889" s="1033"/>
      <c r="Y889" s="1033"/>
      <c r="Z889" s="1033"/>
      <c r="AA889" s="1033"/>
      <c r="AB889" s="1033"/>
      <c r="AC889" s="1033"/>
      <c r="AD889" s="1033"/>
      <c r="AE889" s="1033"/>
      <c r="AF889" s="1033"/>
      <c r="AG889" s="1033"/>
      <c r="AH889" s="1033"/>
      <c r="AI889" s="1033"/>
      <c r="AJ889" s="1033"/>
      <c r="AK889" s="1033"/>
      <c r="AL889" s="1033"/>
      <c r="AM889" s="1033"/>
      <c r="AN889" s="1033"/>
      <c r="AO889" s="1033"/>
      <c r="AP889" s="1033"/>
      <c r="AQ889" s="1033"/>
    </row>
    <row r="890">
      <c r="A890" s="1031"/>
      <c r="B890" s="1034"/>
      <c r="C890" s="1031"/>
      <c r="D890" s="1031"/>
      <c r="E890" s="1031"/>
      <c r="F890" s="1033"/>
      <c r="G890" s="1033"/>
      <c r="H890" s="1033"/>
      <c r="I890" s="1033"/>
      <c r="J890" s="1033"/>
      <c r="K890" s="1033"/>
      <c r="L890" s="1033"/>
      <c r="M890" s="1033"/>
      <c r="N890" s="1033"/>
      <c r="O890" s="1033"/>
      <c r="P890" s="1033"/>
      <c r="Q890" s="1033"/>
      <c r="R890" s="1033"/>
      <c r="S890" s="1033"/>
      <c r="T890" s="1033"/>
      <c r="U890" s="1033"/>
      <c r="V890" s="1033"/>
      <c r="W890" s="1033"/>
      <c r="X890" s="1033"/>
      <c r="Y890" s="1033"/>
      <c r="Z890" s="1033"/>
      <c r="AA890" s="1033"/>
      <c r="AB890" s="1033"/>
      <c r="AC890" s="1033"/>
      <c r="AD890" s="1033"/>
      <c r="AE890" s="1033"/>
      <c r="AF890" s="1033"/>
      <c r="AG890" s="1033"/>
      <c r="AH890" s="1033"/>
      <c r="AI890" s="1033"/>
      <c r="AJ890" s="1033"/>
      <c r="AK890" s="1033"/>
      <c r="AL890" s="1033"/>
      <c r="AM890" s="1033"/>
      <c r="AN890" s="1033"/>
      <c r="AO890" s="1033"/>
      <c r="AP890" s="1033"/>
      <c r="AQ890" s="1033"/>
    </row>
    <row r="891">
      <c r="A891" s="1031"/>
      <c r="B891" s="1034"/>
      <c r="C891" s="1031"/>
      <c r="D891" s="1031"/>
      <c r="E891" s="1031"/>
      <c r="F891" s="1033"/>
      <c r="G891" s="1033"/>
      <c r="H891" s="1033"/>
      <c r="I891" s="1033"/>
      <c r="J891" s="1033"/>
      <c r="K891" s="1033"/>
      <c r="L891" s="1033"/>
      <c r="M891" s="1033"/>
      <c r="N891" s="1033"/>
      <c r="O891" s="1033"/>
      <c r="P891" s="1033"/>
      <c r="Q891" s="1033"/>
      <c r="R891" s="1033"/>
      <c r="S891" s="1033"/>
      <c r="T891" s="1033"/>
      <c r="U891" s="1033"/>
      <c r="V891" s="1033"/>
      <c r="W891" s="1033"/>
      <c r="X891" s="1033"/>
      <c r="Y891" s="1033"/>
      <c r="Z891" s="1033"/>
      <c r="AA891" s="1033"/>
      <c r="AB891" s="1033"/>
      <c r="AC891" s="1033"/>
      <c r="AD891" s="1033"/>
      <c r="AE891" s="1033"/>
      <c r="AF891" s="1033"/>
      <c r="AG891" s="1033"/>
      <c r="AH891" s="1033"/>
      <c r="AI891" s="1033"/>
      <c r="AJ891" s="1033"/>
      <c r="AK891" s="1033"/>
      <c r="AL891" s="1033"/>
      <c r="AM891" s="1033"/>
      <c r="AN891" s="1033"/>
      <c r="AO891" s="1033"/>
      <c r="AP891" s="1033"/>
      <c r="AQ891" s="1033"/>
    </row>
    <row r="892">
      <c r="A892" s="1031"/>
      <c r="B892" s="1034"/>
      <c r="C892" s="1031"/>
      <c r="D892" s="1031"/>
      <c r="E892" s="1031"/>
      <c r="F892" s="1033"/>
      <c r="G892" s="1033"/>
      <c r="H892" s="1033"/>
      <c r="I892" s="1033"/>
      <c r="J892" s="1033"/>
      <c r="K892" s="1033"/>
      <c r="L892" s="1033"/>
      <c r="M892" s="1033"/>
      <c r="N892" s="1033"/>
      <c r="O892" s="1033"/>
      <c r="P892" s="1033"/>
      <c r="Q892" s="1033"/>
      <c r="R892" s="1033"/>
      <c r="S892" s="1033"/>
      <c r="T892" s="1033"/>
      <c r="U892" s="1033"/>
      <c r="V892" s="1033"/>
      <c r="W892" s="1033"/>
      <c r="X892" s="1033"/>
      <c r="Y892" s="1033"/>
      <c r="Z892" s="1033"/>
      <c r="AA892" s="1033"/>
      <c r="AB892" s="1033"/>
      <c r="AC892" s="1033"/>
      <c r="AD892" s="1033"/>
      <c r="AE892" s="1033"/>
      <c r="AF892" s="1033"/>
      <c r="AG892" s="1033"/>
      <c r="AH892" s="1033"/>
      <c r="AI892" s="1033"/>
      <c r="AJ892" s="1033"/>
      <c r="AK892" s="1033"/>
      <c r="AL892" s="1033"/>
      <c r="AM892" s="1033"/>
      <c r="AN892" s="1033"/>
      <c r="AO892" s="1033"/>
      <c r="AP892" s="1033"/>
      <c r="AQ892" s="1033"/>
    </row>
    <row r="893">
      <c r="A893" s="1031"/>
      <c r="B893" s="1034"/>
      <c r="C893" s="1031"/>
      <c r="D893" s="1031"/>
      <c r="E893" s="1031"/>
      <c r="F893" s="1033"/>
      <c r="G893" s="1033"/>
      <c r="H893" s="1033"/>
      <c r="I893" s="1033"/>
      <c r="J893" s="1033"/>
      <c r="K893" s="1033"/>
      <c r="L893" s="1033"/>
      <c r="M893" s="1033"/>
      <c r="N893" s="1033"/>
      <c r="O893" s="1033"/>
      <c r="P893" s="1033"/>
      <c r="Q893" s="1033"/>
      <c r="R893" s="1033"/>
      <c r="S893" s="1033"/>
      <c r="T893" s="1033"/>
      <c r="U893" s="1033"/>
      <c r="V893" s="1033"/>
      <c r="W893" s="1033"/>
      <c r="X893" s="1033"/>
      <c r="Y893" s="1033"/>
      <c r="Z893" s="1033"/>
      <c r="AA893" s="1033"/>
      <c r="AB893" s="1033"/>
      <c r="AC893" s="1033"/>
      <c r="AD893" s="1033"/>
      <c r="AE893" s="1033"/>
      <c r="AF893" s="1033"/>
      <c r="AG893" s="1033"/>
      <c r="AH893" s="1033"/>
      <c r="AI893" s="1033"/>
      <c r="AJ893" s="1033"/>
      <c r="AK893" s="1033"/>
      <c r="AL893" s="1033"/>
      <c r="AM893" s="1033"/>
      <c r="AN893" s="1033"/>
      <c r="AO893" s="1033"/>
      <c r="AP893" s="1033"/>
      <c r="AQ893" s="1033"/>
    </row>
    <row r="894">
      <c r="A894" s="1031"/>
      <c r="B894" s="1034"/>
      <c r="C894" s="1031"/>
      <c r="D894" s="1031"/>
      <c r="E894" s="1031"/>
      <c r="F894" s="1033"/>
      <c r="G894" s="1033"/>
      <c r="H894" s="1033"/>
      <c r="I894" s="1033"/>
      <c r="J894" s="1033"/>
      <c r="K894" s="1033"/>
      <c r="L894" s="1033"/>
      <c r="M894" s="1033"/>
      <c r="N894" s="1033"/>
      <c r="O894" s="1033"/>
      <c r="P894" s="1033"/>
      <c r="Q894" s="1033"/>
      <c r="R894" s="1033"/>
      <c r="S894" s="1033"/>
      <c r="T894" s="1033"/>
      <c r="U894" s="1033"/>
      <c r="V894" s="1033"/>
      <c r="W894" s="1033"/>
      <c r="X894" s="1033"/>
      <c r="Y894" s="1033"/>
      <c r="Z894" s="1033"/>
      <c r="AA894" s="1033"/>
      <c r="AB894" s="1033"/>
      <c r="AC894" s="1033"/>
      <c r="AD894" s="1033"/>
      <c r="AE894" s="1033"/>
      <c r="AF894" s="1033"/>
      <c r="AG894" s="1033"/>
      <c r="AH894" s="1033"/>
      <c r="AI894" s="1033"/>
      <c r="AJ894" s="1033"/>
      <c r="AK894" s="1033"/>
      <c r="AL894" s="1033"/>
      <c r="AM894" s="1033"/>
      <c r="AN894" s="1033"/>
      <c r="AO894" s="1033"/>
      <c r="AP894" s="1033"/>
      <c r="AQ894" s="1033"/>
    </row>
    <row r="895">
      <c r="A895" s="1031"/>
      <c r="B895" s="1034"/>
      <c r="C895" s="1031"/>
      <c r="D895" s="1031"/>
      <c r="E895" s="1031"/>
      <c r="F895" s="1033"/>
      <c r="G895" s="1033"/>
      <c r="H895" s="1033"/>
      <c r="I895" s="1033"/>
      <c r="J895" s="1033"/>
      <c r="K895" s="1033"/>
      <c r="L895" s="1033"/>
      <c r="M895" s="1033"/>
      <c r="N895" s="1033"/>
      <c r="O895" s="1033"/>
      <c r="P895" s="1033"/>
      <c r="Q895" s="1033"/>
      <c r="R895" s="1033"/>
      <c r="S895" s="1033"/>
      <c r="T895" s="1033"/>
      <c r="U895" s="1033"/>
      <c r="V895" s="1033"/>
      <c r="W895" s="1033"/>
      <c r="X895" s="1033"/>
      <c r="Y895" s="1033"/>
      <c r="Z895" s="1033"/>
      <c r="AA895" s="1033"/>
      <c r="AB895" s="1033"/>
      <c r="AC895" s="1033"/>
      <c r="AD895" s="1033"/>
      <c r="AE895" s="1033"/>
      <c r="AF895" s="1033"/>
      <c r="AG895" s="1033"/>
      <c r="AH895" s="1033"/>
      <c r="AI895" s="1033"/>
      <c r="AJ895" s="1033"/>
      <c r="AK895" s="1033"/>
      <c r="AL895" s="1033"/>
      <c r="AM895" s="1033"/>
      <c r="AN895" s="1033"/>
      <c r="AO895" s="1033"/>
      <c r="AP895" s="1033"/>
      <c r="AQ895" s="1033"/>
    </row>
    <row r="896">
      <c r="A896" s="1031"/>
      <c r="B896" s="1034"/>
      <c r="C896" s="1031"/>
      <c r="D896" s="1031"/>
      <c r="E896" s="1031"/>
      <c r="F896" s="1033"/>
      <c r="G896" s="1033"/>
      <c r="H896" s="1033"/>
      <c r="I896" s="1033"/>
      <c r="J896" s="1033"/>
      <c r="K896" s="1033"/>
      <c r="L896" s="1033"/>
      <c r="M896" s="1033"/>
      <c r="N896" s="1033"/>
      <c r="O896" s="1033"/>
      <c r="P896" s="1033"/>
      <c r="Q896" s="1033"/>
      <c r="R896" s="1033"/>
      <c r="S896" s="1033"/>
      <c r="T896" s="1033"/>
      <c r="U896" s="1033"/>
      <c r="V896" s="1033"/>
      <c r="W896" s="1033"/>
      <c r="X896" s="1033"/>
      <c r="Y896" s="1033"/>
      <c r="Z896" s="1033"/>
      <c r="AA896" s="1033"/>
      <c r="AB896" s="1033"/>
      <c r="AC896" s="1033"/>
      <c r="AD896" s="1033"/>
      <c r="AE896" s="1033"/>
      <c r="AF896" s="1033"/>
      <c r="AG896" s="1033"/>
      <c r="AH896" s="1033"/>
      <c r="AI896" s="1033"/>
      <c r="AJ896" s="1033"/>
      <c r="AK896" s="1033"/>
      <c r="AL896" s="1033"/>
      <c r="AM896" s="1033"/>
      <c r="AN896" s="1033"/>
      <c r="AO896" s="1033"/>
      <c r="AP896" s="1033"/>
      <c r="AQ896" s="1033"/>
    </row>
    <row r="897">
      <c r="A897" s="1031"/>
      <c r="B897" s="1034"/>
      <c r="C897" s="1031"/>
      <c r="D897" s="1031"/>
      <c r="E897" s="1031"/>
      <c r="F897" s="1033"/>
      <c r="G897" s="1033"/>
      <c r="H897" s="1033"/>
      <c r="I897" s="1033"/>
      <c r="J897" s="1033"/>
      <c r="K897" s="1033"/>
      <c r="L897" s="1033"/>
      <c r="M897" s="1033"/>
      <c r="N897" s="1033"/>
      <c r="O897" s="1033"/>
      <c r="P897" s="1033"/>
      <c r="Q897" s="1033"/>
      <c r="R897" s="1033"/>
      <c r="S897" s="1033"/>
      <c r="T897" s="1033"/>
      <c r="U897" s="1033"/>
      <c r="V897" s="1033"/>
      <c r="W897" s="1033"/>
      <c r="X897" s="1033"/>
      <c r="Y897" s="1033"/>
      <c r="Z897" s="1033"/>
      <c r="AA897" s="1033"/>
      <c r="AB897" s="1033"/>
      <c r="AC897" s="1033"/>
      <c r="AD897" s="1033"/>
      <c r="AE897" s="1033"/>
      <c r="AF897" s="1033"/>
      <c r="AG897" s="1033"/>
      <c r="AH897" s="1033"/>
      <c r="AI897" s="1033"/>
      <c r="AJ897" s="1033"/>
      <c r="AK897" s="1033"/>
      <c r="AL897" s="1033"/>
      <c r="AM897" s="1033"/>
      <c r="AN897" s="1033"/>
      <c r="AO897" s="1033"/>
      <c r="AP897" s="1033"/>
      <c r="AQ897" s="1033"/>
    </row>
    <row r="898">
      <c r="A898" s="1031"/>
      <c r="B898" s="1034"/>
      <c r="C898" s="1031"/>
      <c r="D898" s="1031"/>
      <c r="E898" s="1031"/>
      <c r="F898" s="1033"/>
      <c r="G898" s="1033"/>
      <c r="H898" s="1033"/>
      <c r="I898" s="1033"/>
      <c r="J898" s="1033"/>
      <c r="K898" s="1033"/>
      <c r="L898" s="1033"/>
      <c r="M898" s="1033"/>
      <c r="N898" s="1033"/>
      <c r="O898" s="1033"/>
      <c r="P898" s="1033"/>
      <c r="Q898" s="1033"/>
      <c r="R898" s="1033"/>
      <c r="S898" s="1033"/>
      <c r="T898" s="1033"/>
      <c r="U898" s="1033"/>
      <c r="V898" s="1033"/>
      <c r="W898" s="1033"/>
      <c r="X898" s="1033"/>
      <c r="Y898" s="1033"/>
      <c r="Z898" s="1033"/>
      <c r="AA898" s="1033"/>
      <c r="AB898" s="1033"/>
      <c r="AC898" s="1033"/>
      <c r="AD898" s="1033"/>
      <c r="AE898" s="1033"/>
      <c r="AF898" s="1033"/>
      <c r="AG898" s="1033"/>
      <c r="AH898" s="1033"/>
      <c r="AI898" s="1033"/>
      <c r="AJ898" s="1033"/>
      <c r="AK898" s="1033"/>
      <c r="AL898" s="1033"/>
      <c r="AM898" s="1033"/>
      <c r="AN898" s="1033"/>
      <c r="AO898" s="1033"/>
      <c r="AP898" s="1033"/>
      <c r="AQ898" s="1033"/>
    </row>
    <row r="899">
      <c r="A899" s="1031"/>
      <c r="B899" s="1034"/>
      <c r="C899" s="1031"/>
      <c r="D899" s="1031"/>
      <c r="E899" s="1031"/>
      <c r="F899" s="1033"/>
      <c r="G899" s="1033"/>
      <c r="H899" s="1033"/>
      <c r="I899" s="1033"/>
      <c r="J899" s="1033"/>
      <c r="K899" s="1033"/>
      <c r="L899" s="1033"/>
      <c r="M899" s="1033"/>
      <c r="N899" s="1033"/>
      <c r="O899" s="1033"/>
      <c r="P899" s="1033"/>
      <c r="Q899" s="1033"/>
      <c r="R899" s="1033"/>
      <c r="S899" s="1033"/>
      <c r="T899" s="1033"/>
      <c r="U899" s="1033"/>
      <c r="V899" s="1033"/>
      <c r="W899" s="1033"/>
      <c r="X899" s="1033"/>
      <c r="Y899" s="1033"/>
      <c r="Z899" s="1033"/>
      <c r="AA899" s="1033"/>
      <c r="AB899" s="1033"/>
      <c r="AC899" s="1033"/>
      <c r="AD899" s="1033"/>
      <c r="AE899" s="1033"/>
      <c r="AF899" s="1033"/>
      <c r="AG899" s="1033"/>
      <c r="AH899" s="1033"/>
      <c r="AI899" s="1033"/>
      <c r="AJ899" s="1033"/>
      <c r="AK899" s="1033"/>
      <c r="AL899" s="1033"/>
      <c r="AM899" s="1033"/>
      <c r="AN899" s="1033"/>
      <c r="AO899" s="1033"/>
      <c r="AP899" s="1033"/>
      <c r="AQ899" s="1033"/>
    </row>
    <row r="900">
      <c r="A900" s="1031"/>
      <c r="B900" s="1034"/>
      <c r="C900" s="1031"/>
      <c r="D900" s="1031"/>
      <c r="E900" s="1031"/>
      <c r="F900" s="1033"/>
      <c r="G900" s="1033"/>
      <c r="H900" s="1033"/>
      <c r="I900" s="1033"/>
      <c r="J900" s="1033"/>
      <c r="K900" s="1033"/>
      <c r="L900" s="1033"/>
      <c r="M900" s="1033"/>
      <c r="N900" s="1033"/>
      <c r="O900" s="1033"/>
      <c r="P900" s="1033"/>
      <c r="Q900" s="1033"/>
      <c r="R900" s="1033"/>
      <c r="S900" s="1033"/>
      <c r="T900" s="1033"/>
      <c r="U900" s="1033"/>
      <c r="V900" s="1033"/>
      <c r="W900" s="1033"/>
      <c r="X900" s="1033"/>
      <c r="Y900" s="1033"/>
      <c r="Z900" s="1033"/>
      <c r="AA900" s="1033"/>
      <c r="AB900" s="1033"/>
      <c r="AC900" s="1033"/>
      <c r="AD900" s="1033"/>
      <c r="AE900" s="1033"/>
      <c r="AF900" s="1033"/>
      <c r="AG900" s="1033"/>
      <c r="AH900" s="1033"/>
      <c r="AI900" s="1033"/>
      <c r="AJ900" s="1033"/>
      <c r="AK900" s="1033"/>
      <c r="AL900" s="1033"/>
      <c r="AM900" s="1033"/>
      <c r="AN900" s="1033"/>
      <c r="AO900" s="1033"/>
      <c r="AP900" s="1033"/>
      <c r="AQ900" s="1033"/>
    </row>
    <row r="901">
      <c r="A901" s="1031"/>
      <c r="B901" s="1034"/>
      <c r="C901" s="1031"/>
      <c r="D901" s="1031"/>
      <c r="E901" s="1031"/>
      <c r="F901" s="1033"/>
      <c r="G901" s="1033"/>
      <c r="H901" s="1033"/>
      <c r="I901" s="1033"/>
      <c r="J901" s="1033"/>
      <c r="K901" s="1033"/>
      <c r="L901" s="1033"/>
      <c r="M901" s="1033"/>
      <c r="N901" s="1033"/>
      <c r="O901" s="1033"/>
      <c r="P901" s="1033"/>
      <c r="Q901" s="1033"/>
      <c r="R901" s="1033"/>
      <c r="S901" s="1033"/>
      <c r="T901" s="1033"/>
      <c r="U901" s="1033"/>
      <c r="V901" s="1033"/>
      <c r="W901" s="1033"/>
      <c r="X901" s="1033"/>
      <c r="Y901" s="1033"/>
      <c r="Z901" s="1033"/>
      <c r="AA901" s="1033"/>
      <c r="AB901" s="1033"/>
      <c r="AC901" s="1033"/>
      <c r="AD901" s="1033"/>
      <c r="AE901" s="1033"/>
      <c r="AF901" s="1033"/>
      <c r="AG901" s="1033"/>
      <c r="AH901" s="1033"/>
      <c r="AI901" s="1033"/>
      <c r="AJ901" s="1033"/>
      <c r="AK901" s="1033"/>
      <c r="AL901" s="1033"/>
      <c r="AM901" s="1033"/>
      <c r="AN901" s="1033"/>
      <c r="AO901" s="1033"/>
      <c r="AP901" s="1033"/>
      <c r="AQ901" s="1033"/>
    </row>
    <row r="902">
      <c r="A902" s="1031"/>
      <c r="B902" s="1034"/>
      <c r="C902" s="1031"/>
      <c r="D902" s="1031"/>
      <c r="E902" s="1031"/>
      <c r="F902" s="1033"/>
      <c r="G902" s="1033"/>
      <c r="H902" s="1033"/>
      <c r="I902" s="1033"/>
      <c r="J902" s="1033"/>
      <c r="K902" s="1033"/>
      <c r="L902" s="1033"/>
      <c r="M902" s="1033"/>
      <c r="N902" s="1033"/>
      <c r="O902" s="1033"/>
      <c r="P902" s="1033"/>
      <c r="Q902" s="1033"/>
      <c r="R902" s="1033"/>
      <c r="S902" s="1033"/>
      <c r="T902" s="1033"/>
      <c r="U902" s="1033"/>
      <c r="V902" s="1033"/>
      <c r="W902" s="1033"/>
      <c r="X902" s="1033"/>
      <c r="Y902" s="1033"/>
      <c r="Z902" s="1033"/>
      <c r="AA902" s="1033"/>
      <c r="AB902" s="1033"/>
      <c r="AC902" s="1033"/>
      <c r="AD902" s="1033"/>
      <c r="AE902" s="1033"/>
      <c r="AF902" s="1033"/>
      <c r="AG902" s="1033"/>
      <c r="AH902" s="1033"/>
      <c r="AI902" s="1033"/>
      <c r="AJ902" s="1033"/>
      <c r="AK902" s="1033"/>
      <c r="AL902" s="1033"/>
      <c r="AM902" s="1033"/>
      <c r="AN902" s="1033"/>
      <c r="AO902" s="1033"/>
      <c r="AP902" s="1033"/>
      <c r="AQ902" s="1033"/>
    </row>
    <row r="903">
      <c r="A903" s="1031"/>
      <c r="B903" s="1034"/>
      <c r="C903" s="1031"/>
      <c r="D903" s="1031"/>
      <c r="E903" s="1031"/>
      <c r="F903" s="1033"/>
      <c r="G903" s="1033"/>
      <c r="H903" s="1033"/>
      <c r="I903" s="1033"/>
      <c r="J903" s="1033"/>
      <c r="K903" s="1033"/>
      <c r="L903" s="1033"/>
      <c r="M903" s="1033"/>
      <c r="N903" s="1033"/>
      <c r="O903" s="1033"/>
      <c r="P903" s="1033"/>
      <c r="Q903" s="1033"/>
      <c r="R903" s="1033"/>
      <c r="S903" s="1033"/>
      <c r="T903" s="1033"/>
      <c r="U903" s="1033"/>
      <c r="V903" s="1033"/>
      <c r="W903" s="1033"/>
      <c r="X903" s="1033"/>
      <c r="Y903" s="1033"/>
      <c r="Z903" s="1033"/>
      <c r="AA903" s="1033"/>
      <c r="AB903" s="1033"/>
      <c r="AC903" s="1033"/>
      <c r="AD903" s="1033"/>
      <c r="AE903" s="1033"/>
      <c r="AF903" s="1033"/>
      <c r="AG903" s="1033"/>
      <c r="AH903" s="1033"/>
      <c r="AI903" s="1033"/>
      <c r="AJ903" s="1033"/>
      <c r="AK903" s="1033"/>
      <c r="AL903" s="1033"/>
      <c r="AM903" s="1033"/>
      <c r="AN903" s="1033"/>
      <c r="AO903" s="1033"/>
      <c r="AP903" s="1033"/>
      <c r="AQ903" s="1033"/>
    </row>
    <row r="904">
      <c r="A904" s="1031"/>
      <c r="B904" s="1034"/>
      <c r="C904" s="1031"/>
      <c r="D904" s="1031"/>
      <c r="E904" s="1031"/>
      <c r="F904" s="1033"/>
      <c r="G904" s="1033"/>
      <c r="H904" s="1033"/>
      <c r="I904" s="1033"/>
      <c r="J904" s="1033"/>
      <c r="K904" s="1033"/>
      <c r="L904" s="1033"/>
      <c r="M904" s="1033"/>
      <c r="N904" s="1033"/>
      <c r="O904" s="1033"/>
      <c r="P904" s="1033"/>
      <c r="Q904" s="1033"/>
      <c r="R904" s="1033"/>
      <c r="S904" s="1033"/>
      <c r="T904" s="1033"/>
      <c r="U904" s="1033"/>
      <c r="V904" s="1033"/>
      <c r="W904" s="1033"/>
      <c r="X904" s="1033"/>
      <c r="Y904" s="1033"/>
      <c r="Z904" s="1033"/>
      <c r="AA904" s="1033"/>
      <c r="AB904" s="1033"/>
      <c r="AC904" s="1033"/>
      <c r="AD904" s="1033"/>
      <c r="AE904" s="1033"/>
      <c r="AF904" s="1033"/>
      <c r="AG904" s="1033"/>
      <c r="AH904" s="1033"/>
      <c r="AI904" s="1033"/>
      <c r="AJ904" s="1033"/>
      <c r="AK904" s="1033"/>
      <c r="AL904" s="1033"/>
      <c r="AM904" s="1033"/>
      <c r="AN904" s="1033"/>
      <c r="AO904" s="1033"/>
      <c r="AP904" s="1033"/>
      <c r="AQ904" s="1033"/>
    </row>
    <row r="905">
      <c r="A905" s="1031"/>
      <c r="B905" s="1034"/>
      <c r="C905" s="1031"/>
      <c r="D905" s="1031"/>
      <c r="E905" s="1031"/>
      <c r="F905" s="1033"/>
      <c r="G905" s="1033"/>
      <c r="H905" s="1033"/>
      <c r="I905" s="1033"/>
      <c r="J905" s="1033"/>
      <c r="K905" s="1033"/>
      <c r="L905" s="1033"/>
      <c r="M905" s="1033"/>
      <c r="N905" s="1033"/>
      <c r="O905" s="1033"/>
      <c r="P905" s="1033"/>
      <c r="Q905" s="1033"/>
      <c r="R905" s="1033"/>
      <c r="S905" s="1033"/>
      <c r="T905" s="1033"/>
      <c r="U905" s="1033"/>
      <c r="V905" s="1033"/>
      <c r="W905" s="1033"/>
      <c r="X905" s="1033"/>
      <c r="Y905" s="1033"/>
      <c r="Z905" s="1033"/>
      <c r="AA905" s="1033"/>
      <c r="AB905" s="1033"/>
      <c r="AC905" s="1033"/>
      <c r="AD905" s="1033"/>
      <c r="AE905" s="1033"/>
      <c r="AF905" s="1033"/>
      <c r="AG905" s="1033"/>
      <c r="AH905" s="1033"/>
      <c r="AI905" s="1033"/>
      <c r="AJ905" s="1033"/>
      <c r="AK905" s="1033"/>
      <c r="AL905" s="1033"/>
      <c r="AM905" s="1033"/>
      <c r="AN905" s="1033"/>
      <c r="AO905" s="1033"/>
      <c r="AP905" s="1033"/>
      <c r="AQ905" s="1033"/>
    </row>
    <row r="906">
      <c r="A906" s="1031"/>
      <c r="B906" s="1034"/>
      <c r="C906" s="1031"/>
      <c r="D906" s="1031"/>
      <c r="E906" s="1031"/>
      <c r="F906" s="1033"/>
      <c r="G906" s="1033"/>
      <c r="H906" s="1033"/>
      <c r="I906" s="1033"/>
      <c r="J906" s="1033"/>
      <c r="K906" s="1033"/>
      <c r="L906" s="1033"/>
      <c r="M906" s="1033"/>
      <c r="N906" s="1033"/>
      <c r="O906" s="1033"/>
      <c r="P906" s="1033"/>
      <c r="Q906" s="1033"/>
      <c r="R906" s="1033"/>
      <c r="S906" s="1033"/>
      <c r="T906" s="1033"/>
      <c r="U906" s="1033"/>
      <c r="V906" s="1033"/>
      <c r="W906" s="1033"/>
      <c r="X906" s="1033"/>
      <c r="Y906" s="1033"/>
      <c r="Z906" s="1033"/>
      <c r="AA906" s="1033"/>
      <c r="AB906" s="1033"/>
      <c r="AC906" s="1033"/>
      <c r="AD906" s="1033"/>
      <c r="AE906" s="1033"/>
      <c r="AF906" s="1033"/>
      <c r="AG906" s="1033"/>
      <c r="AH906" s="1033"/>
      <c r="AI906" s="1033"/>
      <c r="AJ906" s="1033"/>
      <c r="AK906" s="1033"/>
      <c r="AL906" s="1033"/>
      <c r="AM906" s="1033"/>
      <c r="AN906" s="1033"/>
      <c r="AO906" s="1033"/>
      <c r="AP906" s="1033"/>
      <c r="AQ906" s="1033"/>
    </row>
    <row r="907">
      <c r="A907" s="1031"/>
      <c r="B907" s="1034"/>
      <c r="C907" s="1031"/>
      <c r="D907" s="1031"/>
      <c r="E907" s="1031"/>
      <c r="F907" s="1033"/>
      <c r="G907" s="1033"/>
      <c r="H907" s="1033"/>
      <c r="I907" s="1033"/>
      <c r="J907" s="1033"/>
      <c r="K907" s="1033"/>
      <c r="L907" s="1033"/>
      <c r="M907" s="1033"/>
      <c r="N907" s="1033"/>
      <c r="O907" s="1033"/>
      <c r="P907" s="1033"/>
      <c r="Q907" s="1033"/>
      <c r="R907" s="1033"/>
      <c r="S907" s="1033"/>
      <c r="T907" s="1033"/>
      <c r="U907" s="1033"/>
      <c r="V907" s="1033"/>
      <c r="W907" s="1033"/>
      <c r="X907" s="1033"/>
      <c r="Y907" s="1033"/>
      <c r="Z907" s="1033"/>
      <c r="AA907" s="1033"/>
      <c r="AB907" s="1033"/>
      <c r="AC907" s="1033"/>
      <c r="AD907" s="1033"/>
      <c r="AE907" s="1033"/>
      <c r="AF907" s="1033"/>
      <c r="AG907" s="1033"/>
      <c r="AH907" s="1033"/>
      <c r="AI907" s="1033"/>
      <c r="AJ907" s="1033"/>
      <c r="AK907" s="1033"/>
      <c r="AL907" s="1033"/>
      <c r="AM907" s="1033"/>
      <c r="AN907" s="1033"/>
      <c r="AO907" s="1033"/>
      <c r="AP907" s="1033"/>
      <c r="AQ907" s="1033"/>
    </row>
    <row r="908">
      <c r="A908" s="1031"/>
      <c r="B908" s="1034"/>
      <c r="C908" s="1031"/>
      <c r="D908" s="1031"/>
      <c r="E908" s="1031"/>
      <c r="F908" s="1033"/>
      <c r="G908" s="1033"/>
      <c r="H908" s="1033"/>
      <c r="I908" s="1033"/>
      <c r="J908" s="1033"/>
      <c r="K908" s="1033"/>
      <c r="L908" s="1033"/>
      <c r="M908" s="1033"/>
      <c r="N908" s="1033"/>
      <c r="O908" s="1033"/>
      <c r="P908" s="1033"/>
      <c r="Q908" s="1033"/>
      <c r="R908" s="1033"/>
      <c r="S908" s="1033"/>
      <c r="T908" s="1033"/>
      <c r="U908" s="1033"/>
      <c r="V908" s="1033"/>
      <c r="W908" s="1033"/>
      <c r="X908" s="1033"/>
      <c r="Y908" s="1033"/>
      <c r="Z908" s="1033"/>
      <c r="AA908" s="1033"/>
      <c r="AB908" s="1033"/>
      <c r="AC908" s="1033"/>
      <c r="AD908" s="1033"/>
      <c r="AE908" s="1033"/>
      <c r="AF908" s="1033"/>
      <c r="AG908" s="1033"/>
      <c r="AH908" s="1033"/>
      <c r="AI908" s="1033"/>
      <c r="AJ908" s="1033"/>
      <c r="AK908" s="1033"/>
      <c r="AL908" s="1033"/>
      <c r="AM908" s="1033"/>
      <c r="AN908" s="1033"/>
      <c r="AO908" s="1033"/>
      <c r="AP908" s="1033"/>
      <c r="AQ908" s="1033"/>
    </row>
    <row r="909">
      <c r="A909" s="1031"/>
      <c r="B909" s="1034"/>
      <c r="C909" s="1031"/>
      <c r="D909" s="1031"/>
      <c r="E909" s="1031"/>
      <c r="F909" s="1033"/>
      <c r="G909" s="1033"/>
      <c r="H909" s="1033"/>
      <c r="I909" s="1033"/>
      <c r="J909" s="1033"/>
      <c r="K909" s="1033"/>
      <c r="L909" s="1033"/>
      <c r="M909" s="1033"/>
      <c r="N909" s="1033"/>
      <c r="O909" s="1033"/>
      <c r="P909" s="1033"/>
      <c r="Q909" s="1033"/>
      <c r="R909" s="1033"/>
      <c r="S909" s="1033"/>
      <c r="T909" s="1033"/>
      <c r="U909" s="1033"/>
      <c r="V909" s="1033"/>
      <c r="W909" s="1033"/>
      <c r="X909" s="1033"/>
      <c r="Y909" s="1033"/>
      <c r="Z909" s="1033"/>
      <c r="AA909" s="1033"/>
      <c r="AB909" s="1033"/>
      <c r="AC909" s="1033"/>
      <c r="AD909" s="1033"/>
      <c r="AE909" s="1033"/>
      <c r="AF909" s="1033"/>
      <c r="AG909" s="1033"/>
      <c r="AH909" s="1033"/>
      <c r="AI909" s="1033"/>
      <c r="AJ909" s="1033"/>
      <c r="AK909" s="1033"/>
      <c r="AL909" s="1033"/>
      <c r="AM909" s="1033"/>
      <c r="AN909" s="1033"/>
      <c r="AO909" s="1033"/>
      <c r="AP909" s="1033"/>
      <c r="AQ909" s="1033"/>
    </row>
    <row r="910">
      <c r="A910" s="1031"/>
      <c r="B910" s="1034"/>
      <c r="C910" s="1031"/>
      <c r="D910" s="1031"/>
      <c r="E910" s="1031"/>
      <c r="F910" s="1033"/>
      <c r="G910" s="1033"/>
      <c r="H910" s="1033"/>
      <c r="I910" s="1033"/>
      <c r="J910" s="1033"/>
      <c r="K910" s="1033"/>
      <c r="L910" s="1033"/>
      <c r="M910" s="1033"/>
      <c r="N910" s="1033"/>
      <c r="O910" s="1033"/>
      <c r="P910" s="1033"/>
      <c r="Q910" s="1033"/>
      <c r="R910" s="1033"/>
      <c r="S910" s="1033"/>
      <c r="T910" s="1033"/>
      <c r="U910" s="1033"/>
      <c r="V910" s="1033"/>
      <c r="W910" s="1033"/>
      <c r="X910" s="1033"/>
      <c r="Y910" s="1033"/>
      <c r="Z910" s="1033"/>
      <c r="AA910" s="1033"/>
      <c r="AB910" s="1033"/>
      <c r="AC910" s="1033"/>
      <c r="AD910" s="1033"/>
      <c r="AE910" s="1033"/>
      <c r="AF910" s="1033"/>
      <c r="AG910" s="1033"/>
      <c r="AH910" s="1033"/>
      <c r="AI910" s="1033"/>
      <c r="AJ910" s="1033"/>
      <c r="AK910" s="1033"/>
      <c r="AL910" s="1033"/>
      <c r="AM910" s="1033"/>
      <c r="AN910" s="1033"/>
      <c r="AO910" s="1033"/>
      <c r="AP910" s="1033"/>
      <c r="AQ910" s="1033"/>
    </row>
    <row r="911">
      <c r="A911" s="1031"/>
      <c r="B911" s="1034"/>
      <c r="C911" s="1031"/>
      <c r="D911" s="1031"/>
      <c r="E911" s="1031"/>
      <c r="F911" s="1033"/>
      <c r="G911" s="1033"/>
      <c r="H911" s="1033"/>
      <c r="I911" s="1033"/>
      <c r="J911" s="1033"/>
      <c r="K911" s="1033"/>
      <c r="L911" s="1033"/>
      <c r="M911" s="1033"/>
      <c r="N911" s="1033"/>
      <c r="O911" s="1033"/>
      <c r="P911" s="1033"/>
      <c r="Q911" s="1033"/>
      <c r="R911" s="1033"/>
      <c r="S911" s="1033"/>
      <c r="T911" s="1033"/>
      <c r="U911" s="1033"/>
      <c r="V911" s="1033"/>
      <c r="W911" s="1033"/>
      <c r="X911" s="1033"/>
      <c r="Y911" s="1033"/>
      <c r="Z911" s="1033"/>
      <c r="AA911" s="1033"/>
      <c r="AB911" s="1033"/>
      <c r="AC911" s="1033"/>
      <c r="AD911" s="1033"/>
      <c r="AE911" s="1033"/>
      <c r="AF911" s="1033"/>
      <c r="AG911" s="1033"/>
      <c r="AH911" s="1033"/>
      <c r="AI911" s="1033"/>
      <c r="AJ911" s="1033"/>
      <c r="AK911" s="1033"/>
      <c r="AL911" s="1033"/>
      <c r="AM911" s="1033"/>
      <c r="AN911" s="1033"/>
      <c r="AO911" s="1033"/>
      <c r="AP911" s="1033"/>
      <c r="AQ911" s="1033"/>
    </row>
    <row r="912">
      <c r="A912" s="1031"/>
      <c r="B912" s="1034"/>
      <c r="C912" s="1031"/>
      <c r="D912" s="1031"/>
      <c r="E912" s="1031"/>
      <c r="F912" s="1033"/>
      <c r="G912" s="1033"/>
      <c r="H912" s="1033"/>
      <c r="I912" s="1033"/>
      <c r="J912" s="1033"/>
      <c r="K912" s="1033"/>
      <c r="L912" s="1033"/>
      <c r="M912" s="1033"/>
      <c r="N912" s="1033"/>
      <c r="O912" s="1033"/>
      <c r="P912" s="1033"/>
      <c r="Q912" s="1033"/>
      <c r="R912" s="1033"/>
      <c r="S912" s="1033"/>
      <c r="T912" s="1033"/>
      <c r="U912" s="1033"/>
      <c r="V912" s="1033"/>
      <c r="W912" s="1033"/>
      <c r="X912" s="1033"/>
      <c r="Y912" s="1033"/>
      <c r="Z912" s="1033"/>
      <c r="AA912" s="1033"/>
      <c r="AB912" s="1033"/>
      <c r="AC912" s="1033"/>
      <c r="AD912" s="1033"/>
      <c r="AE912" s="1033"/>
      <c r="AF912" s="1033"/>
      <c r="AG912" s="1033"/>
      <c r="AH912" s="1033"/>
      <c r="AI912" s="1033"/>
      <c r="AJ912" s="1033"/>
      <c r="AK912" s="1033"/>
      <c r="AL912" s="1033"/>
      <c r="AM912" s="1033"/>
      <c r="AN912" s="1033"/>
      <c r="AO912" s="1033"/>
      <c r="AP912" s="1033"/>
      <c r="AQ912" s="1033"/>
    </row>
    <row r="913">
      <c r="A913" s="1031"/>
      <c r="B913" s="1034"/>
      <c r="C913" s="1031"/>
      <c r="D913" s="1031"/>
      <c r="E913" s="1031"/>
      <c r="F913" s="1033"/>
      <c r="G913" s="1033"/>
      <c r="H913" s="1033"/>
      <c r="I913" s="1033"/>
      <c r="J913" s="1033"/>
      <c r="K913" s="1033"/>
      <c r="L913" s="1033"/>
      <c r="M913" s="1033"/>
      <c r="N913" s="1033"/>
      <c r="O913" s="1033"/>
      <c r="P913" s="1033"/>
      <c r="Q913" s="1033"/>
      <c r="R913" s="1033"/>
      <c r="S913" s="1033"/>
      <c r="T913" s="1033"/>
      <c r="U913" s="1033"/>
      <c r="V913" s="1033"/>
      <c r="W913" s="1033"/>
      <c r="X913" s="1033"/>
      <c r="Y913" s="1033"/>
      <c r="Z913" s="1033"/>
      <c r="AA913" s="1033"/>
      <c r="AB913" s="1033"/>
      <c r="AC913" s="1033"/>
      <c r="AD913" s="1033"/>
      <c r="AE913" s="1033"/>
      <c r="AF913" s="1033"/>
      <c r="AG913" s="1033"/>
      <c r="AH913" s="1033"/>
      <c r="AI913" s="1033"/>
      <c r="AJ913" s="1033"/>
      <c r="AK913" s="1033"/>
      <c r="AL913" s="1033"/>
      <c r="AM913" s="1033"/>
      <c r="AN913" s="1033"/>
      <c r="AO913" s="1033"/>
      <c r="AP913" s="1033"/>
      <c r="AQ913" s="1033"/>
    </row>
    <row r="914">
      <c r="A914" s="1031"/>
      <c r="B914" s="1034"/>
      <c r="C914" s="1031"/>
      <c r="D914" s="1031"/>
      <c r="E914" s="1031"/>
      <c r="F914" s="1033"/>
      <c r="G914" s="1033"/>
      <c r="H914" s="1033"/>
      <c r="I914" s="1033"/>
      <c r="J914" s="1033"/>
      <c r="K914" s="1033"/>
      <c r="L914" s="1033"/>
      <c r="M914" s="1033"/>
      <c r="N914" s="1033"/>
      <c r="O914" s="1033"/>
      <c r="P914" s="1033"/>
      <c r="Q914" s="1033"/>
      <c r="R914" s="1033"/>
      <c r="S914" s="1033"/>
      <c r="T914" s="1033"/>
      <c r="U914" s="1033"/>
      <c r="V914" s="1033"/>
      <c r="W914" s="1033"/>
      <c r="X914" s="1033"/>
      <c r="Y914" s="1033"/>
      <c r="Z914" s="1033"/>
      <c r="AA914" s="1033"/>
      <c r="AB914" s="1033"/>
      <c r="AC914" s="1033"/>
      <c r="AD914" s="1033"/>
      <c r="AE914" s="1033"/>
      <c r="AF914" s="1033"/>
      <c r="AG914" s="1033"/>
      <c r="AH914" s="1033"/>
      <c r="AI914" s="1033"/>
      <c r="AJ914" s="1033"/>
      <c r="AK914" s="1033"/>
      <c r="AL914" s="1033"/>
      <c r="AM914" s="1033"/>
      <c r="AN914" s="1033"/>
      <c r="AO914" s="1033"/>
      <c r="AP914" s="1033"/>
      <c r="AQ914" s="1033"/>
    </row>
    <row r="915">
      <c r="A915" s="1031"/>
      <c r="B915" s="1034"/>
      <c r="C915" s="1031"/>
      <c r="D915" s="1031"/>
      <c r="E915" s="1031"/>
      <c r="F915" s="1033"/>
      <c r="G915" s="1033"/>
      <c r="H915" s="1033"/>
      <c r="I915" s="1033"/>
      <c r="J915" s="1033"/>
      <c r="K915" s="1033"/>
      <c r="L915" s="1033"/>
      <c r="M915" s="1033"/>
      <c r="N915" s="1033"/>
      <c r="O915" s="1033"/>
      <c r="P915" s="1033"/>
      <c r="Q915" s="1033"/>
      <c r="R915" s="1033"/>
      <c r="S915" s="1033"/>
      <c r="T915" s="1033"/>
      <c r="U915" s="1033"/>
      <c r="V915" s="1033"/>
      <c r="W915" s="1033"/>
      <c r="X915" s="1033"/>
      <c r="Y915" s="1033"/>
      <c r="Z915" s="1033"/>
      <c r="AA915" s="1033"/>
      <c r="AB915" s="1033"/>
      <c r="AC915" s="1033"/>
      <c r="AD915" s="1033"/>
      <c r="AE915" s="1033"/>
      <c r="AF915" s="1033"/>
      <c r="AG915" s="1033"/>
      <c r="AH915" s="1033"/>
      <c r="AI915" s="1033"/>
      <c r="AJ915" s="1033"/>
      <c r="AK915" s="1033"/>
      <c r="AL915" s="1033"/>
      <c r="AM915" s="1033"/>
      <c r="AN915" s="1033"/>
      <c r="AO915" s="1033"/>
      <c r="AP915" s="1033"/>
      <c r="AQ915" s="1033"/>
    </row>
    <row r="916">
      <c r="A916" s="1031"/>
      <c r="B916" s="1034"/>
      <c r="C916" s="1031"/>
      <c r="D916" s="1031"/>
      <c r="E916" s="1031"/>
      <c r="F916" s="1033"/>
      <c r="G916" s="1033"/>
      <c r="H916" s="1033"/>
      <c r="I916" s="1033"/>
      <c r="J916" s="1033"/>
      <c r="K916" s="1033"/>
      <c r="L916" s="1033"/>
      <c r="M916" s="1033"/>
      <c r="N916" s="1033"/>
      <c r="O916" s="1033"/>
      <c r="P916" s="1033"/>
      <c r="Q916" s="1033"/>
      <c r="R916" s="1033"/>
      <c r="S916" s="1033"/>
      <c r="T916" s="1033"/>
      <c r="U916" s="1033"/>
      <c r="V916" s="1033"/>
      <c r="W916" s="1033"/>
      <c r="X916" s="1033"/>
      <c r="Y916" s="1033"/>
      <c r="Z916" s="1033"/>
      <c r="AA916" s="1033"/>
      <c r="AB916" s="1033"/>
      <c r="AC916" s="1033"/>
      <c r="AD916" s="1033"/>
      <c r="AE916" s="1033"/>
      <c r="AF916" s="1033"/>
      <c r="AG916" s="1033"/>
      <c r="AH916" s="1033"/>
      <c r="AI916" s="1033"/>
      <c r="AJ916" s="1033"/>
      <c r="AK916" s="1033"/>
      <c r="AL916" s="1033"/>
      <c r="AM916" s="1033"/>
      <c r="AN916" s="1033"/>
      <c r="AO916" s="1033"/>
      <c r="AP916" s="1033"/>
      <c r="AQ916" s="1033"/>
    </row>
    <row r="917">
      <c r="A917" s="1031"/>
      <c r="B917" s="1034"/>
      <c r="C917" s="1031"/>
      <c r="D917" s="1031"/>
      <c r="E917" s="1031"/>
      <c r="F917" s="1033"/>
      <c r="G917" s="1033"/>
      <c r="H917" s="1033"/>
      <c r="I917" s="1033"/>
      <c r="J917" s="1033"/>
      <c r="K917" s="1033"/>
      <c r="L917" s="1033"/>
      <c r="M917" s="1033"/>
      <c r="N917" s="1033"/>
      <c r="O917" s="1033"/>
      <c r="P917" s="1033"/>
      <c r="Q917" s="1033"/>
      <c r="R917" s="1033"/>
      <c r="S917" s="1033"/>
      <c r="T917" s="1033"/>
      <c r="U917" s="1033"/>
      <c r="V917" s="1033"/>
      <c r="W917" s="1033"/>
      <c r="X917" s="1033"/>
      <c r="Y917" s="1033"/>
      <c r="Z917" s="1033"/>
      <c r="AA917" s="1033"/>
      <c r="AB917" s="1033"/>
      <c r="AC917" s="1033"/>
      <c r="AD917" s="1033"/>
      <c r="AE917" s="1033"/>
      <c r="AF917" s="1033"/>
      <c r="AG917" s="1033"/>
      <c r="AH917" s="1033"/>
      <c r="AI917" s="1033"/>
      <c r="AJ917" s="1033"/>
      <c r="AK917" s="1033"/>
      <c r="AL917" s="1033"/>
      <c r="AM917" s="1033"/>
      <c r="AN917" s="1033"/>
      <c r="AO917" s="1033"/>
      <c r="AP917" s="1033"/>
      <c r="AQ917" s="1033"/>
    </row>
    <row r="918">
      <c r="A918" s="1031"/>
      <c r="B918" s="1034"/>
      <c r="C918" s="1031"/>
      <c r="D918" s="1031"/>
      <c r="E918" s="1031"/>
      <c r="F918" s="1033"/>
      <c r="G918" s="1033"/>
      <c r="H918" s="1033"/>
      <c r="I918" s="1033"/>
      <c r="J918" s="1033"/>
      <c r="K918" s="1033"/>
      <c r="L918" s="1033"/>
      <c r="M918" s="1033"/>
      <c r="N918" s="1033"/>
      <c r="O918" s="1033"/>
      <c r="P918" s="1033"/>
      <c r="Q918" s="1033"/>
      <c r="R918" s="1033"/>
      <c r="S918" s="1033"/>
      <c r="T918" s="1033"/>
      <c r="U918" s="1033"/>
      <c r="V918" s="1033"/>
      <c r="W918" s="1033"/>
      <c r="X918" s="1033"/>
      <c r="Y918" s="1033"/>
      <c r="Z918" s="1033"/>
      <c r="AA918" s="1033"/>
      <c r="AB918" s="1033"/>
      <c r="AC918" s="1033"/>
      <c r="AD918" s="1033"/>
      <c r="AE918" s="1033"/>
      <c r="AF918" s="1033"/>
      <c r="AG918" s="1033"/>
      <c r="AH918" s="1033"/>
      <c r="AI918" s="1033"/>
      <c r="AJ918" s="1033"/>
      <c r="AK918" s="1033"/>
      <c r="AL918" s="1033"/>
      <c r="AM918" s="1033"/>
      <c r="AN918" s="1033"/>
      <c r="AO918" s="1033"/>
      <c r="AP918" s="1033"/>
      <c r="AQ918" s="1033"/>
    </row>
    <row r="919">
      <c r="A919" s="1031"/>
      <c r="B919" s="1034"/>
      <c r="C919" s="1031"/>
      <c r="D919" s="1031"/>
      <c r="E919" s="1031"/>
      <c r="F919" s="1033"/>
      <c r="G919" s="1033"/>
      <c r="H919" s="1033"/>
      <c r="I919" s="1033"/>
      <c r="J919" s="1033"/>
      <c r="K919" s="1033"/>
      <c r="L919" s="1033"/>
      <c r="M919" s="1033"/>
      <c r="N919" s="1033"/>
      <c r="O919" s="1033"/>
      <c r="P919" s="1033"/>
      <c r="Q919" s="1033"/>
      <c r="R919" s="1033"/>
      <c r="S919" s="1033"/>
      <c r="T919" s="1033"/>
      <c r="U919" s="1033"/>
      <c r="V919" s="1033"/>
      <c r="W919" s="1033"/>
      <c r="X919" s="1033"/>
      <c r="Y919" s="1033"/>
      <c r="Z919" s="1033"/>
      <c r="AA919" s="1033"/>
      <c r="AB919" s="1033"/>
      <c r="AC919" s="1033"/>
      <c r="AD919" s="1033"/>
      <c r="AE919" s="1033"/>
      <c r="AF919" s="1033"/>
      <c r="AG919" s="1033"/>
      <c r="AH919" s="1033"/>
      <c r="AI919" s="1033"/>
      <c r="AJ919" s="1033"/>
      <c r="AK919" s="1033"/>
      <c r="AL919" s="1033"/>
      <c r="AM919" s="1033"/>
      <c r="AN919" s="1033"/>
      <c r="AO919" s="1033"/>
      <c r="AP919" s="1033"/>
      <c r="AQ919" s="1033"/>
    </row>
    <row r="920">
      <c r="A920" s="1031"/>
      <c r="B920" s="1034"/>
      <c r="C920" s="1031"/>
      <c r="D920" s="1031"/>
      <c r="E920" s="1031"/>
      <c r="F920" s="1033"/>
      <c r="G920" s="1033"/>
      <c r="H920" s="1033"/>
      <c r="I920" s="1033"/>
      <c r="J920" s="1033"/>
      <c r="K920" s="1033"/>
      <c r="L920" s="1033"/>
      <c r="M920" s="1033"/>
      <c r="N920" s="1033"/>
      <c r="O920" s="1033"/>
      <c r="P920" s="1033"/>
      <c r="Q920" s="1033"/>
      <c r="R920" s="1033"/>
      <c r="S920" s="1033"/>
      <c r="T920" s="1033"/>
      <c r="U920" s="1033"/>
      <c r="V920" s="1033"/>
      <c r="W920" s="1033"/>
      <c r="X920" s="1033"/>
      <c r="Y920" s="1033"/>
      <c r="Z920" s="1033"/>
      <c r="AA920" s="1033"/>
      <c r="AB920" s="1033"/>
      <c r="AC920" s="1033"/>
      <c r="AD920" s="1033"/>
      <c r="AE920" s="1033"/>
      <c r="AF920" s="1033"/>
      <c r="AG920" s="1033"/>
      <c r="AH920" s="1033"/>
      <c r="AI920" s="1033"/>
      <c r="AJ920" s="1033"/>
      <c r="AK920" s="1033"/>
      <c r="AL920" s="1033"/>
      <c r="AM920" s="1033"/>
      <c r="AN920" s="1033"/>
      <c r="AO920" s="1033"/>
      <c r="AP920" s="1033"/>
      <c r="AQ920" s="1033"/>
    </row>
    <row r="921">
      <c r="A921" s="1031"/>
      <c r="B921" s="1034"/>
      <c r="C921" s="1031"/>
      <c r="D921" s="1031"/>
      <c r="E921" s="1031"/>
      <c r="F921" s="1033"/>
      <c r="G921" s="1033"/>
      <c r="H921" s="1033"/>
      <c r="I921" s="1033"/>
      <c r="J921" s="1033"/>
      <c r="K921" s="1033"/>
      <c r="L921" s="1033"/>
      <c r="M921" s="1033"/>
      <c r="N921" s="1033"/>
      <c r="O921" s="1033"/>
      <c r="P921" s="1033"/>
      <c r="Q921" s="1033"/>
      <c r="R921" s="1033"/>
      <c r="S921" s="1033"/>
      <c r="T921" s="1033"/>
      <c r="U921" s="1033"/>
      <c r="V921" s="1033"/>
      <c r="W921" s="1033"/>
      <c r="X921" s="1033"/>
      <c r="Y921" s="1033"/>
      <c r="Z921" s="1033"/>
      <c r="AA921" s="1033"/>
      <c r="AB921" s="1033"/>
      <c r="AC921" s="1033"/>
      <c r="AD921" s="1033"/>
      <c r="AE921" s="1033"/>
      <c r="AF921" s="1033"/>
      <c r="AG921" s="1033"/>
      <c r="AH921" s="1033"/>
      <c r="AI921" s="1033"/>
      <c r="AJ921" s="1033"/>
      <c r="AK921" s="1033"/>
      <c r="AL921" s="1033"/>
      <c r="AM921" s="1033"/>
      <c r="AN921" s="1033"/>
      <c r="AO921" s="1033"/>
      <c r="AP921" s="1033"/>
      <c r="AQ921" s="1033"/>
    </row>
    <row r="922">
      <c r="A922" s="1031"/>
      <c r="B922" s="1034"/>
      <c r="C922" s="1031"/>
      <c r="D922" s="1031"/>
      <c r="E922" s="1031"/>
      <c r="F922" s="1033"/>
      <c r="G922" s="1033"/>
      <c r="H922" s="1033"/>
      <c r="I922" s="1033"/>
      <c r="J922" s="1033"/>
      <c r="K922" s="1033"/>
      <c r="L922" s="1033"/>
      <c r="M922" s="1033"/>
      <c r="N922" s="1033"/>
      <c r="O922" s="1033"/>
      <c r="P922" s="1033"/>
      <c r="Q922" s="1033"/>
      <c r="R922" s="1033"/>
      <c r="S922" s="1033"/>
      <c r="T922" s="1033"/>
      <c r="U922" s="1033"/>
      <c r="V922" s="1033"/>
      <c r="W922" s="1033"/>
      <c r="X922" s="1033"/>
      <c r="Y922" s="1033"/>
      <c r="Z922" s="1033"/>
      <c r="AA922" s="1033"/>
      <c r="AB922" s="1033"/>
      <c r="AC922" s="1033"/>
      <c r="AD922" s="1033"/>
      <c r="AE922" s="1033"/>
      <c r="AF922" s="1033"/>
      <c r="AG922" s="1033"/>
      <c r="AH922" s="1033"/>
      <c r="AI922" s="1033"/>
      <c r="AJ922" s="1033"/>
      <c r="AK922" s="1033"/>
      <c r="AL922" s="1033"/>
      <c r="AM922" s="1033"/>
      <c r="AN922" s="1033"/>
      <c r="AO922" s="1033"/>
      <c r="AP922" s="1033"/>
      <c r="AQ922" s="1033"/>
    </row>
    <row r="923">
      <c r="A923" s="1031"/>
      <c r="B923" s="1034"/>
      <c r="C923" s="1031"/>
      <c r="D923" s="1031"/>
      <c r="E923" s="1031"/>
      <c r="F923" s="1033"/>
      <c r="G923" s="1033"/>
      <c r="H923" s="1033"/>
      <c r="I923" s="1033"/>
      <c r="J923" s="1033"/>
      <c r="K923" s="1033"/>
      <c r="L923" s="1033"/>
      <c r="M923" s="1033"/>
      <c r="N923" s="1033"/>
      <c r="O923" s="1033"/>
      <c r="P923" s="1033"/>
      <c r="Q923" s="1033"/>
      <c r="R923" s="1033"/>
      <c r="S923" s="1033"/>
      <c r="T923" s="1033"/>
      <c r="U923" s="1033"/>
      <c r="V923" s="1033"/>
      <c r="W923" s="1033"/>
      <c r="X923" s="1033"/>
      <c r="Y923" s="1033"/>
      <c r="Z923" s="1033"/>
      <c r="AA923" s="1033"/>
      <c r="AB923" s="1033"/>
      <c r="AC923" s="1033"/>
      <c r="AD923" s="1033"/>
      <c r="AE923" s="1033"/>
      <c r="AF923" s="1033"/>
      <c r="AG923" s="1033"/>
      <c r="AH923" s="1033"/>
      <c r="AI923" s="1033"/>
      <c r="AJ923" s="1033"/>
      <c r="AK923" s="1033"/>
      <c r="AL923" s="1033"/>
      <c r="AM923" s="1033"/>
      <c r="AN923" s="1033"/>
      <c r="AO923" s="1033"/>
      <c r="AP923" s="1033"/>
      <c r="AQ923" s="1033"/>
    </row>
    <row r="924">
      <c r="A924" s="1031"/>
      <c r="B924" s="1034"/>
      <c r="C924" s="1031"/>
      <c r="D924" s="1031"/>
      <c r="E924" s="1031"/>
      <c r="F924" s="1033"/>
      <c r="G924" s="1033"/>
      <c r="H924" s="1033"/>
      <c r="I924" s="1033"/>
      <c r="J924" s="1033"/>
      <c r="K924" s="1033"/>
      <c r="L924" s="1033"/>
      <c r="M924" s="1033"/>
      <c r="N924" s="1033"/>
      <c r="O924" s="1033"/>
      <c r="P924" s="1033"/>
      <c r="Q924" s="1033"/>
      <c r="R924" s="1033"/>
      <c r="S924" s="1033"/>
      <c r="T924" s="1033"/>
      <c r="U924" s="1033"/>
      <c r="V924" s="1033"/>
      <c r="W924" s="1033"/>
      <c r="X924" s="1033"/>
      <c r="Y924" s="1033"/>
      <c r="Z924" s="1033"/>
      <c r="AA924" s="1033"/>
      <c r="AB924" s="1033"/>
      <c r="AC924" s="1033"/>
      <c r="AD924" s="1033"/>
      <c r="AE924" s="1033"/>
      <c r="AF924" s="1033"/>
      <c r="AG924" s="1033"/>
      <c r="AH924" s="1033"/>
      <c r="AI924" s="1033"/>
      <c r="AJ924" s="1033"/>
      <c r="AK924" s="1033"/>
      <c r="AL924" s="1033"/>
      <c r="AM924" s="1033"/>
      <c r="AN924" s="1033"/>
      <c r="AO924" s="1033"/>
      <c r="AP924" s="1033"/>
      <c r="AQ924" s="1033"/>
    </row>
    <row r="925">
      <c r="A925" s="1031"/>
      <c r="B925" s="1034"/>
      <c r="C925" s="1031"/>
      <c r="D925" s="1031"/>
      <c r="E925" s="1031"/>
      <c r="F925" s="1033"/>
      <c r="G925" s="1033"/>
      <c r="H925" s="1033"/>
      <c r="I925" s="1033"/>
      <c r="J925" s="1033"/>
      <c r="K925" s="1033"/>
      <c r="L925" s="1033"/>
      <c r="M925" s="1033"/>
      <c r="N925" s="1033"/>
      <c r="O925" s="1033"/>
      <c r="P925" s="1033"/>
      <c r="Q925" s="1033"/>
      <c r="R925" s="1033"/>
      <c r="S925" s="1033"/>
      <c r="T925" s="1033"/>
      <c r="U925" s="1033"/>
      <c r="V925" s="1033"/>
      <c r="W925" s="1033"/>
      <c r="X925" s="1033"/>
      <c r="Y925" s="1033"/>
      <c r="Z925" s="1033"/>
      <c r="AA925" s="1033"/>
      <c r="AB925" s="1033"/>
      <c r="AC925" s="1033"/>
      <c r="AD925" s="1033"/>
      <c r="AE925" s="1033"/>
      <c r="AF925" s="1033"/>
      <c r="AG925" s="1033"/>
      <c r="AH925" s="1033"/>
      <c r="AI925" s="1033"/>
      <c r="AJ925" s="1033"/>
      <c r="AK925" s="1033"/>
      <c r="AL925" s="1033"/>
      <c r="AM925" s="1033"/>
      <c r="AN925" s="1033"/>
      <c r="AO925" s="1033"/>
      <c r="AP925" s="1033"/>
      <c r="AQ925" s="1033"/>
    </row>
    <row r="926">
      <c r="A926" s="1031"/>
      <c r="B926" s="1034"/>
      <c r="C926" s="1031"/>
      <c r="D926" s="1031"/>
      <c r="E926" s="1031"/>
      <c r="F926" s="1033"/>
      <c r="G926" s="1033"/>
      <c r="H926" s="1033"/>
      <c r="I926" s="1033"/>
      <c r="J926" s="1033"/>
      <c r="K926" s="1033"/>
      <c r="L926" s="1033"/>
      <c r="M926" s="1033"/>
      <c r="N926" s="1033"/>
      <c r="O926" s="1033"/>
      <c r="P926" s="1033"/>
      <c r="Q926" s="1033"/>
      <c r="R926" s="1033"/>
      <c r="S926" s="1033"/>
      <c r="T926" s="1033"/>
      <c r="U926" s="1033"/>
      <c r="V926" s="1033"/>
      <c r="W926" s="1033"/>
      <c r="X926" s="1033"/>
      <c r="Y926" s="1033"/>
      <c r="Z926" s="1033"/>
      <c r="AA926" s="1033"/>
      <c r="AB926" s="1033"/>
      <c r="AC926" s="1033"/>
      <c r="AD926" s="1033"/>
      <c r="AE926" s="1033"/>
      <c r="AF926" s="1033"/>
      <c r="AG926" s="1033"/>
      <c r="AH926" s="1033"/>
      <c r="AI926" s="1033"/>
      <c r="AJ926" s="1033"/>
      <c r="AK926" s="1033"/>
      <c r="AL926" s="1033"/>
      <c r="AM926" s="1033"/>
      <c r="AN926" s="1033"/>
      <c r="AO926" s="1033"/>
      <c r="AP926" s="1033"/>
      <c r="AQ926" s="1033"/>
    </row>
    <row r="927">
      <c r="A927" s="1031"/>
      <c r="B927" s="1034"/>
      <c r="C927" s="1031"/>
      <c r="D927" s="1031"/>
      <c r="E927" s="1031"/>
      <c r="F927" s="1033"/>
      <c r="G927" s="1033"/>
      <c r="H927" s="1033"/>
      <c r="I927" s="1033"/>
      <c r="J927" s="1033"/>
      <c r="K927" s="1033"/>
      <c r="L927" s="1033"/>
      <c r="M927" s="1033"/>
      <c r="N927" s="1033"/>
      <c r="O927" s="1033"/>
      <c r="P927" s="1033"/>
      <c r="Q927" s="1033"/>
      <c r="R927" s="1033"/>
      <c r="S927" s="1033"/>
      <c r="T927" s="1033"/>
      <c r="U927" s="1033"/>
      <c r="V927" s="1033"/>
      <c r="W927" s="1033"/>
      <c r="X927" s="1033"/>
      <c r="Y927" s="1033"/>
      <c r="Z927" s="1033"/>
      <c r="AA927" s="1033"/>
      <c r="AB927" s="1033"/>
      <c r="AC927" s="1033"/>
      <c r="AD927" s="1033"/>
      <c r="AE927" s="1033"/>
      <c r="AF927" s="1033"/>
      <c r="AG927" s="1033"/>
      <c r="AH927" s="1033"/>
      <c r="AI927" s="1033"/>
      <c r="AJ927" s="1033"/>
      <c r="AK927" s="1033"/>
      <c r="AL927" s="1033"/>
      <c r="AM927" s="1033"/>
      <c r="AN927" s="1033"/>
      <c r="AO927" s="1033"/>
      <c r="AP927" s="1033"/>
      <c r="AQ927" s="1033"/>
    </row>
    <row r="928">
      <c r="A928" s="1031"/>
      <c r="B928" s="1034"/>
      <c r="C928" s="1031"/>
      <c r="D928" s="1031"/>
      <c r="E928" s="1031"/>
      <c r="F928" s="1033"/>
      <c r="G928" s="1033"/>
      <c r="H928" s="1033"/>
      <c r="I928" s="1033"/>
      <c r="J928" s="1033"/>
      <c r="K928" s="1033"/>
      <c r="L928" s="1033"/>
      <c r="M928" s="1033"/>
      <c r="N928" s="1033"/>
      <c r="O928" s="1033"/>
      <c r="P928" s="1033"/>
      <c r="Q928" s="1033"/>
      <c r="R928" s="1033"/>
      <c r="S928" s="1033"/>
      <c r="T928" s="1033"/>
      <c r="U928" s="1033"/>
      <c r="V928" s="1033"/>
      <c r="W928" s="1033"/>
      <c r="X928" s="1033"/>
      <c r="Y928" s="1033"/>
      <c r="Z928" s="1033"/>
      <c r="AA928" s="1033"/>
      <c r="AB928" s="1033"/>
      <c r="AC928" s="1033"/>
      <c r="AD928" s="1033"/>
      <c r="AE928" s="1033"/>
      <c r="AF928" s="1033"/>
      <c r="AG928" s="1033"/>
      <c r="AH928" s="1033"/>
      <c r="AI928" s="1033"/>
      <c r="AJ928" s="1033"/>
      <c r="AK928" s="1033"/>
      <c r="AL928" s="1033"/>
      <c r="AM928" s="1033"/>
      <c r="AN928" s="1033"/>
      <c r="AO928" s="1033"/>
      <c r="AP928" s="1033"/>
      <c r="AQ928" s="1033"/>
    </row>
    <row r="929">
      <c r="A929" s="1031"/>
      <c r="B929" s="1034"/>
      <c r="C929" s="1031"/>
      <c r="D929" s="1031"/>
      <c r="E929" s="1031"/>
      <c r="F929" s="1033"/>
      <c r="G929" s="1033"/>
      <c r="H929" s="1033"/>
      <c r="I929" s="1033"/>
      <c r="J929" s="1033"/>
      <c r="K929" s="1033"/>
      <c r="L929" s="1033"/>
      <c r="M929" s="1033"/>
      <c r="N929" s="1033"/>
      <c r="O929" s="1033"/>
      <c r="P929" s="1033"/>
      <c r="Q929" s="1033"/>
      <c r="R929" s="1033"/>
      <c r="S929" s="1033"/>
      <c r="T929" s="1033"/>
      <c r="U929" s="1033"/>
      <c r="V929" s="1033"/>
      <c r="W929" s="1033"/>
      <c r="X929" s="1033"/>
      <c r="Y929" s="1033"/>
      <c r="Z929" s="1033"/>
      <c r="AA929" s="1033"/>
      <c r="AB929" s="1033"/>
      <c r="AC929" s="1033"/>
      <c r="AD929" s="1033"/>
      <c r="AE929" s="1033"/>
      <c r="AF929" s="1033"/>
      <c r="AG929" s="1033"/>
      <c r="AH929" s="1033"/>
      <c r="AI929" s="1033"/>
      <c r="AJ929" s="1033"/>
      <c r="AK929" s="1033"/>
      <c r="AL929" s="1033"/>
      <c r="AM929" s="1033"/>
      <c r="AN929" s="1033"/>
      <c r="AO929" s="1033"/>
      <c r="AP929" s="1033"/>
      <c r="AQ929" s="1033"/>
    </row>
    <row r="930">
      <c r="A930" s="1031"/>
      <c r="B930" s="1034"/>
      <c r="C930" s="1031"/>
      <c r="D930" s="1031"/>
      <c r="E930" s="1031"/>
      <c r="F930" s="1033"/>
      <c r="G930" s="1033"/>
      <c r="H930" s="1033"/>
      <c r="I930" s="1033"/>
      <c r="J930" s="1033"/>
      <c r="K930" s="1033"/>
      <c r="L930" s="1033"/>
      <c r="M930" s="1033"/>
      <c r="N930" s="1033"/>
      <c r="O930" s="1033"/>
      <c r="P930" s="1033"/>
      <c r="Q930" s="1033"/>
      <c r="R930" s="1033"/>
      <c r="S930" s="1033"/>
      <c r="T930" s="1033"/>
      <c r="U930" s="1033"/>
      <c r="V930" s="1033"/>
      <c r="W930" s="1033"/>
      <c r="X930" s="1033"/>
      <c r="Y930" s="1033"/>
      <c r="Z930" s="1033"/>
      <c r="AA930" s="1033"/>
      <c r="AB930" s="1033"/>
      <c r="AC930" s="1033"/>
      <c r="AD930" s="1033"/>
      <c r="AE930" s="1033"/>
      <c r="AF930" s="1033"/>
      <c r="AG930" s="1033"/>
      <c r="AH930" s="1033"/>
      <c r="AI930" s="1033"/>
      <c r="AJ930" s="1033"/>
      <c r="AK930" s="1033"/>
      <c r="AL930" s="1033"/>
      <c r="AM930" s="1033"/>
      <c r="AN930" s="1033"/>
      <c r="AO930" s="1033"/>
      <c r="AP930" s="1033"/>
      <c r="AQ930" s="1033"/>
    </row>
    <row r="931">
      <c r="A931" s="1031"/>
      <c r="B931" s="1034"/>
      <c r="C931" s="1031"/>
      <c r="D931" s="1031"/>
      <c r="E931" s="1031"/>
      <c r="F931" s="1033"/>
      <c r="G931" s="1033"/>
      <c r="H931" s="1033"/>
      <c r="I931" s="1033"/>
      <c r="J931" s="1033"/>
      <c r="K931" s="1033"/>
      <c r="L931" s="1033"/>
      <c r="M931" s="1033"/>
      <c r="N931" s="1033"/>
      <c r="O931" s="1033"/>
      <c r="P931" s="1033"/>
      <c r="Q931" s="1033"/>
      <c r="R931" s="1033"/>
      <c r="S931" s="1033"/>
      <c r="T931" s="1033"/>
      <c r="U931" s="1033"/>
      <c r="V931" s="1033"/>
      <c r="W931" s="1033"/>
      <c r="X931" s="1033"/>
      <c r="Y931" s="1033"/>
      <c r="Z931" s="1033"/>
      <c r="AA931" s="1033"/>
      <c r="AB931" s="1033"/>
      <c r="AC931" s="1033"/>
      <c r="AD931" s="1033"/>
      <c r="AE931" s="1033"/>
      <c r="AF931" s="1033"/>
      <c r="AG931" s="1033"/>
      <c r="AH931" s="1033"/>
      <c r="AI931" s="1033"/>
      <c r="AJ931" s="1033"/>
      <c r="AK931" s="1033"/>
      <c r="AL931" s="1033"/>
      <c r="AM931" s="1033"/>
      <c r="AN931" s="1033"/>
      <c r="AO931" s="1033"/>
      <c r="AP931" s="1033"/>
      <c r="AQ931" s="1033"/>
    </row>
    <row r="932">
      <c r="A932" s="1031"/>
      <c r="B932" s="1034"/>
      <c r="C932" s="1031"/>
      <c r="D932" s="1031"/>
      <c r="E932" s="1031"/>
      <c r="F932" s="1033"/>
      <c r="G932" s="1033"/>
      <c r="H932" s="1033"/>
      <c r="I932" s="1033"/>
      <c r="J932" s="1033"/>
      <c r="K932" s="1033"/>
      <c r="L932" s="1033"/>
      <c r="M932" s="1033"/>
      <c r="N932" s="1033"/>
      <c r="O932" s="1033"/>
      <c r="P932" s="1033"/>
      <c r="Q932" s="1033"/>
      <c r="R932" s="1033"/>
      <c r="S932" s="1033"/>
      <c r="T932" s="1033"/>
      <c r="U932" s="1033"/>
      <c r="V932" s="1033"/>
      <c r="W932" s="1033"/>
      <c r="X932" s="1033"/>
      <c r="Y932" s="1033"/>
      <c r="Z932" s="1033"/>
      <c r="AA932" s="1033"/>
      <c r="AB932" s="1033"/>
      <c r="AC932" s="1033"/>
      <c r="AD932" s="1033"/>
      <c r="AE932" s="1033"/>
      <c r="AF932" s="1033"/>
      <c r="AG932" s="1033"/>
      <c r="AH932" s="1033"/>
      <c r="AI932" s="1033"/>
      <c r="AJ932" s="1033"/>
      <c r="AK932" s="1033"/>
      <c r="AL932" s="1033"/>
      <c r="AM932" s="1033"/>
      <c r="AN932" s="1033"/>
      <c r="AO932" s="1033"/>
      <c r="AP932" s="1033"/>
      <c r="AQ932" s="1033"/>
    </row>
    <row r="933">
      <c r="A933" s="1031"/>
      <c r="B933" s="1034"/>
      <c r="C933" s="1031"/>
      <c r="D933" s="1031"/>
      <c r="E933" s="1031"/>
      <c r="F933" s="1033"/>
      <c r="G933" s="1033"/>
      <c r="H933" s="1033"/>
      <c r="I933" s="1033"/>
      <c r="J933" s="1033"/>
      <c r="K933" s="1033"/>
      <c r="L933" s="1033"/>
      <c r="M933" s="1033"/>
      <c r="N933" s="1033"/>
      <c r="O933" s="1033"/>
      <c r="P933" s="1033"/>
      <c r="Q933" s="1033"/>
      <c r="R933" s="1033"/>
      <c r="S933" s="1033"/>
      <c r="T933" s="1033"/>
      <c r="U933" s="1033"/>
      <c r="V933" s="1033"/>
      <c r="W933" s="1033"/>
      <c r="X933" s="1033"/>
      <c r="Y933" s="1033"/>
      <c r="Z933" s="1033"/>
      <c r="AA933" s="1033"/>
      <c r="AB933" s="1033"/>
      <c r="AC933" s="1033"/>
      <c r="AD933" s="1033"/>
      <c r="AE933" s="1033"/>
      <c r="AF933" s="1033"/>
      <c r="AG933" s="1033"/>
      <c r="AH933" s="1033"/>
      <c r="AI933" s="1033"/>
      <c r="AJ933" s="1033"/>
      <c r="AK933" s="1033"/>
      <c r="AL933" s="1033"/>
      <c r="AM933" s="1033"/>
      <c r="AN933" s="1033"/>
      <c r="AO933" s="1033"/>
      <c r="AP933" s="1033"/>
      <c r="AQ933" s="1033"/>
    </row>
    <row r="934">
      <c r="A934" s="1031"/>
      <c r="B934" s="1034"/>
      <c r="C934" s="1031"/>
      <c r="D934" s="1031"/>
      <c r="E934" s="1031"/>
      <c r="F934" s="1033"/>
      <c r="G934" s="1033"/>
      <c r="H934" s="1033"/>
      <c r="I934" s="1033"/>
      <c r="J934" s="1033"/>
      <c r="K934" s="1033"/>
      <c r="L934" s="1033"/>
      <c r="M934" s="1033"/>
      <c r="N934" s="1033"/>
      <c r="O934" s="1033"/>
      <c r="P934" s="1033"/>
      <c r="Q934" s="1033"/>
      <c r="R934" s="1033"/>
      <c r="S934" s="1033"/>
      <c r="T934" s="1033"/>
      <c r="U934" s="1033"/>
      <c r="V934" s="1033"/>
      <c r="W934" s="1033"/>
      <c r="X934" s="1033"/>
      <c r="Y934" s="1033"/>
      <c r="Z934" s="1033"/>
      <c r="AA934" s="1033"/>
      <c r="AB934" s="1033"/>
      <c r="AC934" s="1033"/>
      <c r="AD934" s="1033"/>
      <c r="AE934" s="1033"/>
      <c r="AF934" s="1033"/>
      <c r="AG934" s="1033"/>
      <c r="AH934" s="1033"/>
      <c r="AI934" s="1033"/>
      <c r="AJ934" s="1033"/>
      <c r="AK934" s="1033"/>
      <c r="AL934" s="1033"/>
      <c r="AM934" s="1033"/>
      <c r="AN934" s="1033"/>
      <c r="AO934" s="1033"/>
      <c r="AP934" s="1033"/>
      <c r="AQ934" s="1033"/>
    </row>
    <row r="935">
      <c r="A935" s="1031"/>
      <c r="B935" s="1034"/>
      <c r="C935" s="1031"/>
      <c r="D935" s="1031"/>
      <c r="E935" s="1031"/>
      <c r="F935" s="1033"/>
      <c r="G935" s="1033"/>
      <c r="H935" s="1033"/>
      <c r="I935" s="1033"/>
      <c r="J935" s="1033"/>
      <c r="K935" s="1033"/>
      <c r="L935" s="1033"/>
      <c r="M935" s="1033"/>
      <c r="N935" s="1033"/>
      <c r="O935" s="1033"/>
      <c r="P935" s="1033"/>
      <c r="Q935" s="1033"/>
      <c r="R935" s="1033"/>
      <c r="S935" s="1033"/>
      <c r="T935" s="1033"/>
      <c r="U935" s="1033"/>
      <c r="V935" s="1033"/>
      <c r="W935" s="1033"/>
      <c r="X935" s="1033"/>
      <c r="Y935" s="1033"/>
      <c r="Z935" s="1033"/>
      <c r="AA935" s="1033"/>
      <c r="AB935" s="1033"/>
      <c r="AC935" s="1033"/>
      <c r="AD935" s="1033"/>
      <c r="AE935" s="1033"/>
      <c r="AF935" s="1033"/>
      <c r="AG935" s="1033"/>
      <c r="AH935" s="1033"/>
      <c r="AI935" s="1033"/>
      <c r="AJ935" s="1033"/>
      <c r="AK935" s="1033"/>
      <c r="AL935" s="1033"/>
      <c r="AM935" s="1033"/>
      <c r="AN935" s="1033"/>
      <c r="AO935" s="1033"/>
      <c r="AP935" s="1033"/>
      <c r="AQ935" s="1033"/>
    </row>
    <row r="936">
      <c r="A936" s="1031"/>
      <c r="B936" s="1034"/>
      <c r="C936" s="1031"/>
      <c r="D936" s="1031"/>
      <c r="E936" s="1031"/>
      <c r="F936" s="1033"/>
      <c r="G936" s="1033"/>
      <c r="H936" s="1033"/>
      <c r="I936" s="1033"/>
      <c r="J936" s="1033"/>
      <c r="K936" s="1033"/>
      <c r="L936" s="1033"/>
      <c r="M936" s="1033"/>
      <c r="N936" s="1033"/>
      <c r="O936" s="1033"/>
      <c r="P936" s="1033"/>
      <c r="Q936" s="1033"/>
      <c r="R936" s="1033"/>
      <c r="S936" s="1033"/>
      <c r="T936" s="1033"/>
      <c r="U936" s="1033"/>
      <c r="V936" s="1033"/>
      <c r="W936" s="1033"/>
      <c r="X936" s="1033"/>
      <c r="Y936" s="1033"/>
      <c r="Z936" s="1033"/>
      <c r="AA936" s="1033"/>
      <c r="AB936" s="1033"/>
      <c r="AC936" s="1033"/>
      <c r="AD936" s="1033"/>
      <c r="AE936" s="1033"/>
      <c r="AF936" s="1033"/>
      <c r="AG936" s="1033"/>
      <c r="AH936" s="1033"/>
      <c r="AI936" s="1033"/>
      <c r="AJ936" s="1033"/>
      <c r="AK936" s="1033"/>
      <c r="AL936" s="1033"/>
      <c r="AM936" s="1033"/>
      <c r="AN936" s="1033"/>
      <c r="AO936" s="1033"/>
      <c r="AP936" s="1033"/>
      <c r="AQ936" s="1033"/>
    </row>
    <row r="937">
      <c r="A937" s="1031"/>
      <c r="B937" s="1034"/>
      <c r="C937" s="1031"/>
      <c r="D937" s="1031"/>
      <c r="E937" s="1031"/>
      <c r="F937" s="1033"/>
      <c r="G937" s="1033"/>
      <c r="H937" s="1033"/>
      <c r="I937" s="1033"/>
      <c r="J937" s="1033"/>
      <c r="K937" s="1033"/>
      <c r="L937" s="1033"/>
      <c r="M937" s="1033"/>
      <c r="N937" s="1033"/>
      <c r="O937" s="1033"/>
      <c r="P937" s="1033"/>
      <c r="Q937" s="1033"/>
      <c r="R937" s="1033"/>
      <c r="S937" s="1033"/>
      <c r="T937" s="1033"/>
      <c r="U937" s="1033"/>
      <c r="V937" s="1033"/>
      <c r="W937" s="1033"/>
      <c r="X937" s="1033"/>
      <c r="Y937" s="1033"/>
      <c r="Z937" s="1033"/>
      <c r="AA937" s="1033"/>
      <c r="AB937" s="1033"/>
      <c r="AC937" s="1033"/>
      <c r="AD937" s="1033"/>
      <c r="AE937" s="1033"/>
      <c r="AF937" s="1033"/>
      <c r="AG937" s="1033"/>
      <c r="AH937" s="1033"/>
      <c r="AI937" s="1033"/>
      <c r="AJ937" s="1033"/>
      <c r="AK937" s="1033"/>
      <c r="AL937" s="1033"/>
      <c r="AM937" s="1033"/>
      <c r="AN937" s="1033"/>
      <c r="AO937" s="1033"/>
      <c r="AP937" s="1033"/>
      <c r="AQ937" s="1033"/>
    </row>
    <row r="938">
      <c r="A938" s="1031"/>
      <c r="B938" s="1034"/>
      <c r="C938" s="1031"/>
      <c r="D938" s="1031"/>
      <c r="E938" s="1031"/>
      <c r="F938" s="1033"/>
      <c r="G938" s="1033"/>
      <c r="H938" s="1033"/>
      <c r="I938" s="1033"/>
      <c r="J938" s="1033"/>
      <c r="K938" s="1033"/>
      <c r="L938" s="1033"/>
      <c r="M938" s="1033"/>
      <c r="N938" s="1033"/>
      <c r="O938" s="1033"/>
      <c r="P938" s="1033"/>
      <c r="Q938" s="1033"/>
      <c r="R938" s="1033"/>
      <c r="S938" s="1033"/>
      <c r="T938" s="1033"/>
      <c r="U938" s="1033"/>
      <c r="V938" s="1033"/>
      <c r="W938" s="1033"/>
      <c r="X938" s="1033"/>
      <c r="Y938" s="1033"/>
      <c r="Z938" s="1033"/>
      <c r="AA938" s="1033"/>
      <c r="AB938" s="1033"/>
      <c r="AC938" s="1033"/>
      <c r="AD938" s="1033"/>
      <c r="AE938" s="1033"/>
      <c r="AF938" s="1033"/>
      <c r="AG938" s="1033"/>
      <c r="AH938" s="1033"/>
      <c r="AI938" s="1033"/>
      <c r="AJ938" s="1033"/>
      <c r="AK938" s="1033"/>
      <c r="AL938" s="1033"/>
      <c r="AM938" s="1033"/>
      <c r="AN938" s="1033"/>
      <c r="AO938" s="1033"/>
      <c r="AP938" s="1033"/>
      <c r="AQ938" s="1033"/>
    </row>
    <row r="939">
      <c r="A939" s="1031"/>
      <c r="B939" s="1034"/>
      <c r="C939" s="1031"/>
      <c r="D939" s="1031"/>
      <c r="E939" s="1031"/>
      <c r="F939" s="1033"/>
      <c r="G939" s="1033"/>
      <c r="H939" s="1033"/>
      <c r="I939" s="1033"/>
      <c r="J939" s="1033"/>
      <c r="K939" s="1033"/>
      <c r="L939" s="1033"/>
      <c r="M939" s="1033"/>
      <c r="N939" s="1033"/>
      <c r="O939" s="1033"/>
      <c r="P939" s="1033"/>
      <c r="Q939" s="1033"/>
      <c r="R939" s="1033"/>
      <c r="S939" s="1033"/>
      <c r="T939" s="1033"/>
      <c r="U939" s="1033"/>
      <c r="V939" s="1033"/>
      <c r="W939" s="1033"/>
      <c r="X939" s="1033"/>
      <c r="Y939" s="1033"/>
      <c r="Z939" s="1033"/>
      <c r="AA939" s="1033"/>
      <c r="AB939" s="1033"/>
      <c r="AC939" s="1033"/>
      <c r="AD939" s="1033"/>
      <c r="AE939" s="1033"/>
      <c r="AF939" s="1033"/>
      <c r="AG939" s="1033"/>
      <c r="AH939" s="1033"/>
      <c r="AI939" s="1033"/>
      <c r="AJ939" s="1033"/>
      <c r="AK939" s="1033"/>
      <c r="AL939" s="1033"/>
      <c r="AM939" s="1033"/>
      <c r="AN939" s="1033"/>
      <c r="AO939" s="1033"/>
      <c r="AP939" s="1033"/>
      <c r="AQ939" s="1033"/>
    </row>
    <row r="940">
      <c r="A940" s="1031"/>
      <c r="B940" s="1034"/>
      <c r="C940" s="1031"/>
      <c r="D940" s="1031"/>
      <c r="E940" s="1031"/>
      <c r="F940" s="1033"/>
      <c r="G940" s="1033"/>
      <c r="H940" s="1033"/>
      <c r="I940" s="1033"/>
      <c r="J940" s="1033"/>
      <c r="K940" s="1033"/>
      <c r="L940" s="1033"/>
      <c r="M940" s="1033"/>
      <c r="N940" s="1033"/>
      <c r="O940" s="1033"/>
      <c r="P940" s="1033"/>
      <c r="Q940" s="1033"/>
      <c r="R940" s="1033"/>
      <c r="S940" s="1033"/>
      <c r="T940" s="1033"/>
      <c r="U940" s="1033"/>
      <c r="V940" s="1033"/>
      <c r="W940" s="1033"/>
      <c r="X940" s="1033"/>
      <c r="Y940" s="1033"/>
      <c r="Z940" s="1033"/>
      <c r="AA940" s="1033"/>
      <c r="AB940" s="1033"/>
      <c r="AC940" s="1033"/>
      <c r="AD940" s="1033"/>
      <c r="AE940" s="1033"/>
      <c r="AF940" s="1033"/>
      <c r="AG940" s="1033"/>
      <c r="AH940" s="1033"/>
      <c r="AI940" s="1033"/>
      <c r="AJ940" s="1033"/>
      <c r="AK940" s="1033"/>
      <c r="AL940" s="1033"/>
      <c r="AM940" s="1033"/>
      <c r="AN940" s="1033"/>
      <c r="AO940" s="1033"/>
      <c r="AP940" s="1033"/>
      <c r="AQ940" s="1033"/>
    </row>
    <row r="941">
      <c r="A941" s="1031"/>
      <c r="B941" s="1034"/>
      <c r="C941" s="1031"/>
      <c r="D941" s="1031"/>
      <c r="E941" s="1031"/>
      <c r="F941" s="1033"/>
      <c r="G941" s="1033"/>
      <c r="H941" s="1033"/>
      <c r="I941" s="1033"/>
      <c r="J941" s="1033"/>
      <c r="K941" s="1033"/>
      <c r="L941" s="1033"/>
      <c r="M941" s="1033"/>
      <c r="N941" s="1033"/>
      <c r="O941" s="1033"/>
      <c r="P941" s="1033"/>
      <c r="Q941" s="1033"/>
      <c r="R941" s="1033"/>
      <c r="S941" s="1033"/>
      <c r="T941" s="1033"/>
      <c r="U941" s="1033"/>
      <c r="V941" s="1033"/>
      <c r="W941" s="1033"/>
      <c r="X941" s="1033"/>
      <c r="Y941" s="1033"/>
      <c r="Z941" s="1033"/>
      <c r="AA941" s="1033"/>
      <c r="AB941" s="1033"/>
      <c r="AC941" s="1033"/>
      <c r="AD941" s="1033"/>
      <c r="AE941" s="1033"/>
      <c r="AF941" s="1033"/>
      <c r="AG941" s="1033"/>
      <c r="AH941" s="1033"/>
      <c r="AI941" s="1033"/>
      <c r="AJ941" s="1033"/>
      <c r="AK941" s="1033"/>
      <c r="AL941" s="1033"/>
      <c r="AM941" s="1033"/>
      <c r="AN941" s="1033"/>
      <c r="AO941" s="1033"/>
      <c r="AP941" s="1033"/>
      <c r="AQ941" s="1033"/>
    </row>
    <row r="942">
      <c r="A942" s="1031"/>
      <c r="B942" s="1034"/>
      <c r="C942" s="1031"/>
      <c r="D942" s="1031"/>
      <c r="E942" s="1031"/>
      <c r="F942" s="1033"/>
      <c r="G942" s="1033"/>
      <c r="H942" s="1033"/>
      <c r="I942" s="1033"/>
      <c r="J942" s="1033"/>
      <c r="K942" s="1033"/>
      <c r="L942" s="1033"/>
      <c r="M942" s="1033"/>
      <c r="N942" s="1033"/>
      <c r="O942" s="1033"/>
      <c r="P942" s="1033"/>
      <c r="Q942" s="1033"/>
      <c r="R942" s="1033"/>
      <c r="S942" s="1033"/>
      <c r="T942" s="1033"/>
      <c r="U942" s="1033"/>
      <c r="V942" s="1033"/>
      <c r="W942" s="1033"/>
      <c r="X942" s="1033"/>
      <c r="Y942" s="1033"/>
      <c r="Z942" s="1033"/>
      <c r="AA942" s="1033"/>
      <c r="AB942" s="1033"/>
      <c r="AC942" s="1033"/>
      <c r="AD942" s="1033"/>
      <c r="AE942" s="1033"/>
      <c r="AF942" s="1033"/>
      <c r="AG942" s="1033"/>
      <c r="AH942" s="1033"/>
      <c r="AI942" s="1033"/>
      <c r="AJ942" s="1033"/>
      <c r="AK942" s="1033"/>
      <c r="AL942" s="1033"/>
      <c r="AM942" s="1033"/>
      <c r="AN942" s="1033"/>
      <c r="AO942" s="1033"/>
      <c r="AP942" s="1033"/>
      <c r="AQ942" s="1033"/>
    </row>
    <row r="943">
      <c r="A943" s="1031"/>
      <c r="B943" s="1034"/>
      <c r="C943" s="1031"/>
      <c r="D943" s="1031"/>
      <c r="E943" s="1031"/>
      <c r="F943" s="1033"/>
      <c r="G943" s="1033"/>
      <c r="H943" s="1033"/>
      <c r="I943" s="1033"/>
      <c r="J943" s="1033"/>
      <c r="K943" s="1033"/>
      <c r="L943" s="1033"/>
      <c r="M943" s="1033"/>
      <c r="N943" s="1033"/>
      <c r="O943" s="1033"/>
      <c r="P943" s="1033"/>
      <c r="Q943" s="1033"/>
      <c r="R943" s="1033"/>
      <c r="S943" s="1033"/>
      <c r="T943" s="1033"/>
      <c r="U943" s="1033"/>
      <c r="V943" s="1033"/>
      <c r="W943" s="1033"/>
      <c r="X943" s="1033"/>
      <c r="Y943" s="1033"/>
      <c r="Z943" s="1033"/>
      <c r="AA943" s="1033"/>
      <c r="AB943" s="1033"/>
      <c r="AC943" s="1033"/>
      <c r="AD943" s="1033"/>
      <c r="AE943" s="1033"/>
      <c r="AF943" s="1033"/>
      <c r="AG943" s="1033"/>
      <c r="AH943" s="1033"/>
      <c r="AI943" s="1033"/>
      <c r="AJ943" s="1033"/>
      <c r="AK943" s="1033"/>
      <c r="AL943" s="1033"/>
      <c r="AM943" s="1033"/>
      <c r="AN943" s="1033"/>
      <c r="AO943" s="1033"/>
      <c r="AP943" s="1033"/>
      <c r="AQ943" s="1033"/>
    </row>
    <row r="944">
      <c r="A944" s="1031"/>
      <c r="B944" s="1034"/>
      <c r="C944" s="1031"/>
      <c r="D944" s="1031"/>
      <c r="E944" s="1031"/>
      <c r="F944" s="1033"/>
      <c r="G944" s="1033"/>
      <c r="H944" s="1033"/>
      <c r="I944" s="1033"/>
      <c r="J944" s="1033"/>
      <c r="K944" s="1033"/>
      <c r="L944" s="1033"/>
      <c r="M944" s="1033"/>
      <c r="N944" s="1033"/>
      <c r="O944" s="1033"/>
      <c r="P944" s="1033"/>
      <c r="Q944" s="1033"/>
      <c r="R944" s="1033"/>
      <c r="S944" s="1033"/>
      <c r="T944" s="1033"/>
      <c r="U944" s="1033"/>
      <c r="V944" s="1033"/>
      <c r="W944" s="1033"/>
      <c r="X944" s="1033"/>
      <c r="Y944" s="1033"/>
      <c r="Z944" s="1033"/>
      <c r="AA944" s="1033"/>
      <c r="AB944" s="1033"/>
      <c r="AC944" s="1033"/>
      <c r="AD944" s="1033"/>
      <c r="AE944" s="1033"/>
      <c r="AF944" s="1033"/>
      <c r="AG944" s="1033"/>
      <c r="AH944" s="1033"/>
      <c r="AI944" s="1033"/>
      <c r="AJ944" s="1033"/>
      <c r="AK944" s="1033"/>
      <c r="AL944" s="1033"/>
      <c r="AM944" s="1033"/>
      <c r="AN944" s="1033"/>
      <c r="AO944" s="1033"/>
      <c r="AP944" s="1033"/>
      <c r="AQ944" s="1033"/>
    </row>
    <row r="945">
      <c r="A945" s="1031"/>
      <c r="B945" s="1034"/>
      <c r="C945" s="1031"/>
      <c r="D945" s="1031"/>
      <c r="E945" s="1031"/>
      <c r="F945" s="1033"/>
      <c r="G945" s="1033"/>
      <c r="H945" s="1033"/>
      <c r="I945" s="1033"/>
      <c r="J945" s="1033"/>
      <c r="K945" s="1033"/>
      <c r="L945" s="1033"/>
      <c r="M945" s="1033"/>
      <c r="N945" s="1033"/>
      <c r="O945" s="1033"/>
      <c r="P945" s="1033"/>
      <c r="Q945" s="1033"/>
      <c r="R945" s="1033"/>
      <c r="S945" s="1033"/>
      <c r="T945" s="1033"/>
      <c r="U945" s="1033"/>
      <c r="V945" s="1033"/>
      <c r="W945" s="1033"/>
      <c r="X945" s="1033"/>
      <c r="Y945" s="1033"/>
      <c r="Z945" s="1033"/>
      <c r="AA945" s="1033"/>
      <c r="AB945" s="1033"/>
      <c r="AC945" s="1033"/>
      <c r="AD945" s="1033"/>
      <c r="AE945" s="1033"/>
      <c r="AF945" s="1033"/>
      <c r="AG945" s="1033"/>
      <c r="AH945" s="1033"/>
      <c r="AI945" s="1033"/>
      <c r="AJ945" s="1033"/>
      <c r="AK945" s="1033"/>
      <c r="AL945" s="1033"/>
      <c r="AM945" s="1033"/>
      <c r="AN945" s="1033"/>
      <c r="AO945" s="1033"/>
      <c r="AP945" s="1033"/>
      <c r="AQ945" s="1033"/>
    </row>
    <row r="946">
      <c r="A946" s="1031"/>
      <c r="B946" s="1034"/>
      <c r="C946" s="1031"/>
      <c r="D946" s="1031"/>
      <c r="E946" s="1031"/>
      <c r="F946" s="1033"/>
      <c r="G946" s="1033"/>
      <c r="H946" s="1033"/>
      <c r="I946" s="1033"/>
      <c r="J946" s="1033"/>
      <c r="K946" s="1033"/>
      <c r="L946" s="1033"/>
      <c r="M946" s="1033"/>
      <c r="N946" s="1033"/>
      <c r="O946" s="1033"/>
      <c r="P946" s="1033"/>
      <c r="Q946" s="1033"/>
      <c r="R946" s="1033"/>
      <c r="S946" s="1033"/>
      <c r="T946" s="1033"/>
      <c r="U946" s="1033"/>
      <c r="V946" s="1033"/>
      <c r="W946" s="1033"/>
      <c r="X946" s="1033"/>
      <c r="Y946" s="1033"/>
      <c r="Z946" s="1033"/>
      <c r="AA946" s="1033"/>
      <c r="AB946" s="1033"/>
      <c r="AC946" s="1033"/>
      <c r="AD946" s="1033"/>
      <c r="AE946" s="1033"/>
      <c r="AF946" s="1033"/>
      <c r="AG946" s="1033"/>
      <c r="AH946" s="1033"/>
      <c r="AI946" s="1033"/>
      <c r="AJ946" s="1033"/>
      <c r="AK946" s="1033"/>
      <c r="AL946" s="1033"/>
      <c r="AM946" s="1033"/>
      <c r="AN946" s="1033"/>
      <c r="AO946" s="1033"/>
      <c r="AP946" s="1033"/>
      <c r="AQ946" s="1033"/>
    </row>
    <row r="947">
      <c r="A947" s="1031"/>
      <c r="B947" s="1034"/>
      <c r="C947" s="1031"/>
      <c r="D947" s="1031"/>
      <c r="E947" s="1031"/>
      <c r="F947" s="1033"/>
      <c r="G947" s="1033"/>
      <c r="H947" s="1033"/>
      <c r="I947" s="1033"/>
      <c r="J947" s="1033"/>
      <c r="K947" s="1033"/>
      <c r="L947" s="1033"/>
      <c r="M947" s="1033"/>
      <c r="N947" s="1033"/>
      <c r="O947" s="1033"/>
      <c r="P947" s="1033"/>
      <c r="Q947" s="1033"/>
      <c r="R947" s="1033"/>
      <c r="S947" s="1033"/>
      <c r="T947" s="1033"/>
      <c r="U947" s="1033"/>
      <c r="V947" s="1033"/>
      <c r="W947" s="1033"/>
      <c r="X947" s="1033"/>
      <c r="Y947" s="1033"/>
      <c r="Z947" s="1033"/>
      <c r="AA947" s="1033"/>
      <c r="AB947" s="1033"/>
      <c r="AC947" s="1033"/>
      <c r="AD947" s="1033"/>
      <c r="AE947" s="1033"/>
      <c r="AF947" s="1033"/>
      <c r="AG947" s="1033"/>
      <c r="AH947" s="1033"/>
      <c r="AI947" s="1033"/>
      <c r="AJ947" s="1033"/>
      <c r="AK947" s="1033"/>
      <c r="AL947" s="1033"/>
      <c r="AM947" s="1033"/>
      <c r="AN947" s="1033"/>
      <c r="AO947" s="1033"/>
      <c r="AP947" s="1033"/>
      <c r="AQ947" s="1033"/>
    </row>
    <row r="948">
      <c r="A948" s="1031"/>
      <c r="B948" s="1034"/>
      <c r="C948" s="1031"/>
      <c r="D948" s="1031"/>
      <c r="E948" s="1031"/>
      <c r="F948" s="1033"/>
      <c r="G948" s="1033"/>
      <c r="H948" s="1033"/>
      <c r="I948" s="1033"/>
      <c r="J948" s="1033"/>
      <c r="K948" s="1033"/>
      <c r="L948" s="1033"/>
      <c r="M948" s="1033"/>
      <c r="N948" s="1033"/>
      <c r="O948" s="1033"/>
      <c r="P948" s="1033"/>
      <c r="Q948" s="1033"/>
      <c r="R948" s="1033"/>
      <c r="S948" s="1033"/>
      <c r="T948" s="1033"/>
      <c r="U948" s="1033"/>
      <c r="V948" s="1033"/>
      <c r="W948" s="1033"/>
      <c r="X948" s="1033"/>
      <c r="Y948" s="1033"/>
      <c r="Z948" s="1033"/>
      <c r="AA948" s="1033"/>
      <c r="AB948" s="1033"/>
      <c r="AC948" s="1033"/>
      <c r="AD948" s="1033"/>
      <c r="AE948" s="1033"/>
      <c r="AF948" s="1033"/>
      <c r="AG948" s="1033"/>
      <c r="AH948" s="1033"/>
      <c r="AI948" s="1033"/>
      <c r="AJ948" s="1033"/>
      <c r="AK948" s="1033"/>
      <c r="AL948" s="1033"/>
      <c r="AM948" s="1033"/>
      <c r="AN948" s="1033"/>
      <c r="AO948" s="1033"/>
      <c r="AP948" s="1033"/>
      <c r="AQ948" s="1033"/>
    </row>
    <row r="949">
      <c r="A949" s="1031"/>
      <c r="B949" s="1034"/>
      <c r="C949" s="1031"/>
      <c r="D949" s="1031"/>
      <c r="E949" s="1031"/>
      <c r="F949" s="1033"/>
      <c r="G949" s="1033"/>
      <c r="H949" s="1033"/>
      <c r="I949" s="1033"/>
      <c r="J949" s="1033"/>
      <c r="K949" s="1033"/>
      <c r="L949" s="1033"/>
      <c r="M949" s="1033"/>
      <c r="N949" s="1033"/>
      <c r="O949" s="1033"/>
      <c r="P949" s="1033"/>
      <c r="Q949" s="1033"/>
      <c r="R949" s="1033"/>
      <c r="S949" s="1033"/>
      <c r="T949" s="1033"/>
      <c r="U949" s="1033"/>
      <c r="V949" s="1033"/>
      <c r="W949" s="1033"/>
      <c r="X949" s="1033"/>
      <c r="Y949" s="1033"/>
      <c r="Z949" s="1033"/>
      <c r="AA949" s="1033"/>
      <c r="AB949" s="1033"/>
      <c r="AC949" s="1033"/>
      <c r="AD949" s="1033"/>
      <c r="AE949" s="1033"/>
      <c r="AF949" s="1033"/>
      <c r="AG949" s="1033"/>
      <c r="AH949" s="1033"/>
      <c r="AI949" s="1033"/>
      <c r="AJ949" s="1033"/>
      <c r="AK949" s="1033"/>
      <c r="AL949" s="1033"/>
      <c r="AM949" s="1033"/>
      <c r="AN949" s="1033"/>
      <c r="AO949" s="1033"/>
      <c r="AP949" s="1033"/>
      <c r="AQ949" s="1033"/>
    </row>
    <row r="950">
      <c r="A950" s="1031"/>
      <c r="B950" s="1034"/>
      <c r="C950" s="1031"/>
      <c r="D950" s="1031"/>
      <c r="E950" s="1031"/>
      <c r="F950" s="1033"/>
      <c r="G950" s="1033"/>
      <c r="H950" s="1033"/>
      <c r="I950" s="1033"/>
      <c r="J950" s="1033"/>
      <c r="K950" s="1033"/>
      <c r="L950" s="1033"/>
      <c r="M950" s="1033"/>
      <c r="N950" s="1033"/>
      <c r="O950" s="1033"/>
      <c r="P950" s="1033"/>
      <c r="Q950" s="1033"/>
      <c r="R950" s="1033"/>
      <c r="S950" s="1033"/>
      <c r="T950" s="1033"/>
      <c r="U950" s="1033"/>
      <c r="V950" s="1033"/>
      <c r="W950" s="1033"/>
      <c r="X950" s="1033"/>
      <c r="Y950" s="1033"/>
      <c r="Z950" s="1033"/>
      <c r="AA950" s="1033"/>
      <c r="AB950" s="1033"/>
      <c r="AC950" s="1033"/>
      <c r="AD950" s="1033"/>
      <c r="AE950" s="1033"/>
      <c r="AF950" s="1033"/>
      <c r="AG950" s="1033"/>
      <c r="AH950" s="1033"/>
      <c r="AI950" s="1033"/>
      <c r="AJ950" s="1033"/>
      <c r="AK950" s="1033"/>
      <c r="AL950" s="1033"/>
      <c r="AM950" s="1033"/>
      <c r="AN950" s="1033"/>
      <c r="AO950" s="1033"/>
      <c r="AP950" s="1033"/>
      <c r="AQ950" s="1033"/>
    </row>
    <row r="951">
      <c r="A951" s="1031"/>
      <c r="B951" s="1034"/>
      <c r="C951" s="1031"/>
      <c r="D951" s="1031"/>
      <c r="E951" s="1031"/>
      <c r="F951" s="1033"/>
      <c r="G951" s="1033"/>
      <c r="H951" s="1033"/>
      <c r="I951" s="1033"/>
      <c r="J951" s="1033"/>
      <c r="K951" s="1033"/>
      <c r="L951" s="1033"/>
      <c r="M951" s="1033"/>
      <c r="N951" s="1033"/>
      <c r="O951" s="1033"/>
      <c r="P951" s="1033"/>
      <c r="Q951" s="1033"/>
      <c r="R951" s="1033"/>
      <c r="S951" s="1033"/>
      <c r="T951" s="1033"/>
      <c r="U951" s="1033"/>
      <c r="V951" s="1033"/>
      <c r="W951" s="1033"/>
      <c r="X951" s="1033"/>
      <c r="Y951" s="1033"/>
      <c r="Z951" s="1033"/>
      <c r="AA951" s="1033"/>
      <c r="AB951" s="1033"/>
      <c r="AC951" s="1033"/>
      <c r="AD951" s="1033"/>
      <c r="AE951" s="1033"/>
      <c r="AF951" s="1033"/>
      <c r="AG951" s="1033"/>
      <c r="AH951" s="1033"/>
      <c r="AI951" s="1033"/>
      <c r="AJ951" s="1033"/>
      <c r="AK951" s="1033"/>
      <c r="AL951" s="1033"/>
      <c r="AM951" s="1033"/>
      <c r="AN951" s="1033"/>
      <c r="AO951" s="1033"/>
      <c r="AP951" s="1033"/>
      <c r="AQ951" s="1033"/>
    </row>
    <row r="952">
      <c r="A952" s="1031"/>
      <c r="B952" s="1034"/>
      <c r="C952" s="1031"/>
      <c r="D952" s="1031"/>
      <c r="E952" s="1031"/>
      <c r="F952" s="1033"/>
      <c r="G952" s="1033"/>
      <c r="H952" s="1033"/>
      <c r="I952" s="1033"/>
      <c r="J952" s="1033"/>
      <c r="K952" s="1033"/>
      <c r="L952" s="1033"/>
      <c r="M952" s="1033"/>
      <c r="N952" s="1033"/>
      <c r="O952" s="1033"/>
      <c r="P952" s="1033"/>
      <c r="Q952" s="1033"/>
      <c r="R952" s="1033"/>
      <c r="S952" s="1033"/>
      <c r="T952" s="1033"/>
      <c r="U952" s="1033"/>
      <c r="V952" s="1033"/>
      <c r="W952" s="1033"/>
      <c r="X952" s="1033"/>
      <c r="Y952" s="1033"/>
      <c r="Z952" s="1033"/>
      <c r="AA952" s="1033"/>
      <c r="AB952" s="1033"/>
      <c r="AC952" s="1033"/>
      <c r="AD952" s="1033"/>
      <c r="AE952" s="1033"/>
      <c r="AF952" s="1033"/>
      <c r="AG952" s="1033"/>
      <c r="AH952" s="1033"/>
      <c r="AI952" s="1033"/>
      <c r="AJ952" s="1033"/>
      <c r="AK952" s="1033"/>
      <c r="AL952" s="1033"/>
      <c r="AM952" s="1033"/>
      <c r="AN952" s="1033"/>
      <c r="AO952" s="1033"/>
      <c r="AP952" s="1033"/>
      <c r="AQ952" s="1033"/>
    </row>
    <row r="953">
      <c r="A953" s="1031"/>
      <c r="B953" s="1034"/>
      <c r="C953" s="1031"/>
      <c r="D953" s="1031"/>
      <c r="E953" s="1031"/>
      <c r="F953" s="1033"/>
      <c r="G953" s="1033"/>
      <c r="H953" s="1033"/>
      <c r="I953" s="1033"/>
      <c r="J953" s="1033"/>
      <c r="K953" s="1033"/>
      <c r="L953" s="1033"/>
      <c r="M953" s="1033"/>
      <c r="N953" s="1033"/>
      <c r="O953" s="1033"/>
      <c r="P953" s="1033"/>
      <c r="Q953" s="1033"/>
      <c r="R953" s="1033"/>
      <c r="S953" s="1033"/>
      <c r="T953" s="1033"/>
      <c r="U953" s="1033"/>
      <c r="V953" s="1033"/>
      <c r="W953" s="1033"/>
      <c r="X953" s="1033"/>
      <c r="Y953" s="1033"/>
      <c r="Z953" s="1033"/>
      <c r="AA953" s="1033"/>
      <c r="AB953" s="1033"/>
      <c r="AC953" s="1033"/>
      <c r="AD953" s="1033"/>
      <c r="AE953" s="1033"/>
      <c r="AF953" s="1033"/>
      <c r="AG953" s="1033"/>
      <c r="AH953" s="1033"/>
      <c r="AI953" s="1033"/>
      <c r="AJ953" s="1033"/>
      <c r="AK953" s="1033"/>
      <c r="AL953" s="1033"/>
      <c r="AM953" s="1033"/>
      <c r="AN953" s="1033"/>
      <c r="AO953" s="1033"/>
      <c r="AP953" s="1033"/>
      <c r="AQ953" s="1033"/>
    </row>
    <row r="954">
      <c r="A954" s="1031"/>
      <c r="B954" s="1034"/>
      <c r="C954" s="1031"/>
      <c r="D954" s="1031"/>
      <c r="E954" s="1031"/>
      <c r="F954" s="1033"/>
      <c r="G954" s="1033"/>
      <c r="H954" s="1033"/>
      <c r="I954" s="1033"/>
      <c r="J954" s="1033"/>
      <c r="K954" s="1033"/>
      <c r="L954" s="1033"/>
      <c r="M954" s="1033"/>
      <c r="N954" s="1033"/>
      <c r="O954" s="1033"/>
      <c r="P954" s="1033"/>
      <c r="Q954" s="1033"/>
      <c r="R954" s="1033"/>
      <c r="S954" s="1033"/>
      <c r="T954" s="1033"/>
      <c r="U954" s="1033"/>
      <c r="V954" s="1033"/>
      <c r="W954" s="1033"/>
      <c r="X954" s="1033"/>
      <c r="Y954" s="1033"/>
      <c r="Z954" s="1033"/>
      <c r="AA954" s="1033"/>
      <c r="AB954" s="1033"/>
      <c r="AC954" s="1033"/>
      <c r="AD954" s="1033"/>
      <c r="AE954" s="1033"/>
      <c r="AF954" s="1033"/>
      <c r="AG954" s="1033"/>
      <c r="AH954" s="1033"/>
      <c r="AI954" s="1033"/>
      <c r="AJ954" s="1033"/>
      <c r="AK954" s="1033"/>
      <c r="AL954" s="1033"/>
      <c r="AM954" s="1033"/>
      <c r="AN954" s="1033"/>
      <c r="AO954" s="1033"/>
      <c r="AP954" s="1033"/>
      <c r="AQ954" s="1033"/>
    </row>
    <row r="955">
      <c r="A955" s="1031"/>
      <c r="B955" s="1034"/>
      <c r="C955" s="1031"/>
      <c r="D955" s="1031"/>
      <c r="E955" s="1031"/>
      <c r="F955" s="1033"/>
      <c r="G955" s="1033"/>
      <c r="H955" s="1033"/>
      <c r="I955" s="1033"/>
      <c r="J955" s="1033"/>
      <c r="K955" s="1033"/>
      <c r="L955" s="1033"/>
      <c r="M955" s="1033"/>
      <c r="N955" s="1033"/>
      <c r="O955" s="1033"/>
      <c r="P955" s="1033"/>
      <c r="Q955" s="1033"/>
      <c r="R955" s="1033"/>
      <c r="S955" s="1033"/>
      <c r="T955" s="1033"/>
      <c r="U955" s="1033"/>
      <c r="V955" s="1033"/>
      <c r="W955" s="1033"/>
      <c r="X955" s="1033"/>
      <c r="Y955" s="1033"/>
      <c r="Z955" s="1033"/>
      <c r="AA955" s="1033"/>
      <c r="AB955" s="1033"/>
      <c r="AC955" s="1033"/>
      <c r="AD955" s="1033"/>
      <c r="AE955" s="1033"/>
      <c r="AF955" s="1033"/>
      <c r="AG955" s="1033"/>
      <c r="AH955" s="1033"/>
      <c r="AI955" s="1033"/>
      <c r="AJ955" s="1033"/>
      <c r="AK955" s="1033"/>
      <c r="AL955" s="1033"/>
      <c r="AM955" s="1033"/>
      <c r="AN955" s="1033"/>
      <c r="AO955" s="1033"/>
      <c r="AP955" s="1033"/>
      <c r="AQ955" s="1033"/>
    </row>
    <row r="956">
      <c r="A956" s="1031"/>
      <c r="B956" s="1034"/>
      <c r="C956" s="1031"/>
      <c r="D956" s="1031"/>
      <c r="E956" s="1031"/>
      <c r="F956" s="1033"/>
      <c r="G956" s="1033"/>
      <c r="H956" s="1033"/>
      <c r="I956" s="1033"/>
      <c r="J956" s="1033"/>
      <c r="K956" s="1033"/>
      <c r="L956" s="1033"/>
      <c r="M956" s="1033"/>
      <c r="N956" s="1033"/>
      <c r="O956" s="1033"/>
      <c r="P956" s="1033"/>
      <c r="Q956" s="1033"/>
      <c r="R956" s="1033"/>
      <c r="S956" s="1033"/>
      <c r="T956" s="1033"/>
      <c r="U956" s="1033"/>
      <c r="V956" s="1033"/>
      <c r="W956" s="1033"/>
      <c r="X956" s="1033"/>
      <c r="Y956" s="1033"/>
      <c r="Z956" s="1033"/>
      <c r="AA956" s="1033"/>
      <c r="AB956" s="1033"/>
      <c r="AC956" s="1033"/>
      <c r="AD956" s="1033"/>
      <c r="AE956" s="1033"/>
      <c r="AF956" s="1033"/>
      <c r="AG956" s="1033"/>
      <c r="AH956" s="1033"/>
      <c r="AI956" s="1033"/>
      <c r="AJ956" s="1033"/>
      <c r="AK956" s="1033"/>
      <c r="AL956" s="1033"/>
      <c r="AM956" s="1033"/>
      <c r="AN956" s="1033"/>
      <c r="AO956" s="1033"/>
      <c r="AP956" s="1033"/>
      <c r="AQ956" s="1033"/>
    </row>
    <row r="957">
      <c r="A957" s="1031"/>
      <c r="B957" s="1034"/>
      <c r="C957" s="1031"/>
      <c r="D957" s="1031"/>
      <c r="E957" s="1031"/>
      <c r="F957" s="1033"/>
      <c r="G957" s="1033"/>
      <c r="H957" s="1033"/>
      <c r="I957" s="1033"/>
      <c r="J957" s="1033"/>
      <c r="K957" s="1033"/>
      <c r="L957" s="1033"/>
      <c r="M957" s="1033"/>
      <c r="N957" s="1033"/>
      <c r="O957" s="1033"/>
      <c r="P957" s="1033"/>
      <c r="Q957" s="1033"/>
      <c r="R957" s="1033"/>
      <c r="S957" s="1033"/>
      <c r="T957" s="1033"/>
      <c r="U957" s="1033"/>
      <c r="V957" s="1033"/>
      <c r="W957" s="1033"/>
      <c r="X957" s="1033"/>
      <c r="Y957" s="1033"/>
      <c r="Z957" s="1033"/>
      <c r="AA957" s="1033"/>
      <c r="AB957" s="1033"/>
      <c r="AC957" s="1033"/>
      <c r="AD957" s="1033"/>
      <c r="AE957" s="1033"/>
      <c r="AF957" s="1033"/>
      <c r="AG957" s="1033"/>
      <c r="AH957" s="1033"/>
      <c r="AI957" s="1033"/>
      <c r="AJ957" s="1033"/>
      <c r="AK957" s="1033"/>
      <c r="AL957" s="1033"/>
      <c r="AM957" s="1033"/>
      <c r="AN957" s="1033"/>
      <c r="AO957" s="1033"/>
      <c r="AP957" s="1033"/>
      <c r="AQ957" s="1033"/>
    </row>
    <row r="958">
      <c r="A958" s="1031"/>
      <c r="B958" s="1034"/>
      <c r="C958" s="1031"/>
      <c r="D958" s="1031"/>
      <c r="E958" s="1031"/>
      <c r="F958" s="1033"/>
      <c r="G958" s="1033"/>
      <c r="H958" s="1033"/>
      <c r="I958" s="1033"/>
      <c r="J958" s="1033"/>
      <c r="K958" s="1033"/>
      <c r="L958" s="1033"/>
      <c r="M958" s="1033"/>
      <c r="N958" s="1033"/>
      <c r="O958" s="1033"/>
      <c r="P958" s="1033"/>
      <c r="Q958" s="1033"/>
      <c r="R958" s="1033"/>
      <c r="S958" s="1033"/>
      <c r="T958" s="1033"/>
      <c r="U958" s="1033"/>
      <c r="V958" s="1033"/>
      <c r="W958" s="1033"/>
      <c r="X958" s="1033"/>
      <c r="Y958" s="1033"/>
      <c r="Z958" s="1033"/>
      <c r="AA958" s="1033"/>
      <c r="AB958" s="1033"/>
      <c r="AC958" s="1033"/>
      <c r="AD958" s="1033"/>
      <c r="AE958" s="1033"/>
      <c r="AF958" s="1033"/>
      <c r="AG958" s="1033"/>
      <c r="AH958" s="1033"/>
      <c r="AI958" s="1033"/>
      <c r="AJ958" s="1033"/>
      <c r="AK958" s="1033"/>
      <c r="AL958" s="1033"/>
      <c r="AM958" s="1033"/>
      <c r="AN958" s="1033"/>
      <c r="AO958" s="1033"/>
      <c r="AP958" s="1033"/>
      <c r="AQ958" s="1033"/>
    </row>
    <row r="959">
      <c r="A959" s="1031"/>
      <c r="B959" s="1034"/>
      <c r="C959" s="1031"/>
      <c r="D959" s="1031"/>
      <c r="E959" s="1031"/>
      <c r="F959" s="1033"/>
      <c r="G959" s="1033"/>
      <c r="H959" s="1033"/>
      <c r="I959" s="1033"/>
      <c r="J959" s="1033"/>
      <c r="K959" s="1033"/>
      <c r="L959" s="1033"/>
      <c r="M959" s="1033"/>
      <c r="N959" s="1033"/>
      <c r="O959" s="1033"/>
      <c r="P959" s="1033"/>
      <c r="Q959" s="1033"/>
      <c r="R959" s="1033"/>
      <c r="S959" s="1033"/>
      <c r="T959" s="1033"/>
      <c r="U959" s="1033"/>
      <c r="V959" s="1033"/>
      <c r="W959" s="1033"/>
      <c r="X959" s="1033"/>
      <c r="Y959" s="1033"/>
      <c r="Z959" s="1033"/>
      <c r="AA959" s="1033"/>
      <c r="AB959" s="1033"/>
      <c r="AC959" s="1033"/>
      <c r="AD959" s="1033"/>
      <c r="AE959" s="1033"/>
      <c r="AF959" s="1033"/>
      <c r="AG959" s="1033"/>
      <c r="AH959" s="1033"/>
      <c r="AI959" s="1033"/>
      <c r="AJ959" s="1033"/>
      <c r="AK959" s="1033"/>
      <c r="AL959" s="1033"/>
      <c r="AM959" s="1033"/>
      <c r="AN959" s="1033"/>
      <c r="AO959" s="1033"/>
      <c r="AP959" s="1033"/>
      <c r="AQ959" s="1033"/>
    </row>
    <row r="960">
      <c r="A960" s="1031"/>
      <c r="B960" s="1034"/>
      <c r="C960" s="1031"/>
      <c r="D960" s="1031"/>
      <c r="E960" s="1031"/>
      <c r="F960" s="1033"/>
      <c r="G960" s="1033"/>
      <c r="H960" s="1033"/>
      <c r="I960" s="1033"/>
      <c r="J960" s="1033"/>
      <c r="K960" s="1033"/>
      <c r="L960" s="1033"/>
      <c r="M960" s="1033"/>
      <c r="N960" s="1033"/>
      <c r="O960" s="1033"/>
      <c r="P960" s="1033"/>
      <c r="Q960" s="1033"/>
      <c r="R960" s="1033"/>
      <c r="S960" s="1033"/>
      <c r="T960" s="1033"/>
      <c r="U960" s="1033"/>
      <c r="V960" s="1033"/>
      <c r="W960" s="1033"/>
      <c r="X960" s="1033"/>
      <c r="Y960" s="1033"/>
      <c r="Z960" s="1033"/>
      <c r="AA960" s="1033"/>
      <c r="AB960" s="1033"/>
      <c r="AC960" s="1033"/>
      <c r="AD960" s="1033"/>
      <c r="AE960" s="1033"/>
      <c r="AF960" s="1033"/>
      <c r="AG960" s="1033"/>
      <c r="AH960" s="1033"/>
      <c r="AI960" s="1033"/>
      <c r="AJ960" s="1033"/>
      <c r="AK960" s="1033"/>
      <c r="AL960" s="1033"/>
      <c r="AM960" s="1033"/>
      <c r="AN960" s="1033"/>
      <c r="AO960" s="1033"/>
      <c r="AP960" s="1033"/>
      <c r="AQ960" s="1033"/>
    </row>
    <row r="961">
      <c r="A961" s="1031"/>
      <c r="B961" s="1034"/>
      <c r="C961" s="1031"/>
      <c r="D961" s="1031"/>
      <c r="E961" s="1031"/>
      <c r="F961" s="1033"/>
      <c r="G961" s="1033"/>
      <c r="H961" s="1033"/>
      <c r="I961" s="1033"/>
      <c r="J961" s="1033"/>
      <c r="K961" s="1033"/>
      <c r="L961" s="1033"/>
      <c r="M961" s="1033"/>
      <c r="N961" s="1033"/>
      <c r="O961" s="1033"/>
      <c r="P961" s="1033"/>
      <c r="Q961" s="1033"/>
      <c r="R961" s="1033"/>
      <c r="S961" s="1033"/>
      <c r="T961" s="1033"/>
      <c r="U961" s="1033"/>
      <c r="V961" s="1033"/>
      <c r="W961" s="1033"/>
      <c r="X961" s="1033"/>
      <c r="Y961" s="1033"/>
      <c r="Z961" s="1033"/>
      <c r="AA961" s="1033"/>
      <c r="AB961" s="1033"/>
      <c r="AC961" s="1033"/>
      <c r="AD961" s="1033"/>
      <c r="AE961" s="1033"/>
      <c r="AF961" s="1033"/>
      <c r="AG961" s="1033"/>
      <c r="AH961" s="1033"/>
      <c r="AI961" s="1033"/>
      <c r="AJ961" s="1033"/>
      <c r="AK961" s="1033"/>
      <c r="AL961" s="1033"/>
      <c r="AM961" s="1033"/>
      <c r="AN961" s="1033"/>
      <c r="AO961" s="1033"/>
      <c r="AP961" s="1033"/>
      <c r="AQ961" s="1033"/>
    </row>
    <row r="962">
      <c r="A962" s="1031"/>
      <c r="B962" s="1034"/>
      <c r="C962" s="1031"/>
      <c r="D962" s="1031"/>
      <c r="E962" s="1031"/>
      <c r="F962" s="1033"/>
      <c r="G962" s="1033"/>
      <c r="H962" s="1033"/>
      <c r="I962" s="1033"/>
      <c r="J962" s="1033"/>
      <c r="K962" s="1033"/>
      <c r="L962" s="1033"/>
      <c r="M962" s="1033"/>
      <c r="N962" s="1033"/>
      <c r="O962" s="1033"/>
      <c r="P962" s="1033"/>
      <c r="Q962" s="1033"/>
      <c r="R962" s="1033"/>
      <c r="S962" s="1033"/>
      <c r="T962" s="1033"/>
      <c r="U962" s="1033"/>
      <c r="V962" s="1033"/>
      <c r="W962" s="1033"/>
      <c r="X962" s="1033"/>
      <c r="Y962" s="1033"/>
      <c r="Z962" s="1033"/>
      <c r="AA962" s="1033"/>
      <c r="AB962" s="1033"/>
      <c r="AC962" s="1033"/>
      <c r="AD962" s="1033"/>
      <c r="AE962" s="1033"/>
      <c r="AF962" s="1033"/>
      <c r="AG962" s="1033"/>
      <c r="AH962" s="1033"/>
      <c r="AI962" s="1033"/>
      <c r="AJ962" s="1033"/>
      <c r="AK962" s="1033"/>
      <c r="AL962" s="1033"/>
      <c r="AM962" s="1033"/>
      <c r="AN962" s="1033"/>
      <c r="AO962" s="1033"/>
      <c r="AP962" s="1033"/>
      <c r="AQ962" s="1033"/>
    </row>
    <row r="963">
      <c r="A963" s="1031"/>
      <c r="B963" s="1034"/>
      <c r="C963" s="1031"/>
      <c r="D963" s="1031"/>
      <c r="E963" s="1031"/>
      <c r="F963" s="1033"/>
      <c r="G963" s="1033"/>
      <c r="H963" s="1033"/>
      <c r="I963" s="1033"/>
      <c r="J963" s="1033"/>
      <c r="K963" s="1033"/>
      <c r="L963" s="1033"/>
      <c r="M963" s="1033"/>
      <c r="N963" s="1033"/>
      <c r="O963" s="1033"/>
      <c r="P963" s="1033"/>
      <c r="Q963" s="1033"/>
      <c r="R963" s="1033"/>
      <c r="S963" s="1033"/>
      <c r="T963" s="1033"/>
      <c r="U963" s="1033"/>
      <c r="V963" s="1033"/>
      <c r="W963" s="1033"/>
      <c r="X963" s="1033"/>
      <c r="Y963" s="1033"/>
      <c r="Z963" s="1033"/>
      <c r="AA963" s="1033"/>
      <c r="AB963" s="1033"/>
      <c r="AC963" s="1033"/>
      <c r="AD963" s="1033"/>
      <c r="AE963" s="1033"/>
      <c r="AF963" s="1033"/>
      <c r="AG963" s="1033"/>
      <c r="AH963" s="1033"/>
      <c r="AI963" s="1033"/>
      <c r="AJ963" s="1033"/>
      <c r="AK963" s="1033"/>
      <c r="AL963" s="1033"/>
      <c r="AM963" s="1033"/>
      <c r="AN963" s="1033"/>
      <c r="AO963" s="1033"/>
      <c r="AP963" s="1033"/>
      <c r="AQ963" s="1033"/>
    </row>
    <row r="964">
      <c r="A964" s="1031"/>
      <c r="B964" s="1034"/>
      <c r="C964" s="1031"/>
      <c r="D964" s="1031"/>
      <c r="E964" s="1031"/>
      <c r="F964" s="1033"/>
      <c r="G964" s="1033"/>
      <c r="H964" s="1033"/>
      <c r="I964" s="1033"/>
      <c r="J964" s="1033"/>
      <c r="K964" s="1033"/>
      <c r="L964" s="1033"/>
      <c r="M964" s="1033"/>
      <c r="N964" s="1033"/>
      <c r="O964" s="1033"/>
      <c r="P964" s="1033"/>
      <c r="Q964" s="1033"/>
      <c r="R964" s="1033"/>
      <c r="S964" s="1033"/>
      <c r="T964" s="1033"/>
      <c r="U964" s="1033"/>
      <c r="V964" s="1033"/>
      <c r="W964" s="1033"/>
      <c r="X964" s="1033"/>
      <c r="Y964" s="1033"/>
      <c r="Z964" s="1033"/>
      <c r="AA964" s="1033"/>
      <c r="AB964" s="1033"/>
      <c r="AC964" s="1033"/>
      <c r="AD964" s="1033"/>
      <c r="AE964" s="1033"/>
      <c r="AF964" s="1033"/>
      <c r="AG964" s="1033"/>
      <c r="AH964" s="1033"/>
      <c r="AI964" s="1033"/>
      <c r="AJ964" s="1033"/>
      <c r="AK964" s="1033"/>
      <c r="AL964" s="1033"/>
      <c r="AM964" s="1033"/>
      <c r="AN964" s="1033"/>
      <c r="AO964" s="1033"/>
      <c r="AP964" s="1033"/>
      <c r="AQ964" s="1033"/>
    </row>
    <row r="965">
      <c r="A965" s="1031"/>
      <c r="B965" s="1034"/>
      <c r="C965" s="1031"/>
      <c r="D965" s="1031"/>
      <c r="E965" s="1031"/>
      <c r="F965" s="1033"/>
      <c r="G965" s="1033"/>
      <c r="H965" s="1033"/>
      <c r="I965" s="1033"/>
      <c r="J965" s="1033"/>
      <c r="K965" s="1033"/>
      <c r="L965" s="1033"/>
      <c r="M965" s="1033"/>
      <c r="N965" s="1033"/>
      <c r="O965" s="1033"/>
      <c r="P965" s="1033"/>
      <c r="Q965" s="1033"/>
      <c r="R965" s="1033"/>
      <c r="S965" s="1033"/>
      <c r="T965" s="1033"/>
      <c r="U965" s="1033"/>
      <c r="V965" s="1033"/>
      <c r="W965" s="1033"/>
      <c r="X965" s="1033"/>
      <c r="Y965" s="1033"/>
      <c r="Z965" s="1033"/>
      <c r="AA965" s="1033"/>
      <c r="AB965" s="1033"/>
      <c r="AC965" s="1033"/>
      <c r="AD965" s="1033"/>
      <c r="AE965" s="1033"/>
      <c r="AF965" s="1033"/>
      <c r="AG965" s="1033"/>
      <c r="AH965" s="1033"/>
      <c r="AI965" s="1033"/>
      <c r="AJ965" s="1033"/>
      <c r="AK965" s="1033"/>
      <c r="AL965" s="1033"/>
      <c r="AM965" s="1033"/>
      <c r="AN965" s="1033"/>
      <c r="AO965" s="1033"/>
      <c r="AP965" s="1033"/>
      <c r="AQ965" s="1033"/>
    </row>
    <row r="966">
      <c r="A966" s="1031"/>
      <c r="B966" s="1034"/>
      <c r="C966" s="1031"/>
      <c r="D966" s="1031"/>
      <c r="E966" s="1031"/>
      <c r="F966" s="1033"/>
      <c r="G966" s="1033"/>
      <c r="H966" s="1033"/>
      <c r="I966" s="1033"/>
      <c r="J966" s="1033"/>
      <c r="K966" s="1033"/>
      <c r="L966" s="1033"/>
      <c r="M966" s="1033"/>
      <c r="N966" s="1033"/>
      <c r="O966" s="1033"/>
      <c r="P966" s="1033"/>
      <c r="Q966" s="1033"/>
      <c r="R966" s="1033"/>
      <c r="S966" s="1033"/>
      <c r="T966" s="1033"/>
      <c r="U966" s="1033"/>
      <c r="V966" s="1033"/>
      <c r="W966" s="1033"/>
      <c r="X966" s="1033"/>
      <c r="Y966" s="1033"/>
      <c r="Z966" s="1033"/>
      <c r="AA966" s="1033"/>
      <c r="AB966" s="1033"/>
      <c r="AC966" s="1033"/>
      <c r="AD966" s="1033"/>
      <c r="AE966" s="1033"/>
      <c r="AF966" s="1033"/>
      <c r="AG966" s="1033"/>
      <c r="AH966" s="1033"/>
      <c r="AI966" s="1033"/>
      <c r="AJ966" s="1033"/>
      <c r="AK966" s="1033"/>
      <c r="AL966" s="1033"/>
      <c r="AM966" s="1033"/>
      <c r="AN966" s="1033"/>
      <c r="AO966" s="1033"/>
      <c r="AP966" s="1033"/>
      <c r="AQ966" s="1033"/>
    </row>
    <row r="967">
      <c r="A967" s="1031"/>
      <c r="B967" s="1034"/>
      <c r="C967" s="1031"/>
      <c r="D967" s="1031"/>
      <c r="E967" s="1031"/>
      <c r="F967" s="1033"/>
      <c r="G967" s="1033"/>
      <c r="H967" s="1033"/>
      <c r="I967" s="1033"/>
      <c r="J967" s="1033"/>
      <c r="K967" s="1033"/>
      <c r="L967" s="1033"/>
      <c r="M967" s="1033"/>
      <c r="N967" s="1033"/>
      <c r="O967" s="1033"/>
      <c r="P967" s="1033"/>
      <c r="Q967" s="1033"/>
      <c r="R967" s="1033"/>
      <c r="S967" s="1033"/>
      <c r="T967" s="1033"/>
      <c r="U967" s="1033"/>
      <c r="V967" s="1033"/>
      <c r="W967" s="1033"/>
      <c r="X967" s="1033"/>
      <c r="Y967" s="1033"/>
      <c r="Z967" s="1033"/>
      <c r="AA967" s="1033"/>
      <c r="AB967" s="1033"/>
      <c r="AC967" s="1033"/>
      <c r="AD967" s="1033"/>
      <c r="AE967" s="1033"/>
      <c r="AF967" s="1033"/>
      <c r="AG967" s="1033"/>
      <c r="AH967" s="1033"/>
      <c r="AI967" s="1033"/>
      <c r="AJ967" s="1033"/>
      <c r="AK967" s="1033"/>
      <c r="AL967" s="1033"/>
      <c r="AM967" s="1033"/>
      <c r="AN967" s="1033"/>
      <c r="AO967" s="1033"/>
      <c r="AP967" s="1033"/>
      <c r="AQ967" s="1033"/>
    </row>
    <row r="968">
      <c r="A968" s="1031"/>
      <c r="B968" s="1034"/>
      <c r="C968" s="1031"/>
      <c r="D968" s="1031"/>
      <c r="E968" s="1031"/>
      <c r="F968" s="1033"/>
      <c r="G968" s="1033"/>
      <c r="H968" s="1033"/>
      <c r="I968" s="1033"/>
      <c r="J968" s="1033"/>
      <c r="K968" s="1033"/>
      <c r="L968" s="1033"/>
      <c r="M968" s="1033"/>
      <c r="N968" s="1033"/>
      <c r="O968" s="1033"/>
      <c r="P968" s="1033"/>
      <c r="Q968" s="1033"/>
      <c r="R968" s="1033"/>
      <c r="S968" s="1033"/>
      <c r="T968" s="1033"/>
      <c r="U968" s="1033"/>
      <c r="V968" s="1033"/>
      <c r="W968" s="1033"/>
      <c r="X968" s="1033"/>
      <c r="Y968" s="1033"/>
      <c r="Z968" s="1033"/>
      <c r="AA968" s="1033"/>
      <c r="AB968" s="1033"/>
      <c r="AC968" s="1033"/>
      <c r="AD968" s="1033"/>
      <c r="AE968" s="1033"/>
      <c r="AF968" s="1033"/>
      <c r="AG968" s="1033"/>
      <c r="AH968" s="1033"/>
      <c r="AI968" s="1033"/>
      <c r="AJ968" s="1033"/>
      <c r="AK968" s="1033"/>
      <c r="AL968" s="1033"/>
      <c r="AM968" s="1033"/>
      <c r="AN968" s="1033"/>
      <c r="AO968" s="1033"/>
      <c r="AP968" s="1033"/>
      <c r="AQ968" s="1033"/>
    </row>
    <row r="969">
      <c r="A969" s="1031"/>
      <c r="B969" s="1034"/>
      <c r="C969" s="1031"/>
      <c r="D969" s="1031"/>
      <c r="E969" s="1031"/>
      <c r="F969" s="1033"/>
      <c r="G969" s="1033"/>
      <c r="H969" s="1033"/>
      <c r="I969" s="1033"/>
      <c r="J969" s="1033"/>
      <c r="K969" s="1033"/>
      <c r="L969" s="1033"/>
      <c r="M969" s="1033"/>
      <c r="N969" s="1033"/>
      <c r="O969" s="1033"/>
      <c r="P969" s="1033"/>
      <c r="Q969" s="1033"/>
      <c r="R969" s="1033"/>
      <c r="S969" s="1033"/>
      <c r="T969" s="1033"/>
      <c r="U969" s="1033"/>
      <c r="V969" s="1033"/>
      <c r="W969" s="1033"/>
      <c r="X969" s="1033"/>
      <c r="Y969" s="1033"/>
      <c r="Z969" s="1033"/>
      <c r="AA969" s="1033"/>
      <c r="AB969" s="1033"/>
      <c r="AC969" s="1033"/>
      <c r="AD969" s="1033"/>
      <c r="AE969" s="1033"/>
      <c r="AF969" s="1033"/>
      <c r="AG969" s="1033"/>
      <c r="AH969" s="1033"/>
      <c r="AI969" s="1033"/>
      <c r="AJ969" s="1033"/>
      <c r="AK969" s="1033"/>
      <c r="AL969" s="1033"/>
      <c r="AM969" s="1033"/>
      <c r="AN969" s="1033"/>
      <c r="AO969" s="1033"/>
      <c r="AP969" s="1033"/>
      <c r="AQ969" s="1033"/>
    </row>
    <row r="970">
      <c r="A970" s="1031"/>
      <c r="B970" s="1034"/>
      <c r="C970" s="1031"/>
      <c r="D970" s="1031"/>
      <c r="E970" s="1031"/>
      <c r="F970" s="1033"/>
      <c r="G970" s="1033"/>
      <c r="H970" s="1033"/>
      <c r="I970" s="1033"/>
      <c r="J970" s="1033"/>
      <c r="K970" s="1033"/>
      <c r="L970" s="1033"/>
      <c r="M970" s="1033"/>
      <c r="N970" s="1033"/>
      <c r="O970" s="1033"/>
      <c r="P970" s="1033"/>
      <c r="Q970" s="1033"/>
      <c r="R970" s="1033"/>
      <c r="S970" s="1033"/>
      <c r="T970" s="1033"/>
      <c r="U970" s="1033"/>
      <c r="V970" s="1033"/>
      <c r="W970" s="1033"/>
      <c r="X970" s="1033"/>
      <c r="Y970" s="1033"/>
      <c r="Z970" s="1033"/>
      <c r="AA970" s="1033"/>
      <c r="AB970" s="1033"/>
      <c r="AC970" s="1033"/>
      <c r="AD970" s="1033"/>
      <c r="AE970" s="1033"/>
      <c r="AF970" s="1033"/>
      <c r="AG970" s="1033"/>
      <c r="AH970" s="1033"/>
      <c r="AI970" s="1033"/>
      <c r="AJ970" s="1033"/>
      <c r="AK970" s="1033"/>
      <c r="AL970" s="1033"/>
      <c r="AM970" s="1033"/>
      <c r="AN970" s="1033"/>
      <c r="AO970" s="1033"/>
      <c r="AP970" s="1033"/>
      <c r="AQ970" s="1033"/>
    </row>
    <row r="971">
      <c r="A971" s="1031"/>
      <c r="B971" s="1034"/>
      <c r="C971" s="1031"/>
      <c r="D971" s="1031"/>
      <c r="E971" s="1031"/>
      <c r="F971" s="1033"/>
      <c r="G971" s="1033"/>
      <c r="H971" s="1033"/>
      <c r="I971" s="1033"/>
      <c r="J971" s="1033"/>
      <c r="K971" s="1033"/>
      <c r="L971" s="1033"/>
      <c r="M971" s="1033"/>
      <c r="N971" s="1033"/>
      <c r="O971" s="1033"/>
      <c r="P971" s="1033"/>
      <c r="Q971" s="1033"/>
      <c r="R971" s="1033"/>
      <c r="S971" s="1033"/>
      <c r="T971" s="1033"/>
      <c r="U971" s="1033"/>
      <c r="V971" s="1033"/>
      <c r="W971" s="1033"/>
      <c r="X971" s="1033"/>
      <c r="Y971" s="1033"/>
      <c r="Z971" s="1033"/>
      <c r="AA971" s="1033"/>
      <c r="AB971" s="1033"/>
      <c r="AC971" s="1033"/>
      <c r="AD971" s="1033"/>
      <c r="AE971" s="1033"/>
      <c r="AF971" s="1033"/>
      <c r="AG971" s="1033"/>
      <c r="AH971" s="1033"/>
      <c r="AI971" s="1033"/>
      <c r="AJ971" s="1033"/>
      <c r="AK971" s="1033"/>
      <c r="AL971" s="1033"/>
      <c r="AM971" s="1033"/>
      <c r="AN971" s="1033"/>
      <c r="AO971" s="1033"/>
      <c r="AP971" s="1033"/>
      <c r="AQ971" s="1033"/>
    </row>
    <row r="972">
      <c r="A972" s="1031"/>
      <c r="B972" s="1034"/>
      <c r="C972" s="1031"/>
      <c r="D972" s="1031"/>
      <c r="E972" s="1031"/>
      <c r="F972" s="1033"/>
      <c r="G972" s="1033"/>
      <c r="H972" s="1033"/>
      <c r="I972" s="1033"/>
      <c r="J972" s="1033"/>
      <c r="K972" s="1033"/>
      <c r="L972" s="1033"/>
      <c r="M972" s="1033"/>
      <c r="N972" s="1033"/>
      <c r="O972" s="1033"/>
      <c r="P972" s="1033"/>
      <c r="Q972" s="1033"/>
      <c r="R972" s="1033"/>
      <c r="S972" s="1033"/>
      <c r="T972" s="1033"/>
      <c r="U972" s="1033"/>
      <c r="V972" s="1033"/>
      <c r="W972" s="1033"/>
      <c r="X972" s="1033"/>
      <c r="Y972" s="1033"/>
      <c r="Z972" s="1033"/>
      <c r="AA972" s="1033"/>
      <c r="AB972" s="1033"/>
      <c r="AC972" s="1033"/>
      <c r="AD972" s="1033"/>
      <c r="AE972" s="1033"/>
      <c r="AF972" s="1033"/>
      <c r="AG972" s="1033"/>
      <c r="AH972" s="1033"/>
      <c r="AI972" s="1033"/>
      <c r="AJ972" s="1033"/>
      <c r="AK972" s="1033"/>
      <c r="AL972" s="1033"/>
      <c r="AM972" s="1033"/>
      <c r="AN972" s="1033"/>
      <c r="AO972" s="1033"/>
      <c r="AP972" s="1033"/>
      <c r="AQ972" s="1033"/>
    </row>
    <row r="973">
      <c r="A973" s="1031"/>
      <c r="B973" s="1034"/>
      <c r="C973" s="1031"/>
      <c r="D973" s="1031"/>
      <c r="E973" s="1031"/>
      <c r="F973" s="1033"/>
      <c r="G973" s="1033"/>
      <c r="H973" s="1033"/>
      <c r="I973" s="1033"/>
      <c r="J973" s="1033"/>
      <c r="K973" s="1033"/>
      <c r="L973" s="1033"/>
      <c r="M973" s="1033"/>
      <c r="N973" s="1033"/>
      <c r="O973" s="1033"/>
      <c r="P973" s="1033"/>
      <c r="Q973" s="1033"/>
      <c r="R973" s="1033"/>
      <c r="S973" s="1033"/>
      <c r="T973" s="1033"/>
      <c r="U973" s="1033"/>
      <c r="V973" s="1033"/>
      <c r="W973" s="1033"/>
      <c r="X973" s="1033"/>
      <c r="Y973" s="1033"/>
      <c r="Z973" s="1033"/>
      <c r="AA973" s="1033"/>
      <c r="AB973" s="1033"/>
      <c r="AC973" s="1033"/>
      <c r="AD973" s="1033"/>
      <c r="AE973" s="1033"/>
      <c r="AF973" s="1033"/>
      <c r="AG973" s="1033"/>
      <c r="AH973" s="1033"/>
      <c r="AI973" s="1033"/>
      <c r="AJ973" s="1033"/>
      <c r="AK973" s="1033"/>
      <c r="AL973" s="1033"/>
      <c r="AM973" s="1033"/>
      <c r="AN973" s="1033"/>
      <c r="AO973" s="1033"/>
      <c r="AP973" s="1033"/>
      <c r="AQ973" s="1033"/>
    </row>
    <row r="974">
      <c r="A974" s="1031"/>
      <c r="B974" s="1034"/>
      <c r="C974" s="1031"/>
      <c r="D974" s="1031"/>
      <c r="E974" s="1031"/>
      <c r="F974" s="1033"/>
      <c r="G974" s="1033"/>
      <c r="H974" s="1033"/>
      <c r="I974" s="1033"/>
      <c r="J974" s="1033"/>
      <c r="K974" s="1033"/>
      <c r="L974" s="1033"/>
      <c r="M974" s="1033"/>
      <c r="N974" s="1033"/>
      <c r="O974" s="1033"/>
      <c r="P974" s="1033"/>
      <c r="Q974" s="1033"/>
      <c r="R974" s="1033"/>
      <c r="S974" s="1033"/>
      <c r="T974" s="1033"/>
      <c r="U974" s="1033"/>
      <c r="V974" s="1033"/>
      <c r="W974" s="1033"/>
      <c r="X974" s="1033"/>
      <c r="Y974" s="1033"/>
      <c r="Z974" s="1033"/>
      <c r="AA974" s="1033"/>
      <c r="AB974" s="1033"/>
      <c r="AC974" s="1033"/>
      <c r="AD974" s="1033"/>
      <c r="AE974" s="1033"/>
      <c r="AF974" s="1033"/>
      <c r="AG974" s="1033"/>
      <c r="AH974" s="1033"/>
      <c r="AI974" s="1033"/>
      <c r="AJ974" s="1033"/>
      <c r="AK974" s="1033"/>
      <c r="AL974" s="1033"/>
      <c r="AM974" s="1033"/>
      <c r="AN974" s="1033"/>
      <c r="AO974" s="1033"/>
      <c r="AP974" s="1033"/>
      <c r="AQ974" s="1033"/>
    </row>
    <row r="975">
      <c r="A975" s="1031"/>
      <c r="B975" s="1034"/>
      <c r="C975" s="1031"/>
      <c r="D975" s="1031"/>
      <c r="E975" s="1031"/>
      <c r="F975" s="1033"/>
      <c r="G975" s="1033"/>
      <c r="H975" s="1033"/>
      <c r="I975" s="1033"/>
      <c r="J975" s="1033"/>
      <c r="K975" s="1033"/>
      <c r="L975" s="1033"/>
      <c r="M975" s="1033"/>
      <c r="N975" s="1033"/>
      <c r="O975" s="1033"/>
      <c r="P975" s="1033"/>
      <c r="Q975" s="1033"/>
      <c r="R975" s="1033"/>
      <c r="S975" s="1033"/>
      <c r="T975" s="1033"/>
      <c r="U975" s="1033"/>
      <c r="V975" s="1033"/>
      <c r="W975" s="1033"/>
      <c r="X975" s="1033"/>
      <c r="Y975" s="1033"/>
      <c r="Z975" s="1033"/>
      <c r="AA975" s="1033"/>
      <c r="AB975" s="1033"/>
      <c r="AC975" s="1033"/>
      <c r="AD975" s="1033"/>
      <c r="AE975" s="1033"/>
      <c r="AF975" s="1033"/>
      <c r="AG975" s="1033"/>
      <c r="AH975" s="1033"/>
      <c r="AI975" s="1033"/>
      <c r="AJ975" s="1033"/>
      <c r="AK975" s="1033"/>
      <c r="AL975" s="1033"/>
      <c r="AM975" s="1033"/>
      <c r="AN975" s="1033"/>
      <c r="AO975" s="1033"/>
      <c r="AP975" s="1033"/>
      <c r="AQ975" s="1033"/>
    </row>
    <row r="976">
      <c r="A976" s="1031"/>
      <c r="B976" s="1034"/>
      <c r="C976" s="1031"/>
      <c r="D976" s="1031"/>
      <c r="E976" s="1031"/>
      <c r="F976" s="1033"/>
      <c r="G976" s="1033"/>
      <c r="H976" s="1033"/>
      <c r="I976" s="1033"/>
      <c r="J976" s="1033"/>
      <c r="K976" s="1033"/>
      <c r="L976" s="1033"/>
      <c r="M976" s="1033"/>
      <c r="N976" s="1033"/>
      <c r="O976" s="1033"/>
      <c r="P976" s="1033"/>
      <c r="Q976" s="1033"/>
      <c r="R976" s="1033"/>
      <c r="S976" s="1033"/>
      <c r="T976" s="1033"/>
      <c r="U976" s="1033"/>
      <c r="V976" s="1033"/>
      <c r="W976" s="1033"/>
      <c r="X976" s="1033"/>
      <c r="Y976" s="1033"/>
      <c r="Z976" s="1033"/>
      <c r="AA976" s="1033"/>
      <c r="AB976" s="1033"/>
      <c r="AC976" s="1033"/>
      <c r="AD976" s="1033"/>
      <c r="AE976" s="1033"/>
      <c r="AF976" s="1033"/>
      <c r="AG976" s="1033"/>
      <c r="AH976" s="1033"/>
      <c r="AI976" s="1033"/>
      <c r="AJ976" s="1033"/>
      <c r="AK976" s="1033"/>
      <c r="AL976" s="1033"/>
      <c r="AM976" s="1033"/>
      <c r="AN976" s="1033"/>
      <c r="AO976" s="1033"/>
      <c r="AP976" s="1033"/>
      <c r="AQ976" s="1033"/>
    </row>
    <row r="977">
      <c r="A977" s="1031"/>
      <c r="B977" s="1034"/>
      <c r="C977" s="1031"/>
      <c r="D977" s="1031"/>
      <c r="E977" s="1031"/>
      <c r="F977" s="1033"/>
      <c r="G977" s="1033"/>
      <c r="H977" s="1033"/>
      <c r="I977" s="1033"/>
      <c r="J977" s="1033"/>
      <c r="K977" s="1033"/>
      <c r="L977" s="1033"/>
      <c r="M977" s="1033"/>
      <c r="N977" s="1033"/>
      <c r="O977" s="1033"/>
      <c r="P977" s="1033"/>
      <c r="Q977" s="1033"/>
      <c r="R977" s="1033"/>
      <c r="S977" s="1033"/>
      <c r="T977" s="1033"/>
      <c r="U977" s="1033"/>
      <c r="V977" s="1033"/>
      <c r="W977" s="1033"/>
      <c r="X977" s="1033"/>
      <c r="Y977" s="1033"/>
      <c r="Z977" s="1033"/>
      <c r="AA977" s="1033"/>
      <c r="AB977" s="1033"/>
      <c r="AC977" s="1033"/>
      <c r="AD977" s="1033"/>
      <c r="AE977" s="1033"/>
      <c r="AF977" s="1033"/>
      <c r="AG977" s="1033"/>
      <c r="AH977" s="1033"/>
      <c r="AI977" s="1033"/>
      <c r="AJ977" s="1033"/>
      <c r="AK977" s="1033"/>
      <c r="AL977" s="1033"/>
      <c r="AM977" s="1033"/>
      <c r="AN977" s="1033"/>
      <c r="AO977" s="1033"/>
      <c r="AP977" s="1033"/>
      <c r="AQ977" s="1033"/>
    </row>
    <row r="978">
      <c r="A978" s="1031"/>
      <c r="B978" s="1034"/>
      <c r="C978" s="1031"/>
      <c r="D978" s="1031"/>
      <c r="E978" s="1031"/>
      <c r="F978" s="1033"/>
      <c r="G978" s="1033"/>
      <c r="H978" s="1033"/>
      <c r="I978" s="1033"/>
      <c r="J978" s="1033"/>
      <c r="K978" s="1033"/>
      <c r="L978" s="1033"/>
      <c r="M978" s="1033"/>
      <c r="N978" s="1033"/>
      <c r="O978" s="1033"/>
      <c r="P978" s="1033"/>
      <c r="Q978" s="1033"/>
      <c r="R978" s="1033"/>
      <c r="S978" s="1033"/>
      <c r="T978" s="1033"/>
      <c r="U978" s="1033"/>
      <c r="V978" s="1033"/>
      <c r="W978" s="1033"/>
      <c r="X978" s="1033"/>
      <c r="Y978" s="1033"/>
      <c r="Z978" s="1033"/>
      <c r="AA978" s="1033"/>
      <c r="AB978" s="1033"/>
      <c r="AC978" s="1033"/>
      <c r="AD978" s="1033"/>
      <c r="AE978" s="1033"/>
      <c r="AF978" s="1033"/>
      <c r="AG978" s="1033"/>
      <c r="AH978" s="1033"/>
      <c r="AI978" s="1033"/>
      <c r="AJ978" s="1033"/>
      <c r="AK978" s="1033"/>
      <c r="AL978" s="1033"/>
      <c r="AM978" s="1033"/>
      <c r="AN978" s="1033"/>
      <c r="AO978" s="1033"/>
      <c r="AP978" s="1033"/>
      <c r="AQ978" s="1033"/>
    </row>
    <row r="979">
      <c r="A979" s="1031"/>
      <c r="B979" s="1034"/>
      <c r="C979" s="1031"/>
      <c r="D979" s="1031"/>
      <c r="E979" s="1031"/>
      <c r="F979" s="1033"/>
      <c r="G979" s="1033"/>
      <c r="H979" s="1033"/>
      <c r="I979" s="1033"/>
      <c r="J979" s="1033"/>
      <c r="K979" s="1033"/>
      <c r="L979" s="1033"/>
      <c r="M979" s="1033"/>
      <c r="N979" s="1033"/>
      <c r="O979" s="1033"/>
      <c r="P979" s="1033"/>
      <c r="Q979" s="1033"/>
      <c r="R979" s="1033"/>
      <c r="S979" s="1033"/>
      <c r="T979" s="1033"/>
      <c r="U979" s="1033"/>
      <c r="V979" s="1033"/>
      <c r="W979" s="1033"/>
      <c r="X979" s="1033"/>
      <c r="Y979" s="1033"/>
      <c r="Z979" s="1033"/>
      <c r="AA979" s="1033"/>
      <c r="AB979" s="1033"/>
      <c r="AC979" s="1033"/>
      <c r="AD979" s="1033"/>
      <c r="AE979" s="1033"/>
      <c r="AF979" s="1033"/>
      <c r="AG979" s="1033"/>
      <c r="AH979" s="1033"/>
      <c r="AI979" s="1033"/>
      <c r="AJ979" s="1033"/>
      <c r="AK979" s="1033"/>
      <c r="AL979" s="1033"/>
      <c r="AM979" s="1033"/>
      <c r="AN979" s="1033"/>
      <c r="AO979" s="1033"/>
      <c r="AP979" s="1033"/>
      <c r="AQ979" s="1033"/>
    </row>
    <row r="980">
      <c r="A980" s="1031"/>
      <c r="B980" s="1034"/>
      <c r="C980" s="1031"/>
      <c r="D980" s="1031"/>
      <c r="E980" s="1031"/>
      <c r="F980" s="1033"/>
      <c r="G980" s="1033"/>
      <c r="H980" s="1033"/>
      <c r="I980" s="1033"/>
      <c r="J980" s="1033"/>
      <c r="K980" s="1033"/>
      <c r="L980" s="1033"/>
      <c r="M980" s="1033"/>
      <c r="N980" s="1033"/>
      <c r="O980" s="1033"/>
      <c r="P980" s="1033"/>
      <c r="Q980" s="1033"/>
      <c r="R980" s="1033"/>
      <c r="S980" s="1033"/>
      <c r="T980" s="1033"/>
      <c r="U980" s="1033"/>
      <c r="V980" s="1033"/>
      <c r="W980" s="1033"/>
      <c r="X980" s="1033"/>
      <c r="Y980" s="1033"/>
      <c r="Z980" s="1033"/>
      <c r="AA980" s="1033"/>
      <c r="AB980" s="1033"/>
      <c r="AC980" s="1033"/>
      <c r="AD980" s="1033"/>
      <c r="AE980" s="1033"/>
      <c r="AF980" s="1033"/>
      <c r="AG980" s="1033"/>
      <c r="AH980" s="1033"/>
      <c r="AI980" s="1033"/>
      <c r="AJ980" s="1033"/>
      <c r="AK980" s="1033"/>
      <c r="AL980" s="1033"/>
      <c r="AM980" s="1033"/>
      <c r="AN980" s="1033"/>
      <c r="AO980" s="1033"/>
      <c r="AP980" s="1033"/>
      <c r="AQ980" s="1033"/>
    </row>
    <row r="981">
      <c r="A981" s="1031"/>
      <c r="B981" s="1034"/>
      <c r="C981" s="1031"/>
      <c r="D981" s="1031"/>
      <c r="E981" s="1031"/>
      <c r="F981" s="1033"/>
      <c r="G981" s="1033"/>
      <c r="H981" s="1033"/>
      <c r="I981" s="1033"/>
      <c r="J981" s="1033"/>
      <c r="K981" s="1033"/>
      <c r="L981" s="1033"/>
      <c r="M981" s="1033"/>
      <c r="N981" s="1033"/>
      <c r="O981" s="1033"/>
      <c r="P981" s="1033"/>
      <c r="Q981" s="1033"/>
      <c r="R981" s="1033"/>
      <c r="S981" s="1033"/>
      <c r="T981" s="1033"/>
      <c r="U981" s="1033"/>
      <c r="V981" s="1033"/>
      <c r="W981" s="1033"/>
      <c r="X981" s="1033"/>
      <c r="Y981" s="1033"/>
      <c r="Z981" s="1033"/>
      <c r="AA981" s="1033"/>
      <c r="AB981" s="1033"/>
      <c r="AC981" s="1033"/>
      <c r="AD981" s="1033"/>
      <c r="AE981" s="1033"/>
      <c r="AF981" s="1033"/>
      <c r="AG981" s="1033"/>
      <c r="AH981" s="1033"/>
      <c r="AI981" s="1033"/>
      <c r="AJ981" s="1033"/>
      <c r="AK981" s="1033"/>
      <c r="AL981" s="1033"/>
      <c r="AM981" s="1033"/>
      <c r="AN981" s="1033"/>
      <c r="AO981" s="1033"/>
      <c r="AP981" s="1033"/>
      <c r="AQ981" s="1033"/>
    </row>
    <row r="982">
      <c r="A982" s="1031"/>
      <c r="B982" s="1034"/>
      <c r="C982" s="1031"/>
      <c r="D982" s="1031"/>
      <c r="E982" s="1031"/>
      <c r="F982" s="1033"/>
      <c r="G982" s="1033"/>
      <c r="H982" s="1033"/>
      <c r="I982" s="1033"/>
      <c r="J982" s="1033"/>
      <c r="K982" s="1033"/>
      <c r="L982" s="1033"/>
      <c r="M982" s="1033"/>
      <c r="N982" s="1033"/>
      <c r="O982" s="1033"/>
      <c r="P982" s="1033"/>
      <c r="Q982" s="1033"/>
      <c r="R982" s="1033"/>
      <c r="S982" s="1033"/>
      <c r="T982" s="1033"/>
      <c r="U982" s="1033"/>
      <c r="V982" s="1033"/>
      <c r="W982" s="1033"/>
      <c r="X982" s="1033"/>
      <c r="Y982" s="1033"/>
      <c r="Z982" s="1033"/>
      <c r="AA982" s="1033"/>
      <c r="AB982" s="1033"/>
      <c r="AC982" s="1033"/>
      <c r="AD982" s="1033"/>
      <c r="AE982" s="1033"/>
      <c r="AF982" s="1033"/>
      <c r="AG982" s="1033"/>
      <c r="AH982" s="1033"/>
      <c r="AI982" s="1033"/>
      <c r="AJ982" s="1033"/>
      <c r="AK982" s="1033"/>
      <c r="AL982" s="1033"/>
      <c r="AM982" s="1033"/>
      <c r="AN982" s="1033"/>
      <c r="AO982" s="1033"/>
      <c r="AP982" s="1033"/>
      <c r="AQ982" s="1033"/>
    </row>
    <row r="983">
      <c r="A983" s="1031"/>
      <c r="B983" s="1034"/>
      <c r="C983" s="1031"/>
      <c r="D983" s="1031"/>
      <c r="E983" s="1031"/>
      <c r="F983" s="1033"/>
      <c r="G983" s="1033"/>
      <c r="H983" s="1033"/>
      <c r="I983" s="1033"/>
      <c r="J983" s="1033"/>
      <c r="K983" s="1033"/>
      <c r="L983" s="1033"/>
      <c r="M983" s="1033"/>
      <c r="N983" s="1033"/>
      <c r="O983" s="1033"/>
      <c r="P983" s="1033"/>
      <c r="Q983" s="1033"/>
      <c r="R983" s="1033"/>
      <c r="S983" s="1033"/>
      <c r="T983" s="1033"/>
      <c r="U983" s="1033"/>
      <c r="V983" s="1033"/>
      <c r="W983" s="1033"/>
      <c r="X983" s="1033"/>
      <c r="Y983" s="1033"/>
      <c r="Z983" s="1033"/>
      <c r="AA983" s="1033"/>
      <c r="AB983" s="1033"/>
      <c r="AC983" s="1033"/>
      <c r="AD983" s="1033"/>
      <c r="AE983" s="1033"/>
      <c r="AF983" s="1033"/>
      <c r="AG983" s="1033"/>
      <c r="AH983" s="1033"/>
      <c r="AI983" s="1033"/>
      <c r="AJ983" s="1033"/>
      <c r="AK983" s="1033"/>
      <c r="AL983" s="1033"/>
      <c r="AM983" s="1033"/>
      <c r="AN983" s="1033"/>
      <c r="AO983" s="1033"/>
      <c r="AP983" s="1033"/>
      <c r="AQ983" s="1033"/>
    </row>
    <row r="984">
      <c r="A984" s="1031"/>
      <c r="B984" s="1034"/>
      <c r="C984" s="1031"/>
      <c r="D984" s="1031"/>
      <c r="E984" s="1031"/>
      <c r="F984" s="1033"/>
      <c r="G984" s="1033"/>
      <c r="H984" s="1033"/>
      <c r="I984" s="1033"/>
      <c r="J984" s="1033"/>
      <c r="K984" s="1033"/>
      <c r="L984" s="1033"/>
      <c r="M984" s="1033"/>
      <c r="N984" s="1033"/>
      <c r="O984" s="1033"/>
      <c r="P984" s="1033"/>
      <c r="Q984" s="1033"/>
      <c r="R984" s="1033"/>
      <c r="S984" s="1033"/>
      <c r="T984" s="1033"/>
      <c r="U984" s="1033"/>
      <c r="V984" s="1033"/>
      <c r="W984" s="1033"/>
      <c r="X984" s="1033"/>
      <c r="Y984" s="1033"/>
      <c r="Z984" s="1033"/>
      <c r="AA984" s="1033"/>
      <c r="AB984" s="1033"/>
      <c r="AC984" s="1033"/>
      <c r="AD984" s="1033"/>
      <c r="AE984" s="1033"/>
      <c r="AF984" s="1033"/>
      <c r="AG984" s="1033"/>
      <c r="AH984" s="1033"/>
      <c r="AI984" s="1033"/>
      <c r="AJ984" s="1033"/>
      <c r="AK984" s="1033"/>
      <c r="AL984" s="1033"/>
      <c r="AM984" s="1033"/>
      <c r="AN984" s="1033"/>
      <c r="AO984" s="1033"/>
      <c r="AP984" s="1033"/>
      <c r="AQ984" s="1033"/>
    </row>
    <row r="985">
      <c r="A985" s="1031"/>
      <c r="B985" s="1034"/>
      <c r="C985" s="1031"/>
      <c r="D985" s="1031"/>
      <c r="E985" s="1031"/>
      <c r="F985" s="1033"/>
      <c r="G985" s="1033"/>
      <c r="H985" s="1033"/>
      <c r="I985" s="1033"/>
      <c r="J985" s="1033"/>
      <c r="K985" s="1033"/>
      <c r="L985" s="1033"/>
      <c r="M985" s="1033"/>
      <c r="N985" s="1033"/>
      <c r="O985" s="1033"/>
      <c r="P985" s="1033"/>
      <c r="Q985" s="1033"/>
      <c r="R985" s="1033"/>
      <c r="S985" s="1033"/>
      <c r="T985" s="1033"/>
      <c r="U985" s="1033"/>
      <c r="V985" s="1033"/>
      <c r="W985" s="1033"/>
      <c r="X985" s="1033"/>
      <c r="Y985" s="1033"/>
      <c r="Z985" s="1033"/>
      <c r="AA985" s="1033"/>
      <c r="AB985" s="1033"/>
      <c r="AC985" s="1033"/>
      <c r="AD985" s="1033"/>
      <c r="AE985" s="1033"/>
      <c r="AF985" s="1033"/>
      <c r="AG985" s="1033"/>
      <c r="AH985" s="1033"/>
      <c r="AI985" s="1033"/>
      <c r="AJ985" s="1033"/>
      <c r="AK985" s="1033"/>
      <c r="AL985" s="1033"/>
      <c r="AM985" s="1033"/>
      <c r="AN985" s="1033"/>
      <c r="AO985" s="1033"/>
      <c r="AP985" s="1033"/>
      <c r="AQ985" s="1033"/>
    </row>
  </sheetData>
  <conditionalFormatting sqref="C6:C7 C20:C21">
    <cfRule type="expression" dxfId="8" priority="1" stopIfTrue="1">
      <formula>C6&lt;&gt;OFFSET(C6,-1,0)</formula>
    </cfRule>
  </conditionalFormatting>
  <conditionalFormatting sqref="C8 C22">
    <cfRule type="expression" dxfId="8" priority="2" stopIfTrue="1">
      <formula>C8&lt;&gt;OFFSET(C8,-1,0)</formula>
    </cfRule>
  </conditionalFormatting>
  <conditionalFormatting sqref="C9 C23">
    <cfRule type="expression" dxfId="8" priority="3" stopIfTrue="1">
      <formula>C9&lt;&gt;OFFSET(C9,-1,0)</formula>
    </cfRule>
  </conditionalFormatting>
  <conditionalFormatting sqref="C10:C11 C24:C25">
    <cfRule type="expression" dxfId="8" priority="4" stopIfTrue="1">
      <formula>C10&lt;&gt;OFFSET(C10,-1,0)</formula>
    </cfRule>
  </conditionalFormatting>
  <dataValidations>
    <dataValidation type="list" allowBlank="1" showErrorMessage="1" sqref="F6:N11 F20:N25">
      <formula1>"-,○"</formula1>
    </dataValidation>
    <dataValidation type="list" allowBlank="1" sqref="F13:N14 F27:N28">
      <formula1>"未,OK,NG,保,外,-"</formula1>
    </dataValidation>
  </dataValidations>
  <printOptions/>
  <pageMargins bottom="0.48" footer="0.0" header="0.0" left="0.5" right="0.39" top="0.42"/>
  <pageSetup fitToHeight="0" paperSize="9" orientation="landscape"/>
  <headerFooter>
    <oddHeader>&amp;LSQF-222-005-FS &amp;A&amp;R&amp;F</oddHeader>
    <oddFooter>&amp;LSHIFT CONFIDENTIAL&amp;C&amp;P / &amp;RCopyright　SHIFT.Inc All Right Reserved</oddFooter>
  </headerFooter>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1" t="s">
        <v>5838</v>
      </c>
      <c r="B2" s="1" t="s">
        <v>126</v>
      </c>
      <c r="E2" s="1" t="s">
        <v>5839</v>
      </c>
      <c r="F2" s="1" t="s">
        <v>126</v>
      </c>
    </row>
    <row r="3">
      <c r="A3" s="62" t="s">
        <v>5840</v>
      </c>
      <c r="B3" s="62" t="s">
        <v>5841</v>
      </c>
      <c r="C3" s="62" t="s">
        <v>5842</v>
      </c>
      <c r="E3" s="62" t="s">
        <v>5843</v>
      </c>
      <c r="F3" s="62" t="s">
        <v>5841</v>
      </c>
      <c r="G3" s="62" t="s">
        <v>5842</v>
      </c>
    </row>
    <row r="4">
      <c r="A4" s="62" t="s">
        <v>5844</v>
      </c>
      <c r="B4" s="59"/>
      <c r="C4" s="59"/>
      <c r="E4" s="62" t="s">
        <v>5845</v>
      </c>
      <c r="F4" s="59"/>
      <c r="G4" s="59"/>
    </row>
    <row r="5">
      <c r="A5" s="62" t="s">
        <v>5846</v>
      </c>
      <c r="B5" s="59"/>
      <c r="C5" s="59"/>
      <c r="E5" s="62" t="s">
        <v>5847</v>
      </c>
      <c r="F5" s="59"/>
      <c r="G5" s="59"/>
    </row>
    <row r="6">
      <c r="A6" s="62" t="s">
        <v>5848</v>
      </c>
      <c r="B6" s="59"/>
      <c r="C6" s="59"/>
      <c r="E6" s="62" t="s">
        <v>5849</v>
      </c>
      <c r="F6" s="59"/>
      <c r="G6" s="59"/>
    </row>
    <row r="7">
      <c r="A7" s="62" t="s">
        <v>5850</v>
      </c>
      <c r="B7" s="59"/>
      <c r="C7" s="59"/>
      <c r="E7" s="62" t="s">
        <v>5851</v>
      </c>
      <c r="F7" s="59"/>
      <c r="G7" s="59"/>
    </row>
    <row r="8">
      <c r="A8" s="62" t="s">
        <v>5852</v>
      </c>
      <c r="B8" s="59"/>
      <c r="C8" s="59"/>
      <c r="E8" s="62" t="s">
        <v>5853</v>
      </c>
      <c r="F8" s="59"/>
      <c r="G8" s="59"/>
    </row>
    <row r="9">
      <c r="A9" s="62" t="s">
        <v>5854</v>
      </c>
      <c r="B9" s="59"/>
      <c r="C9" s="59"/>
      <c r="E9" s="62" t="s">
        <v>5855</v>
      </c>
      <c r="F9" s="59"/>
      <c r="G9" s="59"/>
    </row>
    <row r="10">
      <c r="A10" s="62" t="s">
        <v>5856</v>
      </c>
      <c r="B10" s="59"/>
      <c r="C10" s="59"/>
      <c r="E10" s="62" t="s">
        <v>5857</v>
      </c>
      <c r="F10" s="59"/>
      <c r="G10" s="59"/>
    </row>
    <row r="11">
      <c r="A11" s="62" t="s">
        <v>5858</v>
      </c>
      <c r="B11" s="59"/>
      <c r="C11" s="59"/>
      <c r="E11" s="62" t="s">
        <v>5859</v>
      </c>
      <c r="F11" s="59"/>
      <c r="G11" s="59"/>
    </row>
    <row r="12">
      <c r="A12" s="62" t="s">
        <v>5860</v>
      </c>
      <c r="B12" s="59"/>
      <c r="C12" s="59"/>
      <c r="E12" s="62" t="s">
        <v>197</v>
      </c>
      <c r="F12" s="59"/>
      <c r="G12" s="59"/>
    </row>
    <row r="13">
      <c r="A13" s="62" t="s">
        <v>5861</v>
      </c>
      <c r="B13" s="59"/>
      <c r="C13" s="59"/>
      <c r="E13" s="62" t="s">
        <v>5862</v>
      </c>
      <c r="F13" s="59"/>
      <c r="G13" s="59"/>
    </row>
    <row r="14">
      <c r="A14" s="62" t="s">
        <v>197</v>
      </c>
      <c r="B14" s="59"/>
      <c r="C14" s="59"/>
    </row>
    <row r="15">
      <c r="A15" s="62" t="s">
        <v>5862</v>
      </c>
      <c r="B15" s="59"/>
      <c r="C15" s="59"/>
    </row>
    <row r="16">
      <c r="A16" s="59"/>
      <c r="B16" s="59"/>
      <c r="C16" s="59"/>
    </row>
    <row r="17">
      <c r="A17" s="59"/>
      <c r="B17" s="59"/>
      <c r="C17" s="59"/>
    </row>
    <row r="18">
      <c r="A18" s="59"/>
      <c r="B18" s="59"/>
      <c r="C18" s="59"/>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1" t="s">
        <v>5863</v>
      </c>
      <c r="B2" s="1" t="s">
        <v>5864</v>
      </c>
      <c r="D2" s="1" t="s">
        <v>5865</v>
      </c>
    </row>
    <row r="3">
      <c r="A3" s="1059" t="s">
        <v>5866</v>
      </c>
      <c r="B3" s="59"/>
      <c r="E3" s="62" t="s">
        <v>78</v>
      </c>
      <c r="F3" s="62" t="s">
        <v>3588</v>
      </c>
    </row>
    <row r="4">
      <c r="A4" s="1059" t="s">
        <v>5867</v>
      </c>
      <c r="B4" s="59"/>
      <c r="D4" s="62" t="s">
        <v>5868</v>
      </c>
      <c r="E4" s="62"/>
      <c r="F4" s="59"/>
    </row>
    <row r="5">
      <c r="A5" s="1059" t="s">
        <v>5869</v>
      </c>
      <c r="B5" s="59"/>
      <c r="D5" s="62" t="s">
        <v>5870</v>
      </c>
      <c r="E5" s="62"/>
      <c r="F5" s="59"/>
    </row>
    <row r="6">
      <c r="A6" s="1059" t="s">
        <v>5871</v>
      </c>
      <c r="B6" s="59"/>
      <c r="D6" s="62" t="s">
        <v>5872</v>
      </c>
      <c r="E6" s="62"/>
      <c r="F6" s="59"/>
    </row>
    <row r="7">
      <c r="A7" s="1059" t="s">
        <v>5873</v>
      </c>
      <c r="B7" s="59"/>
    </row>
    <row r="8">
      <c r="A8" s="1059" t="s">
        <v>5874</v>
      </c>
      <c r="B8" s="59"/>
    </row>
    <row r="11">
      <c r="A11" s="1" t="s">
        <v>5875</v>
      </c>
      <c r="E11" s="1" t="s">
        <v>5876</v>
      </c>
    </row>
    <row r="12">
      <c r="A12" s="1060"/>
      <c r="B12" s="1060" t="s">
        <v>5877</v>
      </c>
      <c r="C12" s="1060" t="s">
        <v>5878</v>
      </c>
      <c r="D12" s="1060" t="s">
        <v>5879</v>
      </c>
      <c r="E12" s="1060" t="s">
        <v>5880</v>
      </c>
      <c r="F12" s="1061" t="s">
        <v>5881</v>
      </c>
      <c r="G12" s="1062" t="s">
        <v>5882</v>
      </c>
      <c r="H12" s="1063" t="s">
        <v>5840</v>
      </c>
      <c r="I12" s="1063" t="s">
        <v>5843</v>
      </c>
      <c r="J12" s="1064" t="s">
        <v>145</v>
      </c>
    </row>
    <row r="13">
      <c r="A13" s="62">
        <v>1.0</v>
      </c>
      <c r="B13" s="59"/>
      <c r="C13" s="59"/>
      <c r="D13" s="59"/>
      <c r="E13" s="59"/>
      <c r="F13" s="59"/>
      <c r="G13" s="59"/>
      <c r="H13" s="59"/>
      <c r="I13" s="59"/>
      <c r="J13" s="59"/>
    </row>
    <row r="14">
      <c r="A14" s="62">
        <v>2.0</v>
      </c>
      <c r="B14" s="59"/>
      <c r="C14" s="59"/>
      <c r="D14" s="59"/>
      <c r="E14" s="59"/>
      <c r="F14" s="59"/>
      <c r="G14" s="59"/>
      <c r="H14" s="59"/>
      <c r="I14" s="59"/>
      <c r="J14" s="59"/>
    </row>
    <row r="15">
      <c r="A15" s="62">
        <v>3.0</v>
      </c>
      <c r="B15" s="59"/>
      <c r="C15" s="59"/>
      <c r="D15" s="59"/>
      <c r="E15" s="59"/>
      <c r="F15" s="59"/>
      <c r="G15" s="59"/>
      <c r="H15" s="59"/>
      <c r="I15" s="59"/>
      <c r="J15" s="59"/>
    </row>
    <row r="16">
      <c r="A16" s="62">
        <v>4.0</v>
      </c>
      <c r="B16" s="59"/>
      <c r="C16" s="59"/>
      <c r="D16" s="59"/>
      <c r="E16" s="59"/>
      <c r="F16" s="59"/>
      <c r="G16" s="59"/>
      <c r="H16" s="59"/>
      <c r="I16" s="59"/>
      <c r="J16" s="59"/>
    </row>
    <row r="17">
      <c r="A17" s="62">
        <v>5.0</v>
      </c>
      <c r="B17" s="59"/>
      <c r="C17" s="59"/>
      <c r="D17" s="59"/>
      <c r="E17" s="59"/>
      <c r="F17" s="59"/>
      <c r="G17" s="59"/>
      <c r="H17" s="59"/>
      <c r="I17" s="59"/>
      <c r="J17" s="59"/>
    </row>
    <row r="18">
      <c r="A18" s="62">
        <v>6.0</v>
      </c>
      <c r="B18" s="59"/>
      <c r="C18" s="59"/>
      <c r="D18" s="59"/>
      <c r="E18" s="59"/>
      <c r="F18" s="59"/>
      <c r="G18" s="59"/>
      <c r="H18" s="59"/>
      <c r="I18" s="59"/>
      <c r="J18" s="59"/>
    </row>
    <row r="19">
      <c r="A19" s="62">
        <v>7.0</v>
      </c>
      <c r="B19" s="59"/>
      <c r="C19" s="59"/>
      <c r="D19" s="59"/>
      <c r="E19" s="59"/>
      <c r="F19" s="59"/>
      <c r="G19" s="59"/>
      <c r="H19" s="59"/>
      <c r="I19" s="59"/>
      <c r="J19" s="59"/>
    </row>
    <row r="20">
      <c r="A20" s="62">
        <v>8.0</v>
      </c>
      <c r="B20" s="59"/>
      <c r="C20" s="59"/>
      <c r="D20" s="59"/>
      <c r="E20" s="59"/>
      <c r="F20" s="59"/>
      <c r="G20" s="59"/>
      <c r="H20" s="59"/>
      <c r="I20" s="59"/>
      <c r="J20" s="59"/>
    </row>
    <row r="21">
      <c r="A21" s="62">
        <v>9.0</v>
      </c>
      <c r="B21" s="59"/>
      <c r="C21" s="59"/>
      <c r="D21" s="59"/>
      <c r="E21" s="59"/>
      <c r="F21" s="59"/>
      <c r="G21" s="59"/>
      <c r="H21" s="59"/>
      <c r="I21" s="59"/>
      <c r="J21" s="59"/>
    </row>
    <row r="22">
      <c r="A22" s="62">
        <v>10.0</v>
      </c>
      <c r="B22" s="59"/>
      <c r="C22" s="59"/>
      <c r="D22" s="59"/>
      <c r="E22" s="59"/>
      <c r="F22" s="59"/>
      <c r="G22" s="59"/>
      <c r="H22" s="59"/>
      <c r="I22" s="59"/>
      <c r="J22" s="59"/>
    </row>
    <row r="23">
      <c r="A23" s="62">
        <v>11.0</v>
      </c>
      <c r="B23" s="59"/>
      <c r="C23" s="59"/>
      <c r="D23" s="59"/>
      <c r="E23" s="59"/>
      <c r="F23" s="59"/>
      <c r="G23" s="59"/>
      <c r="H23" s="59"/>
      <c r="I23" s="59"/>
      <c r="J23" s="59"/>
    </row>
    <row r="24">
      <c r="A24" s="62">
        <v>12.0</v>
      </c>
      <c r="B24" s="59"/>
      <c r="C24" s="59"/>
      <c r="D24" s="59"/>
      <c r="E24" s="59"/>
      <c r="F24" s="59"/>
      <c r="G24" s="59"/>
      <c r="H24" s="59"/>
      <c r="I24" s="59"/>
      <c r="J24" s="59"/>
    </row>
    <row r="25">
      <c r="A25" s="62">
        <v>13.0</v>
      </c>
      <c r="B25" s="59"/>
      <c r="C25" s="59"/>
      <c r="D25" s="59"/>
      <c r="E25" s="59"/>
      <c r="F25" s="59"/>
      <c r="G25" s="59"/>
      <c r="H25" s="59"/>
      <c r="I25" s="59"/>
      <c r="J25" s="59"/>
    </row>
    <row r="26">
      <c r="A26" s="62">
        <v>14.0</v>
      </c>
      <c r="B26" s="59"/>
      <c r="C26" s="59"/>
      <c r="D26" s="59"/>
      <c r="E26" s="59"/>
      <c r="F26" s="59"/>
      <c r="G26" s="59"/>
      <c r="H26" s="59"/>
      <c r="I26" s="59"/>
      <c r="J26" s="59"/>
    </row>
    <row r="27">
      <c r="A27" s="62">
        <v>15.0</v>
      </c>
      <c r="B27" s="59"/>
      <c r="C27" s="59"/>
      <c r="D27" s="59"/>
      <c r="E27" s="59"/>
      <c r="F27" s="59"/>
      <c r="G27" s="59"/>
      <c r="H27" s="59"/>
      <c r="I27" s="59"/>
      <c r="J27" s="59"/>
    </row>
    <row r="28">
      <c r="A28" s="62">
        <v>16.0</v>
      </c>
      <c r="B28" s="59"/>
      <c r="C28" s="59"/>
      <c r="D28" s="59"/>
      <c r="E28" s="59"/>
      <c r="F28" s="59"/>
      <c r="G28" s="59"/>
      <c r="H28" s="59"/>
      <c r="I28" s="59"/>
      <c r="J28" s="59"/>
    </row>
    <row r="29">
      <c r="A29" s="62">
        <v>17.0</v>
      </c>
      <c r="B29" s="59"/>
      <c r="C29" s="59"/>
      <c r="D29" s="59"/>
      <c r="E29" s="59"/>
      <c r="F29" s="59"/>
      <c r="G29" s="59"/>
      <c r="H29" s="59"/>
      <c r="I29" s="59"/>
      <c r="J29" s="59"/>
    </row>
    <row r="30">
      <c r="A30" s="62">
        <v>18.0</v>
      </c>
      <c r="B30" s="59"/>
      <c r="C30" s="59"/>
      <c r="D30" s="59"/>
      <c r="E30" s="59"/>
      <c r="F30" s="59"/>
      <c r="G30" s="59"/>
      <c r="H30" s="59"/>
      <c r="I30" s="59"/>
      <c r="J30" s="59"/>
    </row>
    <row r="31">
      <c r="A31" s="62">
        <v>19.0</v>
      </c>
      <c r="B31" s="59"/>
      <c r="C31" s="59"/>
      <c r="D31" s="59"/>
      <c r="E31" s="59"/>
      <c r="F31" s="59"/>
      <c r="G31" s="59"/>
      <c r="H31" s="59"/>
      <c r="I31" s="59"/>
      <c r="J31" s="59"/>
    </row>
    <row r="32">
      <c r="A32" s="62">
        <v>20.0</v>
      </c>
      <c r="B32" s="59"/>
      <c r="C32" s="59"/>
      <c r="D32" s="59"/>
      <c r="E32" s="59"/>
      <c r="F32" s="59"/>
      <c r="G32" s="59"/>
      <c r="H32" s="59"/>
      <c r="I32" s="59"/>
      <c r="J32" s="59"/>
    </row>
    <row r="33">
      <c r="A33" s="62">
        <v>21.0</v>
      </c>
      <c r="B33" s="59"/>
      <c r="C33" s="59"/>
      <c r="D33" s="59"/>
      <c r="E33" s="59"/>
      <c r="F33" s="59"/>
      <c r="G33" s="59"/>
      <c r="H33" s="59"/>
      <c r="I33" s="59"/>
      <c r="J33" s="59"/>
    </row>
    <row r="34">
      <c r="A34" s="62">
        <v>22.0</v>
      </c>
      <c r="B34" s="59"/>
      <c r="C34" s="59"/>
      <c r="D34" s="59"/>
      <c r="E34" s="59"/>
      <c r="F34" s="59"/>
      <c r="G34" s="59"/>
      <c r="H34" s="59"/>
      <c r="I34" s="59"/>
      <c r="J34" s="59"/>
    </row>
    <row r="35">
      <c r="A35" s="62">
        <v>23.0</v>
      </c>
      <c r="B35" s="59"/>
      <c r="C35" s="59"/>
      <c r="D35" s="59"/>
      <c r="E35" s="59"/>
      <c r="F35" s="59"/>
      <c r="G35" s="59"/>
      <c r="H35" s="59"/>
      <c r="I35" s="59"/>
      <c r="J35" s="59"/>
    </row>
    <row r="36">
      <c r="A36" s="62">
        <v>24.0</v>
      </c>
      <c r="B36" s="59"/>
      <c r="C36" s="59"/>
      <c r="D36" s="59"/>
      <c r="E36" s="59"/>
      <c r="F36" s="59"/>
      <c r="G36" s="59"/>
      <c r="H36" s="59"/>
      <c r="I36" s="59"/>
      <c r="J36" s="59"/>
    </row>
    <row r="37">
      <c r="A37" s="62">
        <v>25.0</v>
      </c>
      <c r="B37" s="59"/>
      <c r="C37" s="59"/>
      <c r="D37" s="59"/>
      <c r="E37" s="59"/>
      <c r="F37" s="59"/>
      <c r="G37" s="59"/>
      <c r="H37" s="59"/>
      <c r="I37" s="59"/>
      <c r="J37" s="59"/>
    </row>
    <row r="38">
      <c r="A38" s="62">
        <v>26.0</v>
      </c>
      <c r="B38" s="59"/>
      <c r="C38" s="59"/>
      <c r="D38" s="59"/>
      <c r="E38" s="59"/>
      <c r="F38" s="59"/>
      <c r="G38" s="59"/>
      <c r="H38" s="59"/>
      <c r="I38" s="59"/>
      <c r="J38" s="59"/>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49" t="s">
        <v>5883</v>
      </c>
      <c r="B1" s="49" t="s">
        <v>5884</v>
      </c>
      <c r="C1" s="49" t="s">
        <v>78</v>
      </c>
      <c r="D1" s="49" t="s">
        <v>572</v>
      </c>
      <c r="E1" s="49" t="s">
        <v>5885</v>
      </c>
      <c r="F1" s="49" t="s">
        <v>5886</v>
      </c>
      <c r="G1" s="49" t="s">
        <v>5887</v>
      </c>
      <c r="H1" s="49" t="s">
        <v>699</v>
      </c>
      <c r="I1" s="49" t="s">
        <v>5888</v>
      </c>
      <c r="J1" s="49" t="s">
        <v>3588</v>
      </c>
      <c r="K1" s="49" t="s">
        <v>5324</v>
      </c>
      <c r="L1" s="49" t="s">
        <v>5889</v>
      </c>
      <c r="M1" s="49" t="s">
        <v>5890</v>
      </c>
      <c r="N1" s="49" t="s">
        <v>5891</v>
      </c>
    </row>
    <row r="2">
      <c r="A2" s="1065" t="str">
        <f>HYPERLINK("https://beartail.atlassian.net/browse/KH-2812?atlOrigin=eyJpIjoiYzgwYTQ0ZjEyNzQzNGJhN2JmNjEyZTM0NmRhZWZhNjIiLCJwIjoic2hlZXRzLWppcmEifQ","KH-2812")</f>
        <v>KH-2812</v>
      </c>
      <c r="B2" s="49" t="s">
        <v>5892</v>
      </c>
      <c r="C2" s="49" t="s">
        <v>91</v>
      </c>
      <c r="D2" s="1066">
        <v>45195.670266203706</v>
      </c>
      <c r="E2" s="1066">
        <v>45202.603368055556</v>
      </c>
      <c r="F2" s="49" t="s">
        <v>5893</v>
      </c>
      <c r="G2" s="1065" t="str">
        <f t="shared" ref="G2:G64" si="1">HYPERLINK("https://beartail.atlassian.net/browse/KH-2809?atlOrigin=eyJpIjoiYzgwYTQ0ZjEyNzQzNGJhN2JmNjEyZTM0NmRhZWZhNjIiLCJwIjoic2hlZXRzLWppcmEifQ","KH-2809")</f>
        <v>KH-2809</v>
      </c>
      <c r="H2" s="49" t="s">
        <v>5894</v>
      </c>
      <c r="I2" s="49" t="s">
        <v>5895</v>
      </c>
      <c r="J2" s="49" t="s">
        <v>5895</v>
      </c>
      <c r="K2" s="49" t="s">
        <v>5896</v>
      </c>
      <c r="L2" s="49" t="s">
        <v>5897</v>
      </c>
      <c r="M2" s="49" t="s">
        <v>5897</v>
      </c>
      <c r="N2" s="49" t="s">
        <v>5897</v>
      </c>
    </row>
    <row r="3">
      <c r="A3" s="1065" t="str">
        <f>HYPERLINK("https://beartail.atlassian.net/browse/KH-2813?atlOrigin=eyJpIjoiYzgwYTQ0ZjEyNzQzNGJhN2JmNjEyZTM0NmRhZWZhNjIiLCJwIjoic2hlZXRzLWppcmEifQ","KH-2813")</f>
        <v>KH-2813</v>
      </c>
      <c r="B3" s="49" t="s">
        <v>5892</v>
      </c>
      <c r="C3" s="49" t="s">
        <v>91</v>
      </c>
      <c r="D3" s="1066">
        <v>45195.67172453704</v>
      </c>
      <c r="E3" s="1066">
        <v>45202.6033912037</v>
      </c>
      <c r="F3" s="49" t="s">
        <v>5893</v>
      </c>
      <c r="G3" s="1065" t="str">
        <f t="shared" si="1"/>
        <v>KH-2809</v>
      </c>
      <c r="H3" s="49" t="s">
        <v>5894</v>
      </c>
      <c r="I3" s="49" t="s">
        <v>5898</v>
      </c>
      <c r="J3" s="49" t="s">
        <v>5898</v>
      </c>
      <c r="K3" s="49" t="s">
        <v>5896</v>
      </c>
      <c r="L3" s="49" t="s">
        <v>5897</v>
      </c>
      <c r="M3" s="49" t="s">
        <v>5897</v>
      </c>
      <c r="N3" s="49" t="s">
        <v>5897</v>
      </c>
    </row>
    <row r="4">
      <c r="A4" s="1065" t="str">
        <f>HYPERLINK("https://beartail.atlassian.net/browse/KH-2859?atlOrigin=eyJpIjoiYzgwYTQ0ZjEyNzQzNGJhN2JmNjEyZTM0NmRhZWZhNjIiLCJwIjoic2hlZXRzLWppcmEifQ","KH-2859")</f>
        <v>KH-2859</v>
      </c>
      <c r="B4" s="49" t="s">
        <v>5899</v>
      </c>
      <c r="C4" s="49" t="s">
        <v>91</v>
      </c>
      <c r="D4" s="1066">
        <v>45202.66005787037</v>
      </c>
      <c r="E4" s="1066">
        <v>45212.394108796296</v>
      </c>
      <c r="F4" s="49" t="s">
        <v>5900</v>
      </c>
      <c r="G4" s="1065" t="str">
        <f t="shared" si="1"/>
        <v>KH-2809</v>
      </c>
      <c r="H4" s="49" t="s">
        <v>5894</v>
      </c>
      <c r="I4" s="49" t="s">
        <v>5895</v>
      </c>
      <c r="J4" s="49" t="s">
        <v>5898</v>
      </c>
      <c r="K4" s="49" t="s">
        <v>5901</v>
      </c>
      <c r="L4" s="49" t="s">
        <v>5897</v>
      </c>
      <c r="M4" s="49" t="s">
        <v>5897</v>
      </c>
      <c r="N4" s="49" t="s">
        <v>5897</v>
      </c>
    </row>
    <row r="5">
      <c r="A5" s="1065" t="str">
        <f>HYPERLINK("https://beartail.atlassian.net/browse/KH-2862?atlOrigin=eyJpIjoiYzgwYTQ0ZjEyNzQzNGJhN2JmNjEyZTM0NmRhZWZhNjIiLCJwIjoic2hlZXRzLWppcmEifQ","KH-2862")</f>
        <v>KH-2862</v>
      </c>
      <c r="B5" s="49" t="s">
        <v>5902</v>
      </c>
      <c r="C5" s="49" t="s">
        <v>91</v>
      </c>
      <c r="D5" s="1066">
        <v>45202.661261574074</v>
      </c>
      <c r="E5" s="1066">
        <v>45223.63253472222</v>
      </c>
      <c r="F5" s="49" t="s">
        <v>5900</v>
      </c>
      <c r="G5" s="1065" t="str">
        <f t="shared" si="1"/>
        <v>KH-2809</v>
      </c>
      <c r="H5" s="49" t="s">
        <v>5894</v>
      </c>
      <c r="I5" s="49" t="s">
        <v>5895</v>
      </c>
      <c r="J5" s="49" t="s">
        <v>5895</v>
      </c>
      <c r="K5" s="49" t="s">
        <v>5896</v>
      </c>
      <c r="L5" s="49" t="s">
        <v>5897</v>
      </c>
      <c r="M5" s="49" t="s">
        <v>5897</v>
      </c>
      <c r="N5" s="49" t="s">
        <v>5897</v>
      </c>
    </row>
    <row r="6">
      <c r="A6" s="1065" t="str">
        <f>HYPERLINK("https://beartail.atlassian.net/browse/KH-2864?atlOrigin=eyJpIjoiYzgwYTQ0ZjEyNzQzNGJhN2JmNjEyZTM0NmRhZWZhNjIiLCJwIjoic2hlZXRzLWppcmEifQ","KH-2864")</f>
        <v>KH-2864</v>
      </c>
      <c r="B6" s="49" t="s">
        <v>5903</v>
      </c>
      <c r="C6" s="49" t="s">
        <v>91</v>
      </c>
      <c r="D6" s="1066">
        <v>45202.66181712963</v>
      </c>
      <c r="E6" s="1066">
        <v>45211.44217592593</v>
      </c>
      <c r="F6" s="49" t="s">
        <v>5900</v>
      </c>
      <c r="G6" s="1065" t="str">
        <f t="shared" si="1"/>
        <v>KH-2809</v>
      </c>
      <c r="H6" s="49" t="s">
        <v>5894</v>
      </c>
      <c r="I6" s="49" t="s">
        <v>5895</v>
      </c>
      <c r="J6" s="49" t="s">
        <v>5895</v>
      </c>
      <c r="K6" s="49" t="s">
        <v>5896</v>
      </c>
      <c r="L6" s="49" t="s">
        <v>5897</v>
      </c>
      <c r="M6" s="49" t="s">
        <v>5897</v>
      </c>
      <c r="N6" s="49" t="s">
        <v>5897</v>
      </c>
    </row>
    <row r="7">
      <c r="A7" s="1065" t="str">
        <f>HYPERLINK("https://beartail.atlassian.net/browse/KH-2902?atlOrigin=eyJpIjoiYzgwYTQ0ZjEyNzQzNGJhN2JmNjEyZTM0NmRhZWZhNjIiLCJwIjoic2hlZXRzLWppcmEifQ","KH-2902")</f>
        <v>KH-2902</v>
      </c>
      <c r="B7" s="49" t="s">
        <v>5904</v>
      </c>
      <c r="C7" s="49" t="s">
        <v>91</v>
      </c>
      <c r="D7" s="1066">
        <v>45210.73216435185</v>
      </c>
      <c r="E7" s="1066">
        <v>45216.59994212963</v>
      </c>
      <c r="F7" s="49" t="s">
        <v>5900</v>
      </c>
      <c r="G7" s="1065" t="str">
        <f t="shared" si="1"/>
        <v>KH-2809</v>
      </c>
      <c r="H7" s="49" t="s">
        <v>5894</v>
      </c>
      <c r="I7" s="49" t="s">
        <v>5895</v>
      </c>
      <c r="J7" s="49" t="s">
        <v>5895</v>
      </c>
      <c r="K7" s="49" t="s">
        <v>5896</v>
      </c>
      <c r="L7" s="49" t="s">
        <v>5897</v>
      </c>
      <c r="M7" s="49" t="s">
        <v>5897</v>
      </c>
      <c r="N7" s="49" t="s">
        <v>5897</v>
      </c>
    </row>
    <row r="8">
      <c r="A8" s="1065" t="str">
        <f>HYPERLINK("https://beartail.atlassian.net/browse/KH-2903?atlOrigin=eyJpIjoiYzgwYTQ0ZjEyNzQzNGJhN2JmNjEyZTM0NmRhZWZhNjIiLCJwIjoic2hlZXRzLWppcmEifQ","KH-2903")</f>
        <v>KH-2903</v>
      </c>
      <c r="B8" s="49" t="s">
        <v>5905</v>
      </c>
      <c r="C8" s="49" t="s">
        <v>91</v>
      </c>
      <c r="D8" s="1066">
        <v>45210.73247685185</v>
      </c>
      <c r="E8" s="1066">
        <v>45229.821493055555</v>
      </c>
      <c r="F8" s="49" t="s">
        <v>5900</v>
      </c>
      <c r="G8" s="1065" t="str">
        <f t="shared" si="1"/>
        <v>KH-2809</v>
      </c>
      <c r="H8" s="49" t="s">
        <v>5894</v>
      </c>
      <c r="I8" s="49" t="s">
        <v>5895</v>
      </c>
      <c r="J8" s="49" t="s">
        <v>5898</v>
      </c>
      <c r="K8" s="49" t="s">
        <v>5896</v>
      </c>
      <c r="L8" s="49" t="s">
        <v>5897</v>
      </c>
      <c r="M8" s="49" t="s">
        <v>5897</v>
      </c>
      <c r="N8" s="49" t="s">
        <v>5897</v>
      </c>
    </row>
    <row r="9">
      <c r="A9" s="1065" t="str">
        <f>HYPERLINK("https://beartail.atlassian.net/browse/KH-2905?atlOrigin=eyJpIjoiYzgwYTQ0ZjEyNzQzNGJhN2JmNjEyZTM0NmRhZWZhNjIiLCJwIjoic2hlZXRzLWppcmEifQ","KH-2905")</f>
        <v>KH-2905</v>
      </c>
      <c r="B9" s="49" t="s">
        <v>5906</v>
      </c>
      <c r="C9" s="49" t="s">
        <v>91</v>
      </c>
      <c r="D9" s="1066">
        <v>45210.73390046296</v>
      </c>
      <c r="E9" s="1066">
        <v>45229.8215162037</v>
      </c>
      <c r="F9" s="49" t="s">
        <v>5900</v>
      </c>
      <c r="G9" s="1065" t="str">
        <f t="shared" si="1"/>
        <v>KH-2809</v>
      </c>
      <c r="H9" s="49" t="s">
        <v>5894</v>
      </c>
      <c r="I9" s="49" t="s">
        <v>5895</v>
      </c>
      <c r="J9" s="49" t="s">
        <v>5898</v>
      </c>
      <c r="K9" s="49" t="s">
        <v>5896</v>
      </c>
      <c r="L9" s="49" t="s">
        <v>5897</v>
      </c>
      <c r="M9" s="49" t="s">
        <v>5897</v>
      </c>
      <c r="N9" s="49" t="s">
        <v>5897</v>
      </c>
    </row>
    <row r="10">
      <c r="A10" s="1065" t="str">
        <f>HYPERLINK("https://beartail.atlassian.net/browse/KH-2897?atlOrigin=eyJpIjoiYzgwYTQ0ZjEyNzQzNGJhN2JmNjEyZTM0NmRhZWZhNjIiLCJwIjoic2hlZXRzLWppcmEifQ","KH-2897")</f>
        <v>KH-2897</v>
      </c>
      <c r="B10" s="49" t="s">
        <v>5907</v>
      </c>
      <c r="C10" s="49" t="s">
        <v>91</v>
      </c>
      <c r="D10" s="1066">
        <v>45210.728125</v>
      </c>
      <c r="E10" s="1066">
        <v>45245.37278935185</v>
      </c>
      <c r="F10" s="49" t="s">
        <v>5900</v>
      </c>
      <c r="G10" s="1065" t="str">
        <f t="shared" si="1"/>
        <v>KH-2809</v>
      </c>
      <c r="H10" s="49" t="s">
        <v>5894</v>
      </c>
      <c r="I10" s="49" t="s">
        <v>5895</v>
      </c>
      <c r="J10" s="49" t="s">
        <v>5895</v>
      </c>
      <c r="K10" s="49" t="s">
        <v>5896</v>
      </c>
      <c r="L10" s="49" t="s">
        <v>5897</v>
      </c>
      <c r="M10" s="49" t="s">
        <v>5897</v>
      </c>
      <c r="N10" s="49" t="s">
        <v>5897</v>
      </c>
    </row>
    <row r="11">
      <c r="A11" s="1065" t="str">
        <f>HYPERLINK("https://beartail.atlassian.net/browse/KH-2906?atlOrigin=eyJpIjoiYzgwYTQ0ZjEyNzQzNGJhN2JmNjEyZTM0NmRhZWZhNjIiLCJwIjoic2hlZXRzLWppcmEifQ","KH-2906")</f>
        <v>KH-2906</v>
      </c>
      <c r="B11" s="49" t="s">
        <v>5908</v>
      </c>
      <c r="C11" s="49" t="s">
        <v>91</v>
      </c>
      <c r="D11" s="1066">
        <v>45210.734085648146</v>
      </c>
      <c r="E11" s="1066">
        <v>45243.63416666666</v>
      </c>
      <c r="F11" s="49" t="s">
        <v>5900</v>
      </c>
      <c r="G11" s="1065" t="str">
        <f t="shared" si="1"/>
        <v>KH-2809</v>
      </c>
      <c r="H11" s="49" t="s">
        <v>5894</v>
      </c>
      <c r="I11" s="49" t="s">
        <v>5895</v>
      </c>
      <c r="J11" s="49" t="s">
        <v>5898</v>
      </c>
      <c r="K11" s="49" t="s">
        <v>5896</v>
      </c>
      <c r="L11" s="49" t="s">
        <v>5897</v>
      </c>
      <c r="M11" s="49" t="s">
        <v>5897</v>
      </c>
      <c r="N11" s="49" t="s">
        <v>5897</v>
      </c>
    </row>
    <row r="12">
      <c r="A12" s="1065" t="str">
        <f>HYPERLINK("https://beartail.atlassian.net/browse/KH-2898?atlOrigin=eyJpIjoiYzgwYTQ0ZjEyNzQzNGJhN2JmNjEyZTM0NmRhZWZhNjIiLCJwIjoic2hlZXRzLWppcmEifQ","KH-2898")</f>
        <v>KH-2898</v>
      </c>
      <c r="B12" s="49" t="s">
        <v>5909</v>
      </c>
      <c r="C12" s="49" t="s">
        <v>91</v>
      </c>
      <c r="D12" s="1066">
        <v>45210.72875</v>
      </c>
      <c r="E12" s="1066">
        <v>45244.72675925926</v>
      </c>
      <c r="F12" s="49" t="s">
        <v>5900</v>
      </c>
      <c r="G12" s="1065" t="str">
        <f t="shared" si="1"/>
        <v>KH-2809</v>
      </c>
      <c r="H12" s="49" t="s">
        <v>5894</v>
      </c>
      <c r="I12" s="49" t="s">
        <v>5895</v>
      </c>
      <c r="J12" s="49" t="s">
        <v>5895</v>
      </c>
      <c r="K12" s="49" t="s">
        <v>5896</v>
      </c>
      <c r="L12" s="49" t="s">
        <v>5897</v>
      </c>
      <c r="M12" s="49" t="s">
        <v>5897</v>
      </c>
      <c r="N12" s="49" t="s">
        <v>5897</v>
      </c>
    </row>
    <row r="13">
      <c r="A13" s="1065" t="str">
        <f>HYPERLINK("https://beartail.atlassian.net/browse/KH-2900?atlOrigin=eyJpIjoiYzgwYTQ0ZjEyNzQzNGJhN2JmNjEyZTM0NmRhZWZhNjIiLCJwIjoic2hlZXRzLWppcmEifQ","KH-2900")</f>
        <v>KH-2900</v>
      </c>
      <c r="B13" s="49" t="s">
        <v>5910</v>
      </c>
      <c r="C13" s="49" t="s">
        <v>91</v>
      </c>
      <c r="D13" s="1066">
        <v>45210.72929398148</v>
      </c>
      <c r="E13" s="1066">
        <v>45245.372083333335</v>
      </c>
      <c r="F13" s="49" t="s">
        <v>5900</v>
      </c>
      <c r="G13" s="1065" t="str">
        <f t="shared" si="1"/>
        <v>KH-2809</v>
      </c>
      <c r="H13" s="49" t="s">
        <v>5894</v>
      </c>
      <c r="I13" s="49" t="s">
        <v>5895</v>
      </c>
      <c r="J13" s="49" t="s">
        <v>5898</v>
      </c>
      <c r="K13" s="49" t="s">
        <v>5896</v>
      </c>
      <c r="L13" s="49" t="s">
        <v>5897</v>
      </c>
      <c r="M13" s="49" t="s">
        <v>5897</v>
      </c>
      <c r="N13" s="49" t="s">
        <v>5897</v>
      </c>
    </row>
    <row r="14">
      <c r="A14" s="1065" t="str">
        <f>HYPERLINK("https://beartail.atlassian.net/browse/KH-2899?atlOrigin=eyJpIjoiYzgwYTQ0ZjEyNzQzNGJhN2JmNjEyZTM0NmRhZWZhNjIiLCJwIjoic2hlZXRzLWppcmEifQ","KH-2899")</f>
        <v>KH-2899</v>
      </c>
      <c r="B14" s="49" t="s">
        <v>5911</v>
      </c>
      <c r="C14" s="49" t="s">
        <v>91</v>
      </c>
      <c r="D14" s="1066">
        <v>45210.729050925926</v>
      </c>
      <c r="E14" s="1066">
        <v>45245.37233796297</v>
      </c>
      <c r="F14" s="49" t="s">
        <v>5900</v>
      </c>
      <c r="G14" s="1065" t="str">
        <f t="shared" si="1"/>
        <v>KH-2809</v>
      </c>
      <c r="H14" s="49" t="s">
        <v>5894</v>
      </c>
      <c r="I14" s="49" t="s">
        <v>5895</v>
      </c>
      <c r="J14" s="49" t="s">
        <v>5898</v>
      </c>
      <c r="K14" s="49" t="s">
        <v>5896</v>
      </c>
      <c r="L14" s="49" t="s">
        <v>5897</v>
      </c>
      <c r="M14" s="49" t="s">
        <v>5897</v>
      </c>
      <c r="N14" s="49" t="s">
        <v>5897</v>
      </c>
    </row>
    <row r="15">
      <c r="A15" s="1065" t="str">
        <f>HYPERLINK("https://beartail.atlassian.net/browse/KH-2901?atlOrigin=eyJpIjoiYzgwYTQ0ZjEyNzQzNGJhN2JmNjEyZTM0NmRhZWZhNjIiLCJwIjoic2hlZXRzLWppcmEifQ","KH-2901")</f>
        <v>KH-2901</v>
      </c>
      <c r="B15" s="49" t="s">
        <v>5912</v>
      </c>
      <c r="C15" s="49" t="s">
        <v>91</v>
      </c>
      <c r="D15" s="1066">
        <v>45210.729583333334</v>
      </c>
      <c r="E15" s="1066">
        <v>45245.373020833336</v>
      </c>
      <c r="F15" s="49" t="s">
        <v>5900</v>
      </c>
      <c r="G15" s="1065" t="str">
        <f t="shared" si="1"/>
        <v>KH-2809</v>
      </c>
      <c r="H15" s="49" t="s">
        <v>5894</v>
      </c>
      <c r="I15" s="49" t="s">
        <v>5895</v>
      </c>
      <c r="J15" s="49" t="s">
        <v>5898</v>
      </c>
      <c r="K15" s="49" t="s">
        <v>5896</v>
      </c>
      <c r="L15" s="49" t="s">
        <v>5897</v>
      </c>
      <c r="M15" s="49" t="s">
        <v>5897</v>
      </c>
      <c r="N15" s="49" t="s">
        <v>5897</v>
      </c>
    </row>
    <row r="16">
      <c r="A16" s="1065" t="str">
        <f>HYPERLINK("https://beartail.atlassian.net/browse/KH-3039?atlOrigin=eyJpIjoiYzgwYTQ0ZjEyNzQzNGJhN2JmNjEyZTM0NmRhZWZhNjIiLCJwIjoic2hlZXRzLWppcmEifQ","KH-3039")</f>
        <v>KH-3039</v>
      </c>
      <c r="B16" s="49" t="s">
        <v>5913</v>
      </c>
      <c r="C16" s="49" t="s">
        <v>91</v>
      </c>
      <c r="D16" s="1066">
        <v>45237.67201388889</v>
      </c>
      <c r="E16" s="1066">
        <v>45245.39519675926</v>
      </c>
      <c r="F16" s="49" t="s">
        <v>5900</v>
      </c>
      <c r="G16" s="1065" t="str">
        <f t="shared" si="1"/>
        <v>KH-2809</v>
      </c>
      <c r="H16" s="49" t="s">
        <v>5894</v>
      </c>
      <c r="I16" s="49" t="s">
        <v>5895</v>
      </c>
      <c r="J16" s="49" t="s">
        <v>5898</v>
      </c>
      <c r="K16" s="49" t="s">
        <v>5896</v>
      </c>
      <c r="L16" s="49" t="s">
        <v>5897</v>
      </c>
      <c r="M16" s="49" t="s">
        <v>5897</v>
      </c>
      <c r="N16" s="49" t="s">
        <v>5897</v>
      </c>
    </row>
    <row r="17">
      <c r="A17" s="1065" t="str">
        <f>HYPERLINK("https://beartail.atlassian.net/browse/KH-3041?atlOrigin=eyJpIjoiYzgwYTQ0ZjEyNzQzNGJhN2JmNjEyZTM0NmRhZWZhNjIiLCJwIjoic2hlZXRzLWppcmEifQ","KH-3041")</f>
        <v>KH-3041</v>
      </c>
      <c r="B17" s="49" t="s">
        <v>5914</v>
      </c>
      <c r="C17" s="49" t="s">
        <v>91</v>
      </c>
      <c r="D17" s="1066">
        <v>45237.67229166667</v>
      </c>
      <c r="E17" s="1066">
        <v>45252.571388888886</v>
      </c>
      <c r="F17" s="49" t="s">
        <v>5900</v>
      </c>
      <c r="G17" s="1065" t="str">
        <f t="shared" si="1"/>
        <v>KH-2809</v>
      </c>
      <c r="H17" s="49" t="s">
        <v>5894</v>
      </c>
      <c r="I17" s="49" t="s">
        <v>5895</v>
      </c>
      <c r="J17" s="49" t="s">
        <v>5895</v>
      </c>
      <c r="K17" s="49" t="s">
        <v>5896</v>
      </c>
      <c r="L17" s="49" t="s">
        <v>5897</v>
      </c>
      <c r="M17" s="49" t="s">
        <v>5897</v>
      </c>
      <c r="N17" s="49" t="s">
        <v>5897</v>
      </c>
    </row>
    <row r="18">
      <c r="A18" s="1065" t="str">
        <f>HYPERLINK("https://beartail.atlassian.net/browse/KH-3089?atlOrigin=eyJpIjoiYzgwYTQ0ZjEyNzQzNGJhN2JmNjEyZTM0NmRhZWZhNjIiLCJwIjoic2hlZXRzLWppcmEifQ","KH-3089")</f>
        <v>KH-3089</v>
      </c>
      <c r="B18" s="49" t="s">
        <v>5915</v>
      </c>
      <c r="C18" s="49" t="s">
        <v>91</v>
      </c>
      <c r="D18" s="1066">
        <v>45244.66341435185</v>
      </c>
      <c r="E18" s="1066">
        <v>45252.844513888886</v>
      </c>
      <c r="F18" s="49" t="s">
        <v>5900</v>
      </c>
      <c r="G18" s="1065" t="str">
        <f t="shared" si="1"/>
        <v>KH-2809</v>
      </c>
      <c r="H18" s="49" t="s">
        <v>5894</v>
      </c>
      <c r="I18" s="49" t="s">
        <v>5898</v>
      </c>
      <c r="J18" s="49" t="s">
        <v>5895</v>
      </c>
      <c r="K18" s="49" t="s">
        <v>5896</v>
      </c>
      <c r="L18" s="49" t="s">
        <v>5897</v>
      </c>
      <c r="M18" s="49" t="s">
        <v>5897</v>
      </c>
      <c r="N18" s="49" t="s">
        <v>5897</v>
      </c>
    </row>
    <row r="19">
      <c r="A19" s="1065" t="str">
        <f>HYPERLINK("https://beartail.atlassian.net/browse/KH-3120?atlOrigin=eyJpIjoiYzgwYTQ0ZjEyNzQzNGJhN2JmNjEyZTM0NmRhZWZhNjIiLCJwIjoic2hlZXRzLWppcmEifQ","KH-3120")</f>
        <v>KH-3120</v>
      </c>
      <c r="B19" s="49" t="s">
        <v>5916</v>
      </c>
      <c r="C19" s="49" t="s">
        <v>91</v>
      </c>
      <c r="D19" s="1066">
        <v>45251.647523148145</v>
      </c>
      <c r="E19" s="1066">
        <v>45257.41798611111</v>
      </c>
      <c r="F19" s="49" t="s">
        <v>5900</v>
      </c>
      <c r="G19" s="1065" t="str">
        <f t="shared" si="1"/>
        <v>KH-2809</v>
      </c>
      <c r="H19" s="49" t="s">
        <v>5894</v>
      </c>
      <c r="I19" s="49" t="s">
        <v>5895</v>
      </c>
      <c r="J19" s="49" t="s">
        <v>5895</v>
      </c>
      <c r="K19" s="49" t="s">
        <v>5896</v>
      </c>
      <c r="L19" s="49" t="s">
        <v>5897</v>
      </c>
      <c r="M19" s="49" t="s">
        <v>5897</v>
      </c>
      <c r="N19" s="49" t="s">
        <v>5897</v>
      </c>
    </row>
    <row r="20">
      <c r="A20" s="1065" t="str">
        <f>HYPERLINK("https://beartail.atlassian.net/browse/KH-3126?atlOrigin=eyJpIjoiYzgwYTQ0ZjEyNzQzNGJhN2JmNjEyZTM0NmRhZWZhNjIiLCJwIjoic2hlZXRzLWppcmEifQ","KH-3126")</f>
        <v>KH-3126</v>
      </c>
      <c r="B20" s="49" t="s">
        <v>5917</v>
      </c>
      <c r="C20" s="49" t="s">
        <v>91</v>
      </c>
      <c r="D20" s="1066">
        <v>45251.70087962963</v>
      </c>
      <c r="E20" s="1066">
        <v>45261.51956018519</v>
      </c>
      <c r="F20" s="49" t="s">
        <v>5900</v>
      </c>
      <c r="G20" s="1065" t="str">
        <f t="shared" si="1"/>
        <v>KH-2809</v>
      </c>
      <c r="H20" s="49" t="s">
        <v>5894</v>
      </c>
      <c r="I20" s="49" t="s">
        <v>5895</v>
      </c>
      <c r="J20" s="49" t="s">
        <v>5895</v>
      </c>
      <c r="K20" s="49" t="s">
        <v>5896</v>
      </c>
      <c r="L20" s="49" t="s">
        <v>5897</v>
      </c>
      <c r="M20" s="49" t="s">
        <v>5897</v>
      </c>
      <c r="N20" s="49" t="s">
        <v>5897</v>
      </c>
    </row>
    <row r="21">
      <c r="A21" s="1065" t="str">
        <f>HYPERLINK("https://beartail.atlassian.net/browse/KH-3125?atlOrigin=eyJpIjoiYzgwYTQ0ZjEyNzQzNGJhN2JmNjEyZTM0NmRhZWZhNjIiLCJwIjoic2hlZXRzLWppcmEifQ","KH-3125")</f>
        <v>KH-3125</v>
      </c>
      <c r="B21" s="49" t="s">
        <v>5918</v>
      </c>
      <c r="C21" s="49" t="s">
        <v>91</v>
      </c>
      <c r="D21" s="1066">
        <v>45251.698171296295</v>
      </c>
      <c r="E21" s="1066">
        <v>45261.48365740741</v>
      </c>
      <c r="F21" s="49" t="s">
        <v>5919</v>
      </c>
      <c r="G21" s="1065" t="str">
        <f t="shared" si="1"/>
        <v>KH-2809</v>
      </c>
      <c r="H21" s="49" t="s">
        <v>5894</v>
      </c>
      <c r="I21" s="49" t="s">
        <v>5920</v>
      </c>
      <c r="J21" s="49" t="s">
        <v>5895</v>
      </c>
      <c r="K21" s="49" t="s">
        <v>5896</v>
      </c>
      <c r="L21" s="49" t="s">
        <v>5897</v>
      </c>
      <c r="M21" s="49" t="s">
        <v>5897</v>
      </c>
      <c r="N21" s="49" t="s">
        <v>5897</v>
      </c>
    </row>
    <row r="22">
      <c r="A22" s="1065" t="str">
        <f>HYPERLINK("https://beartail.atlassian.net/browse/KH-3127?atlOrigin=eyJpIjoiYzgwYTQ0ZjEyNzQzNGJhN2JmNjEyZTM0NmRhZWZhNjIiLCJwIjoic2hlZXRzLWppcmEifQ","KH-3127")</f>
        <v>KH-3127</v>
      </c>
      <c r="B22" s="49" t="s">
        <v>5921</v>
      </c>
      <c r="C22" s="49" t="s">
        <v>91</v>
      </c>
      <c r="D22" s="1066">
        <v>45251.70431712963</v>
      </c>
      <c r="E22" s="1066">
        <v>45261.44537037037</v>
      </c>
      <c r="F22" s="49" t="s">
        <v>5919</v>
      </c>
      <c r="G22" s="1065" t="str">
        <f t="shared" si="1"/>
        <v>KH-2809</v>
      </c>
      <c r="H22" s="49" t="s">
        <v>5894</v>
      </c>
      <c r="I22" s="49" t="s">
        <v>5920</v>
      </c>
      <c r="J22" s="49" t="s">
        <v>5895</v>
      </c>
      <c r="K22" s="49" t="s">
        <v>5896</v>
      </c>
      <c r="L22" s="49" t="s">
        <v>5897</v>
      </c>
      <c r="M22" s="49" t="s">
        <v>5897</v>
      </c>
      <c r="N22" s="49" t="s">
        <v>5897</v>
      </c>
    </row>
    <row r="23">
      <c r="A23" s="1065" t="str">
        <f>HYPERLINK("https://beartail.atlassian.net/browse/KH-3129?atlOrigin=eyJpIjoiYzgwYTQ0ZjEyNzQzNGJhN2JmNjEyZTM0NmRhZWZhNjIiLCJwIjoic2hlZXRzLWppcmEifQ","KH-3129")</f>
        <v>KH-3129</v>
      </c>
      <c r="B23" s="49" t="s">
        <v>5922</v>
      </c>
      <c r="C23" s="49" t="s">
        <v>91</v>
      </c>
      <c r="D23" s="1066">
        <v>45252.57732638889</v>
      </c>
      <c r="E23" s="1066">
        <v>45272.70649305556</v>
      </c>
      <c r="F23" s="49" t="s">
        <v>5900</v>
      </c>
      <c r="G23" s="1065" t="str">
        <f t="shared" si="1"/>
        <v>KH-2809</v>
      </c>
      <c r="H23" s="49" t="s">
        <v>5894</v>
      </c>
      <c r="I23" s="49" t="s">
        <v>5895</v>
      </c>
      <c r="J23" s="49" t="s">
        <v>5895</v>
      </c>
      <c r="K23" s="49" t="s">
        <v>5896</v>
      </c>
      <c r="L23" s="49" t="s">
        <v>5897</v>
      </c>
      <c r="M23" s="49" t="s">
        <v>5897</v>
      </c>
      <c r="N23" s="49" t="s">
        <v>5897</v>
      </c>
    </row>
    <row r="24">
      <c r="A24" s="1065" t="str">
        <f>HYPERLINK("https://beartail.atlassian.net/browse/KH-3149?atlOrigin=eyJpIjoiYzgwYTQ0ZjEyNzQzNGJhN2JmNjEyZTM0NmRhZWZhNjIiLCJwIjoic2hlZXRzLWppcmEifQ","KH-3149")</f>
        <v>KH-3149</v>
      </c>
      <c r="B24" s="49" t="s">
        <v>5923</v>
      </c>
      <c r="C24" s="49" t="s">
        <v>91</v>
      </c>
      <c r="D24" s="1066">
        <v>45257.65085648148</v>
      </c>
      <c r="E24" s="1066">
        <v>45271.6009837963</v>
      </c>
      <c r="F24" s="49" t="s">
        <v>5919</v>
      </c>
      <c r="G24" s="1065" t="str">
        <f t="shared" si="1"/>
        <v>KH-2809</v>
      </c>
      <c r="H24" s="49" t="s">
        <v>5894</v>
      </c>
      <c r="I24" s="49" t="s">
        <v>5920</v>
      </c>
      <c r="J24" s="49" t="s">
        <v>5895</v>
      </c>
      <c r="K24" s="49" t="s">
        <v>5896</v>
      </c>
      <c r="L24" s="49" t="s">
        <v>5897</v>
      </c>
      <c r="M24" s="49" t="s">
        <v>5897</v>
      </c>
      <c r="N24" s="49" t="s">
        <v>5897</v>
      </c>
    </row>
    <row r="25">
      <c r="A25" s="1065" t="str">
        <f>HYPERLINK("https://beartail.atlassian.net/browse/KH-3150?atlOrigin=eyJpIjoiYzgwYTQ0ZjEyNzQzNGJhN2JmNjEyZTM0NmRhZWZhNjIiLCJwIjoic2hlZXRzLWppcmEifQ","KH-3150")</f>
        <v>KH-3150</v>
      </c>
      <c r="B25" s="49" t="s">
        <v>5924</v>
      </c>
      <c r="C25" s="49" t="s">
        <v>91</v>
      </c>
      <c r="D25" s="1066">
        <v>45257.72142361111</v>
      </c>
      <c r="E25" s="1066">
        <v>45268.736354166664</v>
      </c>
      <c r="F25" s="49" t="s">
        <v>5919</v>
      </c>
      <c r="G25" s="1065" t="str">
        <f t="shared" si="1"/>
        <v>KH-2809</v>
      </c>
      <c r="H25" s="49" t="s">
        <v>5894</v>
      </c>
      <c r="I25" s="49" t="s">
        <v>5920</v>
      </c>
      <c r="J25" s="49" t="s">
        <v>5895</v>
      </c>
      <c r="K25" s="49" t="s">
        <v>5896</v>
      </c>
      <c r="L25" s="49" t="s">
        <v>5897</v>
      </c>
      <c r="M25" s="49" t="s">
        <v>5897</v>
      </c>
      <c r="N25" s="49" t="s">
        <v>5897</v>
      </c>
    </row>
    <row r="26">
      <c r="A26" s="1065" t="str">
        <f>HYPERLINK("https://beartail.atlassian.net/browse/KH-3228?atlOrigin=eyJpIjoiYzgwYTQ0ZjEyNzQzNGJhN2JmNjEyZTM0NmRhZWZhNjIiLCJwIjoic2hlZXRzLWppcmEifQ","KH-3228")</f>
        <v>KH-3228</v>
      </c>
      <c r="B26" s="49" t="s">
        <v>5925</v>
      </c>
      <c r="C26" s="49" t="s">
        <v>91</v>
      </c>
      <c r="D26" s="1066">
        <v>45271.645625</v>
      </c>
      <c r="E26" s="1066">
        <v>45279.74005787037</v>
      </c>
      <c r="F26" s="49" t="s">
        <v>5919</v>
      </c>
      <c r="G26" s="1065" t="str">
        <f t="shared" si="1"/>
        <v>KH-2809</v>
      </c>
      <c r="H26" s="49" t="s">
        <v>5894</v>
      </c>
      <c r="I26" s="49" t="s">
        <v>5920</v>
      </c>
      <c r="J26" s="49" t="s">
        <v>5895</v>
      </c>
      <c r="K26" s="49" t="s">
        <v>5896</v>
      </c>
      <c r="L26" s="49" t="s">
        <v>5897</v>
      </c>
      <c r="M26" s="49" t="s">
        <v>5897</v>
      </c>
      <c r="N26" s="49" t="s">
        <v>5897</v>
      </c>
    </row>
    <row r="27">
      <c r="A27" s="1065" t="str">
        <f>HYPERLINK("https://beartail.atlassian.net/browse/KH-3234?atlOrigin=eyJpIjoiYzgwYTQ0ZjEyNzQzNGJhN2JmNjEyZTM0NmRhZWZhNjIiLCJwIjoic2hlZXRzLWppcmEifQ","KH-3234")</f>
        <v>KH-3234</v>
      </c>
      <c r="B27" s="49" t="s">
        <v>5926</v>
      </c>
      <c r="C27" s="49" t="s">
        <v>91</v>
      </c>
      <c r="D27" s="1066">
        <v>45272.61515046296</v>
      </c>
      <c r="E27" s="1066">
        <v>45287.06103009259</v>
      </c>
      <c r="F27" s="49" t="s">
        <v>5900</v>
      </c>
      <c r="G27" s="1065" t="str">
        <f t="shared" si="1"/>
        <v>KH-2809</v>
      </c>
      <c r="H27" s="49" t="s">
        <v>5894</v>
      </c>
      <c r="I27" s="49" t="s">
        <v>5895</v>
      </c>
      <c r="J27" s="49" t="s">
        <v>5895</v>
      </c>
      <c r="K27" s="49" t="s">
        <v>5896</v>
      </c>
      <c r="L27" s="49" t="s">
        <v>5897</v>
      </c>
      <c r="M27" s="49" t="s">
        <v>5897</v>
      </c>
      <c r="N27" s="49" t="s">
        <v>5897</v>
      </c>
    </row>
    <row r="28">
      <c r="A28" s="1065" t="str">
        <f>HYPERLINK("https://beartail.atlassian.net/browse/KH-3226?atlOrigin=eyJpIjoiYzgwYTQ0ZjEyNzQzNGJhN2JmNjEyZTM0NmRhZWZhNjIiLCJwIjoic2hlZXRzLWppcmEifQ","KH-3226")</f>
        <v>KH-3226</v>
      </c>
      <c r="B28" s="49" t="s">
        <v>5927</v>
      </c>
      <c r="C28" s="49" t="s">
        <v>91</v>
      </c>
      <c r="D28" s="1066">
        <v>45271.61204861111</v>
      </c>
      <c r="E28" s="1066">
        <v>45272.65010416666</v>
      </c>
      <c r="F28" s="49" t="s">
        <v>5919</v>
      </c>
      <c r="G28" s="1065" t="str">
        <f t="shared" si="1"/>
        <v>KH-2809</v>
      </c>
      <c r="H28" s="49" t="s">
        <v>5894</v>
      </c>
      <c r="I28" s="49" t="s">
        <v>5920</v>
      </c>
      <c r="J28" s="49" t="s">
        <v>5895</v>
      </c>
      <c r="K28" s="49" t="s">
        <v>5896</v>
      </c>
      <c r="L28" s="49" t="s">
        <v>5897</v>
      </c>
      <c r="M28" s="49" t="s">
        <v>5897</v>
      </c>
      <c r="N28" s="49" t="s">
        <v>5897</v>
      </c>
    </row>
    <row r="29">
      <c r="A29" s="1065" t="str">
        <f>HYPERLINK("https://beartail.atlassian.net/browse/KH-3284?atlOrigin=eyJpIjoiYzgwYTQ0ZjEyNzQzNGJhN2JmNjEyZTM0NmRhZWZhNjIiLCJwIjoic2hlZXRzLWppcmEifQ","KH-3284")</f>
        <v>KH-3284</v>
      </c>
      <c r="B29" s="49" t="s">
        <v>5928</v>
      </c>
      <c r="C29" s="49" t="s">
        <v>91</v>
      </c>
      <c r="D29" s="1066">
        <v>45279.64517361111</v>
      </c>
      <c r="E29" s="1066">
        <v>45286.61791666667</v>
      </c>
      <c r="F29" s="49" t="s">
        <v>5900</v>
      </c>
      <c r="G29" s="1065" t="str">
        <f t="shared" si="1"/>
        <v>KH-2809</v>
      </c>
      <c r="H29" s="49" t="s">
        <v>5894</v>
      </c>
      <c r="I29" s="49" t="s">
        <v>5895</v>
      </c>
      <c r="J29" s="49" t="s">
        <v>5895</v>
      </c>
      <c r="K29" s="49" t="s">
        <v>5896</v>
      </c>
      <c r="L29" s="49" t="s">
        <v>5897</v>
      </c>
      <c r="M29" s="49" t="s">
        <v>5897</v>
      </c>
      <c r="N29" s="49" t="s">
        <v>5897</v>
      </c>
    </row>
    <row r="30">
      <c r="A30" s="1065" t="str">
        <f>HYPERLINK("https://beartail.atlassian.net/browse/KH-3227?atlOrigin=eyJpIjoiYzgwYTQ0ZjEyNzQzNGJhN2JmNjEyZTM0NmRhZWZhNjIiLCJwIjoic2hlZXRzLWppcmEifQ","KH-3227")</f>
        <v>KH-3227</v>
      </c>
      <c r="B30" s="49" t="s">
        <v>5929</v>
      </c>
      <c r="C30" s="49" t="s">
        <v>91</v>
      </c>
      <c r="D30" s="1066">
        <v>45271.626435185186</v>
      </c>
      <c r="E30" s="1066">
        <v>45272.529710648145</v>
      </c>
      <c r="F30" s="49" t="s">
        <v>5919</v>
      </c>
      <c r="G30" s="1065" t="str">
        <f t="shared" si="1"/>
        <v>KH-2809</v>
      </c>
      <c r="H30" s="49" t="s">
        <v>5894</v>
      </c>
      <c r="I30" s="49" t="s">
        <v>5920</v>
      </c>
      <c r="J30" s="49" t="s">
        <v>5897</v>
      </c>
      <c r="K30" s="49" t="s">
        <v>5896</v>
      </c>
      <c r="L30" s="49" t="s">
        <v>5897</v>
      </c>
      <c r="M30" s="49" t="s">
        <v>5897</v>
      </c>
      <c r="N30" s="49" t="s">
        <v>5897</v>
      </c>
    </row>
    <row r="31">
      <c r="A31" s="1065" t="str">
        <f>HYPERLINK("https://beartail.atlassian.net/browse/KH-3313?atlOrigin=eyJpIjoiYzgwYTQ0ZjEyNzQzNGJhN2JmNjEyZTM0NmRhZWZhNjIiLCJwIjoic2hlZXRzLWppcmEifQ","KH-3313")</f>
        <v>KH-3313</v>
      </c>
      <c r="B31" s="49" t="s">
        <v>5930</v>
      </c>
      <c r="C31" s="49" t="s">
        <v>91</v>
      </c>
      <c r="D31" s="1066">
        <v>45286.62383101852</v>
      </c>
      <c r="E31" s="1066">
        <v>45301.74048611111</v>
      </c>
      <c r="F31" s="49" t="s">
        <v>5900</v>
      </c>
      <c r="G31" s="1065" t="str">
        <f t="shared" si="1"/>
        <v>KH-2809</v>
      </c>
      <c r="H31" s="49" t="s">
        <v>5894</v>
      </c>
      <c r="I31" s="49" t="s">
        <v>5895</v>
      </c>
      <c r="J31" s="49" t="s">
        <v>5895</v>
      </c>
      <c r="K31" s="49" t="s">
        <v>5896</v>
      </c>
      <c r="L31" s="49" t="s">
        <v>5897</v>
      </c>
      <c r="M31" s="49" t="s">
        <v>5897</v>
      </c>
      <c r="N31" s="49" t="s">
        <v>5897</v>
      </c>
    </row>
    <row r="32">
      <c r="A32" s="1065" t="str">
        <f>HYPERLINK("https://beartail.atlassian.net/browse/KH-3317?atlOrigin=eyJpIjoiYzgwYTQ0ZjEyNzQzNGJhN2JmNjEyZTM0NmRhZWZhNjIiLCJwIjoic2hlZXRzLWppcmEifQ","KH-3317")</f>
        <v>KH-3317</v>
      </c>
      <c r="B32" s="49" t="s">
        <v>5931</v>
      </c>
      <c r="C32" s="49" t="s">
        <v>91</v>
      </c>
      <c r="D32" s="1066">
        <v>45286.64059027778</v>
      </c>
      <c r="E32" s="1066">
        <v>45301.74054398148</v>
      </c>
      <c r="F32" s="49" t="s">
        <v>5900</v>
      </c>
      <c r="G32" s="1065" t="str">
        <f t="shared" si="1"/>
        <v>KH-2809</v>
      </c>
      <c r="H32" s="49" t="s">
        <v>5894</v>
      </c>
      <c r="I32" s="49" t="s">
        <v>5895</v>
      </c>
      <c r="J32" s="49" t="s">
        <v>5895</v>
      </c>
      <c r="K32" s="49" t="s">
        <v>5896</v>
      </c>
      <c r="L32" s="49" t="s">
        <v>5897</v>
      </c>
      <c r="M32" s="49" t="s">
        <v>5897</v>
      </c>
      <c r="N32" s="49" t="s">
        <v>5897</v>
      </c>
    </row>
    <row r="33">
      <c r="A33" s="1065" t="str">
        <f>HYPERLINK("https://beartail.atlassian.net/browse/KH-3338?atlOrigin=eyJpIjoiYzgwYTQ0ZjEyNzQzNGJhN2JmNjEyZTM0NmRhZWZhNjIiLCJwIjoic2hlZXRzLWppcmEifQ","KH-3338")</f>
        <v>KH-3338</v>
      </c>
      <c r="B33" s="49" t="s">
        <v>5932</v>
      </c>
      <c r="C33" s="49" t="s">
        <v>91</v>
      </c>
      <c r="D33" s="1066">
        <v>45300.65100694444</v>
      </c>
      <c r="E33" s="1066">
        <v>45307.6400462963</v>
      </c>
      <c r="F33" s="49" t="s">
        <v>5900</v>
      </c>
      <c r="G33" s="1065" t="str">
        <f t="shared" si="1"/>
        <v>KH-2809</v>
      </c>
      <c r="H33" s="49" t="s">
        <v>5894</v>
      </c>
      <c r="I33" s="49" t="s">
        <v>5895</v>
      </c>
      <c r="J33" s="49" t="s">
        <v>5895</v>
      </c>
      <c r="K33" s="49" t="s">
        <v>5896</v>
      </c>
      <c r="L33" s="49" t="s">
        <v>5897</v>
      </c>
      <c r="M33" s="49" t="s">
        <v>5897</v>
      </c>
      <c r="N33" s="49" t="s">
        <v>5897</v>
      </c>
    </row>
    <row r="34">
      <c r="A34" s="1065" t="str">
        <f>HYPERLINK("https://beartail.atlassian.net/browse/KH-3348?atlOrigin=eyJpIjoiYzgwYTQ0ZjEyNzQzNGJhN2JmNjEyZTM0NmRhZWZhNjIiLCJwIjoic2hlZXRzLWppcmEifQ","KH-3348")</f>
        <v>KH-3348</v>
      </c>
      <c r="B34" s="49" t="s">
        <v>5933</v>
      </c>
      <c r="C34" s="49" t="s">
        <v>91</v>
      </c>
      <c r="D34" s="1066">
        <v>45303.45045138889</v>
      </c>
      <c r="E34" s="1066">
        <v>45321.65782407407</v>
      </c>
      <c r="F34" s="49" t="s">
        <v>5900</v>
      </c>
      <c r="G34" s="1065" t="str">
        <f t="shared" si="1"/>
        <v>KH-2809</v>
      </c>
      <c r="H34" s="49" t="s">
        <v>5894</v>
      </c>
      <c r="I34" s="49" t="s">
        <v>5895</v>
      </c>
      <c r="J34" s="49" t="s">
        <v>5895</v>
      </c>
      <c r="K34" s="49" t="s">
        <v>5896</v>
      </c>
      <c r="L34" s="49" t="s">
        <v>5897</v>
      </c>
      <c r="M34" s="49" t="s">
        <v>5897</v>
      </c>
      <c r="N34" s="49" t="s">
        <v>5897</v>
      </c>
    </row>
    <row r="35">
      <c r="A35" s="1065" t="str">
        <f>HYPERLINK("https://beartail.atlassian.net/browse/KH-3252?atlOrigin=eyJpIjoiYzgwYTQ0ZjEyNzQzNGJhN2JmNjEyZTM0NmRhZWZhNjIiLCJwIjoic2hlZXRzLWppcmEifQ","KH-3252")</f>
        <v>KH-3252</v>
      </c>
      <c r="B35" s="49" t="s">
        <v>5934</v>
      </c>
      <c r="C35" s="49" t="s">
        <v>91</v>
      </c>
      <c r="D35" s="1066">
        <v>45273.76211805556</v>
      </c>
      <c r="E35" s="1066">
        <v>45278.48118055556</v>
      </c>
      <c r="F35" s="49" t="s">
        <v>5919</v>
      </c>
      <c r="G35" s="1065" t="str">
        <f t="shared" si="1"/>
        <v>KH-2809</v>
      </c>
      <c r="H35" s="49" t="s">
        <v>5894</v>
      </c>
      <c r="I35" s="49" t="s">
        <v>5935</v>
      </c>
      <c r="J35" s="49" t="s">
        <v>5898</v>
      </c>
      <c r="K35" s="49" t="s">
        <v>5936</v>
      </c>
      <c r="L35" s="49" t="s">
        <v>5897</v>
      </c>
      <c r="M35" s="49" t="s">
        <v>5897</v>
      </c>
      <c r="N35" s="49" t="s">
        <v>5897</v>
      </c>
    </row>
    <row r="36">
      <c r="A36" s="1065" t="str">
        <f>HYPERLINK("https://beartail.atlassian.net/browse/KH-3253?atlOrigin=eyJpIjoiYzgwYTQ0ZjEyNzQzNGJhN2JmNjEyZTM0NmRhZWZhNjIiLCJwIjoic2hlZXRzLWppcmEifQ","KH-3253")</f>
        <v>KH-3253</v>
      </c>
      <c r="B36" s="49" t="s">
        <v>5937</v>
      </c>
      <c r="C36" s="49" t="s">
        <v>91</v>
      </c>
      <c r="D36" s="1066">
        <v>45273.7722337963</v>
      </c>
      <c r="E36" s="1066">
        <v>45278.48929398148</v>
      </c>
      <c r="F36" s="49" t="s">
        <v>5938</v>
      </c>
      <c r="G36" s="1065" t="str">
        <f t="shared" si="1"/>
        <v>KH-2809</v>
      </c>
      <c r="H36" s="49" t="s">
        <v>5894</v>
      </c>
      <c r="I36" s="49" t="s">
        <v>5895</v>
      </c>
      <c r="J36" s="49" t="s">
        <v>5898</v>
      </c>
      <c r="K36" s="49" t="s">
        <v>5896</v>
      </c>
      <c r="L36" s="49" t="s">
        <v>5897</v>
      </c>
      <c r="M36" s="49" t="s">
        <v>5897</v>
      </c>
      <c r="N36" s="49" t="s">
        <v>5897</v>
      </c>
    </row>
    <row r="37">
      <c r="A37" s="1065" t="str">
        <f>HYPERLINK("https://beartail.atlassian.net/browse/KH-3258?atlOrigin=eyJpIjoiYzgwYTQ0ZjEyNzQzNGJhN2JmNjEyZTM0NmRhZWZhNjIiLCJwIjoic2hlZXRzLWppcmEifQ","KH-3258")</f>
        <v>KH-3258</v>
      </c>
      <c r="B37" s="49" t="s">
        <v>5939</v>
      </c>
      <c r="C37" s="49" t="s">
        <v>5940</v>
      </c>
      <c r="D37" s="1066">
        <v>45275.58636574074</v>
      </c>
      <c r="E37" s="49" t="s">
        <v>5897</v>
      </c>
      <c r="F37" s="49" t="s">
        <v>5941</v>
      </c>
      <c r="G37" s="1065" t="str">
        <f t="shared" si="1"/>
        <v>KH-2809</v>
      </c>
      <c r="H37" s="49" t="s">
        <v>5894</v>
      </c>
      <c r="I37" s="49" t="s">
        <v>5895</v>
      </c>
      <c r="J37" s="49" t="s">
        <v>5897</v>
      </c>
      <c r="K37" s="49" t="s">
        <v>5896</v>
      </c>
      <c r="L37" s="49" t="s">
        <v>5897</v>
      </c>
      <c r="M37" s="49" t="s">
        <v>5897</v>
      </c>
      <c r="N37" s="49" t="s">
        <v>5897</v>
      </c>
    </row>
    <row r="38">
      <c r="A38" s="1065" t="str">
        <f>HYPERLINK("https://beartail.atlassian.net/browse/KH-3349?atlOrigin=eyJpIjoiYzgwYTQ0ZjEyNzQzNGJhN2JmNjEyZTM0NmRhZWZhNjIiLCJwIjoic2hlZXRzLWppcmEifQ","KH-3349")</f>
        <v>KH-3349</v>
      </c>
      <c r="B38" s="49" t="s">
        <v>5942</v>
      </c>
      <c r="C38" s="49" t="s">
        <v>91</v>
      </c>
      <c r="D38" s="1066">
        <v>45303.517476851855</v>
      </c>
      <c r="E38" s="1066">
        <v>45335.60826388889</v>
      </c>
      <c r="F38" s="49" t="s">
        <v>5900</v>
      </c>
      <c r="G38" s="1065" t="str">
        <f t="shared" si="1"/>
        <v>KH-2809</v>
      </c>
      <c r="H38" s="49" t="s">
        <v>5894</v>
      </c>
      <c r="I38" s="49" t="s">
        <v>5895</v>
      </c>
      <c r="J38" s="49" t="s">
        <v>5895</v>
      </c>
      <c r="K38" s="49" t="s">
        <v>5896</v>
      </c>
      <c r="L38" s="49" t="s">
        <v>5897</v>
      </c>
      <c r="M38" s="49" t="s">
        <v>5897</v>
      </c>
      <c r="N38" s="49" t="s">
        <v>5897</v>
      </c>
    </row>
    <row r="39">
      <c r="A39" s="1065" t="str">
        <f>HYPERLINK("https://beartail.atlassian.net/browse/KH-3350?atlOrigin=eyJpIjoiYzgwYTQ0ZjEyNzQzNGJhN2JmNjEyZTM0NmRhZWZhNjIiLCJwIjoic2hlZXRzLWppcmEifQ","KH-3350")</f>
        <v>KH-3350</v>
      </c>
      <c r="B39" s="49" t="s">
        <v>5943</v>
      </c>
      <c r="C39" s="49" t="s">
        <v>91</v>
      </c>
      <c r="D39" s="1066">
        <v>45303.51880787037</v>
      </c>
      <c r="E39" s="1066">
        <v>45338.678923611114</v>
      </c>
      <c r="F39" s="49" t="s">
        <v>5900</v>
      </c>
      <c r="G39" s="1065" t="str">
        <f t="shared" si="1"/>
        <v>KH-2809</v>
      </c>
      <c r="H39" s="49" t="s">
        <v>5894</v>
      </c>
      <c r="I39" s="49" t="s">
        <v>5895</v>
      </c>
      <c r="J39" s="49" t="s">
        <v>5895</v>
      </c>
      <c r="K39" s="49" t="s">
        <v>5896</v>
      </c>
      <c r="L39" s="49" t="s">
        <v>5897</v>
      </c>
      <c r="M39" s="49" t="s">
        <v>5897</v>
      </c>
      <c r="N39" s="49" t="s">
        <v>5897</v>
      </c>
    </row>
    <row r="40">
      <c r="A40" s="1065" t="str">
        <f>HYPERLINK("https://beartail.atlassian.net/browse/KH-3523?atlOrigin=eyJpIjoiYzgwYTQ0ZjEyNzQzNGJhN2JmNjEyZTM0NmRhZWZhNjIiLCJwIjoic2hlZXRzLWppcmEifQ","KH-3523")</f>
        <v>KH-3523</v>
      </c>
      <c r="B40" s="49" t="s">
        <v>5944</v>
      </c>
      <c r="C40" s="49" t="s">
        <v>91</v>
      </c>
      <c r="D40" s="1066">
        <v>45323.610185185185</v>
      </c>
      <c r="E40" s="1066">
        <v>45335.608298611114</v>
      </c>
      <c r="F40" s="49" t="s">
        <v>5900</v>
      </c>
      <c r="G40" s="1065" t="str">
        <f t="shared" si="1"/>
        <v>KH-2809</v>
      </c>
      <c r="H40" s="49" t="s">
        <v>5894</v>
      </c>
      <c r="I40" s="49" t="s">
        <v>5895</v>
      </c>
      <c r="J40" s="49" t="s">
        <v>5895</v>
      </c>
      <c r="K40" s="49" t="s">
        <v>5896</v>
      </c>
      <c r="L40" s="49" t="s">
        <v>5897</v>
      </c>
      <c r="M40" s="49" t="s">
        <v>5897</v>
      </c>
      <c r="N40" s="49" t="s">
        <v>5897</v>
      </c>
    </row>
    <row r="41">
      <c r="A41" s="1065" t="str">
        <f>HYPERLINK("https://beartail.atlassian.net/browse/KH-3526?atlOrigin=eyJpIjoiYzgwYTQ0ZjEyNzQzNGJhN2JmNjEyZTM0NmRhZWZhNjIiLCJwIjoic2hlZXRzLWppcmEifQ","KH-3526")</f>
        <v>KH-3526</v>
      </c>
      <c r="B41" s="49" t="s">
        <v>5945</v>
      </c>
      <c r="C41" s="49" t="s">
        <v>91</v>
      </c>
      <c r="D41" s="1066">
        <v>45324.629166666666</v>
      </c>
      <c r="E41" s="1066">
        <v>45341.463483796295</v>
      </c>
      <c r="F41" s="49" t="s">
        <v>5900</v>
      </c>
      <c r="G41" s="1065" t="str">
        <f t="shared" si="1"/>
        <v>KH-2809</v>
      </c>
      <c r="H41" s="49" t="s">
        <v>5894</v>
      </c>
      <c r="I41" s="49" t="s">
        <v>5895</v>
      </c>
      <c r="J41" s="49" t="s">
        <v>5895</v>
      </c>
      <c r="K41" s="49" t="s">
        <v>5896</v>
      </c>
      <c r="L41" s="49" t="s">
        <v>5897</v>
      </c>
      <c r="M41" s="49" t="s">
        <v>5897</v>
      </c>
      <c r="N41" s="49" t="s">
        <v>5897</v>
      </c>
    </row>
    <row r="42">
      <c r="A42" s="1065" t="str">
        <f>HYPERLINK("https://beartail.atlassian.net/browse/KH-3530?atlOrigin=eyJpIjoiYzgwYTQ0ZjEyNzQzNGJhN2JmNjEyZTM0NmRhZWZhNjIiLCJwIjoic2hlZXRzLWppcmEifQ","KH-3530")</f>
        <v>KH-3530</v>
      </c>
      <c r="B42" s="49" t="s">
        <v>5946</v>
      </c>
      <c r="C42" s="49" t="s">
        <v>91</v>
      </c>
      <c r="D42" s="1066">
        <v>45327.482453703706</v>
      </c>
      <c r="E42" s="1066">
        <v>45341.4637037037</v>
      </c>
      <c r="F42" s="49" t="s">
        <v>5900</v>
      </c>
      <c r="G42" s="1065" t="str">
        <f t="shared" si="1"/>
        <v>KH-2809</v>
      </c>
      <c r="H42" s="49" t="s">
        <v>5894</v>
      </c>
      <c r="I42" s="49" t="s">
        <v>5895</v>
      </c>
      <c r="J42" s="49" t="s">
        <v>5895</v>
      </c>
      <c r="K42" s="49" t="s">
        <v>5896</v>
      </c>
      <c r="L42" s="49" t="s">
        <v>5897</v>
      </c>
      <c r="M42" s="49" t="s">
        <v>5897</v>
      </c>
      <c r="N42" s="49" t="s">
        <v>5897</v>
      </c>
    </row>
    <row r="43">
      <c r="A43" s="1065" t="str">
        <f>HYPERLINK("https://beartail.atlassian.net/browse/KH-3535?atlOrigin=eyJpIjoiYzgwYTQ0ZjEyNzQzNGJhN2JmNjEyZTM0NmRhZWZhNjIiLCJwIjoic2hlZXRzLWppcmEifQ","KH-3535")</f>
        <v>KH-3535</v>
      </c>
      <c r="B43" s="49" t="s">
        <v>5947</v>
      </c>
      <c r="C43" s="49" t="s">
        <v>91</v>
      </c>
      <c r="D43" s="1066">
        <v>45328.634791666664</v>
      </c>
      <c r="E43" s="1066">
        <v>45337.439108796294</v>
      </c>
      <c r="F43" s="49" t="s">
        <v>5900</v>
      </c>
      <c r="G43" s="1065" t="str">
        <f t="shared" si="1"/>
        <v>KH-2809</v>
      </c>
      <c r="H43" s="49" t="s">
        <v>5894</v>
      </c>
      <c r="I43" s="49" t="s">
        <v>5895</v>
      </c>
      <c r="J43" s="49" t="s">
        <v>5895</v>
      </c>
      <c r="K43" s="49" t="s">
        <v>5896</v>
      </c>
      <c r="L43" s="49" t="s">
        <v>5897</v>
      </c>
      <c r="M43" s="49" t="s">
        <v>5897</v>
      </c>
      <c r="N43" s="49" t="s">
        <v>5897</v>
      </c>
    </row>
    <row r="44">
      <c r="A44" s="1065" t="str">
        <f>HYPERLINK("https://beartail.atlassian.net/browse/KH-3553?atlOrigin=eyJpIjoiYzgwYTQ0ZjEyNzQzNGJhN2JmNjEyZTM0NmRhZWZhNjIiLCJwIjoic2hlZXRzLWppcmEifQ","KH-3553")</f>
        <v>KH-3553</v>
      </c>
      <c r="B44" s="49" t="s">
        <v>5948</v>
      </c>
      <c r="C44" s="49" t="s">
        <v>91</v>
      </c>
      <c r="D44" s="1066">
        <v>45330.679236111115</v>
      </c>
      <c r="E44" s="1066">
        <v>45335.43851851852</v>
      </c>
      <c r="F44" s="49" t="s">
        <v>5919</v>
      </c>
      <c r="G44" s="1065" t="str">
        <f t="shared" si="1"/>
        <v>KH-2809</v>
      </c>
      <c r="H44" s="49" t="s">
        <v>5894</v>
      </c>
      <c r="I44" s="49" t="s">
        <v>5935</v>
      </c>
      <c r="J44" s="49" t="s">
        <v>5895</v>
      </c>
      <c r="K44" s="49" t="s">
        <v>5896</v>
      </c>
      <c r="L44" s="49" t="s">
        <v>5897</v>
      </c>
      <c r="M44" s="49" t="s">
        <v>5897</v>
      </c>
      <c r="N44" s="49" t="s">
        <v>5897</v>
      </c>
    </row>
    <row r="45">
      <c r="A45" s="1065" t="str">
        <f>HYPERLINK("https://beartail.atlassian.net/browse/KH-3554?atlOrigin=eyJpIjoiYzgwYTQ0ZjEyNzQzNGJhN2JmNjEyZTM0NmRhZWZhNjIiLCJwIjoic2hlZXRzLWppcmEifQ","KH-3554")</f>
        <v>KH-3554</v>
      </c>
      <c r="B45" s="49" t="s">
        <v>5949</v>
      </c>
      <c r="C45" s="49" t="s">
        <v>91</v>
      </c>
      <c r="D45" s="1066">
        <v>45330.70369212963</v>
      </c>
      <c r="E45" s="1066">
        <v>45335.391238425924</v>
      </c>
      <c r="F45" s="49" t="s">
        <v>5919</v>
      </c>
      <c r="G45" s="1065" t="str">
        <f t="shared" si="1"/>
        <v>KH-2809</v>
      </c>
      <c r="H45" s="49" t="s">
        <v>5894</v>
      </c>
      <c r="I45" s="49" t="s">
        <v>5935</v>
      </c>
      <c r="J45" s="49" t="s">
        <v>5895</v>
      </c>
      <c r="K45" s="49" t="s">
        <v>5896</v>
      </c>
      <c r="L45" s="49" t="s">
        <v>5897</v>
      </c>
      <c r="M45" s="49" t="s">
        <v>5897</v>
      </c>
      <c r="N45" s="49" t="s">
        <v>5897</v>
      </c>
    </row>
    <row r="46">
      <c r="A46" s="1065" t="str">
        <f>HYPERLINK("https://beartail.atlassian.net/browse/KH-3558?atlOrigin=eyJpIjoiYzgwYTQ0ZjEyNzQzNGJhN2JmNjEyZTM0NmRhZWZhNjIiLCJwIjoic2hlZXRzLWppcmEifQ","KH-3558")</f>
        <v>KH-3558</v>
      </c>
      <c r="B46" s="49" t="s">
        <v>5950</v>
      </c>
      <c r="C46" s="49" t="s">
        <v>91</v>
      </c>
      <c r="D46" s="1066">
        <v>45335.49016203704</v>
      </c>
      <c r="E46" s="1066">
        <v>45337.651030092595</v>
      </c>
      <c r="F46" s="49" t="s">
        <v>5919</v>
      </c>
      <c r="G46" s="1065" t="str">
        <f t="shared" si="1"/>
        <v>KH-2809</v>
      </c>
      <c r="H46" s="49" t="s">
        <v>5894</v>
      </c>
      <c r="I46" s="49" t="s">
        <v>5935</v>
      </c>
      <c r="J46" s="49" t="s">
        <v>5895</v>
      </c>
      <c r="K46" s="49" t="s">
        <v>5896</v>
      </c>
      <c r="L46" s="49" t="s">
        <v>5897</v>
      </c>
      <c r="M46" s="49" t="s">
        <v>5897</v>
      </c>
      <c r="N46" s="49" t="s">
        <v>5897</v>
      </c>
    </row>
    <row r="47">
      <c r="A47" s="1065" t="str">
        <f>HYPERLINK("https://beartail.atlassian.net/browse/KH-3560?atlOrigin=eyJpIjoiYzgwYTQ0ZjEyNzQzNGJhN2JmNjEyZTM0NmRhZWZhNjIiLCJwIjoic2hlZXRzLWppcmEifQ","KH-3560")</f>
        <v>KH-3560</v>
      </c>
      <c r="B47" s="49" t="s">
        <v>5951</v>
      </c>
      <c r="C47" s="49" t="s">
        <v>91</v>
      </c>
      <c r="D47" s="1066">
        <v>45335.58273148148</v>
      </c>
      <c r="E47" s="1066">
        <v>45337.71145833333</v>
      </c>
      <c r="F47" s="49" t="s">
        <v>5919</v>
      </c>
      <c r="G47" s="1065" t="str">
        <f t="shared" si="1"/>
        <v>KH-2809</v>
      </c>
      <c r="H47" s="49" t="s">
        <v>5894</v>
      </c>
      <c r="I47" s="49" t="s">
        <v>5935</v>
      </c>
      <c r="J47" s="49" t="s">
        <v>5895</v>
      </c>
      <c r="K47" s="49" t="s">
        <v>5896</v>
      </c>
      <c r="L47" s="49" t="s">
        <v>5897</v>
      </c>
      <c r="M47" s="49" t="s">
        <v>5897</v>
      </c>
      <c r="N47" s="49" t="s">
        <v>5897</v>
      </c>
    </row>
    <row r="48">
      <c r="A48" s="1065" t="str">
        <f>HYPERLINK("https://beartail.atlassian.net/browse/KH-3561?atlOrigin=eyJpIjoiYzgwYTQ0ZjEyNzQzNGJhN2JmNjEyZTM0NmRhZWZhNjIiLCJwIjoic2hlZXRzLWppcmEifQ","KH-3561")</f>
        <v>KH-3561</v>
      </c>
      <c r="B48" s="49" t="s">
        <v>5952</v>
      </c>
      <c r="C48" s="49" t="s">
        <v>91</v>
      </c>
      <c r="D48" s="1066">
        <v>45335.60841435185</v>
      </c>
      <c r="E48" s="1066">
        <v>45337.658113425925</v>
      </c>
      <c r="F48" s="49" t="s">
        <v>5919</v>
      </c>
      <c r="G48" s="1065" t="str">
        <f t="shared" si="1"/>
        <v>KH-2809</v>
      </c>
      <c r="H48" s="49" t="s">
        <v>5894</v>
      </c>
      <c r="I48" s="49" t="s">
        <v>5935</v>
      </c>
      <c r="J48" s="49" t="s">
        <v>5895</v>
      </c>
      <c r="K48" s="49" t="s">
        <v>5896</v>
      </c>
      <c r="L48" s="49" t="s">
        <v>5897</v>
      </c>
      <c r="M48" s="49" t="s">
        <v>5897</v>
      </c>
      <c r="N48" s="49" t="s">
        <v>5897</v>
      </c>
    </row>
    <row r="49">
      <c r="A49" s="1065" t="str">
        <f>HYPERLINK("https://beartail.atlassian.net/browse/KH-3571?atlOrigin=eyJpIjoiYzgwYTQ0ZjEyNzQzNGJhN2JmNjEyZTM0NmRhZWZhNjIiLCJwIjoic2hlZXRzLWppcmEifQ","KH-3571")</f>
        <v>KH-3571</v>
      </c>
      <c r="B49" s="49" t="s">
        <v>5953</v>
      </c>
      <c r="C49" s="49" t="s">
        <v>91</v>
      </c>
      <c r="D49" s="1066">
        <v>45338.44702546296</v>
      </c>
      <c r="E49" s="1066">
        <v>45344.51545138889</v>
      </c>
      <c r="F49" s="49" t="s">
        <v>5900</v>
      </c>
      <c r="G49" s="1065" t="str">
        <f t="shared" si="1"/>
        <v>KH-2809</v>
      </c>
      <c r="H49" s="49" t="s">
        <v>5894</v>
      </c>
      <c r="I49" s="49" t="s">
        <v>5895</v>
      </c>
      <c r="J49" s="49" t="s">
        <v>5895</v>
      </c>
      <c r="K49" s="49" t="s">
        <v>5896</v>
      </c>
      <c r="L49" s="49" t="s">
        <v>5897</v>
      </c>
      <c r="M49" s="49" t="s">
        <v>5897</v>
      </c>
      <c r="N49" s="49" t="s">
        <v>5897</v>
      </c>
    </row>
    <row r="50">
      <c r="A50" s="1065" t="str">
        <f>HYPERLINK("https://beartail.atlassian.net/browse/KH-3570?atlOrigin=eyJpIjoiYzgwYTQ0ZjEyNzQzNGJhN2JmNjEyZTM0NmRhZWZhNjIiLCJwIjoic2hlZXRzLWppcmEifQ","KH-3570")</f>
        <v>KH-3570</v>
      </c>
      <c r="B50" s="49" t="s">
        <v>5954</v>
      </c>
      <c r="C50" s="49" t="s">
        <v>91</v>
      </c>
      <c r="D50" s="1066">
        <v>45337.43829861111</v>
      </c>
      <c r="E50" s="1066">
        <v>45351.43482638889</v>
      </c>
      <c r="F50" s="49" t="s">
        <v>5900</v>
      </c>
      <c r="G50" s="1065" t="str">
        <f t="shared" si="1"/>
        <v>KH-2809</v>
      </c>
      <c r="H50" s="49" t="s">
        <v>5894</v>
      </c>
      <c r="I50" s="49" t="s">
        <v>5895</v>
      </c>
      <c r="J50" s="49" t="s">
        <v>5895</v>
      </c>
      <c r="K50" s="49" t="s">
        <v>5896</v>
      </c>
      <c r="L50" s="49" t="s">
        <v>5897</v>
      </c>
      <c r="M50" s="49" t="s">
        <v>5897</v>
      </c>
      <c r="N50" s="49" t="s">
        <v>5897</v>
      </c>
    </row>
    <row r="51">
      <c r="A51" s="1065" t="str">
        <f>HYPERLINK("https://beartail.atlassian.net/browse/KH-3573?atlOrigin=eyJpIjoiYzgwYTQ0ZjEyNzQzNGJhN2JmNjEyZTM0NmRhZWZhNjIiLCJwIjoic2hlZXRzLWppcmEifQ","KH-3573")</f>
        <v>KH-3573</v>
      </c>
      <c r="B51" s="49" t="s">
        <v>5955</v>
      </c>
      <c r="C51" s="49" t="s">
        <v>91</v>
      </c>
      <c r="D51" s="1066">
        <v>45341.46412037037</v>
      </c>
      <c r="E51" s="1066">
        <v>45351.701828703706</v>
      </c>
      <c r="F51" s="49" t="s">
        <v>5900</v>
      </c>
      <c r="G51" s="1065" t="str">
        <f t="shared" si="1"/>
        <v>KH-2809</v>
      </c>
      <c r="H51" s="49" t="s">
        <v>5894</v>
      </c>
      <c r="I51" s="49" t="s">
        <v>5895</v>
      </c>
      <c r="J51" s="49" t="s">
        <v>5895</v>
      </c>
      <c r="K51" s="49" t="s">
        <v>5896</v>
      </c>
      <c r="L51" s="49" t="s">
        <v>5897</v>
      </c>
      <c r="M51" s="49" t="s">
        <v>5897</v>
      </c>
      <c r="N51" s="49" t="s">
        <v>5897</v>
      </c>
    </row>
    <row r="52">
      <c r="A52" s="1065" t="str">
        <f>HYPERLINK("https://beartail.atlassian.net/browse/KH-3602?atlOrigin=eyJpIjoiYzgwYTQ0ZjEyNzQzNGJhN2JmNjEyZTM0NmRhZWZhNjIiLCJwIjoic2hlZXRzLWppcmEifQ","KH-3602")</f>
        <v>KH-3602</v>
      </c>
      <c r="B52" s="49" t="s">
        <v>5956</v>
      </c>
      <c r="C52" s="49" t="s">
        <v>91</v>
      </c>
      <c r="D52" s="1066">
        <v>45352.73228009259</v>
      </c>
      <c r="E52" s="1066">
        <v>45363.55685185185</v>
      </c>
      <c r="F52" s="49" t="s">
        <v>5900</v>
      </c>
      <c r="G52" s="1065" t="str">
        <f t="shared" si="1"/>
        <v>KH-2809</v>
      </c>
      <c r="H52" s="49" t="s">
        <v>5894</v>
      </c>
      <c r="I52" s="49" t="s">
        <v>5895</v>
      </c>
      <c r="J52" s="49" t="s">
        <v>5895</v>
      </c>
      <c r="K52" s="49" t="s">
        <v>5896</v>
      </c>
      <c r="L52" s="49" t="s">
        <v>5897</v>
      </c>
      <c r="M52" s="49" t="s">
        <v>5897</v>
      </c>
      <c r="N52" s="49" t="s">
        <v>5897</v>
      </c>
    </row>
    <row r="53">
      <c r="A53" s="1065" t="str">
        <f>HYPERLINK("https://beartail.atlassian.net/browse/KH-3603?atlOrigin=eyJpIjoiYzgwYTQ0ZjEyNzQzNGJhN2JmNjEyZTM0NmRhZWZhNjIiLCJwIjoic2hlZXRzLWppcmEifQ","KH-3603")</f>
        <v>KH-3603</v>
      </c>
      <c r="B53" s="49" t="s">
        <v>5957</v>
      </c>
      <c r="C53" s="49" t="s">
        <v>91</v>
      </c>
      <c r="D53" s="1066">
        <v>45352.73303240741</v>
      </c>
      <c r="E53" s="1066">
        <v>45358.55446759259</v>
      </c>
      <c r="F53" s="49" t="s">
        <v>5900</v>
      </c>
      <c r="G53" s="1065" t="str">
        <f t="shared" si="1"/>
        <v>KH-2809</v>
      </c>
      <c r="H53" s="49" t="s">
        <v>5894</v>
      </c>
      <c r="I53" s="49" t="s">
        <v>5895</v>
      </c>
      <c r="J53" s="49" t="s">
        <v>5895</v>
      </c>
      <c r="K53" s="49" t="s">
        <v>5896</v>
      </c>
      <c r="L53" s="49" t="s">
        <v>5897</v>
      </c>
      <c r="M53" s="49" t="s">
        <v>5897</v>
      </c>
      <c r="N53" s="49" t="s">
        <v>5897</v>
      </c>
    </row>
    <row r="54">
      <c r="A54" s="1065" t="str">
        <f>HYPERLINK("https://beartail.atlassian.net/browse/KH-3604?atlOrigin=eyJpIjoiYzgwYTQ0ZjEyNzQzNGJhN2JmNjEyZTM0NmRhZWZhNjIiLCJwIjoic2hlZXRzLWppcmEifQ","KH-3604")</f>
        <v>KH-3604</v>
      </c>
      <c r="B54" s="49" t="s">
        <v>5958</v>
      </c>
      <c r="C54" s="49" t="s">
        <v>91</v>
      </c>
      <c r="D54" s="1066">
        <v>45352.73335648148</v>
      </c>
      <c r="E54" s="1066">
        <v>45358.554502314815</v>
      </c>
      <c r="F54" s="49" t="s">
        <v>5900</v>
      </c>
      <c r="G54" s="1065" t="str">
        <f t="shared" si="1"/>
        <v>KH-2809</v>
      </c>
      <c r="H54" s="49" t="s">
        <v>5894</v>
      </c>
      <c r="I54" s="49" t="s">
        <v>5895</v>
      </c>
      <c r="J54" s="49" t="s">
        <v>5895</v>
      </c>
      <c r="K54" s="49" t="s">
        <v>5896</v>
      </c>
      <c r="L54" s="49" t="s">
        <v>5897</v>
      </c>
      <c r="M54" s="49" t="s">
        <v>5897</v>
      </c>
      <c r="N54" s="49" t="s">
        <v>5897</v>
      </c>
    </row>
    <row r="55">
      <c r="A55" s="1065" t="str">
        <f>HYPERLINK("https://beartail.atlassian.net/browse/KH-3605?atlOrigin=eyJpIjoiYzgwYTQ0ZjEyNzQzNGJhN2JmNjEyZTM0NmRhZWZhNjIiLCJwIjoic2hlZXRzLWppcmEifQ","KH-3605")</f>
        <v>KH-3605</v>
      </c>
      <c r="B55" s="49" t="s">
        <v>5959</v>
      </c>
      <c r="C55" s="49" t="s">
        <v>91</v>
      </c>
      <c r="D55" s="1066">
        <v>45352.73369212963</v>
      </c>
      <c r="E55" s="1066">
        <v>45366.390648148146</v>
      </c>
      <c r="F55" s="49" t="s">
        <v>5900</v>
      </c>
      <c r="G55" s="1065" t="str">
        <f t="shared" si="1"/>
        <v>KH-2809</v>
      </c>
      <c r="H55" s="49" t="s">
        <v>5894</v>
      </c>
      <c r="I55" s="49" t="s">
        <v>5895</v>
      </c>
      <c r="J55" s="49" t="s">
        <v>5895</v>
      </c>
      <c r="K55" s="49" t="s">
        <v>5896</v>
      </c>
      <c r="L55" s="49" t="s">
        <v>5897</v>
      </c>
      <c r="M55" s="49" t="s">
        <v>5897</v>
      </c>
      <c r="N55" s="49" t="s">
        <v>5897</v>
      </c>
    </row>
    <row r="56">
      <c r="A56" s="1065" t="str">
        <f>HYPERLINK("https://beartail.atlassian.net/browse/KH-3606?atlOrigin=eyJpIjoiYzgwYTQ0ZjEyNzQzNGJhN2JmNjEyZTM0NmRhZWZhNjIiLCJwIjoic2hlZXRzLWppcmEifQ","KH-3606")</f>
        <v>KH-3606</v>
      </c>
      <c r="B56" s="49" t="s">
        <v>5960</v>
      </c>
      <c r="C56" s="49" t="s">
        <v>91</v>
      </c>
      <c r="D56" s="1066">
        <v>45352.734085648146</v>
      </c>
      <c r="E56" s="1066">
        <v>45377.390335648146</v>
      </c>
      <c r="F56" s="49" t="s">
        <v>5900</v>
      </c>
      <c r="G56" s="1065" t="str">
        <f t="shared" si="1"/>
        <v>KH-2809</v>
      </c>
      <c r="H56" s="49" t="s">
        <v>5894</v>
      </c>
      <c r="I56" s="49" t="s">
        <v>5895</v>
      </c>
      <c r="J56" s="49" t="s">
        <v>5895</v>
      </c>
      <c r="K56" s="49" t="s">
        <v>5896</v>
      </c>
      <c r="L56" s="49" t="s">
        <v>5897</v>
      </c>
      <c r="M56" s="49" t="s">
        <v>5897</v>
      </c>
      <c r="N56" s="49" t="s">
        <v>5897</v>
      </c>
    </row>
    <row r="57">
      <c r="A57" s="1065" t="str">
        <f>HYPERLINK("https://beartail.atlassian.net/browse/KH-3607?atlOrigin=eyJpIjoiYzgwYTQ0ZjEyNzQzNGJhN2JmNjEyZTM0NmRhZWZhNjIiLCJwIjoic2hlZXRzLWppcmEifQ","KH-3607")</f>
        <v>KH-3607</v>
      </c>
      <c r="B57" s="49" t="s">
        <v>5961</v>
      </c>
      <c r="C57" s="49" t="s">
        <v>91</v>
      </c>
      <c r="D57" s="1066">
        <v>45352.734456018516</v>
      </c>
      <c r="E57" s="1066">
        <v>45377.3903587963</v>
      </c>
      <c r="F57" s="49" t="s">
        <v>5900</v>
      </c>
      <c r="G57" s="1065" t="str">
        <f t="shared" si="1"/>
        <v>KH-2809</v>
      </c>
      <c r="H57" s="49" t="s">
        <v>5894</v>
      </c>
      <c r="I57" s="49" t="s">
        <v>5895</v>
      </c>
      <c r="J57" s="49" t="s">
        <v>5895</v>
      </c>
      <c r="K57" s="49" t="s">
        <v>5896</v>
      </c>
      <c r="L57" s="49" t="s">
        <v>5897</v>
      </c>
      <c r="M57" s="49" t="s">
        <v>5897</v>
      </c>
      <c r="N57" s="49" t="s">
        <v>5897</v>
      </c>
    </row>
    <row r="58">
      <c r="A58" s="1065" t="str">
        <f>HYPERLINK("https://beartail.atlassian.net/browse/KH-3608?atlOrigin=eyJpIjoiYzgwYTQ0ZjEyNzQzNGJhN2JmNjEyZTM0NmRhZWZhNjIiLCJwIjoic2hlZXRzLWppcmEifQ","KH-3608")</f>
        <v>KH-3608</v>
      </c>
      <c r="B58" s="49" t="s">
        <v>5962</v>
      </c>
      <c r="C58" s="49" t="s">
        <v>91</v>
      </c>
      <c r="D58" s="1066">
        <v>45352.73480324074</v>
      </c>
      <c r="E58" s="1066">
        <v>45384.500868055555</v>
      </c>
      <c r="F58" s="49" t="s">
        <v>5900</v>
      </c>
      <c r="G58" s="1065" t="str">
        <f t="shared" si="1"/>
        <v>KH-2809</v>
      </c>
      <c r="H58" s="49" t="s">
        <v>5894</v>
      </c>
      <c r="I58" s="49" t="s">
        <v>5895</v>
      </c>
      <c r="J58" s="49" t="s">
        <v>5895</v>
      </c>
      <c r="K58" s="49" t="s">
        <v>5896</v>
      </c>
      <c r="L58" s="49" t="s">
        <v>5897</v>
      </c>
      <c r="M58" s="49" t="s">
        <v>5897</v>
      </c>
      <c r="N58" s="49" t="s">
        <v>5897</v>
      </c>
    </row>
    <row r="59">
      <c r="A59" s="1065" t="str">
        <f>HYPERLINK("https://beartail.atlassian.net/browse/KH-3664?atlOrigin=eyJpIjoiYzgwYTQ0ZjEyNzQzNGJhN2JmNjEyZTM0NmRhZWZhNjIiLCJwIjoic2hlZXRzLWppcmEifQ","KH-3664")</f>
        <v>KH-3664</v>
      </c>
      <c r="B59" s="49" t="s">
        <v>5963</v>
      </c>
      <c r="C59" s="49" t="s">
        <v>91</v>
      </c>
      <c r="D59" s="1066">
        <v>45372.748819444445</v>
      </c>
      <c r="E59" s="1066">
        <v>45391.43373842593</v>
      </c>
      <c r="F59" s="49" t="s">
        <v>5900</v>
      </c>
      <c r="G59" s="1065" t="str">
        <f t="shared" si="1"/>
        <v>KH-2809</v>
      </c>
      <c r="H59" s="49" t="s">
        <v>5894</v>
      </c>
      <c r="I59" s="49" t="s">
        <v>5895</v>
      </c>
      <c r="J59" s="49" t="s">
        <v>5895</v>
      </c>
      <c r="K59" s="49" t="s">
        <v>5896</v>
      </c>
      <c r="L59" s="49" t="s">
        <v>5897</v>
      </c>
      <c r="M59" s="49" t="s">
        <v>5897</v>
      </c>
      <c r="N59" s="49" t="s">
        <v>5897</v>
      </c>
    </row>
    <row r="60">
      <c r="A60" s="1065" t="str">
        <f>HYPERLINK("https://beartail.atlassian.net/browse/KH-3609?atlOrigin=eyJpIjoiYzgwYTQ0ZjEyNzQzNGJhN2JmNjEyZTM0NmRhZWZhNjIiLCJwIjoic2hlZXRzLWppcmEifQ","KH-3609")</f>
        <v>KH-3609</v>
      </c>
      <c r="B60" s="49" t="s">
        <v>5964</v>
      </c>
      <c r="C60" s="49" t="s">
        <v>91</v>
      </c>
      <c r="D60" s="1066">
        <v>45352.73510416667</v>
      </c>
      <c r="E60" s="1066">
        <v>45393.48131944444</v>
      </c>
      <c r="F60" s="49" t="s">
        <v>5900</v>
      </c>
      <c r="G60" s="1065" t="str">
        <f t="shared" si="1"/>
        <v>KH-2809</v>
      </c>
      <c r="H60" s="49" t="s">
        <v>5894</v>
      </c>
      <c r="I60" s="49" t="s">
        <v>5895</v>
      </c>
      <c r="J60" s="49" t="s">
        <v>5895</v>
      </c>
      <c r="K60" s="49" t="s">
        <v>5896</v>
      </c>
      <c r="L60" s="49" t="s">
        <v>5897</v>
      </c>
      <c r="M60" s="49" t="s">
        <v>5897</v>
      </c>
      <c r="N60" s="49" t="s">
        <v>5897</v>
      </c>
    </row>
    <row r="61">
      <c r="A61" s="1065" t="str">
        <f>HYPERLINK("https://beartail.atlassian.net/browse/KH-3610?atlOrigin=eyJpIjoiYzgwYTQ0ZjEyNzQzNGJhN2JmNjEyZTM0NmRhZWZhNjIiLCJwIjoic2hlZXRzLWppcmEifQ","KH-3610")</f>
        <v>KH-3610</v>
      </c>
      <c r="B61" s="49" t="s">
        <v>5965</v>
      </c>
      <c r="C61" s="49" t="s">
        <v>91</v>
      </c>
      <c r="D61" s="1066">
        <v>45352.735451388886</v>
      </c>
      <c r="E61" s="1066">
        <v>45393.48136574074</v>
      </c>
      <c r="F61" s="49" t="s">
        <v>5900</v>
      </c>
      <c r="G61" s="1065" t="str">
        <f t="shared" si="1"/>
        <v>KH-2809</v>
      </c>
      <c r="H61" s="49" t="s">
        <v>5894</v>
      </c>
      <c r="I61" s="49" t="s">
        <v>5895</v>
      </c>
      <c r="J61" s="49" t="s">
        <v>5895</v>
      </c>
      <c r="K61" s="49" t="s">
        <v>5896</v>
      </c>
      <c r="L61" s="49" t="s">
        <v>5897</v>
      </c>
      <c r="M61" s="49" t="s">
        <v>5897</v>
      </c>
      <c r="N61" s="49" t="s">
        <v>5897</v>
      </c>
    </row>
    <row r="62">
      <c r="A62" s="1065" t="str">
        <f>HYPERLINK("https://beartail.atlassian.net/browse/KH-3711?atlOrigin=eyJpIjoiYzgwYTQ0ZjEyNzQzNGJhN2JmNjEyZTM0NmRhZWZhNjIiLCJwIjoic2hlZXRzLWppcmEifQ","KH-3711")</f>
        <v>KH-3711</v>
      </c>
      <c r="B62" s="49" t="s">
        <v>5966</v>
      </c>
      <c r="C62" s="49" t="s">
        <v>91</v>
      </c>
      <c r="D62" s="1066">
        <v>45391.62457175926</v>
      </c>
      <c r="E62" s="1066">
        <v>45398.40116898148</v>
      </c>
      <c r="F62" s="49" t="s">
        <v>5900</v>
      </c>
      <c r="G62" s="1065" t="str">
        <f t="shared" si="1"/>
        <v>KH-2809</v>
      </c>
      <c r="H62" s="49" t="s">
        <v>5894</v>
      </c>
      <c r="I62" s="49" t="s">
        <v>5895</v>
      </c>
      <c r="J62" s="49" t="s">
        <v>5895</v>
      </c>
      <c r="K62" s="49" t="s">
        <v>5896</v>
      </c>
      <c r="L62" s="49" t="s">
        <v>5897</v>
      </c>
      <c r="M62" s="49" t="s">
        <v>5897</v>
      </c>
      <c r="N62" s="49" t="s">
        <v>5897</v>
      </c>
    </row>
    <row r="63">
      <c r="A63" s="1065" t="str">
        <f>HYPERLINK("https://beartail.atlassian.net/browse/KH-3717?atlOrigin=eyJpIjoiYzgwYTQ0ZjEyNzQzNGJhN2JmNjEyZTM0NmRhZWZhNjIiLCJwIjoic2hlZXRzLWppcmEifQ","KH-3717")</f>
        <v>KH-3717</v>
      </c>
      <c r="B63" s="49" t="s">
        <v>5967</v>
      </c>
      <c r="C63" s="49" t="s">
        <v>91</v>
      </c>
      <c r="D63" s="1066">
        <v>45391.74491898148</v>
      </c>
      <c r="E63" s="1066">
        <v>45392.487129629626</v>
      </c>
      <c r="F63" s="49" t="s">
        <v>5938</v>
      </c>
      <c r="G63" s="1065" t="str">
        <f t="shared" si="1"/>
        <v>KH-2809</v>
      </c>
      <c r="H63" s="49" t="s">
        <v>5894</v>
      </c>
      <c r="I63" s="49" t="s">
        <v>5935</v>
      </c>
      <c r="J63" s="49" t="s">
        <v>5895</v>
      </c>
      <c r="K63" s="49" t="s">
        <v>5896</v>
      </c>
      <c r="L63" s="49" t="s">
        <v>5897</v>
      </c>
      <c r="M63" s="49" t="s">
        <v>5897</v>
      </c>
      <c r="N63" s="49" t="s">
        <v>5897</v>
      </c>
    </row>
    <row r="64">
      <c r="A64" s="1065" t="str">
        <f>HYPERLINK("https://beartail.atlassian.net/browse/KH-3720?atlOrigin=eyJpIjoiYzgwYTQ0ZjEyNzQzNGJhN2JmNjEyZTM0NmRhZWZhNjIiLCJwIjoic2hlZXRzLWppcmEifQ","KH-3720")</f>
        <v>KH-3720</v>
      </c>
      <c r="B64" s="49" t="s">
        <v>5968</v>
      </c>
      <c r="C64" s="49" t="s">
        <v>91</v>
      </c>
      <c r="D64" s="1066">
        <v>45392.68204861111</v>
      </c>
      <c r="E64" s="1066">
        <v>45393.55925925926</v>
      </c>
      <c r="F64" s="49" t="s">
        <v>5938</v>
      </c>
      <c r="G64" s="1065" t="str">
        <f t="shared" si="1"/>
        <v>KH-2809</v>
      </c>
      <c r="H64" s="49" t="s">
        <v>5894</v>
      </c>
      <c r="I64" s="49" t="s">
        <v>5935</v>
      </c>
      <c r="J64" s="49" t="s">
        <v>5895</v>
      </c>
      <c r="K64" s="49" t="s">
        <v>5896</v>
      </c>
      <c r="L64" s="49" t="s">
        <v>5897</v>
      </c>
      <c r="M64" s="49" t="s">
        <v>5897</v>
      </c>
      <c r="N64" s="49" t="s">
        <v>5897</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1067"/>
      <c r="C1" s="1068"/>
    </row>
    <row r="2">
      <c r="B2" s="1069" t="s">
        <v>5969</v>
      </c>
      <c r="E2" s="1070" t="s">
        <v>5970</v>
      </c>
      <c r="F2" s="1071"/>
      <c r="G2" s="1072"/>
    </row>
    <row r="3">
      <c r="B3" s="1073" t="s">
        <v>139</v>
      </c>
      <c r="C3" s="1074" t="s">
        <v>5971</v>
      </c>
      <c r="D3" s="1075" t="s">
        <v>5972</v>
      </c>
      <c r="E3" s="1076" t="s">
        <v>5973</v>
      </c>
      <c r="F3" s="1076" t="s">
        <v>5974</v>
      </c>
      <c r="G3" s="1076" t="s">
        <v>5975</v>
      </c>
      <c r="H3" s="1077" t="s">
        <v>576</v>
      </c>
      <c r="I3" s="1077" t="s">
        <v>145</v>
      </c>
    </row>
    <row r="4">
      <c r="B4" s="1078">
        <v>1.0</v>
      </c>
      <c r="C4" s="1079" t="s">
        <v>5976</v>
      </c>
      <c r="D4" s="799" t="s">
        <v>5977</v>
      </c>
      <c r="E4" s="1080"/>
      <c r="F4" s="1081"/>
      <c r="G4" s="1081"/>
      <c r="H4" s="135" t="s">
        <v>81</v>
      </c>
      <c r="I4" s="59"/>
    </row>
    <row r="5">
      <c r="B5" s="1078">
        <v>2.0</v>
      </c>
      <c r="C5" s="1082"/>
      <c r="D5" s="799" t="s">
        <v>5978</v>
      </c>
      <c r="E5" s="1080"/>
      <c r="F5" s="1081"/>
      <c r="G5" s="1081"/>
      <c r="H5" s="228" t="s">
        <v>81</v>
      </c>
      <c r="I5" s="59"/>
    </row>
    <row r="6">
      <c r="B6" s="1078">
        <v>3.0</v>
      </c>
      <c r="C6" s="1083" t="s">
        <v>60</v>
      </c>
      <c r="D6" s="799" t="s">
        <v>5979</v>
      </c>
      <c r="E6" s="1080"/>
      <c r="F6" s="1081"/>
      <c r="G6" s="1081"/>
      <c r="H6" s="228" t="s">
        <v>81</v>
      </c>
      <c r="I6" s="59"/>
    </row>
    <row r="7">
      <c r="B7" s="1078">
        <v>4.0</v>
      </c>
      <c r="C7" s="1083" t="s">
        <v>5980</v>
      </c>
      <c r="D7" s="799" t="s">
        <v>5981</v>
      </c>
      <c r="E7" s="1080"/>
      <c r="F7" s="1081"/>
      <c r="G7" s="1081"/>
      <c r="H7" s="228" t="s">
        <v>81</v>
      </c>
      <c r="I7" s="59"/>
    </row>
    <row r="8">
      <c r="B8" s="1078">
        <v>5.0</v>
      </c>
      <c r="C8" s="1083" t="s">
        <v>5982</v>
      </c>
      <c r="D8" s="799" t="s">
        <v>5983</v>
      </c>
      <c r="E8" s="1081"/>
      <c r="F8" s="1080"/>
      <c r="G8" s="1081"/>
      <c r="H8" s="135" t="s">
        <v>81</v>
      </c>
      <c r="I8" s="59"/>
    </row>
    <row r="9">
      <c r="B9" s="1078">
        <v>6.0</v>
      </c>
      <c r="C9" s="1083" t="s">
        <v>77</v>
      </c>
      <c r="D9" s="799" t="s">
        <v>5984</v>
      </c>
      <c r="E9" s="1081"/>
      <c r="F9" s="1081"/>
      <c r="G9" s="1080"/>
      <c r="H9" s="228" t="s">
        <v>81</v>
      </c>
      <c r="I9" s="59"/>
    </row>
    <row r="10">
      <c r="B10" s="1078">
        <v>7.0</v>
      </c>
      <c r="C10" s="1083" t="s">
        <v>5985</v>
      </c>
      <c r="D10" s="799" t="s">
        <v>5986</v>
      </c>
      <c r="E10" s="1081"/>
      <c r="F10" s="1081"/>
      <c r="G10" s="1080"/>
      <c r="H10" s="135" t="s">
        <v>81</v>
      </c>
      <c r="I10" s="59"/>
    </row>
    <row r="11">
      <c r="B11" s="1067"/>
      <c r="C11" s="1068"/>
    </row>
    <row r="12">
      <c r="B12" s="1067"/>
      <c r="C12" s="1068"/>
    </row>
    <row r="13">
      <c r="B13" s="1067"/>
      <c r="C13" s="1068"/>
    </row>
    <row r="14">
      <c r="B14" s="1067"/>
      <c r="C14" s="1084"/>
      <c r="H14" s="1085" t="s">
        <v>5987</v>
      </c>
      <c r="I14" s="1086"/>
      <c r="J14" s="1087" t="s">
        <v>5988</v>
      </c>
      <c r="K14" s="1086"/>
      <c r="L14" s="1088" t="s">
        <v>5989</v>
      </c>
    </row>
    <row r="15">
      <c r="B15" s="1089" t="s">
        <v>139</v>
      </c>
      <c r="C15" s="1090" t="s">
        <v>5990</v>
      </c>
      <c r="D15" s="1091" t="s">
        <v>5991</v>
      </c>
      <c r="E15" s="1089" t="s">
        <v>5992</v>
      </c>
      <c r="F15" s="1089" t="s">
        <v>5993</v>
      </c>
      <c r="G15" s="1089" t="s">
        <v>5994</v>
      </c>
      <c r="H15" s="1092" t="s">
        <v>5995</v>
      </c>
      <c r="I15" s="1092" t="s">
        <v>5996</v>
      </c>
      <c r="J15" s="1092" t="s">
        <v>80</v>
      </c>
      <c r="K15" s="1092" t="s">
        <v>5996</v>
      </c>
      <c r="L15" s="869"/>
    </row>
    <row r="16">
      <c r="A16" s="1093"/>
      <c r="B16" s="1094">
        <v>1.0</v>
      </c>
      <c r="C16" s="1095" t="s">
        <v>5997</v>
      </c>
      <c r="D16" s="1096" t="s">
        <v>5998</v>
      </c>
      <c r="E16" s="1097"/>
      <c r="F16" s="1097" t="s">
        <v>5999</v>
      </c>
      <c r="G16" s="1097"/>
      <c r="H16" s="1098"/>
      <c r="I16" s="1098"/>
      <c r="J16" s="1098"/>
      <c r="K16" s="1098"/>
      <c r="L16" s="1099" t="s">
        <v>6000</v>
      </c>
      <c r="M16" s="1093"/>
      <c r="N16" s="1093"/>
      <c r="O16" s="1093"/>
      <c r="P16" s="1093"/>
      <c r="Q16" s="1093"/>
      <c r="R16" s="1093"/>
      <c r="S16" s="1093"/>
      <c r="T16" s="1093"/>
      <c r="U16" s="1093"/>
      <c r="V16" s="1093"/>
      <c r="W16" s="1093"/>
      <c r="X16" s="1093"/>
      <c r="Y16" s="1093"/>
      <c r="Z16" s="1093"/>
      <c r="AA16" s="1093"/>
      <c r="AB16" s="1093"/>
      <c r="AC16" s="1093"/>
    </row>
    <row r="17">
      <c r="A17" s="1093"/>
      <c r="B17" s="1094">
        <f t="shared" ref="B17:B38" si="1">B16+1</f>
        <v>2</v>
      </c>
      <c r="C17" s="1100"/>
      <c r="D17" s="1101" t="s">
        <v>6001</v>
      </c>
      <c r="E17" s="1097" t="s">
        <v>6002</v>
      </c>
      <c r="F17" s="1098"/>
      <c r="G17" s="1098"/>
      <c r="H17" s="1098"/>
      <c r="I17" s="1098"/>
      <c r="J17" s="1098"/>
      <c r="K17" s="1098"/>
      <c r="L17" s="1099" t="s">
        <v>6003</v>
      </c>
      <c r="M17" s="1093"/>
      <c r="N17" s="1093"/>
      <c r="O17" s="1093"/>
      <c r="P17" s="1093"/>
      <c r="Q17" s="1093"/>
      <c r="R17" s="1093"/>
      <c r="S17" s="1093"/>
      <c r="T17" s="1093"/>
      <c r="U17" s="1093"/>
      <c r="V17" s="1093"/>
      <c r="W17" s="1093"/>
      <c r="X17" s="1093"/>
      <c r="Y17" s="1093"/>
      <c r="Z17" s="1093"/>
      <c r="AA17" s="1093"/>
      <c r="AB17" s="1093"/>
      <c r="AC17" s="1093"/>
    </row>
    <row r="18">
      <c r="A18" s="1093"/>
      <c r="B18" s="1094">
        <f t="shared" si="1"/>
        <v>3</v>
      </c>
      <c r="C18" s="1102"/>
      <c r="D18" s="1096" t="s">
        <v>6004</v>
      </c>
      <c r="E18" s="1097"/>
      <c r="F18" s="1098"/>
      <c r="G18" s="1098"/>
      <c r="H18" s="1098"/>
      <c r="I18" s="1098"/>
      <c r="J18" s="1103" t="s">
        <v>6005</v>
      </c>
      <c r="K18" s="1103" t="s">
        <v>6005</v>
      </c>
      <c r="L18" s="1099" t="s">
        <v>6006</v>
      </c>
      <c r="M18" s="1093"/>
      <c r="N18" s="1093"/>
      <c r="O18" s="1093"/>
      <c r="P18" s="1093"/>
      <c r="Q18" s="1093"/>
      <c r="R18" s="1093"/>
      <c r="S18" s="1093"/>
      <c r="T18" s="1093"/>
      <c r="U18" s="1093"/>
      <c r="V18" s="1093"/>
      <c r="W18" s="1093"/>
      <c r="X18" s="1093"/>
      <c r="Y18" s="1093"/>
      <c r="Z18" s="1093"/>
      <c r="AA18" s="1093"/>
      <c r="AB18" s="1093"/>
      <c r="AC18" s="1093"/>
    </row>
    <row r="19">
      <c r="A19" s="1093"/>
      <c r="B19" s="1094">
        <f t="shared" si="1"/>
        <v>4</v>
      </c>
      <c r="C19" s="1095" t="s">
        <v>6007</v>
      </c>
      <c r="D19" s="1101" t="s">
        <v>6008</v>
      </c>
      <c r="E19" s="1098"/>
      <c r="F19" s="1098"/>
      <c r="G19" s="1098"/>
      <c r="H19" s="1098"/>
      <c r="I19" s="1098"/>
      <c r="J19" s="1098"/>
      <c r="K19" s="1103" t="s">
        <v>6005</v>
      </c>
      <c r="L19" s="1098" t="s">
        <v>6009</v>
      </c>
      <c r="M19" s="1093"/>
      <c r="N19" s="1093"/>
      <c r="O19" s="1093"/>
      <c r="P19" s="1093"/>
      <c r="Q19" s="1093"/>
      <c r="R19" s="1093"/>
      <c r="S19" s="1093"/>
      <c r="T19" s="1093"/>
      <c r="U19" s="1093"/>
      <c r="V19" s="1093"/>
      <c r="W19" s="1093"/>
      <c r="X19" s="1093"/>
      <c r="Y19" s="1093"/>
      <c r="Z19" s="1093"/>
      <c r="AA19" s="1093"/>
      <c r="AB19" s="1093"/>
      <c r="AC19" s="1093"/>
    </row>
    <row r="20">
      <c r="A20" s="1093"/>
      <c r="B20" s="1094">
        <f t="shared" si="1"/>
        <v>5</v>
      </c>
      <c r="C20" s="1100"/>
      <c r="D20" s="1101" t="s">
        <v>6010</v>
      </c>
      <c r="E20" s="1098"/>
      <c r="F20" s="1098"/>
      <c r="G20" s="1098"/>
      <c r="H20" s="1098"/>
      <c r="I20" s="1098"/>
      <c r="J20" s="1103" t="s">
        <v>6005</v>
      </c>
      <c r="K20" s="1103" t="s">
        <v>6005</v>
      </c>
      <c r="L20" s="1098" t="s">
        <v>6009</v>
      </c>
      <c r="M20" s="1093"/>
      <c r="N20" s="1093"/>
      <c r="O20" s="1093"/>
      <c r="P20" s="1093"/>
      <c r="Q20" s="1093"/>
      <c r="R20" s="1093"/>
      <c r="S20" s="1093"/>
      <c r="T20" s="1093"/>
      <c r="U20" s="1093"/>
      <c r="V20" s="1093"/>
      <c r="W20" s="1093"/>
      <c r="X20" s="1093"/>
      <c r="Y20" s="1093"/>
      <c r="Z20" s="1093"/>
      <c r="AA20" s="1093"/>
      <c r="AB20" s="1093"/>
      <c r="AC20" s="1093"/>
    </row>
    <row r="21">
      <c r="A21" s="1093"/>
      <c r="B21" s="1094">
        <f t="shared" si="1"/>
        <v>6</v>
      </c>
      <c r="C21" s="1100"/>
      <c r="D21" s="1101" t="s">
        <v>6011</v>
      </c>
      <c r="E21" s="1098"/>
      <c r="F21" s="1098"/>
      <c r="G21" s="1098"/>
      <c r="H21" s="1098"/>
      <c r="I21" s="1098"/>
      <c r="J21" s="1103" t="s">
        <v>6005</v>
      </c>
      <c r="K21" s="1103" t="s">
        <v>6005</v>
      </c>
      <c r="L21" s="1098" t="s">
        <v>6012</v>
      </c>
      <c r="M21" s="1093"/>
      <c r="N21" s="1093"/>
      <c r="O21" s="1093"/>
      <c r="P21" s="1093"/>
      <c r="Q21" s="1093"/>
      <c r="R21" s="1093"/>
      <c r="S21" s="1093"/>
      <c r="T21" s="1093"/>
      <c r="U21" s="1093"/>
      <c r="V21" s="1093"/>
      <c r="W21" s="1093"/>
      <c r="X21" s="1093"/>
      <c r="Y21" s="1093"/>
      <c r="Z21" s="1093"/>
      <c r="AA21" s="1093"/>
      <c r="AB21" s="1093"/>
      <c r="AC21" s="1093"/>
    </row>
    <row r="22">
      <c r="A22" s="1093"/>
      <c r="B22" s="1094">
        <f t="shared" si="1"/>
        <v>7</v>
      </c>
      <c r="C22" s="1100"/>
      <c r="D22" s="1101" t="s">
        <v>6013</v>
      </c>
      <c r="E22" s="1098"/>
      <c r="F22" s="1098"/>
      <c r="G22" s="1098"/>
      <c r="H22" s="1098"/>
      <c r="I22" s="1098"/>
      <c r="J22" s="1103" t="s">
        <v>6005</v>
      </c>
      <c r="K22" s="1103" t="s">
        <v>6005</v>
      </c>
      <c r="L22" s="1098" t="s">
        <v>6012</v>
      </c>
      <c r="M22" s="1093"/>
      <c r="N22" s="1093"/>
      <c r="O22" s="1093"/>
      <c r="P22" s="1093"/>
      <c r="Q22" s="1093"/>
      <c r="R22" s="1093"/>
      <c r="S22" s="1093"/>
      <c r="T22" s="1093"/>
      <c r="U22" s="1093"/>
      <c r="V22" s="1093"/>
      <c r="W22" s="1093"/>
      <c r="X22" s="1093"/>
      <c r="Y22" s="1093"/>
      <c r="Z22" s="1093"/>
      <c r="AA22" s="1093"/>
      <c r="AB22" s="1093"/>
      <c r="AC22" s="1093"/>
    </row>
    <row r="23">
      <c r="A23" s="1093"/>
      <c r="B23" s="1094">
        <f t="shared" si="1"/>
        <v>8</v>
      </c>
      <c r="C23" s="1100"/>
      <c r="D23" s="1096" t="s">
        <v>6014</v>
      </c>
      <c r="E23" s="1098"/>
      <c r="F23" s="1098"/>
      <c r="G23" s="1098"/>
      <c r="H23" s="1098"/>
      <c r="I23" s="1098"/>
      <c r="J23" s="1098"/>
      <c r="K23" s="1098"/>
      <c r="L23" s="1098" t="s">
        <v>6012</v>
      </c>
      <c r="M23" s="1093"/>
      <c r="N23" s="1093"/>
      <c r="O23" s="1093"/>
      <c r="P23" s="1093"/>
      <c r="Q23" s="1093"/>
      <c r="R23" s="1093"/>
      <c r="S23" s="1093"/>
      <c r="T23" s="1093"/>
      <c r="U23" s="1093"/>
      <c r="V23" s="1093"/>
      <c r="W23" s="1093"/>
      <c r="X23" s="1093"/>
      <c r="Y23" s="1093"/>
      <c r="Z23" s="1093"/>
      <c r="AA23" s="1093"/>
      <c r="AB23" s="1093"/>
      <c r="AC23" s="1093"/>
    </row>
    <row r="24">
      <c r="A24" s="1093"/>
      <c r="B24" s="1094">
        <f t="shared" si="1"/>
        <v>9</v>
      </c>
      <c r="C24" s="1102"/>
      <c r="D24" s="1096" t="s">
        <v>6015</v>
      </c>
      <c r="E24" s="1103"/>
      <c r="F24" s="1103"/>
      <c r="G24" s="1103"/>
      <c r="H24" s="1103" t="s">
        <v>6005</v>
      </c>
      <c r="I24" s="1103" t="s">
        <v>6005</v>
      </c>
      <c r="J24" s="1103" t="s">
        <v>6005</v>
      </c>
      <c r="K24" s="1103" t="s">
        <v>6005</v>
      </c>
      <c r="L24" s="1103" t="s">
        <v>6005</v>
      </c>
      <c r="M24" s="1093"/>
      <c r="N24" s="1093"/>
      <c r="O24" s="1093"/>
      <c r="P24" s="1093"/>
      <c r="Q24" s="1093"/>
      <c r="R24" s="1093"/>
      <c r="S24" s="1093"/>
      <c r="T24" s="1093"/>
      <c r="U24" s="1093"/>
      <c r="V24" s="1093"/>
      <c r="W24" s="1093"/>
      <c r="X24" s="1093"/>
      <c r="Y24" s="1093"/>
      <c r="Z24" s="1093"/>
      <c r="AA24" s="1093"/>
      <c r="AB24" s="1093"/>
      <c r="AC24" s="1093"/>
    </row>
    <row r="25">
      <c r="A25" s="1093"/>
      <c r="B25" s="1094">
        <f t="shared" si="1"/>
        <v>10</v>
      </c>
      <c r="C25" s="1095" t="s">
        <v>6016</v>
      </c>
      <c r="D25" s="1096" t="s">
        <v>6017</v>
      </c>
      <c r="E25" s="1097" t="s">
        <v>6018</v>
      </c>
      <c r="F25" s="1097" t="s">
        <v>5995</v>
      </c>
      <c r="G25" s="1097"/>
      <c r="H25" s="1098"/>
      <c r="I25" s="1098"/>
      <c r="J25" s="1098"/>
      <c r="K25" s="1098"/>
      <c r="L25" s="1098" t="s">
        <v>6019</v>
      </c>
      <c r="M25" s="1093"/>
      <c r="N25" s="1093"/>
      <c r="O25" s="1093"/>
      <c r="P25" s="1093"/>
      <c r="Q25" s="1093"/>
      <c r="R25" s="1093"/>
      <c r="S25" s="1093"/>
      <c r="T25" s="1093"/>
      <c r="U25" s="1093"/>
      <c r="V25" s="1093"/>
      <c r="W25" s="1093"/>
      <c r="X25" s="1093"/>
      <c r="Y25" s="1093"/>
      <c r="Z25" s="1093"/>
      <c r="AA25" s="1093"/>
      <c r="AB25" s="1093"/>
      <c r="AC25" s="1093"/>
    </row>
    <row r="26">
      <c r="A26" s="1093"/>
      <c r="B26" s="1094">
        <f t="shared" si="1"/>
        <v>11</v>
      </c>
      <c r="C26" s="1100"/>
      <c r="D26" s="1101" t="s">
        <v>6020</v>
      </c>
      <c r="E26" s="1097" t="s">
        <v>6018</v>
      </c>
      <c r="F26" s="1098"/>
      <c r="G26" s="1098"/>
      <c r="H26" s="1098"/>
      <c r="I26" s="1098"/>
      <c r="J26" s="1098"/>
      <c r="K26" s="1098"/>
      <c r="L26" s="1098" t="s">
        <v>6009</v>
      </c>
      <c r="M26" s="1093"/>
      <c r="N26" s="1093"/>
      <c r="O26" s="1093"/>
      <c r="P26" s="1093"/>
      <c r="Q26" s="1093"/>
      <c r="R26" s="1093"/>
      <c r="S26" s="1093"/>
      <c r="T26" s="1093"/>
      <c r="U26" s="1093"/>
      <c r="V26" s="1093"/>
      <c r="W26" s="1093"/>
      <c r="X26" s="1093"/>
      <c r="Y26" s="1093"/>
      <c r="Z26" s="1093"/>
      <c r="AA26" s="1093"/>
      <c r="AB26" s="1093"/>
      <c r="AC26" s="1093"/>
    </row>
    <row r="27">
      <c r="A27" s="1093"/>
      <c r="B27" s="1094">
        <f t="shared" si="1"/>
        <v>12</v>
      </c>
      <c r="C27" s="1100"/>
      <c r="D27" s="1101" t="s">
        <v>6021</v>
      </c>
      <c r="E27" s="1097" t="s">
        <v>6018</v>
      </c>
      <c r="F27" s="1098"/>
      <c r="G27" s="1098"/>
      <c r="H27" s="1098"/>
      <c r="I27" s="1098"/>
      <c r="J27" s="1098"/>
      <c r="K27" s="1098"/>
      <c r="L27" s="1098" t="s">
        <v>6009</v>
      </c>
      <c r="M27" s="1093"/>
      <c r="N27" s="1093"/>
      <c r="O27" s="1093"/>
      <c r="P27" s="1093"/>
      <c r="Q27" s="1093"/>
      <c r="R27" s="1093"/>
      <c r="S27" s="1093"/>
      <c r="T27" s="1093"/>
      <c r="U27" s="1093"/>
      <c r="V27" s="1093"/>
      <c r="W27" s="1093"/>
      <c r="X27" s="1093"/>
      <c r="Y27" s="1093"/>
      <c r="Z27" s="1093"/>
      <c r="AA27" s="1093"/>
      <c r="AB27" s="1093"/>
      <c r="AC27" s="1093"/>
    </row>
    <row r="28">
      <c r="A28" s="1093"/>
      <c r="B28" s="1094">
        <f t="shared" si="1"/>
        <v>13</v>
      </c>
      <c r="C28" s="1102"/>
      <c r="D28" s="1096" t="s">
        <v>6014</v>
      </c>
      <c r="E28" s="1097" t="s">
        <v>6018</v>
      </c>
      <c r="F28" s="1098"/>
      <c r="G28" s="1098"/>
      <c r="H28" s="1098"/>
      <c r="I28" s="1098"/>
      <c r="J28" s="1098"/>
      <c r="K28" s="1098"/>
      <c r="L28" s="1098"/>
      <c r="M28" s="1093"/>
      <c r="N28" s="1093"/>
      <c r="O28" s="1093"/>
      <c r="P28" s="1093"/>
      <c r="Q28" s="1093"/>
      <c r="R28" s="1093"/>
      <c r="S28" s="1093"/>
      <c r="T28" s="1093"/>
      <c r="U28" s="1093"/>
      <c r="V28" s="1093"/>
      <c r="W28" s="1093"/>
      <c r="X28" s="1093"/>
      <c r="Y28" s="1093"/>
      <c r="Z28" s="1093"/>
      <c r="AA28" s="1093"/>
      <c r="AB28" s="1093"/>
      <c r="AC28" s="1093"/>
    </row>
    <row r="29">
      <c r="A29" s="1093"/>
      <c r="B29" s="1094">
        <f t="shared" si="1"/>
        <v>14</v>
      </c>
      <c r="C29" s="1095" t="s">
        <v>6022</v>
      </c>
      <c r="D29" s="1101" t="s">
        <v>6023</v>
      </c>
      <c r="E29" s="1097" t="s">
        <v>6018</v>
      </c>
      <c r="F29" s="1103"/>
      <c r="G29" s="1103"/>
      <c r="H29" s="1103" t="s">
        <v>6005</v>
      </c>
      <c r="I29" s="1103" t="s">
        <v>6005</v>
      </c>
      <c r="J29" s="1098"/>
      <c r="K29" s="1098"/>
      <c r="L29" s="1098" t="s">
        <v>6024</v>
      </c>
      <c r="M29" s="1093"/>
      <c r="N29" s="1093"/>
      <c r="O29" s="1093"/>
      <c r="P29" s="1093"/>
      <c r="Q29" s="1093"/>
      <c r="R29" s="1093"/>
      <c r="S29" s="1093"/>
      <c r="T29" s="1093"/>
      <c r="U29" s="1093"/>
      <c r="V29" s="1093"/>
      <c r="W29" s="1093"/>
      <c r="X29" s="1093"/>
      <c r="Y29" s="1093"/>
      <c r="Z29" s="1093"/>
      <c r="AA29" s="1093"/>
      <c r="AB29" s="1093"/>
      <c r="AC29" s="1093"/>
    </row>
    <row r="30">
      <c r="A30" s="1093"/>
      <c r="B30" s="1094">
        <f t="shared" si="1"/>
        <v>15</v>
      </c>
      <c r="C30" s="1100"/>
      <c r="D30" s="1101" t="s">
        <v>6025</v>
      </c>
      <c r="E30" s="1103"/>
      <c r="F30" s="1103"/>
      <c r="G30" s="1103"/>
      <c r="H30" s="1103" t="s">
        <v>6005</v>
      </c>
      <c r="I30" s="1103" t="s">
        <v>6005</v>
      </c>
      <c r="J30" s="1098"/>
      <c r="K30" s="1098"/>
      <c r="L30" s="1098" t="s">
        <v>6026</v>
      </c>
      <c r="M30" s="1093"/>
      <c r="N30" s="1093"/>
      <c r="O30" s="1093"/>
      <c r="P30" s="1093"/>
      <c r="Q30" s="1093"/>
      <c r="R30" s="1093"/>
      <c r="S30" s="1093"/>
      <c r="T30" s="1093"/>
      <c r="U30" s="1093"/>
      <c r="V30" s="1093"/>
      <c r="W30" s="1093"/>
      <c r="X30" s="1093"/>
      <c r="Y30" s="1093"/>
      <c r="Z30" s="1093"/>
      <c r="AA30" s="1093"/>
      <c r="AB30" s="1093"/>
      <c r="AC30" s="1093"/>
    </row>
    <row r="31">
      <c r="A31" s="1093"/>
      <c r="B31" s="1094">
        <f t="shared" si="1"/>
        <v>16</v>
      </c>
      <c r="C31" s="1100"/>
      <c r="D31" s="1101" t="s">
        <v>6027</v>
      </c>
      <c r="E31" s="1103"/>
      <c r="F31" s="1103"/>
      <c r="G31" s="1103"/>
      <c r="H31" s="1103" t="s">
        <v>6005</v>
      </c>
      <c r="I31" s="1103" t="s">
        <v>6005</v>
      </c>
      <c r="J31" s="1098"/>
      <c r="K31" s="1098"/>
      <c r="L31" s="1098" t="s">
        <v>6028</v>
      </c>
      <c r="M31" s="1093"/>
      <c r="N31" s="1093"/>
      <c r="O31" s="1093"/>
      <c r="P31" s="1093"/>
      <c r="Q31" s="1093"/>
      <c r="R31" s="1093"/>
      <c r="S31" s="1093"/>
      <c r="T31" s="1093"/>
      <c r="U31" s="1093"/>
      <c r="V31" s="1093"/>
      <c r="W31" s="1093"/>
      <c r="X31" s="1093"/>
      <c r="Y31" s="1093"/>
      <c r="Z31" s="1093"/>
      <c r="AA31" s="1093"/>
      <c r="AB31" s="1093"/>
      <c r="AC31" s="1093"/>
    </row>
    <row r="32">
      <c r="A32" s="1093"/>
      <c r="B32" s="1094">
        <f t="shared" si="1"/>
        <v>17</v>
      </c>
      <c r="C32" s="1100"/>
      <c r="D32" s="1101" t="s">
        <v>6029</v>
      </c>
      <c r="E32" s="1103"/>
      <c r="F32" s="1103"/>
      <c r="G32" s="1103"/>
      <c r="H32" s="1103" t="s">
        <v>6005</v>
      </c>
      <c r="I32" s="1103" t="s">
        <v>6005</v>
      </c>
      <c r="J32" s="1098"/>
      <c r="K32" s="1098"/>
      <c r="L32" s="1098" t="s">
        <v>6009</v>
      </c>
      <c r="M32" s="1093"/>
      <c r="N32" s="1093"/>
      <c r="O32" s="1093"/>
      <c r="P32" s="1093"/>
      <c r="Q32" s="1093"/>
      <c r="R32" s="1093"/>
      <c r="S32" s="1093"/>
      <c r="T32" s="1093"/>
      <c r="U32" s="1093"/>
      <c r="V32" s="1093"/>
      <c r="W32" s="1093"/>
      <c r="X32" s="1093"/>
      <c r="Y32" s="1093"/>
      <c r="Z32" s="1093"/>
      <c r="AA32" s="1093"/>
      <c r="AB32" s="1093"/>
      <c r="AC32" s="1093"/>
    </row>
    <row r="33">
      <c r="A33" s="1093"/>
      <c r="B33" s="1094">
        <f t="shared" si="1"/>
        <v>18</v>
      </c>
      <c r="C33" s="1100"/>
      <c r="D33" s="1101" t="s">
        <v>6030</v>
      </c>
      <c r="E33" s="1103"/>
      <c r="F33" s="1103"/>
      <c r="G33" s="1103"/>
      <c r="H33" s="1103" t="s">
        <v>6005</v>
      </c>
      <c r="I33" s="1103" t="s">
        <v>6005</v>
      </c>
      <c r="J33" s="1098"/>
      <c r="K33" s="1098"/>
      <c r="L33" s="1098" t="s">
        <v>6031</v>
      </c>
      <c r="M33" s="1093"/>
      <c r="N33" s="1093"/>
      <c r="O33" s="1093"/>
      <c r="P33" s="1093"/>
      <c r="Q33" s="1093"/>
      <c r="R33" s="1093"/>
      <c r="S33" s="1093"/>
      <c r="T33" s="1093"/>
      <c r="U33" s="1093"/>
      <c r="V33" s="1093"/>
      <c r="W33" s="1093"/>
      <c r="X33" s="1093"/>
      <c r="Y33" s="1093"/>
      <c r="Z33" s="1093"/>
      <c r="AA33" s="1093"/>
      <c r="AB33" s="1093"/>
      <c r="AC33" s="1093"/>
    </row>
    <row r="34">
      <c r="A34" s="1093"/>
      <c r="B34" s="1094">
        <f t="shared" si="1"/>
        <v>19</v>
      </c>
      <c r="C34" s="1100"/>
      <c r="D34" s="1101" t="s">
        <v>6032</v>
      </c>
      <c r="E34" s="1103"/>
      <c r="F34" s="1103"/>
      <c r="G34" s="1103"/>
      <c r="H34" s="1103" t="s">
        <v>6005</v>
      </c>
      <c r="I34" s="1103" t="s">
        <v>6005</v>
      </c>
      <c r="J34" s="1098"/>
      <c r="K34" s="1098"/>
      <c r="L34" s="1104" t="s">
        <v>6033</v>
      </c>
      <c r="M34" s="1093"/>
      <c r="N34" s="1093"/>
      <c r="O34" s="1093"/>
      <c r="P34" s="1093"/>
      <c r="Q34" s="1093"/>
      <c r="R34" s="1093"/>
      <c r="S34" s="1093"/>
      <c r="T34" s="1093"/>
      <c r="U34" s="1093"/>
      <c r="V34" s="1093"/>
      <c r="W34" s="1093"/>
      <c r="X34" s="1093"/>
      <c r="Y34" s="1093"/>
      <c r="Z34" s="1093"/>
      <c r="AA34" s="1093"/>
      <c r="AB34" s="1093"/>
      <c r="AC34" s="1093"/>
    </row>
    <row r="35">
      <c r="A35" s="1093"/>
      <c r="B35" s="1094">
        <f t="shared" si="1"/>
        <v>20</v>
      </c>
      <c r="C35" s="1100"/>
      <c r="D35" s="1101" t="s">
        <v>6034</v>
      </c>
      <c r="E35" s="1103"/>
      <c r="F35" s="1103"/>
      <c r="G35" s="1103"/>
      <c r="H35" s="1103" t="s">
        <v>6005</v>
      </c>
      <c r="I35" s="1103" t="s">
        <v>6005</v>
      </c>
      <c r="J35" s="1098"/>
      <c r="K35" s="1098"/>
      <c r="L35" s="1098" t="s">
        <v>6028</v>
      </c>
      <c r="M35" s="1093"/>
      <c r="N35" s="1093"/>
      <c r="O35" s="1093"/>
      <c r="P35" s="1093"/>
      <c r="Q35" s="1093"/>
      <c r="R35" s="1093"/>
      <c r="S35" s="1093"/>
      <c r="T35" s="1093"/>
      <c r="U35" s="1093"/>
      <c r="V35" s="1093"/>
      <c r="W35" s="1093"/>
      <c r="X35" s="1093"/>
      <c r="Y35" s="1093"/>
      <c r="Z35" s="1093"/>
      <c r="AA35" s="1093"/>
      <c r="AB35" s="1093"/>
      <c r="AC35" s="1093"/>
    </row>
    <row r="36">
      <c r="A36" s="1093"/>
      <c r="B36" s="1094">
        <f t="shared" si="1"/>
        <v>21</v>
      </c>
      <c r="C36" s="1100"/>
      <c r="D36" s="1101" t="s">
        <v>6035</v>
      </c>
      <c r="E36" s="1105" t="s">
        <v>6036</v>
      </c>
      <c r="F36" s="1103"/>
      <c r="G36" s="1103"/>
      <c r="H36" s="1103" t="s">
        <v>6005</v>
      </c>
      <c r="I36" s="1103" t="s">
        <v>6005</v>
      </c>
      <c r="J36" s="1098"/>
      <c r="K36" s="1098"/>
      <c r="L36" s="1098" t="s">
        <v>6012</v>
      </c>
      <c r="M36" s="1093"/>
      <c r="N36" s="1093"/>
      <c r="O36" s="1093"/>
      <c r="P36" s="1093"/>
      <c r="Q36" s="1093"/>
      <c r="R36" s="1093"/>
      <c r="S36" s="1093"/>
      <c r="T36" s="1093"/>
      <c r="U36" s="1093"/>
      <c r="V36" s="1093"/>
      <c r="W36" s="1093"/>
      <c r="X36" s="1093"/>
      <c r="Y36" s="1093"/>
      <c r="Z36" s="1093"/>
      <c r="AA36" s="1093"/>
      <c r="AB36" s="1093"/>
      <c r="AC36" s="1093"/>
    </row>
    <row r="37">
      <c r="A37" s="1093"/>
      <c r="B37" s="1094">
        <f t="shared" si="1"/>
        <v>22</v>
      </c>
      <c r="C37" s="1100"/>
      <c r="D37" s="1101" t="s">
        <v>6037</v>
      </c>
      <c r="E37" s="1105"/>
      <c r="F37" s="1103"/>
      <c r="G37" s="1103"/>
      <c r="H37" s="1103" t="s">
        <v>6005</v>
      </c>
      <c r="I37" s="1103" t="s">
        <v>6005</v>
      </c>
      <c r="J37" s="1098"/>
      <c r="K37" s="1098"/>
      <c r="L37" s="1098" t="s">
        <v>6009</v>
      </c>
      <c r="M37" s="1093"/>
      <c r="N37" s="1093"/>
      <c r="O37" s="1093"/>
      <c r="P37" s="1093"/>
      <c r="Q37" s="1093"/>
      <c r="R37" s="1093"/>
      <c r="S37" s="1093"/>
      <c r="T37" s="1093"/>
      <c r="U37" s="1093"/>
      <c r="V37" s="1093"/>
      <c r="W37" s="1093"/>
      <c r="X37" s="1093"/>
      <c r="Y37" s="1093"/>
      <c r="Z37" s="1093"/>
      <c r="AA37" s="1093"/>
      <c r="AB37" s="1093"/>
      <c r="AC37" s="1093"/>
    </row>
    <row r="38">
      <c r="A38" s="1093"/>
      <c r="B38" s="1094">
        <f t="shared" si="1"/>
        <v>23</v>
      </c>
      <c r="C38" s="1102"/>
      <c r="D38" s="1096" t="s">
        <v>6014</v>
      </c>
      <c r="E38" s="1097" t="s">
        <v>86</v>
      </c>
      <c r="F38" s="1098"/>
      <c r="G38" s="1098"/>
      <c r="H38" s="1106"/>
      <c r="I38" s="1106"/>
      <c r="J38" s="1107"/>
      <c r="K38" s="1107"/>
      <c r="L38" s="1107"/>
      <c r="M38" s="1093"/>
      <c r="N38" s="1093"/>
      <c r="O38" s="1093"/>
      <c r="P38" s="1093"/>
      <c r="Q38" s="1093"/>
      <c r="R38" s="1093"/>
      <c r="S38" s="1093"/>
      <c r="T38" s="1093"/>
      <c r="U38" s="1093"/>
      <c r="V38" s="1093"/>
      <c r="W38" s="1093"/>
      <c r="X38" s="1093"/>
      <c r="Y38" s="1093"/>
      <c r="Z38" s="1093"/>
      <c r="AA38" s="1093"/>
      <c r="AB38" s="1093"/>
      <c r="AC38" s="1093"/>
    </row>
    <row r="39">
      <c r="A39" s="1093"/>
      <c r="B39" s="1108"/>
      <c r="C39" s="1109"/>
      <c r="D39" s="1093"/>
      <c r="E39" s="1093"/>
      <c r="F39" s="1093"/>
      <c r="G39" s="1093"/>
      <c r="H39" s="1093"/>
      <c r="I39" s="1093"/>
      <c r="J39" s="1093"/>
      <c r="K39" s="1093"/>
      <c r="L39" s="1093"/>
      <c r="M39" s="1093"/>
      <c r="N39" s="1093"/>
      <c r="O39" s="1093"/>
      <c r="P39" s="1093"/>
      <c r="Q39" s="1093"/>
      <c r="R39" s="1093"/>
      <c r="S39" s="1093"/>
      <c r="T39" s="1093"/>
      <c r="U39" s="1093"/>
      <c r="V39" s="1093"/>
      <c r="W39" s="1093"/>
      <c r="X39" s="1093"/>
      <c r="Y39" s="1093"/>
      <c r="Z39" s="1093"/>
      <c r="AA39" s="1093"/>
      <c r="AB39" s="1093"/>
      <c r="AC39" s="1093"/>
    </row>
    <row r="40">
      <c r="A40" s="1093"/>
      <c r="B40" s="1110" t="s">
        <v>6038</v>
      </c>
      <c r="C40" s="1109"/>
      <c r="D40" s="1093"/>
      <c r="E40" s="1093"/>
      <c r="F40" s="1093"/>
      <c r="G40" s="1093"/>
      <c r="H40" s="1093"/>
      <c r="I40" s="1093"/>
      <c r="J40" s="1093"/>
      <c r="K40" s="1093"/>
      <c r="L40" s="1093"/>
      <c r="M40" s="1093"/>
      <c r="N40" s="1093"/>
      <c r="O40" s="1093"/>
      <c r="P40" s="1093"/>
      <c r="Q40" s="1093"/>
      <c r="R40" s="1093"/>
      <c r="S40" s="1093"/>
      <c r="T40" s="1093"/>
      <c r="U40" s="1093"/>
      <c r="V40" s="1093"/>
      <c r="W40" s="1093"/>
      <c r="X40" s="1093"/>
      <c r="Y40" s="1093"/>
      <c r="Z40" s="1093"/>
      <c r="AA40" s="1093"/>
      <c r="AB40" s="1093"/>
      <c r="AC40" s="1093"/>
    </row>
    <row r="41">
      <c r="A41" s="1093"/>
      <c r="B41" s="1111" t="s">
        <v>6039</v>
      </c>
      <c r="C41" s="1111" t="s">
        <v>5971</v>
      </c>
      <c r="D41" s="1111" t="s">
        <v>5991</v>
      </c>
      <c r="E41" s="1111"/>
      <c r="F41" s="1111"/>
      <c r="G41" s="1111" t="s">
        <v>6040</v>
      </c>
      <c r="H41" s="1111" t="s">
        <v>145</v>
      </c>
      <c r="I41" s="1112"/>
      <c r="J41" s="1093"/>
      <c r="K41" s="1093"/>
      <c r="L41" s="1093"/>
      <c r="M41" s="1093"/>
      <c r="N41" s="1093"/>
      <c r="O41" s="1093"/>
      <c r="P41" s="1093"/>
      <c r="Q41" s="1093"/>
      <c r="R41" s="1093"/>
      <c r="S41" s="1093"/>
      <c r="T41" s="1093"/>
      <c r="U41" s="1093"/>
      <c r="V41" s="1093"/>
      <c r="W41" s="1093"/>
      <c r="X41" s="1093"/>
      <c r="Y41" s="1093"/>
      <c r="Z41" s="1093"/>
      <c r="AA41" s="1093"/>
      <c r="AB41" s="1093"/>
      <c r="AC41" s="1093"/>
    </row>
    <row r="42">
      <c r="A42" s="1093"/>
      <c r="B42" s="1113" t="s">
        <v>6041</v>
      </c>
      <c r="C42" s="1114" t="s">
        <v>5982</v>
      </c>
      <c r="D42" s="1114" t="s">
        <v>6042</v>
      </c>
      <c r="E42" s="1114"/>
      <c r="F42" s="1114"/>
      <c r="G42" s="1114" t="s">
        <v>6043</v>
      </c>
      <c r="H42" s="1114" t="s">
        <v>6044</v>
      </c>
      <c r="I42" s="1112"/>
      <c r="J42" s="1093"/>
      <c r="K42" s="1093"/>
      <c r="L42" s="1093"/>
      <c r="M42" s="1093"/>
      <c r="N42" s="1093"/>
      <c r="O42" s="1093"/>
      <c r="P42" s="1093"/>
      <c r="Q42" s="1093"/>
      <c r="R42" s="1093"/>
      <c r="S42" s="1093"/>
      <c r="T42" s="1093"/>
      <c r="U42" s="1093"/>
      <c r="V42" s="1093"/>
      <c r="W42" s="1093"/>
      <c r="X42" s="1093"/>
      <c r="Y42" s="1093"/>
      <c r="Z42" s="1093"/>
      <c r="AA42" s="1093"/>
      <c r="AB42" s="1093"/>
      <c r="AC42" s="1093"/>
    </row>
    <row r="43">
      <c r="A43" s="1093"/>
      <c r="B43" s="1100"/>
      <c r="C43" s="1114" t="s">
        <v>6045</v>
      </c>
      <c r="D43" s="1114" t="s">
        <v>6046</v>
      </c>
      <c r="E43" s="1114"/>
      <c r="F43" s="1114"/>
      <c r="G43" s="1114" t="s">
        <v>6047</v>
      </c>
      <c r="H43" s="1114" t="s">
        <v>6048</v>
      </c>
      <c r="I43" s="1112"/>
      <c r="J43" s="1093"/>
      <c r="K43" s="1093"/>
      <c r="L43" s="1093"/>
      <c r="M43" s="1093"/>
      <c r="N43" s="1093"/>
      <c r="O43" s="1093"/>
      <c r="P43" s="1093"/>
      <c r="Q43" s="1093"/>
      <c r="R43" s="1093"/>
      <c r="S43" s="1093"/>
      <c r="T43" s="1093"/>
      <c r="U43" s="1093"/>
      <c r="V43" s="1093"/>
      <c r="W43" s="1093"/>
      <c r="X43" s="1093"/>
      <c r="Y43" s="1093"/>
      <c r="Z43" s="1093"/>
      <c r="AA43" s="1093"/>
      <c r="AB43" s="1093"/>
      <c r="AC43" s="1093"/>
    </row>
    <row r="44">
      <c r="A44" s="1093"/>
      <c r="B44" s="1100"/>
      <c r="C44" s="1114" t="s">
        <v>6049</v>
      </c>
      <c r="D44" s="1114" t="s">
        <v>6050</v>
      </c>
      <c r="E44" s="1114"/>
      <c r="F44" s="1114"/>
      <c r="G44" s="1114" t="s">
        <v>6051</v>
      </c>
      <c r="H44" s="1114" t="s">
        <v>6052</v>
      </c>
      <c r="I44" s="1112"/>
      <c r="J44" s="1093"/>
      <c r="K44" s="1093"/>
      <c r="L44" s="1093"/>
      <c r="M44" s="1093"/>
      <c r="N44" s="1093"/>
      <c r="O44" s="1093"/>
      <c r="P44" s="1093"/>
      <c r="Q44" s="1093"/>
      <c r="R44" s="1093"/>
      <c r="S44" s="1093"/>
      <c r="T44" s="1093"/>
      <c r="U44" s="1093"/>
      <c r="V44" s="1093"/>
      <c r="W44" s="1093"/>
      <c r="X44" s="1093"/>
      <c r="Y44" s="1093"/>
      <c r="Z44" s="1093"/>
      <c r="AA44" s="1093"/>
      <c r="AB44" s="1093"/>
      <c r="AC44" s="1093"/>
    </row>
    <row r="45">
      <c r="A45" s="1093"/>
      <c r="B45" s="1102"/>
      <c r="C45" s="1114" t="s">
        <v>6053</v>
      </c>
      <c r="D45" s="1114" t="s">
        <v>6054</v>
      </c>
      <c r="E45" s="1114"/>
      <c r="F45" s="1114"/>
      <c r="G45" s="1114" t="s">
        <v>6055</v>
      </c>
      <c r="H45" s="1114" t="s">
        <v>6056</v>
      </c>
      <c r="I45" s="1112"/>
      <c r="J45" s="1093"/>
      <c r="K45" s="1093"/>
      <c r="L45" s="1093"/>
      <c r="M45" s="1093"/>
      <c r="N45" s="1093"/>
      <c r="O45" s="1093"/>
      <c r="P45" s="1093"/>
      <c r="Q45" s="1093"/>
      <c r="R45" s="1093"/>
      <c r="S45" s="1093"/>
      <c r="T45" s="1093"/>
      <c r="U45" s="1093"/>
      <c r="V45" s="1093"/>
      <c r="W45" s="1093"/>
      <c r="X45" s="1093"/>
      <c r="Y45" s="1093"/>
      <c r="Z45" s="1093"/>
      <c r="AA45" s="1093"/>
      <c r="AB45" s="1093"/>
      <c r="AC45" s="1093"/>
    </row>
    <row r="46">
      <c r="A46" s="1093"/>
      <c r="B46" s="1113" t="s">
        <v>6057</v>
      </c>
      <c r="C46" s="1114" t="s">
        <v>6058</v>
      </c>
      <c r="D46" s="1114" t="s">
        <v>6059</v>
      </c>
      <c r="E46" s="1114"/>
      <c r="F46" s="1114"/>
      <c r="G46" s="1114" t="s">
        <v>6060</v>
      </c>
      <c r="H46" s="1115"/>
      <c r="I46" s="1093"/>
      <c r="J46" s="1093"/>
      <c r="K46" s="1093"/>
      <c r="L46" s="1093"/>
      <c r="M46" s="1093"/>
      <c r="N46" s="1093"/>
      <c r="O46" s="1093"/>
      <c r="P46" s="1093"/>
      <c r="Q46" s="1093"/>
      <c r="R46" s="1093"/>
      <c r="S46" s="1093"/>
      <c r="T46" s="1093"/>
      <c r="U46" s="1093"/>
      <c r="V46" s="1093"/>
      <c r="W46" s="1093"/>
      <c r="X46" s="1093"/>
      <c r="Y46" s="1093"/>
      <c r="Z46" s="1093"/>
      <c r="AA46" s="1093"/>
      <c r="AB46" s="1093"/>
      <c r="AC46" s="1093"/>
    </row>
    <row r="47">
      <c r="A47" s="1093"/>
      <c r="B47" s="1100"/>
      <c r="C47" s="1114" t="s">
        <v>6061</v>
      </c>
      <c r="D47" s="1114" t="s">
        <v>6062</v>
      </c>
      <c r="E47" s="1114"/>
      <c r="F47" s="1114"/>
      <c r="G47" s="1114" t="s">
        <v>6063</v>
      </c>
      <c r="H47" s="1114" t="s">
        <v>6064</v>
      </c>
      <c r="I47" s="1112"/>
      <c r="J47" s="1093"/>
      <c r="K47" s="1093"/>
      <c r="L47" s="1093"/>
      <c r="M47" s="1093"/>
      <c r="N47" s="1093"/>
      <c r="O47" s="1093"/>
      <c r="P47" s="1093"/>
      <c r="Q47" s="1093"/>
      <c r="R47" s="1093"/>
      <c r="S47" s="1093"/>
      <c r="T47" s="1093"/>
      <c r="U47" s="1093"/>
      <c r="V47" s="1093"/>
      <c r="W47" s="1093"/>
      <c r="X47" s="1093"/>
      <c r="Y47" s="1093"/>
      <c r="Z47" s="1093"/>
      <c r="AA47" s="1093"/>
      <c r="AB47" s="1093"/>
      <c r="AC47" s="1093"/>
    </row>
    <row r="48">
      <c r="A48" s="1093"/>
      <c r="B48" s="1102"/>
      <c r="C48" s="1114" t="s">
        <v>6065</v>
      </c>
      <c r="D48" s="1114" t="s">
        <v>6066</v>
      </c>
      <c r="E48" s="1114"/>
      <c r="F48" s="1114"/>
      <c r="G48" s="1114" t="s">
        <v>6067</v>
      </c>
      <c r="H48" s="1114" t="s">
        <v>6068</v>
      </c>
      <c r="I48" s="1112"/>
      <c r="J48" s="1093"/>
      <c r="K48" s="1093"/>
      <c r="L48" s="1093"/>
      <c r="M48" s="1093"/>
      <c r="N48" s="1093"/>
      <c r="O48" s="1093"/>
      <c r="P48" s="1093"/>
      <c r="Q48" s="1093"/>
      <c r="R48" s="1093"/>
      <c r="S48" s="1093"/>
      <c r="T48" s="1093"/>
      <c r="U48" s="1093"/>
      <c r="V48" s="1093"/>
      <c r="W48" s="1093"/>
      <c r="X48" s="1093"/>
      <c r="Y48" s="1093"/>
      <c r="Z48" s="1093"/>
      <c r="AA48" s="1093"/>
      <c r="AB48" s="1093"/>
      <c r="AC48" s="1093"/>
    </row>
    <row r="49">
      <c r="A49" s="1093"/>
      <c r="B49" s="1108"/>
      <c r="C49" s="1109"/>
      <c r="D49" s="1093"/>
      <c r="E49" s="1093"/>
      <c r="F49" s="1093"/>
      <c r="G49" s="1093"/>
      <c r="H49" s="1093"/>
      <c r="I49" s="1093"/>
      <c r="J49" s="1093"/>
      <c r="K49" s="1093"/>
      <c r="L49" s="1093"/>
      <c r="M49" s="1093"/>
      <c r="N49" s="1093"/>
      <c r="O49" s="1093"/>
      <c r="P49" s="1093"/>
      <c r="Q49" s="1093"/>
      <c r="R49" s="1093"/>
      <c r="S49" s="1093"/>
      <c r="T49" s="1093"/>
      <c r="U49" s="1093"/>
      <c r="V49" s="1093"/>
      <c r="W49" s="1093"/>
      <c r="X49" s="1093"/>
      <c r="Y49" s="1093"/>
      <c r="Z49" s="1093"/>
      <c r="AA49" s="1093"/>
      <c r="AB49" s="1093"/>
      <c r="AC49" s="1093"/>
    </row>
    <row r="50">
      <c r="A50" s="1093"/>
      <c r="B50" s="1108"/>
      <c r="C50" s="1109"/>
      <c r="D50" s="1093"/>
      <c r="E50" s="1093"/>
      <c r="F50" s="1093"/>
      <c r="G50" s="1093"/>
      <c r="H50" s="1093"/>
      <c r="I50" s="1093"/>
      <c r="J50" s="1093"/>
      <c r="K50" s="1093"/>
      <c r="L50" s="1093"/>
      <c r="M50" s="1093"/>
      <c r="N50" s="1093"/>
      <c r="O50" s="1093"/>
      <c r="P50" s="1093"/>
      <c r="Q50" s="1093"/>
      <c r="R50" s="1093"/>
      <c r="S50" s="1093"/>
      <c r="T50" s="1093"/>
      <c r="U50" s="1093"/>
      <c r="V50" s="1093"/>
      <c r="W50" s="1093"/>
      <c r="X50" s="1093"/>
      <c r="Y50" s="1093"/>
      <c r="Z50" s="1093"/>
      <c r="AA50" s="1093"/>
      <c r="AB50" s="1093"/>
      <c r="AC50" s="1093"/>
    </row>
    <row r="51">
      <c r="B51" s="1067"/>
      <c r="C51" s="1068"/>
    </row>
    <row r="52">
      <c r="B52" s="1067"/>
    </row>
    <row r="61">
      <c r="B61" s="1067"/>
      <c r="C61" s="1068"/>
    </row>
    <row r="62">
      <c r="B62" s="1067"/>
      <c r="C62" s="1068"/>
    </row>
    <row r="63">
      <c r="B63" s="1067"/>
      <c r="C63" s="1068"/>
    </row>
    <row r="64">
      <c r="B64" s="1067"/>
      <c r="C64" s="1068"/>
    </row>
    <row r="65">
      <c r="B65" s="1067"/>
      <c r="C65" s="1068"/>
    </row>
    <row r="66">
      <c r="B66" s="1067"/>
      <c r="C66" s="1068"/>
    </row>
    <row r="67">
      <c r="B67" s="1067"/>
      <c r="C67" s="1068"/>
    </row>
    <row r="68">
      <c r="B68" s="1067"/>
      <c r="C68" s="1068"/>
    </row>
    <row r="69">
      <c r="B69" s="1067"/>
      <c r="C69" s="1068"/>
    </row>
    <row r="70">
      <c r="B70" s="1067"/>
      <c r="C70" s="1068"/>
    </row>
    <row r="71">
      <c r="B71" s="1067"/>
      <c r="C71" s="1068"/>
    </row>
    <row r="72">
      <c r="B72" s="1067"/>
      <c r="C72" s="1068"/>
    </row>
    <row r="73">
      <c r="B73" s="1067"/>
      <c r="C73" s="1068"/>
    </row>
    <row r="74">
      <c r="B74" s="1067"/>
      <c r="C74" s="1068"/>
    </row>
    <row r="75">
      <c r="B75" s="1067"/>
      <c r="C75" s="1068"/>
    </row>
    <row r="76">
      <c r="B76" s="1067"/>
      <c r="C76" s="1068"/>
    </row>
    <row r="77">
      <c r="B77" s="1067"/>
      <c r="C77" s="1068"/>
    </row>
    <row r="78">
      <c r="B78" s="1067"/>
      <c r="C78" s="1068"/>
    </row>
    <row r="79">
      <c r="B79" s="1067"/>
      <c r="C79" s="1068"/>
    </row>
    <row r="80">
      <c r="B80" s="1067"/>
      <c r="C80" s="1068"/>
    </row>
    <row r="81">
      <c r="B81" s="1067"/>
      <c r="C81" s="1068"/>
    </row>
    <row r="82">
      <c r="B82" s="1067"/>
      <c r="C82" s="1068"/>
    </row>
    <row r="83">
      <c r="B83" s="1067"/>
      <c r="C83" s="1068"/>
    </row>
    <row r="84">
      <c r="B84" s="1067"/>
      <c r="C84" s="1068"/>
    </row>
    <row r="85">
      <c r="B85" s="1067"/>
      <c r="C85" s="1068"/>
    </row>
    <row r="86">
      <c r="B86" s="1067"/>
      <c r="C86" s="1068"/>
    </row>
    <row r="87">
      <c r="B87" s="1067"/>
      <c r="C87" s="1068"/>
    </row>
    <row r="88">
      <c r="B88" s="1067"/>
      <c r="C88" s="1068"/>
    </row>
    <row r="89">
      <c r="B89" s="1067"/>
      <c r="C89" s="1068"/>
    </row>
    <row r="90">
      <c r="B90" s="1067"/>
      <c r="C90" s="1068"/>
    </row>
    <row r="91">
      <c r="B91" s="1067"/>
      <c r="C91" s="1068"/>
    </row>
    <row r="92">
      <c r="B92" s="1067"/>
      <c r="C92" s="1068"/>
    </row>
    <row r="93">
      <c r="B93" s="1067"/>
      <c r="C93" s="1068"/>
    </row>
    <row r="94">
      <c r="B94" s="1067"/>
      <c r="C94" s="1068"/>
    </row>
    <row r="95">
      <c r="B95" s="1067"/>
      <c r="C95" s="1068"/>
    </row>
    <row r="96">
      <c r="B96" s="1067"/>
      <c r="C96" s="1068"/>
    </row>
    <row r="97">
      <c r="B97" s="1067"/>
      <c r="C97" s="1068"/>
    </row>
    <row r="98">
      <c r="B98" s="1067"/>
      <c r="C98" s="1068"/>
    </row>
    <row r="99">
      <c r="B99" s="1067"/>
      <c r="C99" s="1068"/>
    </row>
    <row r="100">
      <c r="B100" s="1067"/>
      <c r="C100" s="1068"/>
    </row>
    <row r="101">
      <c r="B101" s="1067"/>
      <c r="C101" s="1068"/>
    </row>
    <row r="102">
      <c r="B102" s="1067"/>
      <c r="C102" s="1068"/>
    </row>
    <row r="103">
      <c r="B103" s="1067"/>
      <c r="C103" s="1068"/>
    </row>
    <row r="104">
      <c r="B104" s="1067"/>
      <c r="C104" s="1068"/>
    </row>
    <row r="105">
      <c r="B105" s="1067"/>
      <c r="C105" s="1068"/>
    </row>
    <row r="106">
      <c r="B106" s="1067"/>
      <c r="C106" s="1068"/>
    </row>
    <row r="107">
      <c r="B107" s="1067"/>
      <c r="C107" s="1068"/>
    </row>
    <row r="108">
      <c r="B108" s="1067"/>
      <c r="C108" s="1068"/>
    </row>
    <row r="109">
      <c r="B109" s="1067"/>
      <c r="C109" s="1068"/>
    </row>
    <row r="110">
      <c r="B110" s="1067"/>
      <c r="C110" s="1068"/>
    </row>
    <row r="111">
      <c r="B111" s="1067"/>
      <c r="C111" s="1068"/>
    </row>
    <row r="112">
      <c r="B112" s="1067"/>
      <c r="C112" s="1068"/>
    </row>
    <row r="113">
      <c r="B113" s="1067"/>
      <c r="C113" s="1068"/>
    </row>
    <row r="114">
      <c r="B114" s="1067"/>
      <c r="C114" s="1068"/>
    </row>
    <row r="115">
      <c r="B115" s="1067"/>
      <c r="C115" s="1068"/>
    </row>
    <row r="116">
      <c r="B116" s="1067"/>
      <c r="C116" s="1068"/>
    </row>
    <row r="117">
      <c r="B117" s="1067"/>
      <c r="C117" s="1068"/>
    </row>
    <row r="118">
      <c r="B118" s="1067"/>
      <c r="C118" s="1068"/>
    </row>
    <row r="119">
      <c r="B119" s="1067"/>
      <c r="C119" s="1068"/>
    </row>
    <row r="120">
      <c r="B120" s="1067"/>
      <c r="C120" s="1068"/>
    </row>
    <row r="121">
      <c r="B121" s="1067"/>
      <c r="C121" s="1068"/>
    </row>
    <row r="122">
      <c r="B122" s="1067"/>
      <c r="C122" s="1068"/>
    </row>
    <row r="123">
      <c r="B123" s="1067"/>
      <c r="C123" s="1068"/>
    </row>
    <row r="124">
      <c r="B124" s="1067"/>
      <c r="C124" s="1068"/>
    </row>
    <row r="125">
      <c r="B125" s="1067"/>
      <c r="C125" s="1068"/>
    </row>
    <row r="126">
      <c r="B126" s="1067"/>
      <c r="C126" s="1068"/>
    </row>
    <row r="127">
      <c r="B127" s="1067"/>
      <c r="C127" s="1068"/>
    </row>
    <row r="128">
      <c r="B128" s="1067"/>
      <c r="C128" s="1068"/>
    </row>
    <row r="129">
      <c r="B129" s="1067"/>
      <c r="C129" s="1068"/>
    </row>
    <row r="130">
      <c r="B130" s="1067"/>
      <c r="C130" s="1068"/>
    </row>
    <row r="131">
      <c r="B131" s="1067"/>
      <c r="C131" s="1068"/>
    </row>
    <row r="132">
      <c r="B132" s="1067"/>
      <c r="C132" s="1068"/>
    </row>
    <row r="133">
      <c r="B133" s="1067"/>
      <c r="C133" s="1068"/>
    </row>
    <row r="134">
      <c r="B134" s="1067"/>
      <c r="C134" s="1068"/>
    </row>
    <row r="135">
      <c r="B135" s="1067"/>
      <c r="C135" s="1068"/>
    </row>
    <row r="136">
      <c r="B136" s="1067"/>
      <c r="C136" s="1068"/>
    </row>
    <row r="137">
      <c r="B137" s="1067"/>
      <c r="C137" s="1068"/>
    </row>
    <row r="138">
      <c r="B138" s="1067"/>
      <c r="C138" s="1068"/>
    </row>
    <row r="139">
      <c r="B139" s="1067"/>
      <c r="C139" s="1068"/>
    </row>
    <row r="140">
      <c r="B140" s="1067"/>
      <c r="C140" s="1068"/>
    </row>
    <row r="141">
      <c r="B141" s="1067"/>
      <c r="C141" s="1068"/>
    </row>
    <row r="142">
      <c r="B142" s="1067"/>
      <c r="C142" s="1068"/>
    </row>
    <row r="143">
      <c r="B143" s="1067"/>
      <c r="C143" s="1068"/>
    </row>
    <row r="144">
      <c r="B144" s="1067"/>
      <c r="C144" s="1068"/>
    </row>
    <row r="145">
      <c r="B145" s="1067"/>
      <c r="C145" s="1068"/>
    </row>
    <row r="146">
      <c r="B146" s="1067"/>
      <c r="C146" s="1068"/>
    </row>
    <row r="147">
      <c r="B147" s="1067"/>
      <c r="C147" s="1068"/>
    </row>
    <row r="148">
      <c r="B148" s="1067"/>
      <c r="C148" s="1068"/>
    </row>
    <row r="149">
      <c r="B149" s="1067"/>
      <c r="C149" s="1068"/>
    </row>
    <row r="150">
      <c r="B150" s="1067"/>
      <c r="C150" s="1068"/>
    </row>
    <row r="151">
      <c r="B151" s="1067"/>
      <c r="C151" s="1068"/>
    </row>
    <row r="152">
      <c r="B152" s="1067"/>
      <c r="C152" s="1068"/>
    </row>
    <row r="153">
      <c r="B153" s="1067"/>
      <c r="C153" s="1068"/>
    </row>
    <row r="154">
      <c r="B154" s="1067"/>
      <c r="C154" s="1068"/>
    </row>
    <row r="155">
      <c r="B155" s="1067"/>
      <c r="C155" s="1068"/>
    </row>
    <row r="156">
      <c r="B156" s="1067"/>
      <c r="C156" s="1068"/>
    </row>
    <row r="157">
      <c r="B157" s="1067"/>
      <c r="C157" s="1068"/>
    </row>
    <row r="158">
      <c r="B158" s="1067"/>
      <c r="C158" s="1068"/>
    </row>
    <row r="159">
      <c r="B159" s="1067"/>
      <c r="C159" s="1068"/>
    </row>
    <row r="160">
      <c r="B160" s="1067"/>
      <c r="C160" s="1068"/>
    </row>
    <row r="161">
      <c r="B161" s="1067"/>
      <c r="C161" s="1068"/>
    </row>
    <row r="162">
      <c r="B162" s="1067"/>
      <c r="C162" s="1068"/>
    </row>
    <row r="163">
      <c r="B163" s="1067"/>
      <c r="C163" s="1068"/>
    </row>
    <row r="164">
      <c r="B164" s="1067"/>
      <c r="C164" s="1068"/>
    </row>
    <row r="165">
      <c r="B165" s="1067"/>
      <c r="C165" s="1068"/>
    </row>
    <row r="166">
      <c r="B166" s="1067"/>
      <c r="C166" s="1068"/>
    </row>
    <row r="167">
      <c r="B167" s="1067"/>
      <c r="C167" s="1068"/>
    </row>
    <row r="168">
      <c r="B168" s="1067"/>
      <c r="C168" s="1068"/>
    </row>
    <row r="169">
      <c r="B169" s="1067"/>
      <c r="C169" s="1068"/>
    </row>
    <row r="170">
      <c r="B170" s="1067"/>
      <c r="C170" s="1068"/>
    </row>
    <row r="171">
      <c r="B171" s="1067"/>
      <c r="C171" s="1068"/>
    </row>
    <row r="172">
      <c r="B172" s="1067"/>
      <c r="C172" s="1068"/>
    </row>
    <row r="173">
      <c r="B173" s="1067"/>
      <c r="C173" s="1068"/>
    </row>
    <row r="174">
      <c r="B174" s="1067"/>
      <c r="C174" s="1068"/>
    </row>
    <row r="175">
      <c r="B175" s="1067"/>
      <c r="C175" s="1068"/>
    </row>
    <row r="176">
      <c r="B176" s="1067"/>
      <c r="C176" s="1068"/>
    </row>
    <row r="177">
      <c r="B177" s="1067"/>
      <c r="C177" s="1068"/>
    </row>
    <row r="178">
      <c r="B178" s="1067"/>
      <c r="C178" s="1068"/>
    </row>
    <row r="179">
      <c r="B179" s="1067"/>
      <c r="C179" s="1068"/>
    </row>
    <row r="180">
      <c r="B180" s="1067"/>
      <c r="C180" s="1068"/>
    </row>
    <row r="181">
      <c r="B181" s="1067"/>
      <c r="C181" s="1068"/>
    </row>
    <row r="182">
      <c r="B182" s="1067"/>
      <c r="C182" s="1068"/>
    </row>
    <row r="183">
      <c r="B183" s="1067"/>
      <c r="C183" s="1068"/>
    </row>
    <row r="184">
      <c r="B184" s="1067"/>
      <c r="C184" s="1068"/>
    </row>
    <row r="185">
      <c r="B185" s="1067"/>
      <c r="C185" s="1068"/>
    </row>
    <row r="186">
      <c r="B186" s="1067"/>
      <c r="C186" s="1068"/>
    </row>
    <row r="187">
      <c r="B187" s="1067"/>
      <c r="C187" s="1068"/>
    </row>
    <row r="188">
      <c r="B188" s="1067"/>
      <c r="C188" s="1068"/>
    </row>
    <row r="189">
      <c r="B189" s="1067"/>
      <c r="C189" s="1068"/>
    </row>
    <row r="190">
      <c r="B190" s="1067"/>
      <c r="C190" s="1068"/>
    </row>
    <row r="191">
      <c r="B191" s="1067"/>
      <c r="C191" s="1068"/>
    </row>
    <row r="192">
      <c r="B192" s="1067"/>
      <c r="C192" s="1068"/>
    </row>
    <row r="193">
      <c r="B193" s="1067"/>
      <c r="C193" s="1068"/>
    </row>
    <row r="194">
      <c r="B194" s="1067"/>
      <c r="C194" s="1068"/>
    </row>
    <row r="195">
      <c r="B195" s="1067"/>
      <c r="C195" s="1068"/>
    </row>
    <row r="196">
      <c r="B196" s="1067"/>
      <c r="C196" s="1068"/>
    </row>
    <row r="197">
      <c r="B197" s="1067"/>
      <c r="C197" s="1068"/>
    </row>
    <row r="198">
      <c r="B198" s="1067"/>
      <c r="C198" s="1068"/>
    </row>
    <row r="199">
      <c r="B199" s="1067"/>
      <c r="C199" s="1068"/>
    </row>
    <row r="200">
      <c r="B200" s="1067"/>
      <c r="C200" s="1068"/>
    </row>
    <row r="201">
      <c r="B201" s="1067"/>
      <c r="C201" s="1068"/>
    </row>
    <row r="202">
      <c r="B202" s="1067"/>
      <c r="C202" s="1068"/>
    </row>
    <row r="203">
      <c r="B203" s="1067"/>
      <c r="C203" s="1068"/>
    </row>
    <row r="204">
      <c r="B204" s="1067"/>
      <c r="C204" s="1068"/>
    </row>
    <row r="205">
      <c r="B205" s="1067"/>
      <c r="C205" s="1068"/>
    </row>
    <row r="206">
      <c r="B206" s="1067"/>
      <c r="C206" s="1068"/>
    </row>
    <row r="207">
      <c r="B207" s="1067"/>
      <c r="C207" s="1068"/>
    </row>
    <row r="208">
      <c r="B208" s="1067"/>
      <c r="C208" s="1068"/>
    </row>
    <row r="209">
      <c r="B209" s="1067"/>
      <c r="C209" s="1068"/>
    </row>
    <row r="210">
      <c r="B210" s="1067"/>
      <c r="C210" s="1068"/>
    </row>
    <row r="211">
      <c r="B211" s="1067"/>
      <c r="C211" s="1068"/>
    </row>
    <row r="212">
      <c r="B212" s="1067"/>
      <c r="C212" s="1068"/>
    </row>
    <row r="213">
      <c r="B213" s="1067"/>
      <c r="C213" s="1068"/>
    </row>
    <row r="214">
      <c r="B214" s="1067"/>
      <c r="C214" s="1068"/>
    </row>
    <row r="215">
      <c r="B215" s="1067"/>
      <c r="C215" s="1068"/>
    </row>
    <row r="216">
      <c r="B216" s="1067"/>
      <c r="C216" s="1068"/>
    </row>
    <row r="217">
      <c r="B217" s="1067"/>
      <c r="C217" s="1068"/>
    </row>
    <row r="218">
      <c r="B218" s="1067"/>
      <c r="C218" s="1068"/>
    </row>
    <row r="219">
      <c r="B219" s="1067"/>
      <c r="C219" s="1068"/>
    </row>
    <row r="220">
      <c r="B220" s="1067"/>
      <c r="C220" s="1068"/>
    </row>
    <row r="221">
      <c r="B221" s="1067"/>
      <c r="C221" s="1068"/>
    </row>
    <row r="222">
      <c r="B222" s="1067"/>
      <c r="C222" s="1068"/>
    </row>
    <row r="223">
      <c r="B223" s="1067"/>
      <c r="C223" s="1068"/>
    </row>
    <row r="224">
      <c r="B224" s="1067"/>
      <c r="C224" s="1068"/>
    </row>
    <row r="225">
      <c r="B225" s="1067"/>
      <c r="C225" s="1068"/>
    </row>
    <row r="226">
      <c r="B226" s="1067"/>
      <c r="C226" s="1068"/>
    </row>
    <row r="227">
      <c r="B227" s="1067"/>
      <c r="C227" s="1068"/>
    </row>
    <row r="228">
      <c r="B228" s="1067"/>
      <c r="C228" s="1068"/>
    </row>
    <row r="229">
      <c r="B229" s="1067"/>
      <c r="C229" s="1068"/>
    </row>
    <row r="230">
      <c r="B230" s="1067"/>
      <c r="C230" s="1068"/>
    </row>
    <row r="231">
      <c r="B231" s="1067"/>
      <c r="C231" s="1068"/>
    </row>
    <row r="232">
      <c r="B232" s="1067"/>
      <c r="C232" s="1068"/>
    </row>
    <row r="233">
      <c r="B233" s="1067"/>
      <c r="C233" s="1068"/>
    </row>
    <row r="234">
      <c r="B234" s="1067"/>
      <c r="C234" s="1068"/>
    </row>
    <row r="235">
      <c r="B235" s="1067"/>
      <c r="C235" s="1068"/>
    </row>
    <row r="236">
      <c r="B236" s="1067"/>
      <c r="C236" s="1068"/>
    </row>
    <row r="237">
      <c r="B237" s="1067"/>
      <c r="C237" s="1068"/>
    </row>
    <row r="238">
      <c r="B238" s="1067"/>
      <c r="C238" s="1068"/>
    </row>
    <row r="239">
      <c r="B239" s="1067"/>
      <c r="C239" s="1068"/>
    </row>
    <row r="240">
      <c r="B240" s="1067"/>
      <c r="C240" s="1068"/>
    </row>
    <row r="241">
      <c r="B241" s="1067"/>
      <c r="C241" s="1068"/>
    </row>
    <row r="242">
      <c r="B242" s="1067"/>
      <c r="C242" s="1068"/>
    </row>
    <row r="243">
      <c r="B243" s="1067"/>
      <c r="C243" s="1068"/>
    </row>
    <row r="244">
      <c r="B244" s="1067"/>
      <c r="C244" s="1068"/>
    </row>
    <row r="245">
      <c r="B245" s="1067"/>
      <c r="C245" s="1068"/>
    </row>
    <row r="246">
      <c r="B246" s="1067"/>
      <c r="C246" s="1068"/>
    </row>
    <row r="247">
      <c r="B247" s="1067"/>
      <c r="C247" s="1068"/>
    </row>
    <row r="248">
      <c r="B248" s="1067"/>
      <c r="C248" s="1068"/>
    </row>
    <row r="249">
      <c r="B249" s="1067"/>
      <c r="C249" s="1068"/>
    </row>
    <row r="250">
      <c r="B250" s="1067"/>
      <c r="C250" s="1068"/>
    </row>
    <row r="251">
      <c r="B251" s="1067"/>
      <c r="C251" s="1068"/>
    </row>
    <row r="252">
      <c r="B252" s="1067"/>
      <c r="C252" s="1068"/>
    </row>
    <row r="253">
      <c r="B253" s="1067"/>
      <c r="C253" s="1068"/>
    </row>
    <row r="254">
      <c r="B254" s="1067"/>
      <c r="C254" s="1068"/>
    </row>
    <row r="255">
      <c r="B255" s="1067"/>
      <c r="C255" s="1068"/>
    </row>
    <row r="256">
      <c r="B256" s="1067"/>
      <c r="C256" s="1068"/>
    </row>
    <row r="257">
      <c r="B257" s="1067"/>
      <c r="C257" s="1068"/>
    </row>
    <row r="258">
      <c r="B258" s="1067"/>
      <c r="C258" s="1068"/>
    </row>
    <row r="259">
      <c r="B259" s="1067"/>
      <c r="C259" s="1068"/>
    </row>
    <row r="260">
      <c r="B260" s="1067"/>
      <c r="C260" s="1068"/>
    </row>
    <row r="261">
      <c r="B261" s="1067"/>
      <c r="C261" s="1068"/>
    </row>
    <row r="262">
      <c r="B262" s="1067"/>
      <c r="C262" s="1068"/>
    </row>
    <row r="263">
      <c r="B263" s="1067"/>
      <c r="C263" s="1068"/>
    </row>
    <row r="264">
      <c r="B264" s="1067"/>
      <c r="C264" s="1068"/>
    </row>
    <row r="265">
      <c r="B265" s="1067"/>
      <c r="C265" s="1068"/>
    </row>
    <row r="266">
      <c r="B266" s="1067"/>
      <c r="C266" s="1068"/>
    </row>
    <row r="267">
      <c r="B267" s="1067"/>
      <c r="C267" s="1068"/>
    </row>
    <row r="268">
      <c r="B268" s="1067"/>
      <c r="C268" s="1068"/>
    </row>
    <row r="269">
      <c r="B269" s="1067"/>
      <c r="C269" s="1068"/>
    </row>
    <row r="270">
      <c r="B270" s="1067"/>
      <c r="C270" s="1068"/>
    </row>
    <row r="271">
      <c r="B271" s="1067"/>
      <c r="C271" s="1068"/>
    </row>
    <row r="272">
      <c r="B272" s="1067"/>
      <c r="C272" s="1068"/>
    </row>
    <row r="273">
      <c r="B273" s="1067"/>
      <c r="C273" s="1068"/>
    </row>
    <row r="274">
      <c r="B274" s="1067"/>
      <c r="C274" s="1068"/>
    </row>
    <row r="275">
      <c r="B275" s="1067"/>
      <c r="C275" s="1068"/>
    </row>
    <row r="276">
      <c r="B276" s="1067"/>
      <c r="C276" s="1068"/>
    </row>
    <row r="277">
      <c r="B277" s="1067"/>
      <c r="C277" s="1068"/>
    </row>
    <row r="278">
      <c r="B278" s="1067"/>
      <c r="C278" s="1068"/>
    </row>
    <row r="279">
      <c r="B279" s="1067"/>
      <c r="C279" s="1068"/>
    </row>
    <row r="280">
      <c r="B280" s="1067"/>
      <c r="C280" s="1068"/>
    </row>
    <row r="281">
      <c r="B281" s="1067"/>
      <c r="C281" s="1068"/>
    </row>
    <row r="282">
      <c r="B282" s="1067"/>
      <c r="C282" s="1068"/>
    </row>
    <row r="283">
      <c r="B283" s="1067"/>
      <c r="C283" s="1068"/>
    </row>
    <row r="284">
      <c r="B284" s="1067"/>
      <c r="C284" s="1068"/>
    </row>
    <row r="285">
      <c r="B285" s="1067"/>
      <c r="C285" s="1068"/>
    </row>
    <row r="286">
      <c r="B286" s="1067"/>
      <c r="C286" s="1068"/>
    </row>
    <row r="287">
      <c r="B287" s="1067"/>
      <c r="C287" s="1068"/>
    </row>
    <row r="288">
      <c r="B288" s="1067"/>
      <c r="C288" s="1068"/>
    </row>
    <row r="289">
      <c r="B289" s="1067"/>
      <c r="C289" s="1068"/>
    </row>
    <row r="290">
      <c r="B290" s="1067"/>
      <c r="C290" s="1068"/>
    </row>
    <row r="291">
      <c r="B291" s="1067"/>
      <c r="C291" s="1068"/>
    </row>
    <row r="292">
      <c r="B292" s="1067"/>
      <c r="C292" s="1068"/>
    </row>
    <row r="293">
      <c r="B293" s="1067"/>
      <c r="C293" s="1068"/>
    </row>
    <row r="294">
      <c r="B294" s="1067"/>
      <c r="C294" s="1068"/>
    </row>
    <row r="295">
      <c r="B295" s="1067"/>
      <c r="C295" s="1068"/>
    </row>
    <row r="296">
      <c r="B296" s="1067"/>
      <c r="C296" s="1068"/>
    </row>
    <row r="297">
      <c r="B297" s="1067"/>
      <c r="C297" s="1068"/>
    </row>
    <row r="298">
      <c r="B298" s="1067"/>
      <c r="C298" s="1068"/>
    </row>
    <row r="299">
      <c r="B299" s="1067"/>
      <c r="C299" s="1068"/>
    </row>
    <row r="300">
      <c r="B300" s="1067"/>
      <c r="C300" s="1068"/>
    </row>
    <row r="301">
      <c r="B301" s="1067"/>
      <c r="C301" s="1068"/>
    </row>
    <row r="302">
      <c r="B302" s="1067"/>
      <c r="C302" s="1068"/>
    </row>
    <row r="303">
      <c r="B303" s="1067"/>
      <c r="C303" s="1068"/>
    </row>
    <row r="304">
      <c r="B304" s="1067"/>
      <c r="C304" s="1068"/>
    </row>
    <row r="305">
      <c r="B305" s="1067"/>
      <c r="C305" s="1068"/>
    </row>
    <row r="306">
      <c r="B306" s="1067"/>
      <c r="C306" s="1068"/>
    </row>
    <row r="307">
      <c r="B307" s="1067"/>
      <c r="C307" s="1068"/>
    </row>
    <row r="308">
      <c r="B308" s="1067"/>
      <c r="C308" s="1068"/>
    </row>
    <row r="309">
      <c r="B309" s="1067"/>
      <c r="C309" s="1068"/>
    </row>
    <row r="310">
      <c r="B310" s="1067"/>
      <c r="C310" s="1068"/>
    </row>
    <row r="311">
      <c r="B311" s="1067"/>
      <c r="C311" s="1068"/>
    </row>
    <row r="312">
      <c r="B312" s="1067"/>
      <c r="C312" s="1068"/>
    </row>
    <row r="313">
      <c r="B313" s="1067"/>
      <c r="C313" s="1068"/>
    </row>
    <row r="314">
      <c r="B314" s="1067"/>
      <c r="C314" s="1068"/>
    </row>
    <row r="315">
      <c r="B315" s="1067"/>
      <c r="C315" s="1068"/>
    </row>
    <row r="316">
      <c r="B316" s="1067"/>
      <c r="C316" s="1068"/>
    </row>
    <row r="317">
      <c r="B317" s="1067"/>
      <c r="C317" s="1068"/>
    </row>
    <row r="318">
      <c r="B318" s="1067"/>
      <c r="C318" s="1068"/>
    </row>
    <row r="319">
      <c r="B319" s="1067"/>
      <c r="C319" s="1068"/>
    </row>
    <row r="320">
      <c r="B320" s="1067"/>
      <c r="C320" s="1068"/>
    </row>
    <row r="321">
      <c r="B321" s="1067"/>
      <c r="C321" s="1068"/>
    </row>
    <row r="322">
      <c r="B322" s="1067"/>
      <c r="C322" s="1068"/>
    </row>
    <row r="323">
      <c r="B323" s="1067"/>
      <c r="C323" s="1068"/>
    </row>
    <row r="324">
      <c r="B324" s="1067"/>
      <c r="C324" s="1068"/>
    </row>
    <row r="325">
      <c r="B325" s="1067"/>
      <c r="C325" s="1068"/>
    </row>
    <row r="326">
      <c r="B326" s="1067"/>
      <c r="C326" s="1068"/>
    </row>
    <row r="327">
      <c r="B327" s="1067"/>
      <c r="C327" s="1068"/>
    </row>
    <row r="328">
      <c r="B328" s="1067"/>
      <c r="C328" s="1068"/>
    </row>
    <row r="329">
      <c r="B329" s="1067"/>
      <c r="C329" s="1068"/>
    </row>
    <row r="330">
      <c r="B330" s="1067"/>
      <c r="C330" s="1068"/>
    </row>
    <row r="331">
      <c r="B331" s="1067"/>
      <c r="C331" s="1068"/>
    </row>
    <row r="332">
      <c r="B332" s="1067"/>
      <c r="C332" s="1068"/>
    </row>
    <row r="333">
      <c r="B333" s="1067"/>
      <c r="C333" s="1068"/>
    </row>
    <row r="334">
      <c r="B334" s="1067"/>
      <c r="C334" s="1068"/>
    </row>
    <row r="335">
      <c r="B335" s="1067"/>
      <c r="C335" s="1068"/>
    </row>
    <row r="336">
      <c r="B336" s="1067"/>
      <c r="C336" s="1068"/>
    </row>
    <row r="337">
      <c r="B337" s="1067"/>
      <c r="C337" s="1068"/>
    </row>
    <row r="338">
      <c r="B338" s="1067"/>
      <c r="C338" s="1068"/>
    </row>
    <row r="339">
      <c r="B339" s="1067"/>
      <c r="C339" s="1068"/>
    </row>
    <row r="340">
      <c r="B340" s="1067"/>
      <c r="C340" s="1068"/>
    </row>
    <row r="341">
      <c r="B341" s="1067"/>
      <c r="C341" s="1068"/>
    </row>
    <row r="342">
      <c r="B342" s="1067"/>
      <c r="C342" s="1068"/>
    </row>
    <row r="343">
      <c r="B343" s="1067"/>
      <c r="C343" s="1068"/>
    </row>
    <row r="344">
      <c r="B344" s="1067"/>
      <c r="C344" s="1068"/>
    </row>
    <row r="345">
      <c r="B345" s="1067"/>
      <c r="C345" s="1068"/>
    </row>
    <row r="346">
      <c r="B346" s="1067"/>
      <c r="C346" s="1068"/>
    </row>
    <row r="347">
      <c r="B347" s="1067"/>
      <c r="C347" s="1068"/>
    </row>
    <row r="348">
      <c r="B348" s="1067"/>
      <c r="C348" s="1068"/>
    </row>
    <row r="349">
      <c r="B349" s="1067"/>
      <c r="C349" s="1068"/>
    </row>
    <row r="350">
      <c r="B350" s="1067"/>
      <c r="C350" s="1068"/>
    </row>
    <row r="351">
      <c r="B351" s="1067"/>
      <c r="C351" s="1068"/>
    </row>
    <row r="352">
      <c r="B352" s="1067"/>
      <c r="C352" s="1068"/>
    </row>
    <row r="353">
      <c r="B353" s="1067"/>
      <c r="C353" s="1068"/>
    </row>
    <row r="354">
      <c r="B354" s="1067"/>
      <c r="C354" s="1068"/>
    </row>
    <row r="355">
      <c r="B355" s="1067"/>
      <c r="C355" s="1068"/>
    </row>
    <row r="356">
      <c r="B356" s="1067"/>
      <c r="C356" s="1068"/>
    </row>
    <row r="357">
      <c r="B357" s="1067"/>
      <c r="C357" s="1068"/>
    </row>
    <row r="358">
      <c r="B358" s="1067"/>
      <c r="C358" s="1068"/>
    </row>
    <row r="359">
      <c r="B359" s="1067"/>
      <c r="C359" s="1068"/>
    </row>
    <row r="360">
      <c r="B360" s="1067"/>
      <c r="C360" s="1068"/>
    </row>
    <row r="361">
      <c r="B361" s="1067"/>
      <c r="C361" s="1068"/>
    </row>
    <row r="362">
      <c r="B362" s="1067"/>
      <c r="C362" s="1068"/>
    </row>
    <row r="363">
      <c r="B363" s="1067"/>
      <c r="C363" s="1068"/>
    </row>
    <row r="364">
      <c r="B364" s="1067"/>
      <c r="C364" s="1068"/>
    </row>
    <row r="365">
      <c r="B365" s="1067"/>
      <c r="C365" s="1068"/>
    </row>
    <row r="366">
      <c r="B366" s="1067"/>
      <c r="C366" s="1068"/>
    </row>
    <row r="367">
      <c r="B367" s="1067"/>
      <c r="C367" s="1068"/>
    </row>
    <row r="368">
      <c r="B368" s="1067"/>
      <c r="C368" s="1068"/>
    </row>
    <row r="369">
      <c r="B369" s="1067"/>
      <c r="C369" s="1068"/>
    </row>
    <row r="370">
      <c r="B370" s="1067"/>
      <c r="C370" s="1068"/>
    </row>
    <row r="371">
      <c r="B371" s="1067"/>
      <c r="C371" s="1068"/>
    </row>
    <row r="372">
      <c r="B372" s="1067"/>
      <c r="C372" s="1068"/>
    </row>
    <row r="373">
      <c r="B373" s="1067"/>
      <c r="C373" s="1068"/>
    </row>
    <row r="374">
      <c r="B374" s="1067"/>
      <c r="C374" s="1068"/>
    </row>
    <row r="375">
      <c r="B375" s="1067"/>
      <c r="C375" s="1068"/>
    </row>
    <row r="376">
      <c r="B376" s="1067"/>
      <c r="C376" s="1068"/>
    </row>
    <row r="377">
      <c r="B377" s="1067"/>
      <c r="C377" s="1068"/>
    </row>
    <row r="378">
      <c r="B378" s="1067"/>
      <c r="C378" s="1068"/>
    </row>
    <row r="379">
      <c r="B379" s="1067"/>
      <c r="C379" s="1068"/>
    </row>
    <row r="380">
      <c r="B380" s="1067"/>
      <c r="C380" s="1068"/>
    </row>
    <row r="381">
      <c r="B381" s="1067"/>
      <c r="C381" s="1068"/>
    </row>
    <row r="382">
      <c r="B382" s="1067"/>
      <c r="C382" s="1068"/>
    </row>
    <row r="383">
      <c r="B383" s="1067"/>
      <c r="C383" s="1068"/>
    </row>
    <row r="384">
      <c r="B384" s="1067"/>
      <c r="C384" s="1068"/>
    </row>
    <row r="385">
      <c r="B385" s="1067"/>
      <c r="C385" s="1068"/>
    </row>
    <row r="386">
      <c r="B386" s="1067"/>
      <c r="C386" s="1068"/>
    </row>
    <row r="387">
      <c r="B387" s="1067"/>
      <c r="C387" s="1068"/>
    </row>
    <row r="388">
      <c r="B388" s="1067"/>
      <c r="C388" s="1068"/>
    </row>
    <row r="389">
      <c r="B389" s="1067"/>
      <c r="C389" s="1068"/>
    </row>
    <row r="390">
      <c r="B390" s="1067"/>
      <c r="C390" s="1068"/>
    </row>
    <row r="391">
      <c r="B391" s="1067"/>
      <c r="C391" s="1068"/>
    </row>
    <row r="392">
      <c r="B392" s="1067"/>
      <c r="C392" s="1068"/>
    </row>
    <row r="393">
      <c r="B393" s="1067"/>
      <c r="C393" s="1068"/>
    </row>
    <row r="394">
      <c r="B394" s="1067"/>
      <c r="C394" s="1068"/>
    </row>
    <row r="395">
      <c r="B395" s="1067"/>
      <c r="C395" s="1068"/>
    </row>
    <row r="396">
      <c r="B396" s="1067"/>
      <c r="C396" s="1068"/>
    </row>
    <row r="397">
      <c r="B397" s="1067"/>
      <c r="C397" s="1068"/>
    </row>
    <row r="398">
      <c r="B398" s="1067"/>
      <c r="C398" s="1068"/>
    </row>
    <row r="399">
      <c r="B399" s="1067"/>
      <c r="C399" s="1068"/>
    </row>
    <row r="400">
      <c r="B400" s="1067"/>
      <c r="C400" s="1068"/>
    </row>
    <row r="401">
      <c r="B401" s="1067"/>
      <c r="C401" s="1068"/>
    </row>
    <row r="402">
      <c r="B402" s="1067"/>
      <c r="C402" s="1068"/>
    </row>
    <row r="403">
      <c r="B403" s="1067"/>
      <c r="C403" s="1068"/>
    </row>
    <row r="404">
      <c r="B404" s="1067"/>
      <c r="C404" s="1068"/>
    </row>
    <row r="405">
      <c r="B405" s="1067"/>
      <c r="C405" s="1068"/>
    </row>
    <row r="406">
      <c r="B406" s="1067"/>
      <c r="C406" s="1068"/>
    </row>
    <row r="407">
      <c r="B407" s="1067"/>
      <c r="C407" s="1068"/>
    </row>
    <row r="408">
      <c r="B408" s="1067"/>
      <c r="C408" s="1068"/>
    </row>
    <row r="409">
      <c r="B409" s="1067"/>
      <c r="C409" s="1068"/>
    </row>
    <row r="410">
      <c r="B410" s="1067"/>
      <c r="C410" s="1068"/>
    </row>
    <row r="411">
      <c r="B411" s="1067"/>
      <c r="C411" s="1068"/>
    </row>
    <row r="412">
      <c r="B412" s="1067"/>
      <c r="C412" s="1068"/>
    </row>
    <row r="413">
      <c r="B413" s="1067"/>
      <c r="C413" s="1068"/>
    </row>
    <row r="414">
      <c r="B414" s="1067"/>
      <c r="C414" s="1068"/>
    </row>
    <row r="415">
      <c r="B415" s="1067"/>
      <c r="C415" s="1068"/>
    </row>
    <row r="416">
      <c r="B416" s="1067"/>
      <c r="C416" s="1068"/>
    </row>
    <row r="417">
      <c r="B417" s="1067"/>
      <c r="C417" s="1068"/>
    </row>
    <row r="418">
      <c r="B418" s="1067"/>
      <c r="C418" s="1068"/>
    </row>
    <row r="419">
      <c r="B419" s="1067"/>
      <c r="C419" s="1068"/>
    </row>
    <row r="420">
      <c r="B420" s="1067"/>
      <c r="C420" s="1068"/>
    </row>
    <row r="421">
      <c r="B421" s="1067"/>
      <c r="C421" s="1068"/>
    </row>
    <row r="422">
      <c r="B422" s="1067"/>
      <c r="C422" s="1068"/>
    </row>
    <row r="423">
      <c r="B423" s="1067"/>
      <c r="C423" s="1068"/>
    </row>
    <row r="424">
      <c r="B424" s="1067"/>
      <c r="C424" s="1068"/>
    </row>
    <row r="425">
      <c r="B425" s="1067"/>
      <c r="C425" s="1068"/>
    </row>
    <row r="426">
      <c r="B426" s="1067"/>
      <c r="C426" s="1068"/>
    </row>
    <row r="427">
      <c r="B427" s="1067"/>
      <c r="C427" s="1068"/>
    </row>
    <row r="428">
      <c r="B428" s="1067"/>
      <c r="C428" s="1068"/>
    </row>
    <row r="429">
      <c r="B429" s="1067"/>
      <c r="C429" s="1068"/>
    </row>
    <row r="430">
      <c r="B430" s="1067"/>
      <c r="C430" s="1068"/>
    </row>
    <row r="431">
      <c r="B431" s="1067"/>
      <c r="C431" s="1068"/>
    </row>
    <row r="432">
      <c r="B432" s="1067"/>
      <c r="C432" s="1068"/>
    </row>
    <row r="433">
      <c r="B433" s="1067"/>
      <c r="C433" s="1068"/>
    </row>
    <row r="434">
      <c r="B434" s="1067"/>
      <c r="C434" s="1068"/>
    </row>
    <row r="435">
      <c r="B435" s="1067"/>
      <c r="C435" s="1068"/>
    </row>
    <row r="436">
      <c r="B436" s="1067"/>
      <c r="C436" s="1068"/>
    </row>
    <row r="437">
      <c r="B437" s="1067"/>
      <c r="C437" s="1068"/>
    </row>
    <row r="438">
      <c r="B438" s="1067"/>
      <c r="C438" s="1068"/>
    </row>
    <row r="439">
      <c r="B439" s="1067"/>
      <c r="C439" s="1068"/>
    </row>
    <row r="440">
      <c r="B440" s="1067"/>
      <c r="C440" s="1068"/>
    </row>
    <row r="441">
      <c r="B441" s="1067"/>
      <c r="C441" s="1068"/>
    </row>
    <row r="442">
      <c r="B442" s="1067"/>
      <c r="C442" s="1068"/>
    </row>
    <row r="443">
      <c r="B443" s="1067"/>
      <c r="C443" s="1068"/>
    </row>
    <row r="444">
      <c r="B444" s="1067"/>
      <c r="C444" s="1068"/>
    </row>
    <row r="445">
      <c r="B445" s="1067"/>
      <c r="C445" s="1068"/>
    </row>
    <row r="446">
      <c r="B446" s="1067"/>
      <c r="C446" s="1068"/>
    </row>
    <row r="447">
      <c r="B447" s="1067"/>
      <c r="C447" s="1068"/>
    </row>
    <row r="448">
      <c r="B448" s="1067"/>
      <c r="C448" s="1068"/>
    </row>
    <row r="449">
      <c r="B449" s="1067"/>
      <c r="C449" s="1068"/>
    </row>
    <row r="450">
      <c r="B450" s="1067"/>
      <c r="C450" s="1068"/>
    </row>
    <row r="451">
      <c r="B451" s="1067"/>
      <c r="C451" s="1068"/>
    </row>
    <row r="452">
      <c r="B452" s="1067"/>
      <c r="C452" s="1068"/>
    </row>
    <row r="453">
      <c r="B453" s="1067"/>
      <c r="C453" s="1068"/>
    </row>
    <row r="454">
      <c r="B454" s="1067"/>
      <c r="C454" s="1068"/>
    </row>
    <row r="455">
      <c r="B455" s="1067"/>
      <c r="C455" s="1068"/>
    </row>
    <row r="456">
      <c r="B456" s="1067"/>
      <c r="C456" s="1068"/>
    </row>
    <row r="457">
      <c r="B457" s="1067"/>
      <c r="C457" s="1068"/>
    </row>
    <row r="458">
      <c r="B458" s="1067"/>
      <c r="C458" s="1068"/>
    </row>
    <row r="459">
      <c r="B459" s="1067"/>
      <c r="C459" s="1068"/>
    </row>
    <row r="460">
      <c r="B460" s="1067"/>
      <c r="C460" s="1068"/>
    </row>
    <row r="461">
      <c r="B461" s="1067"/>
      <c r="C461" s="1068"/>
    </row>
    <row r="462">
      <c r="B462" s="1067"/>
      <c r="C462" s="1068"/>
    </row>
    <row r="463">
      <c r="B463" s="1067"/>
      <c r="C463" s="1068"/>
    </row>
    <row r="464">
      <c r="B464" s="1067"/>
      <c r="C464" s="1068"/>
    </row>
    <row r="465">
      <c r="B465" s="1067"/>
      <c r="C465" s="1068"/>
    </row>
    <row r="466">
      <c r="B466" s="1067"/>
      <c r="C466" s="1068"/>
    </row>
    <row r="467">
      <c r="B467" s="1067"/>
      <c r="C467" s="1068"/>
    </row>
    <row r="468">
      <c r="B468" s="1067"/>
      <c r="C468" s="1068"/>
    </row>
    <row r="469">
      <c r="B469" s="1067"/>
      <c r="C469" s="1068"/>
    </row>
    <row r="470">
      <c r="B470" s="1067"/>
      <c r="C470" s="1068"/>
    </row>
    <row r="471">
      <c r="B471" s="1067"/>
      <c r="C471" s="1068"/>
    </row>
    <row r="472">
      <c r="B472" s="1067"/>
      <c r="C472" s="1068"/>
    </row>
    <row r="473">
      <c r="B473" s="1067"/>
      <c r="C473" s="1068"/>
    </row>
    <row r="474">
      <c r="B474" s="1067"/>
      <c r="C474" s="1068"/>
    </row>
    <row r="475">
      <c r="B475" s="1067"/>
      <c r="C475" s="1068"/>
    </row>
    <row r="476">
      <c r="B476" s="1067"/>
      <c r="C476" s="1068"/>
    </row>
    <row r="477">
      <c r="B477" s="1067"/>
      <c r="C477" s="1068"/>
    </row>
    <row r="478">
      <c r="B478" s="1067"/>
      <c r="C478" s="1068"/>
    </row>
    <row r="479">
      <c r="B479" s="1067"/>
      <c r="C479" s="1068"/>
    </row>
    <row r="480">
      <c r="B480" s="1067"/>
      <c r="C480" s="1068"/>
    </row>
    <row r="481">
      <c r="B481" s="1067"/>
      <c r="C481" s="1068"/>
    </row>
    <row r="482">
      <c r="B482" s="1067"/>
      <c r="C482" s="1068"/>
    </row>
    <row r="483">
      <c r="B483" s="1067"/>
      <c r="C483" s="1068"/>
    </row>
    <row r="484">
      <c r="B484" s="1067"/>
      <c r="C484" s="1068"/>
    </row>
    <row r="485">
      <c r="B485" s="1067"/>
      <c r="C485" s="1068"/>
    </row>
    <row r="486">
      <c r="B486" s="1067"/>
      <c r="C486" s="1068"/>
    </row>
    <row r="487">
      <c r="B487" s="1067"/>
      <c r="C487" s="1068"/>
    </row>
    <row r="488">
      <c r="B488" s="1067"/>
      <c r="C488" s="1068"/>
    </row>
    <row r="489">
      <c r="B489" s="1067"/>
      <c r="C489" s="1068"/>
    </row>
    <row r="490">
      <c r="B490" s="1067"/>
      <c r="C490" s="1068"/>
    </row>
    <row r="491">
      <c r="B491" s="1067"/>
      <c r="C491" s="1068"/>
    </row>
    <row r="492">
      <c r="B492" s="1067"/>
      <c r="C492" s="1068"/>
    </row>
    <row r="493">
      <c r="B493" s="1067"/>
      <c r="C493" s="1068"/>
    </row>
    <row r="494">
      <c r="B494" s="1067"/>
      <c r="C494" s="1068"/>
    </row>
    <row r="495">
      <c r="B495" s="1067"/>
      <c r="C495" s="1068"/>
    </row>
    <row r="496">
      <c r="B496" s="1067"/>
      <c r="C496" s="1068"/>
    </row>
    <row r="497">
      <c r="B497" s="1067"/>
      <c r="C497" s="1068"/>
    </row>
    <row r="498">
      <c r="B498" s="1067"/>
      <c r="C498" s="1068"/>
    </row>
    <row r="499">
      <c r="B499" s="1067"/>
      <c r="C499" s="1068"/>
    </row>
    <row r="500">
      <c r="B500" s="1067"/>
      <c r="C500" s="1068"/>
    </row>
    <row r="501">
      <c r="B501" s="1067"/>
      <c r="C501" s="1068"/>
    </row>
    <row r="502">
      <c r="B502" s="1067"/>
      <c r="C502" s="1068"/>
    </row>
    <row r="503">
      <c r="B503" s="1067"/>
      <c r="C503" s="1068"/>
    </row>
    <row r="504">
      <c r="B504" s="1067"/>
      <c r="C504" s="1068"/>
    </row>
    <row r="505">
      <c r="B505" s="1067"/>
      <c r="C505" s="1068"/>
    </row>
    <row r="506">
      <c r="B506" s="1067"/>
      <c r="C506" s="1068"/>
    </row>
    <row r="507">
      <c r="B507" s="1067"/>
      <c r="C507" s="1068"/>
    </row>
    <row r="508">
      <c r="B508" s="1067"/>
      <c r="C508" s="1068"/>
    </row>
    <row r="509">
      <c r="B509" s="1067"/>
      <c r="C509" s="1068"/>
    </row>
    <row r="510">
      <c r="B510" s="1067"/>
      <c r="C510" s="1068"/>
    </row>
    <row r="511">
      <c r="B511" s="1067"/>
      <c r="C511" s="1068"/>
    </row>
    <row r="512">
      <c r="B512" s="1067"/>
      <c r="C512" s="1068"/>
    </row>
    <row r="513">
      <c r="B513" s="1067"/>
      <c r="C513" s="1068"/>
    </row>
    <row r="514">
      <c r="B514" s="1067"/>
      <c r="C514" s="1068"/>
    </row>
    <row r="515">
      <c r="B515" s="1067"/>
      <c r="C515" s="1068"/>
    </row>
    <row r="516">
      <c r="B516" s="1067"/>
      <c r="C516" s="1068"/>
    </row>
    <row r="517">
      <c r="B517" s="1067"/>
      <c r="C517" s="1068"/>
    </row>
    <row r="518">
      <c r="B518" s="1067"/>
      <c r="C518" s="1068"/>
    </row>
    <row r="519">
      <c r="B519" s="1067"/>
      <c r="C519" s="1068"/>
    </row>
    <row r="520">
      <c r="B520" s="1067"/>
      <c r="C520" s="1068"/>
    </row>
    <row r="521">
      <c r="B521" s="1067"/>
      <c r="C521" s="1068"/>
    </row>
    <row r="522">
      <c r="B522" s="1067"/>
      <c r="C522" s="1068"/>
    </row>
    <row r="523">
      <c r="B523" s="1067"/>
      <c r="C523" s="1068"/>
    </row>
    <row r="524">
      <c r="B524" s="1067"/>
      <c r="C524" s="1068"/>
    </row>
    <row r="525">
      <c r="B525" s="1067"/>
      <c r="C525" s="1068"/>
    </row>
    <row r="526">
      <c r="B526" s="1067"/>
      <c r="C526" s="1068"/>
    </row>
    <row r="527">
      <c r="B527" s="1067"/>
      <c r="C527" s="1068"/>
    </row>
    <row r="528">
      <c r="B528" s="1067"/>
      <c r="C528" s="1068"/>
    </row>
    <row r="529">
      <c r="B529" s="1067"/>
      <c r="C529" s="1068"/>
    </row>
    <row r="530">
      <c r="B530" s="1067"/>
      <c r="C530" s="1068"/>
    </row>
    <row r="531">
      <c r="B531" s="1067"/>
      <c r="C531" s="1068"/>
    </row>
    <row r="532">
      <c r="B532" s="1067"/>
      <c r="C532" s="1068"/>
    </row>
    <row r="533">
      <c r="B533" s="1067"/>
      <c r="C533" s="1068"/>
    </row>
    <row r="534">
      <c r="B534" s="1067"/>
      <c r="C534" s="1068"/>
    </row>
    <row r="535">
      <c r="B535" s="1067"/>
      <c r="C535" s="1068"/>
    </row>
    <row r="536">
      <c r="B536" s="1067"/>
      <c r="C536" s="1068"/>
    </row>
    <row r="537">
      <c r="B537" s="1067"/>
      <c r="C537" s="1068"/>
    </row>
    <row r="538">
      <c r="B538" s="1067"/>
      <c r="C538" s="1068"/>
    </row>
    <row r="539">
      <c r="B539" s="1067"/>
      <c r="C539" s="1068"/>
    </row>
    <row r="540">
      <c r="B540" s="1067"/>
      <c r="C540" s="1068"/>
    </row>
    <row r="541">
      <c r="B541" s="1067"/>
      <c r="C541" s="1068"/>
    </row>
    <row r="542">
      <c r="B542" s="1067"/>
      <c r="C542" s="1068"/>
    </row>
    <row r="543">
      <c r="B543" s="1067"/>
      <c r="C543" s="1068"/>
    </row>
    <row r="544">
      <c r="B544" s="1067"/>
      <c r="C544" s="1068"/>
    </row>
    <row r="545">
      <c r="B545" s="1067"/>
      <c r="C545" s="1068"/>
    </row>
    <row r="546">
      <c r="B546" s="1067"/>
      <c r="C546" s="1068"/>
    </row>
    <row r="547">
      <c r="B547" s="1067"/>
      <c r="C547" s="1068"/>
    </row>
    <row r="548">
      <c r="B548" s="1067"/>
      <c r="C548" s="1068"/>
    </row>
    <row r="549">
      <c r="B549" s="1067"/>
      <c r="C549" s="1068"/>
    </row>
    <row r="550">
      <c r="B550" s="1067"/>
      <c r="C550" s="1068"/>
    </row>
    <row r="551">
      <c r="B551" s="1067"/>
      <c r="C551" s="1068"/>
    </row>
    <row r="552">
      <c r="B552" s="1067"/>
      <c r="C552" s="1068"/>
    </row>
    <row r="553">
      <c r="B553" s="1067"/>
      <c r="C553" s="1068"/>
    </row>
    <row r="554">
      <c r="B554" s="1067"/>
      <c r="C554" s="1068"/>
    </row>
    <row r="555">
      <c r="B555" s="1067"/>
      <c r="C555" s="1068"/>
    </row>
    <row r="556">
      <c r="B556" s="1067"/>
      <c r="C556" s="1068"/>
    </row>
    <row r="557">
      <c r="B557" s="1067"/>
      <c r="C557" s="1068"/>
    </row>
    <row r="558">
      <c r="B558" s="1067"/>
      <c r="C558" s="1068"/>
    </row>
    <row r="559">
      <c r="B559" s="1067"/>
      <c r="C559" s="1068"/>
    </row>
    <row r="560">
      <c r="B560" s="1067"/>
      <c r="C560" s="1068"/>
    </row>
    <row r="561">
      <c r="B561" s="1067"/>
      <c r="C561" s="1068"/>
    </row>
    <row r="562">
      <c r="B562" s="1067"/>
      <c r="C562" s="1068"/>
    </row>
    <row r="563">
      <c r="B563" s="1067"/>
      <c r="C563" s="1068"/>
    </row>
    <row r="564">
      <c r="B564" s="1067"/>
      <c r="C564" s="1068"/>
    </row>
    <row r="565">
      <c r="B565" s="1067"/>
      <c r="C565" s="1068"/>
    </row>
    <row r="566">
      <c r="B566" s="1067"/>
      <c r="C566" s="1068"/>
    </row>
    <row r="567">
      <c r="B567" s="1067"/>
      <c r="C567" s="1068"/>
    </row>
    <row r="568">
      <c r="B568" s="1067"/>
      <c r="C568" s="1068"/>
    </row>
    <row r="569">
      <c r="B569" s="1067"/>
      <c r="C569" s="1068"/>
    </row>
    <row r="570">
      <c r="B570" s="1067"/>
      <c r="C570" s="1068"/>
    </row>
    <row r="571">
      <c r="B571" s="1067"/>
      <c r="C571" s="1068"/>
    </row>
    <row r="572">
      <c r="B572" s="1067"/>
      <c r="C572" s="1068"/>
    </row>
    <row r="573">
      <c r="B573" s="1067"/>
      <c r="C573" s="1068"/>
    </row>
    <row r="574">
      <c r="B574" s="1067"/>
      <c r="C574" s="1068"/>
    </row>
    <row r="575">
      <c r="B575" s="1067"/>
      <c r="C575" s="1068"/>
    </row>
    <row r="576">
      <c r="B576" s="1067"/>
      <c r="C576" s="1068"/>
    </row>
    <row r="577">
      <c r="B577" s="1067"/>
      <c r="C577" s="1068"/>
    </row>
    <row r="578">
      <c r="B578" s="1067"/>
      <c r="C578" s="1068"/>
    </row>
    <row r="579">
      <c r="B579" s="1067"/>
      <c r="C579" s="1068"/>
    </row>
    <row r="580">
      <c r="B580" s="1067"/>
      <c r="C580" s="1068"/>
    </row>
    <row r="581">
      <c r="B581" s="1067"/>
      <c r="C581" s="1068"/>
    </row>
    <row r="582">
      <c r="B582" s="1067"/>
      <c r="C582" s="1068"/>
    </row>
    <row r="583">
      <c r="B583" s="1067"/>
      <c r="C583" s="1068"/>
    </row>
    <row r="584">
      <c r="B584" s="1067"/>
      <c r="C584" s="1068"/>
    </row>
    <row r="585">
      <c r="B585" s="1067"/>
      <c r="C585" s="1068"/>
    </row>
    <row r="586">
      <c r="B586" s="1067"/>
      <c r="C586" s="1068"/>
    </row>
    <row r="587">
      <c r="B587" s="1067"/>
      <c r="C587" s="1068"/>
    </row>
    <row r="588">
      <c r="B588" s="1067"/>
      <c r="C588" s="1068"/>
    </row>
    <row r="589">
      <c r="B589" s="1067"/>
      <c r="C589" s="1068"/>
    </row>
    <row r="590">
      <c r="B590" s="1067"/>
      <c r="C590" s="1068"/>
    </row>
    <row r="591">
      <c r="B591" s="1067"/>
      <c r="C591" s="1068"/>
    </row>
    <row r="592">
      <c r="B592" s="1067"/>
      <c r="C592" s="1068"/>
    </row>
    <row r="593">
      <c r="B593" s="1067"/>
      <c r="C593" s="1068"/>
    </row>
    <row r="594">
      <c r="B594" s="1067"/>
      <c r="C594" s="1068"/>
    </row>
    <row r="595">
      <c r="B595" s="1067"/>
      <c r="C595" s="1068"/>
    </row>
    <row r="596">
      <c r="B596" s="1067"/>
      <c r="C596" s="1068"/>
    </row>
    <row r="597">
      <c r="B597" s="1067"/>
      <c r="C597" s="1068"/>
    </row>
    <row r="598">
      <c r="B598" s="1067"/>
      <c r="C598" s="1068"/>
    </row>
    <row r="599">
      <c r="B599" s="1067"/>
      <c r="C599" s="1068"/>
    </row>
    <row r="600">
      <c r="B600" s="1067"/>
      <c r="C600" s="1068"/>
    </row>
    <row r="601">
      <c r="B601" s="1067"/>
      <c r="C601" s="1068"/>
    </row>
    <row r="602">
      <c r="B602" s="1067"/>
      <c r="C602" s="1068"/>
    </row>
    <row r="603">
      <c r="B603" s="1067"/>
      <c r="C603" s="1068"/>
    </row>
    <row r="604">
      <c r="B604" s="1067"/>
      <c r="C604" s="1068"/>
    </row>
    <row r="605">
      <c r="B605" s="1067"/>
      <c r="C605" s="1068"/>
    </row>
    <row r="606">
      <c r="B606" s="1067"/>
      <c r="C606" s="1068"/>
    </row>
    <row r="607">
      <c r="B607" s="1067"/>
      <c r="C607" s="1068"/>
    </row>
    <row r="608">
      <c r="B608" s="1067"/>
      <c r="C608" s="1068"/>
    </row>
    <row r="609">
      <c r="B609" s="1067"/>
      <c r="C609" s="1068"/>
    </row>
    <row r="610">
      <c r="B610" s="1067"/>
      <c r="C610" s="1068"/>
    </row>
    <row r="611">
      <c r="B611" s="1067"/>
      <c r="C611" s="1068"/>
    </row>
    <row r="612">
      <c r="B612" s="1067"/>
      <c r="C612" s="1068"/>
    </row>
    <row r="613">
      <c r="B613" s="1067"/>
      <c r="C613" s="1068"/>
    </row>
    <row r="614">
      <c r="B614" s="1067"/>
      <c r="C614" s="1068"/>
    </row>
    <row r="615">
      <c r="B615" s="1067"/>
      <c r="C615" s="1068"/>
    </row>
    <row r="616">
      <c r="B616" s="1067"/>
      <c r="C616" s="1068"/>
    </row>
    <row r="617">
      <c r="B617" s="1067"/>
      <c r="C617" s="1068"/>
    </row>
    <row r="618">
      <c r="B618" s="1067"/>
      <c r="C618" s="1068"/>
    </row>
    <row r="619">
      <c r="B619" s="1067"/>
      <c r="C619" s="1068"/>
    </row>
    <row r="620">
      <c r="B620" s="1067"/>
      <c r="C620" s="1068"/>
    </row>
    <row r="621">
      <c r="B621" s="1067"/>
      <c r="C621" s="1068"/>
    </row>
    <row r="622">
      <c r="B622" s="1067"/>
      <c r="C622" s="1068"/>
    </row>
    <row r="623">
      <c r="B623" s="1067"/>
      <c r="C623" s="1068"/>
    </row>
    <row r="624">
      <c r="B624" s="1067"/>
      <c r="C624" s="1068"/>
    </row>
    <row r="625">
      <c r="B625" s="1067"/>
      <c r="C625" s="1068"/>
    </row>
    <row r="626">
      <c r="B626" s="1067"/>
      <c r="C626" s="1068"/>
    </row>
    <row r="627">
      <c r="B627" s="1067"/>
      <c r="C627" s="1068"/>
    </row>
    <row r="628">
      <c r="B628" s="1067"/>
      <c r="C628" s="1068"/>
    </row>
    <row r="629">
      <c r="B629" s="1067"/>
      <c r="C629" s="1068"/>
    </row>
    <row r="630">
      <c r="B630" s="1067"/>
      <c r="C630" s="1068"/>
    </row>
    <row r="631">
      <c r="B631" s="1067"/>
      <c r="C631" s="1068"/>
    </row>
    <row r="632">
      <c r="B632" s="1067"/>
      <c r="C632" s="1068"/>
    </row>
    <row r="633">
      <c r="B633" s="1067"/>
      <c r="C633" s="1068"/>
    </row>
    <row r="634">
      <c r="B634" s="1067"/>
      <c r="C634" s="1068"/>
    </row>
    <row r="635">
      <c r="B635" s="1067"/>
      <c r="C635" s="1068"/>
    </row>
    <row r="636">
      <c r="B636" s="1067"/>
      <c r="C636" s="1068"/>
    </row>
    <row r="637">
      <c r="B637" s="1067"/>
      <c r="C637" s="1068"/>
    </row>
    <row r="638">
      <c r="B638" s="1067"/>
      <c r="C638" s="1068"/>
    </row>
    <row r="639">
      <c r="B639" s="1067"/>
      <c r="C639" s="1068"/>
    </row>
    <row r="640">
      <c r="B640" s="1067"/>
      <c r="C640" s="1068"/>
    </row>
    <row r="641">
      <c r="B641" s="1067"/>
      <c r="C641" s="1068"/>
    </row>
    <row r="642">
      <c r="B642" s="1067"/>
      <c r="C642" s="1068"/>
    </row>
    <row r="643">
      <c r="B643" s="1067"/>
      <c r="C643" s="1068"/>
    </row>
    <row r="644">
      <c r="B644" s="1067"/>
      <c r="C644" s="1068"/>
    </row>
    <row r="645">
      <c r="B645" s="1067"/>
      <c r="C645" s="1068"/>
    </row>
    <row r="646">
      <c r="B646" s="1067"/>
      <c r="C646" s="1068"/>
    </row>
    <row r="647">
      <c r="B647" s="1067"/>
      <c r="C647" s="1068"/>
    </row>
    <row r="648">
      <c r="B648" s="1067"/>
      <c r="C648" s="1068"/>
    </row>
    <row r="649">
      <c r="B649" s="1067"/>
      <c r="C649" s="1068"/>
    </row>
    <row r="650">
      <c r="B650" s="1067"/>
      <c r="C650" s="1068"/>
    </row>
    <row r="651">
      <c r="B651" s="1067"/>
      <c r="C651" s="1068"/>
    </row>
    <row r="652">
      <c r="B652" s="1067"/>
      <c r="C652" s="1068"/>
    </row>
    <row r="653">
      <c r="B653" s="1067"/>
      <c r="C653" s="1068"/>
    </row>
    <row r="654">
      <c r="B654" s="1067"/>
      <c r="C654" s="1068"/>
    </row>
    <row r="655">
      <c r="B655" s="1067"/>
      <c r="C655" s="1068"/>
    </row>
    <row r="656">
      <c r="B656" s="1067"/>
      <c r="C656" s="1068"/>
    </row>
    <row r="657">
      <c r="B657" s="1067"/>
      <c r="C657" s="1068"/>
    </row>
    <row r="658">
      <c r="B658" s="1067"/>
      <c r="C658" s="1068"/>
    </row>
    <row r="659">
      <c r="B659" s="1067"/>
      <c r="C659" s="1068"/>
    </row>
    <row r="660">
      <c r="B660" s="1067"/>
      <c r="C660" s="1068"/>
    </row>
    <row r="661">
      <c r="B661" s="1067"/>
      <c r="C661" s="1068"/>
    </row>
    <row r="662">
      <c r="B662" s="1067"/>
      <c r="C662" s="1068"/>
    </row>
    <row r="663">
      <c r="B663" s="1067"/>
      <c r="C663" s="1068"/>
    </row>
    <row r="664">
      <c r="B664" s="1067"/>
      <c r="C664" s="1068"/>
    </row>
    <row r="665">
      <c r="B665" s="1067"/>
      <c r="C665" s="1068"/>
    </row>
    <row r="666">
      <c r="B666" s="1067"/>
      <c r="C666" s="1068"/>
    </row>
    <row r="667">
      <c r="B667" s="1067"/>
      <c r="C667" s="1068"/>
    </row>
    <row r="668">
      <c r="B668" s="1067"/>
      <c r="C668" s="1068"/>
    </row>
    <row r="669">
      <c r="B669" s="1067"/>
      <c r="C669" s="1068"/>
    </row>
    <row r="670">
      <c r="B670" s="1067"/>
      <c r="C670" s="1068"/>
    </row>
    <row r="671">
      <c r="B671" s="1067"/>
      <c r="C671" s="1068"/>
    </row>
    <row r="672">
      <c r="B672" s="1067"/>
      <c r="C672" s="1068"/>
    </row>
    <row r="673">
      <c r="B673" s="1067"/>
      <c r="C673" s="1068"/>
    </row>
    <row r="674">
      <c r="B674" s="1067"/>
      <c r="C674" s="1068"/>
    </row>
    <row r="675">
      <c r="B675" s="1067"/>
      <c r="C675" s="1068"/>
    </row>
    <row r="676">
      <c r="B676" s="1067"/>
      <c r="C676" s="1068"/>
    </row>
    <row r="677">
      <c r="B677" s="1067"/>
      <c r="C677" s="1068"/>
    </row>
    <row r="678">
      <c r="B678" s="1067"/>
      <c r="C678" s="1068"/>
    </row>
    <row r="679">
      <c r="B679" s="1067"/>
      <c r="C679" s="1068"/>
    </row>
    <row r="680">
      <c r="B680" s="1067"/>
      <c r="C680" s="1068"/>
    </row>
    <row r="681">
      <c r="B681" s="1067"/>
      <c r="C681" s="1068"/>
    </row>
    <row r="682">
      <c r="B682" s="1067"/>
      <c r="C682" s="1068"/>
    </row>
    <row r="683">
      <c r="B683" s="1067"/>
      <c r="C683" s="1068"/>
    </row>
    <row r="684">
      <c r="B684" s="1067"/>
      <c r="C684" s="1068"/>
    </row>
    <row r="685">
      <c r="B685" s="1067"/>
      <c r="C685" s="1068"/>
    </row>
    <row r="686">
      <c r="B686" s="1067"/>
      <c r="C686" s="1068"/>
    </row>
    <row r="687">
      <c r="B687" s="1067"/>
      <c r="C687" s="1068"/>
    </row>
    <row r="688">
      <c r="B688" s="1067"/>
      <c r="C688" s="1068"/>
    </row>
    <row r="689">
      <c r="B689" s="1067"/>
      <c r="C689" s="1068"/>
    </row>
    <row r="690">
      <c r="B690" s="1067"/>
      <c r="C690" s="1068"/>
    </row>
    <row r="691">
      <c r="B691" s="1067"/>
      <c r="C691" s="1068"/>
    </row>
    <row r="692">
      <c r="B692" s="1067"/>
      <c r="C692" s="1068"/>
    </row>
    <row r="693">
      <c r="B693" s="1067"/>
      <c r="C693" s="1068"/>
    </row>
    <row r="694">
      <c r="B694" s="1067"/>
      <c r="C694" s="1068"/>
    </row>
    <row r="695">
      <c r="B695" s="1067"/>
      <c r="C695" s="1068"/>
    </row>
    <row r="696">
      <c r="B696" s="1067"/>
      <c r="C696" s="1068"/>
    </row>
    <row r="697">
      <c r="B697" s="1067"/>
      <c r="C697" s="1068"/>
    </row>
    <row r="698">
      <c r="B698" s="1067"/>
      <c r="C698" s="1068"/>
    </row>
    <row r="699">
      <c r="B699" s="1067"/>
      <c r="C699" s="1068"/>
    </row>
    <row r="700">
      <c r="B700" s="1067"/>
      <c r="C700" s="1068"/>
    </row>
    <row r="701">
      <c r="B701" s="1067"/>
      <c r="C701" s="1068"/>
    </row>
    <row r="702">
      <c r="B702" s="1067"/>
      <c r="C702" s="1068"/>
    </row>
    <row r="703">
      <c r="B703" s="1067"/>
      <c r="C703" s="1068"/>
    </row>
    <row r="704">
      <c r="B704" s="1067"/>
      <c r="C704" s="1068"/>
    </row>
    <row r="705">
      <c r="B705" s="1067"/>
      <c r="C705" s="1068"/>
    </row>
    <row r="706">
      <c r="B706" s="1067"/>
      <c r="C706" s="1068"/>
    </row>
    <row r="707">
      <c r="B707" s="1067"/>
      <c r="C707" s="1068"/>
    </row>
    <row r="708">
      <c r="B708" s="1067"/>
      <c r="C708" s="1068"/>
    </row>
    <row r="709">
      <c r="B709" s="1067"/>
      <c r="C709" s="1068"/>
    </row>
    <row r="710">
      <c r="B710" s="1067"/>
      <c r="C710" s="1068"/>
    </row>
    <row r="711">
      <c r="B711" s="1067"/>
      <c r="C711" s="1068"/>
    </row>
    <row r="712">
      <c r="B712" s="1067"/>
      <c r="C712" s="1068"/>
    </row>
    <row r="713">
      <c r="B713" s="1067"/>
      <c r="C713" s="1068"/>
    </row>
    <row r="714">
      <c r="B714" s="1067"/>
      <c r="C714" s="1068"/>
    </row>
    <row r="715">
      <c r="B715" s="1067"/>
      <c r="C715" s="1068"/>
    </row>
    <row r="716">
      <c r="B716" s="1067"/>
      <c r="C716" s="1068"/>
    </row>
    <row r="717">
      <c r="B717" s="1067"/>
      <c r="C717" s="1068"/>
    </row>
    <row r="718">
      <c r="B718" s="1067"/>
      <c r="C718" s="1068"/>
    </row>
    <row r="719">
      <c r="B719" s="1067"/>
      <c r="C719" s="1068"/>
    </row>
    <row r="720">
      <c r="B720" s="1067"/>
      <c r="C720" s="1068"/>
    </row>
    <row r="721">
      <c r="B721" s="1067"/>
      <c r="C721" s="1068"/>
    </row>
    <row r="722">
      <c r="B722" s="1067"/>
      <c r="C722" s="1068"/>
    </row>
    <row r="723">
      <c r="B723" s="1067"/>
      <c r="C723" s="1068"/>
    </row>
    <row r="724">
      <c r="B724" s="1067"/>
      <c r="C724" s="1068"/>
    </row>
    <row r="725">
      <c r="B725" s="1067"/>
      <c r="C725" s="1068"/>
    </row>
    <row r="726">
      <c r="B726" s="1067"/>
      <c r="C726" s="1068"/>
    </row>
    <row r="727">
      <c r="B727" s="1067"/>
      <c r="C727" s="1068"/>
    </row>
    <row r="728">
      <c r="B728" s="1067"/>
      <c r="C728" s="1068"/>
    </row>
    <row r="729">
      <c r="B729" s="1067"/>
      <c r="C729" s="1068"/>
    </row>
    <row r="730">
      <c r="B730" s="1067"/>
      <c r="C730" s="1068"/>
    </row>
    <row r="731">
      <c r="B731" s="1067"/>
      <c r="C731" s="1068"/>
    </row>
    <row r="732">
      <c r="B732" s="1067"/>
      <c r="C732" s="1068"/>
    </row>
    <row r="733">
      <c r="B733" s="1067"/>
      <c r="C733" s="1068"/>
    </row>
    <row r="734">
      <c r="B734" s="1067"/>
      <c r="C734" s="1068"/>
    </row>
    <row r="735">
      <c r="B735" s="1067"/>
      <c r="C735" s="1068"/>
    </row>
    <row r="736">
      <c r="B736" s="1067"/>
      <c r="C736" s="1068"/>
    </row>
    <row r="737">
      <c r="B737" s="1067"/>
      <c r="C737" s="1068"/>
    </row>
    <row r="738">
      <c r="B738" s="1067"/>
      <c r="C738" s="1068"/>
    </row>
    <row r="739">
      <c r="B739" s="1067"/>
      <c r="C739" s="1068"/>
    </row>
    <row r="740">
      <c r="B740" s="1067"/>
      <c r="C740" s="1068"/>
    </row>
    <row r="741">
      <c r="B741" s="1067"/>
      <c r="C741" s="1068"/>
    </row>
    <row r="742">
      <c r="B742" s="1067"/>
      <c r="C742" s="1068"/>
    </row>
    <row r="743">
      <c r="B743" s="1067"/>
      <c r="C743" s="1068"/>
    </row>
    <row r="744">
      <c r="B744" s="1067"/>
      <c r="C744" s="1068"/>
    </row>
    <row r="745">
      <c r="B745" s="1067"/>
      <c r="C745" s="1068"/>
    </row>
    <row r="746">
      <c r="B746" s="1067"/>
      <c r="C746" s="1068"/>
    </row>
    <row r="747">
      <c r="B747" s="1067"/>
      <c r="C747" s="1068"/>
    </row>
    <row r="748">
      <c r="B748" s="1067"/>
      <c r="C748" s="1068"/>
    </row>
    <row r="749">
      <c r="B749" s="1067"/>
      <c r="C749" s="1068"/>
    </row>
    <row r="750">
      <c r="B750" s="1067"/>
      <c r="C750" s="1068"/>
    </row>
    <row r="751">
      <c r="B751" s="1067"/>
      <c r="C751" s="1068"/>
    </row>
    <row r="752">
      <c r="B752" s="1067"/>
      <c r="C752" s="1068"/>
    </row>
    <row r="753">
      <c r="B753" s="1067"/>
      <c r="C753" s="1068"/>
    </row>
    <row r="754">
      <c r="B754" s="1067"/>
      <c r="C754" s="1068"/>
    </row>
    <row r="755">
      <c r="B755" s="1067"/>
      <c r="C755" s="1068"/>
    </row>
    <row r="756">
      <c r="B756" s="1067"/>
      <c r="C756" s="1068"/>
    </row>
    <row r="757">
      <c r="B757" s="1067"/>
      <c r="C757" s="1068"/>
    </row>
    <row r="758">
      <c r="B758" s="1067"/>
      <c r="C758" s="1068"/>
    </row>
    <row r="759">
      <c r="B759" s="1067"/>
      <c r="C759" s="1068"/>
    </row>
    <row r="760">
      <c r="B760" s="1067"/>
      <c r="C760" s="1068"/>
    </row>
    <row r="761">
      <c r="B761" s="1067"/>
      <c r="C761" s="1068"/>
    </row>
    <row r="762">
      <c r="B762" s="1067"/>
      <c r="C762" s="1068"/>
    </row>
    <row r="763">
      <c r="B763" s="1067"/>
      <c r="C763" s="1068"/>
    </row>
    <row r="764">
      <c r="B764" s="1067"/>
      <c r="C764" s="1068"/>
    </row>
    <row r="765">
      <c r="B765" s="1067"/>
      <c r="C765" s="1068"/>
    </row>
    <row r="766">
      <c r="B766" s="1067"/>
      <c r="C766" s="1068"/>
    </row>
    <row r="767">
      <c r="B767" s="1067"/>
      <c r="C767" s="1068"/>
    </row>
    <row r="768">
      <c r="B768" s="1067"/>
      <c r="C768" s="1068"/>
    </row>
    <row r="769">
      <c r="B769" s="1067"/>
      <c r="C769" s="1068"/>
    </row>
    <row r="770">
      <c r="B770" s="1067"/>
      <c r="C770" s="1068"/>
    </row>
    <row r="771">
      <c r="B771" s="1067"/>
      <c r="C771" s="1068"/>
    </row>
    <row r="772">
      <c r="B772" s="1067"/>
      <c r="C772" s="1068"/>
    </row>
    <row r="773">
      <c r="B773" s="1067"/>
      <c r="C773" s="1068"/>
    </row>
    <row r="774">
      <c r="B774" s="1067"/>
      <c r="C774" s="1068"/>
    </row>
    <row r="775">
      <c r="B775" s="1067"/>
      <c r="C775" s="1068"/>
    </row>
    <row r="776">
      <c r="B776" s="1067"/>
      <c r="C776" s="1068"/>
    </row>
    <row r="777">
      <c r="B777" s="1067"/>
      <c r="C777" s="1068"/>
    </row>
    <row r="778">
      <c r="B778" s="1067"/>
      <c r="C778" s="1068"/>
    </row>
    <row r="779">
      <c r="B779" s="1067"/>
      <c r="C779" s="1068"/>
    </row>
    <row r="780">
      <c r="B780" s="1067"/>
      <c r="C780" s="1068"/>
    </row>
    <row r="781">
      <c r="B781" s="1067"/>
      <c r="C781" s="1068"/>
    </row>
    <row r="782">
      <c r="B782" s="1067"/>
      <c r="C782" s="1068"/>
    </row>
    <row r="783">
      <c r="B783" s="1067"/>
      <c r="C783" s="1068"/>
    </row>
    <row r="784">
      <c r="B784" s="1067"/>
      <c r="C784" s="1068"/>
    </row>
    <row r="785">
      <c r="B785" s="1067"/>
      <c r="C785" s="1068"/>
    </row>
    <row r="786">
      <c r="B786" s="1067"/>
      <c r="C786" s="1068"/>
    </row>
    <row r="787">
      <c r="B787" s="1067"/>
      <c r="C787" s="1068"/>
    </row>
    <row r="788">
      <c r="B788" s="1067"/>
      <c r="C788" s="1068"/>
    </row>
    <row r="789">
      <c r="B789" s="1067"/>
      <c r="C789" s="1068"/>
    </row>
    <row r="790">
      <c r="B790" s="1067"/>
      <c r="C790" s="1068"/>
    </row>
    <row r="791">
      <c r="B791" s="1067"/>
      <c r="C791" s="1068"/>
    </row>
    <row r="792">
      <c r="B792" s="1067"/>
      <c r="C792" s="1068"/>
    </row>
    <row r="793">
      <c r="B793" s="1067"/>
      <c r="C793" s="1068"/>
    </row>
    <row r="794">
      <c r="B794" s="1067"/>
      <c r="C794" s="1068"/>
    </row>
    <row r="795">
      <c r="B795" s="1067"/>
      <c r="C795" s="1068"/>
    </row>
    <row r="796">
      <c r="B796" s="1067"/>
      <c r="C796" s="1068"/>
    </row>
    <row r="797">
      <c r="B797" s="1067"/>
      <c r="C797" s="1068"/>
    </row>
    <row r="798">
      <c r="B798" s="1067"/>
      <c r="C798" s="1068"/>
    </row>
    <row r="799">
      <c r="B799" s="1067"/>
      <c r="C799" s="1068"/>
    </row>
    <row r="800">
      <c r="B800" s="1067"/>
      <c r="C800" s="1068"/>
    </row>
    <row r="801">
      <c r="B801" s="1067"/>
      <c r="C801" s="1068"/>
    </row>
    <row r="802">
      <c r="B802" s="1067"/>
      <c r="C802" s="1068"/>
    </row>
    <row r="803">
      <c r="B803" s="1067"/>
      <c r="C803" s="1068"/>
    </row>
    <row r="804">
      <c r="B804" s="1067"/>
      <c r="C804" s="1068"/>
    </row>
    <row r="805">
      <c r="B805" s="1067"/>
      <c r="C805" s="1068"/>
    </row>
    <row r="806">
      <c r="B806" s="1067"/>
      <c r="C806" s="1068"/>
    </row>
    <row r="807">
      <c r="B807" s="1067"/>
      <c r="C807" s="1068"/>
    </row>
    <row r="808">
      <c r="B808" s="1067"/>
      <c r="C808" s="1068"/>
    </row>
    <row r="809">
      <c r="B809" s="1067"/>
      <c r="C809" s="1068"/>
    </row>
    <row r="810">
      <c r="B810" s="1067"/>
      <c r="C810" s="1068"/>
    </row>
    <row r="811">
      <c r="B811" s="1067"/>
      <c r="C811" s="1068"/>
    </row>
    <row r="812">
      <c r="B812" s="1067"/>
      <c r="C812" s="1068"/>
    </row>
    <row r="813">
      <c r="B813" s="1067"/>
      <c r="C813" s="1068"/>
    </row>
    <row r="814">
      <c r="B814" s="1067"/>
      <c r="C814" s="1068"/>
    </row>
    <row r="815">
      <c r="B815" s="1067"/>
      <c r="C815" s="1068"/>
    </row>
    <row r="816">
      <c r="B816" s="1067"/>
      <c r="C816" s="1068"/>
    </row>
    <row r="817">
      <c r="B817" s="1067"/>
      <c r="C817" s="1068"/>
    </row>
    <row r="818">
      <c r="B818" s="1067"/>
      <c r="C818" s="1068"/>
    </row>
    <row r="819">
      <c r="B819" s="1067"/>
      <c r="C819" s="1068"/>
    </row>
    <row r="820">
      <c r="B820" s="1067"/>
      <c r="C820" s="1068"/>
    </row>
    <row r="821">
      <c r="B821" s="1067"/>
      <c r="C821" s="1068"/>
    </row>
    <row r="822">
      <c r="B822" s="1067"/>
      <c r="C822" s="1068"/>
    </row>
    <row r="823">
      <c r="B823" s="1067"/>
      <c r="C823" s="1068"/>
    </row>
    <row r="824">
      <c r="B824" s="1067"/>
      <c r="C824" s="1068"/>
    </row>
    <row r="825">
      <c r="B825" s="1067"/>
      <c r="C825" s="1068"/>
    </row>
    <row r="826">
      <c r="B826" s="1067"/>
      <c r="C826" s="1068"/>
    </row>
    <row r="827">
      <c r="B827" s="1067"/>
      <c r="C827" s="1068"/>
    </row>
    <row r="828">
      <c r="B828" s="1067"/>
      <c r="C828" s="1068"/>
    </row>
    <row r="829">
      <c r="B829" s="1067"/>
      <c r="C829" s="1068"/>
    </row>
    <row r="830">
      <c r="B830" s="1067"/>
      <c r="C830" s="1068"/>
    </row>
    <row r="831">
      <c r="B831" s="1067"/>
      <c r="C831" s="1068"/>
    </row>
    <row r="832">
      <c r="B832" s="1067"/>
      <c r="C832" s="1068"/>
    </row>
    <row r="833">
      <c r="B833" s="1067"/>
      <c r="C833" s="1068"/>
    </row>
    <row r="834">
      <c r="B834" s="1067"/>
      <c r="C834" s="1068"/>
    </row>
    <row r="835">
      <c r="B835" s="1067"/>
      <c r="C835" s="1068"/>
    </row>
    <row r="836">
      <c r="B836" s="1067"/>
      <c r="C836" s="1068"/>
    </row>
    <row r="837">
      <c r="B837" s="1067"/>
      <c r="C837" s="1068"/>
    </row>
    <row r="838">
      <c r="B838" s="1067"/>
      <c r="C838" s="1068"/>
    </row>
    <row r="839">
      <c r="B839" s="1067"/>
      <c r="C839" s="1068"/>
    </row>
    <row r="840">
      <c r="B840" s="1067"/>
      <c r="C840" s="1068"/>
    </row>
    <row r="841">
      <c r="B841" s="1067"/>
      <c r="C841" s="1068"/>
    </row>
    <row r="842">
      <c r="B842" s="1067"/>
      <c r="C842" s="1068"/>
    </row>
    <row r="843">
      <c r="B843" s="1067"/>
      <c r="C843" s="1068"/>
    </row>
    <row r="844">
      <c r="B844" s="1067"/>
      <c r="C844" s="1068"/>
    </row>
    <row r="845">
      <c r="B845" s="1067"/>
      <c r="C845" s="1068"/>
    </row>
    <row r="846">
      <c r="B846" s="1067"/>
      <c r="C846" s="1068"/>
    </row>
    <row r="847">
      <c r="B847" s="1067"/>
      <c r="C847" s="1068"/>
    </row>
    <row r="848">
      <c r="B848" s="1067"/>
      <c r="C848" s="1068"/>
    </row>
    <row r="849">
      <c r="B849" s="1067"/>
      <c r="C849" s="1068"/>
    </row>
    <row r="850">
      <c r="B850" s="1067"/>
      <c r="C850" s="1068"/>
    </row>
    <row r="851">
      <c r="B851" s="1067"/>
      <c r="C851" s="1068"/>
    </row>
    <row r="852">
      <c r="B852" s="1067"/>
      <c r="C852" s="1068"/>
    </row>
    <row r="853">
      <c r="B853" s="1067"/>
      <c r="C853" s="1068"/>
    </row>
    <row r="854">
      <c r="B854" s="1067"/>
      <c r="C854" s="1068"/>
    </row>
    <row r="855">
      <c r="B855" s="1067"/>
      <c r="C855" s="1068"/>
    </row>
    <row r="856">
      <c r="B856" s="1067"/>
      <c r="C856" s="1068"/>
    </row>
    <row r="857">
      <c r="B857" s="1067"/>
      <c r="C857" s="1068"/>
    </row>
    <row r="858">
      <c r="B858" s="1067"/>
      <c r="C858" s="1068"/>
    </row>
    <row r="859">
      <c r="B859" s="1067"/>
      <c r="C859" s="1068"/>
    </row>
    <row r="860">
      <c r="B860" s="1067"/>
      <c r="C860" s="1068"/>
    </row>
    <row r="861">
      <c r="B861" s="1067"/>
      <c r="C861" s="1068"/>
    </row>
    <row r="862">
      <c r="B862" s="1067"/>
      <c r="C862" s="1068"/>
    </row>
    <row r="863">
      <c r="B863" s="1067"/>
      <c r="C863" s="1068"/>
    </row>
    <row r="864">
      <c r="B864" s="1067"/>
      <c r="C864" s="1068"/>
    </row>
    <row r="865">
      <c r="B865" s="1067"/>
      <c r="C865" s="1068"/>
    </row>
    <row r="866">
      <c r="B866" s="1067"/>
      <c r="C866" s="1068"/>
    </row>
    <row r="867">
      <c r="B867" s="1067"/>
      <c r="C867" s="1068"/>
    </row>
    <row r="868">
      <c r="B868" s="1067"/>
      <c r="C868" s="1068"/>
    </row>
    <row r="869">
      <c r="B869" s="1067"/>
      <c r="C869" s="1068"/>
    </row>
    <row r="870">
      <c r="B870" s="1067"/>
      <c r="C870" s="1068"/>
    </row>
    <row r="871">
      <c r="B871" s="1067"/>
      <c r="C871" s="1068"/>
    </row>
    <row r="872">
      <c r="B872" s="1067"/>
      <c r="C872" s="1068"/>
    </row>
    <row r="873">
      <c r="B873" s="1067"/>
      <c r="C873" s="1068"/>
    </row>
    <row r="874">
      <c r="B874" s="1067"/>
      <c r="C874" s="1068"/>
    </row>
    <row r="875">
      <c r="B875" s="1067"/>
      <c r="C875" s="1068"/>
    </row>
    <row r="876">
      <c r="B876" s="1067"/>
      <c r="C876" s="1068"/>
    </row>
    <row r="877">
      <c r="B877" s="1067"/>
      <c r="C877" s="1068"/>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1116" t="s">
        <v>6069</v>
      </c>
      <c r="B1" s="1117">
        <f>'進捗'!N3</f>
        <v>7228</v>
      </c>
      <c r="C1" s="1118" t="s">
        <v>6070</v>
      </c>
      <c r="D1" s="80"/>
      <c r="E1" s="80"/>
      <c r="F1" s="80"/>
      <c r="G1" s="1118"/>
      <c r="H1" s="80"/>
      <c r="J1" s="80"/>
    </row>
    <row r="2">
      <c r="A2" s="1116" t="s">
        <v>6071</v>
      </c>
      <c r="B2" s="79">
        <f>'進捗'!N3-'進捗'!M3</f>
        <v>7228</v>
      </c>
      <c r="C2" s="1118" t="s">
        <v>6072</v>
      </c>
      <c r="D2" s="80"/>
      <c r="E2" s="80"/>
      <c r="F2" s="1118"/>
      <c r="G2" s="1118"/>
      <c r="H2" s="80"/>
      <c r="J2" s="80"/>
    </row>
    <row r="3">
      <c r="A3" s="1116" t="s">
        <v>6073</v>
      </c>
      <c r="B3" s="1119">
        <f>IFERROR(B1/B2,0)</f>
        <v>1</v>
      </c>
      <c r="C3" s="80"/>
      <c r="D3" s="80"/>
      <c r="E3" s="80"/>
      <c r="F3" s="80"/>
      <c r="G3" s="1118"/>
      <c r="H3" s="80"/>
      <c r="J3" s="80"/>
    </row>
    <row r="4">
      <c r="A4" s="1116" t="s">
        <v>6074</v>
      </c>
      <c r="B4" s="1119">
        <v>0.03</v>
      </c>
      <c r="C4" s="80"/>
      <c r="D4" s="80"/>
      <c r="E4" s="80"/>
      <c r="F4" s="80"/>
      <c r="G4" s="1118"/>
      <c r="H4" s="80"/>
      <c r="J4" s="80"/>
    </row>
    <row r="5">
      <c r="A5" s="80"/>
      <c r="B5" s="80"/>
      <c r="C5" s="80"/>
      <c r="D5" s="80"/>
      <c r="E5" s="80"/>
      <c r="F5" s="80"/>
      <c r="G5" s="1118"/>
      <c r="H5" s="80"/>
      <c r="J5" s="80"/>
    </row>
    <row r="6">
      <c r="A6" s="80"/>
      <c r="B6" s="1118" t="s">
        <v>6075</v>
      </c>
      <c r="C6" s="1118"/>
      <c r="D6" s="1118" t="s">
        <v>6075</v>
      </c>
      <c r="E6" s="1118"/>
      <c r="F6" s="1118" t="s">
        <v>6075</v>
      </c>
      <c r="G6" s="1118" t="s">
        <v>6075</v>
      </c>
      <c r="H6" s="1120"/>
      <c r="I6" s="1118" t="s">
        <v>6075</v>
      </c>
      <c r="J6" s="1118" t="s">
        <v>6075</v>
      </c>
      <c r="M6" s="1118" t="s">
        <v>6075</v>
      </c>
    </row>
    <row r="7">
      <c r="A7" s="1121" t="s">
        <v>132</v>
      </c>
      <c r="B7" s="1116" t="s">
        <v>6076</v>
      </c>
      <c r="C7" s="1121" t="s">
        <v>6077</v>
      </c>
      <c r="D7" s="1116" t="s">
        <v>6078</v>
      </c>
      <c r="E7" s="1121" t="s">
        <v>6079</v>
      </c>
      <c r="F7" s="1116" t="s">
        <v>6080</v>
      </c>
      <c r="G7" s="1116" t="s">
        <v>6081</v>
      </c>
      <c r="H7" s="1121" t="s">
        <v>6082</v>
      </c>
      <c r="I7" s="1116" t="s">
        <v>6083</v>
      </c>
      <c r="J7" s="1116" t="s">
        <v>6084</v>
      </c>
      <c r="K7" s="1116" t="s">
        <v>6085</v>
      </c>
      <c r="L7" s="1116" t="s">
        <v>6086</v>
      </c>
      <c r="M7" s="1121" t="s">
        <v>6087</v>
      </c>
    </row>
    <row r="8">
      <c r="A8" s="1122">
        <v>45391.0</v>
      </c>
      <c r="B8" s="1123">
        <f t="shared" ref="B8:B22" si="1">$B$1</f>
        <v>7228</v>
      </c>
      <c r="C8" s="1124">
        <f t="shared" ref="C8:C22" si="2">B8/count($A$8:$A$22)</f>
        <v>481.8666667</v>
      </c>
      <c r="D8" s="1124">
        <f>C8</f>
        <v>481.8666667</v>
      </c>
      <c r="E8" s="1125">
        <v>1.0</v>
      </c>
      <c r="F8" s="1123">
        <f>E8</f>
        <v>1</v>
      </c>
      <c r="G8" s="1124">
        <f t="shared" ref="G8:G22" si="3">F8*$B$4</f>
        <v>0.03</v>
      </c>
      <c r="H8" s="1126">
        <f>countif('バグ一覧'!D:D,"=A8")</f>
        <v>0</v>
      </c>
      <c r="I8" s="1117">
        <f>H8</f>
        <v>0</v>
      </c>
      <c r="J8" s="1127">
        <f t="shared" ref="J8:J22" si="4">I8/B8</f>
        <v>0</v>
      </c>
      <c r="K8" s="1117">
        <v>0.0</v>
      </c>
      <c r="L8" s="1117">
        <f>K8</f>
        <v>0</v>
      </c>
      <c r="M8" s="1117">
        <f t="shared" ref="M8:M22" si="5">I8-L8</f>
        <v>0</v>
      </c>
    </row>
    <row r="9">
      <c r="A9" s="1128">
        <f t="shared" ref="A9:A22" si="6">A8+1</f>
        <v>45392</v>
      </c>
      <c r="B9" s="1123">
        <f t="shared" si="1"/>
        <v>7228</v>
      </c>
      <c r="C9" s="1124">
        <f t="shared" si="2"/>
        <v>481.8666667</v>
      </c>
      <c r="D9" s="1124">
        <f t="shared" ref="D9:D22" si="7">C9+D8</f>
        <v>963.7333333</v>
      </c>
      <c r="E9" s="1125">
        <v>2.0</v>
      </c>
      <c r="F9" s="1126">
        <f t="shared" ref="F9:F22" si="8">F8+E9</f>
        <v>3</v>
      </c>
      <c r="G9" s="1124">
        <f t="shared" si="3"/>
        <v>0.09</v>
      </c>
      <c r="H9" s="1126">
        <f>countif('バグ一覧'!D:D,"=A9")</f>
        <v>0</v>
      </c>
      <c r="I9" s="79">
        <f t="shared" ref="I9:I22" si="9">H9+I8</f>
        <v>0</v>
      </c>
      <c r="J9" s="1127">
        <f t="shared" si="4"/>
        <v>0</v>
      </c>
      <c r="K9" s="1117">
        <v>0.0</v>
      </c>
      <c r="L9" s="1117">
        <f t="shared" ref="L9:L22" si="10">K9+L8</f>
        <v>0</v>
      </c>
      <c r="M9" s="1117">
        <f t="shared" si="5"/>
        <v>0</v>
      </c>
    </row>
    <row r="10">
      <c r="A10" s="1128">
        <f t="shared" si="6"/>
        <v>45393</v>
      </c>
      <c r="B10" s="1123">
        <f t="shared" si="1"/>
        <v>7228</v>
      </c>
      <c r="C10" s="1124">
        <f t="shared" si="2"/>
        <v>481.8666667</v>
      </c>
      <c r="D10" s="1124">
        <f t="shared" si="7"/>
        <v>1445.6</v>
      </c>
      <c r="E10" s="1129">
        <v>10.0</v>
      </c>
      <c r="F10" s="1126">
        <f t="shared" si="8"/>
        <v>13</v>
      </c>
      <c r="G10" s="1124">
        <f t="shared" si="3"/>
        <v>0.39</v>
      </c>
      <c r="H10" s="1126">
        <f>countif('バグ一覧'!D:D,"=A10")</f>
        <v>0</v>
      </c>
      <c r="I10" s="79">
        <f t="shared" si="9"/>
        <v>0</v>
      </c>
      <c r="J10" s="1127">
        <f t="shared" si="4"/>
        <v>0</v>
      </c>
      <c r="K10" s="1117">
        <v>1.0</v>
      </c>
      <c r="L10" s="1117">
        <f t="shared" si="10"/>
        <v>1</v>
      </c>
      <c r="M10" s="1117">
        <f t="shared" si="5"/>
        <v>-1</v>
      </c>
    </row>
    <row r="11">
      <c r="A11" s="1128">
        <f t="shared" si="6"/>
        <v>45394</v>
      </c>
      <c r="B11" s="1123">
        <f t="shared" si="1"/>
        <v>7228</v>
      </c>
      <c r="C11" s="1124">
        <f t="shared" si="2"/>
        <v>481.8666667</v>
      </c>
      <c r="D11" s="1124">
        <f t="shared" si="7"/>
        <v>1927.466667</v>
      </c>
      <c r="E11" s="1129">
        <v>11.0</v>
      </c>
      <c r="F11" s="1126">
        <f t="shared" si="8"/>
        <v>24</v>
      </c>
      <c r="G11" s="1124">
        <f t="shared" si="3"/>
        <v>0.72</v>
      </c>
      <c r="H11" s="1126">
        <f>countif('バグ一覧'!D:D,"=A11")</f>
        <v>0</v>
      </c>
      <c r="I11" s="79">
        <f t="shared" si="9"/>
        <v>0</v>
      </c>
      <c r="J11" s="1127">
        <f t="shared" si="4"/>
        <v>0</v>
      </c>
      <c r="K11" s="1117">
        <v>0.0</v>
      </c>
      <c r="L11" s="1117">
        <f t="shared" si="10"/>
        <v>1</v>
      </c>
      <c r="M11" s="1117">
        <f t="shared" si="5"/>
        <v>-1</v>
      </c>
    </row>
    <row r="12">
      <c r="A12" s="1128">
        <f t="shared" si="6"/>
        <v>45395</v>
      </c>
      <c r="B12" s="1123">
        <f t="shared" si="1"/>
        <v>7228</v>
      </c>
      <c r="C12" s="1124">
        <f t="shared" si="2"/>
        <v>481.8666667</v>
      </c>
      <c r="D12" s="1124">
        <f t="shared" si="7"/>
        <v>2409.333333</v>
      </c>
      <c r="E12" s="1129">
        <v>12.0</v>
      </c>
      <c r="F12" s="1126">
        <f t="shared" si="8"/>
        <v>36</v>
      </c>
      <c r="G12" s="1124">
        <f t="shared" si="3"/>
        <v>1.08</v>
      </c>
      <c r="H12" s="1126">
        <f>countif('バグ一覧'!D:D,"=A12")</f>
        <v>0</v>
      </c>
      <c r="I12" s="79">
        <f t="shared" si="9"/>
        <v>0</v>
      </c>
      <c r="J12" s="1127">
        <f t="shared" si="4"/>
        <v>0</v>
      </c>
      <c r="K12" s="1117">
        <v>1.0</v>
      </c>
      <c r="L12" s="1117">
        <f t="shared" si="10"/>
        <v>2</v>
      </c>
      <c r="M12" s="1117">
        <f t="shared" si="5"/>
        <v>-2</v>
      </c>
    </row>
    <row r="13">
      <c r="A13" s="1128">
        <f t="shared" si="6"/>
        <v>45396</v>
      </c>
      <c r="B13" s="1123">
        <f t="shared" si="1"/>
        <v>7228</v>
      </c>
      <c r="C13" s="1124">
        <f t="shared" si="2"/>
        <v>481.8666667</v>
      </c>
      <c r="D13" s="1124">
        <f t="shared" si="7"/>
        <v>2891.2</v>
      </c>
      <c r="E13" s="1129">
        <v>8.0</v>
      </c>
      <c r="F13" s="1126">
        <f t="shared" si="8"/>
        <v>44</v>
      </c>
      <c r="G13" s="1124">
        <f t="shared" si="3"/>
        <v>1.32</v>
      </c>
      <c r="H13" s="1126">
        <f>countif('バグ一覧'!D:D,"=A8")</f>
        <v>0</v>
      </c>
      <c r="I13" s="79">
        <f t="shared" si="9"/>
        <v>0</v>
      </c>
      <c r="J13" s="1127">
        <f t="shared" si="4"/>
        <v>0</v>
      </c>
      <c r="K13" s="1117">
        <v>1.0</v>
      </c>
      <c r="L13" s="1117">
        <f t="shared" si="10"/>
        <v>3</v>
      </c>
      <c r="M13" s="1117">
        <f t="shared" si="5"/>
        <v>-3</v>
      </c>
    </row>
    <row r="14">
      <c r="A14" s="1128">
        <f t="shared" si="6"/>
        <v>45397</v>
      </c>
      <c r="B14" s="1123">
        <f t="shared" si="1"/>
        <v>7228</v>
      </c>
      <c r="C14" s="1124">
        <f t="shared" si="2"/>
        <v>481.8666667</v>
      </c>
      <c r="D14" s="1124">
        <f t="shared" si="7"/>
        <v>3373.066667</v>
      </c>
      <c r="E14" s="1129">
        <v>9.0</v>
      </c>
      <c r="F14" s="1126">
        <f t="shared" si="8"/>
        <v>53</v>
      </c>
      <c r="G14" s="1124">
        <f t="shared" si="3"/>
        <v>1.59</v>
      </c>
      <c r="H14" s="1126">
        <f>countif('バグ一覧'!D:D,"=A8")</f>
        <v>0</v>
      </c>
      <c r="I14" s="79">
        <f t="shared" si="9"/>
        <v>0</v>
      </c>
      <c r="J14" s="1127">
        <f t="shared" si="4"/>
        <v>0</v>
      </c>
      <c r="K14" s="1117">
        <v>0.0</v>
      </c>
      <c r="L14" s="1117">
        <f t="shared" si="10"/>
        <v>3</v>
      </c>
      <c r="M14" s="1117">
        <f t="shared" si="5"/>
        <v>-3</v>
      </c>
    </row>
    <row r="15">
      <c r="A15" s="1128">
        <f t="shared" si="6"/>
        <v>45398</v>
      </c>
      <c r="B15" s="1123">
        <f t="shared" si="1"/>
        <v>7228</v>
      </c>
      <c r="C15" s="1124">
        <f t="shared" si="2"/>
        <v>481.8666667</v>
      </c>
      <c r="D15" s="1124">
        <f t="shared" si="7"/>
        <v>3854.933333</v>
      </c>
      <c r="E15" s="1129">
        <v>10.0</v>
      </c>
      <c r="F15" s="1126">
        <f t="shared" si="8"/>
        <v>63</v>
      </c>
      <c r="G15" s="1124">
        <f t="shared" si="3"/>
        <v>1.89</v>
      </c>
      <c r="H15" s="1126">
        <f>countif('バグ一覧'!D:D,"=A8")</f>
        <v>0</v>
      </c>
      <c r="I15" s="79">
        <f t="shared" si="9"/>
        <v>0</v>
      </c>
      <c r="J15" s="1127">
        <f t="shared" si="4"/>
        <v>0</v>
      </c>
      <c r="K15" s="1117">
        <v>0.0</v>
      </c>
      <c r="L15" s="1117">
        <f t="shared" si="10"/>
        <v>3</v>
      </c>
      <c r="M15" s="1117">
        <f t="shared" si="5"/>
        <v>-3</v>
      </c>
    </row>
    <row r="16">
      <c r="A16" s="1128">
        <f t="shared" si="6"/>
        <v>45399</v>
      </c>
      <c r="B16" s="1123">
        <f t="shared" si="1"/>
        <v>7228</v>
      </c>
      <c r="C16" s="1124">
        <f t="shared" si="2"/>
        <v>481.8666667</v>
      </c>
      <c r="D16" s="1124">
        <f t="shared" si="7"/>
        <v>4336.8</v>
      </c>
      <c r="E16" s="1129">
        <v>11.0</v>
      </c>
      <c r="F16" s="1126">
        <f t="shared" si="8"/>
        <v>74</v>
      </c>
      <c r="G16" s="1124">
        <f t="shared" si="3"/>
        <v>2.22</v>
      </c>
      <c r="H16" s="1126">
        <f>countif('バグ一覧'!D:D,"=A8")</f>
        <v>0</v>
      </c>
      <c r="I16" s="79">
        <f t="shared" si="9"/>
        <v>0</v>
      </c>
      <c r="J16" s="1127">
        <f t="shared" si="4"/>
        <v>0</v>
      </c>
      <c r="K16" s="1117">
        <v>1.0</v>
      </c>
      <c r="L16" s="1117">
        <f t="shared" si="10"/>
        <v>4</v>
      </c>
      <c r="M16" s="1117">
        <f t="shared" si="5"/>
        <v>-4</v>
      </c>
    </row>
    <row r="17">
      <c r="A17" s="1128">
        <f t="shared" si="6"/>
        <v>45400</v>
      </c>
      <c r="B17" s="1123">
        <f t="shared" si="1"/>
        <v>7228</v>
      </c>
      <c r="C17" s="1124">
        <f t="shared" si="2"/>
        <v>481.8666667</v>
      </c>
      <c r="D17" s="1124">
        <f t="shared" si="7"/>
        <v>4818.666667</v>
      </c>
      <c r="E17" s="1129">
        <v>12.0</v>
      </c>
      <c r="F17" s="1126">
        <f t="shared" si="8"/>
        <v>86</v>
      </c>
      <c r="G17" s="1124">
        <f t="shared" si="3"/>
        <v>2.58</v>
      </c>
      <c r="H17" s="1126">
        <f>countif('バグ一覧'!D:D,"=A8")</f>
        <v>0</v>
      </c>
      <c r="I17" s="79">
        <f t="shared" si="9"/>
        <v>0</v>
      </c>
      <c r="J17" s="1127">
        <f t="shared" si="4"/>
        <v>0</v>
      </c>
      <c r="K17" s="1117">
        <v>1.0</v>
      </c>
      <c r="L17" s="1117">
        <f t="shared" si="10"/>
        <v>5</v>
      </c>
      <c r="M17" s="1117">
        <f t="shared" si="5"/>
        <v>-5</v>
      </c>
    </row>
    <row r="18">
      <c r="A18" s="1128">
        <f t="shared" si="6"/>
        <v>45401</v>
      </c>
      <c r="B18" s="1123">
        <f t="shared" si="1"/>
        <v>7228</v>
      </c>
      <c r="C18" s="1124">
        <f t="shared" si="2"/>
        <v>481.8666667</v>
      </c>
      <c r="D18" s="1124">
        <f t="shared" si="7"/>
        <v>5300.533333</v>
      </c>
      <c r="E18" s="1129">
        <v>8.0</v>
      </c>
      <c r="F18" s="1126">
        <f t="shared" si="8"/>
        <v>94</v>
      </c>
      <c r="G18" s="1124">
        <f t="shared" si="3"/>
        <v>2.82</v>
      </c>
      <c r="H18" s="1126">
        <f>countif('バグ一覧'!D:D,"=A8")</f>
        <v>0</v>
      </c>
      <c r="I18" s="79">
        <f t="shared" si="9"/>
        <v>0</v>
      </c>
      <c r="J18" s="1127">
        <f t="shared" si="4"/>
        <v>0</v>
      </c>
      <c r="K18" s="1117">
        <v>1.0</v>
      </c>
      <c r="L18" s="1117">
        <f t="shared" si="10"/>
        <v>6</v>
      </c>
      <c r="M18" s="1117">
        <f t="shared" si="5"/>
        <v>-6</v>
      </c>
    </row>
    <row r="19">
      <c r="A19" s="1128">
        <f t="shared" si="6"/>
        <v>45402</v>
      </c>
      <c r="B19" s="1123">
        <f t="shared" si="1"/>
        <v>7228</v>
      </c>
      <c r="C19" s="1124">
        <f t="shared" si="2"/>
        <v>481.8666667</v>
      </c>
      <c r="D19" s="1124">
        <f t="shared" si="7"/>
        <v>5782.4</v>
      </c>
      <c r="E19" s="1129">
        <v>9.0</v>
      </c>
      <c r="F19" s="1126">
        <f t="shared" si="8"/>
        <v>103</v>
      </c>
      <c r="G19" s="1124">
        <f t="shared" si="3"/>
        <v>3.09</v>
      </c>
      <c r="H19" s="1126">
        <f>countif('バグ一覧'!D:D,"=A8")</f>
        <v>0</v>
      </c>
      <c r="I19" s="79">
        <f t="shared" si="9"/>
        <v>0</v>
      </c>
      <c r="J19" s="1127">
        <f t="shared" si="4"/>
        <v>0</v>
      </c>
      <c r="K19" s="1117">
        <v>0.0</v>
      </c>
      <c r="L19" s="1117">
        <f t="shared" si="10"/>
        <v>6</v>
      </c>
      <c r="M19" s="1117">
        <f t="shared" si="5"/>
        <v>-6</v>
      </c>
    </row>
    <row r="20">
      <c r="A20" s="1128">
        <f t="shared" si="6"/>
        <v>45403</v>
      </c>
      <c r="B20" s="1123">
        <f t="shared" si="1"/>
        <v>7228</v>
      </c>
      <c r="C20" s="1124">
        <f t="shared" si="2"/>
        <v>481.8666667</v>
      </c>
      <c r="D20" s="1124">
        <f t="shared" si="7"/>
        <v>6264.266667</v>
      </c>
      <c r="E20" s="1129">
        <v>10.0</v>
      </c>
      <c r="F20" s="1126">
        <f t="shared" si="8"/>
        <v>113</v>
      </c>
      <c r="G20" s="1124">
        <f t="shared" si="3"/>
        <v>3.39</v>
      </c>
      <c r="H20" s="1126">
        <f>countif('バグ一覧'!D:D,"=A8")</f>
        <v>0</v>
      </c>
      <c r="I20" s="79">
        <f t="shared" si="9"/>
        <v>0</v>
      </c>
      <c r="J20" s="1127">
        <f t="shared" si="4"/>
        <v>0</v>
      </c>
      <c r="K20" s="1117">
        <v>2.0</v>
      </c>
      <c r="L20" s="1117">
        <f t="shared" si="10"/>
        <v>8</v>
      </c>
      <c r="M20" s="1117">
        <f t="shared" si="5"/>
        <v>-8</v>
      </c>
    </row>
    <row r="21">
      <c r="A21" s="1128">
        <f t="shared" si="6"/>
        <v>45404</v>
      </c>
      <c r="B21" s="1123">
        <f t="shared" si="1"/>
        <v>7228</v>
      </c>
      <c r="C21" s="1124">
        <f t="shared" si="2"/>
        <v>481.8666667</v>
      </c>
      <c r="D21" s="1124">
        <f t="shared" si="7"/>
        <v>6746.133333</v>
      </c>
      <c r="E21" s="1125">
        <v>20.0</v>
      </c>
      <c r="F21" s="1126">
        <f t="shared" si="8"/>
        <v>133</v>
      </c>
      <c r="G21" s="1124">
        <f t="shared" si="3"/>
        <v>3.99</v>
      </c>
      <c r="H21" s="1126">
        <f>countif('バグ一覧'!D:D,"=A8")</f>
        <v>0</v>
      </c>
      <c r="I21" s="79">
        <f t="shared" si="9"/>
        <v>0</v>
      </c>
      <c r="J21" s="1127">
        <f t="shared" si="4"/>
        <v>0</v>
      </c>
      <c r="K21" s="1117">
        <v>1.0</v>
      </c>
      <c r="L21" s="1117">
        <f t="shared" si="10"/>
        <v>9</v>
      </c>
      <c r="M21" s="1117">
        <f t="shared" si="5"/>
        <v>-9</v>
      </c>
    </row>
    <row r="22">
      <c r="A22" s="1128">
        <f t="shared" si="6"/>
        <v>45405</v>
      </c>
      <c r="B22" s="1123">
        <f t="shared" si="1"/>
        <v>7228</v>
      </c>
      <c r="C22" s="1124">
        <f t="shared" si="2"/>
        <v>481.8666667</v>
      </c>
      <c r="D22" s="1124">
        <f t="shared" si="7"/>
        <v>7228</v>
      </c>
      <c r="E22" s="1125">
        <v>20.0</v>
      </c>
      <c r="F22" s="1126">
        <f t="shared" si="8"/>
        <v>153</v>
      </c>
      <c r="G22" s="1124">
        <f t="shared" si="3"/>
        <v>4.59</v>
      </c>
      <c r="H22" s="1126">
        <f>countif('バグ一覧'!D:D,"=A8")</f>
        <v>0</v>
      </c>
      <c r="I22" s="79">
        <f t="shared" si="9"/>
        <v>0</v>
      </c>
      <c r="J22" s="1127">
        <f t="shared" si="4"/>
        <v>0</v>
      </c>
      <c r="K22" s="1117">
        <v>0.0</v>
      </c>
      <c r="L22" s="1117">
        <f t="shared" si="10"/>
        <v>9</v>
      </c>
      <c r="M22" s="1117">
        <f t="shared" si="5"/>
        <v>-9</v>
      </c>
    </row>
    <row r="23">
      <c r="A23" s="79" t="s">
        <v>6088</v>
      </c>
      <c r="B23" s="1126"/>
      <c r="C23" s="1124">
        <f>sum(C8:C22)</f>
        <v>7228</v>
      </c>
      <c r="D23" s="1126"/>
      <c r="E23" s="1126">
        <f>sum(E8:E22)</f>
        <v>153</v>
      </c>
      <c r="F23" s="1126">
        <f>MAX(F8:F22)</f>
        <v>153</v>
      </c>
      <c r="G23" s="1130">
        <f>max(G8:G22)</f>
        <v>4.59</v>
      </c>
      <c r="H23" s="1126">
        <f>sum(H8:H22)</f>
        <v>0</v>
      </c>
      <c r="I23" s="79">
        <f>max(I8:I22)</f>
        <v>0</v>
      </c>
      <c r="J23" s="1126"/>
      <c r="K23" s="1126">
        <f>sum(K8:K22)</f>
        <v>9</v>
      </c>
      <c r="L23" s="1117">
        <f>max(L8:L22)</f>
        <v>9</v>
      </c>
      <c r="M23" s="79"/>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1131"/>
      <c r="B1" s="80"/>
      <c r="C1" s="80"/>
      <c r="D1" s="80"/>
      <c r="E1" s="80"/>
      <c r="F1" s="80"/>
      <c r="G1" s="80"/>
      <c r="H1" s="80"/>
      <c r="I1" s="80"/>
      <c r="J1" s="1131"/>
      <c r="K1" s="80"/>
      <c r="L1" s="80"/>
      <c r="M1" s="80"/>
      <c r="N1" s="80"/>
      <c r="O1" s="80"/>
      <c r="P1" s="80"/>
      <c r="Q1" s="80"/>
      <c r="R1" s="80"/>
      <c r="S1" s="80"/>
      <c r="T1" s="80"/>
      <c r="U1" s="80"/>
      <c r="V1" s="80"/>
      <c r="W1" s="80"/>
      <c r="X1" s="80"/>
      <c r="Y1" s="80"/>
    </row>
    <row r="2">
      <c r="A2" s="1132" t="s">
        <v>6089</v>
      </c>
      <c r="B2" s="1133"/>
      <c r="C2" s="1133"/>
      <c r="D2" s="1133"/>
      <c r="E2" s="1133"/>
      <c r="F2" s="1133"/>
      <c r="G2" s="1133"/>
      <c r="H2" s="1133"/>
      <c r="I2" s="1133"/>
      <c r="J2" s="1134"/>
      <c r="K2" s="1133"/>
      <c r="L2" s="1133"/>
      <c r="M2" s="1133"/>
      <c r="N2" s="1133"/>
      <c r="O2" s="1133"/>
      <c r="P2" s="1133"/>
      <c r="Q2" s="1133"/>
      <c r="R2" s="1133"/>
      <c r="S2" s="1133"/>
      <c r="T2" s="1133"/>
      <c r="U2" s="1133"/>
      <c r="V2" s="1133"/>
      <c r="W2" s="1133"/>
      <c r="X2" s="1133"/>
      <c r="Y2" s="1133"/>
    </row>
    <row r="3">
      <c r="A3" s="1135"/>
      <c r="B3" s="1084"/>
      <c r="C3" s="1084"/>
      <c r="D3" s="1081"/>
      <c r="E3" s="1136" t="s">
        <v>6090</v>
      </c>
      <c r="F3" s="1136" t="s">
        <v>6091</v>
      </c>
      <c r="G3" s="1136" t="s">
        <v>6092</v>
      </c>
      <c r="H3" s="1136" t="s">
        <v>6040</v>
      </c>
      <c r="I3" s="80"/>
      <c r="J3" s="80"/>
      <c r="K3" s="80"/>
      <c r="L3" s="80"/>
      <c r="M3" s="80"/>
      <c r="N3" s="80"/>
      <c r="O3" s="80"/>
      <c r="P3" s="80"/>
      <c r="Q3" s="80"/>
      <c r="R3" s="80"/>
      <c r="S3" s="80"/>
      <c r="T3" s="80"/>
      <c r="U3" s="80"/>
      <c r="V3" s="80"/>
      <c r="W3" s="80"/>
      <c r="X3" s="80"/>
      <c r="Y3" s="80"/>
    </row>
    <row r="4">
      <c r="A4" s="1137" t="s">
        <v>6093</v>
      </c>
      <c r="B4" s="1084" t="s">
        <v>6062</v>
      </c>
      <c r="C4" s="976"/>
      <c r="D4" s="869"/>
      <c r="E4" s="1138">
        <v>100.0</v>
      </c>
      <c r="F4" s="1139" t="str">
        <f>sum(#REF!)</f>
        <v>#REF!</v>
      </c>
      <c r="G4" s="1139" t="str">
        <f>F4/E4%</f>
        <v>#REF!</v>
      </c>
      <c r="H4" s="1081" t="s">
        <v>6094</v>
      </c>
      <c r="I4" s="80"/>
      <c r="J4" s="80"/>
      <c r="K4" s="80"/>
      <c r="L4" s="80"/>
      <c r="M4" s="80"/>
      <c r="N4" s="80"/>
      <c r="O4" s="80"/>
      <c r="P4" s="80"/>
      <c r="Q4" s="80"/>
      <c r="R4" s="80"/>
      <c r="S4" s="80"/>
      <c r="T4" s="80"/>
      <c r="U4" s="80"/>
      <c r="V4" s="80"/>
      <c r="W4" s="80"/>
      <c r="X4" s="80"/>
      <c r="Y4" s="80"/>
    </row>
    <row r="5">
      <c r="A5" s="1137" t="s">
        <v>6095</v>
      </c>
      <c r="B5" s="1140"/>
      <c r="C5" s="976"/>
      <c r="D5" s="869"/>
      <c r="E5" s="1081" t="s">
        <v>86</v>
      </c>
      <c r="F5" s="1081" t="s">
        <v>86</v>
      </c>
      <c r="G5" s="1081" t="s">
        <v>86</v>
      </c>
      <c r="H5" s="1081" t="s">
        <v>86</v>
      </c>
      <c r="I5" s="80"/>
      <c r="J5" s="80"/>
      <c r="K5" s="80"/>
      <c r="L5" s="80"/>
      <c r="M5" s="80"/>
      <c r="N5" s="80"/>
      <c r="O5" s="80"/>
      <c r="P5" s="80"/>
      <c r="Q5" s="80"/>
      <c r="R5" s="80"/>
      <c r="S5" s="80"/>
      <c r="T5" s="80"/>
      <c r="U5" s="80"/>
      <c r="V5" s="80"/>
      <c r="W5" s="80"/>
      <c r="X5" s="80"/>
      <c r="Y5" s="80"/>
    </row>
    <row r="6">
      <c r="A6" s="1131"/>
      <c r="B6" s="80"/>
      <c r="C6" s="80"/>
      <c r="D6" s="80"/>
      <c r="E6" s="80"/>
      <c r="F6" s="80"/>
      <c r="G6" s="80"/>
      <c r="H6" s="80"/>
      <c r="I6" s="80"/>
      <c r="J6" s="80"/>
      <c r="K6" s="80"/>
      <c r="L6" s="80"/>
      <c r="M6" s="80"/>
      <c r="N6" s="80"/>
      <c r="O6" s="80"/>
      <c r="P6" s="80"/>
      <c r="Q6" s="80"/>
      <c r="R6" s="80"/>
      <c r="S6" s="80"/>
      <c r="T6" s="80"/>
      <c r="U6" s="80"/>
      <c r="V6" s="80"/>
      <c r="W6" s="80"/>
      <c r="X6" s="80"/>
      <c r="Y6" s="80"/>
    </row>
    <row r="7">
      <c r="A7" s="1132" t="s">
        <v>6096</v>
      </c>
      <c r="B7" s="1133"/>
      <c r="C7" s="1133"/>
      <c r="D7" s="1133"/>
      <c r="E7" s="1133"/>
      <c r="F7" s="1133"/>
      <c r="G7" s="1133"/>
      <c r="H7" s="1133"/>
      <c r="I7" s="1133"/>
      <c r="J7" s="1134"/>
      <c r="K7" s="1133"/>
      <c r="L7" s="1133"/>
      <c r="M7" s="1133"/>
      <c r="N7" s="1133"/>
      <c r="O7" s="1133"/>
      <c r="P7" s="1133"/>
      <c r="Q7" s="1133"/>
      <c r="R7" s="1133"/>
      <c r="S7" s="1133"/>
      <c r="T7" s="1133"/>
      <c r="U7" s="1133"/>
      <c r="V7" s="1133"/>
      <c r="W7" s="1133"/>
      <c r="X7" s="1133"/>
      <c r="Y7" s="1133"/>
    </row>
    <row r="8">
      <c r="E8" s="1141" t="s">
        <v>6090</v>
      </c>
      <c r="F8" s="1141" t="s">
        <v>6091</v>
      </c>
      <c r="G8" s="1141" t="s">
        <v>6092</v>
      </c>
      <c r="H8" s="1141" t="s">
        <v>6040</v>
      </c>
    </row>
    <row r="9">
      <c r="A9" s="62" t="s">
        <v>6093</v>
      </c>
      <c r="B9" s="1142" t="s">
        <v>6062</v>
      </c>
      <c r="C9" s="1143"/>
      <c r="D9" s="1086"/>
      <c r="E9" s="1061">
        <v>100.0</v>
      </c>
      <c r="F9" s="59" t="str">
        <f>sum(#REF!)</f>
        <v>#REF!</v>
      </c>
      <c r="G9" s="59" t="str">
        <f>F9/E9%</f>
        <v>#REF!</v>
      </c>
      <c r="H9" s="62" t="s">
        <v>6094</v>
      </c>
    </row>
    <row r="10">
      <c r="A10" s="62" t="s">
        <v>6095</v>
      </c>
      <c r="B10" s="1144"/>
      <c r="C10" s="1143"/>
      <c r="D10" s="1086"/>
      <c r="E10" s="62" t="s">
        <v>86</v>
      </c>
      <c r="F10" s="62" t="s">
        <v>86</v>
      </c>
      <c r="G10" s="62" t="s">
        <v>86</v>
      </c>
      <c r="H10" s="62" t="s">
        <v>86</v>
      </c>
    </row>
  </sheetData>
  <mergeCells count="4">
    <mergeCell ref="B4:D4"/>
    <mergeCell ref="B5:D5"/>
    <mergeCell ref="B9:D9"/>
    <mergeCell ref="B10:D10"/>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1132" t="s">
        <v>6097</v>
      </c>
      <c r="B1" s="1133"/>
      <c r="C1" s="1133"/>
      <c r="D1" s="1133"/>
      <c r="E1" s="1133"/>
      <c r="F1" s="1133"/>
      <c r="G1" s="1133"/>
      <c r="H1" s="1133"/>
      <c r="I1" s="1133"/>
      <c r="J1" s="1134"/>
      <c r="K1" s="1133"/>
      <c r="L1" s="1133"/>
      <c r="M1" s="1133"/>
      <c r="N1" s="1133"/>
      <c r="O1" s="1133"/>
      <c r="P1" s="1133"/>
      <c r="Q1" s="1133"/>
      <c r="R1" s="1133"/>
      <c r="S1" s="1133"/>
      <c r="T1" s="1133"/>
      <c r="U1" s="1133"/>
      <c r="V1" s="1133"/>
      <c r="W1" s="1133"/>
      <c r="X1" s="1133"/>
      <c r="Y1" s="1133"/>
    </row>
    <row r="2">
      <c r="A2" s="1135"/>
      <c r="B2" s="1084"/>
      <c r="C2" s="1084"/>
      <c r="D2" s="1081"/>
      <c r="E2" s="1136" t="s">
        <v>6090</v>
      </c>
      <c r="F2" s="1145" t="s">
        <v>6098</v>
      </c>
      <c r="G2" s="1136" t="s">
        <v>6092</v>
      </c>
      <c r="H2" s="1136" t="s">
        <v>6040</v>
      </c>
      <c r="I2" s="80"/>
      <c r="J2" s="80"/>
      <c r="K2" s="80"/>
      <c r="L2" s="80"/>
      <c r="M2" s="80"/>
      <c r="N2" s="80"/>
      <c r="O2" s="80"/>
      <c r="P2" s="80"/>
      <c r="Q2" s="80"/>
      <c r="R2" s="80"/>
      <c r="S2" s="80"/>
      <c r="T2" s="80"/>
      <c r="U2" s="80"/>
      <c r="V2" s="80"/>
      <c r="W2" s="80"/>
      <c r="X2" s="80"/>
      <c r="Y2" s="80"/>
    </row>
    <row r="3">
      <c r="A3" s="1137" t="s">
        <v>6093</v>
      </c>
      <c r="B3" s="1146" t="s">
        <v>6099</v>
      </c>
      <c r="C3" s="976"/>
      <c r="D3" s="869"/>
      <c r="E3" s="1147">
        <v>240.0</v>
      </c>
      <c r="F3" s="1148">
        <v>42.0</v>
      </c>
      <c r="G3" s="1139">
        <f>E3/F3</f>
        <v>5.714285714</v>
      </c>
      <c r="H3" s="1081"/>
      <c r="I3" s="1118" t="s">
        <v>6043</v>
      </c>
      <c r="J3" s="80"/>
      <c r="K3" s="80"/>
      <c r="L3" s="80"/>
      <c r="M3" s="80"/>
      <c r="N3" s="80"/>
      <c r="O3" s="80"/>
      <c r="P3" s="80"/>
      <c r="Q3" s="80"/>
      <c r="R3" s="80"/>
      <c r="S3" s="80"/>
      <c r="T3" s="80"/>
      <c r="U3" s="80"/>
      <c r="V3" s="80"/>
      <c r="W3" s="80"/>
      <c r="X3" s="80"/>
      <c r="Y3" s="80"/>
    </row>
    <row r="4">
      <c r="A4" s="1137" t="s">
        <v>6095</v>
      </c>
      <c r="B4" s="1140"/>
      <c r="C4" s="976"/>
      <c r="D4" s="869"/>
      <c r="E4" s="1081" t="s">
        <v>86</v>
      </c>
      <c r="F4" s="1081" t="s">
        <v>86</v>
      </c>
      <c r="G4" s="1081" t="s">
        <v>86</v>
      </c>
      <c r="H4" s="1081" t="s">
        <v>86</v>
      </c>
      <c r="I4" s="80"/>
      <c r="J4" s="80"/>
      <c r="K4" s="80"/>
      <c r="L4" s="80"/>
      <c r="M4" s="80"/>
      <c r="N4" s="80"/>
      <c r="O4" s="80"/>
      <c r="P4" s="80"/>
      <c r="Q4" s="80"/>
      <c r="R4" s="80"/>
      <c r="S4" s="80"/>
      <c r="T4" s="80"/>
      <c r="U4" s="80"/>
      <c r="V4" s="80"/>
      <c r="W4" s="80"/>
      <c r="X4" s="80"/>
      <c r="Y4" s="80"/>
    </row>
    <row r="5">
      <c r="A5" s="1149" t="s">
        <v>6100</v>
      </c>
      <c r="B5" s="1140"/>
      <c r="C5" s="976"/>
      <c r="D5" s="869"/>
      <c r="E5" s="1150" t="s">
        <v>6101</v>
      </c>
      <c r="F5" s="1081" t="s">
        <v>86</v>
      </c>
      <c r="G5" s="1081" t="s">
        <v>86</v>
      </c>
      <c r="H5" s="1081" t="s">
        <v>86</v>
      </c>
    </row>
    <row r="7">
      <c r="A7" s="1132" t="s">
        <v>6102</v>
      </c>
      <c r="B7" s="1133"/>
      <c r="C7" s="1133"/>
      <c r="D7" s="1133"/>
      <c r="E7" s="1133"/>
      <c r="F7" s="1133"/>
      <c r="G7" s="1133"/>
      <c r="H7" s="1133"/>
      <c r="I7" s="1133"/>
      <c r="J7" s="1134"/>
      <c r="K7" s="1133"/>
      <c r="L7" s="1133"/>
      <c r="M7" s="1133"/>
      <c r="N7" s="1133"/>
      <c r="O7" s="1133"/>
      <c r="P7" s="1133"/>
      <c r="Q7" s="1133"/>
      <c r="R7" s="1133"/>
      <c r="S7" s="1133"/>
      <c r="T7" s="1133"/>
      <c r="U7" s="1133"/>
      <c r="V7" s="1133"/>
      <c r="W7" s="1133"/>
      <c r="X7" s="1133"/>
      <c r="Y7" s="1133"/>
    </row>
    <row r="8">
      <c r="A8" s="1135"/>
      <c r="B8" s="1084"/>
      <c r="C8" s="1084"/>
      <c r="D8" s="1081"/>
      <c r="E8" s="1145" t="s">
        <v>6091</v>
      </c>
      <c r="F8" s="1145" t="s">
        <v>6098</v>
      </c>
      <c r="G8" s="1136" t="s">
        <v>6092</v>
      </c>
      <c r="H8" s="1136" t="s">
        <v>6040</v>
      </c>
      <c r="I8" s="80"/>
      <c r="J8" s="80"/>
      <c r="K8" s="80"/>
      <c r="L8" s="80"/>
      <c r="M8" s="80"/>
      <c r="N8" s="80"/>
      <c r="O8" s="80"/>
      <c r="P8" s="80"/>
      <c r="Q8" s="80"/>
      <c r="R8" s="80"/>
      <c r="S8" s="80"/>
      <c r="T8" s="80"/>
      <c r="U8" s="80"/>
      <c r="V8" s="80"/>
      <c r="W8" s="80"/>
      <c r="X8" s="80"/>
      <c r="Y8" s="80"/>
    </row>
    <row r="9">
      <c r="A9" s="1137" t="s">
        <v>6093</v>
      </c>
      <c r="B9" s="1146" t="s">
        <v>6046</v>
      </c>
      <c r="C9" s="976"/>
      <c r="D9" s="869"/>
      <c r="E9" s="1147">
        <v>5.0</v>
      </c>
      <c r="F9" s="1148">
        <v>60.0</v>
      </c>
      <c r="G9" s="1139">
        <f>E9/F9</f>
        <v>0.08333333333</v>
      </c>
      <c r="H9" s="1081" t="s">
        <v>6094</v>
      </c>
      <c r="I9" s="80"/>
      <c r="J9" s="80"/>
      <c r="K9" s="80"/>
      <c r="L9" s="80"/>
      <c r="M9" s="80"/>
      <c r="N9" s="80"/>
      <c r="O9" s="80"/>
      <c r="P9" s="80"/>
      <c r="Q9" s="80"/>
      <c r="R9" s="80"/>
      <c r="S9" s="80"/>
      <c r="T9" s="80"/>
      <c r="U9" s="80"/>
      <c r="V9" s="80"/>
      <c r="W9" s="80"/>
      <c r="X9" s="80"/>
      <c r="Y9" s="80"/>
    </row>
    <row r="10">
      <c r="A10" s="1137" t="s">
        <v>6095</v>
      </c>
      <c r="B10" s="1140"/>
      <c r="C10" s="976"/>
      <c r="D10" s="869"/>
      <c r="E10" s="1081" t="s">
        <v>86</v>
      </c>
      <c r="F10" s="1081" t="s">
        <v>86</v>
      </c>
      <c r="G10" s="1081" t="s">
        <v>86</v>
      </c>
      <c r="H10" s="1081" t="s">
        <v>86</v>
      </c>
      <c r="I10" s="80"/>
      <c r="J10" s="80"/>
      <c r="K10" s="80"/>
      <c r="L10" s="80"/>
      <c r="M10" s="80"/>
      <c r="N10" s="80"/>
      <c r="O10" s="80"/>
      <c r="P10" s="80"/>
      <c r="Q10" s="80"/>
      <c r="R10" s="80"/>
      <c r="S10" s="80"/>
      <c r="T10" s="80"/>
      <c r="U10" s="80"/>
      <c r="V10" s="80"/>
      <c r="W10" s="80"/>
      <c r="X10" s="80"/>
      <c r="Y10" s="80"/>
    </row>
    <row r="12">
      <c r="A12" s="1132" t="s">
        <v>6103</v>
      </c>
      <c r="B12" s="1133"/>
      <c r="C12" s="1133"/>
      <c r="D12" s="1133"/>
      <c r="E12" s="1133"/>
      <c r="F12" s="1133"/>
      <c r="G12" s="1133"/>
      <c r="H12" s="1133"/>
      <c r="I12" s="1133"/>
      <c r="J12" s="1134"/>
      <c r="K12" s="1133"/>
      <c r="L12" s="1133"/>
      <c r="M12" s="1133"/>
      <c r="N12" s="1133"/>
      <c r="O12" s="1133"/>
      <c r="P12" s="1133"/>
      <c r="Q12" s="1133"/>
      <c r="R12" s="1133"/>
      <c r="S12" s="1133"/>
      <c r="T12" s="1133"/>
      <c r="U12" s="1133"/>
      <c r="V12" s="1133"/>
      <c r="W12" s="1133"/>
      <c r="X12" s="1133"/>
      <c r="Y12" s="1133"/>
    </row>
    <row r="13">
      <c r="A13" s="1135"/>
      <c r="B13" s="1084"/>
      <c r="C13" s="1084"/>
      <c r="D13" s="1081"/>
      <c r="E13" s="1145" t="s">
        <v>6104</v>
      </c>
      <c r="F13" s="1145" t="s">
        <v>6105</v>
      </c>
      <c r="G13" s="1136" t="s">
        <v>6092</v>
      </c>
      <c r="H13" s="1136" t="s">
        <v>6040</v>
      </c>
      <c r="I13" s="80"/>
      <c r="J13" s="80"/>
      <c r="K13" s="80"/>
      <c r="L13" s="80"/>
      <c r="M13" s="80"/>
      <c r="N13" s="80"/>
      <c r="O13" s="80"/>
      <c r="P13" s="80"/>
      <c r="Q13" s="80"/>
      <c r="R13" s="80"/>
      <c r="S13" s="80"/>
      <c r="T13" s="80"/>
      <c r="U13" s="80"/>
      <c r="V13" s="80"/>
      <c r="W13" s="80"/>
      <c r="X13" s="80"/>
      <c r="Y13" s="80"/>
    </row>
    <row r="14">
      <c r="A14" s="1137" t="s">
        <v>6093</v>
      </c>
      <c r="B14" s="1146" t="s">
        <v>6054</v>
      </c>
      <c r="C14" s="976"/>
      <c r="D14" s="869"/>
      <c r="E14" s="1147">
        <v>240.0</v>
      </c>
      <c r="F14" s="1148">
        <v>60.0</v>
      </c>
      <c r="G14" s="1139">
        <f>E14/F14</f>
        <v>4</v>
      </c>
      <c r="H14" s="1151" t="s">
        <v>6055</v>
      </c>
      <c r="I14" s="80"/>
      <c r="J14" s="80"/>
      <c r="K14" s="80"/>
      <c r="L14" s="80"/>
      <c r="M14" s="80"/>
      <c r="N14" s="80"/>
      <c r="O14" s="80"/>
      <c r="P14" s="80"/>
      <c r="Q14" s="80"/>
      <c r="R14" s="80"/>
      <c r="S14" s="80"/>
      <c r="T14" s="80"/>
      <c r="U14" s="80"/>
      <c r="V14" s="80"/>
      <c r="W14" s="80"/>
      <c r="X14" s="80"/>
      <c r="Y14" s="80"/>
    </row>
    <row r="15">
      <c r="A15" s="1137" t="s">
        <v>6095</v>
      </c>
      <c r="B15" s="1140"/>
      <c r="C15" s="976"/>
      <c r="D15" s="869"/>
      <c r="E15" s="1081" t="s">
        <v>86</v>
      </c>
      <c r="F15" s="1081" t="s">
        <v>86</v>
      </c>
      <c r="G15" s="1081" t="s">
        <v>86</v>
      </c>
      <c r="H15" s="1081" t="s">
        <v>86</v>
      </c>
      <c r="I15" s="80"/>
      <c r="J15" s="80"/>
      <c r="K15" s="80"/>
      <c r="L15" s="80"/>
      <c r="M15" s="80"/>
      <c r="N15" s="80"/>
      <c r="O15" s="80"/>
      <c r="P15" s="80"/>
      <c r="Q15" s="80"/>
      <c r="R15" s="80"/>
      <c r="S15" s="80"/>
      <c r="T15" s="80"/>
      <c r="U15" s="80"/>
      <c r="V15" s="80"/>
      <c r="W15" s="80"/>
      <c r="X15" s="80"/>
      <c r="Y15" s="80"/>
    </row>
    <row r="17">
      <c r="A17" s="1152" t="s">
        <v>6106</v>
      </c>
    </row>
    <row r="18">
      <c r="A18" s="1" t="s">
        <v>6107</v>
      </c>
      <c r="B18" s="1">
        <v>60.0</v>
      </c>
    </row>
    <row r="19">
      <c r="A19" s="1" t="s">
        <v>6108</v>
      </c>
      <c r="B19" s="1" t="s">
        <v>6109</v>
      </c>
      <c r="C19" s="1" t="s">
        <v>6110</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